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Godar\Desktop\EU Tax Observatory\repository\Analysis\Scale of profit shifting\"/>
    </mc:Choice>
  </mc:AlternateContent>
  <xr:revisionPtr revIDLastSave="0" documentId="13_ncr:1_{5F7CCEF6-8377-4D8C-AA46-675F2CA4A369}" xr6:coauthVersionLast="47" xr6:coauthVersionMax="47" xr10:uidLastSave="{00000000-0000-0000-0000-000000000000}"/>
  <bookViews>
    <workbookView xWindow="28680" yWindow="-120" windowWidth="29040" windowHeight="15840" tabRatio="726" firstSheet="2" activeTab="2" xr2:uid="{2D84B2ED-AA40-4B77-BEFC-9C195EE98521}"/>
  </bookViews>
  <sheets>
    <sheet name="Summary" sheetId="13" r:id="rId1"/>
    <sheet name="Comparison - Absolute amounts" sheetId="12" r:id="rId2"/>
    <sheet name="Comparison - Relative amounts" sheetId="22" r:id="rId3"/>
    <sheet name="Reference by reference &gt;&gt;&gt;" sheetId="11" r:id="rId4"/>
    <sheet name="Alvarez-Martinez et al. 2021" sheetId="35" r:id="rId5"/>
    <sheet name="Tørsløv et al. (2020)" sheetId="5" r:id="rId6"/>
    <sheet name="Janský &amp; Palanský (2019)" sheetId="6" r:id="rId7"/>
    <sheet name="Garcia-Bernardo &amp; Janský (2021)" sheetId="7" r:id="rId8"/>
    <sheet name="Cobham &amp; Janský (2017)" sheetId="9" r:id="rId9"/>
    <sheet name="Clausing (2016)" sheetId="10" r:id="rId10"/>
    <sheet name="TJN (2021)" sheetId="28" r:id="rId11"/>
    <sheet name="Other data &gt;&gt;&gt;" sheetId="17" r:id="rId12"/>
    <sheet name="Total profits" sheetId="19" r:id="rId13"/>
    <sheet name="GDP" sheetId="18" r:id="rId14"/>
    <sheet name="Raw Data &gt;&gt;&gt;" sheetId="14" r:id="rId15"/>
    <sheet name="Tørsløv et al. - Revenue losses" sheetId="16" r:id="rId16"/>
    <sheet name="Janský &amp; Palanský - Estimates" sheetId="15" r:id="rId17"/>
    <sheet name="Alvarez-Martinez et al. results" sheetId="33" r:id="rId18"/>
    <sheet name="TJN 2021 - Table 3" sheetId="26" r:id="rId19"/>
    <sheet name="IMF - World Economic Outlook" sheetId="20" r:id="rId20"/>
    <sheet name="OECD x-rates" sheetId="32" r:id="rId21"/>
  </sheets>
  <definedNames>
    <definedName name="DonnéesExternes_1" localSheetId="18" hidden="1">'TJN 2021 - Table 3'!$A$3:$G$202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4" i="18" l="1"/>
  <c r="G44" i="18"/>
  <c r="H44" i="18"/>
  <c r="I44" i="18"/>
  <c r="J44" i="18"/>
  <c r="K44" i="18"/>
  <c r="L44" i="18"/>
  <c r="M44" i="18"/>
  <c r="F36" i="22"/>
  <c r="H24" i="22"/>
  <c r="G24" i="22"/>
  <c r="F24" i="22"/>
  <c r="H12" i="22"/>
  <c r="H13" i="22"/>
  <c r="H14" i="22"/>
  <c r="H15" i="22"/>
  <c r="H16" i="22"/>
  <c r="H17" i="22"/>
  <c r="H18" i="22"/>
  <c r="H19" i="22"/>
  <c r="H20" i="22"/>
  <c r="H21" i="22"/>
  <c r="H22" i="22"/>
  <c r="H23" i="22"/>
  <c r="H25" i="22"/>
  <c r="H26" i="22"/>
  <c r="H27" i="22"/>
  <c r="H28" i="22"/>
  <c r="H29" i="22"/>
  <c r="H30" i="22"/>
  <c r="H31" i="22"/>
  <c r="H32" i="22"/>
  <c r="H33" i="22"/>
  <c r="H34" i="22"/>
  <c r="H35" i="22"/>
  <c r="H36" i="22"/>
  <c r="H37" i="22"/>
  <c r="H38" i="22"/>
  <c r="H39" i="22"/>
  <c r="H40" i="22"/>
  <c r="H41" i="22"/>
  <c r="H11" i="22"/>
  <c r="G13" i="22"/>
  <c r="G14" i="22"/>
  <c r="G15" i="22"/>
  <c r="G16" i="22"/>
  <c r="G17" i="22"/>
  <c r="G18" i="22"/>
  <c r="G19" i="22"/>
  <c r="G20" i="22"/>
  <c r="G21" i="22"/>
  <c r="G22" i="22"/>
  <c r="G23" i="22"/>
  <c r="G25" i="22"/>
  <c r="G26" i="22"/>
  <c r="G27" i="22"/>
  <c r="G28" i="22"/>
  <c r="G29" i="22"/>
  <c r="G30" i="22"/>
  <c r="G31" i="22"/>
  <c r="G32" i="22"/>
  <c r="G33" i="22"/>
  <c r="G34" i="22"/>
  <c r="G35" i="22"/>
  <c r="G36" i="22"/>
  <c r="G37" i="22"/>
  <c r="G38" i="22"/>
  <c r="G39" i="22"/>
  <c r="G40" i="22"/>
  <c r="G41" i="22"/>
  <c r="G12" i="22"/>
  <c r="G11" i="22"/>
  <c r="F12" i="22"/>
  <c r="F13" i="22"/>
  <c r="F14" i="22"/>
  <c r="F15" i="22"/>
  <c r="F16" i="22"/>
  <c r="F17" i="22"/>
  <c r="F18" i="22"/>
  <c r="F19" i="22"/>
  <c r="F20" i="22"/>
  <c r="F21" i="22"/>
  <c r="F22" i="22"/>
  <c r="F23" i="22"/>
  <c r="F25" i="22"/>
  <c r="F26" i="22"/>
  <c r="F27" i="22"/>
  <c r="F28" i="22"/>
  <c r="F29" i="22"/>
  <c r="F30" i="22"/>
  <c r="F31" i="22"/>
  <c r="F32" i="22"/>
  <c r="F33" i="22"/>
  <c r="F34" i="22"/>
  <c r="F35" i="22"/>
  <c r="F37" i="22"/>
  <c r="F38" i="22"/>
  <c r="F39" i="22"/>
  <c r="F40" i="22"/>
  <c r="F41" i="22"/>
  <c r="F11" i="22"/>
  <c r="E13" i="18" l="1"/>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F12" i="18"/>
  <c r="O11" i="22" s="1"/>
  <c r="E12" i="18"/>
  <c r="M16" i="18" l="1"/>
  <c r="L16" i="18"/>
  <c r="K16" i="18"/>
  <c r="J16" i="18"/>
  <c r="I16" i="18"/>
  <c r="H16" i="18"/>
  <c r="G16" i="18"/>
  <c r="F16" i="18"/>
  <c r="O15" i="22" s="1"/>
  <c r="F17" i="18"/>
  <c r="O16" i="22" s="1"/>
  <c r="P12" i="12"/>
  <c r="P12" i="22" s="1"/>
  <c r="P13" i="12"/>
  <c r="P13" i="22" s="1"/>
  <c r="P16" i="12"/>
  <c r="P16" i="22" s="1"/>
  <c r="P17" i="12"/>
  <c r="P17" i="22" s="1"/>
  <c r="P20" i="12"/>
  <c r="P20" i="22" s="1"/>
  <c r="P21" i="12"/>
  <c r="P21" i="22" s="1"/>
  <c r="P24" i="12"/>
  <c r="P24" i="22" s="1"/>
  <c r="P25" i="12"/>
  <c r="P25" i="22" s="1"/>
  <c r="P28" i="12"/>
  <c r="P28" i="22" s="1"/>
  <c r="P29" i="12"/>
  <c r="P29" i="22" s="1"/>
  <c r="P32" i="12"/>
  <c r="P32" i="22" s="1"/>
  <c r="P33" i="12"/>
  <c r="P33" i="22" s="1"/>
  <c r="P36" i="12"/>
  <c r="P36" i="22" s="1"/>
  <c r="P37" i="12"/>
  <c r="P37" i="22" s="1"/>
  <c r="P40" i="12"/>
  <c r="P40" i="22" s="1"/>
  <c r="P41" i="12"/>
  <c r="P41" i="22" s="1"/>
  <c r="O15" i="12"/>
  <c r="N15" i="12"/>
  <c r="M16" i="12"/>
  <c r="M15" i="12"/>
  <c r="G16" i="12"/>
  <c r="H15" i="12"/>
  <c r="G15" i="12"/>
  <c r="F15" i="12"/>
  <c r="F19" i="28"/>
  <c r="I15" i="12" s="1"/>
  <c r="E19" i="28"/>
  <c r="J20" i="7"/>
  <c r="G20" i="7"/>
  <c r="F19" i="6"/>
  <c r="E20" i="6"/>
  <c r="E19" i="6"/>
  <c r="F19" i="5"/>
  <c r="L15" i="12" s="1"/>
  <c r="E16" i="12"/>
  <c r="E15" i="12"/>
  <c r="F17" i="35"/>
  <c r="G17" i="35"/>
  <c r="H17" i="35"/>
  <c r="I17" i="35"/>
  <c r="J17" i="35"/>
  <c r="K17" i="35"/>
  <c r="F18" i="35"/>
  <c r="G18" i="35"/>
  <c r="H18" i="35"/>
  <c r="I18" i="35"/>
  <c r="J18" i="35"/>
  <c r="K18" i="35"/>
  <c r="F19" i="35"/>
  <c r="G19" i="35"/>
  <c r="H19" i="35"/>
  <c r="I19" i="35"/>
  <c r="P14" i="12" s="1"/>
  <c r="P14" i="22" s="1"/>
  <c r="J19" i="35"/>
  <c r="K19" i="35"/>
  <c r="F20" i="35"/>
  <c r="G20" i="35"/>
  <c r="H20" i="35"/>
  <c r="I20" i="35"/>
  <c r="P15" i="12" s="1"/>
  <c r="P15" i="22" s="1"/>
  <c r="J20" i="35"/>
  <c r="K20" i="35"/>
  <c r="F21" i="35"/>
  <c r="G21" i="35"/>
  <c r="H21" i="35"/>
  <c r="I21" i="35"/>
  <c r="J21" i="35"/>
  <c r="K21" i="35"/>
  <c r="F22" i="35"/>
  <c r="G22" i="35"/>
  <c r="H22" i="35"/>
  <c r="I22" i="35"/>
  <c r="J22" i="35"/>
  <c r="K22" i="35"/>
  <c r="F23" i="35"/>
  <c r="G23" i="35"/>
  <c r="H23" i="35"/>
  <c r="I23" i="35"/>
  <c r="P18" i="12" s="1"/>
  <c r="P18" i="22" s="1"/>
  <c r="J23" i="35"/>
  <c r="K23" i="35"/>
  <c r="F24" i="35"/>
  <c r="G24" i="35"/>
  <c r="H24" i="35"/>
  <c r="I24" i="35"/>
  <c r="P19" i="12" s="1"/>
  <c r="P19" i="22" s="1"/>
  <c r="J24" i="35"/>
  <c r="K24" i="35"/>
  <c r="F25" i="35"/>
  <c r="G25" i="35"/>
  <c r="H25" i="35"/>
  <c r="I25" i="35"/>
  <c r="J25" i="35"/>
  <c r="K25" i="35"/>
  <c r="F26" i="35"/>
  <c r="G26" i="35"/>
  <c r="H26" i="35"/>
  <c r="I26" i="35"/>
  <c r="J26" i="35"/>
  <c r="K26" i="35"/>
  <c r="F27" i="35"/>
  <c r="G27" i="35"/>
  <c r="H27" i="35"/>
  <c r="I27" i="35"/>
  <c r="P22" i="12" s="1"/>
  <c r="P22" i="22" s="1"/>
  <c r="J27" i="35"/>
  <c r="K27" i="35"/>
  <c r="F28" i="35"/>
  <c r="G28" i="35"/>
  <c r="H28" i="35"/>
  <c r="I28" i="35"/>
  <c r="P23" i="12" s="1"/>
  <c r="P23" i="22" s="1"/>
  <c r="J28" i="35"/>
  <c r="K28" i="35"/>
  <c r="F29" i="35"/>
  <c r="G29" i="35"/>
  <c r="H29" i="35"/>
  <c r="I29" i="35"/>
  <c r="J29" i="35"/>
  <c r="K29" i="35"/>
  <c r="F30" i="35"/>
  <c r="G30" i="35"/>
  <c r="H30" i="35"/>
  <c r="I30" i="35"/>
  <c r="J30" i="35"/>
  <c r="K30" i="35"/>
  <c r="F31" i="35"/>
  <c r="G31" i="35"/>
  <c r="H31" i="35"/>
  <c r="I31" i="35"/>
  <c r="P26" i="12" s="1"/>
  <c r="P26" i="22" s="1"/>
  <c r="J31" i="35"/>
  <c r="K31" i="35"/>
  <c r="F32" i="35"/>
  <c r="G32" i="35"/>
  <c r="H32" i="35"/>
  <c r="I32" i="35"/>
  <c r="P27" i="12" s="1"/>
  <c r="P27" i="22" s="1"/>
  <c r="J32" i="35"/>
  <c r="K32" i="35"/>
  <c r="F33" i="35"/>
  <c r="G33" i="35"/>
  <c r="H33" i="35"/>
  <c r="I33" i="35"/>
  <c r="J33" i="35"/>
  <c r="K33" i="35"/>
  <c r="F34" i="35"/>
  <c r="G34" i="35"/>
  <c r="H34" i="35"/>
  <c r="I34" i="35"/>
  <c r="J34" i="35"/>
  <c r="K34" i="35"/>
  <c r="F35" i="35"/>
  <c r="G35" i="35"/>
  <c r="H35" i="35"/>
  <c r="I35" i="35"/>
  <c r="P30" i="12" s="1"/>
  <c r="P30" i="22" s="1"/>
  <c r="J35" i="35"/>
  <c r="K35" i="35"/>
  <c r="F36" i="35"/>
  <c r="G36" i="35"/>
  <c r="H36" i="35"/>
  <c r="I36" i="35"/>
  <c r="P31" i="12" s="1"/>
  <c r="P31" i="22" s="1"/>
  <c r="J36" i="35"/>
  <c r="K36" i="35"/>
  <c r="F37" i="35"/>
  <c r="G37" i="35"/>
  <c r="H37" i="35"/>
  <c r="I37" i="35"/>
  <c r="J37" i="35"/>
  <c r="K37" i="35"/>
  <c r="F38" i="35"/>
  <c r="G38" i="35"/>
  <c r="H38" i="35"/>
  <c r="I38" i="35"/>
  <c r="J38" i="35"/>
  <c r="K38" i="35"/>
  <c r="F39" i="35"/>
  <c r="G39" i="35"/>
  <c r="H39" i="35"/>
  <c r="I39" i="35"/>
  <c r="P34" i="12" s="1"/>
  <c r="P34" i="22" s="1"/>
  <c r="J39" i="35"/>
  <c r="K39" i="35"/>
  <c r="F40" i="35"/>
  <c r="G40" i="35"/>
  <c r="H40" i="35"/>
  <c r="I40" i="35"/>
  <c r="P35" i="12" s="1"/>
  <c r="P35" i="22" s="1"/>
  <c r="J40" i="35"/>
  <c r="K40" i="35"/>
  <c r="F41" i="35"/>
  <c r="G41" i="35"/>
  <c r="H41" i="35"/>
  <c r="I41" i="35"/>
  <c r="J41" i="35"/>
  <c r="K41" i="35"/>
  <c r="F42" i="35"/>
  <c r="G42" i="35"/>
  <c r="H42" i="35"/>
  <c r="I42" i="35"/>
  <c r="J42" i="35"/>
  <c r="K42" i="35"/>
  <c r="F43" i="35"/>
  <c r="G43" i="35"/>
  <c r="H43" i="35"/>
  <c r="I43" i="35"/>
  <c r="P38" i="12" s="1"/>
  <c r="P38" i="22" s="1"/>
  <c r="J43" i="35"/>
  <c r="K43" i="35"/>
  <c r="F44" i="35"/>
  <c r="G44" i="35"/>
  <c r="H44" i="35"/>
  <c r="I44" i="35"/>
  <c r="P39" i="12" s="1"/>
  <c r="P39" i="22" s="1"/>
  <c r="J44" i="35"/>
  <c r="K44" i="35"/>
  <c r="F45" i="35"/>
  <c r="G45" i="35"/>
  <c r="H45" i="35"/>
  <c r="I45" i="35"/>
  <c r="J45" i="35"/>
  <c r="K45" i="35"/>
  <c r="F46" i="35"/>
  <c r="G46" i="35"/>
  <c r="H46" i="35"/>
  <c r="I46" i="35"/>
  <c r="J46" i="35"/>
  <c r="K46" i="35"/>
  <c r="K16" i="35"/>
  <c r="J16" i="35"/>
  <c r="I16" i="35"/>
  <c r="P11" i="12" s="1"/>
  <c r="P11" i="22" s="1"/>
  <c r="H16" i="35"/>
  <c r="G16" i="35"/>
  <c r="F16"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O11" i="12"/>
  <c r="O12" i="12"/>
  <c r="O13" i="12"/>
  <c r="O14"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M15" i="22" l="1"/>
  <c r="N15" i="22"/>
  <c r="O10" i="22"/>
  <c r="N10" i="22"/>
  <c r="M10" i="22"/>
  <c r="L10" i="22"/>
  <c r="L15" i="22" s="1"/>
  <c r="O10" i="12"/>
  <c r="F29" i="28"/>
  <c r="I25" i="12" s="1"/>
  <c r="F30" i="28"/>
  <c r="I26" i="12" s="1"/>
  <c r="F31" i="28"/>
  <c r="I27" i="12" s="1"/>
  <c r="F32" i="28"/>
  <c r="I28" i="12" s="1"/>
  <c r="F33" i="28"/>
  <c r="I29" i="12" s="1"/>
  <c r="F34" i="28"/>
  <c r="I30" i="12" s="1"/>
  <c r="F35" i="28"/>
  <c r="I31" i="12" s="1"/>
  <c r="I31" i="22" s="1"/>
  <c r="F36" i="28"/>
  <c r="I32" i="12" s="1"/>
  <c r="F37" i="28"/>
  <c r="F38" i="28"/>
  <c r="I34" i="12" s="1"/>
  <c r="F39" i="28"/>
  <c r="I35" i="12" s="1"/>
  <c r="F40" i="28"/>
  <c r="I36" i="12" s="1"/>
  <c r="F41" i="28"/>
  <c r="I37" i="12" s="1"/>
  <c r="F42" i="28"/>
  <c r="I38" i="12" s="1"/>
  <c r="F43" i="28"/>
  <c r="I39" i="12" s="1"/>
  <c r="F44" i="28"/>
  <c r="I40" i="12" s="1"/>
  <c r="F45" i="28"/>
  <c r="I41" i="12" s="1"/>
  <c r="F16" i="28"/>
  <c r="I12" i="12" s="1"/>
  <c r="F17" i="28"/>
  <c r="I13" i="12" s="1"/>
  <c r="F18" i="28"/>
  <c r="I14" i="12" s="1"/>
  <c r="F20" i="28"/>
  <c r="I16" i="12" s="1"/>
  <c r="F21" i="28"/>
  <c r="I17" i="12" s="1"/>
  <c r="F22" i="28"/>
  <c r="I18" i="12" s="1"/>
  <c r="I18" i="22" s="1"/>
  <c r="F23" i="28"/>
  <c r="F24" i="28"/>
  <c r="I20" i="12" s="1"/>
  <c r="F25" i="28"/>
  <c r="I21" i="12" s="1"/>
  <c r="F26" i="28"/>
  <c r="I22" i="12" s="1"/>
  <c r="I22" i="22" s="1"/>
  <c r="F27" i="28"/>
  <c r="I23" i="12" s="1"/>
  <c r="F28" i="28"/>
  <c r="I24" i="12" s="1"/>
  <c r="I24" i="22" s="1"/>
  <c r="F15" i="28"/>
  <c r="I11" i="12" s="1"/>
  <c r="I19" i="12"/>
  <c r="I19" i="22" s="1"/>
  <c r="I33" i="12"/>
  <c r="I33" i="22" s="1"/>
  <c r="I10" i="22"/>
  <c r="I15" i="22" s="1"/>
  <c r="H10" i="22"/>
  <c r="F10" i="22"/>
  <c r="G10" i="22"/>
  <c r="E10" i="22"/>
  <c r="E15" i="22" s="1"/>
  <c r="I11" i="22" l="1"/>
  <c r="I21" i="22"/>
  <c r="I17" i="22"/>
  <c r="I12" i="22"/>
  <c r="I38" i="22"/>
  <c r="I34" i="22"/>
  <c r="I30" i="22"/>
  <c r="I26" i="22"/>
  <c r="I20" i="22"/>
  <c r="I16" i="22"/>
  <c r="I41" i="22"/>
  <c r="I37" i="22"/>
  <c r="I29" i="22"/>
  <c r="I25" i="22"/>
  <c r="I23" i="22"/>
  <c r="I14" i="22"/>
  <c r="I40" i="22"/>
  <c r="I36" i="22"/>
  <c r="I32" i="22"/>
  <c r="I28" i="22"/>
  <c r="I13" i="22"/>
  <c r="I39" i="22"/>
  <c r="I35" i="22"/>
  <c r="I27" i="22"/>
  <c r="E16" i="22"/>
  <c r="H13" i="12"/>
  <c r="H14"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12" i="12"/>
  <c r="H11" i="12"/>
  <c r="E11" i="12"/>
  <c r="E11" i="22" s="1"/>
  <c r="E12" i="12"/>
  <c r="E12" i="22" s="1"/>
  <c r="E13" i="12"/>
  <c r="E13" i="22" s="1"/>
  <c r="E14" i="12"/>
  <c r="E14" i="22" s="1"/>
  <c r="E17" i="12"/>
  <c r="E17" i="22" s="1"/>
  <c r="E18" i="12"/>
  <c r="E18" i="22" s="1"/>
  <c r="E19" i="12"/>
  <c r="E19" i="22" s="1"/>
  <c r="E20" i="12"/>
  <c r="E20" i="22" s="1"/>
  <c r="E21" i="12"/>
  <c r="E21" i="22" s="1"/>
  <c r="E22" i="12"/>
  <c r="E22" i="22" s="1"/>
  <c r="E23" i="12"/>
  <c r="E23" i="22" s="1"/>
  <c r="E24" i="12"/>
  <c r="E24" i="22" s="1"/>
  <c r="E25" i="12"/>
  <c r="E25" i="22" s="1"/>
  <c r="E26" i="12"/>
  <c r="E26" i="22" s="1"/>
  <c r="E27" i="12"/>
  <c r="E27" i="22" s="1"/>
  <c r="E28" i="12"/>
  <c r="E28" i="22" s="1"/>
  <c r="E29" i="12"/>
  <c r="E29" i="22" s="1"/>
  <c r="E30" i="12"/>
  <c r="E30" i="22" s="1"/>
  <c r="E31" i="12"/>
  <c r="E31" i="22" s="1"/>
  <c r="E32" i="12"/>
  <c r="E32" i="22" s="1"/>
  <c r="E33" i="12"/>
  <c r="E33" i="22" s="1"/>
  <c r="E34" i="12"/>
  <c r="E34" i="22" s="1"/>
  <c r="E35" i="12"/>
  <c r="E35" i="22" s="1"/>
  <c r="E36" i="12"/>
  <c r="E36" i="22" s="1"/>
  <c r="E37" i="12"/>
  <c r="E37" i="22" s="1"/>
  <c r="E38" i="12"/>
  <c r="E38" i="22" s="1"/>
  <c r="E39" i="12"/>
  <c r="E39" i="22" s="1"/>
  <c r="E40" i="12"/>
  <c r="E40" i="22" s="1"/>
  <c r="E41" i="12"/>
  <c r="E41" i="22" s="1"/>
  <c r="N10" i="12"/>
  <c r="M10" i="12"/>
  <c r="L10" i="12"/>
  <c r="I10" i="12"/>
  <c r="H10" i="12"/>
  <c r="G10" i="12"/>
  <c r="F10" i="12"/>
  <c r="E10" i="12"/>
  <c r="J34" i="18"/>
  <c r="E15" i="28"/>
  <c r="E21" i="28" l="1"/>
  <c r="E22" i="28"/>
  <c r="E23" i="28"/>
  <c r="E24" i="28"/>
  <c r="E25" i="28"/>
  <c r="E26" i="28"/>
  <c r="E27" i="28"/>
  <c r="E28" i="28"/>
  <c r="E29" i="28"/>
  <c r="E30" i="28"/>
  <c r="E31" i="28"/>
  <c r="E32" i="28"/>
  <c r="E33" i="28"/>
  <c r="E34" i="28"/>
  <c r="E35" i="28"/>
  <c r="E36" i="28"/>
  <c r="E37" i="28"/>
  <c r="E38" i="28"/>
  <c r="E39" i="28"/>
  <c r="E40" i="28"/>
  <c r="E41" i="28"/>
  <c r="E42" i="28"/>
  <c r="E43" i="28"/>
  <c r="E44" i="28"/>
  <c r="E45" i="28"/>
  <c r="E20" i="28"/>
  <c r="E18" i="28"/>
  <c r="E17" i="28"/>
  <c r="E16" i="28"/>
  <c r="D3" i="20" l="1"/>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05" i="20"/>
  <c r="D1006" i="20"/>
  <c r="D1007" i="20"/>
  <c r="D1008" i="20"/>
  <c r="D1009" i="20"/>
  <c r="D1010" i="20"/>
  <c r="D1011" i="20"/>
  <c r="D1012" i="20"/>
  <c r="D1013" i="20"/>
  <c r="D1014" i="20"/>
  <c r="D1015" i="20"/>
  <c r="D1016" i="20"/>
  <c r="D1017" i="20"/>
  <c r="D1018" i="20"/>
  <c r="D1019" i="20"/>
  <c r="D1020" i="20"/>
  <c r="D1021" i="20"/>
  <c r="D1022" i="20"/>
  <c r="D1023" i="20"/>
  <c r="D1024" i="20"/>
  <c r="D1025" i="20"/>
  <c r="D1026" i="20"/>
  <c r="D1027" i="20"/>
  <c r="D1028" i="20"/>
  <c r="D1029" i="20"/>
  <c r="D1030" i="20"/>
  <c r="D1031" i="20"/>
  <c r="D1032" i="20"/>
  <c r="D1033" i="20"/>
  <c r="D1034" i="20"/>
  <c r="D1035" i="20"/>
  <c r="D1036" i="20"/>
  <c r="D1037" i="20"/>
  <c r="D1038" i="20"/>
  <c r="D1039" i="20"/>
  <c r="D1040" i="20"/>
  <c r="D1041" i="20"/>
  <c r="D1042" i="20"/>
  <c r="D1043" i="20"/>
  <c r="D1044" i="20"/>
  <c r="D1045" i="20"/>
  <c r="D1046" i="20"/>
  <c r="D1047" i="20"/>
  <c r="D1048" i="20"/>
  <c r="D1049" i="20"/>
  <c r="D1050" i="20"/>
  <c r="D1051" i="20"/>
  <c r="D1052" i="20"/>
  <c r="D1053" i="20"/>
  <c r="D1054" i="20"/>
  <c r="D1055" i="20"/>
  <c r="D1056" i="20"/>
  <c r="D1057" i="20"/>
  <c r="D1058" i="20"/>
  <c r="D1059" i="20"/>
  <c r="D1060" i="20"/>
  <c r="D1061" i="20"/>
  <c r="D1062" i="20"/>
  <c r="D1063" i="20"/>
  <c r="D1064" i="20"/>
  <c r="D1065" i="20"/>
  <c r="D1066" i="20"/>
  <c r="D1067" i="20"/>
  <c r="D1068" i="20"/>
  <c r="D1069" i="20"/>
  <c r="D1070" i="20"/>
  <c r="D1071" i="20"/>
  <c r="D1072" i="20"/>
  <c r="D1073" i="20"/>
  <c r="D1074" i="20"/>
  <c r="D1075" i="20"/>
  <c r="D1076" i="20"/>
  <c r="D1077" i="20"/>
  <c r="D1078" i="20"/>
  <c r="D1079" i="20"/>
  <c r="D1080" i="20"/>
  <c r="D1081" i="20"/>
  <c r="D1082" i="20"/>
  <c r="D1083" i="20"/>
  <c r="D1084" i="20"/>
  <c r="D1085" i="20"/>
  <c r="D1086" i="20"/>
  <c r="D1087" i="20"/>
  <c r="D1088" i="20"/>
  <c r="D1089" i="20"/>
  <c r="D1090" i="20"/>
  <c r="D1091" i="20"/>
  <c r="D1092" i="20"/>
  <c r="D1093" i="20"/>
  <c r="D1094" i="20"/>
  <c r="D1095" i="20"/>
  <c r="D1096" i="20"/>
  <c r="D1097" i="20"/>
  <c r="D1098" i="20"/>
  <c r="D1099" i="20"/>
  <c r="D1100" i="20"/>
  <c r="D1101" i="20"/>
  <c r="D1102" i="20"/>
  <c r="D1103" i="20"/>
  <c r="D1104" i="20"/>
  <c r="D1105" i="20"/>
  <c r="D1106" i="20"/>
  <c r="D1107" i="20"/>
  <c r="D1108" i="20"/>
  <c r="D1109" i="20"/>
  <c r="D1110" i="20"/>
  <c r="D1111" i="20"/>
  <c r="D1112" i="20"/>
  <c r="D1113" i="20"/>
  <c r="D1114" i="20"/>
  <c r="D1115" i="20"/>
  <c r="D1116" i="20"/>
  <c r="D1117" i="20"/>
  <c r="D1118" i="20"/>
  <c r="D1119" i="20"/>
  <c r="D1120" i="20"/>
  <c r="D1121" i="20"/>
  <c r="D1122" i="20"/>
  <c r="D1123" i="20"/>
  <c r="D1124" i="20"/>
  <c r="D1125" i="20"/>
  <c r="D1126" i="20"/>
  <c r="D1127" i="20"/>
  <c r="D1128" i="20"/>
  <c r="D1129" i="20"/>
  <c r="D1130" i="20"/>
  <c r="D1131" i="20"/>
  <c r="D1132" i="20"/>
  <c r="D1133" i="20"/>
  <c r="D1134" i="20"/>
  <c r="D1135" i="20"/>
  <c r="D1136" i="20"/>
  <c r="D1137" i="20"/>
  <c r="D1138" i="20"/>
  <c r="D1139" i="20"/>
  <c r="D1140" i="20"/>
  <c r="D1141" i="20"/>
  <c r="D1142" i="20"/>
  <c r="D1143" i="20"/>
  <c r="D1144" i="20"/>
  <c r="D1145" i="20"/>
  <c r="D1146" i="20"/>
  <c r="D1147" i="20"/>
  <c r="D1148" i="20"/>
  <c r="D1149" i="20"/>
  <c r="D1150" i="20"/>
  <c r="D1151" i="20"/>
  <c r="D1152" i="20"/>
  <c r="D1153" i="20"/>
  <c r="D1154" i="20"/>
  <c r="D1155" i="20"/>
  <c r="D1156" i="20"/>
  <c r="D1157" i="20"/>
  <c r="D1158" i="20"/>
  <c r="D1159" i="20"/>
  <c r="D1160" i="20"/>
  <c r="D1161" i="20"/>
  <c r="D1162" i="20"/>
  <c r="D1163" i="20"/>
  <c r="D1164" i="20"/>
  <c r="D1165" i="20"/>
  <c r="D1166" i="20"/>
  <c r="D1167" i="20"/>
  <c r="D1168" i="20"/>
  <c r="D1169" i="20"/>
  <c r="D1170" i="20"/>
  <c r="D1171" i="20"/>
  <c r="D1172" i="20"/>
  <c r="D1173" i="20"/>
  <c r="D1174" i="20"/>
  <c r="D1175" i="20"/>
  <c r="D1176" i="20"/>
  <c r="D1177" i="20"/>
  <c r="D1178" i="20"/>
  <c r="D1179" i="20"/>
  <c r="D1180" i="20"/>
  <c r="D1181" i="20"/>
  <c r="D1182" i="20"/>
  <c r="D1183" i="20"/>
  <c r="D1184" i="20"/>
  <c r="D1185" i="20"/>
  <c r="D1186" i="20"/>
  <c r="D1187" i="20"/>
  <c r="D1188" i="20"/>
  <c r="D1189" i="20"/>
  <c r="D1190" i="20"/>
  <c r="D1191" i="20"/>
  <c r="D1192" i="20"/>
  <c r="D1193" i="20"/>
  <c r="D1194" i="20"/>
  <c r="D1195" i="20"/>
  <c r="D1196" i="20"/>
  <c r="D1197" i="20"/>
  <c r="D1198" i="20"/>
  <c r="D1199" i="20"/>
  <c r="D1200" i="20"/>
  <c r="D1201" i="20"/>
  <c r="D1202" i="20"/>
  <c r="D1203" i="20"/>
  <c r="D1204" i="20"/>
  <c r="D1205" i="20"/>
  <c r="D1206" i="20"/>
  <c r="D1207" i="20"/>
  <c r="D1208" i="20"/>
  <c r="D1209" i="20"/>
  <c r="D1210" i="20"/>
  <c r="D1211" i="20"/>
  <c r="D1212" i="20"/>
  <c r="D1213" i="20"/>
  <c r="D1214" i="20"/>
  <c r="D1215" i="20"/>
  <c r="D1216" i="20"/>
  <c r="D1217" i="20"/>
  <c r="D1218" i="20"/>
  <c r="D1219" i="20"/>
  <c r="D1220" i="20"/>
  <c r="D1221" i="20"/>
  <c r="D1222" i="20"/>
  <c r="D1223" i="20"/>
  <c r="D1224" i="20"/>
  <c r="D1225" i="20"/>
  <c r="D1226" i="20"/>
  <c r="D1227" i="20"/>
  <c r="D1228" i="20"/>
  <c r="D1229" i="20"/>
  <c r="D1230" i="20"/>
  <c r="D1231" i="20"/>
  <c r="D1232" i="20"/>
  <c r="D1233" i="20"/>
  <c r="D1234" i="20"/>
  <c r="D1235" i="20"/>
  <c r="D1236" i="20"/>
  <c r="D1237" i="20"/>
  <c r="D1238" i="20"/>
  <c r="D1239" i="20"/>
  <c r="D1240" i="20"/>
  <c r="D1241" i="20"/>
  <c r="D1242" i="20"/>
  <c r="D1243" i="20"/>
  <c r="D1244" i="20"/>
  <c r="D1245" i="20"/>
  <c r="D1246" i="20"/>
  <c r="D1247" i="20"/>
  <c r="D1248" i="20"/>
  <c r="D1249" i="20"/>
  <c r="D1250" i="20"/>
  <c r="D1251" i="20"/>
  <c r="D1252" i="20"/>
  <c r="D1253" i="20"/>
  <c r="D1254" i="20"/>
  <c r="D1255" i="20"/>
  <c r="D1256" i="20"/>
  <c r="D1257" i="20"/>
  <c r="D1258" i="20"/>
  <c r="D1259" i="20"/>
  <c r="D1260" i="20"/>
  <c r="D1261" i="20"/>
  <c r="D1262" i="20"/>
  <c r="D1263" i="20"/>
  <c r="D1264" i="20"/>
  <c r="D1265" i="20"/>
  <c r="D1266" i="20"/>
  <c r="D1267" i="20"/>
  <c r="D1268" i="20"/>
  <c r="D1269" i="20"/>
  <c r="D1270" i="20"/>
  <c r="D1271" i="20"/>
  <c r="D1272" i="20"/>
  <c r="D1273" i="20"/>
  <c r="D1274" i="20"/>
  <c r="D1275" i="20"/>
  <c r="D1276" i="20"/>
  <c r="D1277" i="20"/>
  <c r="D1278" i="20"/>
  <c r="D1279" i="20"/>
  <c r="D1280" i="20"/>
  <c r="D1281" i="20"/>
  <c r="D1282" i="20"/>
  <c r="D1283" i="20"/>
  <c r="D1284" i="20"/>
  <c r="D1285" i="20"/>
  <c r="D1286" i="20"/>
  <c r="D1287" i="20"/>
  <c r="D1288" i="20"/>
  <c r="D1289" i="20"/>
  <c r="D1290" i="20"/>
  <c r="D1291" i="20"/>
  <c r="D1292" i="20"/>
  <c r="D1293" i="20"/>
  <c r="D1294" i="20"/>
  <c r="D1295" i="20"/>
  <c r="D1296" i="20"/>
  <c r="D1297" i="20"/>
  <c r="D1298" i="20"/>
  <c r="D1299" i="20"/>
  <c r="D1300" i="20"/>
  <c r="D1301" i="20"/>
  <c r="D1302" i="20"/>
  <c r="D1303" i="20"/>
  <c r="D1304" i="20"/>
  <c r="D1305" i="20"/>
  <c r="D1306" i="20"/>
  <c r="D1307" i="20"/>
  <c r="D1308" i="20"/>
  <c r="D1309" i="20"/>
  <c r="D1310" i="20"/>
  <c r="D1311" i="20"/>
  <c r="D1312" i="20"/>
  <c r="D1313" i="20"/>
  <c r="D1314" i="20"/>
  <c r="D1315" i="20"/>
  <c r="D1316" i="20"/>
  <c r="D1317" i="20"/>
  <c r="D1318" i="20"/>
  <c r="D1319" i="20"/>
  <c r="D1320" i="20"/>
  <c r="D1321" i="20"/>
  <c r="D1322" i="20"/>
  <c r="D1323" i="20"/>
  <c r="D1324" i="20"/>
  <c r="D1325" i="20"/>
  <c r="D1326" i="20"/>
  <c r="D1327" i="20"/>
  <c r="D1328" i="20"/>
  <c r="D1329" i="20"/>
  <c r="D1330" i="20"/>
  <c r="D1331" i="20"/>
  <c r="D1332" i="20"/>
  <c r="D1333" i="20"/>
  <c r="D1334" i="20"/>
  <c r="D1335" i="20"/>
  <c r="D1336" i="20"/>
  <c r="D1337" i="20"/>
  <c r="D1338" i="20"/>
  <c r="D1339" i="20"/>
  <c r="D1340" i="20"/>
  <c r="D1341" i="20"/>
  <c r="D1342" i="20"/>
  <c r="D1343" i="20"/>
  <c r="D1344" i="20"/>
  <c r="D1345" i="20"/>
  <c r="D1346" i="20"/>
  <c r="D1347" i="20"/>
  <c r="D1348" i="20"/>
  <c r="D1349" i="20"/>
  <c r="D1350" i="20"/>
  <c r="D1351" i="20"/>
  <c r="D1352" i="20"/>
  <c r="D1353" i="20"/>
  <c r="D1354" i="20"/>
  <c r="D1355" i="20"/>
  <c r="D1356" i="20"/>
  <c r="D1357" i="20"/>
  <c r="D1358" i="20"/>
  <c r="D1359" i="20"/>
  <c r="D1360" i="20"/>
  <c r="D1361" i="20"/>
  <c r="D1362" i="20"/>
  <c r="D1363" i="20"/>
  <c r="D1364" i="20"/>
  <c r="D1365" i="20"/>
  <c r="D1366" i="20"/>
  <c r="D1367" i="20"/>
  <c r="D1368" i="20"/>
  <c r="D1369" i="20"/>
  <c r="D1370" i="20"/>
  <c r="D1371" i="20"/>
  <c r="D1372" i="20"/>
  <c r="D1373" i="20"/>
  <c r="D1374" i="20"/>
  <c r="D1375" i="20"/>
  <c r="D1376" i="20"/>
  <c r="D1377" i="20"/>
  <c r="D1378" i="20"/>
  <c r="D1379" i="20"/>
  <c r="D1380" i="20"/>
  <c r="D1381" i="20"/>
  <c r="D1382" i="20"/>
  <c r="D1383" i="20"/>
  <c r="D1384" i="20"/>
  <c r="D1385" i="20"/>
  <c r="D1386" i="20"/>
  <c r="D1387" i="20"/>
  <c r="D1388" i="20"/>
  <c r="D1389" i="20"/>
  <c r="D1390" i="20"/>
  <c r="D1391" i="20"/>
  <c r="D1392" i="20"/>
  <c r="D1393" i="20"/>
  <c r="D1394" i="20"/>
  <c r="D1395" i="20"/>
  <c r="D1396" i="20"/>
  <c r="D1397" i="20"/>
  <c r="D1398" i="20"/>
  <c r="D1399" i="20"/>
  <c r="D1400" i="20"/>
  <c r="D1401" i="20"/>
  <c r="D1402" i="20"/>
  <c r="D1403" i="20"/>
  <c r="D1404" i="20"/>
  <c r="D1405" i="20"/>
  <c r="D1406" i="20"/>
  <c r="D1407" i="20"/>
  <c r="D1408" i="20"/>
  <c r="D1409" i="20"/>
  <c r="D1410" i="20"/>
  <c r="D1411" i="20"/>
  <c r="D1412" i="20"/>
  <c r="D1413" i="20"/>
  <c r="D1414" i="20"/>
  <c r="D1415" i="20"/>
  <c r="D1416" i="20"/>
  <c r="D1417" i="20"/>
  <c r="D1418" i="20"/>
  <c r="D1419" i="20"/>
  <c r="D1420" i="20"/>
  <c r="D1421" i="20"/>
  <c r="D1422" i="20"/>
  <c r="D1423" i="20"/>
  <c r="D1424" i="20"/>
  <c r="D1425" i="20"/>
  <c r="D1426" i="20"/>
  <c r="D1427" i="20"/>
  <c r="D1428" i="20"/>
  <c r="D1429" i="20"/>
  <c r="D1430" i="20"/>
  <c r="D1431" i="20"/>
  <c r="D1432" i="20"/>
  <c r="D1433" i="20"/>
  <c r="D1434" i="20"/>
  <c r="D1435" i="20"/>
  <c r="D1436" i="20"/>
  <c r="D1437" i="20"/>
  <c r="D1438" i="20"/>
  <c r="D1439" i="20"/>
  <c r="D1440" i="20"/>
  <c r="D1441" i="20"/>
  <c r="D1442" i="20"/>
  <c r="D1443" i="20"/>
  <c r="D1444" i="20"/>
  <c r="D1445" i="20"/>
  <c r="D1446" i="20"/>
  <c r="D1447" i="20"/>
  <c r="D1448" i="20"/>
  <c r="D1449" i="20"/>
  <c r="D1450" i="20"/>
  <c r="D1451" i="20"/>
  <c r="D1452" i="20"/>
  <c r="D1453" i="20"/>
  <c r="D1454" i="20"/>
  <c r="D1455" i="20"/>
  <c r="D1456" i="20"/>
  <c r="D1457" i="20"/>
  <c r="D1458" i="20"/>
  <c r="D1459" i="20"/>
  <c r="D1460" i="20"/>
  <c r="D1461" i="20"/>
  <c r="D1462" i="20"/>
  <c r="D1463" i="20"/>
  <c r="D1464" i="20"/>
  <c r="D1465" i="20"/>
  <c r="D1466" i="20"/>
  <c r="D1467" i="20"/>
  <c r="D1468" i="20"/>
  <c r="D1469" i="20"/>
  <c r="D1470" i="20"/>
  <c r="D1471" i="20"/>
  <c r="D1472" i="20"/>
  <c r="D1473" i="20"/>
  <c r="D1474" i="20"/>
  <c r="D1475" i="20"/>
  <c r="D1476" i="20"/>
  <c r="D1477" i="20"/>
  <c r="D1478" i="20"/>
  <c r="D1479" i="20"/>
  <c r="D1480" i="20"/>
  <c r="D1481" i="20"/>
  <c r="D1482" i="20"/>
  <c r="D1483" i="20"/>
  <c r="D1484" i="20"/>
  <c r="D1485" i="20"/>
  <c r="D1486" i="20"/>
  <c r="D1487" i="20"/>
  <c r="D1488" i="20"/>
  <c r="D1489" i="20"/>
  <c r="D1490" i="20"/>
  <c r="D1491" i="20"/>
  <c r="D1492" i="20"/>
  <c r="D1493" i="20"/>
  <c r="D1494" i="20"/>
  <c r="D1495" i="20"/>
  <c r="D1496" i="20"/>
  <c r="D1497" i="20"/>
  <c r="D1498" i="20"/>
  <c r="D1499" i="20"/>
  <c r="D1500" i="20"/>
  <c r="D1501" i="20"/>
  <c r="D1502" i="20"/>
  <c r="D1503" i="20"/>
  <c r="D1504" i="20"/>
  <c r="D1505" i="20"/>
  <c r="D1506" i="20"/>
  <c r="D1507" i="20"/>
  <c r="D1508" i="20"/>
  <c r="D1509" i="20"/>
  <c r="D1510" i="20"/>
  <c r="D1511" i="20"/>
  <c r="D1512" i="20"/>
  <c r="D1513" i="20"/>
  <c r="D1514" i="20"/>
  <c r="D1515" i="20"/>
  <c r="D1516" i="20"/>
  <c r="D1517" i="20"/>
  <c r="D1518" i="20"/>
  <c r="D1519" i="20"/>
  <c r="D1520" i="20"/>
  <c r="D1521" i="20"/>
  <c r="D1522" i="20"/>
  <c r="D1523" i="20"/>
  <c r="D1524" i="20"/>
  <c r="D1525" i="20"/>
  <c r="D1526" i="20"/>
  <c r="D1527" i="20"/>
  <c r="D1528" i="20"/>
  <c r="D1529" i="20"/>
  <c r="D1530" i="20"/>
  <c r="D1531" i="20"/>
  <c r="D1532" i="20"/>
  <c r="D1533" i="20"/>
  <c r="D1534" i="20"/>
  <c r="D1535" i="20"/>
  <c r="D1536" i="20"/>
  <c r="D1537" i="20"/>
  <c r="D1538" i="20"/>
  <c r="D1539" i="20"/>
  <c r="D1540" i="20"/>
  <c r="D1541" i="20"/>
  <c r="D1542" i="20"/>
  <c r="D1543" i="20"/>
  <c r="D1544" i="20"/>
  <c r="D1545" i="20"/>
  <c r="D1546" i="20"/>
  <c r="D1547" i="20"/>
  <c r="D1548" i="20"/>
  <c r="D1549" i="20"/>
  <c r="D1550" i="20"/>
  <c r="D1551" i="20"/>
  <c r="D1552" i="20"/>
  <c r="D1553" i="20"/>
  <c r="D1554" i="20"/>
  <c r="D1555" i="20"/>
  <c r="D1556" i="20"/>
  <c r="D1557" i="20"/>
  <c r="D1558" i="20"/>
  <c r="D1559" i="20"/>
  <c r="D1560" i="20"/>
  <c r="D1561" i="20"/>
  <c r="D1562" i="20"/>
  <c r="D1563" i="20"/>
  <c r="D1564" i="20"/>
  <c r="D1565" i="20"/>
  <c r="D1566" i="20"/>
  <c r="D1567" i="20"/>
  <c r="D1568" i="20"/>
  <c r="D1569" i="20"/>
  <c r="D1570" i="20"/>
  <c r="D1571" i="20"/>
  <c r="D1572" i="20"/>
  <c r="D1573" i="20"/>
  <c r="D1574" i="20"/>
  <c r="D1575" i="20"/>
  <c r="D1576" i="20"/>
  <c r="D1577" i="20"/>
  <c r="D1578" i="20"/>
  <c r="D1579" i="20"/>
  <c r="D1580" i="20"/>
  <c r="D1581" i="20"/>
  <c r="D1582" i="20"/>
  <c r="D1583" i="20"/>
  <c r="D1584" i="20"/>
  <c r="D1585" i="20"/>
  <c r="D1586" i="20"/>
  <c r="D1587" i="20"/>
  <c r="D1588" i="20"/>
  <c r="D1589" i="20"/>
  <c r="D1590" i="20"/>
  <c r="D1591" i="20"/>
  <c r="D1592" i="20"/>
  <c r="D1593" i="20"/>
  <c r="D1594" i="20"/>
  <c r="D1595" i="20"/>
  <c r="D1596" i="20"/>
  <c r="D1597" i="20"/>
  <c r="D1598" i="20"/>
  <c r="D1599" i="20"/>
  <c r="D1600" i="20"/>
  <c r="D1601" i="20"/>
  <c r="D1602" i="20"/>
  <c r="D1603" i="20"/>
  <c r="D1604" i="20"/>
  <c r="D1605" i="20"/>
  <c r="D1606" i="20"/>
  <c r="D1607" i="20"/>
  <c r="D1608" i="20"/>
  <c r="D1609" i="20"/>
  <c r="D1610" i="20"/>
  <c r="D1611" i="20"/>
  <c r="D1612" i="20"/>
  <c r="D1613" i="20"/>
  <c r="D1614" i="20"/>
  <c r="D1615" i="20"/>
  <c r="D1616" i="20"/>
  <c r="D1617" i="20"/>
  <c r="D1618" i="20"/>
  <c r="D1619" i="20"/>
  <c r="D1620" i="20"/>
  <c r="D1621" i="20"/>
  <c r="D1622" i="20"/>
  <c r="D1623" i="20"/>
  <c r="D1624" i="20"/>
  <c r="D1625" i="20"/>
  <c r="D1626" i="20"/>
  <c r="D1627" i="20"/>
  <c r="D1628" i="20"/>
  <c r="D1629" i="20"/>
  <c r="D1630" i="20"/>
  <c r="D1631" i="20"/>
  <c r="D1632" i="20"/>
  <c r="D1633" i="20"/>
  <c r="D1634" i="20"/>
  <c r="D1635" i="20"/>
  <c r="D1636" i="20"/>
  <c r="D1637" i="20"/>
  <c r="D1638" i="20"/>
  <c r="D1639" i="20"/>
  <c r="D1640" i="20"/>
  <c r="D1641" i="20"/>
  <c r="D1642" i="20"/>
  <c r="D1643" i="20"/>
  <c r="D1644" i="20"/>
  <c r="D1645" i="20"/>
  <c r="D1646" i="20"/>
  <c r="D1647" i="20"/>
  <c r="D1648" i="20"/>
  <c r="D1649" i="20"/>
  <c r="D1650" i="20"/>
  <c r="D1651" i="20"/>
  <c r="D1652" i="20"/>
  <c r="D1653" i="20"/>
  <c r="D1654" i="20"/>
  <c r="D1655" i="20"/>
  <c r="D1656" i="20"/>
  <c r="D1657" i="20"/>
  <c r="D1658" i="20"/>
  <c r="D1659" i="20"/>
  <c r="D1660" i="20"/>
  <c r="D1661" i="20"/>
  <c r="D1662" i="20"/>
  <c r="D1663" i="20"/>
  <c r="D1664" i="20"/>
  <c r="D1665" i="20"/>
  <c r="D1666" i="20"/>
  <c r="D1667" i="20"/>
  <c r="D1668" i="20"/>
  <c r="D1669" i="20"/>
  <c r="D1670" i="20"/>
  <c r="D1671" i="20"/>
  <c r="D1672" i="20"/>
  <c r="D1673" i="20"/>
  <c r="D1674" i="20"/>
  <c r="D1675" i="20"/>
  <c r="D1676" i="20"/>
  <c r="D1677" i="20"/>
  <c r="D1678" i="20"/>
  <c r="D1679" i="20"/>
  <c r="D1680" i="20"/>
  <c r="D1681" i="20"/>
  <c r="D1682" i="20"/>
  <c r="D1683" i="20"/>
  <c r="D1684" i="20"/>
  <c r="D1685" i="20"/>
  <c r="D1686" i="20"/>
  <c r="D1687" i="20"/>
  <c r="D1688" i="20"/>
  <c r="D1689" i="20"/>
  <c r="D1690" i="20"/>
  <c r="D1691" i="20"/>
  <c r="D1692" i="20"/>
  <c r="D1693" i="20"/>
  <c r="D1694" i="20"/>
  <c r="D1695" i="20"/>
  <c r="D1696" i="20"/>
  <c r="D1697" i="20"/>
  <c r="D1698" i="20"/>
  <c r="D1699" i="20"/>
  <c r="D1700" i="20"/>
  <c r="D1701" i="20"/>
  <c r="D1702" i="20"/>
  <c r="D1703" i="20"/>
  <c r="D1704" i="20"/>
  <c r="D1705" i="20"/>
  <c r="D1706" i="20"/>
  <c r="D1707" i="20"/>
  <c r="D1708" i="20"/>
  <c r="D1709" i="20"/>
  <c r="D1710" i="20"/>
  <c r="D1711" i="20"/>
  <c r="D1712" i="20"/>
  <c r="D1713" i="20"/>
  <c r="D1714" i="20"/>
  <c r="D1715" i="20"/>
  <c r="D1716" i="20"/>
  <c r="D1717" i="20"/>
  <c r="D1718" i="20"/>
  <c r="D1719" i="20"/>
  <c r="D1720" i="20"/>
  <c r="D1721" i="20"/>
  <c r="D1722" i="20"/>
  <c r="D1723" i="20"/>
  <c r="D1724" i="20"/>
  <c r="D1725" i="20"/>
  <c r="D1726" i="20"/>
  <c r="D1727" i="20"/>
  <c r="D1728" i="20"/>
  <c r="D1729" i="20"/>
  <c r="D1730" i="20"/>
  <c r="D1731" i="20"/>
  <c r="D1732" i="20"/>
  <c r="D1733" i="20"/>
  <c r="D1734" i="20"/>
  <c r="D1735" i="20"/>
  <c r="D1736" i="20"/>
  <c r="D1737" i="20"/>
  <c r="D1738" i="20"/>
  <c r="D1739" i="20"/>
  <c r="D1740" i="20"/>
  <c r="D1741" i="20"/>
  <c r="D1742" i="20"/>
  <c r="D1743" i="20"/>
  <c r="D1744" i="20"/>
  <c r="D1745" i="20"/>
  <c r="D1746" i="20"/>
  <c r="D1747" i="20"/>
  <c r="D1748" i="20"/>
  <c r="D1749" i="20"/>
  <c r="D1750" i="20"/>
  <c r="D1751" i="20"/>
  <c r="D1752" i="20"/>
  <c r="D1753" i="20"/>
  <c r="D1754" i="20"/>
  <c r="D1755" i="20"/>
  <c r="D1756" i="20"/>
  <c r="D1757" i="20"/>
  <c r="D1758" i="20"/>
  <c r="D1759" i="20"/>
  <c r="D1760" i="20"/>
  <c r="D1761" i="20"/>
  <c r="D1762" i="20"/>
  <c r="D1763" i="20"/>
  <c r="D1764" i="20"/>
  <c r="D1765" i="20"/>
  <c r="D1766" i="20"/>
  <c r="D1767" i="20"/>
  <c r="D1768" i="20"/>
  <c r="D1769" i="20"/>
  <c r="D1770" i="20"/>
  <c r="D1771" i="20"/>
  <c r="D1772" i="20"/>
  <c r="D1773" i="20"/>
  <c r="D1774" i="20"/>
  <c r="D1775" i="20"/>
  <c r="D1776" i="20"/>
  <c r="D1777" i="20"/>
  <c r="D1778" i="20"/>
  <c r="D1779" i="20"/>
  <c r="D1780" i="20"/>
  <c r="D1781" i="20"/>
  <c r="D1782" i="20"/>
  <c r="D1783" i="20"/>
  <c r="D1784" i="20"/>
  <c r="D1785" i="20"/>
  <c r="D1786" i="20"/>
  <c r="D1787" i="20"/>
  <c r="D1788" i="20"/>
  <c r="D1789" i="20"/>
  <c r="D1790" i="20"/>
  <c r="D1791" i="20"/>
  <c r="D1792" i="20"/>
  <c r="D1793" i="20"/>
  <c r="D1794" i="20"/>
  <c r="D1795" i="20"/>
  <c r="D1796" i="20"/>
  <c r="D1797" i="20"/>
  <c r="D1798" i="20"/>
  <c r="D1799" i="20"/>
  <c r="D1800" i="20"/>
  <c r="D1801" i="20"/>
  <c r="D1802" i="20"/>
  <c r="D1803" i="20"/>
  <c r="D1804" i="20"/>
  <c r="D1805" i="20"/>
  <c r="D1806" i="20"/>
  <c r="D1807" i="20"/>
  <c r="D1808" i="20"/>
  <c r="D1809" i="20"/>
  <c r="D1810" i="20"/>
  <c r="D1811" i="20"/>
  <c r="D1812" i="20"/>
  <c r="D1813" i="20"/>
  <c r="D1814" i="20"/>
  <c r="D1815" i="20"/>
  <c r="D1816" i="20"/>
  <c r="D1817" i="20"/>
  <c r="D1818" i="20"/>
  <c r="D1819" i="20"/>
  <c r="D1820" i="20"/>
  <c r="D1821" i="20"/>
  <c r="D1822" i="20"/>
  <c r="D1823" i="20"/>
  <c r="D1824" i="20"/>
  <c r="D1825" i="20"/>
  <c r="D1826" i="20"/>
  <c r="D1827" i="20"/>
  <c r="D1828" i="20"/>
  <c r="D1829" i="20"/>
  <c r="D1830" i="20"/>
  <c r="D1831" i="20"/>
  <c r="D1832" i="20"/>
  <c r="D1833" i="20"/>
  <c r="D1834" i="20"/>
  <c r="D1835" i="20"/>
  <c r="D1836" i="20"/>
  <c r="D1837" i="20"/>
  <c r="D1838" i="20"/>
  <c r="D1839" i="20"/>
  <c r="D1840" i="20"/>
  <c r="D1841" i="20"/>
  <c r="D1842" i="20"/>
  <c r="D1843" i="20"/>
  <c r="D1844" i="20"/>
  <c r="D1845" i="20"/>
  <c r="D1846" i="20"/>
  <c r="D1847" i="20"/>
  <c r="D1848" i="20"/>
  <c r="D1849" i="20"/>
  <c r="D1850" i="20"/>
  <c r="D1851" i="20"/>
  <c r="D1852" i="20"/>
  <c r="D1853" i="20"/>
  <c r="D1854" i="20"/>
  <c r="D1855" i="20"/>
  <c r="D1856" i="20"/>
  <c r="D1857" i="20"/>
  <c r="D1858" i="20"/>
  <c r="D1859" i="20"/>
  <c r="D1860" i="20"/>
  <c r="D1861" i="20"/>
  <c r="D1862" i="20"/>
  <c r="D1863" i="20"/>
  <c r="D1864" i="20"/>
  <c r="D1865" i="20"/>
  <c r="D1866" i="20"/>
  <c r="D1867" i="20"/>
  <c r="D1868" i="20"/>
  <c r="D1869" i="20"/>
  <c r="D1870" i="20"/>
  <c r="D1871" i="20"/>
  <c r="D1872" i="20"/>
  <c r="D1873" i="20"/>
  <c r="D1874" i="20"/>
  <c r="D1875" i="20"/>
  <c r="D1876" i="20"/>
  <c r="D1877" i="20"/>
  <c r="D1878" i="20"/>
  <c r="D1879" i="20"/>
  <c r="D1880" i="20"/>
  <c r="D1881" i="20"/>
  <c r="D1882" i="20"/>
  <c r="D1883" i="20"/>
  <c r="D1884" i="20"/>
  <c r="D1885" i="20"/>
  <c r="D1886" i="20"/>
  <c r="D1887" i="20"/>
  <c r="D1888" i="20"/>
  <c r="D1889" i="20"/>
  <c r="D1890" i="20"/>
  <c r="D1891" i="20"/>
  <c r="D1892" i="20"/>
  <c r="D1893" i="20"/>
  <c r="D1894" i="20"/>
  <c r="D1895" i="20"/>
  <c r="D1896" i="20"/>
  <c r="D1897" i="20"/>
  <c r="D1898" i="20"/>
  <c r="D1899" i="20"/>
  <c r="D1900" i="20"/>
  <c r="D1901" i="20"/>
  <c r="D1902" i="20"/>
  <c r="D1903" i="20"/>
  <c r="D1904" i="20"/>
  <c r="D1905" i="20"/>
  <c r="D1906" i="20"/>
  <c r="D1907" i="20"/>
  <c r="D1908" i="20"/>
  <c r="D1909" i="20"/>
  <c r="D1910" i="20"/>
  <c r="D1911" i="20"/>
  <c r="D1912" i="20"/>
  <c r="D1913" i="20"/>
  <c r="D1914" i="20"/>
  <c r="D1915" i="20"/>
  <c r="D1916" i="20"/>
  <c r="D1917" i="20"/>
  <c r="D1918" i="20"/>
  <c r="D1919" i="20"/>
  <c r="D1920" i="20"/>
  <c r="D1921" i="20"/>
  <c r="D1922" i="20"/>
  <c r="D1923" i="20"/>
  <c r="D1924" i="20"/>
  <c r="D1925" i="20"/>
  <c r="D1926" i="20"/>
  <c r="D1927" i="20"/>
  <c r="D1928" i="20"/>
  <c r="D1929" i="20"/>
  <c r="D1930" i="20"/>
  <c r="D1931" i="20"/>
  <c r="D1932" i="20"/>
  <c r="D1933" i="20"/>
  <c r="D1934" i="20"/>
  <c r="D1935" i="20"/>
  <c r="D1936" i="20"/>
  <c r="D1937" i="20"/>
  <c r="D1938" i="20"/>
  <c r="D1939" i="20"/>
  <c r="D1940" i="20"/>
  <c r="D1941" i="20"/>
  <c r="D1942" i="20"/>
  <c r="D1943" i="20"/>
  <c r="D1944" i="20"/>
  <c r="D1945" i="20"/>
  <c r="D1946" i="20"/>
  <c r="D1947" i="20"/>
  <c r="D1948" i="20"/>
  <c r="D1949" i="20"/>
  <c r="D1950" i="20"/>
  <c r="D1951" i="20"/>
  <c r="D1952" i="20"/>
  <c r="D1953" i="20"/>
  <c r="D1954" i="20"/>
  <c r="D1955" i="20"/>
  <c r="D1956" i="20"/>
  <c r="D1957" i="20"/>
  <c r="D1958" i="20"/>
  <c r="D1959" i="20"/>
  <c r="D1960" i="20"/>
  <c r="D1961" i="20"/>
  <c r="D1962" i="20"/>
  <c r="D1963" i="20"/>
  <c r="D1964" i="20"/>
  <c r="D1965" i="20"/>
  <c r="D1966" i="20"/>
  <c r="D1967" i="20"/>
  <c r="D1968" i="20"/>
  <c r="D1969" i="20"/>
  <c r="D1970" i="20"/>
  <c r="D1971" i="20"/>
  <c r="D1972" i="20"/>
  <c r="D1973" i="20"/>
  <c r="D1974" i="20"/>
  <c r="D1975" i="20"/>
  <c r="D1976" i="20"/>
  <c r="D1977" i="20"/>
  <c r="D1978" i="20"/>
  <c r="D1979" i="20"/>
  <c r="D1980" i="20"/>
  <c r="D1981" i="20"/>
  <c r="D1982" i="20"/>
  <c r="D1983" i="20"/>
  <c r="D1984" i="20"/>
  <c r="D1985" i="20"/>
  <c r="D1986" i="20"/>
  <c r="D1987" i="20"/>
  <c r="D1988" i="20"/>
  <c r="D1989" i="20"/>
  <c r="D1990" i="20"/>
  <c r="D1991" i="20"/>
  <c r="D1992" i="20"/>
  <c r="D1993" i="20"/>
  <c r="D1994" i="20"/>
  <c r="D1995" i="20"/>
  <c r="D1996" i="20"/>
  <c r="D1997" i="20"/>
  <c r="D1998" i="20"/>
  <c r="D1999" i="20"/>
  <c r="D2000" i="20"/>
  <c r="D2001" i="20"/>
  <c r="D2002" i="20"/>
  <c r="D2003" i="20"/>
  <c r="D2004" i="20"/>
  <c r="D2005" i="20"/>
  <c r="D2006" i="20"/>
  <c r="D2007" i="20"/>
  <c r="D2008" i="20"/>
  <c r="D2009" i="20"/>
  <c r="D2010" i="20"/>
  <c r="D2011" i="20"/>
  <c r="D2012" i="20"/>
  <c r="D2013" i="20"/>
  <c r="D2014" i="20"/>
  <c r="D2015" i="20"/>
  <c r="D2016" i="20"/>
  <c r="D2017" i="20"/>
  <c r="D2018" i="20"/>
  <c r="D2019" i="20"/>
  <c r="D2020" i="20"/>
  <c r="D2021" i="20"/>
  <c r="D2022" i="20"/>
  <c r="D2023" i="20"/>
  <c r="D2024" i="20"/>
  <c r="D2025" i="20"/>
  <c r="D2026" i="20"/>
  <c r="D2027" i="20"/>
  <c r="D2028" i="20"/>
  <c r="D2029" i="20"/>
  <c r="D2030" i="20"/>
  <c r="D2031" i="20"/>
  <c r="D2032" i="20"/>
  <c r="D2033" i="20"/>
  <c r="D2034" i="20"/>
  <c r="D2035" i="20"/>
  <c r="D2036" i="20"/>
  <c r="D2037" i="20"/>
  <c r="D2038" i="20"/>
  <c r="D2039" i="20"/>
  <c r="D2040" i="20"/>
  <c r="D2041" i="20"/>
  <c r="D2042" i="20"/>
  <c r="D2043" i="20"/>
  <c r="D2044" i="20"/>
  <c r="D2045" i="20"/>
  <c r="D2046" i="20"/>
  <c r="D2047" i="20"/>
  <c r="D2048" i="20"/>
  <c r="D2049" i="20"/>
  <c r="D2050" i="20"/>
  <c r="D2051" i="20"/>
  <c r="D2052" i="20"/>
  <c r="D2053" i="20"/>
  <c r="D2054" i="20"/>
  <c r="D2055" i="20"/>
  <c r="D2056" i="20"/>
  <c r="D2057" i="20"/>
  <c r="D2058" i="20"/>
  <c r="D2059" i="20"/>
  <c r="D2060" i="20"/>
  <c r="D2061" i="20"/>
  <c r="D2062" i="20"/>
  <c r="D2063" i="20"/>
  <c r="D2064" i="20"/>
  <c r="D2065" i="20"/>
  <c r="D2066" i="20"/>
  <c r="D2067" i="20"/>
  <c r="D2068" i="20"/>
  <c r="D2069" i="20"/>
  <c r="D2070" i="20"/>
  <c r="D2071" i="20"/>
  <c r="D2072" i="20"/>
  <c r="D2073" i="20"/>
  <c r="D2074" i="20"/>
  <c r="D2075" i="20"/>
  <c r="D2076" i="20"/>
  <c r="D2077" i="20"/>
  <c r="D2078" i="20"/>
  <c r="D2079" i="20"/>
  <c r="D2080" i="20"/>
  <c r="D2081" i="20"/>
  <c r="D2082" i="20"/>
  <c r="D2083" i="20"/>
  <c r="D2084" i="20"/>
  <c r="D2085" i="20"/>
  <c r="D2086" i="20"/>
  <c r="D2087" i="20"/>
  <c r="D2088" i="20"/>
  <c r="D2089" i="20"/>
  <c r="D2090" i="20"/>
  <c r="D2091" i="20"/>
  <c r="D2092" i="20"/>
  <c r="D2093" i="20"/>
  <c r="D2094" i="20"/>
  <c r="D2095" i="20"/>
  <c r="D2096" i="20"/>
  <c r="D2097" i="20"/>
  <c r="D2098" i="20"/>
  <c r="D2099" i="20"/>
  <c r="D2100" i="20"/>
  <c r="D2101" i="20"/>
  <c r="D2102" i="20"/>
  <c r="D2103" i="20"/>
  <c r="D2104" i="20"/>
  <c r="D2105" i="20"/>
  <c r="D2106" i="20"/>
  <c r="D2107" i="20"/>
  <c r="D2108" i="20"/>
  <c r="D2109" i="20"/>
  <c r="D2110" i="20"/>
  <c r="D2111" i="20"/>
  <c r="D2112" i="20"/>
  <c r="D2113" i="20"/>
  <c r="D2114" i="20"/>
  <c r="D2115" i="20"/>
  <c r="D2116" i="20"/>
  <c r="D2117" i="20"/>
  <c r="D2118" i="20"/>
  <c r="D2119" i="20"/>
  <c r="D2120" i="20"/>
  <c r="D2121" i="20"/>
  <c r="D2122" i="20"/>
  <c r="D2123" i="20"/>
  <c r="D2124" i="20"/>
  <c r="D2125" i="20"/>
  <c r="D2126" i="20"/>
  <c r="D2127" i="20"/>
  <c r="D2128" i="20"/>
  <c r="D2129" i="20"/>
  <c r="D2130" i="20"/>
  <c r="D2131" i="20"/>
  <c r="D2132" i="20"/>
  <c r="D2133" i="20"/>
  <c r="D2134" i="20"/>
  <c r="D2135" i="20"/>
  <c r="D2136" i="20"/>
  <c r="D2137" i="20"/>
  <c r="D2138" i="20"/>
  <c r="D2139" i="20"/>
  <c r="D2140" i="20"/>
  <c r="D2141" i="20"/>
  <c r="D2142" i="20"/>
  <c r="D2143" i="20"/>
  <c r="D2144" i="20"/>
  <c r="D2145" i="20"/>
  <c r="D2146" i="20"/>
  <c r="D2147" i="20"/>
  <c r="D2148" i="20"/>
  <c r="D2149" i="20"/>
  <c r="D2150" i="20"/>
  <c r="D2151" i="20"/>
  <c r="D2152" i="20"/>
  <c r="D2153" i="20"/>
  <c r="D2154" i="20"/>
  <c r="D2155" i="20"/>
  <c r="D2156" i="20"/>
  <c r="D2157" i="20"/>
  <c r="D2158" i="20"/>
  <c r="D2159" i="20"/>
  <c r="D2160" i="20"/>
  <c r="D2161" i="20"/>
  <c r="D2162" i="20"/>
  <c r="D2163" i="20"/>
  <c r="D2164" i="20"/>
  <c r="D2165" i="20"/>
  <c r="D2166" i="20"/>
  <c r="D2167" i="20"/>
  <c r="D2168" i="20"/>
  <c r="D2169" i="20"/>
  <c r="D2170" i="20"/>
  <c r="D2171" i="20"/>
  <c r="D2172" i="20"/>
  <c r="D2173" i="20"/>
  <c r="D2174" i="20"/>
  <c r="D2175" i="20"/>
  <c r="D2176" i="20"/>
  <c r="D2177" i="20"/>
  <c r="D2178" i="20"/>
  <c r="D2179" i="20"/>
  <c r="D2180" i="20"/>
  <c r="D2181" i="20"/>
  <c r="D2182" i="20"/>
  <c r="D2183" i="20"/>
  <c r="D2184" i="20"/>
  <c r="D2185" i="20"/>
  <c r="D2186" i="20"/>
  <c r="D2187" i="20"/>
  <c r="D2188" i="20"/>
  <c r="D2189" i="20"/>
  <c r="D2190" i="20"/>
  <c r="D2191" i="20"/>
  <c r="D2192" i="20"/>
  <c r="D2193" i="20"/>
  <c r="D2194" i="20"/>
  <c r="D2195" i="20"/>
  <c r="D2196" i="20"/>
  <c r="D2197" i="20"/>
  <c r="D2198" i="20"/>
  <c r="D2199" i="20"/>
  <c r="D2200" i="20"/>
  <c r="D2201" i="20"/>
  <c r="D2202" i="20"/>
  <c r="D2203" i="20"/>
  <c r="D2204" i="20"/>
  <c r="D2205" i="20"/>
  <c r="D2206" i="20"/>
  <c r="D2207" i="20"/>
  <c r="D2208" i="20"/>
  <c r="D2209" i="20"/>
  <c r="D2210" i="20"/>
  <c r="D2211" i="20"/>
  <c r="D2212" i="20"/>
  <c r="D2213" i="20"/>
  <c r="D2214" i="20"/>
  <c r="D2215" i="20"/>
  <c r="D2216" i="20"/>
  <c r="D2217" i="20"/>
  <c r="D2218" i="20"/>
  <c r="D2219" i="20"/>
  <c r="D2220" i="20"/>
  <c r="D2221" i="20"/>
  <c r="D2222" i="20"/>
  <c r="D2223" i="20"/>
  <c r="D2224" i="20"/>
  <c r="D2225" i="20"/>
  <c r="D2226" i="20"/>
  <c r="D2227" i="20"/>
  <c r="D2228" i="20"/>
  <c r="D2229" i="20"/>
  <c r="D2230" i="20"/>
  <c r="D2231" i="20"/>
  <c r="D2232" i="20"/>
  <c r="D2233" i="20"/>
  <c r="D2234" i="20"/>
  <c r="D2235" i="20"/>
  <c r="D2236" i="20"/>
  <c r="D2237" i="20"/>
  <c r="D2238" i="20"/>
  <c r="D2239" i="20"/>
  <c r="D2240" i="20"/>
  <c r="D2241" i="20"/>
  <c r="D2242" i="20"/>
  <c r="D2243" i="20"/>
  <c r="D2244" i="20"/>
  <c r="D2245" i="20"/>
  <c r="D2246" i="20"/>
  <c r="D2247" i="20"/>
  <c r="D2248" i="20"/>
  <c r="D2249" i="20"/>
  <c r="D2250" i="20"/>
  <c r="D2251" i="20"/>
  <c r="D2252" i="20"/>
  <c r="D2253" i="20"/>
  <c r="D2254" i="20"/>
  <c r="D2255" i="20"/>
  <c r="D2256" i="20"/>
  <c r="D2257" i="20"/>
  <c r="D2258" i="20"/>
  <c r="D2259" i="20"/>
  <c r="D2260" i="20"/>
  <c r="D2261" i="20"/>
  <c r="D2262" i="20"/>
  <c r="D2263" i="20"/>
  <c r="D2264" i="20"/>
  <c r="D2265" i="20"/>
  <c r="D2266" i="20"/>
  <c r="D2267" i="20"/>
  <c r="D2268" i="20"/>
  <c r="D2269" i="20"/>
  <c r="D2270" i="20"/>
  <c r="D2271" i="20"/>
  <c r="D2272" i="20"/>
  <c r="D2273" i="20"/>
  <c r="D2274" i="20"/>
  <c r="D2275" i="20"/>
  <c r="D2276" i="20"/>
  <c r="D2277" i="20"/>
  <c r="D2278" i="20"/>
  <c r="D2279" i="20"/>
  <c r="D2280" i="20"/>
  <c r="D2281" i="20"/>
  <c r="D2282" i="20"/>
  <c r="D2283" i="20"/>
  <c r="D2284" i="20"/>
  <c r="D2285" i="20"/>
  <c r="D2286" i="20"/>
  <c r="D2287" i="20"/>
  <c r="D2288" i="20"/>
  <c r="D2289" i="20"/>
  <c r="D2290" i="20"/>
  <c r="D2291" i="20"/>
  <c r="D2292" i="20"/>
  <c r="D2293" i="20"/>
  <c r="D2294" i="20"/>
  <c r="D2295" i="20"/>
  <c r="D2296" i="20"/>
  <c r="D2297" i="20"/>
  <c r="D2298" i="20"/>
  <c r="D2299" i="20"/>
  <c r="D2300" i="20"/>
  <c r="D2301" i="20"/>
  <c r="D2302" i="20"/>
  <c r="D2303" i="20"/>
  <c r="D2304" i="20"/>
  <c r="D2305" i="20"/>
  <c r="D2306" i="20"/>
  <c r="D2307" i="20"/>
  <c r="D2308" i="20"/>
  <c r="D2309" i="20"/>
  <c r="D2310" i="20"/>
  <c r="D2311" i="20"/>
  <c r="D2312" i="20"/>
  <c r="D2313" i="20"/>
  <c r="D2314" i="20"/>
  <c r="D2315" i="20"/>
  <c r="D2316" i="20"/>
  <c r="D2317" i="20"/>
  <c r="D2318" i="20"/>
  <c r="D2319" i="20"/>
  <c r="D2320" i="20"/>
  <c r="D2321" i="20"/>
  <c r="D2322" i="20"/>
  <c r="D2323" i="20"/>
  <c r="D2324" i="20"/>
  <c r="D2325" i="20"/>
  <c r="D2326" i="20"/>
  <c r="D2327" i="20"/>
  <c r="D2328" i="20"/>
  <c r="D2329" i="20"/>
  <c r="D2330" i="20"/>
  <c r="D2331" i="20"/>
  <c r="D2332" i="20"/>
  <c r="D2333" i="20"/>
  <c r="D2334" i="20"/>
  <c r="D2335" i="20"/>
  <c r="D2336" i="20"/>
  <c r="D2337" i="20"/>
  <c r="D2338" i="20"/>
  <c r="D2339" i="20"/>
  <c r="D2340" i="20"/>
  <c r="D2341" i="20"/>
  <c r="D2342" i="20"/>
  <c r="D2343" i="20"/>
  <c r="D2344" i="20"/>
  <c r="D2345" i="20"/>
  <c r="D2346" i="20"/>
  <c r="D2347" i="20"/>
  <c r="D2348" i="20"/>
  <c r="D2349" i="20"/>
  <c r="D2350" i="20"/>
  <c r="D2351" i="20"/>
  <c r="D2352" i="20"/>
  <c r="D2353" i="20"/>
  <c r="D2354" i="20"/>
  <c r="D2355" i="20"/>
  <c r="D2356" i="20"/>
  <c r="D2357" i="20"/>
  <c r="D2358" i="20"/>
  <c r="D2359" i="20"/>
  <c r="D2360" i="20"/>
  <c r="D2361" i="20"/>
  <c r="D2362" i="20"/>
  <c r="D2363" i="20"/>
  <c r="D2364" i="20"/>
  <c r="D2365" i="20"/>
  <c r="D2366" i="20"/>
  <c r="D2367" i="20"/>
  <c r="D2368" i="20"/>
  <c r="D2369" i="20"/>
  <c r="D2370" i="20"/>
  <c r="D2371" i="20"/>
  <c r="D2372" i="20"/>
  <c r="D2373" i="20"/>
  <c r="D2374" i="20"/>
  <c r="D2375" i="20"/>
  <c r="D2376" i="20"/>
  <c r="D2377" i="20"/>
  <c r="D2378" i="20"/>
  <c r="D2379" i="20"/>
  <c r="D2380" i="20"/>
  <c r="D2381" i="20"/>
  <c r="D2382" i="20"/>
  <c r="D2383" i="20"/>
  <c r="D2384" i="20"/>
  <c r="D2385" i="20"/>
  <c r="D2386" i="20"/>
  <c r="D2387" i="20"/>
  <c r="D2388" i="20"/>
  <c r="D2389" i="20"/>
  <c r="D2390" i="20"/>
  <c r="D2391" i="20"/>
  <c r="D2392" i="20"/>
  <c r="D2393" i="20"/>
  <c r="D2394" i="20"/>
  <c r="D2395" i="20"/>
  <c r="D2396" i="20"/>
  <c r="D2397" i="20"/>
  <c r="D2398" i="20"/>
  <c r="D2399" i="20"/>
  <c r="D2400" i="20"/>
  <c r="D2401" i="20"/>
  <c r="D2402" i="20"/>
  <c r="D2403" i="20"/>
  <c r="D2404" i="20"/>
  <c r="D2405" i="20"/>
  <c r="D2406" i="20"/>
  <c r="D2407" i="20"/>
  <c r="D2408" i="20"/>
  <c r="D2409" i="20"/>
  <c r="D2410" i="20"/>
  <c r="D2411" i="20"/>
  <c r="D2412" i="20"/>
  <c r="D2413" i="20"/>
  <c r="D2414" i="20"/>
  <c r="D2415" i="20"/>
  <c r="D2416" i="20"/>
  <c r="D2417" i="20"/>
  <c r="D2418" i="20"/>
  <c r="D2419" i="20"/>
  <c r="D2420" i="20"/>
  <c r="D2421" i="20"/>
  <c r="D2422" i="20"/>
  <c r="D2423" i="20"/>
  <c r="D2424" i="20"/>
  <c r="D2425" i="20"/>
  <c r="D2426" i="20"/>
  <c r="D2427" i="20"/>
  <c r="D2428" i="20"/>
  <c r="D2429" i="20"/>
  <c r="D2430" i="20"/>
  <c r="D2431" i="20"/>
  <c r="D2432" i="20"/>
  <c r="D2433" i="20"/>
  <c r="D2434" i="20"/>
  <c r="D2435" i="20"/>
  <c r="D2436" i="20"/>
  <c r="D2437" i="20"/>
  <c r="D2438" i="20"/>
  <c r="D2439" i="20"/>
  <c r="D2440" i="20"/>
  <c r="D2441" i="20"/>
  <c r="D2442" i="20"/>
  <c r="D2443" i="20"/>
  <c r="D2444" i="20"/>
  <c r="D2445" i="20"/>
  <c r="D2446" i="20"/>
  <c r="D2447" i="20"/>
  <c r="D2448" i="20"/>
  <c r="D2449" i="20"/>
  <c r="D2450" i="20"/>
  <c r="D2451" i="20"/>
  <c r="D2452" i="20"/>
  <c r="D2453" i="20"/>
  <c r="D2454" i="20"/>
  <c r="D2455" i="20"/>
  <c r="D2456" i="20"/>
  <c r="D2457" i="20"/>
  <c r="D2458" i="20"/>
  <c r="D2459" i="20"/>
  <c r="D2460" i="20"/>
  <c r="D2461" i="20"/>
  <c r="D2462" i="20"/>
  <c r="D2463" i="20"/>
  <c r="D2464" i="20"/>
  <c r="D2465" i="20"/>
  <c r="D2466" i="20"/>
  <c r="D2467" i="20"/>
  <c r="D2468" i="20"/>
  <c r="D2469" i="20"/>
  <c r="D2470" i="20"/>
  <c r="D2471" i="20"/>
  <c r="D2472" i="20"/>
  <c r="D2473" i="20"/>
  <c r="D2474" i="20"/>
  <c r="D2475" i="20"/>
  <c r="D2476" i="20"/>
  <c r="D2477" i="20"/>
  <c r="D2478" i="20"/>
  <c r="D2479" i="20"/>
  <c r="D2480" i="20"/>
  <c r="D2481" i="20"/>
  <c r="D2482" i="20"/>
  <c r="D2483" i="20"/>
  <c r="D2484" i="20"/>
  <c r="D2485" i="20"/>
  <c r="D2486" i="20"/>
  <c r="D2487" i="20"/>
  <c r="D2488" i="20"/>
  <c r="D2489" i="20"/>
  <c r="D2490" i="20"/>
  <c r="D2491" i="20"/>
  <c r="D2492" i="20"/>
  <c r="D2493" i="20"/>
  <c r="D2494" i="20"/>
  <c r="D2495" i="20"/>
  <c r="D2496" i="20"/>
  <c r="D2497" i="20"/>
  <c r="D2498" i="20"/>
  <c r="D2499" i="20"/>
  <c r="D2500" i="20"/>
  <c r="D2501" i="20"/>
  <c r="D2502" i="20"/>
  <c r="D2503" i="20"/>
  <c r="D2504" i="20"/>
  <c r="D2505" i="20"/>
  <c r="D2506" i="20"/>
  <c r="D2507" i="20"/>
  <c r="D2508" i="20"/>
  <c r="D2509" i="20"/>
  <c r="D2510" i="20"/>
  <c r="D2511" i="20"/>
  <c r="D2512" i="20"/>
  <c r="D2513" i="20"/>
  <c r="D2514" i="20"/>
  <c r="D2515" i="20"/>
  <c r="D2516" i="20"/>
  <c r="D2517" i="20"/>
  <c r="D2518" i="20"/>
  <c r="D2519" i="20"/>
  <c r="D2520" i="20"/>
  <c r="D2521" i="20"/>
  <c r="D2522" i="20"/>
  <c r="D2523" i="20"/>
  <c r="D2524" i="20"/>
  <c r="D2525" i="20"/>
  <c r="D2526" i="20"/>
  <c r="D2527" i="20"/>
  <c r="D2528" i="20"/>
  <c r="D2529" i="20"/>
  <c r="D2530" i="20"/>
  <c r="D2531" i="20"/>
  <c r="D2532" i="20"/>
  <c r="D2533" i="20"/>
  <c r="D2534" i="20"/>
  <c r="D2535" i="20"/>
  <c r="D2536" i="20"/>
  <c r="D2537" i="20"/>
  <c r="D2538" i="20"/>
  <c r="D2539" i="20"/>
  <c r="D2540" i="20"/>
  <c r="D2541" i="20"/>
  <c r="D2542" i="20"/>
  <c r="D2543" i="20"/>
  <c r="D2544" i="20"/>
  <c r="D2545" i="20"/>
  <c r="D2546" i="20"/>
  <c r="D2547" i="20"/>
  <c r="D2548" i="20"/>
  <c r="D2549" i="20"/>
  <c r="D2550" i="20"/>
  <c r="D2551" i="20"/>
  <c r="D2552" i="20"/>
  <c r="D2553" i="20"/>
  <c r="D2554" i="20"/>
  <c r="D2555" i="20"/>
  <c r="D2556" i="20"/>
  <c r="D2557" i="20"/>
  <c r="D2558" i="20"/>
  <c r="D2559" i="20"/>
  <c r="D2560" i="20"/>
  <c r="D2561" i="20"/>
  <c r="D2562" i="20"/>
  <c r="D2563" i="20"/>
  <c r="D2564" i="20"/>
  <c r="D2565" i="20"/>
  <c r="D2566" i="20"/>
  <c r="D2567" i="20"/>
  <c r="D2568" i="20"/>
  <c r="D2569" i="20"/>
  <c r="D2570" i="20"/>
  <c r="D2571" i="20"/>
  <c r="D2572" i="20"/>
  <c r="D2573" i="20"/>
  <c r="D2574" i="20"/>
  <c r="D2575" i="20"/>
  <c r="D2576" i="20"/>
  <c r="D2577" i="20"/>
  <c r="D2578" i="20"/>
  <c r="D2579" i="20"/>
  <c r="D2580" i="20"/>
  <c r="D2581" i="20"/>
  <c r="D2582" i="20"/>
  <c r="D2583" i="20"/>
  <c r="D2584" i="20"/>
  <c r="D2585" i="20"/>
  <c r="D2586" i="20"/>
  <c r="D2587" i="20"/>
  <c r="D2588" i="20"/>
  <c r="D2589" i="20"/>
  <c r="D2590" i="20"/>
  <c r="D2591" i="20"/>
  <c r="D2592" i="20"/>
  <c r="D2593" i="20"/>
  <c r="D2594" i="20"/>
  <c r="D2595" i="20"/>
  <c r="D2596" i="20"/>
  <c r="D2597" i="20"/>
  <c r="D2598" i="20"/>
  <c r="D2599" i="20"/>
  <c r="D2600" i="20"/>
  <c r="D2601" i="20"/>
  <c r="D2602" i="20"/>
  <c r="D2603" i="20"/>
  <c r="D2604" i="20"/>
  <c r="D2605" i="20"/>
  <c r="D2606" i="20"/>
  <c r="D2607" i="20"/>
  <c r="D2608" i="20"/>
  <c r="D2609" i="20"/>
  <c r="D2610" i="20"/>
  <c r="D2611" i="20"/>
  <c r="D2612" i="20"/>
  <c r="D2613" i="20"/>
  <c r="D2614" i="20"/>
  <c r="D2615" i="20"/>
  <c r="D2616" i="20"/>
  <c r="D2617" i="20"/>
  <c r="D2618" i="20"/>
  <c r="D2619" i="20"/>
  <c r="D2620" i="20"/>
  <c r="D2621" i="20"/>
  <c r="D2622" i="20"/>
  <c r="D2623" i="20"/>
  <c r="D2624" i="20"/>
  <c r="D2625" i="20"/>
  <c r="D2626" i="20"/>
  <c r="D2627" i="20"/>
  <c r="D2628" i="20"/>
  <c r="D2629" i="20"/>
  <c r="D2630" i="20"/>
  <c r="D2631" i="20"/>
  <c r="D2632" i="20"/>
  <c r="D2633" i="20"/>
  <c r="D2634" i="20"/>
  <c r="D2635" i="20"/>
  <c r="D2636" i="20"/>
  <c r="D2637" i="20"/>
  <c r="D2638" i="20"/>
  <c r="D2639" i="20"/>
  <c r="D2640" i="20"/>
  <c r="D2641" i="20"/>
  <c r="D2642" i="20"/>
  <c r="D2643" i="20"/>
  <c r="D2644" i="20"/>
  <c r="D2645" i="20"/>
  <c r="D2646" i="20"/>
  <c r="D2647" i="20"/>
  <c r="D2648" i="20"/>
  <c r="D2649" i="20"/>
  <c r="D2650" i="20"/>
  <c r="D2651" i="20"/>
  <c r="D2652" i="20"/>
  <c r="D2653" i="20"/>
  <c r="D2654" i="20"/>
  <c r="D2655" i="20"/>
  <c r="D2656" i="20"/>
  <c r="D2657" i="20"/>
  <c r="D2658" i="20"/>
  <c r="D2659" i="20"/>
  <c r="D2660" i="20"/>
  <c r="D2661" i="20"/>
  <c r="D2662" i="20"/>
  <c r="D2663" i="20"/>
  <c r="D2664" i="20"/>
  <c r="D2665" i="20"/>
  <c r="D2666" i="20"/>
  <c r="D2667" i="20"/>
  <c r="D2668" i="20"/>
  <c r="D2669" i="20"/>
  <c r="D2670" i="20"/>
  <c r="D2671" i="20"/>
  <c r="D2672" i="20"/>
  <c r="D2673" i="20"/>
  <c r="D2674" i="20"/>
  <c r="D2675" i="20"/>
  <c r="D2676" i="20"/>
  <c r="D2677" i="20"/>
  <c r="D2678" i="20"/>
  <c r="D2679" i="20"/>
  <c r="D2680" i="20"/>
  <c r="D2681" i="20"/>
  <c r="D2682" i="20"/>
  <c r="D2683" i="20"/>
  <c r="D2684" i="20"/>
  <c r="D2685" i="20"/>
  <c r="D2686" i="20"/>
  <c r="D2687" i="20"/>
  <c r="D2688" i="20"/>
  <c r="D2689" i="20"/>
  <c r="D2690" i="20"/>
  <c r="D2691" i="20"/>
  <c r="D2692" i="20"/>
  <c r="D2693" i="20"/>
  <c r="D2694" i="20"/>
  <c r="D2695" i="20"/>
  <c r="D2696" i="20"/>
  <c r="D2697" i="20"/>
  <c r="D2698" i="20"/>
  <c r="D2699" i="20"/>
  <c r="D2700" i="20"/>
  <c r="D2701" i="20"/>
  <c r="D2702" i="20"/>
  <c r="D2703" i="20"/>
  <c r="D2704" i="20"/>
  <c r="D2705" i="20"/>
  <c r="D2706" i="20"/>
  <c r="D2707" i="20"/>
  <c r="D2708" i="20"/>
  <c r="D2709" i="20"/>
  <c r="D2710" i="20"/>
  <c r="D2711" i="20"/>
  <c r="D2712" i="20"/>
  <c r="D2713" i="20"/>
  <c r="D2714" i="20"/>
  <c r="D2715" i="20"/>
  <c r="D2716" i="20"/>
  <c r="D2717" i="20"/>
  <c r="D2718" i="20"/>
  <c r="D2719" i="20"/>
  <c r="D2720" i="20"/>
  <c r="D2721" i="20"/>
  <c r="D2722" i="20"/>
  <c r="D2723" i="20"/>
  <c r="D2724" i="20"/>
  <c r="D2725" i="20"/>
  <c r="D2726" i="20"/>
  <c r="D2727" i="20"/>
  <c r="D2728" i="20"/>
  <c r="D2729" i="20"/>
  <c r="D2730" i="20"/>
  <c r="D2731" i="20"/>
  <c r="D2732" i="20"/>
  <c r="D2733" i="20"/>
  <c r="D2734" i="20"/>
  <c r="D2735" i="20"/>
  <c r="D2736" i="20"/>
  <c r="D2737" i="20"/>
  <c r="D2738" i="20"/>
  <c r="D2739" i="20"/>
  <c r="D2740" i="20"/>
  <c r="D2741" i="20"/>
  <c r="D2742" i="20"/>
  <c r="D2743" i="20"/>
  <c r="D2744" i="20"/>
  <c r="D2745" i="20"/>
  <c r="D2746" i="20"/>
  <c r="D2747" i="20"/>
  <c r="D2748" i="20"/>
  <c r="D2749" i="20"/>
  <c r="D2750" i="20"/>
  <c r="D2751" i="20"/>
  <c r="D2752" i="20"/>
  <c r="D2753" i="20"/>
  <c r="D2754" i="20"/>
  <c r="D2755" i="20"/>
  <c r="D2756" i="20"/>
  <c r="D2757" i="20"/>
  <c r="D2758" i="20"/>
  <c r="D2759" i="20"/>
  <c r="D2760" i="20"/>
  <c r="D2761" i="20"/>
  <c r="D2762" i="20"/>
  <c r="D2763" i="20"/>
  <c r="D2764" i="20"/>
  <c r="D2765" i="20"/>
  <c r="D2766" i="20"/>
  <c r="D2767" i="20"/>
  <c r="D2768" i="20"/>
  <c r="D2769" i="20"/>
  <c r="D2770" i="20"/>
  <c r="D2771" i="20"/>
  <c r="D2772" i="20"/>
  <c r="D2773" i="20"/>
  <c r="D2774" i="20"/>
  <c r="D2775" i="20"/>
  <c r="D2776" i="20"/>
  <c r="D2777" i="20"/>
  <c r="D2778" i="20"/>
  <c r="D2779" i="20"/>
  <c r="D2780" i="20"/>
  <c r="D2781" i="20"/>
  <c r="D2782" i="20"/>
  <c r="D2783" i="20"/>
  <c r="D2784" i="20"/>
  <c r="D2785" i="20"/>
  <c r="D2786" i="20"/>
  <c r="D2787" i="20"/>
  <c r="D2788" i="20"/>
  <c r="D2789" i="20"/>
  <c r="D2790" i="20"/>
  <c r="D2791" i="20"/>
  <c r="D2792" i="20"/>
  <c r="D2793" i="20"/>
  <c r="D2794" i="20"/>
  <c r="D2795" i="20"/>
  <c r="D2796" i="20"/>
  <c r="D2797" i="20"/>
  <c r="D2798" i="20"/>
  <c r="D2799" i="20"/>
  <c r="D2800" i="20"/>
  <c r="D2801" i="20"/>
  <c r="D2802" i="20"/>
  <c r="D2803" i="20"/>
  <c r="D2804" i="20"/>
  <c r="D2805" i="20"/>
  <c r="D2806" i="20"/>
  <c r="D2807" i="20"/>
  <c r="D2808" i="20"/>
  <c r="D2809" i="20"/>
  <c r="D2810" i="20"/>
  <c r="D2811" i="20"/>
  <c r="D2812" i="20"/>
  <c r="D2813" i="20"/>
  <c r="D2814" i="20"/>
  <c r="D2815" i="20"/>
  <c r="D2816" i="20"/>
  <c r="D2817" i="20"/>
  <c r="D2818" i="20"/>
  <c r="D2819" i="20"/>
  <c r="D2820" i="20"/>
  <c r="D2821" i="20"/>
  <c r="D2822" i="20"/>
  <c r="D2823" i="20"/>
  <c r="D2824" i="20"/>
  <c r="D2825" i="20"/>
  <c r="D2826" i="20"/>
  <c r="D2827" i="20"/>
  <c r="D2828" i="20"/>
  <c r="D2829" i="20"/>
  <c r="D2830" i="20"/>
  <c r="D2831" i="20"/>
  <c r="D2832" i="20"/>
  <c r="D2833" i="20"/>
  <c r="D2834" i="20"/>
  <c r="D2835" i="20"/>
  <c r="D2836" i="20"/>
  <c r="D2837" i="20"/>
  <c r="D2838" i="20"/>
  <c r="D2839" i="20"/>
  <c r="D2840" i="20"/>
  <c r="D2841" i="20"/>
  <c r="D2842" i="20"/>
  <c r="D2843" i="20"/>
  <c r="D2844" i="20"/>
  <c r="D2845" i="20"/>
  <c r="D2846" i="20"/>
  <c r="D2847" i="20"/>
  <c r="D2848" i="20"/>
  <c r="D2849" i="20"/>
  <c r="D2850" i="20"/>
  <c r="D2851" i="20"/>
  <c r="D2852" i="20"/>
  <c r="D2853" i="20"/>
  <c r="D2854" i="20"/>
  <c r="D2855" i="20"/>
  <c r="D2856" i="20"/>
  <c r="D2857" i="20"/>
  <c r="D2858" i="20"/>
  <c r="D2859" i="20"/>
  <c r="D2860" i="20"/>
  <c r="D2861" i="20"/>
  <c r="D2862" i="20"/>
  <c r="D2863" i="20"/>
  <c r="D2864" i="20"/>
  <c r="D2865" i="20"/>
  <c r="D2866" i="20"/>
  <c r="D2867" i="20"/>
  <c r="D2868" i="20"/>
  <c r="D2869" i="20"/>
  <c r="D2870" i="20"/>
  <c r="D2871" i="20"/>
  <c r="D2872" i="20"/>
  <c r="D2873" i="20"/>
  <c r="D2874" i="20"/>
  <c r="D2875" i="20"/>
  <c r="D2876" i="20"/>
  <c r="D2877" i="20"/>
  <c r="D2878" i="20"/>
  <c r="D2879" i="20"/>
  <c r="D2880" i="20"/>
  <c r="D2881" i="20"/>
  <c r="D2882" i="20"/>
  <c r="D2883" i="20"/>
  <c r="D2884" i="20"/>
  <c r="D2885" i="20"/>
  <c r="D2886" i="20"/>
  <c r="D2887" i="20"/>
  <c r="D2888" i="20"/>
  <c r="D2889" i="20"/>
  <c r="D2890" i="20"/>
  <c r="D2891" i="20"/>
  <c r="D2892" i="20"/>
  <c r="D2893" i="20"/>
  <c r="D2894" i="20"/>
  <c r="D2895" i="20"/>
  <c r="D2896" i="20"/>
  <c r="D2897" i="20"/>
  <c r="D2898" i="20"/>
  <c r="D2899" i="20"/>
  <c r="D2900" i="20"/>
  <c r="D2901" i="20"/>
  <c r="D2902" i="20"/>
  <c r="D2903" i="20"/>
  <c r="D2904" i="20"/>
  <c r="D2905" i="20"/>
  <c r="D2906" i="20"/>
  <c r="D2907" i="20"/>
  <c r="D2908" i="20"/>
  <c r="D2909" i="20"/>
  <c r="D2910" i="20"/>
  <c r="D2911" i="20"/>
  <c r="D2912" i="20"/>
  <c r="D2913" i="20"/>
  <c r="D2914" i="20"/>
  <c r="D2915" i="20"/>
  <c r="D2916" i="20"/>
  <c r="D2917" i="20"/>
  <c r="D2918" i="20"/>
  <c r="D2919" i="20"/>
  <c r="D2920" i="20"/>
  <c r="D2921" i="20"/>
  <c r="D2922" i="20"/>
  <c r="D2923" i="20"/>
  <c r="D2924" i="20"/>
  <c r="D2925" i="20"/>
  <c r="D2926" i="20"/>
  <c r="D2927" i="20"/>
  <c r="D2928" i="20"/>
  <c r="D2929" i="20"/>
  <c r="D2930" i="20"/>
  <c r="D2931" i="20"/>
  <c r="D2932" i="20"/>
  <c r="D2933" i="20"/>
  <c r="D2934" i="20"/>
  <c r="D2935" i="20"/>
  <c r="D2936" i="20"/>
  <c r="D2937" i="20"/>
  <c r="D2938" i="20"/>
  <c r="D2939" i="20"/>
  <c r="D2940" i="20"/>
  <c r="D2941" i="20"/>
  <c r="D2942" i="20"/>
  <c r="D2943" i="20"/>
  <c r="D2944" i="20"/>
  <c r="D2945" i="20"/>
  <c r="D2946" i="20"/>
  <c r="D2947" i="20"/>
  <c r="D2948" i="20"/>
  <c r="D2949" i="20"/>
  <c r="D2950" i="20"/>
  <c r="D2951" i="20"/>
  <c r="D2952" i="20"/>
  <c r="D2953" i="20"/>
  <c r="D2954" i="20"/>
  <c r="D2955" i="20"/>
  <c r="D2956" i="20"/>
  <c r="D2957" i="20"/>
  <c r="D2958" i="20"/>
  <c r="D2959" i="20"/>
  <c r="D2960" i="20"/>
  <c r="D2961" i="20"/>
  <c r="D2962" i="20"/>
  <c r="D2963" i="20"/>
  <c r="D2964" i="20"/>
  <c r="D2965" i="20"/>
  <c r="D2966" i="20"/>
  <c r="D2967" i="20"/>
  <c r="D2968" i="20"/>
  <c r="D2969" i="20"/>
  <c r="D2970" i="20"/>
  <c r="D2971" i="20"/>
  <c r="D2972" i="20"/>
  <c r="D2973" i="20"/>
  <c r="D2974" i="20"/>
  <c r="D2975" i="20"/>
  <c r="D2976" i="20"/>
  <c r="D2977" i="20"/>
  <c r="D2978" i="20"/>
  <c r="D2979" i="20"/>
  <c r="D2980" i="20"/>
  <c r="D2981" i="20"/>
  <c r="D2982" i="20"/>
  <c r="D2983" i="20"/>
  <c r="D2984" i="20"/>
  <c r="D2985" i="20"/>
  <c r="D2986" i="20"/>
  <c r="D2987" i="20"/>
  <c r="D2988" i="20"/>
  <c r="D2989" i="20"/>
  <c r="D2990" i="20"/>
  <c r="D2991" i="20"/>
  <c r="D2992" i="20"/>
  <c r="D2993" i="20"/>
  <c r="D2994" i="20"/>
  <c r="D2995" i="20"/>
  <c r="D2996" i="20"/>
  <c r="D2997" i="20"/>
  <c r="D2998" i="20"/>
  <c r="D2999" i="20"/>
  <c r="D3000" i="20"/>
  <c r="D3001" i="20"/>
  <c r="D3002" i="20"/>
  <c r="D3003" i="20"/>
  <c r="D3004" i="20"/>
  <c r="D3005" i="20"/>
  <c r="D3006" i="20"/>
  <c r="D3007" i="20"/>
  <c r="D3008" i="20"/>
  <c r="D3009" i="20"/>
  <c r="D3010" i="20"/>
  <c r="D3011" i="20"/>
  <c r="D3012" i="20"/>
  <c r="D3013" i="20"/>
  <c r="D3014" i="20"/>
  <c r="D3015" i="20"/>
  <c r="D3016" i="20"/>
  <c r="D3017" i="20"/>
  <c r="D3018" i="20"/>
  <c r="D3019" i="20"/>
  <c r="D3020" i="20"/>
  <c r="D3021" i="20"/>
  <c r="D3022" i="20"/>
  <c r="D3023" i="20"/>
  <c r="D3024" i="20"/>
  <c r="D3025" i="20"/>
  <c r="D3026" i="20"/>
  <c r="D3027" i="20"/>
  <c r="D3028" i="20"/>
  <c r="D3029" i="20"/>
  <c r="D3030" i="20"/>
  <c r="D3031" i="20"/>
  <c r="D3032" i="20"/>
  <c r="D3033" i="20"/>
  <c r="D3034" i="20"/>
  <c r="D3035" i="20"/>
  <c r="D3036" i="20"/>
  <c r="D3037" i="20"/>
  <c r="D3038" i="20"/>
  <c r="D3039" i="20"/>
  <c r="D3040" i="20"/>
  <c r="D3041" i="20"/>
  <c r="D3042" i="20"/>
  <c r="D3043" i="20"/>
  <c r="D3044" i="20"/>
  <c r="D3045" i="20"/>
  <c r="D3046" i="20"/>
  <c r="D3047" i="20"/>
  <c r="D3048" i="20"/>
  <c r="D3049" i="20"/>
  <c r="D3050" i="20"/>
  <c r="D3051" i="20"/>
  <c r="D3052" i="20"/>
  <c r="D3053" i="20"/>
  <c r="D3054" i="20"/>
  <c r="D3055" i="20"/>
  <c r="D3056" i="20"/>
  <c r="D3057" i="20"/>
  <c r="D3058" i="20"/>
  <c r="D3059" i="20"/>
  <c r="D3060" i="20"/>
  <c r="D3061" i="20"/>
  <c r="D3062" i="20"/>
  <c r="D3063" i="20"/>
  <c r="D3064" i="20"/>
  <c r="D3065" i="20"/>
  <c r="D3066" i="20"/>
  <c r="D3067" i="20"/>
  <c r="D3068" i="20"/>
  <c r="D3069" i="20"/>
  <c r="D3070" i="20"/>
  <c r="D3071" i="20"/>
  <c r="D3072" i="20"/>
  <c r="D3073" i="20"/>
  <c r="D3074" i="20"/>
  <c r="D3075" i="20"/>
  <c r="D3076" i="20"/>
  <c r="D3077" i="20"/>
  <c r="D3078" i="20"/>
  <c r="D3079" i="20"/>
  <c r="D3080" i="20"/>
  <c r="D3081" i="20"/>
  <c r="D3082" i="20"/>
  <c r="D3083" i="20"/>
  <c r="D3084" i="20"/>
  <c r="D3085" i="20"/>
  <c r="D3086" i="20"/>
  <c r="D3087" i="20"/>
  <c r="D3088" i="20"/>
  <c r="D3089" i="20"/>
  <c r="D3090" i="20"/>
  <c r="D3091" i="20"/>
  <c r="D3092" i="20"/>
  <c r="D3093" i="20"/>
  <c r="D3094" i="20"/>
  <c r="D3095" i="20"/>
  <c r="D3096" i="20"/>
  <c r="D3097" i="20"/>
  <c r="D3098" i="20"/>
  <c r="D3099" i="20"/>
  <c r="D3100" i="20"/>
  <c r="D3101" i="20"/>
  <c r="D3102" i="20"/>
  <c r="D3103" i="20"/>
  <c r="D3104" i="20"/>
  <c r="D3105" i="20"/>
  <c r="D3106" i="20"/>
  <c r="D3107" i="20"/>
  <c r="D3108" i="20"/>
  <c r="D3109" i="20"/>
  <c r="D3110" i="20"/>
  <c r="D3111" i="20"/>
  <c r="D3112" i="20"/>
  <c r="D3113" i="20"/>
  <c r="D3114" i="20"/>
  <c r="D3115" i="20"/>
  <c r="D3116" i="20"/>
  <c r="D3117" i="20"/>
  <c r="D3118" i="20"/>
  <c r="D3119" i="20"/>
  <c r="D3120" i="20"/>
  <c r="D3121" i="20"/>
  <c r="D3122" i="20"/>
  <c r="D3123" i="20"/>
  <c r="D3124" i="20"/>
  <c r="D3125" i="20"/>
  <c r="D3126" i="20"/>
  <c r="D3127" i="20"/>
  <c r="D3128" i="20"/>
  <c r="D3129" i="20"/>
  <c r="D3130" i="20"/>
  <c r="D3131" i="20"/>
  <c r="D3132" i="20"/>
  <c r="D3133" i="20"/>
  <c r="D3134" i="20"/>
  <c r="D3135" i="20"/>
  <c r="D3136" i="20"/>
  <c r="D3137" i="20"/>
  <c r="D3138" i="20"/>
  <c r="D3139" i="20"/>
  <c r="D3140" i="20"/>
  <c r="D3141" i="20"/>
  <c r="D3142" i="20"/>
  <c r="D3143" i="20"/>
  <c r="D3144" i="20"/>
  <c r="D3145" i="20"/>
  <c r="D3146" i="20"/>
  <c r="D3147" i="20"/>
  <c r="D3148" i="20"/>
  <c r="D3149" i="20"/>
  <c r="D3150" i="20"/>
  <c r="D3151" i="20"/>
  <c r="D3152" i="20"/>
  <c r="D3153" i="20"/>
  <c r="D3154" i="20"/>
  <c r="D3155" i="20"/>
  <c r="D3156" i="20"/>
  <c r="D3157" i="20"/>
  <c r="D3158" i="20"/>
  <c r="D3159" i="20"/>
  <c r="D3160" i="20"/>
  <c r="D3161" i="20"/>
  <c r="D3162" i="20"/>
  <c r="D3163" i="20"/>
  <c r="D3164" i="20"/>
  <c r="D3165" i="20"/>
  <c r="D3166" i="20"/>
  <c r="D3167" i="20"/>
  <c r="D3168" i="20"/>
  <c r="D3169" i="20"/>
  <c r="D3170" i="20"/>
  <c r="D3171" i="20"/>
  <c r="D3172" i="20"/>
  <c r="D3173" i="20"/>
  <c r="D3174" i="20"/>
  <c r="D3175" i="20"/>
  <c r="D3176" i="20"/>
  <c r="D3177" i="20"/>
  <c r="D3178" i="20"/>
  <c r="D3179" i="20"/>
  <c r="D3180" i="20"/>
  <c r="D3181" i="20"/>
  <c r="D3182" i="20"/>
  <c r="D3183" i="20"/>
  <c r="D3184" i="20"/>
  <c r="D3185" i="20"/>
  <c r="D3186" i="20"/>
  <c r="D3187" i="20"/>
  <c r="D3188" i="20"/>
  <c r="D3189" i="20"/>
  <c r="D3190" i="20"/>
  <c r="D3191" i="20"/>
  <c r="D3192" i="20"/>
  <c r="D3193" i="20"/>
  <c r="D3194" i="20"/>
  <c r="D3195" i="20"/>
  <c r="D3196" i="20"/>
  <c r="D3197" i="20"/>
  <c r="D3198" i="20"/>
  <c r="D3199" i="20"/>
  <c r="D3200" i="20"/>
  <c r="D3201" i="20"/>
  <c r="D3202" i="20"/>
  <c r="D3203" i="20"/>
  <c r="D3204" i="20"/>
  <c r="D3205" i="20"/>
  <c r="D3206" i="20"/>
  <c r="D3207" i="20"/>
  <c r="D3208" i="20"/>
  <c r="D3209" i="20"/>
  <c r="D3210" i="20"/>
  <c r="D3211" i="20"/>
  <c r="D3212" i="20"/>
  <c r="D3213" i="20"/>
  <c r="D3214" i="20"/>
  <c r="D3215" i="20"/>
  <c r="D3216" i="20"/>
  <c r="D3217" i="20"/>
  <c r="D3218" i="20"/>
  <c r="D3219" i="20"/>
  <c r="D3220" i="20"/>
  <c r="D3221" i="20"/>
  <c r="D3222" i="20"/>
  <c r="D3223" i="20"/>
  <c r="D3224" i="20"/>
  <c r="D3225" i="20"/>
  <c r="D3226" i="20"/>
  <c r="D3227" i="20"/>
  <c r="D3228" i="20"/>
  <c r="D3229" i="20"/>
  <c r="D3230" i="20"/>
  <c r="D3231" i="20"/>
  <c r="D3232" i="20"/>
  <c r="D3233" i="20"/>
  <c r="D3234" i="20"/>
  <c r="D3235" i="20"/>
  <c r="D3236" i="20"/>
  <c r="D3237" i="20"/>
  <c r="D3238" i="20"/>
  <c r="D3239" i="20"/>
  <c r="D3240" i="20"/>
  <c r="D3241" i="20"/>
  <c r="D3242" i="20"/>
  <c r="D3243" i="20"/>
  <c r="D3244" i="20"/>
  <c r="D3245" i="20"/>
  <c r="D3246" i="20"/>
  <c r="D3247" i="20"/>
  <c r="D3248" i="20"/>
  <c r="D3249" i="20"/>
  <c r="D3250" i="20"/>
  <c r="D3251" i="20"/>
  <c r="D3252" i="20"/>
  <c r="D3253" i="20"/>
  <c r="D3254" i="20"/>
  <c r="D3255" i="20"/>
  <c r="D3256" i="20"/>
  <c r="D3257" i="20"/>
  <c r="D3258" i="20"/>
  <c r="D3259" i="20"/>
  <c r="D3260" i="20"/>
  <c r="D3261" i="20"/>
  <c r="D3262" i="20"/>
  <c r="D3263" i="20"/>
  <c r="D3264" i="20"/>
  <c r="D3265" i="20"/>
  <c r="D3266" i="20"/>
  <c r="D3267" i="20"/>
  <c r="D3268" i="20"/>
  <c r="D3269" i="20"/>
  <c r="D3270" i="20"/>
  <c r="D3271" i="20"/>
  <c r="D3272" i="20"/>
  <c r="D3273" i="20"/>
  <c r="D3274" i="20"/>
  <c r="D3275" i="20"/>
  <c r="D3276" i="20"/>
  <c r="D3277" i="20"/>
  <c r="D3278" i="20"/>
  <c r="D3279" i="20"/>
  <c r="D3280" i="20"/>
  <c r="D3281" i="20"/>
  <c r="D3282" i="20"/>
  <c r="D3283" i="20"/>
  <c r="D3284" i="20"/>
  <c r="D3285" i="20"/>
  <c r="D3286" i="20"/>
  <c r="D3287" i="20"/>
  <c r="D3288" i="20"/>
  <c r="D3289" i="20"/>
  <c r="D3290" i="20"/>
  <c r="D3291" i="20"/>
  <c r="D3292" i="20"/>
  <c r="D3293" i="20"/>
  <c r="D3294" i="20"/>
  <c r="D3295" i="20"/>
  <c r="D3296" i="20"/>
  <c r="D3297" i="20"/>
  <c r="D3298" i="20"/>
  <c r="D3299" i="20"/>
  <c r="D3300" i="20"/>
  <c r="D3301" i="20"/>
  <c r="D3302" i="20"/>
  <c r="D3303" i="20"/>
  <c r="D3304" i="20"/>
  <c r="D3305" i="20"/>
  <c r="D3306" i="20"/>
  <c r="D3307" i="20"/>
  <c r="D3308" i="20"/>
  <c r="D3309" i="20"/>
  <c r="D3310" i="20"/>
  <c r="D3311" i="20"/>
  <c r="D3312" i="20"/>
  <c r="D3313" i="20"/>
  <c r="D3314" i="20"/>
  <c r="D3315" i="20"/>
  <c r="D3316" i="20"/>
  <c r="D3317" i="20"/>
  <c r="D3318" i="20"/>
  <c r="D3319" i="20"/>
  <c r="D3320" i="20"/>
  <c r="D3321" i="20"/>
  <c r="D3322" i="20"/>
  <c r="D3323" i="20"/>
  <c r="D3324" i="20"/>
  <c r="D3325" i="20"/>
  <c r="D3326" i="20"/>
  <c r="D3327" i="20"/>
  <c r="D3328" i="20"/>
  <c r="D3329" i="20"/>
  <c r="D3330" i="20"/>
  <c r="D3331" i="20"/>
  <c r="D3332" i="20"/>
  <c r="D3333" i="20"/>
  <c r="D3334" i="20"/>
  <c r="D3335" i="20"/>
  <c r="D3336" i="20"/>
  <c r="D3337" i="20"/>
  <c r="D3338" i="20"/>
  <c r="D3339" i="20"/>
  <c r="D3340" i="20"/>
  <c r="D3341" i="20"/>
  <c r="D3342" i="20"/>
  <c r="D3343" i="20"/>
  <c r="D3344" i="20"/>
  <c r="D3345" i="20"/>
  <c r="D3346" i="20"/>
  <c r="D3347" i="20"/>
  <c r="D3348" i="20"/>
  <c r="D3349" i="20"/>
  <c r="D3350" i="20"/>
  <c r="D3351" i="20"/>
  <c r="D3352" i="20"/>
  <c r="D3353" i="20"/>
  <c r="D3354" i="20"/>
  <c r="D3355" i="20"/>
  <c r="D3356" i="20"/>
  <c r="D3357" i="20"/>
  <c r="D3358" i="20"/>
  <c r="D3359" i="20"/>
  <c r="D3360" i="20"/>
  <c r="D3361" i="20"/>
  <c r="D3362" i="20"/>
  <c r="D3363" i="20"/>
  <c r="D3364" i="20"/>
  <c r="D3365" i="20"/>
  <c r="D3366" i="20"/>
  <c r="D3367" i="20"/>
  <c r="D3368" i="20"/>
  <c r="D3369" i="20"/>
  <c r="D3370" i="20"/>
  <c r="D3371" i="20"/>
  <c r="D3372" i="20"/>
  <c r="D3373" i="20"/>
  <c r="D3374" i="20"/>
  <c r="D3375" i="20"/>
  <c r="D3376" i="20"/>
  <c r="D3377" i="20"/>
  <c r="D3378" i="20"/>
  <c r="D3379" i="20"/>
  <c r="D3380" i="20"/>
  <c r="D3381" i="20"/>
  <c r="D3382" i="20"/>
  <c r="D3383" i="20"/>
  <c r="D3384" i="20"/>
  <c r="D3385" i="20"/>
  <c r="D3386" i="20"/>
  <c r="D3387" i="20"/>
  <c r="D3388" i="20"/>
  <c r="D3389" i="20"/>
  <c r="D3390" i="20"/>
  <c r="D3391" i="20"/>
  <c r="D3392" i="20"/>
  <c r="D3393" i="20"/>
  <c r="D3394" i="20"/>
  <c r="D3395" i="20"/>
  <c r="D3396" i="20"/>
  <c r="D3397" i="20"/>
  <c r="D3398" i="20"/>
  <c r="D3399" i="20"/>
  <c r="D3400" i="20"/>
  <c r="D3401" i="20"/>
  <c r="D3402" i="20"/>
  <c r="D3403" i="20"/>
  <c r="D3404" i="20"/>
  <c r="D3405" i="20"/>
  <c r="D3406" i="20"/>
  <c r="D3407" i="20"/>
  <c r="D3408" i="20"/>
  <c r="D3409" i="20"/>
  <c r="D3410" i="20"/>
  <c r="D3411" i="20"/>
  <c r="D3412" i="20"/>
  <c r="D3413" i="20"/>
  <c r="D3414" i="20"/>
  <c r="D3415" i="20"/>
  <c r="D3416" i="20"/>
  <c r="D3417" i="20"/>
  <c r="D3418" i="20"/>
  <c r="D3419" i="20"/>
  <c r="D3420" i="20"/>
  <c r="D3421" i="20"/>
  <c r="D3422" i="20"/>
  <c r="D3423" i="20"/>
  <c r="D3424" i="20"/>
  <c r="D3425" i="20"/>
  <c r="D3426" i="20"/>
  <c r="D3427" i="20"/>
  <c r="D3428" i="20"/>
  <c r="D3429" i="20"/>
  <c r="D3430" i="20"/>
  <c r="D3431" i="20"/>
  <c r="D3432" i="20"/>
  <c r="D3433" i="20"/>
  <c r="D3434" i="20"/>
  <c r="D3435" i="20"/>
  <c r="D3436" i="20"/>
  <c r="D3437" i="20"/>
  <c r="D3438" i="20"/>
  <c r="D3439" i="20"/>
  <c r="D3440" i="20"/>
  <c r="D3441" i="20"/>
  <c r="D3442" i="20"/>
  <c r="D3443" i="20"/>
  <c r="D3444" i="20"/>
  <c r="D3445" i="20"/>
  <c r="D3446" i="20"/>
  <c r="D3447" i="20"/>
  <c r="D3448" i="20"/>
  <c r="D3449" i="20"/>
  <c r="D3450" i="20"/>
  <c r="D3451" i="20"/>
  <c r="D3452" i="20"/>
  <c r="D3453" i="20"/>
  <c r="D3454" i="20"/>
  <c r="D3455" i="20"/>
  <c r="D3456" i="20"/>
  <c r="D3457" i="20"/>
  <c r="D3458" i="20"/>
  <c r="D3459" i="20"/>
  <c r="D3460" i="20"/>
  <c r="D3461" i="20"/>
  <c r="D3462" i="20"/>
  <c r="D3463" i="20"/>
  <c r="D3464" i="20"/>
  <c r="D3465" i="20"/>
  <c r="D3466" i="20"/>
  <c r="D3467" i="20"/>
  <c r="D3468" i="20"/>
  <c r="D3469" i="20"/>
  <c r="D3470" i="20"/>
  <c r="D3471" i="20"/>
  <c r="D3472" i="20"/>
  <c r="D3473" i="20"/>
  <c r="D3474" i="20"/>
  <c r="D3475" i="20"/>
  <c r="D3476" i="20"/>
  <c r="D3477" i="20"/>
  <c r="D3478" i="20"/>
  <c r="D3479" i="20"/>
  <c r="D3480" i="20"/>
  <c r="D3481" i="20"/>
  <c r="D3482" i="20"/>
  <c r="D3483" i="20"/>
  <c r="D3484" i="20"/>
  <c r="D3485" i="20"/>
  <c r="D3486" i="20"/>
  <c r="D3487" i="20"/>
  <c r="D3488" i="20"/>
  <c r="D3489" i="20"/>
  <c r="D3490" i="20"/>
  <c r="D3491" i="20"/>
  <c r="D3492" i="20"/>
  <c r="D3493" i="20"/>
  <c r="D3494" i="20"/>
  <c r="D3495" i="20"/>
  <c r="D3496" i="20"/>
  <c r="D3497" i="20"/>
  <c r="D3498" i="20"/>
  <c r="D3499" i="20"/>
  <c r="D3500" i="20"/>
  <c r="D3501" i="20"/>
  <c r="D3502" i="20"/>
  <c r="D3503" i="20"/>
  <c r="D3504" i="20"/>
  <c r="D3505" i="20"/>
  <c r="D3506" i="20"/>
  <c r="D3507" i="20"/>
  <c r="D3508" i="20"/>
  <c r="D3509" i="20"/>
  <c r="D3510" i="20"/>
  <c r="D3511" i="20"/>
  <c r="D3512" i="20"/>
  <c r="D3513" i="20"/>
  <c r="D3514" i="20"/>
  <c r="D3515" i="20"/>
  <c r="D3516" i="20"/>
  <c r="D3517" i="20"/>
  <c r="D3518" i="20"/>
  <c r="D3519" i="20"/>
  <c r="D3520" i="20"/>
  <c r="D3521" i="20"/>
  <c r="D3522" i="20"/>
  <c r="D3523" i="20"/>
  <c r="D3524" i="20"/>
  <c r="D3525" i="20"/>
  <c r="D3526" i="20"/>
  <c r="D3527" i="20"/>
  <c r="D3528" i="20"/>
  <c r="D3529" i="20"/>
  <c r="D3530" i="20"/>
  <c r="D3531" i="20"/>
  <c r="D3532" i="20"/>
  <c r="D3533" i="20"/>
  <c r="D3534" i="20"/>
  <c r="D3535" i="20"/>
  <c r="D3536" i="20"/>
  <c r="D3537" i="20"/>
  <c r="D3538" i="20"/>
  <c r="D3539" i="20"/>
  <c r="D3540" i="20"/>
  <c r="D3541" i="20"/>
  <c r="D3542" i="20"/>
  <c r="D3543" i="20"/>
  <c r="D3544" i="20"/>
  <c r="D3545" i="20"/>
  <c r="D3546" i="20"/>
  <c r="D3547" i="20"/>
  <c r="D3548" i="20"/>
  <c r="D3549" i="20"/>
  <c r="D3550" i="20"/>
  <c r="D3551" i="20"/>
  <c r="D3552" i="20"/>
  <c r="D3553" i="20"/>
  <c r="D3554" i="20"/>
  <c r="D3555" i="20"/>
  <c r="D3556" i="20"/>
  <c r="D3557" i="20"/>
  <c r="D3558" i="20"/>
  <c r="D3559" i="20"/>
  <c r="D3560" i="20"/>
  <c r="D3561" i="20"/>
  <c r="D3562" i="20"/>
  <c r="D3563" i="20"/>
  <c r="D3564" i="20"/>
  <c r="D3565" i="20"/>
  <c r="D3566" i="20"/>
  <c r="D3567" i="20"/>
  <c r="D3568" i="20"/>
  <c r="D3569" i="20"/>
  <c r="D3570" i="20"/>
  <c r="D3571" i="20"/>
  <c r="D3572" i="20"/>
  <c r="D3573" i="20"/>
  <c r="D3574" i="20"/>
  <c r="D3575" i="20"/>
  <c r="D3576" i="20"/>
  <c r="D3577" i="20"/>
  <c r="D3578" i="20"/>
  <c r="D3579" i="20"/>
  <c r="D3580" i="20"/>
  <c r="D3581" i="20"/>
  <c r="D3582" i="20"/>
  <c r="D3583" i="20"/>
  <c r="D3584" i="20"/>
  <c r="D3585" i="20"/>
  <c r="D3586" i="20"/>
  <c r="D3587" i="20"/>
  <c r="D3588" i="20"/>
  <c r="D3589" i="20"/>
  <c r="D3590" i="20"/>
  <c r="D3591" i="20"/>
  <c r="D3592" i="20"/>
  <c r="D3593" i="20"/>
  <c r="D3594" i="20"/>
  <c r="D3595" i="20"/>
  <c r="D3596" i="20"/>
  <c r="D3597" i="20"/>
  <c r="D3598" i="20"/>
  <c r="D3599" i="20"/>
  <c r="D3600" i="20"/>
  <c r="D3601" i="20"/>
  <c r="D3602" i="20"/>
  <c r="D3603" i="20"/>
  <c r="D3604" i="20"/>
  <c r="D3605" i="20"/>
  <c r="D3606" i="20"/>
  <c r="D3607" i="20"/>
  <c r="D3608" i="20"/>
  <c r="D3609" i="20"/>
  <c r="D3610" i="20"/>
  <c r="D3611" i="20"/>
  <c r="D3612" i="20"/>
  <c r="D3613" i="20"/>
  <c r="D3614" i="20"/>
  <c r="D3615" i="20"/>
  <c r="D3616" i="20"/>
  <c r="D3617" i="20"/>
  <c r="D3618" i="20"/>
  <c r="D3619" i="20"/>
  <c r="D3620" i="20"/>
  <c r="D3621" i="20"/>
  <c r="D3622" i="20"/>
  <c r="D3623" i="20"/>
  <c r="D3624" i="20"/>
  <c r="D3625" i="20"/>
  <c r="D3626" i="20"/>
  <c r="D3627" i="20"/>
  <c r="D3628" i="20"/>
  <c r="D3629" i="20"/>
  <c r="D3630" i="20"/>
  <c r="D3631" i="20"/>
  <c r="D3632" i="20"/>
  <c r="D3633" i="20"/>
  <c r="D3634" i="20"/>
  <c r="D3635" i="20"/>
  <c r="D3636" i="20"/>
  <c r="D3637" i="20"/>
  <c r="D3638" i="20"/>
  <c r="D3639" i="20"/>
  <c r="D3640" i="20"/>
  <c r="D3641" i="20"/>
  <c r="D3642" i="20"/>
  <c r="D3643" i="20"/>
  <c r="D3644" i="20"/>
  <c r="D3645" i="20"/>
  <c r="D3646" i="20"/>
  <c r="D3647" i="20"/>
  <c r="D3648" i="20"/>
  <c r="D3649" i="20"/>
  <c r="D3650" i="20"/>
  <c r="D3651" i="20"/>
  <c r="D3652" i="20"/>
  <c r="D3653" i="20"/>
  <c r="D3654" i="20"/>
  <c r="D3655" i="20"/>
  <c r="D3656" i="20"/>
  <c r="D3657" i="20"/>
  <c r="D3658" i="20"/>
  <c r="D3659" i="20"/>
  <c r="D3660" i="20"/>
  <c r="D3661" i="20"/>
  <c r="D3662" i="20"/>
  <c r="D3663" i="20"/>
  <c r="D3664" i="20"/>
  <c r="D3665" i="20"/>
  <c r="D3666" i="20"/>
  <c r="D3667" i="20"/>
  <c r="D3668" i="20"/>
  <c r="D3669" i="20"/>
  <c r="D3670" i="20"/>
  <c r="D3671" i="20"/>
  <c r="D3672" i="20"/>
  <c r="D3673" i="20"/>
  <c r="D3674" i="20"/>
  <c r="D3675" i="20"/>
  <c r="D3676" i="20"/>
  <c r="D3677" i="20"/>
  <c r="D3678" i="20"/>
  <c r="D3679" i="20"/>
  <c r="D3680" i="20"/>
  <c r="D3681" i="20"/>
  <c r="D3682" i="20"/>
  <c r="D3683" i="20"/>
  <c r="D3684" i="20"/>
  <c r="D3685" i="20"/>
  <c r="D3686" i="20"/>
  <c r="D3687" i="20"/>
  <c r="D3688" i="20"/>
  <c r="D3689" i="20"/>
  <c r="D3690" i="20"/>
  <c r="D3691" i="20"/>
  <c r="D3692" i="20"/>
  <c r="D3693" i="20"/>
  <c r="D3694" i="20"/>
  <c r="D3695" i="20"/>
  <c r="D3696" i="20"/>
  <c r="D3697" i="20"/>
  <c r="D3698" i="20"/>
  <c r="D3699" i="20"/>
  <c r="D3700" i="20"/>
  <c r="D3701" i="20"/>
  <c r="D3702" i="20"/>
  <c r="D3703" i="20"/>
  <c r="D3704" i="20"/>
  <c r="D3705" i="20"/>
  <c r="D3706" i="20"/>
  <c r="D3707" i="20"/>
  <c r="D3708" i="20"/>
  <c r="D3709" i="20"/>
  <c r="D3710" i="20"/>
  <c r="D3711" i="20"/>
  <c r="D3712" i="20"/>
  <c r="D3713" i="20"/>
  <c r="D3714" i="20"/>
  <c r="D3715" i="20"/>
  <c r="D3716" i="20"/>
  <c r="D3717" i="20"/>
  <c r="D3718" i="20"/>
  <c r="D3719" i="20"/>
  <c r="D3720" i="20"/>
  <c r="D3721" i="20"/>
  <c r="D3722" i="20"/>
  <c r="D3723" i="20"/>
  <c r="D3724" i="20"/>
  <c r="D3725" i="20"/>
  <c r="D3726" i="20"/>
  <c r="D3727" i="20"/>
  <c r="D3728" i="20"/>
  <c r="D3729" i="20"/>
  <c r="D3730" i="20"/>
  <c r="D3731" i="20"/>
  <c r="D3732" i="20"/>
  <c r="D3733" i="20"/>
  <c r="D3734" i="20"/>
  <c r="D3735" i="20"/>
  <c r="D3736" i="20"/>
  <c r="D3737" i="20"/>
  <c r="D3738" i="20"/>
  <c r="D3739" i="20"/>
  <c r="D3740" i="20"/>
  <c r="D3741" i="20"/>
  <c r="D3742" i="20"/>
  <c r="D3743" i="20"/>
  <c r="D3744" i="20"/>
  <c r="D3745" i="20"/>
  <c r="D3746" i="20"/>
  <c r="D3747" i="20"/>
  <c r="D3748" i="20"/>
  <c r="D3749" i="20"/>
  <c r="D3750" i="20"/>
  <c r="D3751" i="20"/>
  <c r="D3752" i="20"/>
  <c r="D3753" i="20"/>
  <c r="D3754" i="20"/>
  <c r="D3755" i="20"/>
  <c r="D3756" i="20"/>
  <c r="D3757" i="20"/>
  <c r="D3758" i="20"/>
  <c r="D3759" i="20"/>
  <c r="D3760" i="20"/>
  <c r="D3761" i="20"/>
  <c r="D3762" i="20"/>
  <c r="D3763" i="20"/>
  <c r="D3764" i="20"/>
  <c r="D3765" i="20"/>
  <c r="D3766" i="20"/>
  <c r="D3767" i="20"/>
  <c r="D3768" i="20"/>
  <c r="D3769" i="20"/>
  <c r="D3770" i="20"/>
  <c r="D3771" i="20"/>
  <c r="D3772" i="20"/>
  <c r="D3773" i="20"/>
  <c r="D3774" i="20"/>
  <c r="D3775" i="20"/>
  <c r="D3776" i="20"/>
  <c r="D3777" i="20"/>
  <c r="D3778" i="20"/>
  <c r="D3779" i="20"/>
  <c r="D3780" i="20"/>
  <c r="D3781" i="20"/>
  <c r="D3782" i="20"/>
  <c r="D3783" i="20"/>
  <c r="D3784" i="20"/>
  <c r="D3785" i="20"/>
  <c r="D3786" i="20"/>
  <c r="D3787" i="20"/>
  <c r="D3788" i="20"/>
  <c r="D3789" i="20"/>
  <c r="D3790" i="20"/>
  <c r="D3791" i="20"/>
  <c r="D3792" i="20"/>
  <c r="D3793" i="20"/>
  <c r="D3794" i="20"/>
  <c r="D3795" i="20"/>
  <c r="D3796" i="20"/>
  <c r="D3797" i="20"/>
  <c r="D3798" i="20"/>
  <c r="D3799" i="20"/>
  <c r="D3800" i="20"/>
  <c r="D3801" i="20"/>
  <c r="D3802" i="20"/>
  <c r="D3803" i="20"/>
  <c r="D3804" i="20"/>
  <c r="D3805" i="20"/>
  <c r="D3806" i="20"/>
  <c r="D3807" i="20"/>
  <c r="D3808" i="20"/>
  <c r="D3809" i="20"/>
  <c r="D3810" i="20"/>
  <c r="D3811" i="20"/>
  <c r="D3812" i="20"/>
  <c r="D3813" i="20"/>
  <c r="D3814" i="20"/>
  <c r="D3815" i="20"/>
  <c r="D3816" i="20"/>
  <c r="D3817" i="20"/>
  <c r="D3818" i="20"/>
  <c r="D3819" i="20"/>
  <c r="D3820" i="20"/>
  <c r="D3821" i="20"/>
  <c r="D3822" i="20"/>
  <c r="D3823" i="20"/>
  <c r="D3824" i="20"/>
  <c r="D3825" i="20"/>
  <c r="D3826" i="20"/>
  <c r="D3827" i="20"/>
  <c r="D3828" i="20"/>
  <c r="D3829" i="20"/>
  <c r="D3830" i="20"/>
  <c r="D3831" i="20"/>
  <c r="D3832" i="20"/>
  <c r="D3833" i="20"/>
  <c r="D3834" i="20"/>
  <c r="D3835" i="20"/>
  <c r="D3836" i="20"/>
  <c r="D3837" i="20"/>
  <c r="D3838" i="20"/>
  <c r="D3839" i="20"/>
  <c r="D3840" i="20"/>
  <c r="D3841" i="20"/>
  <c r="D3842" i="20"/>
  <c r="D3843" i="20"/>
  <c r="D3844" i="20"/>
  <c r="D3845" i="20"/>
  <c r="D3846" i="20"/>
  <c r="D3847" i="20"/>
  <c r="D3848" i="20"/>
  <c r="D3849" i="20"/>
  <c r="D3850" i="20"/>
  <c r="D3851" i="20"/>
  <c r="D3852" i="20"/>
  <c r="D3853" i="20"/>
  <c r="D3854" i="20"/>
  <c r="D3855" i="20"/>
  <c r="D3856" i="20"/>
  <c r="D3857" i="20"/>
  <c r="D3858" i="20"/>
  <c r="D3859" i="20"/>
  <c r="D3860" i="20"/>
  <c r="D3861" i="20"/>
  <c r="D3862" i="20"/>
  <c r="D3863" i="20"/>
  <c r="D3864" i="20"/>
  <c r="D3865" i="20"/>
  <c r="D3866" i="20"/>
  <c r="D3867" i="20"/>
  <c r="D3868" i="20"/>
  <c r="D3869" i="20"/>
  <c r="D3870" i="20"/>
  <c r="D3871" i="20"/>
  <c r="D3872" i="20"/>
  <c r="D3873" i="20"/>
  <c r="D3874" i="20"/>
  <c r="D3875" i="20"/>
  <c r="D3876" i="20"/>
  <c r="D3877" i="20"/>
  <c r="D3878" i="20"/>
  <c r="D3879" i="20"/>
  <c r="D3880" i="20"/>
  <c r="D3881" i="20"/>
  <c r="D3882" i="20"/>
  <c r="D3883" i="20"/>
  <c r="D3884" i="20"/>
  <c r="D3885" i="20"/>
  <c r="D3886" i="20"/>
  <c r="D3887" i="20"/>
  <c r="D3888" i="20"/>
  <c r="D3889" i="20"/>
  <c r="D3890" i="20"/>
  <c r="D3891" i="20"/>
  <c r="D3892" i="20"/>
  <c r="D3893" i="20"/>
  <c r="D3894" i="20"/>
  <c r="D3895" i="20"/>
  <c r="D3896" i="20"/>
  <c r="D3897" i="20"/>
  <c r="D3898" i="20"/>
  <c r="D3899" i="20"/>
  <c r="D3900" i="20"/>
  <c r="D3901" i="20"/>
  <c r="D3902" i="20"/>
  <c r="D3903" i="20"/>
  <c r="D3904" i="20"/>
  <c r="D3905" i="20"/>
  <c r="D3906" i="20"/>
  <c r="D3907" i="20"/>
  <c r="D3908" i="20"/>
  <c r="D3909" i="20"/>
  <c r="D3910" i="20"/>
  <c r="D3911" i="20"/>
  <c r="D3912" i="20"/>
  <c r="D3913" i="20"/>
  <c r="D3914" i="20"/>
  <c r="D3915" i="20"/>
  <c r="D3916" i="20"/>
  <c r="D3917" i="20"/>
  <c r="D3918" i="20"/>
  <c r="D3919" i="20"/>
  <c r="D3920" i="20"/>
  <c r="D3921" i="20"/>
  <c r="D3922" i="20"/>
  <c r="D3923" i="20"/>
  <c r="D3924" i="20"/>
  <c r="D3925" i="20"/>
  <c r="D3926" i="20"/>
  <c r="D3927" i="20"/>
  <c r="D3928" i="20"/>
  <c r="D3929" i="20"/>
  <c r="D3930" i="20"/>
  <c r="D3931" i="20"/>
  <c r="D3932" i="20"/>
  <c r="D3933" i="20"/>
  <c r="D3934" i="20"/>
  <c r="D3935" i="20"/>
  <c r="D3936" i="20"/>
  <c r="D3937" i="20"/>
  <c r="D3938" i="20"/>
  <c r="D3939" i="20"/>
  <c r="D3940" i="20"/>
  <c r="D3941" i="20"/>
  <c r="D3942" i="20"/>
  <c r="D3943" i="20"/>
  <c r="D3944" i="20"/>
  <c r="D3945" i="20"/>
  <c r="D3946" i="20"/>
  <c r="D3947" i="20"/>
  <c r="D3948" i="20"/>
  <c r="D3949" i="20"/>
  <c r="D3950" i="20"/>
  <c r="D3951" i="20"/>
  <c r="D3952" i="20"/>
  <c r="D3953" i="20"/>
  <c r="D3954" i="20"/>
  <c r="D3955" i="20"/>
  <c r="D3956" i="20"/>
  <c r="D3957" i="20"/>
  <c r="D3958" i="20"/>
  <c r="D3959" i="20"/>
  <c r="D3960" i="20"/>
  <c r="D3961" i="20"/>
  <c r="D3962" i="20"/>
  <c r="D3963" i="20"/>
  <c r="D3964" i="20"/>
  <c r="D3965" i="20"/>
  <c r="D3966" i="20"/>
  <c r="D3967" i="20"/>
  <c r="D3968" i="20"/>
  <c r="D3969" i="20"/>
  <c r="D3970" i="20"/>
  <c r="D3971" i="20"/>
  <c r="D3972" i="20"/>
  <c r="D3973" i="20"/>
  <c r="D3974" i="20"/>
  <c r="D3975" i="20"/>
  <c r="D3976" i="20"/>
  <c r="D3977" i="20"/>
  <c r="D3978" i="20"/>
  <c r="D3979" i="20"/>
  <c r="D3980" i="20"/>
  <c r="D3981" i="20"/>
  <c r="D3982" i="20"/>
  <c r="D3983" i="20"/>
  <c r="D3984" i="20"/>
  <c r="D3985" i="20"/>
  <c r="D3986" i="20"/>
  <c r="D3987" i="20"/>
  <c r="D3988" i="20"/>
  <c r="D3989" i="20"/>
  <c r="D3990" i="20"/>
  <c r="D3991" i="20"/>
  <c r="D3992" i="20"/>
  <c r="D3993" i="20"/>
  <c r="D3994" i="20"/>
  <c r="D3995" i="20"/>
  <c r="D3996" i="20"/>
  <c r="D3997" i="20"/>
  <c r="D3998" i="20"/>
  <c r="D3999" i="20"/>
  <c r="D4000" i="20"/>
  <c r="D4001" i="20"/>
  <c r="D4002" i="20"/>
  <c r="D4003" i="20"/>
  <c r="D4004" i="20"/>
  <c r="D4005" i="20"/>
  <c r="D4006" i="20"/>
  <c r="D4007" i="20"/>
  <c r="D4008" i="20"/>
  <c r="D4009" i="20"/>
  <c r="D4010" i="20"/>
  <c r="D4011" i="20"/>
  <c r="D4012" i="20"/>
  <c r="D4013" i="20"/>
  <c r="D4014" i="20"/>
  <c r="D4015" i="20"/>
  <c r="D4016" i="20"/>
  <c r="D4017" i="20"/>
  <c r="D4018" i="20"/>
  <c r="D4019" i="20"/>
  <c r="D4020" i="20"/>
  <c r="D4021" i="20"/>
  <c r="D4022" i="20"/>
  <c r="D4023" i="20"/>
  <c r="D4024" i="20"/>
  <c r="D4025" i="20"/>
  <c r="D4026" i="20"/>
  <c r="D4027" i="20"/>
  <c r="D4028" i="20"/>
  <c r="D4029" i="20"/>
  <c r="D4030" i="20"/>
  <c r="D4031" i="20"/>
  <c r="D4032" i="20"/>
  <c r="D4033" i="20"/>
  <c r="D4034" i="20"/>
  <c r="D4035" i="20"/>
  <c r="D4036" i="20"/>
  <c r="D4037" i="20"/>
  <c r="D4038" i="20"/>
  <c r="D4039" i="20"/>
  <c r="D4040" i="20"/>
  <c r="D4041" i="20"/>
  <c r="D4042" i="20"/>
  <c r="D4043" i="20"/>
  <c r="D4044" i="20"/>
  <c r="D4045" i="20"/>
  <c r="D4046" i="20"/>
  <c r="D4047" i="20"/>
  <c r="D4048" i="20"/>
  <c r="D4049" i="20"/>
  <c r="D4050" i="20"/>
  <c r="D4051" i="20"/>
  <c r="D4052" i="20"/>
  <c r="D4053" i="20"/>
  <c r="D4054" i="20"/>
  <c r="D4055" i="20"/>
  <c r="D4056" i="20"/>
  <c r="D4057" i="20"/>
  <c r="D4058" i="20"/>
  <c r="D4059" i="20"/>
  <c r="D4060" i="20"/>
  <c r="D4061" i="20"/>
  <c r="D4062" i="20"/>
  <c r="D4063" i="20"/>
  <c r="D4064" i="20"/>
  <c r="D4065" i="20"/>
  <c r="D4066" i="20"/>
  <c r="D4067" i="20"/>
  <c r="D4068" i="20"/>
  <c r="D4069" i="20"/>
  <c r="D4070" i="20"/>
  <c r="D4071" i="20"/>
  <c r="D4072" i="20"/>
  <c r="D4073" i="20"/>
  <c r="D4074" i="20"/>
  <c r="D4075" i="20"/>
  <c r="D4076" i="20"/>
  <c r="D4077" i="20"/>
  <c r="D4078" i="20"/>
  <c r="D4079" i="20"/>
  <c r="D4080" i="20"/>
  <c r="D4081" i="20"/>
  <c r="D4082" i="20"/>
  <c r="D4083" i="20"/>
  <c r="D4084" i="20"/>
  <c r="D4085" i="20"/>
  <c r="D4086" i="20"/>
  <c r="D4087" i="20"/>
  <c r="D4088" i="20"/>
  <c r="D4089" i="20"/>
  <c r="D4090" i="20"/>
  <c r="D4091" i="20"/>
  <c r="D4092" i="20"/>
  <c r="D4093" i="20"/>
  <c r="D4094" i="20"/>
  <c r="D4095" i="20"/>
  <c r="D4096" i="20"/>
  <c r="D4097" i="20"/>
  <c r="D4098" i="20"/>
  <c r="D4099" i="20"/>
  <c r="D4100" i="20"/>
  <c r="D4101" i="20"/>
  <c r="D4102" i="20"/>
  <c r="D4103" i="20"/>
  <c r="D4104" i="20"/>
  <c r="D4105" i="20"/>
  <c r="D4106" i="20"/>
  <c r="D4107" i="20"/>
  <c r="D4108" i="20"/>
  <c r="D4109" i="20"/>
  <c r="D4110" i="20"/>
  <c r="D4111" i="20"/>
  <c r="D4112" i="20"/>
  <c r="D4113" i="20"/>
  <c r="D4114" i="20"/>
  <c r="D4115" i="20"/>
  <c r="D4116" i="20"/>
  <c r="D4117" i="20"/>
  <c r="D4118" i="20"/>
  <c r="D4119" i="20"/>
  <c r="D4120" i="20"/>
  <c r="D4121" i="20"/>
  <c r="D4122" i="20"/>
  <c r="D4123" i="20"/>
  <c r="D4124" i="20"/>
  <c r="D4125" i="20"/>
  <c r="D4126" i="20"/>
  <c r="D4127" i="20"/>
  <c r="D4128" i="20"/>
  <c r="D4129" i="20"/>
  <c r="D4130" i="20"/>
  <c r="D4131" i="20"/>
  <c r="D4132" i="20"/>
  <c r="D4133" i="20"/>
  <c r="D4134" i="20"/>
  <c r="D4135" i="20"/>
  <c r="D4136" i="20"/>
  <c r="D4137" i="20"/>
  <c r="D4138" i="20"/>
  <c r="D4139" i="20"/>
  <c r="D4140" i="20"/>
  <c r="D4141" i="20"/>
  <c r="D4142" i="20"/>
  <c r="D4143" i="20"/>
  <c r="D4144" i="20"/>
  <c r="D4145" i="20"/>
  <c r="D4146" i="20"/>
  <c r="D4147" i="20"/>
  <c r="D4148" i="20"/>
  <c r="D4149" i="20"/>
  <c r="D4150" i="20"/>
  <c r="D4151" i="20"/>
  <c r="D4152" i="20"/>
  <c r="D4153" i="20"/>
  <c r="D4154" i="20"/>
  <c r="D4155" i="20"/>
  <c r="D4156" i="20"/>
  <c r="D4157" i="20"/>
  <c r="D4158" i="20"/>
  <c r="D4159" i="20"/>
  <c r="D4160" i="20"/>
  <c r="D4161" i="20"/>
  <c r="D4162" i="20"/>
  <c r="D4163" i="20"/>
  <c r="D4164" i="20"/>
  <c r="D4165" i="20"/>
  <c r="D4166" i="20"/>
  <c r="D4167" i="20"/>
  <c r="D4168" i="20"/>
  <c r="D4169" i="20"/>
  <c r="D4170" i="20"/>
  <c r="D4171" i="20"/>
  <c r="D4172" i="20"/>
  <c r="D4173" i="20"/>
  <c r="D4174" i="20"/>
  <c r="D4175" i="20"/>
  <c r="D4176" i="20"/>
  <c r="D4177" i="20"/>
  <c r="D4178" i="20"/>
  <c r="D4179" i="20"/>
  <c r="D4180" i="20"/>
  <c r="D4181" i="20"/>
  <c r="D4182" i="20"/>
  <c r="D4183" i="20"/>
  <c r="D4184" i="20"/>
  <c r="D4185" i="20"/>
  <c r="D4186" i="20"/>
  <c r="D4187" i="20"/>
  <c r="D4188" i="20"/>
  <c r="D4189" i="20"/>
  <c r="D4190" i="20"/>
  <c r="D4191" i="20"/>
  <c r="D4192" i="20"/>
  <c r="D4193" i="20"/>
  <c r="D4194" i="20"/>
  <c r="D4195" i="20"/>
  <c r="D4196" i="20"/>
  <c r="D4197" i="20"/>
  <c r="D4198" i="20"/>
  <c r="D4199" i="20"/>
  <c r="D4200" i="20"/>
  <c r="D4201" i="20"/>
  <c r="D4202" i="20"/>
  <c r="D4203" i="20"/>
  <c r="D4204" i="20"/>
  <c r="D4205" i="20"/>
  <c r="D4206" i="20"/>
  <c r="D4207" i="20"/>
  <c r="D4208" i="20"/>
  <c r="D4209" i="20"/>
  <c r="D4210" i="20"/>
  <c r="D4211" i="20"/>
  <c r="D4212" i="20"/>
  <c r="D4213" i="20"/>
  <c r="D4214" i="20"/>
  <c r="D4215" i="20"/>
  <c r="D4216" i="20"/>
  <c r="D4217" i="20"/>
  <c r="D4218" i="20"/>
  <c r="D4219" i="20"/>
  <c r="D4220" i="20"/>
  <c r="D4221" i="20"/>
  <c r="D4222" i="20"/>
  <c r="D4223" i="20"/>
  <c r="D4224" i="20"/>
  <c r="D4225" i="20"/>
  <c r="D4226" i="20"/>
  <c r="D4227" i="20"/>
  <c r="D4228" i="20"/>
  <c r="D4229" i="20"/>
  <c r="D4230" i="20"/>
  <c r="D4231" i="20"/>
  <c r="D4232" i="20"/>
  <c r="D4233" i="20"/>
  <c r="D4234" i="20"/>
  <c r="D4235" i="20"/>
  <c r="D4236" i="20"/>
  <c r="D4237" i="20"/>
  <c r="D4238" i="20"/>
  <c r="D4239" i="20"/>
  <c r="D4240" i="20"/>
  <c r="D4241" i="20"/>
  <c r="D4242" i="20"/>
  <c r="D4243" i="20"/>
  <c r="D4244" i="20"/>
  <c r="D4245" i="20"/>
  <c r="D4246" i="20"/>
  <c r="D4247" i="20"/>
  <c r="D4248" i="20"/>
  <c r="D4249" i="20"/>
  <c r="D4250" i="20"/>
  <c r="D4251" i="20"/>
  <c r="D4252" i="20"/>
  <c r="D4253" i="20"/>
  <c r="D4254" i="20"/>
  <c r="D4255" i="20"/>
  <c r="D4256" i="20"/>
  <c r="D4257" i="20"/>
  <c r="D4258" i="20"/>
  <c r="D4259" i="20"/>
  <c r="D4260" i="20"/>
  <c r="D4261" i="20"/>
  <c r="D4262" i="20"/>
  <c r="D4263" i="20"/>
  <c r="D4264" i="20"/>
  <c r="D4265" i="20"/>
  <c r="D4266" i="20"/>
  <c r="D4267" i="20"/>
  <c r="D4268" i="20"/>
  <c r="D4269" i="20"/>
  <c r="D4270" i="20"/>
  <c r="D4271" i="20"/>
  <c r="D4272" i="20"/>
  <c r="D4273" i="20"/>
  <c r="D4274" i="20"/>
  <c r="D4275" i="20"/>
  <c r="D4276" i="20"/>
  <c r="D4277" i="20"/>
  <c r="D4278" i="20"/>
  <c r="D4279" i="20"/>
  <c r="D4280" i="20"/>
  <c r="D4281" i="20"/>
  <c r="D4282" i="20"/>
  <c r="D4283" i="20"/>
  <c r="D4284" i="20"/>
  <c r="D4285" i="20"/>
  <c r="D4286" i="20"/>
  <c r="D4287" i="20"/>
  <c r="D4288" i="20"/>
  <c r="D4289" i="20"/>
  <c r="D4290" i="20"/>
  <c r="D4291" i="20"/>
  <c r="D4292" i="20"/>
  <c r="D4293" i="20"/>
  <c r="D4294" i="20"/>
  <c r="D4295" i="20"/>
  <c r="D4296" i="20"/>
  <c r="D4297" i="20"/>
  <c r="D4298" i="20"/>
  <c r="D4299" i="20"/>
  <c r="D4300" i="20"/>
  <c r="D4301" i="20"/>
  <c r="D4302" i="20"/>
  <c r="D4303" i="20"/>
  <c r="D4304" i="20"/>
  <c r="D4305" i="20"/>
  <c r="D4306" i="20"/>
  <c r="D4307" i="20"/>
  <c r="D4308" i="20"/>
  <c r="D4309" i="20"/>
  <c r="D4310" i="20"/>
  <c r="D4311" i="20"/>
  <c r="D4312" i="20"/>
  <c r="D4313" i="20"/>
  <c r="D4314" i="20"/>
  <c r="D4315" i="20"/>
  <c r="D4316" i="20"/>
  <c r="D4317" i="20"/>
  <c r="D4318" i="20"/>
  <c r="D4319" i="20"/>
  <c r="D4320" i="20"/>
  <c r="D4321" i="20"/>
  <c r="D4322" i="20"/>
  <c r="D4323" i="20"/>
  <c r="D4324" i="20"/>
  <c r="D4325" i="20"/>
  <c r="D4326" i="20"/>
  <c r="D4327" i="20"/>
  <c r="D4328" i="20"/>
  <c r="D4329" i="20"/>
  <c r="D4330" i="20"/>
  <c r="D4331" i="20"/>
  <c r="D4332" i="20"/>
  <c r="D4333" i="20"/>
  <c r="D4334" i="20"/>
  <c r="D4335" i="20"/>
  <c r="D4336" i="20"/>
  <c r="D4337" i="20"/>
  <c r="D4338" i="20"/>
  <c r="D4339" i="20"/>
  <c r="D4340" i="20"/>
  <c r="D4341" i="20"/>
  <c r="D4342" i="20"/>
  <c r="D4343" i="20"/>
  <c r="D4344" i="20"/>
  <c r="D4345" i="20"/>
  <c r="D4346" i="20"/>
  <c r="D4347" i="20"/>
  <c r="D4348" i="20"/>
  <c r="D4349" i="20"/>
  <c r="D4350" i="20"/>
  <c r="D4351" i="20"/>
  <c r="D4352" i="20"/>
  <c r="D4353" i="20"/>
  <c r="D4354" i="20"/>
  <c r="D4355" i="20"/>
  <c r="D4356" i="20"/>
  <c r="D4357" i="20"/>
  <c r="D4358" i="20"/>
  <c r="D4359" i="20"/>
  <c r="D4360" i="20"/>
  <c r="D4361" i="20"/>
  <c r="D4362" i="20"/>
  <c r="D4363" i="20"/>
  <c r="D4364" i="20"/>
  <c r="D4365" i="20"/>
  <c r="D4366" i="20"/>
  <c r="D4367" i="20"/>
  <c r="D4368" i="20"/>
  <c r="D4369" i="20"/>
  <c r="D4370" i="20"/>
  <c r="D4371" i="20"/>
  <c r="D4372" i="20"/>
  <c r="D4373" i="20"/>
  <c r="D4374" i="20"/>
  <c r="D4375" i="20"/>
  <c r="D4376" i="20"/>
  <c r="D4377" i="20"/>
  <c r="D4378" i="20"/>
  <c r="D4379" i="20"/>
  <c r="D4380" i="20"/>
  <c r="D4381" i="20"/>
  <c r="D4382" i="20"/>
  <c r="D4383" i="20"/>
  <c r="D4384" i="20"/>
  <c r="D4385" i="20"/>
  <c r="D4386" i="20"/>
  <c r="D4387" i="20"/>
  <c r="D4388" i="20"/>
  <c r="D4389" i="20"/>
  <c r="D4390" i="20"/>
  <c r="D4391" i="20"/>
  <c r="D4392" i="20"/>
  <c r="D4393" i="20"/>
  <c r="D4394" i="20"/>
  <c r="D4395" i="20"/>
  <c r="D4396" i="20"/>
  <c r="D4397" i="20"/>
  <c r="D4398" i="20"/>
  <c r="D4399" i="20"/>
  <c r="D4400" i="20"/>
  <c r="D4401" i="20"/>
  <c r="D4402" i="20"/>
  <c r="D4403" i="20"/>
  <c r="D4404" i="20"/>
  <c r="D4405" i="20"/>
  <c r="D4406" i="20"/>
  <c r="D4407" i="20"/>
  <c r="D4408" i="20"/>
  <c r="D4409" i="20"/>
  <c r="D4410" i="20"/>
  <c r="D4411" i="20"/>
  <c r="D4412" i="20"/>
  <c r="D4413" i="20"/>
  <c r="D4414" i="20"/>
  <c r="D4415" i="20"/>
  <c r="D4416" i="20"/>
  <c r="D4417" i="20"/>
  <c r="D4418" i="20"/>
  <c r="D4419" i="20"/>
  <c r="D4420" i="20"/>
  <c r="D4421" i="20"/>
  <c r="D4422" i="20"/>
  <c r="D4423" i="20"/>
  <c r="D4424" i="20"/>
  <c r="D4425" i="20"/>
  <c r="D4426" i="20"/>
  <c r="D4427" i="20"/>
  <c r="D4428" i="20"/>
  <c r="D4429" i="20"/>
  <c r="D4430" i="20"/>
  <c r="D4431" i="20"/>
  <c r="D4432" i="20"/>
  <c r="D4433" i="20"/>
  <c r="D4434" i="20"/>
  <c r="D4435" i="20"/>
  <c r="D4436" i="20"/>
  <c r="D4437" i="20"/>
  <c r="D4438" i="20"/>
  <c r="D4439" i="20"/>
  <c r="D4440" i="20"/>
  <c r="D4441" i="20"/>
  <c r="D4442" i="20"/>
  <c r="D4443" i="20"/>
  <c r="D4444" i="20"/>
  <c r="D4445" i="20"/>
  <c r="D4446" i="20"/>
  <c r="D4447" i="20"/>
  <c r="D4448" i="20"/>
  <c r="D4449" i="20"/>
  <c r="D4450" i="20"/>
  <c r="D4451" i="20"/>
  <c r="D4452" i="20"/>
  <c r="D4453" i="20"/>
  <c r="D4454" i="20"/>
  <c r="D4455" i="20"/>
  <c r="D4456" i="20"/>
  <c r="D4457" i="20"/>
  <c r="D4458" i="20"/>
  <c r="D4459" i="20"/>
  <c r="D4460" i="20"/>
  <c r="D4461" i="20"/>
  <c r="D4462" i="20"/>
  <c r="D4463" i="20"/>
  <c r="D4464" i="20"/>
  <c r="D4465" i="20"/>
  <c r="D4466" i="20"/>
  <c r="D4467" i="20"/>
  <c r="D4468" i="20"/>
  <c r="D4469" i="20"/>
  <c r="D4470" i="20"/>
  <c r="D4471" i="20"/>
  <c r="D4472" i="20"/>
  <c r="D4473" i="20"/>
  <c r="D4474" i="20"/>
  <c r="D4475" i="20"/>
  <c r="D4476" i="20"/>
  <c r="D4477" i="20"/>
  <c r="D4478" i="20"/>
  <c r="D4479" i="20"/>
  <c r="D4480" i="20"/>
  <c r="D4481" i="20"/>
  <c r="D4482" i="20"/>
  <c r="D4483" i="20"/>
  <c r="D4484" i="20"/>
  <c r="D4485" i="20"/>
  <c r="D4486" i="20"/>
  <c r="D4487" i="20"/>
  <c r="D4488" i="20"/>
  <c r="D4489" i="20"/>
  <c r="D4490" i="20"/>
  <c r="D4491" i="20"/>
  <c r="D4492" i="20"/>
  <c r="D4493" i="20"/>
  <c r="D4494" i="20"/>
  <c r="D4495" i="20"/>
  <c r="D4496" i="20"/>
  <c r="D4497" i="20"/>
  <c r="D4498" i="20"/>
  <c r="D4499" i="20"/>
  <c r="D4500" i="20"/>
  <c r="D4501" i="20"/>
  <c r="D4502" i="20"/>
  <c r="D4503" i="20"/>
  <c r="D4504" i="20"/>
  <c r="D4505" i="20"/>
  <c r="D4506" i="20"/>
  <c r="D4507" i="20"/>
  <c r="D4508" i="20"/>
  <c r="D4509" i="20"/>
  <c r="D4510" i="20"/>
  <c r="D4511" i="20"/>
  <c r="D4512" i="20"/>
  <c r="D4513" i="20"/>
  <c r="D4514" i="20"/>
  <c r="D4515" i="20"/>
  <c r="D4516" i="20"/>
  <c r="D4517" i="20"/>
  <c r="D4518" i="20"/>
  <c r="D4519" i="20"/>
  <c r="D4520" i="20"/>
  <c r="D4521" i="20"/>
  <c r="D4522" i="20"/>
  <c r="D4523" i="20"/>
  <c r="D4524" i="20"/>
  <c r="D4525" i="20"/>
  <c r="D4526" i="20"/>
  <c r="D4527" i="20"/>
  <c r="D4528" i="20"/>
  <c r="D4529" i="20"/>
  <c r="D4530" i="20"/>
  <c r="D4531" i="20"/>
  <c r="D4532" i="20"/>
  <c r="D4533" i="20"/>
  <c r="D4534" i="20"/>
  <c r="D4535" i="20"/>
  <c r="D4536" i="20"/>
  <c r="D4537" i="20"/>
  <c r="D4538" i="20"/>
  <c r="D4539" i="20"/>
  <c r="D4540" i="20"/>
  <c r="D4541" i="20"/>
  <c r="D4542" i="20"/>
  <c r="D4543" i="20"/>
  <c r="D4544" i="20"/>
  <c r="D4545" i="20"/>
  <c r="D4546" i="20"/>
  <c r="D4547" i="20"/>
  <c r="D4548" i="20"/>
  <c r="D4549" i="20"/>
  <c r="D4550" i="20"/>
  <c r="D4551" i="20"/>
  <c r="D4552" i="20"/>
  <c r="D4553" i="20"/>
  <c r="D4554" i="20"/>
  <c r="D4555" i="20"/>
  <c r="D4556" i="20"/>
  <c r="D4557" i="20"/>
  <c r="D4558" i="20"/>
  <c r="D4559" i="20"/>
  <c r="D4560" i="20"/>
  <c r="D4561" i="20"/>
  <c r="D4562" i="20"/>
  <c r="D4563" i="20"/>
  <c r="D4564" i="20"/>
  <c r="D4565" i="20"/>
  <c r="D4566" i="20"/>
  <c r="D4567" i="20"/>
  <c r="D4568" i="20"/>
  <c r="D4569" i="20"/>
  <c r="D4570" i="20"/>
  <c r="D4571" i="20"/>
  <c r="D4572" i="20"/>
  <c r="D4573" i="20"/>
  <c r="D4574" i="20"/>
  <c r="D4575" i="20"/>
  <c r="D4576" i="20"/>
  <c r="D4577" i="20"/>
  <c r="D4578" i="20"/>
  <c r="D4579" i="20"/>
  <c r="D4580" i="20"/>
  <c r="D4581" i="20"/>
  <c r="D4582" i="20"/>
  <c r="D4583" i="20"/>
  <c r="D4584" i="20"/>
  <c r="D4585" i="20"/>
  <c r="D4586" i="20"/>
  <c r="D4587" i="20"/>
  <c r="D4588" i="20"/>
  <c r="D4589" i="20"/>
  <c r="D4590" i="20"/>
  <c r="D4591" i="20"/>
  <c r="D4592" i="20"/>
  <c r="D4593" i="20"/>
  <c r="D4594" i="20"/>
  <c r="D4595" i="20"/>
  <c r="D4596" i="20"/>
  <c r="D4597" i="20"/>
  <c r="D4598" i="20"/>
  <c r="D4599" i="20"/>
  <c r="D4600" i="20"/>
  <c r="D4601" i="20"/>
  <c r="D4602" i="20"/>
  <c r="D4603" i="20"/>
  <c r="D4604" i="20"/>
  <c r="D4605" i="20"/>
  <c r="D4606" i="20"/>
  <c r="D4607" i="20"/>
  <c r="D4608" i="20"/>
  <c r="D4609" i="20"/>
  <c r="D4610" i="20"/>
  <c r="D4611" i="20"/>
  <c r="D4612" i="20"/>
  <c r="D4613" i="20"/>
  <c r="D4614" i="20"/>
  <c r="D4615" i="20"/>
  <c r="D4616" i="20"/>
  <c r="D4617" i="20"/>
  <c r="D4618" i="20"/>
  <c r="D4619" i="20"/>
  <c r="D4620" i="20"/>
  <c r="D4621" i="20"/>
  <c r="D4622" i="20"/>
  <c r="D4623" i="20"/>
  <c r="D4624" i="20"/>
  <c r="D4625" i="20"/>
  <c r="D4626" i="20"/>
  <c r="D4627" i="20"/>
  <c r="D4628" i="20"/>
  <c r="D4629" i="20"/>
  <c r="D4630" i="20"/>
  <c r="D4631" i="20"/>
  <c r="D4632" i="20"/>
  <c r="D4633" i="20"/>
  <c r="D4634" i="20"/>
  <c r="D4635" i="20"/>
  <c r="D4636" i="20"/>
  <c r="D4637" i="20"/>
  <c r="D4638" i="20"/>
  <c r="D4639" i="20"/>
  <c r="D4640" i="20"/>
  <c r="D4641" i="20"/>
  <c r="D4642" i="20"/>
  <c r="D4643" i="20"/>
  <c r="D4644" i="20"/>
  <c r="D4645" i="20"/>
  <c r="D4646" i="20"/>
  <c r="D4647" i="20"/>
  <c r="D4648" i="20"/>
  <c r="D4649" i="20"/>
  <c r="D4650" i="20"/>
  <c r="D4651" i="20"/>
  <c r="D4652" i="20"/>
  <c r="D4653" i="20"/>
  <c r="D4654" i="20"/>
  <c r="D4655" i="20"/>
  <c r="D4656" i="20"/>
  <c r="D4657" i="20"/>
  <c r="D4658" i="20"/>
  <c r="D4659" i="20"/>
  <c r="D4660" i="20"/>
  <c r="D4661" i="20"/>
  <c r="D4662" i="20"/>
  <c r="D4663" i="20"/>
  <c r="D4664" i="20"/>
  <c r="D4665" i="20"/>
  <c r="D4666" i="20"/>
  <c r="D4667" i="20"/>
  <c r="D4668" i="20"/>
  <c r="D4669" i="20"/>
  <c r="D4670" i="20"/>
  <c r="D4671" i="20"/>
  <c r="D4672" i="20"/>
  <c r="D4673" i="20"/>
  <c r="D4674" i="20"/>
  <c r="D4675" i="20"/>
  <c r="D4676" i="20"/>
  <c r="D4677" i="20"/>
  <c r="D4678" i="20"/>
  <c r="D4679" i="20"/>
  <c r="D4680" i="20"/>
  <c r="D4681" i="20"/>
  <c r="D4682" i="20"/>
  <c r="D4683" i="20"/>
  <c r="D4684" i="20"/>
  <c r="D4685" i="20"/>
  <c r="D4686" i="20"/>
  <c r="D4687" i="20"/>
  <c r="D4688" i="20"/>
  <c r="D4689" i="20"/>
  <c r="D4690" i="20"/>
  <c r="D4691" i="20"/>
  <c r="D4692" i="20"/>
  <c r="D4693" i="20"/>
  <c r="D4694" i="20"/>
  <c r="D4695" i="20"/>
  <c r="D4696" i="20"/>
  <c r="D4697" i="20"/>
  <c r="D4698" i="20"/>
  <c r="D4699" i="20"/>
  <c r="D4700" i="20"/>
  <c r="D4701" i="20"/>
  <c r="D4702" i="20"/>
  <c r="D4703" i="20"/>
  <c r="D4704" i="20"/>
  <c r="D4705" i="20"/>
  <c r="D4706" i="20"/>
  <c r="D4707" i="20"/>
  <c r="D4708" i="20"/>
  <c r="D4709" i="20"/>
  <c r="D4710" i="20"/>
  <c r="D4711" i="20"/>
  <c r="D4712" i="20"/>
  <c r="D4713" i="20"/>
  <c r="D4714" i="20"/>
  <c r="D4715" i="20"/>
  <c r="D4716" i="20"/>
  <c r="D4717" i="20"/>
  <c r="D4718" i="20"/>
  <c r="D4719" i="20"/>
  <c r="D4720" i="20"/>
  <c r="D4721" i="20"/>
  <c r="D4722" i="20"/>
  <c r="D4723" i="20"/>
  <c r="D4724" i="20"/>
  <c r="D4725" i="20"/>
  <c r="D4726" i="20"/>
  <c r="D4727" i="20"/>
  <c r="D4728" i="20"/>
  <c r="D4729" i="20"/>
  <c r="D4730" i="20"/>
  <c r="D4731" i="20"/>
  <c r="D4732" i="20"/>
  <c r="D4733" i="20"/>
  <c r="D4734" i="20"/>
  <c r="D4735" i="20"/>
  <c r="D4736" i="20"/>
  <c r="D4737" i="20"/>
  <c r="D4738" i="20"/>
  <c r="D4739" i="20"/>
  <c r="D4740" i="20"/>
  <c r="D4741" i="20"/>
  <c r="D4742" i="20"/>
  <c r="D4743" i="20"/>
  <c r="D4744" i="20"/>
  <c r="D4745" i="20"/>
  <c r="D4746" i="20"/>
  <c r="D4747" i="20"/>
  <c r="D4748" i="20"/>
  <c r="D4749" i="20"/>
  <c r="D4750" i="20"/>
  <c r="D4751" i="20"/>
  <c r="D4752" i="20"/>
  <c r="D4753" i="20"/>
  <c r="D4754" i="20"/>
  <c r="D4755" i="20"/>
  <c r="D4756" i="20"/>
  <c r="D4757" i="20"/>
  <c r="D4758" i="20"/>
  <c r="D4759" i="20"/>
  <c r="D4760" i="20"/>
  <c r="D4761" i="20"/>
  <c r="D4762" i="20"/>
  <c r="D4763" i="20"/>
  <c r="D4764" i="20"/>
  <c r="D4765" i="20"/>
  <c r="D4766" i="20"/>
  <c r="D4767" i="20"/>
  <c r="D4768" i="20"/>
  <c r="D4769" i="20"/>
  <c r="D4770" i="20"/>
  <c r="D4771" i="20"/>
  <c r="D4772" i="20"/>
  <c r="D4773" i="20"/>
  <c r="D4774" i="20"/>
  <c r="D4775" i="20"/>
  <c r="D4776" i="20"/>
  <c r="D4777" i="20"/>
  <c r="D4778" i="20"/>
  <c r="D4779" i="20"/>
  <c r="D4780" i="20"/>
  <c r="D4781" i="20"/>
  <c r="D4782" i="20"/>
  <c r="D4783" i="20"/>
  <c r="D4784" i="20"/>
  <c r="D4785" i="20"/>
  <c r="D4786" i="20"/>
  <c r="D4787" i="20"/>
  <c r="D4788" i="20"/>
  <c r="D4789" i="20"/>
  <c r="D4790" i="20"/>
  <c r="D4791" i="20"/>
  <c r="D4792" i="20"/>
  <c r="D4793" i="20"/>
  <c r="D4794" i="20"/>
  <c r="D4795" i="20"/>
  <c r="D4796" i="20"/>
  <c r="D4797" i="20"/>
  <c r="D4798" i="20"/>
  <c r="D4799" i="20"/>
  <c r="D4800" i="20"/>
  <c r="D4801" i="20"/>
  <c r="D4802" i="20"/>
  <c r="D4803" i="20"/>
  <c r="D4804" i="20"/>
  <c r="D4805" i="20"/>
  <c r="D4806" i="20"/>
  <c r="D4807" i="20"/>
  <c r="D4808" i="20"/>
  <c r="D4809" i="20"/>
  <c r="D4810" i="20"/>
  <c r="D4811" i="20"/>
  <c r="D4812" i="20"/>
  <c r="D4813" i="20"/>
  <c r="D4814" i="20"/>
  <c r="D4815" i="20"/>
  <c r="D4816" i="20"/>
  <c r="D4817" i="20"/>
  <c r="D4818" i="20"/>
  <c r="D4819" i="20"/>
  <c r="D4820" i="20"/>
  <c r="D4821" i="20"/>
  <c r="D4822" i="20"/>
  <c r="D4823" i="20"/>
  <c r="D4824" i="20"/>
  <c r="D4825" i="20"/>
  <c r="D4826" i="20"/>
  <c r="D4827" i="20"/>
  <c r="D4828" i="20"/>
  <c r="D4829" i="20"/>
  <c r="D4830" i="20"/>
  <c r="D4831" i="20"/>
  <c r="D4832" i="20"/>
  <c r="D4833" i="20"/>
  <c r="D4834" i="20"/>
  <c r="D4835" i="20"/>
  <c r="D4836" i="20"/>
  <c r="D4837" i="20"/>
  <c r="D4838" i="20"/>
  <c r="D4839" i="20"/>
  <c r="D4840" i="20"/>
  <c r="D4841" i="20"/>
  <c r="D4842" i="20"/>
  <c r="D4843" i="20"/>
  <c r="D4844" i="20"/>
  <c r="D4845" i="20"/>
  <c r="D4846" i="20"/>
  <c r="D4847" i="20"/>
  <c r="D4848" i="20"/>
  <c r="D4849" i="20"/>
  <c r="D4850" i="20"/>
  <c r="D4851" i="20"/>
  <c r="D4852" i="20"/>
  <c r="D4853" i="20"/>
  <c r="D4854" i="20"/>
  <c r="D4855" i="20"/>
  <c r="D4856" i="20"/>
  <c r="D4857" i="20"/>
  <c r="D4858" i="20"/>
  <c r="D4859" i="20"/>
  <c r="D4860" i="20"/>
  <c r="D4861" i="20"/>
  <c r="D4862" i="20"/>
  <c r="D4863" i="20"/>
  <c r="D4864" i="20"/>
  <c r="D4865" i="20"/>
  <c r="D4866" i="20"/>
  <c r="D4867" i="20"/>
  <c r="D4868" i="20"/>
  <c r="D4869" i="20"/>
  <c r="D4870" i="20"/>
  <c r="D4871" i="20"/>
  <c r="D4872" i="20"/>
  <c r="D4873" i="20"/>
  <c r="D4874" i="20"/>
  <c r="D4875" i="20"/>
  <c r="D4876" i="20"/>
  <c r="D4877" i="20"/>
  <c r="D4878" i="20"/>
  <c r="D4879" i="20"/>
  <c r="D4880" i="20"/>
  <c r="D4881" i="20"/>
  <c r="D4882" i="20"/>
  <c r="D4883" i="20"/>
  <c r="D4884" i="20"/>
  <c r="D4885" i="20"/>
  <c r="D4886" i="20"/>
  <c r="D4887" i="20"/>
  <c r="D4888" i="20"/>
  <c r="D4889" i="20"/>
  <c r="D4890" i="20"/>
  <c r="D4891" i="20"/>
  <c r="D4892" i="20"/>
  <c r="D4893" i="20"/>
  <c r="D4894" i="20"/>
  <c r="D4895" i="20"/>
  <c r="D4896" i="20"/>
  <c r="D4897" i="20"/>
  <c r="D4898" i="20"/>
  <c r="D4899" i="20"/>
  <c r="D4900" i="20"/>
  <c r="D4901" i="20"/>
  <c r="D4902" i="20"/>
  <c r="D4903" i="20"/>
  <c r="D4904" i="20"/>
  <c r="D4905" i="20"/>
  <c r="D4906" i="20"/>
  <c r="D4907" i="20"/>
  <c r="D4908" i="20"/>
  <c r="D4909" i="20"/>
  <c r="D4910" i="20"/>
  <c r="D4911" i="20"/>
  <c r="D4912" i="20"/>
  <c r="D4913" i="20"/>
  <c r="D4914" i="20"/>
  <c r="D4915" i="20"/>
  <c r="D4916" i="20"/>
  <c r="D4917" i="20"/>
  <c r="D4918" i="20"/>
  <c r="D4919" i="20"/>
  <c r="D4920" i="20"/>
  <c r="D4921" i="20"/>
  <c r="D4922" i="20"/>
  <c r="D4923" i="20"/>
  <c r="D4924" i="20"/>
  <c r="D4925" i="20"/>
  <c r="D4926" i="20"/>
  <c r="D4927" i="20"/>
  <c r="D4928" i="20"/>
  <c r="D4929" i="20"/>
  <c r="D4930" i="20"/>
  <c r="D4931" i="20"/>
  <c r="D4932" i="20"/>
  <c r="D4933" i="20"/>
  <c r="D4934" i="20"/>
  <c r="D4935" i="20"/>
  <c r="D4936" i="20"/>
  <c r="D4937" i="20"/>
  <c r="D4938" i="20"/>
  <c r="D4939" i="20"/>
  <c r="D4940" i="20"/>
  <c r="D4941" i="20"/>
  <c r="D4942" i="20"/>
  <c r="D4943" i="20"/>
  <c r="D4944" i="20"/>
  <c r="D4945" i="20"/>
  <c r="D4946" i="20"/>
  <c r="D4947" i="20"/>
  <c r="D4948" i="20"/>
  <c r="D4949" i="20"/>
  <c r="D4950" i="20"/>
  <c r="D4951" i="20"/>
  <c r="D4952" i="20"/>
  <c r="D4953" i="20"/>
  <c r="D4954" i="20"/>
  <c r="D4955" i="20"/>
  <c r="D4956" i="20"/>
  <c r="D4957" i="20"/>
  <c r="D4958" i="20"/>
  <c r="D4959" i="20"/>
  <c r="D4960" i="20"/>
  <c r="D4961" i="20"/>
  <c r="D4962" i="20"/>
  <c r="D4963" i="20"/>
  <c r="D4964" i="20"/>
  <c r="D4965" i="20"/>
  <c r="D4966" i="20"/>
  <c r="D4967" i="20"/>
  <c r="D4968" i="20"/>
  <c r="D4969" i="20"/>
  <c r="D4970" i="20"/>
  <c r="D4971" i="20"/>
  <c r="D4972" i="20"/>
  <c r="D4973" i="20"/>
  <c r="D4974" i="20"/>
  <c r="D4975" i="20"/>
  <c r="D4976" i="20"/>
  <c r="D4977" i="20"/>
  <c r="D4978" i="20"/>
  <c r="D4979" i="20"/>
  <c r="D4980" i="20"/>
  <c r="D4981" i="20"/>
  <c r="D4982" i="20"/>
  <c r="D4983" i="20"/>
  <c r="D4984" i="20"/>
  <c r="D4985" i="20"/>
  <c r="D4986" i="20"/>
  <c r="D4987" i="20"/>
  <c r="D4988" i="20"/>
  <c r="D4989" i="20"/>
  <c r="D4990" i="20"/>
  <c r="D4991" i="20"/>
  <c r="D4992" i="20"/>
  <c r="D4993" i="20"/>
  <c r="D4994" i="20"/>
  <c r="D4995" i="20"/>
  <c r="D4996" i="20"/>
  <c r="D4997" i="20"/>
  <c r="D4998" i="20"/>
  <c r="D4999" i="20"/>
  <c r="D5000" i="20"/>
  <c r="D5001" i="20"/>
  <c r="D5002" i="20"/>
  <c r="D5003" i="20"/>
  <c r="D5004" i="20"/>
  <c r="D5005" i="20"/>
  <c r="D5006" i="20"/>
  <c r="D5007" i="20"/>
  <c r="D5008" i="20"/>
  <c r="D5009" i="20"/>
  <c r="D5010" i="20"/>
  <c r="D5011" i="20"/>
  <c r="D5012" i="20"/>
  <c r="D5013" i="20"/>
  <c r="D5014" i="20"/>
  <c r="D5015" i="20"/>
  <c r="D5016" i="20"/>
  <c r="D5017" i="20"/>
  <c r="D5018" i="20"/>
  <c r="D5019" i="20"/>
  <c r="D5020" i="20"/>
  <c r="D5021" i="20"/>
  <c r="D5022" i="20"/>
  <c r="D5023" i="20"/>
  <c r="D5024" i="20"/>
  <c r="D5025" i="20"/>
  <c r="D5026" i="20"/>
  <c r="D5027" i="20"/>
  <c r="D5028" i="20"/>
  <c r="D5029" i="20"/>
  <c r="D5030" i="20"/>
  <c r="D5031" i="20"/>
  <c r="D5032" i="20"/>
  <c r="D5033" i="20"/>
  <c r="D5034" i="20"/>
  <c r="D5035" i="20"/>
  <c r="D5036" i="20"/>
  <c r="D5037" i="20"/>
  <c r="D5038" i="20"/>
  <c r="D5039" i="20"/>
  <c r="D5040" i="20"/>
  <c r="D5041" i="20"/>
  <c r="D5042" i="20"/>
  <c r="D5043" i="20"/>
  <c r="D5044" i="20"/>
  <c r="D5045" i="20"/>
  <c r="D5046" i="20"/>
  <c r="D5047" i="20"/>
  <c r="D5048" i="20"/>
  <c r="D5049" i="20"/>
  <c r="D5050" i="20"/>
  <c r="D5051" i="20"/>
  <c r="D5052" i="20"/>
  <c r="D5053" i="20"/>
  <c r="D5054" i="20"/>
  <c r="D5055" i="20"/>
  <c r="D5056" i="20"/>
  <c r="D5057" i="20"/>
  <c r="D5058" i="20"/>
  <c r="D5059" i="20"/>
  <c r="D5060" i="20"/>
  <c r="D5061" i="20"/>
  <c r="D5062" i="20"/>
  <c r="D5063" i="20"/>
  <c r="D5064" i="20"/>
  <c r="D5065" i="20"/>
  <c r="D5066" i="20"/>
  <c r="D5067" i="20"/>
  <c r="D5068" i="20"/>
  <c r="D5069" i="20"/>
  <c r="D5070" i="20"/>
  <c r="D5071" i="20"/>
  <c r="D5072" i="20"/>
  <c r="D5073" i="20"/>
  <c r="D5074" i="20"/>
  <c r="D5075" i="20"/>
  <c r="D5076" i="20"/>
  <c r="D5077" i="20"/>
  <c r="D5078" i="20"/>
  <c r="D5079" i="20"/>
  <c r="D5080" i="20"/>
  <c r="D5081" i="20"/>
  <c r="D5082" i="20"/>
  <c r="D5083" i="20"/>
  <c r="D5084" i="20"/>
  <c r="D5085" i="20"/>
  <c r="D5086" i="20"/>
  <c r="D5087" i="20"/>
  <c r="D5088" i="20"/>
  <c r="D5089" i="20"/>
  <c r="D5090" i="20"/>
  <c r="D5091" i="20"/>
  <c r="D5092" i="20"/>
  <c r="D5093" i="20"/>
  <c r="D5094" i="20"/>
  <c r="D5095" i="20"/>
  <c r="D5096" i="20"/>
  <c r="D5097" i="20"/>
  <c r="D5098" i="20"/>
  <c r="D5099" i="20"/>
  <c r="D5100" i="20"/>
  <c r="D5101" i="20"/>
  <c r="D5102" i="20"/>
  <c r="D5103" i="20"/>
  <c r="D5104" i="20"/>
  <c r="D5105" i="20"/>
  <c r="D5106" i="20"/>
  <c r="D5107" i="20"/>
  <c r="D5108" i="20"/>
  <c r="D5109" i="20"/>
  <c r="D5110" i="20"/>
  <c r="D5111" i="20"/>
  <c r="D5112" i="20"/>
  <c r="D5113" i="20"/>
  <c r="D5114" i="20"/>
  <c r="D5115" i="20"/>
  <c r="D5116" i="20"/>
  <c r="D5117" i="20"/>
  <c r="D5118" i="20"/>
  <c r="D5119" i="20"/>
  <c r="D5120" i="20"/>
  <c r="D5121" i="20"/>
  <c r="D5122" i="20"/>
  <c r="D5123" i="20"/>
  <c r="D5124" i="20"/>
  <c r="D5125" i="20"/>
  <c r="D5126" i="20"/>
  <c r="D5127" i="20"/>
  <c r="D5128" i="20"/>
  <c r="D5129" i="20"/>
  <c r="D5130" i="20"/>
  <c r="D5131" i="20"/>
  <c r="D5132" i="20"/>
  <c r="D5133" i="20"/>
  <c r="D5134" i="20"/>
  <c r="D5135" i="20"/>
  <c r="D5136" i="20"/>
  <c r="D5137" i="20"/>
  <c r="D5138" i="20"/>
  <c r="D5139" i="20"/>
  <c r="D5140" i="20"/>
  <c r="D5141" i="20"/>
  <c r="D5142" i="20"/>
  <c r="D5143" i="20"/>
  <c r="D5144" i="20"/>
  <c r="D5145" i="20"/>
  <c r="D5146" i="20"/>
  <c r="D5147" i="20"/>
  <c r="D5148" i="20"/>
  <c r="D5149" i="20"/>
  <c r="D5150" i="20"/>
  <c r="D5151" i="20"/>
  <c r="D5152" i="20"/>
  <c r="D5153" i="20"/>
  <c r="D5154" i="20"/>
  <c r="D5155" i="20"/>
  <c r="D5156" i="20"/>
  <c r="D5157" i="20"/>
  <c r="D5158" i="20"/>
  <c r="D5159" i="20"/>
  <c r="D5160" i="20"/>
  <c r="D5161" i="20"/>
  <c r="D5162" i="20"/>
  <c r="D5163" i="20"/>
  <c r="D5164" i="20"/>
  <c r="D5165" i="20"/>
  <c r="D5166" i="20"/>
  <c r="D5167" i="20"/>
  <c r="D5168" i="20"/>
  <c r="D5169" i="20"/>
  <c r="D5170" i="20"/>
  <c r="D5171" i="20"/>
  <c r="D5172" i="20"/>
  <c r="D5173" i="20"/>
  <c r="D5174" i="20"/>
  <c r="D5175" i="20"/>
  <c r="D5176" i="20"/>
  <c r="D5177" i="20"/>
  <c r="D5178" i="20"/>
  <c r="D5179" i="20"/>
  <c r="D5180" i="20"/>
  <c r="D5181" i="20"/>
  <c r="D5182" i="20"/>
  <c r="D5183" i="20"/>
  <c r="D5184" i="20"/>
  <c r="D5185" i="20"/>
  <c r="D5186" i="20"/>
  <c r="D5187" i="20"/>
  <c r="D5188" i="20"/>
  <c r="D5189" i="20"/>
  <c r="D5190" i="20"/>
  <c r="D5191" i="20"/>
  <c r="D5192" i="20"/>
  <c r="D5193" i="20"/>
  <c r="D5194" i="20"/>
  <c r="D5195" i="20"/>
  <c r="D5196" i="20"/>
  <c r="D5197" i="20"/>
  <c r="D5198" i="20"/>
  <c r="D5199" i="20"/>
  <c r="D5200" i="20"/>
  <c r="D5201" i="20"/>
  <c r="D5202" i="20"/>
  <c r="D5203" i="20"/>
  <c r="D5204" i="20"/>
  <c r="D5205" i="20"/>
  <c r="D5206" i="20"/>
  <c r="D5207" i="20"/>
  <c r="D5208" i="20"/>
  <c r="D5209" i="20"/>
  <c r="D5210" i="20"/>
  <c r="D5211" i="20"/>
  <c r="D5212" i="20"/>
  <c r="D5213" i="20"/>
  <c r="D5214" i="20"/>
  <c r="D5215" i="20"/>
  <c r="D5216" i="20"/>
  <c r="D5217" i="20"/>
  <c r="D5218" i="20"/>
  <c r="D5219" i="20"/>
  <c r="D5220" i="20"/>
  <c r="D5221" i="20"/>
  <c r="D5222" i="20"/>
  <c r="D5223" i="20"/>
  <c r="D5224" i="20"/>
  <c r="D5225" i="20"/>
  <c r="D5226" i="20"/>
  <c r="D5227" i="20"/>
  <c r="D5228" i="20"/>
  <c r="D5229" i="20"/>
  <c r="D5230" i="20"/>
  <c r="D5231" i="20"/>
  <c r="D5232" i="20"/>
  <c r="D5233" i="20"/>
  <c r="D5234" i="20"/>
  <c r="D5235" i="20"/>
  <c r="D5236" i="20"/>
  <c r="D5237" i="20"/>
  <c r="D5238" i="20"/>
  <c r="D5239" i="20"/>
  <c r="D5240" i="20"/>
  <c r="D5241" i="20"/>
  <c r="D5242" i="20"/>
  <c r="D5243" i="20"/>
  <c r="D5244" i="20"/>
  <c r="D5245" i="20"/>
  <c r="D5246" i="20"/>
  <c r="D5247" i="20"/>
  <c r="D5248" i="20"/>
  <c r="D5249" i="20"/>
  <c r="D5250" i="20"/>
  <c r="D5251" i="20"/>
  <c r="D5252" i="20"/>
  <c r="D5253" i="20"/>
  <c r="D5254" i="20"/>
  <c r="D5255" i="20"/>
  <c r="D5256" i="20"/>
  <c r="D5257" i="20"/>
  <c r="D5258" i="20"/>
  <c r="D5259" i="20"/>
  <c r="D5260" i="20"/>
  <c r="D5261" i="20"/>
  <c r="D5262" i="20"/>
  <c r="D5263" i="20"/>
  <c r="D5264" i="20"/>
  <c r="D5265" i="20"/>
  <c r="D5266" i="20"/>
  <c r="D5267" i="20"/>
  <c r="D5268" i="20"/>
  <c r="D5269" i="20"/>
  <c r="D5270" i="20"/>
  <c r="D5271" i="20"/>
  <c r="D5272" i="20"/>
  <c r="D5273" i="20"/>
  <c r="D5274" i="20"/>
  <c r="D5275" i="20"/>
  <c r="D5276" i="20"/>
  <c r="D5277" i="20"/>
  <c r="D5278" i="20"/>
  <c r="D5279" i="20"/>
  <c r="D5280" i="20"/>
  <c r="D5281" i="20"/>
  <c r="D5282" i="20"/>
  <c r="D5283" i="20"/>
  <c r="D5284" i="20"/>
  <c r="D5285" i="20"/>
  <c r="D5286" i="20"/>
  <c r="D5287" i="20"/>
  <c r="D5288" i="20"/>
  <c r="D5289" i="20"/>
  <c r="D5290" i="20"/>
  <c r="D5291" i="20"/>
  <c r="D5292" i="20"/>
  <c r="D5293" i="20"/>
  <c r="D5294" i="20"/>
  <c r="D5295" i="20"/>
  <c r="D5296" i="20"/>
  <c r="D5297" i="20"/>
  <c r="D5298" i="20"/>
  <c r="D5299" i="20"/>
  <c r="D5300" i="20"/>
  <c r="D5301" i="20"/>
  <c r="D5302" i="20"/>
  <c r="D5303" i="20"/>
  <c r="D5304" i="20"/>
  <c r="D5305" i="20"/>
  <c r="D5306" i="20"/>
  <c r="D5307" i="20"/>
  <c r="D5308" i="20"/>
  <c r="D5309" i="20"/>
  <c r="D5310" i="20"/>
  <c r="D5311" i="20"/>
  <c r="D5312" i="20"/>
  <c r="D5313" i="20"/>
  <c r="D5314" i="20"/>
  <c r="D5315" i="20"/>
  <c r="D5316" i="20"/>
  <c r="D5317" i="20"/>
  <c r="D5318" i="20"/>
  <c r="D5319" i="20"/>
  <c r="D5320" i="20"/>
  <c r="D5321" i="20"/>
  <c r="D5322" i="20"/>
  <c r="D5323" i="20"/>
  <c r="D5324" i="20"/>
  <c r="D5325" i="20"/>
  <c r="D5326" i="20"/>
  <c r="D5327" i="20"/>
  <c r="D5328" i="20"/>
  <c r="D5329" i="20"/>
  <c r="D5330" i="20"/>
  <c r="D5331" i="20"/>
  <c r="D5332" i="20"/>
  <c r="D5333" i="20"/>
  <c r="D5334" i="20"/>
  <c r="D5335" i="20"/>
  <c r="D5336" i="20"/>
  <c r="D5337" i="20"/>
  <c r="D5338" i="20"/>
  <c r="D5339" i="20"/>
  <c r="D5340" i="20"/>
  <c r="D5341" i="20"/>
  <c r="D5342" i="20"/>
  <c r="D5343" i="20"/>
  <c r="D5344" i="20"/>
  <c r="D5345" i="20"/>
  <c r="D5346" i="20"/>
  <c r="D5347" i="20"/>
  <c r="D5348" i="20"/>
  <c r="D5349" i="20"/>
  <c r="D5350" i="20"/>
  <c r="D5351" i="20"/>
  <c r="D5352" i="20"/>
  <c r="D5353" i="20"/>
  <c r="D5354" i="20"/>
  <c r="D5355" i="20"/>
  <c r="D5356" i="20"/>
  <c r="D5357" i="20"/>
  <c r="D5358" i="20"/>
  <c r="D5359" i="20"/>
  <c r="D5360" i="20"/>
  <c r="D5361" i="20"/>
  <c r="D5362" i="20"/>
  <c r="D5363" i="20"/>
  <c r="D5364" i="20"/>
  <c r="D5365" i="20"/>
  <c r="D5366" i="20"/>
  <c r="D5367" i="20"/>
  <c r="D5368" i="20"/>
  <c r="D5369" i="20"/>
  <c r="D5370" i="20"/>
  <c r="D5371" i="20"/>
  <c r="D5372" i="20"/>
  <c r="D5373" i="20"/>
  <c r="D5374" i="20"/>
  <c r="D5375" i="20"/>
  <c r="D5376" i="20"/>
  <c r="D5377" i="20"/>
  <c r="D5378" i="20"/>
  <c r="D5379" i="20"/>
  <c r="D5380" i="20"/>
  <c r="D5381" i="20"/>
  <c r="D5382" i="20"/>
  <c r="D5383" i="20"/>
  <c r="D5384" i="20"/>
  <c r="D5385" i="20"/>
  <c r="D5386" i="20"/>
  <c r="D5387" i="20"/>
  <c r="D5388" i="20"/>
  <c r="D5389" i="20"/>
  <c r="D5390" i="20"/>
  <c r="D5391" i="20"/>
  <c r="D5392" i="20"/>
  <c r="D5393" i="20"/>
  <c r="D5394" i="20"/>
  <c r="D5395" i="20"/>
  <c r="D5396" i="20"/>
  <c r="D5397" i="20"/>
  <c r="D5398" i="20"/>
  <c r="D5399" i="20"/>
  <c r="D5400" i="20"/>
  <c r="D5401" i="20"/>
  <c r="D5402" i="20"/>
  <c r="D5403" i="20"/>
  <c r="D5404" i="20"/>
  <c r="D5405" i="20"/>
  <c r="D5406" i="20"/>
  <c r="D5407" i="20"/>
  <c r="D5408" i="20"/>
  <c r="D5409" i="20"/>
  <c r="D5410" i="20"/>
  <c r="D5411" i="20"/>
  <c r="D5412" i="20"/>
  <c r="D5413" i="20"/>
  <c r="D5414" i="20"/>
  <c r="D5415" i="20"/>
  <c r="D5416" i="20"/>
  <c r="D5417" i="20"/>
  <c r="D5418" i="20"/>
  <c r="D5419" i="20"/>
  <c r="D5420" i="20"/>
  <c r="D5421" i="20"/>
  <c r="D5422" i="20"/>
  <c r="D5423" i="20"/>
  <c r="D5424" i="20"/>
  <c r="D5425" i="20"/>
  <c r="D5426" i="20"/>
  <c r="D5427" i="20"/>
  <c r="D5428" i="20"/>
  <c r="D5429" i="20"/>
  <c r="D5430" i="20"/>
  <c r="D5431" i="20"/>
  <c r="D5432" i="20"/>
  <c r="D5433" i="20"/>
  <c r="D5434" i="20"/>
  <c r="D5435" i="20"/>
  <c r="D5436" i="20"/>
  <c r="D5437" i="20"/>
  <c r="D5438" i="20"/>
  <c r="D5439" i="20"/>
  <c r="D5440" i="20"/>
  <c r="D5441" i="20"/>
  <c r="D5442" i="20"/>
  <c r="D5443" i="20"/>
  <c r="D5444" i="20"/>
  <c r="D5445" i="20"/>
  <c r="D5446" i="20"/>
  <c r="D5447" i="20"/>
  <c r="D5448" i="20"/>
  <c r="D5449" i="20"/>
  <c r="D5450" i="20"/>
  <c r="D5451" i="20"/>
  <c r="D5452" i="20"/>
  <c r="D5453" i="20"/>
  <c r="D5454" i="20"/>
  <c r="D5455" i="20"/>
  <c r="D5456" i="20"/>
  <c r="D5457" i="20"/>
  <c r="D5458" i="20"/>
  <c r="D5459" i="20"/>
  <c r="D5460" i="20"/>
  <c r="D5461" i="20"/>
  <c r="D5462" i="20"/>
  <c r="D5463" i="20"/>
  <c r="D5464" i="20"/>
  <c r="D5465" i="20"/>
  <c r="D5466" i="20"/>
  <c r="D5467" i="20"/>
  <c r="D5468" i="20"/>
  <c r="D5469" i="20"/>
  <c r="D5470" i="20"/>
  <c r="D5471" i="20"/>
  <c r="D5472" i="20"/>
  <c r="D5473" i="20"/>
  <c r="D5474" i="20"/>
  <c r="D5475" i="20"/>
  <c r="D5476" i="20"/>
  <c r="D5477" i="20"/>
  <c r="D5478" i="20"/>
  <c r="D5479" i="20"/>
  <c r="D5480" i="20"/>
  <c r="D5481" i="20"/>
  <c r="D5482" i="20"/>
  <c r="D5483" i="20"/>
  <c r="D5484" i="20"/>
  <c r="D5485" i="20"/>
  <c r="D5486" i="20"/>
  <c r="D5487" i="20"/>
  <c r="D5488" i="20"/>
  <c r="D5489" i="20"/>
  <c r="D5490" i="20"/>
  <c r="D5491" i="20"/>
  <c r="D5492" i="20"/>
  <c r="D5493" i="20"/>
  <c r="D5494" i="20"/>
  <c r="D5495" i="20"/>
  <c r="D5496" i="20"/>
  <c r="D5497" i="20"/>
  <c r="D5498" i="20"/>
  <c r="D5499" i="20"/>
  <c r="D5500" i="20"/>
  <c r="D5501" i="20"/>
  <c r="D5502" i="20"/>
  <c r="D5503" i="20"/>
  <c r="D5504" i="20"/>
  <c r="D5505" i="20"/>
  <c r="D5506" i="20"/>
  <c r="D5507" i="20"/>
  <c r="D5508" i="20"/>
  <c r="D5509" i="20"/>
  <c r="D5510" i="20"/>
  <c r="D5511" i="20"/>
  <c r="D5512" i="20"/>
  <c r="D5513" i="20"/>
  <c r="D5514" i="20"/>
  <c r="D5515" i="20"/>
  <c r="D5516" i="20"/>
  <c r="D5517" i="20"/>
  <c r="D5518" i="20"/>
  <c r="D5519" i="20"/>
  <c r="D5520" i="20"/>
  <c r="D5521" i="20"/>
  <c r="D5522" i="20"/>
  <c r="D5523" i="20"/>
  <c r="D5524" i="20"/>
  <c r="D5525" i="20"/>
  <c r="D5526" i="20"/>
  <c r="D5527" i="20"/>
  <c r="D5528" i="20"/>
  <c r="D5529" i="20"/>
  <c r="D5530" i="20"/>
  <c r="D5531" i="20"/>
  <c r="D5532" i="20"/>
  <c r="D5533" i="20"/>
  <c r="D5534" i="20"/>
  <c r="D5535" i="20"/>
  <c r="D5536" i="20"/>
  <c r="D5537" i="20"/>
  <c r="D5538" i="20"/>
  <c r="D5539" i="20"/>
  <c r="D5540" i="20"/>
  <c r="D5541" i="20"/>
  <c r="D5542" i="20"/>
  <c r="D5543" i="20"/>
  <c r="D5544" i="20"/>
  <c r="D5545" i="20"/>
  <c r="D5546" i="20"/>
  <c r="D5547" i="20"/>
  <c r="D5548" i="20"/>
  <c r="D5549" i="20"/>
  <c r="D5550" i="20"/>
  <c r="D5551" i="20"/>
  <c r="D5552" i="20"/>
  <c r="D5553" i="20"/>
  <c r="D5554" i="20"/>
  <c r="D5555" i="20"/>
  <c r="D5556" i="20"/>
  <c r="D5557" i="20"/>
  <c r="D5558" i="20"/>
  <c r="D5559" i="20"/>
  <c r="D5560" i="20"/>
  <c r="D5561" i="20"/>
  <c r="D5562" i="20"/>
  <c r="D5563" i="20"/>
  <c r="D5564" i="20"/>
  <c r="D5565" i="20"/>
  <c r="D5566" i="20"/>
  <c r="D5567" i="20"/>
  <c r="D5568" i="20"/>
  <c r="D5569" i="20"/>
  <c r="D5570" i="20"/>
  <c r="D5571" i="20"/>
  <c r="D5572" i="20"/>
  <c r="D5573" i="20"/>
  <c r="D5574" i="20"/>
  <c r="D5575" i="20"/>
  <c r="D5576" i="20"/>
  <c r="D5577" i="20"/>
  <c r="D5578" i="20"/>
  <c r="D5579" i="20"/>
  <c r="D5580" i="20"/>
  <c r="D5581" i="20"/>
  <c r="D5582" i="20"/>
  <c r="D5583" i="20"/>
  <c r="D5584" i="20"/>
  <c r="D5585" i="20"/>
  <c r="D5586" i="20"/>
  <c r="D5587" i="20"/>
  <c r="D5588" i="20"/>
  <c r="D5589" i="20"/>
  <c r="D5590" i="20"/>
  <c r="D5591" i="20"/>
  <c r="D5592" i="20"/>
  <c r="D5593" i="20"/>
  <c r="D5594" i="20"/>
  <c r="D5595" i="20"/>
  <c r="D5596" i="20"/>
  <c r="D5597" i="20"/>
  <c r="D5598" i="20"/>
  <c r="D5599" i="20"/>
  <c r="D5600" i="20"/>
  <c r="D5601" i="20"/>
  <c r="D5602" i="20"/>
  <c r="D5603" i="20"/>
  <c r="D5604" i="20"/>
  <c r="D5605" i="20"/>
  <c r="D5606" i="20"/>
  <c r="D5607" i="20"/>
  <c r="D5608" i="20"/>
  <c r="D5609" i="20"/>
  <c r="D5610" i="20"/>
  <c r="D5611" i="20"/>
  <c r="D5612" i="20"/>
  <c r="D5613" i="20"/>
  <c r="D5614" i="20"/>
  <c r="D5615" i="20"/>
  <c r="D5616" i="20"/>
  <c r="D5617" i="20"/>
  <c r="D5618" i="20"/>
  <c r="D5619" i="20"/>
  <c r="D5620" i="20"/>
  <c r="D5621" i="20"/>
  <c r="D5622" i="20"/>
  <c r="D5623" i="20"/>
  <c r="D5624" i="20"/>
  <c r="D5625" i="20"/>
  <c r="D5626" i="20"/>
  <c r="D5627" i="20"/>
  <c r="D5628" i="20"/>
  <c r="D5629" i="20"/>
  <c r="D5630" i="20"/>
  <c r="D5631" i="20"/>
  <c r="D5632" i="20"/>
  <c r="D5633" i="20"/>
  <c r="D5634" i="20"/>
  <c r="D5635" i="20"/>
  <c r="D5636" i="20"/>
  <c r="D5637" i="20"/>
  <c r="D5638" i="20"/>
  <c r="D5639" i="20"/>
  <c r="D5640" i="20"/>
  <c r="D5641" i="20"/>
  <c r="D5642" i="20"/>
  <c r="D5643" i="20"/>
  <c r="D5644" i="20"/>
  <c r="D5645" i="20"/>
  <c r="D5646" i="20"/>
  <c r="D5647" i="20"/>
  <c r="D5648" i="20"/>
  <c r="D5649" i="20"/>
  <c r="D5650" i="20"/>
  <c r="D5651" i="20"/>
  <c r="D5652" i="20"/>
  <c r="D5653" i="20"/>
  <c r="D5654" i="20"/>
  <c r="D5655" i="20"/>
  <c r="D5656" i="20"/>
  <c r="D5657" i="20"/>
  <c r="D5658" i="20"/>
  <c r="D5659" i="20"/>
  <c r="D5660" i="20"/>
  <c r="D5661" i="20"/>
  <c r="D5662" i="20"/>
  <c r="D5663" i="20"/>
  <c r="D5664" i="20"/>
  <c r="D5665" i="20"/>
  <c r="D5666" i="20"/>
  <c r="D5667" i="20"/>
  <c r="D5668" i="20"/>
  <c r="D5669" i="20"/>
  <c r="D5670" i="20"/>
  <c r="D5671" i="20"/>
  <c r="D5672" i="20"/>
  <c r="D5673" i="20"/>
  <c r="D5674" i="20"/>
  <c r="D5675" i="20"/>
  <c r="D5676" i="20"/>
  <c r="D5677" i="20"/>
  <c r="D5678" i="20"/>
  <c r="D5679" i="20"/>
  <c r="D5680" i="20"/>
  <c r="D5681" i="20"/>
  <c r="D5682" i="20"/>
  <c r="D5683" i="20"/>
  <c r="D5684" i="20"/>
  <c r="D5685" i="20"/>
  <c r="D5686" i="20"/>
  <c r="D5687" i="20"/>
  <c r="D5688" i="20"/>
  <c r="D5689" i="20"/>
  <c r="D5690" i="20"/>
  <c r="D5691" i="20"/>
  <c r="D5692" i="20"/>
  <c r="D5693" i="20"/>
  <c r="D5694" i="20"/>
  <c r="D5695" i="20"/>
  <c r="D5696" i="20"/>
  <c r="D5697" i="20"/>
  <c r="D5698" i="20"/>
  <c r="D5699" i="20"/>
  <c r="D5700" i="20"/>
  <c r="D5701" i="20"/>
  <c r="D5702" i="20"/>
  <c r="D5703" i="20"/>
  <c r="D5704" i="20"/>
  <c r="D5705" i="20"/>
  <c r="D5706" i="20"/>
  <c r="D5707" i="20"/>
  <c r="D5708" i="20"/>
  <c r="D5709" i="20"/>
  <c r="D5710" i="20"/>
  <c r="D5711" i="20"/>
  <c r="D5712" i="20"/>
  <c r="D5713" i="20"/>
  <c r="D5714" i="20"/>
  <c r="D5715" i="20"/>
  <c r="D5716" i="20"/>
  <c r="D5717" i="20"/>
  <c r="D5718" i="20"/>
  <c r="D5719" i="20"/>
  <c r="D5720" i="20"/>
  <c r="D5721" i="20"/>
  <c r="D5722" i="20"/>
  <c r="D5723" i="20"/>
  <c r="D5724" i="20"/>
  <c r="D5725" i="20"/>
  <c r="D5726" i="20"/>
  <c r="D5727" i="20"/>
  <c r="D5728" i="20"/>
  <c r="D5729" i="20"/>
  <c r="D5730" i="20"/>
  <c r="D5731" i="20"/>
  <c r="D5732" i="20"/>
  <c r="D5733" i="20"/>
  <c r="D5734" i="20"/>
  <c r="D5735" i="20"/>
  <c r="D5736" i="20"/>
  <c r="D5737" i="20"/>
  <c r="D5738" i="20"/>
  <c r="D5739" i="20"/>
  <c r="D5740" i="20"/>
  <c r="D5741" i="20"/>
  <c r="D5742" i="20"/>
  <c r="D5743" i="20"/>
  <c r="D5744" i="20"/>
  <c r="D5745" i="20"/>
  <c r="D5746" i="20"/>
  <c r="D5747" i="20"/>
  <c r="D5748" i="20"/>
  <c r="D5749" i="20"/>
  <c r="D5750" i="20"/>
  <c r="D5751" i="20"/>
  <c r="D5752" i="20"/>
  <c r="D5753" i="20"/>
  <c r="D5754" i="20"/>
  <c r="D5755" i="20"/>
  <c r="D5756" i="20"/>
  <c r="D5757" i="20"/>
  <c r="D5758" i="20"/>
  <c r="D5759" i="20"/>
  <c r="D5760" i="20"/>
  <c r="D5761" i="20"/>
  <c r="D5762" i="20"/>
  <c r="D5763" i="20"/>
  <c r="D5764" i="20"/>
  <c r="D5765" i="20"/>
  <c r="D5766" i="20"/>
  <c r="D5767" i="20"/>
  <c r="D5768" i="20"/>
  <c r="D5769" i="20"/>
  <c r="D5770" i="20"/>
  <c r="D5771" i="20"/>
  <c r="D5772" i="20"/>
  <c r="D5773" i="20"/>
  <c r="D5774" i="20"/>
  <c r="D5775" i="20"/>
  <c r="D5776" i="20"/>
  <c r="D5777" i="20"/>
  <c r="D5778" i="20"/>
  <c r="D5779" i="20"/>
  <c r="D5780" i="20"/>
  <c r="D5781" i="20"/>
  <c r="D5782" i="20"/>
  <c r="D5783" i="20"/>
  <c r="D5784" i="20"/>
  <c r="D5785" i="20"/>
  <c r="D5786" i="20"/>
  <c r="D5787" i="20"/>
  <c r="D5788" i="20"/>
  <c r="D5789" i="20"/>
  <c r="D5790" i="20"/>
  <c r="D5791" i="20"/>
  <c r="D5792" i="20"/>
  <c r="D5793" i="20"/>
  <c r="D5794" i="20"/>
  <c r="D5795" i="20"/>
  <c r="D5796" i="20"/>
  <c r="D5797" i="20"/>
  <c r="D5798" i="20"/>
  <c r="D5799" i="20"/>
  <c r="D5800" i="20"/>
  <c r="D5801" i="20"/>
  <c r="D5802" i="20"/>
  <c r="D5803" i="20"/>
  <c r="D5804" i="20"/>
  <c r="D5805" i="20"/>
  <c r="D5806" i="20"/>
  <c r="D5807" i="20"/>
  <c r="D5808" i="20"/>
  <c r="D5809" i="20"/>
  <c r="D5810" i="20"/>
  <c r="D5811" i="20"/>
  <c r="D5812" i="20"/>
  <c r="D5813" i="20"/>
  <c r="D5814" i="20"/>
  <c r="D5815" i="20"/>
  <c r="D5816" i="20"/>
  <c r="D5817" i="20"/>
  <c r="D5818" i="20"/>
  <c r="D5819" i="20"/>
  <c r="D5820" i="20"/>
  <c r="D5821" i="20"/>
  <c r="D5822" i="20"/>
  <c r="D5823" i="20"/>
  <c r="D5824" i="20"/>
  <c r="D5825" i="20"/>
  <c r="D5826" i="20"/>
  <c r="D5827" i="20"/>
  <c r="D5828" i="20"/>
  <c r="D5829" i="20"/>
  <c r="D5830" i="20"/>
  <c r="D5831" i="20"/>
  <c r="D5832" i="20"/>
  <c r="D5833" i="20"/>
  <c r="D5834" i="20"/>
  <c r="D5835" i="20"/>
  <c r="D5836" i="20"/>
  <c r="D5837" i="20"/>
  <c r="D5838" i="20"/>
  <c r="D5839" i="20"/>
  <c r="D5840" i="20"/>
  <c r="D5841" i="20"/>
  <c r="D5842" i="20"/>
  <c r="D5843" i="20"/>
  <c r="D5844" i="20"/>
  <c r="D5845" i="20"/>
  <c r="D5846" i="20"/>
  <c r="D5847" i="20"/>
  <c r="D5848" i="20"/>
  <c r="D5849" i="20"/>
  <c r="D5850" i="20"/>
  <c r="D5851" i="20"/>
  <c r="D5852" i="20"/>
  <c r="D5853" i="20"/>
  <c r="D5854" i="20"/>
  <c r="D5855" i="20"/>
  <c r="D5856" i="20"/>
  <c r="D5857" i="20"/>
  <c r="D5858" i="20"/>
  <c r="D5859" i="20"/>
  <c r="D5860" i="20"/>
  <c r="D5861" i="20"/>
  <c r="D5862" i="20"/>
  <c r="D5863" i="20"/>
  <c r="D5864" i="20"/>
  <c r="D5865" i="20"/>
  <c r="D5866" i="20"/>
  <c r="D5867" i="20"/>
  <c r="D5868" i="20"/>
  <c r="D5869" i="20"/>
  <c r="D5870" i="20"/>
  <c r="D5871" i="20"/>
  <c r="D5872" i="20"/>
  <c r="D5873" i="20"/>
  <c r="D5874" i="20"/>
  <c r="D5875" i="20"/>
  <c r="D5876" i="20"/>
  <c r="D5877" i="20"/>
  <c r="D5878" i="20"/>
  <c r="D5879" i="20"/>
  <c r="D5880" i="20"/>
  <c r="D5881" i="20"/>
  <c r="D5882" i="20"/>
  <c r="D5883" i="20"/>
  <c r="D5884" i="20"/>
  <c r="D5885" i="20"/>
  <c r="D5886" i="20"/>
  <c r="D5887" i="20"/>
  <c r="D5888" i="20"/>
  <c r="D5889" i="20"/>
  <c r="D5890" i="20"/>
  <c r="D5891" i="20"/>
  <c r="D5892" i="20"/>
  <c r="D5893" i="20"/>
  <c r="D5894" i="20"/>
  <c r="D5895" i="20"/>
  <c r="D5896" i="20"/>
  <c r="D5897" i="20"/>
  <c r="D5898" i="20"/>
  <c r="D5899" i="20"/>
  <c r="D5900" i="20"/>
  <c r="D5901" i="20"/>
  <c r="D5902" i="20"/>
  <c r="D5903" i="20"/>
  <c r="D5904" i="20"/>
  <c r="D5905" i="20"/>
  <c r="D5906" i="20"/>
  <c r="D5907" i="20"/>
  <c r="D5908" i="20"/>
  <c r="D5909" i="20"/>
  <c r="D5910" i="20"/>
  <c r="D5911" i="20"/>
  <c r="D5912" i="20"/>
  <c r="D5913" i="20"/>
  <c r="D5914" i="20"/>
  <c r="D5915" i="20"/>
  <c r="D5916" i="20"/>
  <c r="D5917" i="20"/>
  <c r="D5918" i="20"/>
  <c r="D5919" i="20"/>
  <c r="D5920" i="20"/>
  <c r="D5921" i="20"/>
  <c r="D5922" i="20"/>
  <c r="D5923" i="20"/>
  <c r="D5924" i="20"/>
  <c r="D5925" i="20"/>
  <c r="D5926" i="20"/>
  <c r="D5927" i="20"/>
  <c r="D5928" i="20"/>
  <c r="D5929" i="20"/>
  <c r="D5930" i="20"/>
  <c r="D5931" i="20"/>
  <c r="D5932" i="20"/>
  <c r="D5933" i="20"/>
  <c r="D5934" i="20"/>
  <c r="D5935" i="20"/>
  <c r="D5936" i="20"/>
  <c r="D5937" i="20"/>
  <c r="D5938" i="20"/>
  <c r="D5939" i="20"/>
  <c r="D5940" i="20"/>
  <c r="D5941" i="20"/>
  <c r="D5942" i="20"/>
  <c r="D5943" i="20"/>
  <c r="D5944" i="20"/>
  <c r="D5945" i="20"/>
  <c r="D5946" i="20"/>
  <c r="D5947" i="20"/>
  <c r="D5948" i="20"/>
  <c r="D5949" i="20"/>
  <c r="D5950" i="20"/>
  <c r="D5951" i="20"/>
  <c r="D5952" i="20"/>
  <c r="D5953" i="20"/>
  <c r="D5954" i="20"/>
  <c r="D5955" i="20"/>
  <c r="D5956" i="20"/>
  <c r="D5957" i="20"/>
  <c r="D5958" i="20"/>
  <c r="D5959" i="20"/>
  <c r="D5960" i="20"/>
  <c r="D5961" i="20"/>
  <c r="D5962" i="20"/>
  <c r="D5963" i="20"/>
  <c r="D5964" i="20"/>
  <c r="D5965" i="20"/>
  <c r="D5966" i="20"/>
  <c r="D5967" i="20"/>
  <c r="D5968" i="20"/>
  <c r="D5969" i="20"/>
  <c r="D5970" i="20"/>
  <c r="D5971" i="20"/>
  <c r="D5972" i="20"/>
  <c r="D5973" i="20"/>
  <c r="D5974" i="20"/>
  <c r="D5975" i="20"/>
  <c r="D5976" i="20"/>
  <c r="D5977" i="20"/>
  <c r="D5978" i="20"/>
  <c r="D5979" i="20"/>
  <c r="D5980" i="20"/>
  <c r="D5981" i="20"/>
  <c r="D5982" i="20"/>
  <c r="D5983" i="20"/>
  <c r="D5984" i="20"/>
  <c r="D5985" i="20"/>
  <c r="D5986" i="20"/>
  <c r="D5987" i="20"/>
  <c r="D5988" i="20"/>
  <c r="D5989" i="20"/>
  <c r="D5990" i="20"/>
  <c r="D5991" i="20"/>
  <c r="D5992" i="20"/>
  <c r="D5993" i="20"/>
  <c r="D5994" i="20"/>
  <c r="D5995" i="20"/>
  <c r="D5996" i="20"/>
  <c r="D5997" i="20"/>
  <c r="D5998" i="20"/>
  <c r="D5999" i="20"/>
  <c r="D6000" i="20"/>
  <c r="D6001" i="20"/>
  <c r="D6002" i="20"/>
  <c r="D6003" i="20"/>
  <c r="D6004" i="20"/>
  <c r="D6005" i="20"/>
  <c r="D6006" i="20"/>
  <c r="D6007" i="20"/>
  <c r="D6008" i="20"/>
  <c r="D6009" i="20"/>
  <c r="D6010" i="20"/>
  <c r="D6011" i="20"/>
  <c r="D6012" i="20"/>
  <c r="D6013" i="20"/>
  <c r="D6014" i="20"/>
  <c r="D6015" i="20"/>
  <c r="D6016" i="20"/>
  <c r="D6017" i="20"/>
  <c r="D6018" i="20"/>
  <c r="D6019" i="20"/>
  <c r="D6020" i="20"/>
  <c r="D6021" i="20"/>
  <c r="D6022" i="20"/>
  <c r="D6023" i="20"/>
  <c r="D6024" i="20"/>
  <c r="D6025" i="20"/>
  <c r="D6026" i="20"/>
  <c r="D6027" i="20"/>
  <c r="D6028" i="20"/>
  <c r="D6029" i="20"/>
  <c r="D6030" i="20"/>
  <c r="D6031" i="20"/>
  <c r="D6032" i="20"/>
  <c r="D6033" i="20"/>
  <c r="D6034" i="20"/>
  <c r="D6035" i="20"/>
  <c r="D6036" i="20"/>
  <c r="D6037" i="20"/>
  <c r="D6038" i="20"/>
  <c r="D6039" i="20"/>
  <c r="D6040" i="20"/>
  <c r="D6041" i="20"/>
  <c r="D6042" i="20"/>
  <c r="D6043" i="20"/>
  <c r="D6044" i="20"/>
  <c r="D6045" i="20"/>
  <c r="D6046" i="20"/>
  <c r="D6047" i="20"/>
  <c r="D6048" i="20"/>
  <c r="D6049" i="20"/>
  <c r="D6050" i="20"/>
  <c r="D6051" i="20"/>
  <c r="D6052" i="20"/>
  <c r="D6053" i="20"/>
  <c r="D6054" i="20"/>
  <c r="D6055" i="20"/>
  <c r="D6056" i="20"/>
  <c r="D6057" i="20"/>
  <c r="D6058" i="20"/>
  <c r="D6059" i="20"/>
  <c r="D6060" i="20"/>
  <c r="D6061" i="20"/>
  <c r="D6062" i="20"/>
  <c r="D6063" i="20"/>
  <c r="D6064" i="20"/>
  <c r="D6065" i="20"/>
  <c r="D6066" i="20"/>
  <c r="D6067" i="20"/>
  <c r="D6068" i="20"/>
  <c r="D6069" i="20"/>
  <c r="D6070" i="20"/>
  <c r="D6071" i="20"/>
  <c r="D6072" i="20"/>
  <c r="D6073" i="20"/>
  <c r="D6074" i="20"/>
  <c r="D6075" i="20"/>
  <c r="D6076" i="20"/>
  <c r="D6077" i="20"/>
  <c r="D6078" i="20"/>
  <c r="D6079" i="20"/>
  <c r="D6080" i="20"/>
  <c r="D6081" i="20"/>
  <c r="D6082" i="20"/>
  <c r="D6083" i="20"/>
  <c r="D6084" i="20"/>
  <c r="D6085" i="20"/>
  <c r="D6086" i="20"/>
  <c r="D6087" i="20"/>
  <c r="D6088" i="20"/>
  <c r="D6089" i="20"/>
  <c r="D6090" i="20"/>
  <c r="D6091" i="20"/>
  <c r="D6092" i="20"/>
  <c r="D6093" i="20"/>
  <c r="D6094" i="20"/>
  <c r="D6095" i="20"/>
  <c r="D6096" i="20"/>
  <c r="D6097" i="20"/>
  <c r="D6098" i="20"/>
  <c r="D6099" i="20"/>
  <c r="D6100" i="20"/>
  <c r="D6101" i="20"/>
  <c r="D6102" i="20"/>
  <c r="D6103" i="20"/>
  <c r="D6104" i="20"/>
  <c r="D6105" i="20"/>
  <c r="D6106" i="20"/>
  <c r="D6107" i="20"/>
  <c r="D6108" i="20"/>
  <c r="D6109" i="20"/>
  <c r="D6110" i="20"/>
  <c r="D6111" i="20"/>
  <c r="D6112" i="20"/>
  <c r="D6113" i="20"/>
  <c r="D6114" i="20"/>
  <c r="D6115" i="20"/>
  <c r="D6116" i="20"/>
  <c r="D6117" i="20"/>
  <c r="D6118" i="20"/>
  <c r="D6119" i="20"/>
  <c r="D6120" i="20"/>
  <c r="D6121" i="20"/>
  <c r="D6122" i="20"/>
  <c r="D6123" i="20"/>
  <c r="D6124" i="20"/>
  <c r="D6125" i="20"/>
  <c r="D6126" i="20"/>
  <c r="D6127" i="20"/>
  <c r="D6128" i="20"/>
  <c r="D6129" i="20"/>
  <c r="D6130" i="20"/>
  <c r="D6131" i="20"/>
  <c r="D6132" i="20"/>
  <c r="D6133" i="20"/>
  <c r="D6134" i="20"/>
  <c r="D6135" i="20"/>
  <c r="D6136" i="20"/>
  <c r="D6137" i="20"/>
  <c r="D6138" i="20"/>
  <c r="D6139" i="20"/>
  <c r="D6140" i="20"/>
  <c r="D6141" i="20"/>
  <c r="D6142" i="20"/>
  <c r="D6143" i="20"/>
  <c r="D6144" i="20"/>
  <c r="D6145" i="20"/>
  <c r="D6146" i="20"/>
  <c r="D6147" i="20"/>
  <c r="D6148" i="20"/>
  <c r="D6149" i="20"/>
  <c r="D6150" i="20"/>
  <c r="D6151" i="20"/>
  <c r="D6152" i="20"/>
  <c r="D6153" i="20"/>
  <c r="D6154" i="20"/>
  <c r="D6155" i="20"/>
  <c r="D6156" i="20"/>
  <c r="D6157" i="20"/>
  <c r="D6158" i="20"/>
  <c r="D6159" i="20"/>
  <c r="D6160" i="20"/>
  <c r="D6161" i="20"/>
  <c r="D6162" i="20"/>
  <c r="D6163" i="20"/>
  <c r="D6164" i="20"/>
  <c r="D6165" i="20"/>
  <c r="D6166" i="20"/>
  <c r="D6167" i="20"/>
  <c r="D6168" i="20"/>
  <c r="D6169" i="20"/>
  <c r="D6170" i="20"/>
  <c r="D6171" i="20"/>
  <c r="D6172" i="20"/>
  <c r="D6173" i="20"/>
  <c r="D6174" i="20"/>
  <c r="D6175" i="20"/>
  <c r="D6176" i="20"/>
  <c r="D6177" i="20"/>
  <c r="D6178" i="20"/>
  <c r="D6179" i="20"/>
  <c r="D6180" i="20"/>
  <c r="D6181" i="20"/>
  <c r="D6182" i="20"/>
  <c r="D6183" i="20"/>
  <c r="D6184" i="20"/>
  <c r="D6185" i="20"/>
  <c r="D6186" i="20"/>
  <c r="D6187" i="20"/>
  <c r="D6188" i="20"/>
  <c r="D6189" i="20"/>
  <c r="D6190" i="20"/>
  <c r="D6191" i="20"/>
  <c r="D6192" i="20"/>
  <c r="D6193" i="20"/>
  <c r="D6194" i="20"/>
  <c r="D6195" i="20"/>
  <c r="D6196" i="20"/>
  <c r="D6197" i="20"/>
  <c r="D6198" i="20"/>
  <c r="D6199" i="20"/>
  <c r="D6200" i="20"/>
  <c r="D6201" i="20"/>
  <c r="D6202" i="20"/>
  <c r="D6203" i="20"/>
  <c r="D6204" i="20"/>
  <c r="D6205" i="20"/>
  <c r="D6206" i="20"/>
  <c r="D6207" i="20"/>
  <c r="D6208" i="20"/>
  <c r="D6209" i="20"/>
  <c r="D6210" i="20"/>
  <c r="D6211" i="20"/>
  <c r="D6212" i="20"/>
  <c r="D6213" i="20"/>
  <c r="D6214" i="20"/>
  <c r="D6215" i="20"/>
  <c r="D6216" i="20"/>
  <c r="D6217" i="20"/>
  <c r="D6218" i="20"/>
  <c r="D6219" i="20"/>
  <c r="D6220" i="20"/>
  <c r="D6221" i="20"/>
  <c r="D6222" i="20"/>
  <c r="D6223" i="20"/>
  <c r="D6224" i="20"/>
  <c r="D6225" i="20"/>
  <c r="D6226" i="20"/>
  <c r="D6227" i="20"/>
  <c r="D6228" i="20"/>
  <c r="D6229" i="20"/>
  <c r="D6230" i="20"/>
  <c r="D6231" i="20"/>
  <c r="D6232" i="20"/>
  <c r="D6233" i="20"/>
  <c r="D6234" i="20"/>
  <c r="D6235" i="20"/>
  <c r="D6236" i="20"/>
  <c r="D6237" i="20"/>
  <c r="D6238" i="20"/>
  <c r="D6239" i="20"/>
  <c r="D6240" i="20"/>
  <c r="D6241" i="20"/>
  <c r="D6242" i="20"/>
  <c r="D6243" i="20"/>
  <c r="D6244" i="20"/>
  <c r="D6245" i="20"/>
  <c r="D6246" i="20"/>
  <c r="D6247" i="20"/>
  <c r="D6248" i="20"/>
  <c r="D6249" i="20"/>
  <c r="D6250" i="20"/>
  <c r="D6251" i="20"/>
  <c r="D6252" i="20"/>
  <c r="D6253" i="20"/>
  <c r="D6254" i="20"/>
  <c r="D6255" i="20"/>
  <c r="D6256" i="20"/>
  <c r="D6257" i="20"/>
  <c r="D6258" i="20"/>
  <c r="D6259" i="20"/>
  <c r="D6260" i="20"/>
  <c r="D6261" i="20"/>
  <c r="D6262" i="20"/>
  <c r="D6263" i="20"/>
  <c r="D6264" i="20"/>
  <c r="D6265" i="20"/>
  <c r="D6266" i="20"/>
  <c r="D6267" i="20"/>
  <c r="D6268" i="20"/>
  <c r="D6269" i="20"/>
  <c r="D6270" i="20"/>
  <c r="D6271" i="20"/>
  <c r="D6272" i="20"/>
  <c r="D6273" i="20"/>
  <c r="D6274" i="20"/>
  <c r="D6275" i="20"/>
  <c r="D6276" i="20"/>
  <c r="D6277" i="20"/>
  <c r="D6278" i="20"/>
  <c r="D6279" i="20"/>
  <c r="D6280" i="20"/>
  <c r="D6281" i="20"/>
  <c r="D6282" i="20"/>
  <c r="D6283" i="20"/>
  <c r="D6284" i="20"/>
  <c r="D6285" i="20"/>
  <c r="D6286" i="20"/>
  <c r="D6287" i="20"/>
  <c r="D6288" i="20"/>
  <c r="D6289" i="20"/>
  <c r="D6290" i="20"/>
  <c r="D6291" i="20"/>
  <c r="D6292" i="20"/>
  <c r="D6293" i="20"/>
  <c r="D6294" i="20"/>
  <c r="D6295" i="20"/>
  <c r="D6296" i="20"/>
  <c r="D6297" i="20"/>
  <c r="D6298" i="20"/>
  <c r="D6299" i="20"/>
  <c r="D6300" i="20"/>
  <c r="D6301" i="20"/>
  <c r="D6302" i="20"/>
  <c r="D6303" i="20"/>
  <c r="D6304" i="20"/>
  <c r="D6305" i="20"/>
  <c r="D6306" i="20"/>
  <c r="D6307" i="20"/>
  <c r="D6308" i="20"/>
  <c r="D6309" i="20"/>
  <c r="D6310" i="20"/>
  <c r="D6311" i="20"/>
  <c r="D6312" i="20"/>
  <c r="D6313" i="20"/>
  <c r="D6314" i="20"/>
  <c r="D6315" i="20"/>
  <c r="D6316" i="20"/>
  <c r="D6317" i="20"/>
  <c r="D6318" i="20"/>
  <c r="D6319" i="20"/>
  <c r="D6320" i="20"/>
  <c r="D6321" i="20"/>
  <c r="D6322" i="20"/>
  <c r="D6323" i="20"/>
  <c r="D6324" i="20"/>
  <c r="D6325" i="20"/>
  <c r="D6326" i="20"/>
  <c r="D6327" i="20"/>
  <c r="D6328" i="20"/>
  <c r="D6329" i="20"/>
  <c r="D6330" i="20"/>
  <c r="D6331" i="20"/>
  <c r="D6332" i="20"/>
  <c r="D6333" i="20"/>
  <c r="D6334" i="20"/>
  <c r="D6335" i="20"/>
  <c r="D6336" i="20"/>
  <c r="D6337" i="20"/>
  <c r="D6338" i="20"/>
  <c r="D6339" i="20"/>
  <c r="D6340" i="20"/>
  <c r="D6341" i="20"/>
  <c r="D6342" i="20"/>
  <c r="D6343" i="20"/>
  <c r="D6344" i="20"/>
  <c r="D6345" i="20"/>
  <c r="D6346" i="20"/>
  <c r="D6347" i="20"/>
  <c r="D6348" i="20"/>
  <c r="D6349" i="20"/>
  <c r="D6350" i="20"/>
  <c r="D6351" i="20"/>
  <c r="D6352" i="20"/>
  <c r="D6353" i="20"/>
  <c r="D6354" i="20"/>
  <c r="D6355" i="20"/>
  <c r="D6356" i="20"/>
  <c r="D6357" i="20"/>
  <c r="D6358" i="20"/>
  <c r="D6359" i="20"/>
  <c r="D6360" i="20"/>
  <c r="D6361" i="20"/>
  <c r="D6362" i="20"/>
  <c r="D6363" i="20"/>
  <c r="D6364" i="20"/>
  <c r="D6365" i="20"/>
  <c r="D6366" i="20"/>
  <c r="D6367" i="20"/>
  <c r="D6368" i="20"/>
  <c r="D6369" i="20"/>
  <c r="D6370" i="20"/>
  <c r="D6371" i="20"/>
  <c r="D6372" i="20"/>
  <c r="D6373" i="20"/>
  <c r="D6374" i="20"/>
  <c r="D6375" i="20"/>
  <c r="D6376" i="20"/>
  <c r="D6377" i="20"/>
  <c r="D6378" i="20"/>
  <c r="D6379" i="20"/>
  <c r="D6380" i="20"/>
  <c r="D6381" i="20"/>
  <c r="D6382" i="20"/>
  <c r="D6383" i="20"/>
  <c r="D6384" i="20"/>
  <c r="D6385" i="20"/>
  <c r="D6386" i="20"/>
  <c r="D6387" i="20"/>
  <c r="D6388" i="20"/>
  <c r="D6389" i="20"/>
  <c r="D6390" i="20"/>
  <c r="D6391" i="20"/>
  <c r="D6392" i="20"/>
  <c r="D6393" i="20"/>
  <c r="D6394" i="20"/>
  <c r="D6395" i="20"/>
  <c r="D6396" i="20"/>
  <c r="D6397" i="20"/>
  <c r="D6398" i="20"/>
  <c r="D6399" i="20"/>
  <c r="D6400" i="20"/>
  <c r="D6401" i="20"/>
  <c r="D6402" i="20"/>
  <c r="D6403" i="20"/>
  <c r="D6404" i="20"/>
  <c r="D6405" i="20"/>
  <c r="D6406" i="20"/>
  <c r="D6407" i="20"/>
  <c r="D6408" i="20"/>
  <c r="D6409" i="20"/>
  <c r="D6410" i="20"/>
  <c r="D6411" i="20"/>
  <c r="D6412" i="20"/>
  <c r="D6413" i="20"/>
  <c r="D6414" i="20"/>
  <c r="D6415" i="20"/>
  <c r="D6416" i="20"/>
  <c r="D6417" i="20"/>
  <c r="D6418" i="20"/>
  <c r="D6419" i="20"/>
  <c r="D6420" i="20"/>
  <c r="D6421" i="20"/>
  <c r="D6422" i="20"/>
  <c r="D6423" i="20"/>
  <c r="D6424" i="20"/>
  <c r="D6425" i="20"/>
  <c r="D6426" i="20"/>
  <c r="D6427" i="20"/>
  <c r="D6428" i="20"/>
  <c r="D6429" i="20"/>
  <c r="D6430" i="20"/>
  <c r="D6431" i="20"/>
  <c r="D6432" i="20"/>
  <c r="D6433" i="20"/>
  <c r="D6434" i="20"/>
  <c r="D6435" i="20"/>
  <c r="D6436" i="20"/>
  <c r="D6437" i="20"/>
  <c r="D6438" i="20"/>
  <c r="D6439" i="20"/>
  <c r="D6440" i="20"/>
  <c r="D6441" i="20"/>
  <c r="D6442" i="20"/>
  <c r="D6443" i="20"/>
  <c r="D6444" i="20"/>
  <c r="D6445" i="20"/>
  <c r="D6446" i="20"/>
  <c r="D6447" i="20"/>
  <c r="D6448" i="20"/>
  <c r="D6449" i="20"/>
  <c r="D6450" i="20"/>
  <c r="D6451" i="20"/>
  <c r="D6452" i="20"/>
  <c r="D6453" i="20"/>
  <c r="D6454" i="20"/>
  <c r="D6455" i="20"/>
  <c r="D6456" i="20"/>
  <c r="D6457" i="20"/>
  <c r="D6458" i="20"/>
  <c r="D6459" i="20"/>
  <c r="D6460" i="20"/>
  <c r="D6461" i="20"/>
  <c r="D6462" i="20"/>
  <c r="D6463" i="20"/>
  <c r="D6464" i="20"/>
  <c r="D6465" i="20"/>
  <c r="D6466" i="20"/>
  <c r="D6467" i="20"/>
  <c r="D6468" i="20"/>
  <c r="D6469" i="20"/>
  <c r="D6470" i="20"/>
  <c r="D6471" i="20"/>
  <c r="D6472" i="20"/>
  <c r="D6473" i="20"/>
  <c r="D6474" i="20"/>
  <c r="D6475" i="20"/>
  <c r="D6476" i="20"/>
  <c r="D6477" i="20"/>
  <c r="D6478" i="20"/>
  <c r="D6479" i="20"/>
  <c r="D6480" i="20"/>
  <c r="D6481" i="20"/>
  <c r="D6482" i="20"/>
  <c r="D6483" i="20"/>
  <c r="D6484" i="20"/>
  <c r="D6485" i="20"/>
  <c r="D6486" i="20"/>
  <c r="D6487" i="20"/>
  <c r="D6488" i="20"/>
  <c r="D6489" i="20"/>
  <c r="D6490" i="20"/>
  <c r="D6491" i="20"/>
  <c r="D6492" i="20"/>
  <c r="D6493" i="20"/>
  <c r="D6494" i="20"/>
  <c r="D6495" i="20"/>
  <c r="D6496" i="20"/>
  <c r="D6497" i="20"/>
  <c r="D6498" i="20"/>
  <c r="D6499" i="20"/>
  <c r="D6500" i="20"/>
  <c r="D6501" i="20"/>
  <c r="D6502" i="20"/>
  <c r="D6503" i="20"/>
  <c r="D6504" i="20"/>
  <c r="D6505" i="20"/>
  <c r="D6506" i="20"/>
  <c r="D6507" i="20"/>
  <c r="D6508" i="20"/>
  <c r="D6509" i="20"/>
  <c r="D6510" i="20"/>
  <c r="D6511" i="20"/>
  <c r="D6512" i="20"/>
  <c r="D6513" i="20"/>
  <c r="D6514" i="20"/>
  <c r="D6515" i="20"/>
  <c r="D6516" i="20"/>
  <c r="D6517" i="20"/>
  <c r="D6518" i="20"/>
  <c r="D6519" i="20"/>
  <c r="D6520" i="20"/>
  <c r="D6521" i="20"/>
  <c r="D6522" i="20"/>
  <c r="D6523" i="20"/>
  <c r="D6524" i="20"/>
  <c r="D6525" i="20"/>
  <c r="D6526" i="20"/>
  <c r="D6527" i="20"/>
  <c r="D6528" i="20"/>
  <c r="D6529" i="20"/>
  <c r="D6530" i="20"/>
  <c r="D6531" i="20"/>
  <c r="D6532" i="20"/>
  <c r="D6533" i="20"/>
  <c r="D6534" i="20"/>
  <c r="D6535" i="20"/>
  <c r="D6536" i="20"/>
  <c r="D6537" i="20"/>
  <c r="D6538" i="20"/>
  <c r="D6539" i="20"/>
  <c r="D6540" i="20"/>
  <c r="D6541" i="20"/>
  <c r="D6542" i="20"/>
  <c r="D6543" i="20"/>
  <c r="D6544" i="20"/>
  <c r="D6545" i="20"/>
  <c r="D6546" i="20"/>
  <c r="D6547" i="20"/>
  <c r="D6548" i="20"/>
  <c r="D6549" i="20"/>
  <c r="D6550" i="20"/>
  <c r="D6551" i="20"/>
  <c r="D6552" i="20"/>
  <c r="D6553" i="20"/>
  <c r="D6554" i="20"/>
  <c r="D6555" i="20"/>
  <c r="D6556" i="20"/>
  <c r="D6557" i="20"/>
  <c r="D6558" i="20"/>
  <c r="D6559" i="20"/>
  <c r="D6560" i="20"/>
  <c r="D6561" i="20"/>
  <c r="D6562" i="20"/>
  <c r="D6563" i="20"/>
  <c r="D6564" i="20"/>
  <c r="D6565" i="20"/>
  <c r="D6566" i="20"/>
  <c r="D6567" i="20"/>
  <c r="D6568" i="20"/>
  <c r="D6569" i="20"/>
  <c r="D6570" i="20"/>
  <c r="D6571" i="20"/>
  <c r="D6572" i="20"/>
  <c r="D6573" i="20"/>
  <c r="D6574" i="20"/>
  <c r="D6575" i="20"/>
  <c r="D6576" i="20"/>
  <c r="D6577" i="20"/>
  <c r="D6578" i="20"/>
  <c r="D6579" i="20"/>
  <c r="D6580" i="20"/>
  <c r="D6581" i="20"/>
  <c r="D6582" i="20"/>
  <c r="D6583" i="20"/>
  <c r="D6584" i="20"/>
  <c r="D6585" i="20"/>
  <c r="D6586" i="20"/>
  <c r="D6587" i="20"/>
  <c r="D6588" i="20"/>
  <c r="D6589" i="20"/>
  <c r="D6590" i="20"/>
  <c r="D6591" i="20"/>
  <c r="D6592" i="20"/>
  <c r="D6593" i="20"/>
  <c r="D6594" i="20"/>
  <c r="D6595" i="20"/>
  <c r="D6596" i="20"/>
  <c r="D6597" i="20"/>
  <c r="D6598" i="20"/>
  <c r="D6599" i="20"/>
  <c r="D6600" i="20"/>
  <c r="D6601" i="20"/>
  <c r="D6602" i="20"/>
  <c r="D6603" i="20"/>
  <c r="D6604" i="20"/>
  <c r="D6605" i="20"/>
  <c r="D6606" i="20"/>
  <c r="D6607" i="20"/>
  <c r="D6608" i="20"/>
  <c r="D6609" i="20"/>
  <c r="D6610" i="20"/>
  <c r="D6611" i="20"/>
  <c r="D6612" i="20"/>
  <c r="D6613" i="20"/>
  <c r="D6614" i="20"/>
  <c r="D6615" i="20"/>
  <c r="D6616" i="20"/>
  <c r="D6617" i="20"/>
  <c r="D6618" i="20"/>
  <c r="D6619" i="20"/>
  <c r="D6620" i="20"/>
  <c r="D6621" i="20"/>
  <c r="D6622" i="20"/>
  <c r="D6623" i="20"/>
  <c r="D6624" i="20"/>
  <c r="D6625" i="20"/>
  <c r="D6626" i="20"/>
  <c r="D6627" i="20"/>
  <c r="D6628" i="20"/>
  <c r="D6629" i="20"/>
  <c r="D6630" i="20"/>
  <c r="D6631" i="20"/>
  <c r="D6632" i="20"/>
  <c r="D6633" i="20"/>
  <c r="D6634" i="20"/>
  <c r="D6635" i="20"/>
  <c r="D6636" i="20"/>
  <c r="D6637" i="20"/>
  <c r="D6638" i="20"/>
  <c r="D6639" i="20"/>
  <c r="D6640" i="20"/>
  <c r="D6641" i="20"/>
  <c r="D6642" i="20"/>
  <c r="D6643" i="20"/>
  <c r="D6644" i="20"/>
  <c r="D6645" i="20"/>
  <c r="D6646" i="20"/>
  <c r="D6647" i="20"/>
  <c r="D6648" i="20"/>
  <c r="D6649" i="20"/>
  <c r="D6650" i="20"/>
  <c r="D6651" i="20"/>
  <c r="D6652" i="20"/>
  <c r="D6653" i="20"/>
  <c r="D6654" i="20"/>
  <c r="D6655" i="20"/>
  <c r="D6656" i="20"/>
  <c r="D6657" i="20"/>
  <c r="D6658" i="20"/>
  <c r="D6659" i="20"/>
  <c r="D6660" i="20"/>
  <c r="D6661" i="20"/>
  <c r="D6662" i="20"/>
  <c r="D6663" i="20"/>
  <c r="D6664" i="20"/>
  <c r="D6665" i="20"/>
  <c r="D6666" i="20"/>
  <c r="D6667" i="20"/>
  <c r="D6668" i="20"/>
  <c r="D6669" i="20"/>
  <c r="D6670" i="20"/>
  <c r="D6671" i="20"/>
  <c r="D6672" i="20"/>
  <c r="D6673" i="20"/>
  <c r="D6674" i="20"/>
  <c r="D6675" i="20"/>
  <c r="D6676" i="20"/>
  <c r="D6677" i="20"/>
  <c r="D6678" i="20"/>
  <c r="D6679" i="20"/>
  <c r="D6680" i="20"/>
  <c r="D6681" i="20"/>
  <c r="D6682" i="20"/>
  <c r="D6683" i="20"/>
  <c r="D6684" i="20"/>
  <c r="D6685" i="20"/>
  <c r="D6686" i="20"/>
  <c r="D6687" i="20"/>
  <c r="D6688" i="20"/>
  <c r="D6689" i="20"/>
  <c r="D6690" i="20"/>
  <c r="D6691" i="20"/>
  <c r="D6692" i="20"/>
  <c r="D6693" i="20"/>
  <c r="D6694" i="20"/>
  <c r="D6695" i="20"/>
  <c r="D6696" i="20"/>
  <c r="D6697" i="20"/>
  <c r="D6698" i="20"/>
  <c r="D6699" i="20"/>
  <c r="D6700" i="20"/>
  <c r="D6701" i="20"/>
  <c r="D6702" i="20"/>
  <c r="D6703" i="20"/>
  <c r="D6704" i="20"/>
  <c r="D6705" i="20"/>
  <c r="D6706" i="20"/>
  <c r="D6707" i="20"/>
  <c r="D6708" i="20"/>
  <c r="D6709" i="20"/>
  <c r="D6710" i="20"/>
  <c r="D6711" i="20"/>
  <c r="D6712" i="20"/>
  <c r="D6713" i="20"/>
  <c r="D6714" i="20"/>
  <c r="D6715" i="20"/>
  <c r="D6716" i="20"/>
  <c r="D6717" i="20"/>
  <c r="D6718" i="20"/>
  <c r="D6719" i="20"/>
  <c r="D6720" i="20"/>
  <c r="D6721" i="20"/>
  <c r="D6722" i="20"/>
  <c r="D6723" i="20"/>
  <c r="D6724" i="20"/>
  <c r="D6725" i="20"/>
  <c r="D6726" i="20"/>
  <c r="D6727" i="20"/>
  <c r="D6728" i="20"/>
  <c r="D6729" i="20"/>
  <c r="D6730" i="20"/>
  <c r="D6731" i="20"/>
  <c r="D6732" i="20"/>
  <c r="D6733" i="20"/>
  <c r="D6734" i="20"/>
  <c r="D6735" i="20"/>
  <c r="D6736" i="20"/>
  <c r="D6737" i="20"/>
  <c r="D6738" i="20"/>
  <c r="D6739" i="20"/>
  <c r="D6740" i="20"/>
  <c r="D6741" i="20"/>
  <c r="D6742" i="20"/>
  <c r="D6743" i="20"/>
  <c r="D6744" i="20"/>
  <c r="D6745" i="20"/>
  <c r="D6746" i="20"/>
  <c r="D6747" i="20"/>
  <c r="D6748" i="20"/>
  <c r="D6749" i="20"/>
  <c r="D6750" i="20"/>
  <c r="D6751" i="20"/>
  <c r="D6752" i="20"/>
  <c r="D6753" i="20"/>
  <c r="D6754" i="20"/>
  <c r="D6755" i="20"/>
  <c r="D6756" i="20"/>
  <c r="D6757" i="20"/>
  <c r="D6758" i="20"/>
  <c r="D6759" i="20"/>
  <c r="D6760" i="20"/>
  <c r="D6761" i="20"/>
  <c r="D6762" i="20"/>
  <c r="D6763" i="20"/>
  <c r="D6764" i="20"/>
  <c r="D6765" i="20"/>
  <c r="D6766" i="20"/>
  <c r="D6767" i="20"/>
  <c r="D6768" i="20"/>
  <c r="D6769" i="20"/>
  <c r="D6770" i="20"/>
  <c r="D6771" i="20"/>
  <c r="D6772" i="20"/>
  <c r="D6773" i="20"/>
  <c r="D6774" i="20"/>
  <c r="D6775" i="20"/>
  <c r="D6776" i="20"/>
  <c r="D6777" i="20"/>
  <c r="D6778" i="20"/>
  <c r="D6779" i="20"/>
  <c r="D6780" i="20"/>
  <c r="D6781" i="20"/>
  <c r="D6782" i="20"/>
  <c r="D6783" i="20"/>
  <c r="D6784" i="20"/>
  <c r="D6785" i="20"/>
  <c r="D6786" i="20"/>
  <c r="D6787" i="20"/>
  <c r="D6788" i="20"/>
  <c r="D6789" i="20"/>
  <c r="D6790" i="20"/>
  <c r="D6791" i="20"/>
  <c r="D6792" i="20"/>
  <c r="D6793" i="20"/>
  <c r="D6794" i="20"/>
  <c r="D6795" i="20"/>
  <c r="D6796" i="20"/>
  <c r="D6797" i="20"/>
  <c r="D6798" i="20"/>
  <c r="D6799" i="20"/>
  <c r="D6800" i="20"/>
  <c r="D6801" i="20"/>
  <c r="D6802" i="20"/>
  <c r="D6803" i="20"/>
  <c r="D6804" i="20"/>
  <c r="D6805" i="20"/>
  <c r="D6806" i="20"/>
  <c r="D6807" i="20"/>
  <c r="D6808" i="20"/>
  <c r="D6809" i="20"/>
  <c r="D6810" i="20"/>
  <c r="D6811" i="20"/>
  <c r="D6812" i="20"/>
  <c r="D6813" i="20"/>
  <c r="D6814" i="20"/>
  <c r="D6815" i="20"/>
  <c r="D6816" i="20"/>
  <c r="D6817" i="20"/>
  <c r="D6818" i="20"/>
  <c r="D6819" i="20"/>
  <c r="D6820" i="20"/>
  <c r="D6821" i="20"/>
  <c r="D6822" i="20"/>
  <c r="D6823" i="20"/>
  <c r="D6824" i="20"/>
  <c r="D6825" i="20"/>
  <c r="D6826" i="20"/>
  <c r="D6827" i="20"/>
  <c r="D6828" i="20"/>
  <c r="D6829" i="20"/>
  <c r="D6830" i="20"/>
  <c r="D6831" i="20"/>
  <c r="D6832" i="20"/>
  <c r="D6833" i="20"/>
  <c r="D6834" i="20"/>
  <c r="D6835" i="20"/>
  <c r="D6836" i="20"/>
  <c r="D6837" i="20"/>
  <c r="D6838" i="20"/>
  <c r="D6839" i="20"/>
  <c r="D6840" i="20"/>
  <c r="D6841" i="20"/>
  <c r="D6842" i="20"/>
  <c r="D6843" i="20"/>
  <c r="D6844" i="20"/>
  <c r="D6845" i="20"/>
  <c r="D6846" i="20"/>
  <c r="D6847" i="20"/>
  <c r="D6848" i="20"/>
  <c r="D6849" i="20"/>
  <c r="D6850" i="20"/>
  <c r="D6851" i="20"/>
  <c r="D6852" i="20"/>
  <c r="D6853" i="20"/>
  <c r="D6854" i="20"/>
  <c r="D6855" i="20"/>
  <c r="D6856" i="20"/>
  <c r="D6857" i="20"/>
  <c r="D6858" i="20"/>
  <c r="D6859" i="20"/>
  <c r="D6860" i="20"/>
  <c r="D6861" i="20"/>
  <c r="D6862" i="20"/>
  <c r="D6863" i="20"/>
  <c r="D6864" i="20"/>
  <c r="D6865" i="20"/>
  <c r="D6866" i="20"/>
  <c r="D6867" i="20"/>
  <c r="D6868" i="20"/>
  <c r="D6869" i="20"/>
  <c r="D6870" i="20"/>
  <c r="D6871" i="20"/>
  <c r="D6872" i="20"/>
  <c r="D6873" i="20"/>
  <c r="D6874" i="20"/>
  <c r="D6875" i="20"/>
  <c r="D6876" i="20"/>
  <c r="D6877" i="20"/>
  <c r="D6878" i="20"/>
  <c r="D6879" i="20"/>
  <c r="D6880" i="20"/>
  <c r="D6881" i="20"/>
  <c r="D6882" i="20"/>
  <c r="D6883" i="20"/>
  <c r="D6884" i="20"/>
  <c r="D6885" i="20"/>
  <c r="D6886" i="20"/>
  <c r="D6887" i="20"/>
  <c r="D6888" i="20"/>
  <c r="D6889" i="20"/>
  <c r="D6890" i="20"/>
  <c r="D6891" i="20"/>
  <c r="D6892" i="20"/>
  <c r="D6893" i="20"/>
  <c r="D6894" i="20"/>
  <c r="D6895" i="20"/>
  <c r="D6896" i="20"/>
  <c r="D6897" i="20"/>
  <c r="D6898" i="20"/>
  <c r="D6899" i="20"/>
  <c r="D6900" i="20"/>
  <c r="D6901" i="20"/>
  <c r="D6902" i="20"/>
  <c r="D6903" i="20"/>
  <c r="D6904" i="20"/>
  <c r="D6905" i="20"/>
  <c r="D6906" i="20"/>
  <c r="D6907" i="20"/>
  <c r="D6908" i="20"/>
  <c r="D6909" i="20"/>
  <c r="D6910" i="20"/>
  <c r="D6911" i="20"/>
  <c r="D6912" i="20"/>
  <c r="D6913" i="20"/>
  <c r="D6914" i="20"/>
  <c r="D6915" i="20"/>
  <c r="D6916" i="20"/>
  <c r="D6917" i="20"/>
  <c r="D6918" i="20"/>
  <c r="D6919" i="20"/>
  <c r="D6920" i="20"/>
  <c r="D6921" i="20"/>
  <c r="D6922" i="20"/>
  <c r="D6923" i="20"/>
  <c r="D6924" i="20"/>
  <c r="D6925" i="20"/>
  <c r="D6926" i="20"/>
  <c r="D6927" i="20"/>
  <c r="D6928" i="20"/>
  <c r="D6929" i="20"/>
  <c r="D6930" i="20"/>
  <c r="D6931" i="20"/>
  <c r="D6932" i="20"/>
  <c r="D6933" i="20"/>
  <c r="D6934" i="20"/>
  <c r="D6935" i="20"/>
  <c r="D6936" i="20"/>
  <c r="D6937" i="20"/>
  <c r="D6938" i="20"/>
  <c r="D6939" i="20"/>
  <c r="D6940" i="20"/>
  <c r="D6941" i="20"/>
  <c r="D6942" i="20"/>
  <c r="D6943" i="20"/>
  <c r="D6944" i="20"/>
  <c r="D6945" i="20"/>
  <c r="D6946" i="20"/>
  <c r="D6947" i="20"/>
  <c r="D6948" i="20"/>
  <c r="D6949" i="20"/>
  <c r="D6950" i="20"/>
  <c r="D6951" i="20"/>
  <c r="D6952" i="20"/>
  <c r="D6953" i="20"/>
  <c r="D6954" i="20"/>
  <c r="D6955" i="20"/>
  <c r="D6956" i="20"/>
  <c r="D6957" i="20"/>
  <c r="D6958" i="20"/>
  <c r="D6959" i="20"/>
  <c r="D6960" i="20"/>
  <c r="D6961" i="20"/>
  <c r="D6962" i="20"/>
  <c r="D6963" i="20"/>
  <c r="D6964" i="20"/>
  <c r="D6965" i="20"/>
  <c r="D6966" i="20"/>
  <c r="D6967" i="20"/>
  <c r="D6968" i="20"/>
  <c r="D6969" i="20"/>
  <c r="D6970" i="20"/>
  <c r="D6971" i="20"/>
  <c r="D6972" i="20"/>
  <c r="D6973" i="20"/>
  <c r="D6974" i="20"/>
  <c r="D6975" i="20"/>
  <c r="D6976" i="20"/>
  <c r="D6977" i="20"/>
  <c r="D6978" i="20"/>
  <c r="D6979" i="20"/>
  <c r="D6980" i="20"/>
  <c r="D6981" i="20"/>
  <c r="D6982" i="20"/>
  <c r="D6983" i="20"/>
  <c r="D6984" i="20"/>
  <c r="D6985" i="20"/>
  <c r="D6986" i="20"/>
  <c r="D6987" i="20"/>
  <c r="D6988" i="20"/>
  <c r="D6989" i="20"/>
  <c r="D6990" i="20"/>
  <c r="D6991" i="20"/>
  <c r="D6992" i="20"/>
  <c r="D6993" i="20"/>
  <c r="D6994" i="20"/>
  <c r="D6995" i="20"/>
  <c r="D6996" i="20"/>
  <c r="D6997" i="20"/>
  <c r="D6998" i="20"/>
  <c r="D6999" i="20"/>
  <c r="D7000" i="20"/>
  <c r="D7001" i="20"/>
  <c r="D7002" i="20"/>
  <c r="D7003" i="20"/>
  <c r="D7004" i="20"/>
  <c r="D7005" i="20"/>
  <c r="D7006" i="20"/>
  <c r="D7007" i="20"/>
  <c r="D7008" i="20"/>
  <c r="D7009" i="20"/>
  <c r="D7010" i="20"/>
  <c r="D7011" i="20"/>
  <c r="D7012" i="20"/>
  <c r="D7013" i="20"/>
  <c r="D7014" i="20"/>
  <c r="D7015" i="20"/>
  <c r="D7016" i="20"/>
  <c r="D7017" i="20"/>
  <c r="D7018" i="20"/>
  <c r="D7019" i="20"/>
  <c r="D7020" i="20"/>
  <c r="D7021" i="20"/>
  <c r="D7022" i="20"/>
  <c r="D7023" i="20"/>
  <c r="D7024" i="20"/>
  <c r="D7025" i="20"/>
  <c r="D7026" i="20"/>
  <c r="D7027" i="20"/>
  <c r="D7028" i="20"/>
  <c r="D7029" i="20"/>
  <c r="D7030" i="20"/>
  <c r="D7031" i="20"/>
  <c r="D7032" i="20"/>
  <c r="D7033" i="20"/>
  <c r="D7034" i="20"/>
  <c r="D7035" i="20"/>
  <c r="D7036" i="20"/>
  <c r="D7037" i="20"/>
  <c r="D7038" i="20"/>
  <c r="D7039" i="20"/>
  <c r="D7040" i="20"/>
  <c r="D7041" i="20"/>
  <c r="D7042" i="20"/>
  <c r="D7043" i="20"/>
  <c r="D7044" i="20"/>
  <c r="D7045" i="20"/>
  <c r="D7046" i="20"/>
  <c r="D7047" i="20"/>
  <c r="D7048" i="20"/>
  <c r="D7049" i="20"/>
  <c r="D7050" i="20"/>
  <c r="D7051" i="20"/>
  <c r="D7052" i="20"/>
  <c r="D7053" i="20"/>
  <c r="D7054" i="20"/>
  <c r="D7055" i="20"/>
  <c r="D7056" i="20"/>
  <c r="D7057" i="20"/>
  <c r="D7058" i="20"/>
  <c r="D7059" i="20"/>
  <c r="D7060" i="20"/>
  <c r="D7061" i="20"/>
  <c r="D7062" i="20"/>
  <c r="D7063" i="20"/>
  <c r="D7064" i="20"/>
  <c r="D7065" i="20"/>
  <c r="D7066" i="20"/>
  <c r="D7067" i="20"/>
  <c r="D7068" i="20"/>
  <c r="D7069" i="20"/>
  <c r="D7070" i="20"/>
  <c r="D7071" i="20"/>
  <c r="D7072" i="20"/>
  <c r="D7073" i="20"/>
  <c r="D7074" i="20"/>
  <c r="D7075" i="20"/>
  <c r="D7076" i="20"/>
  <c r="D7077" i="20"/>
  <c r="D7078" i="20"/>
  <c r="D7079" i="20"/>
  <c r="D7080" i="20"/>
  <c r="D7081" i="20"/>
  <c r="D7082" i="20"/>
  <c r="D7083" i="20"/>
  <c r="D7084" i="20"/>
  <c r="D7085" i="20"/>
  <c r="D7086" i="20"/>
  <c r="D7087" i="20"/>
  <c r="D7088" i="20"/>
  <c r="D7089" i="20"/>
  <c r="D7090" i="20"/>
  <c r="D7091" i="20"/>
  <c r="D7092" i="20"/>
  <c r="D7093" i="20"/>
  <c r="D7094" i="20"/>
  <c r="D7095" i="20"/>
  <c r="D7096" i="20"/>
  <c r="D7097" i="20"/>
  <c r="D7098" i="20"/>
  <c r="D7099" i="20"/>
  <c r="D7100" i="20"/>
  <c r="D7101" i="20"/>
  <c r="D7102" i="20"/>
  <c r="D7103" i="20"/>
  <c r="D7104" i="20"/>
  <c r="D7105" i="20"/>
  <c r="D7106" i="20"/>
  <c r="D7107" i="20"/>
  <c r="D7108" i="20"/>
  <c r="D7109" i="20"/>
  <c r="D7110" i="20"/>
  <c r="D7111" i="20"/>
  <c r="D7112" i="20"/>
  <c r="D7113" i="20"/>
  <c r="D7114" i="20"/>
  <c r="D7115" i="20"/>
  <c r="D7116" i="20"/>
  <c r="D7117" i="20"/>
  <c r="D7118" i="20"/>
  <c r="D7119" i="20"/>
  <c r="D7120" i="20"/>
  <c r="D7121" i="20"/>
  <c r="D7122" i="20"/>
  <c r="D7123" i="20"/>
  <c r="D7124" i="20"/>
  <c r="D7125" i="20"/>
  <c r="D7126" i="20"/>
  <c r="D7127" i="20"/>
  <c r="D7128" i="20"/>
  <c r="D7129" i="20"/>
  <c r="D7130" i="20"/>
  <c r="D7131" i="20"/>
  <c r="D7132" i="20"/>
  <c r="D7133" i="20"/>
  <c r="D7134" i="20"/>
  <c r="D7135" i="20"/>
  <c r="D7136" i="20"/>
  <c r="D7137" i="20"/>
  <c r="D7138" i="20"/>
  <c r="D7139" i="20"/>
  <c r="D7140" i="20"/>
  <c r="D7141" i="20"/>
  <c r="D7142" i="20"/>
  <c r="D7143" i="20"/>
  <c r="D7144" i="20"/>
  <c r="D7145" i="20"/>
  <c r="D7146" i="20"/>
  <c r="D7147" i="20"/>
  <c r="D7148" i="20"/>
  <c r="D7149" i="20"/>
  <c r="D7150" i="20"/>
  <c r="D7151" i="20"/>
  <c r="D7152" i="20"/>
  <c r="D7153" i="20"/>
  <c r="D7154" i="20"/>
  <c r="D7155" i="20"/>
  <c r="D7156" i="20"/>
  <c r="D7157" i="20"/>
  <c r="D7158" i="20"/>
  <c r="D7159" i="20"/>
  <c r="D7160" i="20"/>
  <c r="D7161" i="20"/>
  <c r="D7162" i="20"/>
  <c r="D7163" i="20"/>
  <c r="D7164" i="20"/>
  <c r="D7165" i="20"/>
  <c r="D7166" i="20"/>
  <c r="D7167" i="20"/>
  <c r="D7168" i="20"/>
  <c r="D7169" i="20"/>
  <c r="D7170" i="20"/>
  <c r="D7171" i="20"/>
  <c r="D7172" i="20"/>
  <c r="D7173" i="20"/>
  <c r="D7174" i="20"/>
  <c r="D7175" i="20"/>
  <c r="D7176" i="20"/>
  <c r="D7177" i="20"/>
  <c r="D7178" i="20"/>
  <c r="D7179" i="20"/>
  <c r="D7180" i="20"/>
  <c r="D7181" i="20"/>
  <c r="D7182" i="20"/>
  <c r="D7183" i="20"/>
  <c r="D7184" i="20"/>
  <c r="D7185" i="20"/>
  <c r="D7186" i="20"/>
  <c r="D7187" i="20"/>
  <c r="D7188" i="20"/>
  <c r="D7189" i="20"/>
  <c r="D7190" i="20"/>
  <c r="D7191" i="20"/>
  <c r="D7192" i="20"/>
  <c r="D7193" i="20"/>
  <c r="D7194" i="20"/>
  <c r="D7195" i="20"/>
  <c r="D7196" i="20"/>
  <c r="D7197" i="20"/>
  <c r="D7198" i="20"/>
  <c r="D7199" i="20"/>
  <c r="D7200" i="20"/>
  <c r="D7201" i="20"/>
  <c r="D7202" i="20"/>
  <c r="D7203" i="20"/>
  <c r="D7204" i="20"/>
  <c r="D7205" i="20"/>
  <c r="D7206" i="20"/>
  <c r="D7207" i="20"/>
  <c r="D7208" i="20"/>
  <c r="D7209" i="20"/>
  <c r="D7210" i="20"/>
  <c r="D7211" i="20"/>
  <c r="D7212" i="20"/>
  <c r="D7213" i="20"/>
  <c r="D7214" i="20"/>
  <c r="D7215" i="20"/>
  <c r="D7216" i="20"/>
  <c r="D7217" i="20"/>
  <c r="D7218" i="20"/>
  <c r="D7219" i="20"/>
  <c r="D7220" i="20"/>
  <c r="D7221" i="20"/>
  <c r="D7222" i="20"/>
  <c r="D7223" i="20"/>
  <c r="D7224" i="20"/>
  <c r="D7225" i="20"/>
  <c r="D7226" i="20"/>
  <c r="D7227" i="20"/>
  <c r="D7228" i="20"/>
  <c r="D7229" i="20"/>
  <c r="D7230" i="20"/>
  <c r="D7231" i="20"/>
  <c r="D7232" i="20"/>
  <c r="D7233" i="20"/>
  <c r="D7234" i="20"/>
  <c r="D7235" i="20"/>
  <c r="D7236" i="20"/>
  <c r="D7237" i="20"/>
  <c r="D7238" i="20"/>
  <c r="D7239" i="20"/>
  <c r="D7240" i="20"/>
  <c r="D7241" i="20"/>
  <c r="D7242" i="20"/>
  <c r="D7243" i="20"/>
  <c r="D7244" i="20"/>
  <c r="D7245" i="20"/>
  <c r="D7246" i="20"/>
  <c r="D7247" i="20"/>
  <c r="D7248" i="20"/>
  <c r="D7249" i="20"/>
  <c r="D7250" i="20"/>
  <c r="D7251" i="20"/>
  <c r="D7252" i="20"/>
  <c r="D7253" i="20"/>
  <c r="D7254" i="20"/>
  <c r="D7255" i="20"/>
  <c r="D7256" i="20"/>
  <c r="D7257" i="20"/>
  <c r="D7258" i="20"/>
  <c r="D7259" i="20"/>
  <c r="D7260" i="20"/>
  <c r="D7261" i="20"/>
  <c r="D7262" i="20"/>
  <c r="D7263" i="20"/>
  <c r="D7264" i="20"/>
  <c r="D7265" i="20"/>
  <c r="D7266" i="20"/>
  <c r="D7267" i="20"/>
  <c r="D7268" i="20"/>
  <c r="D7269" i="20"/>
  <c r="D7270" i="20"/>
  <c r="D7271" i="20"/>
  <c r="D7272" i="20"/>
  <c r="D7273" i="20"/>
  <c r="D7274" i="20"/>
  <c r="D7275" i="20"/>
  <c r="D7276" i="20"/>
  <c r="D7277" i="20"/>
  <c r="D7278" i="20"/>
  <c r="D7279" i="20"/>
  <c r="D7280" i="20"/>
  <c r="D7281" i="20"/>
  <c r="D7282" i="20"/>
  <c r="D7283" i="20"/>
  <c r="D7284" i="20"/>
  <c r="D7285" i="20"/>
  <c r="D7286" i="20"/>
  <c r="D7287" i="20"/>
  <c r="D7288" i="20"/>
  <c r="D7289" i="20"/>
  <c r="D7290" i="20"/>
  <c r="D7291" i="20"/>
  <c r="D7292" i="20"/>
  <c r="D7293" i="20"/>
  <c r="D7294" i="20"/>
  <c r="D7295" i="20"/>
  <c r="D7296" i="20"/>
  <c r="D7297" i="20"/>
  <c r="D7298" i="20"/>
  <c r="D7299" i="20"/>
  <c r="D7300" i="20"/>
  <c r="D7301" i="20"/>
  <c r="D7302" i="20"/>
  <c r="D7303" i="20"/>
  <c r="D7304" i="20"/>
  <c r="D7305" i="20"/>
  <c r="D7306" i="20"/>
  <c r="D7307" i="20"/>
  <c r="D7308" i="20"/>
  <c r="D7309" i="20"/>
  <c r="D7310" i="20"/>
  <c r="D7311" i="20"/>
  <c r="D7312" i="20"/>
  <c r="D7313" i="20"/>
  <c r="D7314" i="20"/>
  <c r="D7315" i="20"/>
  <c r="D7316" i="20"/>
  <c r="D7317" i="20"/>
  <c r="D7318" i="20"/>
  <c r="D7319" i="20"/>
  <c r="D7320" i="20"/>
  <c r="D7321" i="20"/>
  <c r="D7322" i="20"/>
  <c r="D7323" i="20"/>
  <c r="D7324" i="20"/>
  <c r="D7325" i="20"/>
  <c r="D7326" i="20"/>
  <c r="D7327" i="20"/>
  <c r="D7328" i="20"/>
  <c r="D7329" i="20"/>
  <c r="D7330" i="20"/>
  <c r="D7331" i="20"/>
  <c r="D7332" i="20"/>
  <c r="D7333" i="20"/>
  <c r="D7334" i="20"/>
  <c r="D7335" i="20"/>
  <c r="D7336" i="20"/>
  <c r="D7337" i="20"/>
  <c r="D7338" i="20"/>
  <c r="D7339" i="20"/>
  <c r="D7340" i="20"/>
  <c r="D7341" i="20"/>
  <c r="D7342" i="20"/>
  <c r="D7343" i="20"/>
  <c r="D7344" i="20"/>
  <c r="D7345" i="20"/>
  <c r="D7346" i="20"/>
  <c r="D7347" i="20"/>
  <c r="D7348" i="20"/>
  <c r="D7349" i="20"/>
  <c r="D7350" i="20"/>
  <c r="D7351" i="20"/>
  <c r="D7352" i="20"/>
  <c r="D7353" i="20"/>
  <c r="D7354" i="20"/>
  <c r="D7355" i="20"/>
  <c r="D7356" i="20"/>
  <c r="D7357" i="20"/>
  <c r="D7358" i="20"/>
  <c r="D7359" i="20"/>
  <c r="D7360" i="20"/>
  <c r="D7361" i="20"/>
  <c r="D7362" i="20"/>
  <c r="D7363" i="20"/>
  <c r="D7364" i="20"/>
  <c r="D7365" i="20"/>
  <c r="D7366" i="20"/>
  <c r="D7367" i="20"/>
  <c r="D7368" i="20"/>
  <c r="D7369" i="20"/>
  <c r="D7370" i="20"/>
  <c r="D7371" i="20"/>
  <c r="D7372" i="20"/>
  <c r="D7373" i="20"/>
  <c r="D7374" i="20"/>
  <c r="D7375" i="20"/>
  <c r="D7376" i="20"/>
  <c r="D7377" i="20"/>
  <c r="D7378" i="20"/>
  <c r="D7379" i="20"/>
  <c r="D7380" i="20"/>
  <c r="D7381" i="20"/>
  <c r="D7382" i="20"/>
  <c r="D7383" i="20"/>
  <c r="D7384" i="20"/>
  <c r="D7385" i="20"/>
  <c r="D7386" i="20"/>
  <c r="D7387" i="20"/>
  <c r="D7388" i="20"/>
  <c r="D7389" i="20"/>
  <c r="D7390" i="20"/>
  <c r="D7391" i="20"/>
  <c r="D7392" i="20"/>
  <c r="D7393" i="20"/>
  <c r="D7394" i="20"/>
  <c r="D7395" i="20"/>
  <c r="D7396" i="20"/>
  <c r="D7397" i="20"/>
  <c r="D7398" i="20"/>
  <c r="D7399" i="20"/>
  <c r="D7400" i="20"/>
  <c r="D7401" i="20"/>
  <c r="D7402" i="20"/>
  <c r="D7403" i="20"/>
  <c r="D7404" i="20"/>
  <c r="D7405" i="20"/>
  <c r="D7406" i="20"/>
  <c r="D7407" i="20"/>
  <c r="D7408" i="20"/>
  <c r="D7409" i="20"/>
  <c r="D7410" i="20"/>
  <c r="D7411" i="20"/>
  <c r="D7412" i="20"/>
  <c r="D7413" i="20"/>
  <c r="D7414" i="20"/>
  <c r="D7415" i="20"/>
  <c r="D7416" i="20"/>
  <c r="D7417" i="20"/>
  <c r="D7418" i="20"/>
  <c r="D7419" i="20"/>
  <c r="D7420" i="20"/>
  <c r="D7421" i="20"/>
  <c r="D7422" i="20"/>
  <c r="D7423" i="20"/>
  <c r="D7424" i="20"/>
  <c r="D7425" i="20"/>
  <c r="D7426" i="20"/>
  <c r="D7427" i="20"/>
  <c r="D7428" i="20"/>
  <c r="D7429" i="20"/>
  <c r="D7430" i="20"/>
  <c r="D7431" i="20"/>
  <c r="D7432" i="20"/>
  <c r="D7433" i="20"/>
  <c r="D7434" i="20"/>
  <c r="D7435" i="20"/>
  <c r="D7436" i="20"/>
  <c r="D7437" i="20"/>
  <c r="D7438" i="20"/>
  <c r="D7439" i="20"/>
  <c r="D7440" i="20"/>
  <c r="D7441" i="20"/>
  <c r="D7442" i="20"/>
  <c r="D7443" i="20"/>
  <c r="D7444" i="20"/>
  <c r="D7445" i="20"/>
  <c r="D7446" i="20"/>
  <c r="D7447" i="20"/>
  <c r="D7448" i="20"/>
  <c r="D7449" i="20"/>
  <c r="D7450" i="20"/>
  <c r="D7451" i="20"/>
  <c r="D7452" i="20"/>
  <c r="D7453" i="20"/>
  <c r="D7454" i="20"/>
  <c r="D7455" i="20"/>
  <c r="D7456" i="20"/>
  <c r="D7457" i="20"/>
  <c r="D7458" i="20"/>
  <c r="D7459" i="20"/>
  <c r="D7460" i="20"/>
  <c r="D7461" i="20"/>
  <c r="D7462" i="20"/>
  <c r="D7463" i="20"/>
  <c r="D7464" i="20"/>
  <c r="D7465" i="20"/>
  <c r="D7466" i="20"/>
  <c r="D7467" i="20"/>
  <c r="D7468" i="20"/>
  <c r="D7469" i="20"/>
  <c r="D7470" i="20"/>
  <c r="D7471" i="20"/>
  <c r="D7472" i="20"/>
  <c r="D7473" i="20"/>
  <c r="D7474" i="20"/>
  <c r="D7475" i="20"/>
  <c r="D7476" i="20"/>
  <c r="D7477" i="20"/>
  <c r="D7478" i="20"/>
  <c r="D7479" i="20"/>
  <c r="D7480" i="20"/>
  <c r="D7481" i="20"/>
  <c r="D7482" i="20"/>
  <c r="D7483" i="20"/>
  <c r="D7484" i="20"/>
  <c r="D7485" i="20"/>
  <c r="D7486" i="20"/>
  <c r="D7487" i="20"/>
  <c r="D7488" i="20"/>
  <c r="D7489" i="20"/>
  <c r="D7490" i="20"/>
  <c r="D7491" i="20"/>
  <c r="D7492" i="20"/>
  <c r="D7493" i="20"/>
  <c r="D7494" i="20"/>
  <c r="D7495" i="20"/>
  <c r="D7496" i="20"/>
  <c r="D7497" i="20"/>
  <c r="D7498" i="20"/>
  <c r="D7499" i="20"/>
  <c r="D7500" i="20"/>
  <c r="D7501" i="20"/>
  <c r="D7502" i="20"/>
  <c r="D7503" i="20"/>
  <c r="D7504" i="20"/>
  <c r="D7505" i="20"/>
  <c r="D7506" i="20"/>
  <c r="D7507" i="20"/>
  <c r="D7508" i="20"/>
  <c r="D7509" i="20"/>
  <c r="D7510" i="20"/>
  <c r="D7511" i="20"/>
  <c r="D7512" i="20"/>
  <c r="D7513" i="20"/>
  <c r="D7514" i="20"/>
  <c r="D7515" i="20"/>
  <c r="D7516" i="20"/>
  <c r="D7517" i="20"/>
  <c r="D7518" i="20"/>
  <c r="D7519" i="20"/>
  <c r="D7520" i="20"/>
  <c r="D7521" i="20"/>
  <c r="D7522" i="20"/>
  <c r="D7523" i="20"/>
  <c r="D7524" i="20"/>
  <c r="D7525" i="20"/>
  <c r="D7526" i="20"/>
  <c r="D7527" i="20"/>
  <c r="D7528" i="20"/>
  <c r="D7529" i="20"/>
  <c r="D7530" i="20"/>
  <c r="D7531" i="20"/>
  <c r="D7532" i="20"/>
  <c r="D7533" i="20"/>
  <c r="D7534" i="20"/>
  <c r="D7535" i="20"/>
  <c r="D7536" i="20"/>
  <c r="D7537" i="20"/>
  <c r="D7538" i="20"/>
  <c r="D7539" i="20"/>
  <c r="D7540" i="20"/>
  <c r="D7541" i="20"/>
  <c r="D7542" i="20"/>
  <c r="D7543" i="20"/>
  <c r="D7544" i="20"/>
  <c r="D7545" i="20"/>
  <c r="D7546" i="20"/>
  <c r="D7547" i="20"/>
  <c r="D7548" i="20"/>
  <c r="D7549" i="20"/>
  <c r="D7550" i="20"/>
  <c r="D7551" i="20"/>
  <c r="D7552" i="20"/>
  <c r="D7553" i="20"/>
  <c r="D7554" i="20"/>
  <c r="D7555" i="20"/>
  <c r="D7556" i="20"/>
  <c r="D7557" i="20"/>
  <c r="D7558" i="20"/>
  <c r="D7559" i="20"/>
  <c r="D7560" i="20"/>
  <c r="D7561" i="20"/>
  <c r="D7562" i="20"/>
  <c r="D7563" i="20"/>
  <c r="D7564" i="20"/>
  <c r="D7565" i="20"/>
  <c r="D7566" i="20"/>
  <c r="D7567" i="20"/>
  <c r="D7568" i="20"/>
  <c r="D7569" i="20"/>
  <c r="D7570" i="20"/>
  <c r="D7571" i="20"/>
  <c r="D7572" i="20"/>
  <c r="D7573" i="20"/>
  <c r="D7574" i="20"/>
  <c r="D7575" i="20"/>
  <c r="D7576" i="20"/>
  <c r="D7577" i="20"/>
  <c r="D7578" i="20"/>
  <c r="D7579" i="20"/>
  <c r="D7580" i="20"/>
  <c r="D7581" i="20"/>
  <c r="D7582" i="20"/>
  <c r="D7583" i="20"/>
  <c r="D7584" i="20"/>
  <c r="D7585" i="20"/>
  <c r="D7586" i="20"/>
  <c r="D7587" i="20"/>
  <c r="D7588" i="20"/>
  <c r="D7589" i="20"/>
  <c r="D7590" i="20"/>
  <c r="D7591" i="20"/>
  <c r="D7592" i="20"/>
  <c r="D7593" i="20"/>
  <c r="D7594" i="20"/>
  <c r="D7595" i="20"/>
  <c r="D7596" i="20"/>
  <c r="D7597" i="20"/>
  <c r="D7598" i="20"/>
  <c r="D7599" i="20"/>
  <c r="D7600" i="20"/>
  <c r="D7601" i="20"/>
  <c r="D7602" i="20"/>
  <c r="D7603" i="20"/>
  <c r="D7604" i="20"/>
  <c r="D7605" i="20"/>
  <c r="D7606" i="20"/>
  <c r="D7607" i="20"/>
  <c r="D7608" i="20"/>
  <c r="D7609" i="20"/>
  <c r="D7610" i="20"/>
  <c r="D7611" i="20"/>
  <c r="D7612" i="20"/>
  <c r="D7613" i="20"/>
  <c r="D7614" i="20"/>
  <c r="D7615" i="20"/>
  <c r="D7616" i="20"/>
  <c r="D7617" i="20"/>
  <c r="D7618" i="20"/>
  <c r="D7619" i="20"/>
  <c r="D7620" i="20"/>
  <c r="D7621" i="20"/>
  <c r="D7622" i="20"/>
  <c r="D7623" i="20"/>
  <c r="D7624" i="20"/>
  <c r="D7625" i="20"/>
  <c r="D7626" i="20"/>
  <c r="D7627" i="20"/>
  <c r="D7628" i="20"/>
  <c r="D7629" i="20"/>
  <c r="D7630" i="20"/>
  <c r="D7631" i="20"/>
  <c r="D7632" i="20"/>
  <c r="D7633" i="20"/>
  <c r="D7634" i="20"/>
  <c r="D7635" i="20"/>
  <c r="D7636" i="20"/>
  <c r="D7637" i="20"/>
  <c r="D7638" i="20"/>
  <c r="D7639" i="20"/>
  <c r="D7640" i="20"/>
  <c r="D7641" i="20"/>
  <c r="D7642" i="20"/>
  <c r="D7643" i="20"/>
  <c r="D7644" i="20"/>
  <c r="D7645" i="20"/>
  <c r="D7646" i="20"/>
  <c r="D7647" i="20"/>
  <c r="D7648" i="20"/>
  <c r="D7649" i="20"/>
  <c r="D7650" i="20"/>
  <c r="D7651" i="20"/>
  <c r="D7652" i="20"/>
  <c r="D7653" i="20"/>
  <c r="D7654" i="20"/>
  <c r="D7655" i="20"/>
  <c r="D7656" i="20"/>
  <c r="D7657" i="20"/>
  <c r="D7658" i="20"/>
  <c r="D7659" i="20"/>
  <c r="D7660" i="20"/>
  <c r="D7661" i="20"/>
  <c r="D7662" i="20"/>
  <c r="D7663" i="20"/>
  <c r="D7664" i="20"/>
  <c r="D7665" i="20"/>
  <c r="D7666" i="20"/>
  <c r="D7667" i="20"/>
  <c r="D7668" i="20"/>
  <c r="D7669" i="20"/>
  <c r="D7670" i="20"/>
  <c r="D7671" i="20"/>
  <c r="D7672" i="20"/>
  <c r="D7673" i="20"/>
  <c r="D7674" i="20"/>
  <c r="D7675" i="20"/>
  <c r="D7676" i="20"/>
  <c r="D7677" i="20"/>
  <c r="D7678" i="20"/>
  <c r="D7679" i="20"/>
  <c r="D7680" i="20"/>
  <c r="D7681" i="20"/>
  <c r="D7682" i="20"/>
  <c r="D7683" i="20"/>
  <c r="D7684" i="20"/>
  <c r="D7685" i="20"/>
  <c r="D7686" i="20"/>
  <c r="D7687" i="20"/>
  <c r="D7688" i="20"/>
  <c r="D7689" i="20"/>
  <c r="D7690" i="20"/>
  <c r="D7691" i="20"/>
  <c r="D7692" i="20"/>
  <c r="D7693" i="20"/>
  <c r="D7694" i="20"/>
  <c r="D7695" i="20"/>
  <c r="D7696" i="20"/>
  <c r="D7697" i="20"/>
  <c r="D7698" i="20"/>
  <c r="D7699" i="20"/>
  <c r="D7700" i="20"/>
  <c r="D7701" i="20"/>
  <c r="D7702" i="20"/>
  <c r="D7703" i="20"/>
  <c r="D7704" i="20"/>
  <c r="D7705" i="20"/>
  <c r="D7706" i="20"/>
  <c r="D7707" i="20"/>
  <c r="D7708" i="20"/>
  <c r="D7709" i="20"/>
  <c r="D7710" i="20"/>
  <c r="D7711" i="20"/>
  <c r="D7712" i="20"/>
  <c r="D7713" i="20"/>
  <c r="D7714" i="20"/>
  <c r="D7715" i="20"/>
  <c r="D7716" i="20"/>
  <c r="D7717" i="20"/>
  <c r="D7718" i="20"/>
  <c r="D7719" i="20"/>
  <c r="D7720" i="20"/>
  <c r="D7721" i="20"/>
  <c r="D7722" i="20"/>
  <c r="D7723" i="20"/>
  <c r="D7724" i="20"/>
  <c r="D7725" i="20"/>
  <c r="D7726" i="20"/>
  <c r="D7727" i="20"/>
  <c r="D7728" i="20"/>
  <c r="D7729" i="20"/>
  <c r="D7730" i="20"/>
  <c r="D7731" i="20"/>
  <c r="D7732" i="20"/>
  <c r="D7733" i="20"/>
  <c r="D7734" i="20"/>
  <c r="D7735" i="20"/>
  <c r="D7736" i="20"/>
  <c r="D7737" i="20"/>
  <c r="D7738" i="20"/>
  <c r="D7739" i="20"/>
  <c r="D7740" i="20"/>
  <c r="D7741" i="20"/>
  <c r="D7742" i="20"/>
  <c r="D7743" i="20"/>
  <c r="D7744" i="20"/>
  <c r="D7745" i="20"/>
  <c r="D7746" i="20"/>
  <c r="D7747" i="20"/>
  <c r="D7748" i="20"/>
  <c r="D7749" i="20"/>
  <c r="D7750" i="20"/>
  <c r="D7751" i="20"/>
  <c r="D7752" i="20"/>
  <c r="D7753" i="20"/>
  <c r="D7754" i="20"/>
  <c r="D7755" i="20"/>
  <c r="D7756" i="20"/>
  <c r="D7757" i="20"/>
  <c r="D7758" i="20"/>
  <c r="D7759" i="20"/>
  <c r="D7760" i="20"/>
  <c r="D7761" i="20"/>
  <c r="D7762" i="20"/>
  <c r="D7763" i="20"/>
  <c r="D7764" i="20"/>
  <c r="D7765" i="20"/>
  <c r="D7766" i="20"/>
  <c r="D7767" i="20"/>
  <c r="D7768" i="20"/>
  <c r="D7769" i="20"/>
  <c r="D7770" i="20"/>
  <c r="D7771" i="20"/>
  <c r="D7772" i="20"/>
  <c r="D7773" i="20"/>
  <c r="D7774" i="20"/>
  <c r="D7775" i="20"/>
  <c r="D7776" i="20"/>
  <c r="D7777" i="20"/>
  <c r="D7778" i="20"/>
  <c r="D7779" i="20"/>
  <c r="D7780" i="20"/>
  <c r="D7781" i="20"/>
  <c r="D7782" i="20"/>
  <c r="D7783" i="20"/>
  <c r="D7784" i="20"/>
  <c r="D7785" i="20"/>
  <c r="D7786" i="20"/>
  <c r="D7787" i="20"/>
  <c r="D7788" i="20"/>
  <c r="D7789" i="20"/>
  <c r="D7790" i="20"/>
  <c r="D7791" i="20"/>
  <c r="D7792" i="20"/>
  <c r="D7793" i="20"/>
  <c r="D7794" i="20"/>
  <c r="D7795" i="20"/>
  <c r="D7796" i="20"/>
  <c r="D7797" i="20"/>
  <c r="D7798" i="20"/>
  <c r="D7799" i="20"/>
  <c r="D7800" i="20"/>
  <c r="D7801" i="20"/>
  <c r="D7802" i="20"/>
  <c r="D7803" i="20"/>
  <c r="D7804" i="20"/>
  <c r="D7805" i="20"/>
  <c r="D7806" i="20"/>
  <c r="D7807" i="20"/>
  <c r="D7808" i="20"/>
  <c r="D7809" i="20"/>
  <c r="D7810" i="20"/>
  <c r="D7811" i="20"/>
  <c r="D7812" i="20"/>
  <c r="D7813" i="20"/>
  <c r="D7814" i="20"/>
  <c r="D7815" i="20"/>
  <c r="D7816" i="20"/>
  <c r="D7817" i="20"/>
  <c r="D7818" i="20"/>
  <c r="D7819" i="20"/>
  <c r="D7820" i="20"/>
  <c r="D7821" i="20"/>
  <c r="D7822" i="20"/>
  <c r="D7823" i="20"/>
  <c r="D7824" i="20"/>
  <c r="D7825" i="20"/>
  <c r="D7826" i="20"/>
  <c r="D7827" i="20"/>
  <c r="D7828" i="20"/>
  <c r="D7829" i="20"/>
  <c r="D7830" i="20"/>
  <c r="D7831" i="20"/>
  <c r="D7832" i="20"/>
  <c r="D7833" i="20"/>
  <c r="D7834" i="20"/>
  <c r="D7835" i="20"/>
  <c r="D7836" i="20"/>
  <c r="D7837" i="20"/>
  <c r="D7838" i="20"/>
  <c r="D7839" i="20"/>
  <c r="D7840" i="20"/>
  <c r="D7841" i="20"/>
  <c r="D7842" i="20"/>
  <c r="D7843" i="20"/>
  <c r="D7844" i="20"/>
  <c r="D7845" i="20"/>
  <c r="D7846" i="20"/>
  <c r="D7847" i="20"/>
  <c r="D7848" i="20"/>
  <c r="D7849" i="20"/>
  <c r="D7850" i="20"/>
  <c r="D7851" i="20"/>
  <c r="D7852" i="20"/>
  <c r="D7853" i="20"/>
  <c r="D7854" i="20"/>
  <c r="D7855" i="20"/>
  <c r="D7856" i="20"/>
  <c r="D7857" i="20"/>
  <c r="D7858" i="20"/>
  <c r="D7859" i="20"/>
  <c r="D7860" i="20"/>
  <c r="D7861" i="20"/>
  <c r="D7862" i="20"/>
  <c r="D7863" i="20"/>
  <c r="D7864" i="20"/>
  <c r="D7865" i="20"/>
  <c r="D7866" i="20"/>
  <c r="D7867" i="20"/>
  <c r="D7868" i="20"/>
  <c r="D7869" i="20"/>
  <c r="D7870" i="20"/>
  <c r="D7871" i="20"/>
  <c r="D7872" i="20"/>
  <c r="D7873" i="20"/>
  <c r="D7874" i="20"/>
  <c r="D7875" i="20"/>
  <c r="D7876" i="20"/>
  <c r="D7877" i="20"/>
  <c r="D7878" i="20"/>
  <c r="D7879" i="20"/>
  <c r="D7880" i="20"/>
  <c r="D7881" i="20"/>
  <c r="D7882" i="20"/>
  <c r="D7883" i="20"/>
  <c r="D7884" i="20"/>
  <c r="D7885" i="20"/>
  <c r="D7886" i="20"/>
  <c r="D7887" i="20"/>
  <c r="D7888" i="20"/>
  <c r="D7889" i="20"/>
  <c r="D7890" i="20"/>
  <c r="D7891" i="20"/>
  <c r="D7892" i="20"/>
  <c r="D7893" i="20"/>
  <c r="D7894" i="20"/>
  <c r="D7895" i="20"/>
  <c r="D7896" i="20"/>
  <c r="D7897" i="20"/>
  <c r="D7898" i="20"/>
  <c r="D7899" i="20"/>
  <c r="D7900" i="20"/>
  <c r="D7901" i="20"/>
  <c r="D7902" i="20"/>
  <c r="D7903" i="20"/>
  <c r="D7904" i="20"/>
  <c r="D7905" i="20"/>
  <c r="D7906" i="20"/>
  <c r="D7907" i="20"/>
  <c r="D7908" i="20"/>
  <c r="D7909" i="20"/>
  <c r="D7910" i="20"/>
  <c r="D7911" i="20"/>
  <c r="D7912" i="20"/>
  <c r="D7913" i="20"/>
  <c r="D7914" i="20"/>
  <c r="D7915" i="20"/>
  <c r="D7916" i="20"/>
  <c r="D7917" i="20"/>
  <c r="D7918" i="20"/>
  <c r="D7919" i="20"/>
  <c r="D7920" i="20"/>
  <c r="D7921" i="20"/>
  <c r="D7922" i="20"/>
  <c r="D7923" i="20"/>
  <c r="D7924" i="20"/>
  <c r="D7925" i="20"/>
  <c r="D7926" i="20"/>
  <c r="D7927" i="20"/>
  <c r="D7928" i="20"/>
  <c r="D7929" i="20"/>
  <c r="D7930" i="20"/>
  <c r="D7931" i="20"/>
  <c r="D7932" i="20"/>
  <c r="D7933" i="20"/>
  <c r="D7934" i="20"/>
  <c r="D7935" i="20"/>
  <c r="D7936" i="20"/>
  <c r="D7937" i="20"/>
  <c r="D7938" i="20"/>
  <c r="D7939" i="20"/>
  <c r="D7940" i="20"/>
  <c r="D7941" i="20"/>
  <c r="D7942" i="20"/>
  <c r="D7943" i="20"/>
  <c r="D7944" i="20"/>
  <c r="D7945" i="20"/>
  <c r="D7946" i="20"/>
  <c r="D7947" i="20"/>
  <c r="D7948" i="20"/>
  <c r="D7949" i="20"/>
  <c r="D7950" i="20"/>
  <c r="D7951" i="20"/>
  <c r="D7952" i="20"/>
  <c r="D7953" i="20"/>
  <c r="D7954" i="20"/>
  <c r="D7955" i="20"/>
  <c r="D7956" i="20"/>
  <c r="D7957" i="20"/>
  <c r="D7958" i="20"/>
  <c r="D7959" i="20"/>
  <c r="D7960" i="20"/>
  <c r="D7961" i="20"/>
  <c r="D7962" i="20"/>
  <c r="D7963" i="20"/>
  <c r="D7964" i="20"/>
  <c r="D7965" i="20"/>
  <c r="D7966" i="20"/>
  <c r="D7967" i="20"/>
  <c r="D7968" i="20"/>
  <c r="D7969" i="20"/>
  <c r="D7970" i="20"/>
  <c r="D7971" i="20"/>
  <c r="D7972" i="20"/>
  <c r="D7973" i="20"/>
  <c r="D7974" i="20"/>
  <c r="D7975" i="20"/>
  <c r="D7976" i="20"/>
  <c r="D7977" i="20"/>
  <c r="D7978" i="20"/>
  <c r="D7979" i="20"/>
  <c r="D7980" i="20"/>
  <c r="D7981" i="20"/>
  <c r="D7982" i="20"/>
  <c r="D7983" i="20"/>
  <c r="D7984" i="20"/>
  <c r="D7985" i="20"/>
  <c r="D7986" i="20"/>
  <c r="D7987" i="20"/>
  <c r="D7988" i="20"/>
  <c r="D7989" i="20"/>
  <c r="D7990" i="20"/>
  <c r="D7991" i="20"/>
  <c r="D7992" i="20"/>
  <c r="D7993" i="20"/>
  <c r="D7994" i="20"/>
  <c r="D7995" i="20"/>
  <c r="D7996" i="20"/>
  <c r="D7997" i="20"/>
  <c r="D7998" i="20"/>
  <c r="D7999" i="20"/>
  <c r="D8000" i="20"/>
  <c r="D8001" i="20"/>
  <c r="D8002" i="20"/>
  <c r="D8003" i="20"/>
  <c r="D8004" i="20"/>
  <c r="D8005" i="20"/>
  <c r="D8006" i="20"/>
  <c r="D8007" i="20"/>
  <c r="D8008" i="20"/>
  <c r="D8009" i="20"/>
  <c r="D8010" i="20"/>
  <c r="D8011" i="20"/>
  <c r="D8012" i="20"/>
  <c r="D8013" i="20"/>
  <c r="D8014" i="20"/>
  <c r="D8015" i="20"/>
  <c r="D8016" i="20"/>
  <c r="D8017" i="20"/>
  <c r="D8018" i="20"/>
  <c r="D8019" i="20"/>
  <c r="D8020" i="20"/>
  <c r="D8021" i="20"/>
  <c r="D8022" i="20"/>
  <c r="D8023" i="20"/>
  <c r="D8024" i="20"/>
  <c r="D8025" i="20"/>
  <c r="D8026" i="20"/>
  <c r="D8027" i="20"/>
  <c r="D8028" i="20"/>
  <c r="D8029" i="20"/>
  <c r="D8030" i="20"/>
  <c r="D8031" i="20"/>
  <c r="D8032" i="20"/>
  <c r="D8033" i="20"/>
  <c r="D8034" i="20"/>
  <c r="D8035" i="20"/>
  <c r="D8036" i="20"/>
  <c r="D8037" i="20"/>
  <c r="D8038" i="20"/>
  <c r="D8039" i="20"/>
  <c r="D8040" i="20"/>
  <c r="D8041" i="20"/>
  <c r="D8042" i="20"/>
  <c r="D8043" i="20"/>
  <c r="D8044" i="20"/>
  <c r="D8045" i="20"/>
  <c r="D8046" i="20"/>
  <c r="D8047" i="20"/>
  <c r="D8048" i="20"/>
  <c r="D8049" i="20"/>
  <c r="D8050" i="20"/>
  <c r="D8051" i="20"/>
  <c r="D8052" i="20"/>
  <c r="D8053" i="20"/>
  <c r="D8054" i="20"/>
  <c r="D8055" i="20"/>
  <c r="D8056" i="20"/>
  <c r="D8057" i="20"/>
  <c r="D8058" i="20"/>
  <c r="D8059" i="20"/>
  <c r="D8060" i="20"/>
  <c r="D8061" i="20"/>
  <c r="D8062" i="20"/>
  <c r="D8063" i="20"/>
  <c r="D8064" i="20"/>
  <c r="D8065" i="20"/>
  <c r="D8066" i="20"/>
  <c r="D8067" i="20"/>
  <c r="D8068" i="20"/>
  <c r="D8069" i="20"/>
  <c r="D8070" i="20"/>
  <c r="D8071" i="20"/>
  <c r="D8072" i="20"/>
  <c r="D8073" i="20"/>
  <c r="D8074" i="20"/>
  <c r="D8075" i="20"/>
  <c r="D8076" i="20"/>
  <c r="D8077" i="20"/>
  <c r="D8078" i="20"/>
  <c r="D8079" i="20"/>
  <c r="D8080" i="20"/>
  <c r="D8081" i="20"/>
  <c r="D8082" i="20"/>
  <c r="D8083" i="20"/>
  <c r="D8084" i="20"/>
  <c r="D8085" i="20"/>
  <c r="D8086" i="20"/>
  <c r="D8087" i="20"/>
  <c r="D8088" i="20"/>
  <c r="D8089" i="20"/>
  <c r="D8090" i="20"/>
  <c r="D8091" i="20"/>
  <c r="D8092" i="20"/>
  <c r="D8093" i="20"/>
  <c r="D8094" i="20"/>
  <c r="D8095" i="20"/>
  <c r="D8096" i="20"/>
  <c r="D8097" i="20"/>
  <c r="D8098" i="20"/>
  <c r="D8099" i="20"/>
  <c r="D8100" i="20"/>
  <c r="D8101" i="20"/>
  <c r="D8102" i="20"/>
  <c r="D8103" i="20"/>
  <c r="D8104" i="20"/>
  <c r="D8105" i="20"/>
  <c r="D8106" i="20"/>
  <c r="D8107" i="20"/>
  <c r="D8108" i="20"/>
  <c r="D8109" i="20"/>
  <c r="D8110" i="20"/>
  <c r="D8111" i="20"/>
  <c r="D8112" i="20"/>
  <c r="D8113" i="20"/>
  <c r="D8114" i="20"/>
  <c r="D8115" i="20"/>
  <c r="D8116" i="20"/>
  <c r="D8117" i="20"/>
  <c r="D8118" i="20"/>
  <c r="D8119" i="20"/>
  <c r="D8120" i="20"/>
  <c r="D8121" i="20"/>
  <c r="D8122" i="20"/>
  <c r="D8123" i="20"/>
  <c r="D8124" i="20"/>
  <c r="D8125" i="20"/>
  <c r="D8126" i="20"/>
  <c r="D8127" i="20"/>
  <c r="D8128" i="20"/>
  <c r="D8129" i="20"/>
  <c r="D8130" i="20"/>
  <c r="D8131" i="20"/>
  <c r="D8132" i="20"/>
  <c r="D8133" i="20"/>
  <c r="D8134" i="20"/>
  <c r="D8135" i="20"/>
  <c r="D8136" i="20"/>
  <c r="D8137" i="20"/>
  <c r="D8138" i="20"/>
  <c r="D8139" i="20"/>
  <c r="D8140" i="20"/>
  <c r="D8141" i="20"/>
  <c r="D8142" i="20"/>
  <c r="D8143" i="20"/>
  <c r="D8144" i="20"/>
  <c r="D8145" i="20"/>
  <c r="D8146" i="20"/>
  <c r="D8147" i="20"/>
  <c r="D8148" i="20"/>
  <c r="D8149" i="20"/>
  <c r="D8150" i="20"/>
  <c r="D8151" i="20"/>
  <c r="D8152" i="20"/>
  <c r="D8153" i="20"/>
  <c r="D8154" i="20"/>
  <c r="D8155" i="20"/>
  <c r="D8156" i="20"/>
  <c r="D8157" i="20"/>
  <c r="D8158" i="20"/>
  <c r="D8159" i="20"/>
  <c r="D8160" i="20"/>
  <c r="D8161" i="20"/>
  <c r="D8162" i="20"/>
  <c r="D8163" i="20"/>
  <c r="D8164" i="20"/>
  <c r="D8165" i="20"/>
  <c r="D8166" i="20"/>
  <c r="D8167" i="20"/>
  <c r="D8168" i="20"/>
  <c r="D8169" i="20"/>
  <c r="D8170" i="20"/>
  <c r="D8171" i="20"/>
  <c r="D8172" i="20"/>
  <c r="D8173" i="20"/>
  <c r="D8174" i="20"/>
  <c r="D8175" i="20"/>
  <c r="D8176" i="20"/>
  <c r="D8177" i="20"/>
  <c r="D8178" i="20"/>
  <c r="D8179" i="20"/>
  <c r="D8180" i="20"/>
  <c r="D8181" i="20"/>
  <c r="D8182" i="20"/>
  <c r="D8183" i="20"/>
  <c r="D8184" i="20"/>
  <c r="D8185" i="20"/>
  <c r="D8186" i="20"/>
  <c r="D8187" i="20"/>
  <c r="D8188" i="20"/>
  <c r="D8189" i="20"/>
  <c r="D8190" i="20"/>
  <c r="D8191" i="20"/>
  <c r="D8192" i="20"/>
  <c r="D8193" i="20"/>
  <c r="D8194" i="20"/>
  <c r="D8195" i="20"/>
  <c r="D8196" i="20"/>
  <c r="D8197" i="20"/>
  <c r="D8198" i="20"/>
  <c r="D8199" i="20"/>
  <c r="D8200" i="20"/>
  <c r="D8201" i="20"/>
  <c r="D8202" i="20"/>
  <c r="D8203" i="20"/>
  <c r="D8204" i="20"/>
  <c r="D8205" i="20"/>
  <c r="D8206" i="20"/>
  <c r="D8207" i="20"/>
  <c r="D8208" i="20"/>
  <c r="D8209" i="20"/>
  <c r="D8210" i="20"/>
  <c r="D8211" i="20"/>
  <c r="D8212" i="20"/>
  <c r="D8213" i="20"/>
  <c r="D8214" i="20"/>
  <c r="D8215" i="20"/>
  <c r="D8216" i="20"/>
  <c r="D8217" i="20"/>
  <c r="D8218" i="20"/>
  <c r="D8219" i="20"/>
  <c r="D8220" i="20"/>
  <c r="D8221" i="20"/>
  <c r="D8222" i="20"/>
  <c r="D8223" i="20"/>
  <c r="D8224" i="20"/>
  <c r="D8225" i="20"/>
  <c r="D8226" i="20"/>
  <c r="D8227" i="20"/>
  <c r="D8228" i="20"/>
  <c r="D8229" i="20"/>
  <c r="D8230" i="20"/>
  <c r="D8231" i="20"/>
  <c r="D8232" i="20"/>
  <c r="D8233" i="20"/>
  <c r="D8234" i="20"/>
  <c r="D8235" i="20"/>
  <c r="D8236" i="20"/>
  <c r="D8237" i="20"/>
  <c r="D8238" i="20"/>
  <c r="D8239" i="20"/>
  <c r="D8240" i="20"/>
  <c r="D8241" i="20"/>
  <c r="D8242" i="20"/>
  <c r="D8243" i="20"/>
  <c r="D8244" i="20"/>
  <c r="D8245" i="20"/>
  <c r="D8246" i="20"/>
  <c r="D8247" i="20"/>
  <c r="D8248" i="20"/>
  <c r="D8249" i="20"/>
  <c r="D8250" i="20"/>
  <c r="D8251" i="20"/>
  <c r="D8252" i="20"/>
  <c r="D8253" i="20"/>
  <c r="D8254" i="20"/>
  <c r="D8255" i="20"/>
  <c r="D8256" i="20"/>
  <c r="D8257" i="20"/>
  <c r="D8258" i="20"/>
  <c r="D8259" i="20"/>
  <c r="D8260" i="20"/>
  <c r="D8261" i="20"/>
  <c r="D8262" i="20"/>
  <c r="D8263" i="20"/>
  <c r="D8264" i="20"/>
  <c r="D8265" i="20"/>
  <c r="D8266" i="20"/>
  <c r="D8267" i="20"/>
  <c r="D8268" i="20"/>
  <c r="D8269" i="20"/>
  <c r="D8270" i="20"/>
  <c r="D8271" i="20"/>
  <c r="D8272" i="20"/>
  <c r="D8273" i="20"/>
  <c r="D8274" i="20"/>
  <c r="D8275" i="20"/>
  <c r="D8276" i="20"/>
  <c r="D8277" i="20"/>
  <c r="D8278" i="20"/>
  <c r="D8279" i="20"/>
  <c r="D8280" i="20"/>
  <c r="D8281" i="20"/>
  <c r="D8282" i="20"/>
  <c r="D8283" i="20"/>
  <c r="D8284" i="20"/>
  <c r="D8285" i="20"/>
  <c r="D8286" i="20"/>
  <c r="D8287" i="20"/>
  <c r="D8288" i="20"/>
  <c r="D8289" i="20"/>
  <c r="D8290" i="20"/>
  <c r="D8291" i="20"/>
  <c r="D8292" i="20"/>
  <c r="D8293" i="20"/>
  <c r="D8294" i="20"/>
  <c r="D8295" i="20"/>
  <c r="D8296" i="20"/>
  <c r="D8297" i="20"/>
  <c r="D8298" i="20"/>
  <c r="D8299" i="20"/>
  <c r="D8300" i="20"/>
  <c r="D8301" i="20"/>
  <c r="D8302" i="20"/>
  <c r="D8303" i="20"/>
  <c r="D8304" i="20"/>
  <c r="D8305" i="20"/>
  <c r="D8306" i="20"/>
  <c r="D8307" i="20"/>
  <c r="D8308" i="20"/>
  <c r="D8309" i="20"/>
  <c r="D8310" i="20"/>
  <c r="D8311" i="20"/>
  <c r="D8312" i="20"/>
  <c r="D8313" i="20"/>
  <c r="D8314" i="20"/>
  <c r="D8315" i="20"/>
  <c r="D8316" i="20"/>
  <c r="D8317" i="20"/>
  <c r="D8318" i="20"/>
  <c r="D8319" i="20"/>
  <c r="D8320" i="20"/>
  <c r="D8321" i="20"/>
  <c r="D8322" i="20"/>
  <c r="D8323" i="20"/>
  <c r="D8324" i="20"/>
  <c r="D8325" i="20"/>
  <c r="D8326" i="20"/>
  <c r="D8327" i="20"/>
  <c r="D8328" i="20"/>
  <c r="D8329" i="20"/>
  <c r="D8330" i="20"/>
  <c r="D8331" i="20"/>
  <c r="D8332" i="20"/>
  <c r="D8333" i="20"/>
  <c r="D8334" i="20"/>
  <c r="D8335" i="20"/>
  <c r="D8336" i="20"/>
  <c r="D8337" i="20"/>
  <c r="D8338" i="20"/>
  <c r="D8339" i="20"/>
  <c r="D8340" i="20"/>
  <c r="D8341" i="20"/>
  <c r="D8342" i="20"/>
  <c r="D8343" i="20"/>
  <c r="D8344" i="20"/>
  <c r="D8345" i="20"/>
  <c r="D8346" i="20"/>
  <c r="D8347" i="20"/>
  <c r="D8348" i="20"/>
  <c r="D8349" i="20"/>
  <c r="D8350" i="20"/>
  <c r="D8351" i="20"/>
  <c r="D8352" i="20"/>
  <c r="D8353" i="20"/>
  <c r="D8354" i="20"/>
  <c r="D8355" i="20"/>
  <c r="D8356" i="20"/>
  <c r="D8357" i="20"/>
  <c r="D8358" i="20"/>
  <c r="D8359" i="20"/>
  <c r="D8360" i="20"/>
  <c r="D8361" i="20"/>
  <c r="D8362" i="20"/>
  <c r="D8363" i="20"/>
  <c r="D8364" i="20"/>
  <c r="D8365" i="20"/>
  <c r="D8366" i="20"/>
  <c r="D8367" i="20"/>
  <c r="D8368" i="20"/>
  <c r="D8369" i="20"/>
  <c r="D8370" i="20"/>
  <c r="D8371" i="20"/>
  <c r="D8372" i="20"/>
  <c r="D8373" i="20"/>
  <c r="D8374" i="20"/>
  <c r="D8375" i="20"/>
  <c r="D8376" i="20"/>
  <c r="D8377" i="20"/>
  <c r="D8378" i="20"/>
  <c r="D8379" i="20"/>
  <c r="D8380" i="20"/>
  <c r="D8381" i="20"/>
  <c r="D8382" i="20"/>
  <c r="D8383" i="20"/>
  <c r="D8384" i="20"/>
  <c r="D8385" i="20"/>
  <c r="D8386" i="20"/>
  <c r="D8387" i="20"/>
  <c r="D8388" i="20"/>
  <c r="D8389" i="20"/>
  <c r="D8390" i="20"/>
  <c r="D8391" i="20"/>
  <c r="D8392" i="20"/>
  <c r="D8393" i="20"/>
  <c r="D8394" i="20"/>
  <c r="D8395" i="20"/>
  <c r="D8396" i="20"/>
  <c r="D8397" i="20"/>
  <c r="D8398" i="20"/>
  <c r="D8399" i="20"/>
  <c r="D8400" i="20"/>
  <c r="D8401" i="20"/>
  <c r="D8402" i="20"/>
  <c r="D8403" i="20"/>
  <c r="D8404" i="20"/>
  <c r="D8405" i="20"/>
  <c r="D8406" i="20"/>
  <c r="D8407" i="20"/>
  <c r="D8408" i="20"/>
  <c r="D8409" i="20"/>
  <c r="D8410" i="20"/>
  <c r="D8411" i="20"/>
  <c r="D8412" i="20"/>
  <c r="D8413" i="20"/>
  <c r="D8414" i="20"/>
  <c r="D8415" i="20"/>
  <c r="D8416" i="20"/>
  <c r="D8417" i="20"/>
  <c r="D8418" i="20"/>
  <c r="D8419" i="20"/>
  <c r="D8420" i="20"/>
  <c r="D8421" i="20"/>
  <c r="D8422" i="20"/>
  <c r="D8423" i="20"/>
  <c r="D8424" i="20"/>
  <c r="D8425" i="20"/>
  <c r="D8426" i="20"/>
  <c r="D8427" i="20"/>
  <c r="D8428" i="20"/>
  <c r="D8429" i="20"/>
  <c r="D8430" i="20"/>
  <c r="D8431" i="20"/>
  <c r="D8432" i="20"/>
  <c r="D8433" i="20"/>
  <c r="D8434" i="20"/>
  <c r="D8435" i="20"/>
  <c r="D8436" i="20"/>
  <c r="D8437" i="20"/>
  <c r="D8438" i="20"/>
  <c r="D8439" i="20"/>
  <c r="D8440" i="20"/>
  <c r="D8441" i="20"/>
  <c r="D8442" i="20"/>
  <c r="D8443" i="20"/>
  <c r="D8444" i="20"/>
  <c r="D8445" i="20"/>
  <c r="D8446" i="20"/>
  <c r="D8447" i="20"/>
  <c r="D8448" i="20"/>
  <c r="D8449" i="20"/>
  <c r="D8450" i="20"/>
  <c r="D8451" i="20"/>
  <c r="D8452" i="20"/>
  <c r="D8453" i="20"/>
  <c r="D8454" i="20"/>
  <c r="D8455" i="20"/>
  <c r="D8456" i="20"/>
  <c r="D8457" i="20"/>
  <c r="D8458" i="20"/>
  <c r="D8459" i="20"/>
  <c r="D8460" i="20"/>
  <c r="D8461" i="20"/>
  <c r="D8462" i="20"/>
  <c r="D8463" i="20"/>
  <c r="D8464" i="20"/>
  <c r="D8465" i="20"/>
  <c r="D8466" i="20"/>
  <c r="D8467" i="20"/>
  <c r="D8468" i="20"/>
  <c r="D8469" i="20"/>
  <c r="D8470" i="20"/>
  <c r="D8471" i="20"/>
  <c r="D8472" i="20"/>
  <c r="D8473" i="20"/>
  <c r="D8474" i="20"/>
  <c r="D8475" i="20"/>
  <c r="D8476" i="20"/>
  <c r="D8477" i="20"/>
  <c r="D8478" i="20"/>
  <c r="D8479" i="20"/>
  <c r="D8480" i="20"/>
  <c r="D8481" i="20"/>
  <c r="D8482" i="20"/>
  <c r="D8483" i="20"/>
  <c r="D8484" i="20"/>
  <c r="D8485" i="20"/>
  <c r="D8486" i="20"/>
  <c r="D8487" i="20"/>
  <c r="D8488" i="20"/>
  <c r="D8489" i="20"/>
  <c r="D8490" i="20"/>
  <c r="D8491" i="20"/>
  <c r="D8492" i="20"/>
  <c r="D8493" i="20"/>
  <c r="D8494" i="20"/>
  <c r="D8495" i="20"/>
  <c r="D8496" i="20"/>
  <c r="D8497" i="20"/>
  <c r="D8498" i="20"/>
  <c r="D8499" i="20"/>
  <c r="D8500" i="20"/>
  <c r="D8501" i="20"/>
  <c r="D8502" i="20"/>
  <c r="D8503" i="20"/>
  <c r="D8504" i="20"/>
  <c r="D8505" i="20"/>
  <c r="D8506" i="20"/>
  <c r="D8507" i="20"/>
  <c r="D8508" i="20"/>
  <c r="D8509" i="20"/>
  <c r="D8510" i="20"/>
  <c r="D8511" i="20"/>
  <c r="D8512" i="20"/>
  <c r="D8513" i="20"/>
  <c r="D8514" i="20"/>
  <c r="D8515" i="20"/>
  <c r="D8516" i="20"/>
  <c r="D8517" i="20"/>
  <c r="D8518" i="20"/>
  <c r="D8519" i="20"/>
  <c r="D8520" i="20"/>
  <c r="D8521" i="20"/>
  <c r="D8522" i="20"/>
  <c r="D8523" i="20"/>
  <c r="D8524" i="20"/>
  <c r="D8525" i="20"/>
  <c r="D8526" i="20"/>
  <c r="D8527" i="20"/>
  <c r="D8528" i="20"/>
  <c r="D8529" i="20"/>
  <c r="D8530" i="20"/>
  <c r="D8531" i="20"/>
  <c r="D8532" i="20"/>
  <c r="D8533" i="20"/>
  <c r="D8534" i="20"/>
  <c r="D8535" i="20"/>
  <c r="D8536" i="20"/>
  <c r="D8537" i="20"/>
  <c r="D8538" i="20"/>
  <c r="D8539" i="20"/>
  <c r="D8540" i="20"/>
  <c r="D8541" i="20"/>
  <c r="D8542" i="20"/>
  <c r="D8543" i="20"/>
  <c r="D8544" i="20"/>
  <c r="D8545" i="20"/>
  <c r="D8546" i="20"/>
  <c r="D8547" i="20"/>
  <c r="D8548" i="20"/>
  <c r="D8549" i="20"/>
  <c r="D8550" i="20"/>
  <c r="D8551" i="20"/>
  <c r="D8552" i="20"/>
  <c r="D8553" i="20"/>
  <c r="D8554" i="20"/>
  <c r="D8555" i="20"/>
  <c r="D8556" i="20"/>
  <c r="D8557" i="20"/>
  <c r="D8558" i="20"/>
  <c r="D8559" i="20"/>
  <c r="D8560" i="20"/>
  <c r="D8561" i="20"/>
  <c r="D8562" i="20"/>
  <c r="D8563" i="20"/>
  <c r="D8564" i="20"/>
  <c r="D8565" i="20"/>
  <c r="D8566" i="20"/>
  <c r="D8567" i="20"/>
  <c r="D8568" i="20"/>
  <c r="D8569" i="20"/>
  <c r="D8570" i="20"/>
  <c r="D8571" i="20"/>
  <c r="D8572" i="20"/>
  <c r="D8573" i="20"/>
  <c r="D8574" i="20"/>
  <c r="D8575" i="20"/>
  <c r="D8576" i="20"/>
  <c r="D8577" i="20"/>
  <c r="D8578" i="20"/>
  <c r="D8579" i="20"/>
  <c r="D8580" i="20"/>
  <c r="D8581" i="20"/>
  <c r="D8582" i="20"/>
  <c r="D8583" i="20"/>
  <c r="D8584" i="20"/>
  <c r="D8585" i="20"/>
  <c r="D8586" i="20"/>
  <c r="D8587" i="20"/>
  <c r="D8588" i="20"/>
  <c r="D8589" i="20"/>
  <c r="D8590" i="20"/>
  <c r="D8591" i="20"/>
  <c r="D8592" i="20"/>
  <c r="D8593" i="20"/>
  <c r="D8594" i="20"/>
  <c r="D8595" i="20"/>
  <c r="D8596" i="20"/>
  <c r="D8597" i="20"/>
  <c r="D8598" i="20"/>
  <c r="D8599" i="20"/>
  <c r="D8600" i="20"/>
  <c r="D8601" i="20"/>
  <c r="D8602" i="20"/>
  <c r="D8603" i="20"/>
  <c r="D8604" i="20"/>
  <c r="D8605" i="20"/>
  <c r="D8606" i="20"/>
  <c r="D8607" i="20"/>
  <c r="D8608" i="20"/>
  <c r="D8609" i="20"/>
  <c r="D8610" i="20"/>
  <c r="D8611" i="20"/>
  <c r="D8612" i="20"/>
  <c r="D8613" i="20"/>
  <c r="D8614" i="20"/>
  <c r="D8615" i="20"/>
  <c r="D8616" i="20"/>
  <c r="D8617" i="20"/>
  <c r="D8618" i="20"/>
  <c r="D8619" i="20"/>
  <c r="D8620" i="20"/>
  <c r="D8621" i="20"/>
  <c r="D8622" i="20"/>
  <c r="D8623" i="20"/>
  <c r="D8624" i="20"/>
  <c r="D8625" i="20"/>
  <c r="D8626" i="20"/>
  <c r="D8627" i="20"/>
  <c r="D8628" i="20"/>
  <c r="D8629" i="20"/>
  <c r="D8630" i="20"/>
  <c r="D8631" i="20"/>
  <c r="D8632" i="20"/>
  <c r="D8633" i="20"/>
  <c r="D8634" i="20"/>
  <c r="D8635" i="20"/>
  <c r="D8636" i="20"/>
  <c r="D8637" i="20"/>
  <c r="D8638" i="20"/>
  <c r="D8639" i="20"/>
  <c r="D8640" i="20"/>
  <c r="D8641" i="20"/>
  <c r="D8642" i="20"/>
  <c r="D8643" i="20"/>
  <c r="D8644" i="20"/>
  <c r="D8645" i="20"/>
  <c r="D8646" i="20"/>
  <c r="D8647" i="20"/>
  <c r="D8648" i="20"/>
  <c r="D8649" i="20"/>
  <c r="D8650" i="20"/>
  <c r="D8651" i="20"/>
  <c r="D8652" i="20"/>
  <c r="D8653" i="20"/>
  <c r="D8654" i="20"/>
  <c r="D8655" i="20"/>
  <c r="D8656" i="20"/>
  <c r="D8657" i="20"/>
  <c r="D8658" i="20"/>
  <c r="D8659" i="20"/>
  <c r="D8660" i="20"/>
  <c r="D8661" i="20"/>
  <c r="D8662" i="20"/>
  <c r="D8663" i="20"/>
  <c r="D8664" i="20"/>
  <c r="D8665" i="20"/>
  <c r="D8666" i="20"/>
  <c r="D8667" i="20"/>
  <c r="D8668" i="20"/>
  <c r="D8669" i="20"/>
  <c r="D8670" i="20"/>
  <c r="D8671" i="20"/>
  <c r="D8672" i="20"/>
  <c r="D8673" i="20"/>
  <c r="D8674" i="20"/>
  <c r="D8675" i="20"/>
  <c r="D8676" i="20"/>
  <c r="D8677" i="20"/>
  <c r="D8678" i="20"/>
  <c r="D8679" i="20"/>
  <c r="D8680" i="20"/>
  <c r="D8681" i="20"/>
  <c r="D8682" i="20"/>
  <c r="D8683" i="20"/>
  <c r="D8684" i="20"/>
  <c r="D8685" i="20"/>
  <c r="D8686" i="20"/>
  <c r="D8687" i="20"/>
  <c r="D8688" i="20"/>
  <c r="D8689" i="20"/>
  <c r="D8690" i="20"/>
  <c r="D8691" i="20"/>
  <c r="D8692" i="20"/>
  <c r="D8693" i="20"/>
  <c r="D8694" i="20"/>
  <c r="D8695" i="20"/>
  <c r="D8696" i="20"/>
  <c r="D8697" i="20"/>
  <c r="D8698" i="20"/>
  <c r="D8699" i="20"/>
  <c r="D8700" i="20"/>
  <c r="D8701" i="20"/>
  <c r="D8702" i="20"/>
  <c r="D8703" i="20"/>
  <c r="D8704" i="20"/>
  <c r="D8705" i="20"/>
  <c r="D8706" i="20"/>
  <c r="D8707" i="20"/>
  <c r="D8708" i="20"/>
  <c r="D8709" i="20"/>
  <c r="D8710" i="20"/>
  <c r="D8711" i="20"/>
  <c r="D8712" i="20"/>
  <c r="D8713" i="20"/>
  <c r="D8714" i="20"/>
  <c r="D8715" i="20"/>
  <c r="D8716" i="20"/>
  <c r="D8717" i="20"/>
  <c r="D8718" i="20"/>
  <c r="D8719" i="20"/>
  <c r="D8720" i="20"/>
  <c r="D8721" i="20"/>
  <c r="D8722" i="20"/>
  <c r="D8723" i="20"/>
  <c r="D8724" i="20"/>
  <c r="D8725" i="20"/>
  <c r="D8726" i="20"/>
  <c r="D8727" i="20"/>
  <c r="D8728" i="20"/>
  <c r="D8729" i="20"/>
  <c r="D8730" i="20"/>
  <c r="D8731" i="20"/>
  <c r="D8732" i="20"/>
  <c r="D8733" i="20"/>
  <c r="D8734" i="20"/>
  <c r="D8735" i="20"/>
  <c r="D8736" i="20"/>
  <c r="D8737" i="20"/>
  <c r="D8738" i="20"/>
  <c r="D8739" i="20"/>
  <c r="D8740" i="20"/>
  <c r="D8741" i="20"/>
  <c r="D8742" i="20"/>
  <c r="D8743" i="20"/>
  <c r="D8744" i="20"/>
  <c r="D8745" i="20"/>
  <c r="D8746" i="20"/>
  <c r="D8747" i="20"/>
  <c r="D8748" i="20"/>
  <c r="D8749" i="20"/>
  <c r="D8750" i="20"/>
  <c r="D8751" i="20"/>
  <c r="D8752" i="20"/>
  <c r="D8753" i="20"/>
  <c r="D8754" i="20"/>
  <c r="D8755" i="20"/>
  <c r="D8756" i="20"/>
  <c r="D8757" i="20"/>
  <c r="D8758" i="20"/>
  <c r="D8759" i="20"/>
  <c r="D8760" i="20"/>
  <c r="D8761" i="20"/>
  <c r="D8762" i="20"/>
  <c r="D8763" i="20"/>
  <c r="D8764" i="20"/>
  <c r="D8765" i="20"/>
  <c r="D8766" i="20"/>
  <c r="D8767" i="20"/>
  <c r="D8768" i="20"/>
  <c r="D8769" i="20"/>
  <c r="D8770" i="20"/>
  <c r="D8771" i="20"/>
  <c r="D8772" i="20"/>
  <c r="D8773" i="20"/>
  <c r="D8774" i="20"/>
  <c r="D8775" i="20"/>
  <c r="D8776" i="20"/>
  <c r="D2" i="20"/>
  <c r="F42" i="18" l="1"/>
  <c r="O41" i="22" s="1"/>
  <c r="F38" i="18"/>
  <c r="O37" i="22" s="1"/>
  <c r="F33" i="18"/>
  <c r="O32" i="22" s="1"/>
  <c r="F29" i="18"/>
  <c r="O28" i="22" s="1"/>
  <c r="F25" i="18"/>
  <c r="F21" i="18"/>
  <c r="O20" i="22" s="1"/>
  <c r="M12" i="18"/>
  <c r="I12" i="18"/>
  <c r="L42" i="18"/>
  <c r="H42" i="18"/>
  <c r="K41" i="18"/>
  <c r="G41" i="18"/>
  <c r="J40" i="18"/>
  <c r="M39" i="18"/>
  <c r="I39" i="18"/>
  <c r="L38" i="18"/>
  <c r="H38" i="18"/>
  <c r="K36" i="18"/>
  <c r="G36" i="18"/>
  <c r="J35" i="18"/>
  <c r="M34" i="18"/>
  <c r="I34" i="18"/>
  <c r="L33" i="18"/>
  <c r="H33" i="18"/>
  <c r="K32" i="18"/>
  <c r="G32" i="18"/>
  <c r="J31" i="18"/>
  <c r="M30" i="18"/>
  <c r="I30" i="18"/>
  <c r="L29" i="18"/>
  <c r="H29" i="18"/>
  <c r="K28" i="18"/>
  <c r="G28" i="18"/>
  <c r="J27" i="18"/>
  <c r="M26" i="18"/>
  <c r="I26" i="18"/>
  <c r="L25" i="18"/>
  <c r="H25" i="18"/>
  <c r="K24" i="18"/>
  <c r="G24" i="18"/>
  <c r="J23" i="18"/>
  <c r="M22" i="18"/>
  <c r="I22" i="18"/>
  <c r="L21" i="18"/>
  <c r="H21" i="18"/>
  <c r="K20" i="18"/>
  <c r="G20" i="18"/>
  <c r="J19" i="18"/>
  <c r="M18" i="18"/>
  <c r="I18" i="18"/>
  <c r="L17" i="18"/>
  <c r="H17" i="18"/>
  <c r="K15" i="18"/>
  <c r="G15" i="18"/>
  <c r="J14" i="18"/>
  <c r="M13" i="18"/>
  <c r="I13" i="18"/>
  <c r="M37" i="18"/>
  <c r="I37" i="18"/>
  <c r="F41" i="18"/>
  <c r="O40" i="22" s="1"/>
  <c r="F36" i="18"/>
  <c r="O35" i="22" s="1"/>
  <c r="F32" i="18"/>
  <c r="O31" i="22" s="1"/>
  <c r="F28" i="18"/>
  <c r="O27" i="22" s="1"/>
  <c r="F24" i="18"/>
  <c r="O23" i="22" s="1"/>
  <c r="F20" i="18"/>
  <c r="O19" i="22" s="1"/>
  <c r="F15" i="18"/>
  <c r="O14" i="22" s="1"/>
  <c r="L12" i="18"/>
  <c r="H12" i="18"/>
  <c r="K42" i="18"/>
  <c r="G42" i="18"/>
  <c r="J41" i="18"/>
  <c r="M40" i="18"/>
  <c r="I40" i="18"/>
  <c r="L39" i="18"/>
  <c r="H39" i="18"/>
  <c r="K38" i="18"/>
  <c r="G38" i="18"/>
  <c r="J36" i="18"/>
  <c r="M35" i="18"/>
  <c r="I35" i="18"/>
  <c r="L34" i="18"/>
  <c r="H34" i="18"/>
  <c r="K33" i="18"/>
  <c r="G33" i="18"/>
  <c r="J32" i="18"/>
  <c r="M31" i="18"/>
  <c r="I31" i="18"/>
  <c r="L30" i="18"/>
  <c r="H30" i="18"/>
  <c r="K29" i="18"/>
  <c r="G29" i="18"/>
  <c r="J28" i="18"/>
  <c r="M27" i="18"/>
  <c r="I27" i="18"/>
  <c r="L26" i="18"/>
  <c r="H26" i="18"/>
  <c r="K25" i="18"/>
  <c r="G25" i="18"/>
  <c r="G45" i="18" s="1"/>
  <c r="J24" i="18"/>
  <c r="M23" i="18"/>
  <c r="I23" i="18"/>
  <c r="L22" i="18"/>
  <c r="H22" i="18"/>
  <c r="K21" i="18"/>
  <c r="G21" i="18"/>
  <c r="J20" i="18"/>
  <c r="M19" i="18"/>
  <c r="I19" i="18"/>
  <c r="L18" i="18"/>
  <c r="H18" i="18"/>
  <c r="K17" i="18"/>
  <c r="G17" i="18"/>
  <c r="J15" i="18"/>
  <c r="M14" i="18"/>
  <c r="I14" i="18"/>
  <c r="L13" i="18"/>
  <c r="H13" i="18"/>
  <c r="L37" i="18"/>
  <c r="H37" i="18"/>
  <c r="F40" i="18"/>
  <c r="O39" i="22" s="1"/>
  <c r="F35" i="18"/>
  <c r="O34" i="22" s="1"/>
  <c r="F31" i="18"/>
  <c r="O30" i="22" s="1"/>
  <c r="F27" i="18"/>
  <c r="O26" i="22" s="1"/>
  <c r="F23" i="18"/>
  <c r="O22" i="22" s="1"/>
  <c r="F19" i="18"/>
  <c r="O18" i="22" s="1"/>
  <c r="F14" i="18"/>
  <c r="O13" i="22" s="1"/>
  <c r="K12" i="18"/>
  <c r="G12" i="18"/>
  <c r="J42" i="18"/>
  <c r="M41" i="18"/>
  <c r="I41" i="18"/>
  <c r="L40" i="18"/>
  <c r="H40" i="18"/>
  <c r="K39" i="18"/>
  <c r="G39" i="18"/>
  <c r="J38" i="18"/>
  <c r="M36" i="18"/>
  <c r="I36" i="18"/>
  <c r="L35" i="18"/>
  <c r="H35" i="18"/>
  <c r="K34" i="18"/>
  <c r="G34" i="18"/>
  <c r="J33" i="18"/>
  <c r="M32" i="18"/>
  <c r="I32" i="18"/>
  <c r="L31" i="18"/>
  <c r="H31" i="18"/>
  <c r="K30" i="18"/>
  <c r="G30" i="18"/>
  <c r="J29" i="18"/>
  <c r="M28" i="18"/>
  <c r="I28" i="18"/>
  <c r="L27" i="18"/>
  <c r="H27" i="18"/>
  <c r="K26" i="18"/>
  <c r="G26" i="18"/>
  <c r="J25" i="18"/>
  <c r="M24" i="18"/>
  <c r="I24" i="18"/>
  <c r="L23" i="18"/>
  <c r="H23" i="18"/>
  <c r="K22" i="18"/>
  <c r="G22" i="18"/>
  <c r="J21" i="18"/>
  <c r="M20" i="18"/>
  <c r="I20" i="18"/>
  <c r="L19" i="18"/>
  <c r="H19" i="18"/>
  <c r="K18" i="18"/>
  <c r="G18" i="18"/>
  <c r="J17" i="18"/>
  <c r="M15" i="18"/>
  <c r="I15" i="18"/>
  <c r="L14" i="18"/>
  <c r="H14" i="18"/>
  <c r="K13" i="18"/>
  <c r="G13" i="18"/>
  <c r="K37" i="18"/>
  <c r="G37" i="18"/>
  <c r="F39" i="18"/>
  <c r="O38" i="22" s="1"/>
  <c r="F34" i="18"/>
  <c r="O33" i="22" s="1"/>
  <c r="F30" i="18"/>
  <c r="O29" i="22" s="1"/>
  <c r="F26" i="18"/>
  <c r="O25" i="22" s="1"/>
  <c r="F22" i="18"/>
  <c r="O21" i="22" s="1"/>
  <c r="F18" i="18"/>
  <c r="O17" i="22" s="1"/>
  <c r="F13" i="18"/>
  <c r="O12" i="22" s="1"/>
  <c r="J12" i="18"/>
  <c r="M42" i="18"/>
  <c r="I42" i="18"/>
  <c r="L41" i="18"/>
  <c r="H41" i="18"/>
  <c r="K40" i="18"/>
  <c r="G40" i="18"/>
  <c r="J39" i="18"/>
  <c r="M38" i="18"/>
  <c r="I38" i="18"/>
  <c r="L36" i="18"/>
  <c r="H36" i="18"/>
  <c r="K35" i="18"/>
  <c r="G35" i="18"/>
  <c r="M33" i="18"/>
  <c r="I33" i="18"/>
  <c r="L32" i="18"/>
  <c r="H32" i="18"/>
  <c r="K31" i="18"/>
  <c r="G31" i="18"/>
  <c r="J30" i="18"/>
  <c r="M29" i="18"/>
  <c r="I29" i="18"/>
  <c r="L28" i="18"/>
  <c r="H28" i="18"/>
  <c r="K27" i="18"/>
  <c r="G27" i="18"/>
  <c r="J26" i="18"/>
  <c r="M25" i="18"/>
  <c r="M45" i="18" s="1"/>
  <c r="I25" i="18"/>
  <c r="L24" i="18"/>
  <c r="H24" i="18"/>
  <c r="K23" i="18"/>
  <c r="G23" i="18"/>
  <c r="J22" i="18"/>
  <c r="M21" i="18"/>
  <c r="I21" i="18"/>
  <c r="L20" i="18"/>
  <c r="H20" i="18"/>
  <c r="K19" i="18"/>
  <c r="G19" i="18"/>
  <c r="J18" i="18"/>
  <c r="M17" i="18"/>
  <c r="I17" i="18"/>
  <c r="L15" i="18"/>
  <c r="H15" i="18"/>
  <c r="K14" i="18"/>
  <c r="G14" i="18"/>
  <c r="J13" i="18"/>
  <c r="F37" i="18"/>
  <c r="O36" i="22" s="1"/>
  <c r="J37" i="18"/>
  <c r="F16" i="5"/>
  <c r="L12" i="12" s="1"/>
  <c r="L12" i="22" s="1"/>
  <c r="F17" i="5"/>
  <c r="L13" i="12" s="1"/>
  <c r="L13" i="22" s="1"/>
  <c r="F18" i="5"/>
  <c r="L14" i="12" s="1"/>
  <c r="L14" i="22" s="1"/>
  <c r="F20" i="5"/>
  <c r="L16" i="12" s="1"/>
  <c r="F21" i="5"/>
  <c r="L17" i="12" s="1"/>
  <c r="L17" i="22" s="1"/>
  <c r="F22" i="5"/>
  <c r="L18" i="12" s="1"/>
  <c r="F23" i="5"/>
  <c r="L19" i="12" s="1"/>
  <c r="L19" i="22" s="1"/>
  <c r="F24" i="5"/>
  <c r="L20" i="12" s="1"/>
  <c r="L20" i="22" s="1"/>
  <c r="F25" i="5"/>
  <c r="L21" i="12" s="1"/>
  <c r="F26" i="5"/>
  <c r="L22" i="12" s="1"/>
  <c r="L22" i="22" s="1"/>
  <c r="F27" i="5"/>
  <c r="L23" i="12" s="1"/>
  <c r="L23" i="22" s="1"/>
  <c r="F28" i="5"/>
  <c r="L24" i="12" s="1"/>
  <c r="F29" i="5"/>
  <c r="L25" i="12" s="1"/>
  <c r="F30" i="5"/>
  <c r="L26" i="12" s="1"/>
  <c r="L26" i="22" s="1"/>
  <c r="F31" i="5"/>
  <c r="L27" i="12" s="1"/>
  <c r="L27" i="22" s="1"/>
  <c r="F32" i="5"/>
  <c r="L28" i="12" s="1"/>
  <c r="F33" i="5"/>
  <c r="L29" i="12" s="1"/>
  <c r="L29" i="22" s="1"/>
  <c r="F34" i="5"/>
  <c r="L30" i="12" s="1"/>
  <c r="L30" i="22" s="1"/>
  <c r="F35" i="5"/>
  <c r="L31" i="12" s="1"/>
  <c r="L31" i="22" s="1"/>
  <c r="F36" i="5"/>
  <c r="L32" i="12" s="1"/>
  <c r="F37" i="5"/>
  <c r="L33" i="12" s="1"/>
  <c r="L33" i="22" s="1"/>
  <c r="F38" i="5"/>
  <c r="L34" i="12" s="1"/>
  <c r="F39" i="5"/>
  <c r="L35" i="12" s="1"/>
  <c r="L35" i="22" s="1"/>
  <c r="F40" i="5"/>
  <c r="L36" i="12" s="1"/>
  <c r="F41" i="5"/>
  <c r="L37" i="12" s="1"/>
  <c r="L37" i="22" s="1"/>
  <c r="F42" i="5"/>
  <c r="L38" i="12" s="1"/>
  <c r="L38" i="22" s="1"/>
  <c r="F43" i="5"/>
  <c r="L39" i="12" s="1"/>
  <c r="L39" i="22" s="1"/>
  <c r="F44" i="5"/>
  <c r="L40" i="12" s="1"/>
  <c r="F45" i="5"/>
  <c r="L41" i="12" s="1"/>
  <c r="L41" i="22" s="1"/>
  <c r="F15" i="5"/>
  <c r="L11" i="12" s="1"/>
  <c r="M11" i="22" l="1"/>
  <c r="N11" i="22"/>
  <c r="I45" i="18"/>
  <c r="I23" i="19"/>
  <c r="J23" i="19" s="1"/>
  <c r="K23" i="19" s="1"/>
  <c r="L23" i="19" s="1"/>
  <c r="M23" i="19" s="1"/>
  <c r="M24" i="22"/>
  <c r="N24" i="22"/>
  <c r="N37" i="22"/>
  <c r="M37" i="22"/>
  <c r="M27" i="22"/>
  <c r="N27" i="22"/>
  <c r="M18" i="22"/>
  <c r="N18" i="22"/>
  <c r="M34" i="22"/>
  <c r="N34" i="22"/>
  <c r="N25" i="22"/>
  <c r="M25" i="22"/>
  <c r="L11" i="22"/>
  <c r="L34" i="22"/>
  <c r="L18" i="22"/>
  <c r="M20" i="22"/>
  <c r="N20" i="22"/>
  <c r="M23" i="22"/>
  <c r="N23" i="22"/>
  <c r="M40" i="22"/>
  <c r="N40" i="22"/>
  <c r="N13" i="22"/>
  <c r="M13" i="22"/>
  <c r="M30" i="22"/>
  <c r="N30" i="22"/>
  <c r="M36" i="22"/>
  <c r="N36" i="22"/>
  <c r="N21" i="22"/>
  <c r="M21" i="22"/>
  <c r="M38" i="22"/>
  <c r="N38" i="22"/>
  <c r="L25" i="22"/>
  <c r="L21" i="22"/>
  <c r="M16" i="22"/>
  <c r="N16" i="22"/>
  <c r="M32" i="22"/>
  <c r="N32" i="22"/>
  <c r="M19" i="22"/>
  <c r="N19" i="22"/>
  <c r="M35" i="22"/>
  <c r="N35" i="22"/>
  <c r="M26" i="22"/>
  <c r="N26" i="22"/>
  <c r="N17" i="22"/>
  <c r="M17" i="22"/>
  <c r="H45" i="18"/>
  <c r="G23" i="19"/>
  <c r="F23" i="19" s="1"/>
  <c r="E23" i="19" s="1"/>
  <c r="N33" i="22"/>
  <c r="M33" i="22"/>
  <c r="L40" i="22"/>
  <c r="L36" i="22"/>
  <c r="L32" i="22"/>
  <c r="L28" i="22"/>
  <c r="L24" i="22"/>
  <c r="L16" i="22"/>
  <c r="M28" i="22"/>
  <c r="N28" i="22"/>
  <c r="N41" i="22"/>
  <c r="M41" i="22"/>
  <c r="M14" i="22"/>
  <c r="N14" i="22"/>
  <c r="J45" i="18"/>
  <c r="M31" i="22"/>
  <c r="N31" i="22"/>
  <c r="M22" i="22"/>
  <c r="N22" i="22"/>
  <c r="K45" i="18"/>
  <c r="M39" i="22"/>
  <c r="N39" i="22"/>
  <c r="M12" i="22"/>
  <c r="N12" i="22"/>
  <c r="L45" i="18"/>
  <c r="N29" i="22"/>
  <c r="M29" i="22"/>
  <c r="F45" i="18"/>
  <c r="O24" i="22"/>
  <c r="J17" i="7"/>
  <c r="N12" i="12" s="1"/>
  <c r="J18" i="7"/>
  <c r="N13" i="12" s="1"/>
  <c r="J19" i="7"/>
  <c r="N14" i="12" s="1"/>
  <c r="J21" i="7"/>
  <c r="N16" i="12" s="1"/>
  <c r="J22" i="7"/>
  <c r="N17" i="12" s="1"/>
  <c r="J23" i="7"/>
  <c r="N18" i="12" s="1"/>
  <c r="J24" i="7"/>
  <c r="N19" i="12" s="1"/>
  <c r="J25" i="7"/>
  <c r="N20" i="12" s="1"/>
  <c r="J26" i="7"/>
  <c r="N21" i="12" s="1"/>
  <c r="J27" i="7"/>
  <c r="N22" i="12" s="1"/>
  <c r="J28" i="7"/>
  <c r="N23" i="12" s="1"/>
  <c r="J29" i="7"/>
  <c r="N24" i="12" s="1"/>
  <c r="J30" i="7"/>
  <c r="N25" i="12" s="1"/>
  <c r="J31" i="7"/>
  <c r="N26" i="12" s="1"/>
  <c r="J32" i="7"/>
  <c r="N27" i="12" s="1"/>
  <c r="J33" i="7"/>
  <c r="N28" i="12" s="1"/>
  <c r="J34" i="7"/>
  <c r="N29" i="12" s="1"/>
  <c r="J35" i="7"/>
  <c r="N30" i="12" s="1"/>
  <c r="J36" i="7"/>
  <c r="N31" i="12" s="1"/>
  <c r="J37" i="7"/>
  <c r="N32" i="12" s="1"/>
  <c r="J38" i="7"/>
  <c r="N33" i="12" s="1"/>
  <c r="J39" i="7"/>
  <c r="N34" i="12" s="1"/>
  <c r="J40" i="7"/>
  <c r="N35" i="12" s="1"/>
  <c r="J41" i="7"/>
  <c r="N36" i="12" s="1"/>
  <c r="J42" i="7"/>
  <c r="N37" i="12" s="1"/>
  <c r="J43" i="7"/>
  <c r="N38" i="12" s="1"/>
  <c r="J44" i="7"/>
  <c r="N39" i="12" s="1"/>
  <c r="J45" i="7"/>
  <c r="N40" i="12" s="1"/>
  <c r="J46" i="7"/>
  <c r="N41" i="12" s="1"/>
  <c r="J16" i="7"/>
  <c r="N11" i="12" s="1"/>
  <c r="G16" i="7"/>
  <c r="G11" i="12" s="1"/>
  <c r="F16" i="6"/>
  <c r="M12" i="12" s="1"/>
  <c r="F17" i="6"/>
  <c r="M13" i="12" s="1"/>
  <c r="F18" i="6"/>
  <c r="M14" i="12" s="1"/>
  <c r="F20" i="6"/>
  <c r="F21" i="6"/>
  <c r="M17" i="12" s="1"/>
  <c r="F22" i="6"/>
  <c r="M18" i="12" s="1"/>
  <c r="F23" i="6"/>
  <c r="M19" i="12" s="1"/>
  <c r="F24" i="6"/>
  <c r="M20" i="12" s="1"/>
  <c r="F25" i="6"/>
  <c r="M21" i="12" s="1"/>
  <c r="F26" i="6"/>
  <c r="M22" i="12" s="1"/>
  <c r="F27" i="6"/>
  <c r="M23" i="12" s="1"/>
  <c r="F28" i="6"/>
  <c r="M24" i="12" s="1"/>
  <c r="F29" i="6"/>
  <c r="M25" i="12" s="1"/>
  <c r="F30" i="6"/>
  <c r="M26" i="12" s="1"/>
  <c r="F31" i="6"/>
  <c r="M27" i="12" s="1"/>
  <c r="F32" i="6"/>
  <c r="M28" i="12" s="1"/>
  <c r="F33" i="6"/>
  <c r="M29" i="12" s="1"/>
  <c r="F34" i="6"/>
  <c r="M30" i="12" s="1"/>
  <c r="F35" i="6"/>
  <c r="M31" i="12" s="1"/>
  <c r="F36" i="6"/>
  <c r="M32" i="12" s="1"/>
  <c r="F37" i="6"/>
  <c r="M33" i="12" s="1"/>
  <c r="F38" i="6"/>
  <c r="M34" i="12" s="1"/>
  <c r="F39" i="6"/>
  <c r="M35" i="12" s="1"/>
  <c r="F40" i="6"/>
  <c r="M36" i="12" s="1"/>
  <c r="F41" i="6"/>
  <c r="M37" i="12" s="1"/>
  <c r="F42" i="6"/>
  <c r="M38" i="12" s="1"/>
  <c r="F43" i="6"/>
  <c r="M39" i="12" s="1"/>
  <c r="F44" i="6"/>
  <c r="M40" i="12" s="1"/>
  <c r="F45" i="6"/>
  <c r="M41" i="12" s="1"/>
  <c r="F15" i="6"/>
  <c r="M11" i="12" s="1"/>
  <c r="E15" i="6"/>
  <c r="F11" i="12" s="1"/>
  <c r="E45" i="6"/>
  <c r="F41" i="12" s="1"/>
  <c r="E17" i="6"/>
  <c r="F13" i="12" s="1"/>
  <c r="E18" i="6"/>
  <c r="F14" i="12" s="1"/>
  <c r="F16" i="12"/>
  <c r="E21" i="6"/>
  <c r="F17" i="12" s="1"/>
  <c r="E22" i="6"/>
  <c r="F18" i="12" s="1"/>
  <c r="E23" i="6"/>
  <c r="F19" i="12" s="1"/>
  <c r="E24" i="6"/>
  <c r="F20" i="12" s="1"/>
  <c r="E25" i="6"/>
  <c r="F21" i="12" s="1"/>
  <c r="E26" i="6"/>
  <c r="F22" i="12" s="1"/>
  <c r="E27" i="6"/>
  <c r="F23" i="12" s="1"/>
  <c r="E28" i="6"/>
  <c r="F24" i="12" s="1"/>
  <c r="E29" i="6"/>
  <c r="F25" i="12" s="1"/>
  <c r="E30" i="6"/>
  <c r="F26" i="12" s="1"/>
  <c r="E31" i="6"/>
  <c r="F27" i="12" s="1"/>
  <c r="E32" i="6"/>
  <c r="F28" i="12" s="1"/>
  <c r="E33" i="6"/>
  <c r="F29" i="12" s="1"/>
  <c r="E34" i="6"/>
  <c r="F30" i="12" s="1"/>
  <c r="E35" i="6"/>
  <c r="F31" i="12" s="1"/>
  <c r="E36" i="6"/>
  <c r="F32" i="12" s="1"/>
  <c r="E37" i="6"/>
  <c r="F33" i="12" s="1"/>
  <c r="E38" i="6"/>
  <c r="F34" i="12" s="1"/>
  <c r="E39" i="6"/>
  <c r="F35" i="12" s="1"/>
  <c r="E40" i="6"/>
  <c r="F36" i="12" s="1"/>
  <c r="E41" i="6"/>
  <c r="F37" i="12" s="1"/>
  <c r="E42" i="6"/>
  <c r="F38" i="12" s="1"/>
  <c r="E43" i="6"/>
  <c r="F39" i="12" s="1"/>
  <c r="E44" i="6"/>
  <c r="F40" i="12" s="1"/>
  <c r="E16" i="6"/>
  <c r="F12" i="12" s="1"/>
  <c r="G95" i="15"/>
  <c r="D95" i="15"/>
  <c r="C95" i="15"/>
  <c r="B95" i="15"/>
  <c r="G46" i="7" l="1"/>
  <c r="G41" i="12" s="1"/>
  <c r="G45" i="7"/>
  <c r="G40" i="12" s="1"/>
  <c r="G44" i="7"/>
  <c r="G39" i="12" s="1"/>
  <c r="G43" i="7"/>
  <c r="G38" i="12" s="1"/>
  <c r="G42" i="7"/>
  <c r="G37" i="12" s="1"/>
  <c r="G41" i="7"/>
  <c r="G36" i="12" s="1"/>
  <c r="G40" i="7"/>
  <c r="G35" i="12" s="1"/>
  <c r="G39" i="7"/>
  <c r="G34" i="12" s="1"/>
  <c r="G38" i="7"/>
  <c r="G33" i="12" s="1"/>
  <c r="G37" i="7"/>
  <c r="G32" i="12" s="1"/>
  <c r="G36" i="7"/>
  <c r="G31" i="12" s="1"/>
  <c r="G35" i="7"/>
  <c r="G30" i="12" s="1"/>
  <c r="G34" i="7"/>
  <c r="G29" i="12" s="1"/>
  <c r="G33" i="7"/>
  <c r="G28" i="12" s="1"/>
  <c r="G32" i="7"/>
  <c r="G27" i="12" s="1"/>
  <c r="G31" i="7"/>
  <c r="G26" i="12" s="1"/>
  <c r="G30" i="7"/>
  <c r="G25" i="12" s="1"/>
  <c r="G29" i="7"/>
  <c r="G24" i="12" s="1"/>
  <c r="G28" i="7"/>
  <c r="G23" i="12" s="1"/>
  <c r="G27" i="7"/>
  <c r="G22" i="12" s="1"/>
  <c r="G26" i="7"/>
  <c r="G21" i="12" s="1"/>
  <c r="G25" i="7"/>
  <c r="G20" i="12" s="1"/>
  <c r="G24" i="7"/>
  <c r="G19" i="12" s="1"/>
  <c r="G23" i="7"/>
  <c r="G18" i="12" s="1"/>
  <c r="G22" i="7"/>
  <c r="G17" i="12" s="1"/>
  <c r="G21" i="7"/>
  <c r="G19" i="7"/>
  <c r="G14" i="12" s="1"/>
  <c r="G18" i="7"/>
  <c r="G13" i="12" s="1"/>
  <c r="G17" i="7"/>
  <c r="G12" i="1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D4BDEF9-B593-4A82-9316-2DBC7FD897C0}" keepAlive="1" name="Requête - TJN 2021 - profit shifting" description="Connexion à la requête « TJN 2021 - profit shifting » dans le classeur." type="5" refreshedVersion="6" background="1" saveData="1">
    <dbPr connection="Provider=Microsoft.Mashup.OleDb.1;Data Source=$Workbook$;Location=TJN 2021 - profit shifting;Extended Properties=&quot;&quot;" command="SELECT * FROM [TJN 2021 - profit shifting]"/>
  </connection>
  <connection id="2" xr16:uid="{DD26D4D2-70EC-4868-A7FD-417013FF375D}" keepAlive="1" name="Requête - TJN 2021 - profit shifting (2)" description="Connexion à la requête « TJN 2021 - profit shifting (2) » dans le classeur." type="5" refreshedVersion="6" background="1" saveData="1">
    <dbPr connection="Provider=Microsoft.Mashup.OleDb.1;Data Source=$Workbook$;Location=TJN 2021 - profit shifting (2);Extended Properties=&quot;&quot;" command="SELECT * FROM [TJN 2021 - profit shifting (2)]"/>
  </connection>
</connections>
</file>

<file path=xl/sharedStrings.xml><?xml version="1.0" encoding="utf-8"?>
<sst xmlns="http://schemas.openxmlformats.org/spreadsheetml/2006/main" count="66846" uniqueCount="2551">
  <si>
    <t>Summary of global scale estimates identified so far</t>
  </si>
  <si>
    <t xml:space="preserve">Authors </t>
  </si>
  <si>
    <t>Release date</t>
  </si>
  <si>
    <t xml:space="preserve">Estimates available? </t>
  </si>
  <si>
    <t>Comment</t>
  </si>
  <si>
    <t>Tax Justice Network</t>
  </si>
  <si>
    <t>Yes</t>
  </si>
  <si>
    <t>Álvarez-Martínez et al.</t>
  </si>
  <si>
    <t>Tørsløv et al.</t>
  </si>
  <si>
    <t>Few countries are missing in the list of 30 countries selected for the map, but otherwise estimates are exhaustive</t>
  </si>
  <si>
    <t>Janský &amp; Palanský</t>
  </si>
  <si>
    <t>No estimates available for tax havens</t>
  </si>
  <si>
    <t>Garcia-Bernardo &amp; Janský</t>
  </si>
  <si>
    <t>Estimates seem exhaustive</t>
  </si>
  <si>
    <t>Cobham &amp; Janský</t>
  </si>
  <si>
    <t>Only revenue loss estimates</t>
  </si>
  <si>
    <t>Clausing</t>
  </si>
  <si>
    <t>"Back-of-the-envelope" computations for non-US countries; estimates are not exhaustive</t>
  </si>
  <si>
    <t>Johansson et al.</t>
  </si>
  <si>
    <t>No</t>
  </si>
  <si>
    <t>/</t>
  </si>
  <si>
    <t>Crivelli et al.</t>
  </si>
  <si>
    <t>Absolute amounts</t>
  </si>
  <si>
    <t>Results of the different studies:</t>
  </si>
  <si>
    <t>(in million USD)</t>
  </si>
  <si>
    <t>Absolute amount of profits shifted</t>
  </si>
  <si>
    <t>Absolute amount of tax revenue losses (gains if negative)</t>
  </si>
  <si>
    <t>Tørsløv et al. (2020)</t>
  </si>
  <si>
    <t>Janský &amp; Palanský (2019)</t>
  </si>
  <si>
    <t>Garcia-Bernardo &amp; Janský (2021)</t>
  </si>
  <si>
    <t>Clausing (2016)</t>
  </si>
  <si>
    <t>TJN (2021)</t>
  </si>
  <si>
    <t>Cobham &amp; Janský (2017)</t>
  </si>
  <si>
    <t>Alvarez-Martinez et al. (2021)</t>
  </si>
  <si>
    <t>Reference year</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</si>
  <si>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</si>
  <si>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</si>
  <si>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</si>
  <si>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</si>
  <si>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</si>
  <si>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</si>
  <si>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</si>
  <si>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</si>
  <si>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</si>
  <si>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</si>
  <si>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</si>
  <si>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</si>
  <si>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</si>
  <si>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</si>
  <si>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</si>
  <si>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</si>
  <si>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</si>
  <si>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</si>
  <si>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</si>
  <si>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Malta</t>
  </si>
  <si>
    <t>Netherlands</t>
  </si>
  <si>
    <t>Norway</t>
  </si>
  <si>
    <t>Poland</t>
  </si>
  <si>
    <t>Portugal</t>
  </si>
  <si>
    <t>Romania</t>
  </si>
  <si>
    <t>Slovak Republic</t>
  </si>
  <si>
    <t>Slovenia</t>
  </si>
  <si>
    <t>Spain</t>
  </si>
  <si>
    <t>Sweden</t>
  </si>
  <si>
    <t>Switzerland</t>
  </si>
  <si>
    <t>United Kingdom</t>
  </si>
  <si>
    <t>Relative results for comparability across articles</t>
  </si>
  <si>
    <t>Profits shifted as a percentage of total corporate profits</t>
  </si>
  <si>
    <t>Tax revenue losses as a percentage of GDP (gains if negative)</t>
  </si>
  <si>
    <t>Álvarez-Martínez et al. (2021)</t>
  </si>
  <si>
    <t>Iceland*</t>
  </si>
  <si>
    <t>* For Iceland, the only estimate of total corporate profits is for 2015.</t>
  </si>
  <si>
    <t>A</t>
  </si>
  <si>
    <t>Álvarez-Martínez et al. 2021 - How large is corporate tax base erosion and profit shifting? A general equilibrium approach</t>
  </si>
  <si>
    <t>Link:</t>
  </si>
  <si>
    <t>https://www.tandfonline.com/doi/full/10.1080/09535314.2020.1865882</t>
  </si>
  <si>
    <t>Data used:</t>
  </si>
  <si>
    <t>Year considered:</t>
  </si>
  <si>
    <t>Unit:</t>
  </si>
  <si>
    <t>million EUR</t>
  </si>
  <si>
    <t>Results:</t>
  </si>
  <si>
    <t>Country</t>
  </si>
  <si>
    <t>Tax revenues via inter-country profit-shifting GAINS</t>
  </si>
  <si>
    <t>Tax revenues via inter-country profit-shifting LOSSES</t>
  </si>
  <si>
    <t>Tax revenues via inter-country profit-shifting NET (1)+(2)</t>
  </si>
  <si>
    <t>Total tax revenues lost via profit-shifting to tax havens</t>
  </si>
  <si>
    <t>Total tax revenues gained/lost via profit-shifting (3)+(4)</t>
  </si>
  <si>
    <t>Total revenues lost as % of total CIT revenue</t>
  </si>
  <si>
    <t>Total revenues lost as % of GDP</t>
  </si>
  <si>
    <t>"n/a" means that no result was reported for this country in the original paper.</t>
  </si>
  <si>
    <t>Tørsløv et al. (2020) - The Missing Profits of Nations</t>
  </si>
  <si>
    <t>https://missingprofits.world</t>
  </si>
  <si>
    <t>National accounts, FATS, bilateral balances of payments</t>
  </si>
  <si>
    <t>billion USD</t>
  </si>
  <si>
    <t xml:space="preserve">Absolute amount of tax losses </t>
  </si>
  <si>
    <t>n/a</t>
  </si>
  <si>
    <t>B</t>
  </si>
  <si>
    <t>Janský and Palanský (2019) - Estimating the scale of profit shifting and tax revenue losses related to foreign direct investment</t>
  </si>
  <si>
    <t>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t>
  </si>
  <si>
    <t>K</t>
  </si>
  <si>
    <t>FDI data, from IMF's Coordinated Direct Investment Survey (CDIS) and from IMF’s Balance of Payments Statistics (BOPS)</t>
  </si>
  <si>
    <t>million USD</t>
  </si>
  <si>
    <t>Absolute amount of tax revenue losses</t>
  </si>
  <si>
    <t>C</t>
  </si>
  <si>
    <t>García-Bernardo &amp; Janský (2021) - Profit Shifting of Multinational Corporations Worldwide</t>
  </si>
  <si>
    <t>https://opendocs.ids.ac.uk/opendocs/bitstream/handle/20.500.12413/16467/ICTD_WP119.pdf?sequence=1&amp;isAllowed=y</t>
  </si>
  <si>
    <t xml:space="preserve">OECD's country-by-country data released in July 2020 - US 2017 country-by-country data </t>
  </si>
  <si>
    <t>(2017 for the US)</t>
  </si>
  <si>
    <t>Tax revenue impact</t>
  </si>
  <si>
    <t>Origin</t>
  </si>
  <si>
    <t>Destination</t>
  </si>
  <si>
    <t>Difference</t>
  </si>
  <si>
    <t>Loss</t>
  </si>
  <si>
    <t>Gain</t>
  </si>
  <si>
    <t>Denmark (including Greenland)</t>
  </si>
  <si>
    <t>D</t>
  </si>
  <si>
    <t>Cobham &amp; Janský (2017) - Global distribution of revenue loss from tax avoidance - Re-estimation and country results</t>
  </si>
  <si>
    <t>https://www.wider.unu.edu/publication/global-distribution-revenue-loss-tax-avoidance</t>
  </si>
  <si>
    <t>Remark:</t>
  </si>
  <si>
    <r>
      <t>"</t>
    </r>
    <r>
      <rPr>
        <i/>
        <sz val="11"/>
        <color theme="1"/>
        <rFont val="Calibri"/>
        <family val="2"/>
        <scheme val="minor"/>
      </rPr>
      <t>Whereas Crivelli et al. report results for two country groups only, 
we present country-level results to make the most detailed estimates available.</t>
    </r>
    <r>
      <rPr>
        <sz val="11"/>
        <color theme="1"/>
        <rFont val="Calibri"/>
        <family val="2"/>
        <scheme val="minor"/>
      </rPr>
      <t>"</t>
    </r>
  </si>
  <si>
    <t>Panel comprising 173 countries over 1980–2013, IMF’s Fiscal Affairs Department database, CTD– WIDER Government Revenue Database (GRD)</t>
  </si>
  <si>
    <t>Country-level revenue loss estimates</t>
  </si>
  <si>
    <t>IMF</t>
  </si>
  <si>
    <t>GRD</t>
  </si>
  <si>
    <t>E</t>
  </si>
  <si>
    <t>Clausing (2016) - The Effect of Profit Shifting on the Corporate Tax Base in the United States and Beyond</t>
  </si>
  <si>
    <t>https://ntanet.org/NTJ/69/4/ntj-v69n04p905-934-profit-sharing-effects-corporate-tax-base.pdf?v=α</t>
  </si>
  <si>
    <t xml:space="preserve">Bureau of Economic Analysis survey data on U.S. multinational corporations during 1983 to 2012 </t>
  </si>
  <si>
    <t>F</t>
  </si>
  <si>
    <t>Tax Justice Network (2021) - The State of Tax Justice 2021</t>
  </si>
  <si>
    <t>https://taxjustice.net/reports/the-state-of-tax-justice-2021/</t>
  </si>
  <si>
    <t>OECD's country-by-country data released in July 2021</t>
  </si>
  <si>
    <t>Amount of shifted profits outward</t>
  </si>
  <si>
    <t>Net amount of profits shifted (outward - inward)</t>
  </si>
  <si>
    <t>Total corporate profits (own calculation based on OECD sectoral national accounts)</t>
  </si>
  <si>
    <t>Value of interest:</t>
  </si>
  <si>
    <t>Total corporate profit of financial and non-financial corporations (own calculation*)</t>
  </si>
  <si>
    <t>Tables considered:</t>
  </si>
  <si>
    <t>Dataset: 14A. Non-financial accounts by sectors; PPPs and exchange rates (Data extracted on 14 and 28 Jan 2022 from OECD.Stat)</t>
  </si>
  <si>
    <t>2012</t>
  </si>
  <si>
    <t>2013</t>
  </si>
  <si>
    <t>2014</t>
  </si>
  <si>
    <t>2015</t>
  </si>
  <si>
    <t>2016</t>
  </si>
  <si>
    <t>2017</t>
  </si>
  <si>
    <t>2018</t>
  </si>
  <si>
    <t>2019</t>
  </si>
  <si>
    <t>2020</t>
  </si>
  <si>
    <t>*Note: Corporate profits were calculated based on the OECD sectoral national accounts for financial and non-financial corporations in the following way:</t>
  </si>
  <si>
    <t>NFB2G_B3GP: Operating surplus and mixed income, gross</t>
  </si>
  <si>
    <t>- NFK1MP: Consumption of fixed capital</t>
  </si>
  <si>
    <t>- NFD41P: Interest</t>
  </si>
  <si>
    <t>+ NFD41R: Interest</t>
  </si>
  <si>
    <t>Corporate profit</t>
  </si>
  <si>
    <t>GDP data from IMF's World Economic Outlook</t>
  </si>
  <si>
    <t>Gross domestic product, current prices</t>
  </si>
  <si>
    <t>Corresponding code:</t>
  </si>
  <si>
    <t>NGDPD</t>
  </si>
  <si>
    <t>Year</t>
  </si>
  <si>
    <t>Corresponding column</t>
  </si>
  <si>
    <t>World GDP growth rate</t>
  </si>
  <si>
    <t>Table C4d: Lost tax revenue due to profit shifting</t>
  </si>
  <si>
    <t>[1]</t>
  </si>
  <si>
    <t>[2]</t>
  </si>
  <si>
    <t>[3]</t>
  </si>
  <si>
    <t>[4]</t>
  </si>
  <si>
    <t>[5]</t>
  </si>
  <si>
    <t>[6]</t>
  </si>
  <si>
    <t>[7]</t>
  </si>
  <si>
    <t>[8]</t>
  </si>
  <si>
    <t>[9]</t>
  </si>
  <si>
    <t>[10]</t>
  </si>
  <si>
    <t>[11]</t>
  </si>
  <si>
    <t>[12]</t>
  </si>
  <si>
    <t>[13]</t>
  </si>
  <si>
    <t>[14]</t>
  </si>
  <si>
    <t>Corporate tax revenue (Bn. USD)</t>
  </si>
  <si>
    <t xml:space="preserve">Corporate tax rate </t>
  </si>
  <si>
    <t>Tax losses (billion $US)</t>
  </si>
  <si>
    <t>Tax losses (% of corp. tax revenue)</t>
  </si>
  <si>
    <t>Excessive high risk payments</t>
  </si>
  <si>
    <t>Ultimate ownership</t>
  </si>
  <si>
    <t>Benchmark allocation: Excessive high risk payments</t>
  </si>
  <si>
    <t>All havens</t>
  </si>
  <si>
    <t>EU havens</t>
  </si>
  <si>
    <t>Non-EU tax havens</t>
  </si>
  <si>
    <t>OECD countries</t>
  </si>
  <si>
    <t>Australia</t>
  </si>
  <si>
    <t>Canada</t>
  </si>
  <si>
    <t>Chile</t>
  </si>
  <si>
    <t>Israel</t>
  </si>
  <si>
    <t>Japan</t>
  </si>
  <si>
    <t>South Korea</t>
  </si>
  <si>
    <t>Korea</t>
  </si>
  <si>
    <t>Mexico</t>
  </si>
  <si>
    <t>New Zealand</t>
  </si>
  <si>
    <t>Turkey</t>
  </si>
  <si>
    <t>United States</t>
  </si>
  <si>
    <t>Main developing countries</t>
  </si>
  <si>
    <t>Brazil</t>
  </si>
  <si>
    <t>China, P.R.: Mainland</t>
  </si>
  <si>
    <t>China</t>
  </si>
  <si>
    <t>Colombia</t>
  </si>
  <si>
    <t>Costa Rica</t>
  </si>
  <si>
    <t>India</t>
  </si>
  <si>
    <t>Russian Federation</t>
  </si>
  <si>
    <t>Russia</t>
  </si>
  <si>
    <t>South Africa</t>
  </si>
  <si>
    <t>Non-OECD tax havens</t>
  </si>
  <si>
    <t>Andorra</t>
  </si>
  <si>
    <t>Anguilla</t>
  </si>
  <si>
    <t>Antigua and Barbuda</t>
  </si>
  <si>
    <t>Aruba</t>
  </si>
  <si>
    <t>Bahamas, The</t>
  </si>
  <si>
    <t>Bahamas</t>
  </si>
  <si>
    <t>Bahrain, Kingdom of</t>
  </si>
  <si>
    <t>Bahrain</t>
  </si>
  <si>
    <t>Barbados</t>
  </si>
  <si>
    <t>Belize</t>
  </si>
  <si>
    <t>Bermuda</t>
  </si>
  <si>
    <t>Bonaire, Sint Eustatius and Saba</t>
  </si>
  <si>
    <t>Bonaire</t>
  </si>
  <si>
    <t>Virgin Islands, British</t>
  </si>
  <si>
    <t>BVI</t>
  </si>
  <si>
    <t>Cayman Islands</t>
  </si>
  <si>
    <t>Curacao</t>
  </si>
  <si>
    <t>Jersey</t>
  </si>
  <si>
    <t>Grenada</t>
  </si>
  <si>
    <t>Guernsey</t>
  </si>
  <si>
    <t>Gibraltar</t>
  </si>
  <si>
    <t>Gribraltar</t>
  </si>
  <si>
    <t>China, P.R.: Hong Kong</t>
  </si>
  <si>
    <t>Hong Kong</t>
  </si>
  <si>
    <t>Isle of man</t>
  </si>
  <si>
    <t>Lebanon</t>
  </si>
  <si>
    <t>Liechtenstein</t>
  </si>
  <si>
    <t>China, P.R.: Macao</t>
  </si>
  <si>
    <t>Macau</t>
  </si>
  <si>
    <t>Marshall Islands, Republic of</t>
  </si>
  <si>
    <t>Marshall Islands</t>
  </si>
  <si>
    <t>Monaco</t>
  </si>
  <si>
    <t>Sint Maarten</t>
  </si>
  <si>
    <t>Mauritius</t>
  </si>
  <si>
    <t>Seychelles</t>
  </si>
  <si>
    <t>Singapore</t>
  </si>
  <si>
    <t>St. Kitts and Nevis</t>
  </si>
  <si>
    <t>St. Lucia</t>
  </si>
  <si>
    <t>St. Vincent and the Grenadines</t>
  </si>
  <si>
    <t>Turks and Caicos Islands</t>
  </si>
  <si>
    <t>Turks and Caicos</t>
  </si>
  <si>
    <t>Panama</t>
  </si>
  <si>
    <t>Puerto Rico</t>
  </si>
  <si>
    <t>Rest of World</t>
  </si>
  <si>
    <t>Non-haven total</t>
  </si>
  <si>
    <t>Global model</t>
  </si>
  <si>
    <t>Developed and developing countries model</t>
  </si>
  <si>
    <t>Extended model</t>
  </si>
  <si>
    <t>Tax revenue loss (USD million)</t>
  </si>
  <si>
    <t>Shifted profits (USD million)</t>
  </si>
  <si>
    <t>Shifted profits as % of all corporate profits</t>
  </si>
  <si>
    <t>Shifted profits as % of foreign corporations’ profits</t>
  </si>
  <si>
    <t>Tax revenue loss as % of GDP</t>
  </si>
  <si>
    <t>Tax revenue loss as % of corporate tax revenue</t>
  </si>
  <si>
    <t>Tax revenue loss as % of total tax revenue</t>
  </si>
  <si>
    <t>Mozambique</t>
  </si>
  <si>
    <t>Zambia</t>
  </si>
  <si>
    <t>Honduras</t>
  </si>
  <si>
    <t>El Salvador</t>
  </si>
  <si>
    <t>Macao</t>
  </si>
  <si>
    <t>Uganda</t>
  </si>
  <si>
    <t>Georgia</t>
  </si>
  <si>
    <t>Pakistan</t>
  </si>
  <si>
    <t>Kazakhstan</t>
  </si>
  <si>
    <t>Argentina</t>
  </si>
  <si>
    <t>Ukraine</t>
  </si>
  <si>
    <t>Bolivia</t>
  </si>
  <si>
    <t>Serbia</t>
  </si>
  <si>
    <t>Nigeria</t>
  </si>
  <si>
    <t>Armenia</t>
  </si>
  <si>
    <t>Sri Lanka</t>
  </si>
  <si>
    <t>Bhutan</t>
  </si>
  <si>
    <t>Guatemala</t>
  </si>
  <si>
    <t>Cape Verde</t>
  </si>
  <si>
    <t>Venezuela</t>
  </si>
  <si>
    <t>Mali</t>
  </si>
  <si>
    <t>Bangladesh</t>
  </si>
  <si>
    <t>Moldova</t>
  </si>
  <si>
    <t>Belarus</t>
  </si>
  <si>
    <t>Togo</t>
  </si>
  <si>
    <t>Cote d'Ivoire</t>
  </si>
  <si>
    <t>Albania</t>
  </si>
  <si>
    <t>Azerbaijan</t>
  </si>
  <si>
    <t>Kosovo</t>
  </si>
  <si>
    <t>Myanmar</t>
  </si>
  <si>
    <t>Indonesia</t>
  </si>
  <si>
    <t>Macedonia</t>
  </si>
  <si>
    <t>Guinea-Bissau</t>
  </si>
  <si>
    <t>Montenegro</t>
  </si>
  <si>
    <t>Kyrgyz Republic</t>
  </si>
  <si>
    <t>Tajikistan</t>
  </si>
  <si>
    <t>Burkina Faso</t>
  </si>
  <si>
    <t>Nepal</t>
  </si>
  <si>
    <t>Paraguay</t>
  </si>
  <si>
    <t>Bosnia and Herzegovina</t>
  </si>
  <si>
    <t>Philippines</t>
  </si>
  <si>
    <t>Solomon Islands</t>
  </si>
  <si>
    <t>Niger</t>
  </si>
  <si>
    <t>Benin</t>
  </si>
  <si>
    <t>Botswana</t>
  </si>
  <si>
    <t>Palau</t>
  </si>
  <si>
    <t>Kuwait</t>
  </si>
  <si>
    <t>West Bank and Gaza</t>
  </si>
  <si>
    <t>Morocco</t>
  </si>
  <si>
    <t>Thailand</t>
  </si>
  <si>
    <t>Mongolia</t>
  </si>
  <si>
    <t>Malaysia</t>
  </si>
  <si>
    <t>Total</t>
  </si>
  <si>
    <r>
      <t xml:space="preserve">Table 2. </t>
    </r>
    <r>
      <rPr>
        <sz val="10"/>
        <color rgb="FF000000"/>
        <rFont val="MyriadPro-SemiCn"/>
      </rPr>
      <t>Gains and losses in corporate tax revenues due to profit-shifting (</t>
    </r>
    <r>
      <rPr>
        <sz val="10"/>
        <color rgb="FF000000"/>
        <rFont val="TeX-feymr10"/>
      </rPr>
      <t xml:space="preserve">e </t>
    </r>
    <r>
      <rPr>
        <sz val="10"/>
        <color rgb="FF000000"/>
        <rFont val="MyriadPro-SemiCn"/>
      </rPr>
      <t>Millions).</t>
    </r>
  </si>
  <si>
    <t>(1)</t>
  </si>
  <si>
    <t>(2)</t>
  </si>
  <si>
    <t>(3)</t>
  </si>
  <si>
    <t>(4)</t>
  </si>
  <si>
    <t>(5)</t>
  </si>
  <si>
    <t>(6)</t>
  </si>
  <si>
    <t>(7)</t>
  </si>
  <si>
    <t>USA</t>
  </si>
  <si>
    <t>EU</t>
  </si>
  <si>
    <t>WEO Country Code</t>
  </si>
  <si>
    <t>ISO</t>
  </si>
  <si>
    <t>WEO Subject Code</t>
  </si>
  <si>
    <t>Research key</t>
  </si>
  <si>
    <t>Subject Descriptor</t>
  </si>
  <si>
    <t>Subject Notes</t>
  </si>
  <si>
    <t>Units</t>
  </si>
  <si>
    <t>Scale</t>
  </si>
  <si>
    <t>Country/Series-specific Notes</t>
  </si>
  <si>
    <t>Estimates Start After</t>
  </si>
  <si>
    <t>AFG</t>
  </si>
  <si>
    <t>NGDP_R</t>
  </si>
  <si>
    <t>Afghanistan</t>
  </si>
  <si>
    <t>Gross domestic product, constant prices</t>
  </si>
  <si>
    <t>Expressed in billions of national currency units; the base year is country-specific. Expenditure-based GDP is total final expenditures at purchasers' prices (including the f.o.b. value of exports of goods and services), less the f.o.b. value of imports of goods and services. [SNA 1993]</t>
  </si>
  <si>
    <t>National currency</t>
  </si>
  <si>
    <t>Billions</t>
  </si>
  <si>
    <t>Source: National Statistics Office Latest actual data: 2019 Notes: National accounts data is originally compiled on the basis of a solar year, which runs from March 21 to March 20. Data is converted to calendar years for the purpose of WEO publication. National accounts manual used: System of National Accounts (SNA) 2008 GDP valuation: Market prices Start/end months of reporting year: January/December Base year: 2016. Base year is the solar year 2002/03 Chain-weighted: No Primary domestic currency: Afghan Afghani Data last updated: 03/2021</t>
  </si>
  <si>
    <t>NGDP_RPCH</t>
  </si>
  <si>
    <t>Annual percentages of constant price GDP are year-on-year changes; the base year is country-specific. Expenditure-based GDP is total final expenditures at purchasers' prices (including the f.o.b. value of exports of goods and services), less the f.o.b. value of imports of goods and services. [SNA 1993]</t>
  </si>
  <si>
    <t>Percent change</t>
  </si>
  <si>
    <t>See notes for:  Gross domestic product, constant prices (National currency).</t>
  </si>
  <si>
    <t>NGDP</t>
  </si>
  <si>
    <t>Expressed in billions of national currency units. Expenditure-based GDP is total final expenditures at purchasers' prices (including the f.o.b. value of exports of goods and services), less the f.o.b. value of imports of goods and services. [SNA 1993]</t>
  </si>
  <si>
    <t>Values are based upon GDP in national currency converted to U.S. dollars using market exchange rates (yearly average). Exchange rate projections are provided by country economists for the group of other emerging market and developing countries. Exchanges rates for advanced economies are established in the WEO assumptions for each WEO exercise. Expenditure-based GDP is total final expenditures at purchasers' prices (including the f.o.b. value of exports of goods and services), less the f.o.b. value of imports of goods and services. [SNA 1993]</t>
  </si>
  <si>
    <t>U.S. dollars</t>
  </si>
  <si>
    <t>See notes for:  Gross domestic product, current prices (National currency).</t>
  </si>
  <si>
    <t>PPPGDP</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</si>
  <si>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</si>
  <si>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Purchasing power parity; international dollars</t>
  </si>
  <si>
    <t>NGDP_D</t>
  </si>
  <si>
    <t>Gross domestic product, deflator</t>
  </si>
  <si>
    <t>The GDP deflator is derived by dividing current price GDP by constant price GDP and is considered to be an alternate measure of inflation. Data are expressed in the base year of each country's national accounts.</t>
  </si>
  <si>
    <t>Index</t>
  </si>
  <si>
    <t>See notes for:  Gross domestic product, constant prices (National currency) Gross domestic product, current prices (National currency).</t>
  </si>
  <si>
    <t>NGDPRPC</t>
  </si>
  <si>
    <t>Gross domestic product per capita, constant prices</t>
  </si>
  <si>
    <t>GDP is expressed in constant national currency per person. Data are derived by dividing constant price GDP by total population.</t>
  </si>
  <si>
    <t>See notes for:  Gross domestic product, constant prices (National currency) Population (Persons).</t>
  </si>
  <si>
    <t>NGDPRPPPPC</t>
  </si>
  <si>
    <t>GDP is expressed in constant international dollars per person. Data are derived by dividing constant price purchasing-power parity (PPP) GDP by total population.</t>
  </si>
  <si>
    <t>Purchasing power parity; 2017 international dollar</t>
  </si>
  <si>
    <t>NGDPPC</t>
  </si>
  <si>
    <t>Gross domestic product per capita, current prices</t>
  </si>
  <si>
    <t>GDP is expressed in current national currency per person. Data are derived by dividing current price GDP by total population.</t>
  </si>
  <si>
    <t>See notes for:  Gross domestic product, current prices (National currency) Population (Persons).</t>
  </si>
  <si>
    <t>NGDPDPC</t>
  </si>
  <si>
    <t>GDP is expressed in current U.S. dollars per person. Data are derived by first converting GDP in national currency to U.S. dollars and then dividing it by total population.</t>
  </si>
  <si>
    <t>PPPPC</t>
  </si>
  <si>
    <t>Expressed in GDP in PPP dollars per person. Data are derived by dividing GDP in PPP dollars by total population.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</si>
  <si>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NGAP_NPGDP</t>
  </si>
  <si>
    <t>Output gap in percent of potential GDP</t>
  </si>
  <si>
    <t>Output gaps for advanced economies are calculated as actual GDP less potential GDP as a percent of potential GDP. Estimates of output gaps are subject to a significant margin of uncertainty. For a discussion of approaches to calculating potential output, see Paula R. De Masi, IMF Estimates of Potential Output: Theory and Practice, in Staff Studies for the World Economic Outlook (Washington: IMF, December 1997), pp. 40-46.</t>
  </si>
  <si>
    <t>Percent of potential GDP</t>
  </si>
  <si>
    <t>PPPSH</t>
  </si>
  <si>
    <t>Gross domestic product based on purchasing-power-parity (PPP) share of world total</t>
  </si>
  <si>
    <t>Expressed in percent of world GDP in PPP dollars.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</si>
  <si>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Percent</t>
  </si>
  <si>
    <t>PPPEX</t>
  </si>
  <si>
    <t>Implied PPP conversion rate</t>
  </si>
  <si>
    <t>Expressed in national currency per current international dollar.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</si>
  <si>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National currency per current international dollar</t>
  </si>
  <si>
    <t>NID_NGDP</t>
  </si>
  <si>
    <t>Total investment</t>
  </si>
  <si>
    <t>Expressed as a ratio of total investment in current local currency and GDP in current local currency. Investment or gross capital formation is measured by the total value of the gross fixed capital formation and changes in inventories and acquisitions less disposals of valuables for a unit or sector. [SNA 1993]</t>
  </si>
  <si>
    <t>Percent of GDP</t>
  </si>
  <si>
    <t>NGSD_NGDP</t>
  </si>
  <si>
    <t>Gross national savings</t>
  </si>
  <si>
    <t>Expressed as a ratio of gross national savings in current local currency and GDP in current local currency. Gross national saving is gross disposable income less final consumption expenditure after taking account of an adjustment for pension funds. [SNA 1993] For many countries, the estimates of national saving are built up from national accounts data on gross domestic investment and from balance of payments-based data on net foreign investment.</t>
  </si>
  <si>
    <t>PCPI</t>
  </si>
  <si>
    <t>Inflation, average consumer prices</t>
  </si>
  <si>
    <t>Expressed in averages for the year, not end-of-period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</si>
  <si>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Source: National Statistics Office Latest actual data: 2020 Harmonized prices: No Frequency of source data: Monthly Base year: 2015. The base is March 2015=100 Primary domestic currency: Afghan Afghani Data last updated: 03/2021</t>
  </si>
  <si>
    <t>PCPIPCH</t>
  </si>
  <si>
    <t>Annual percentages of average consumer prices are year-on-year changes.</t>
  </si>
  <si>
    <t>See notes for:  Inflation, average consumer prices (Index).</t>
  </si>
  <si>
    <t>PCPIE</t>
  </si>
  <si>
    <t>Inflation, end of period consumer prices</t>
  </si>
  <si>
    <t>Expressed in end of the period, not annual average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</si>
  <si>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PCPIEPCH</t>
  </si>
  <si>
    <t>Annual percentages of end of period consumer prices are year-on-year changes.</t>
  </si>
  <si>
    <t>See notes for:  Inflation, end of period consumer prices (Index).</t>
  </si>
  <si>
    <t>FLIBOR6</t>
  </si>
  <si>
    <t>Six-month London interbank offered rate (LIBOR)</t>
  </si>
  <si>
    <t>TM_RPCH</t>
  </si>
  <si>
    <t>Volume of imports of goods and services</t>
  </si>
  <si>
    <t>Percent change of volume of imports refers to the aggregate change in the quantities of total imports whose characteristics are unchanged. The goods and services and their prices are held constant, therefore changes are due to changes in quantities only. [Export and Import Price Index Manual: Theory and Practice, Glossary]</t>
  </si>
  <si>
    <t>Source: Various sources: Central Statistical Office; Directions of Trade Statistics; IMF staff Latest actual data: 2019 Base year: 2003 Primary domestic currency: Afghan Afghani Data last updated: 03/2021</t>
  </si>
  <si>
    <t>TMG_RPCH</t>
  </si>
  <si>
    <t>Volume of Imports of goods</t>
  </si>
  <si>
    <t>Percent change of volume of imports of goods refers to the aggregate change in the quantities of imports of goods whose characteristics are unchanged. The goods and their prices are held constant, therefore changes are due to changes in quantities only. [Export and Import Price Index Manual: Theory and Practice, Glossary]</t>
  </si>
  <si>
    <t>TX_RPCH</t>
  </si>
  <si>
    <t>Volume of exports of goods and services</t>
  </si>
  <si>
    <t>Percent change of volume of exports refers to the aggregate change in the quantities of total exports whose characteristics are unchanged. The goods and services and their prices are held constant, therefore changes are due to changes in quantities only. [Export and Import Price Index Manual: Theory and Practice, Glossary]</t>
  </si>
  <si>
    <t>TXG_RPCH</t>
  </si>
  <si>
    <t>Volume of exports of goods</t>
  </si>
  <si>
    <t>Percent change of volume of exports of goods refers to the aggregate change in the quantities of exports of goods whose characteristics are unchanged. The goods and their prices are held constant, therefore changes are due to changes in quantities only. [Export and Import Price Index Manual: Theory and Practice, Glossary]</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</si>
  <si>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</si>
  <si>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</si>
  <si>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</si>
  <si>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</si>
  <si>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LE</t>
  </si>
  <si>
    <t>Employment</t>
  </si>
  <si>
    <t>Employment can be defined by either the national definition, the ILO harmonized definition, or the OECD harmonized definition. Persons who during a specified brief period such as one week or one day, (a) performed some work for wage or salary in cash or in kind, (b) had a formal attachment to their job but were temporarily not at work during the reference period, (c) performed some work for profit or family gain in cash or in kind, (d) were with an enterprise such as a business, farm or service but who were temporarily not at work during the reference period for any specific reason. [Current International Recommendations on Labour Statistics, 1988 Edition, ILO, Geneva, page 47]</t>
  </si>
  <si>
    <t>Persons</t>
  </si>
  <si>
    <t>Millions</t>
  </si>
  <si>
    <t>LP</t>
  </si>
  <si>
    <t>Population</t>
  </si>
  <si>
    <t>For census purposes, the total population of the country consists of all persons falling within the scope of the census. In the broadest sense, the total may comprise either all usual residents of the country or all persons present in the country at the time of the census. [Principles and Recommendations for Population and Housing Censuses, Revision 1, paragraph 2.42]</t>
  </si>
  <si>
    <t>Source: Source: Afghan authorities. Latest actual data: 2019 Primary domestic currency: Afghan Afghani Data last updated: 03/2021</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</si>
  <si>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</si>
  <si>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</si>
  <si>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</si>
  <si>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Source: Ministry of Finance or Treasury Latest actual data: 2019. Latest actual data is for the fiscal year 2012 Start/end months of reporting year: January/December. Until 2012 fiscal accounts have been compiled on the basis of a solar year, which runs from March 21 to March 20. From 2013 data is compiled on a new fiscal year basis that runs from December 21 to December 20. Pre-2013 data is converted to the new fiscal year for the purpose of WEO publication. GFS Manual used: Government Finance Statistics Manual (GFSM) 2001 Basis of recording: Cash General government includes: Central Government;. Data on general government not available. Valuation of public debt: Nominal value. Debt figures incorporate committed but not yet delivered debt relief. Instruments included in gross and net debt: Securities Other than Shares; Loans;. Securities are promissory note issued by the MOF. Loans are mainly loans from abroad. Primary domestic currency: Afghan Afghani Data last updated: 03/2021</t>
  </si>
  <si>
    <t>GGR_NGDP</t>
  </si>
  <si>
    <t>See notes for:  General government revenue (National currency).</t>
  </si>
  <si>
    <t>GGX</t>
  </si>
  <si>
    <t>General government total expenditure</t>
  </si>
  <si>
    <t>Total expenditure consists of total expense and the net acquisition of nonfinancial assets. Note: Apart from being on an accrual basis, total expenditure differs from the GFSM 1986 definition of total expenditure in the sense that it also takes the disposals of nonfinancial assets into account.</t>
  </si>
  <si>
    <t>GGX_NGDP</t>
  </si>
  <si>
    <t>See notes for:  General government total expenditure (National currency).</t>
  </si>
  <si>
    <t>GGXCNL</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</si>
  <si>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</si>
  <si>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</si>
  <si>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GGXCNL_NGDP</t>
  </si>
  <si>
    <t>See notes for:  General government net lending/borrowing (National currency).</t>
  </si>
  <si>
    <t>GGSB</t>
  </si>
  <si>
    <t>General government structural balance</t>
  </si>
  <si>
    <t>The structural budget balance refers to the general government cyclically adjusted balance adjusted for nonstructural elements beyond the economic cycle. These include temporary financial sector and asset price movements as well as one-off, or temporary, revenue or expenditure items. The cyclically adjusted balance is the fiscal balance adjusted for the effects of the economic cycle; see, for example, A. Fedelino. A. Ivanova and M. Horton "Computing Cyclically Adjusted Balances and Automatic Stabilizers" IMF Technical Guidance Note No. 5, http://www.imf.org/external/pubs/ft/tnm/2009/tnm0905.pdf.</t>
  </si>
  <si>
    <t>GGSB_NPGDP</t>
  </si>
  <si>
    <t>GGXONLB</t>
  </si>
  <si>
    <t>General government primary net lending/borrowing</t>
  </si>
  <si>
    <t>Primary net lending/borrowing is net lending (+)/borrowing (-) plus net interest payable/paid (interest expense minus interest revenue).</t>
  </si>
  <si>
    <t>GGXONLB_NGDP</t>
  </si>
  <si>
    <t>See notes for:  General government primary net lending/borrowing (National currency).</t>
  </si>
  <si>
    <t>GGXWDN</t>
  </si>
  <si>
    <t>General government net debt</t>
  </si>
  <si>
    <t>Net debt is calculated as gross debt minus financial assets corresponding to debt instruments. These financial assets are: monetary gold and SDRs, currency and deposits, debt securities, loans, insurance, pension, and standardized guarantee schemes, and other accounts receivable.</t>
  </si>
  <si>
    <t>GGXWDN_NGDP</t>
  </si>
  <si>
    <t>GGXWDG</t>
  </si>
  <si>
    <t>General government gross debt</t>
  </si>
  <si>
    <t>Gross debt consists of all liabilities that require payment or payments of interest and/or principal by the debtor to the creditor at a date or dates in the future. This includes debt liabilities in the form of SDRs, currency and deposits, debt securities, loans, insurance, pensions and standardized guarantee schemes, and other accounts payable. Thus, all liabilities in the GFSM 2001 system are debt, except for equity and investment fund shares and financial derivatives and employee stock options. Debt can be valued at current market, nominal, or face values (GFSM 2001, paragraph 7.110).</t>
  </si>
  <si>
    <t>GGXWDG_NGDP</t>
  </si>
  <si>
    <t>See notes for:  General government gross debt (National currency).</t>
  </si>
  <si>
    <t>NGDP_FY</t>
  </si>
  <si>
    <t>Gross domestic product corresponding to fiscal year, current prices</t>
  </si>
  <si>
    <t>Gross domestic product corresponding to fiscal year is the country's GDP based on the same period during the year as their fiscal data. In the case of countries whose fiscal data are based on a fiscal calendar (e.g., July to June), this series would be the country's GDP over that same period. For countries whose fiscal data are based on a calendar year (i.e., January to December), this series will be the same as their GDP in current prices.</t>
  </si>
  <si>
    <t>BCA</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</si>
  <si>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</si>
  <si>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</si>
  <si>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Various sources: Central Statistical Office; ministry of finance, central bank, Directions of Trade Statistics; Afghanistan Investment Support Agency; IMF staff Latest actual data: 2019 BOP Manual used: Balance of Payments and International Investment Position Manual, sixth edition (BPM6) Primary domestic currency: Afghan Afghani Data last updated: 03/2021</t>
  </si>
  <si>
    <t>BCA_NGDPD</t>
  </si>
  <si>
    <t>See notes for:  Gross domestic product, current prices (National currency) Current account balance (U.S. dollars).</t>
  </si>
  <si>
    <t>ALB</t>
  </si>
  <si>
    <t>Source: IMF Staff Estimates Latest actual data: 2019 National accounts manual used: European System of Accounts (ESA) 2010 GDP valuation: Market prices Start/end months of reporting year: January/December Base year: 1996 Chain-weighted: Yes, from 1996 Primary domestic currency: Albanian lek Data last updated: 03/2021</t>
  </si>
  <si>
    <t>Source: National Statistics Office Latest actual data: 2020 Notes: CPI basket was revised in 2001, 2007 and 2015. Harmonized prices: No Frequency of source data: Monthly Base year: 2015 Primary domestic currency: Albanian lek Data last updated: 03/2021</t>
  </si>
  <si>
    <t>Source: Central Bank Latest actual data: 2020 Base year: 2005 Methodology used to derive volumes: Other Formula used to derive volumes: Laspeyres-type Chain-weighted: No Trade System: General trade Oil coverage: Primary or unrefined products; Secondary or refined products; Valuation of exports: Free on board (FOB) Valuation of imports: Cost, insurance, freight (CIF) Primary domestic currency: Albanian lek Data last updated: 03/2021</t>
  </si>
  <si>
    <t>Source: National Statistics Office Latest actual data: 2019 Employment type: National definition Primary domestic currency: Albanian lek Data last updated: 03/2021</t>
  </si>
  <si>
    <t>Source: National Statistics Office. INSTAT Latest actual data: 2020 Primary domestic currency: Albanian lek Data last updated: 03/2021</t>
  </si>
  <si>
    <t>Source: IMF Staff Estimates Latest actual data: 2019 Start/end months of reporting year: January/December GFS Manual used: Government Finance Statistics Manual (GFSM) 1986 Basis of recording: Modified Cash Basis General government includes: Central Government; Local Government; Social Security Funds; Monetary Public Corporations, incl. central bank; Nonfinancial Public Corporation; Valuation of public debt: Nominal value Instruments included in gross and net debt: Currency and Deposits; Loans; Other Accounts Receivable/Payable Primary domestic currency: Albanian lek Data last updated: 03/2021</t>
  </si>
  <si>
    <t>See notes for:  General government net debt (National currency).</t>
  </si>
  <si>
    <t>Source: Central Bank Latest actual data: 2019 BOP Manual used: Balance of Payments and International Investment Position Manual, sixth edition (BPM6). Starting  with the year 2013 data are provided by the authorities in BPM6. Data for prior years are converted by the staff from BPM5. Primary domestic currency: Albanian lek Data last updated: 03/2021</t>
  </si>
  <si>
    <t>DZA</t>
  </si>
  <si>
    <t>Algeria</t>
  </si>
  <si>
    <t>Source: National Statistics Office Latest actual data: 2019 National accounts manual used: System of National Accounts (SNA) 1993 GDP valuation: Market prices Start/end months of reporting year: January/December Base year: 2001 Chain-weighted: Yes, from 2005 Primary domestic currency: Algerian dinar Data last updated: 03/2021</t>
  </si>
  <si>
    <t>Source: National Statistics Office Latest actual data: 2019 Harmonized prices: No Frequency of source data: Monthly Base year: 2001 Primary domestic currency: Algerian dinar Data last updated: 03/2021</t>
  </si>
  <si>
    <t>Source: Central Bank Latest actual data: 2019 Base year: 2005 Methodology used to derive volumes: Deflation by survey-based price indexes Chain-weighted: Yes, from 2005 Oil coverage: Hydrocarbons, related to the oil and gas sector Valuation of exports: Free on board (FOB) Valuation of imports: Cost, insurance, freight (CIF) Primary domestic currency: Algerian dinar Data last updated: 03/2021</t>
  </si>
  <si>
    <t>Source: National Statistics Office Latest actual data: 2019 Employment type: Harmonized ILO definition Primary domestic currency: Algerian dinar Data last updated: 03/2021</t>
  </si>
  <si>
    <t>Source: National Statistics Office Latest actual data: 2019 Primary domestic currency: Algerian dinar Data last updated: 03/2021</t>
  </si>
  <si>
    <t>Source: Ministry of Finance or Treasury Latest actual data: 2019 Notes: Calculated as debt liabilities minus government deposits. Fiscal assumptions: Data for 2020  are preliminary and using the new supplementary budget law for 2020. Projections for 2020-2025 are based on IMF staff calculations and authorities_x0019_  medium term budget framework 2020-22.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Algerian dinar Data last updated: 03/2021</t>
  </si>
  <si>
    <t>Source: Central Bank Latest actual data: 2019 BOP Manual used: Balance of Payments and International Investment Position Manual, sixth edition (BPM6) Primary domestic currency: Algerian dinar Data last updated: 03/2021</t>
  </si>
  <si>
    <t>AGO</t>
  </si>
  <si>
    <t>Angola</t>
  </si>
  <si>
    <t>Source: National Statistics Office. Ministry of Planning Latest actual data: 2019. Starting from the year 2002, historical National Accounts data are provided by Angola_x0019_ s National Institute of Statistics (INE). Data for prior years are based on different sources and/or estimated by IMF staff, including using a ratio slicing method in order to avoid breaks in the data. Notes: Starting from the year 2002, the composition of aggregate demand was revised taking into account updated information from the authorities_x0019_  National Accounts statistics. Data for prior years are based on [old information] and/or estimated by IMF staff, including using a ratio slicing method in order to avoid breaks in the data. National accounts manual used: European System of Accounts (ESA) 1995 GDP valuation: Market prices Start/end months of reporting year: January/December Base year: 2002 Chain-weighted: No Primary domestic currency: Angolan kwanza Data last updated: 02/2021</t>
  </si>
  <si>
    <t>Source: National Statistics Office Latest actual data: 2019 Notes: Historical consumer price index (CPI) and inflation are measured by Angola_x0019_ s national CPI (IPCN) from January 2015 and by the Luanda province CPI up to December 2014. Harmonized prices: No Frequency of source data: Monthly Base year: 2010. Although the base year is reported as 2010, we are currently using December 2010 (=100) as the base month. Primary domestic currency: Angolan kwanza Data last updated: 02/2021</t>
  </si>
  <si>
    <t>Source: Central Bank. National Bank of Angola Latest actual data: 2019 Base year: 2005 Methodology used to derive volumes: Other Formula used to derive volumes: Other Chain-weighted: No Trade System: General trade Oil coverage: Primary or unrefined products; Secondary or refined products; Other; Valuation of exports: Free on board (FOB) Valuation of imports: Cost, insurance, freight (CIF) Primary domestic currency: Angolan kwanza Data last updated: 02/2021</t>
  </si>
  <si>
    <t>Source: National Statistics Office Latest actual data: 2017 Primary domestic currency: Angolan kwanza Data last updated: 02/2021</t>
  </si>
  <si>
    <t>Source: Ministry of Finance or Treasury Latest actual data: 2019 Fiscal assumptions: Oil revenue: effective tax rate approach, based on WEO oil price and oil production from authorities; non-oil revenue: relies on non-oil output as key taxable base; expenditure: current year based on the budget, medium term based on desk's assumptions. Start/end months of reporting year: January/December GFS Manual used: Government Finance Statistics Manual (GFSM) 2001 Basis of recording: Other General government includes: Central Government and provincial governments Valuation of public debt: Nominal value Instruments included in gross and net debt: Securities Other than Shares; Loans; Other Accounts Receivable/Payable Primary domestic currency: Angolan kwanza Data last updated: 02/2021</t>
  </si>
  <si>
    <t>See notes for:  General government structural balance (National currency).</t>
  </si>
  <si>
    <t>Source: Central Bank. National Bank of Angola Latest actual data: 2019 BOP Manual used: Balance of Payments and International Investment Position Manual, sixth edition (BPM6) Primary domestic currency: Angolan kwanza Data last updated: 02/2021</t>
  </si>
  <si>
    <t>ATG</t>
  </si>
  <si>
    <t>Source: Central Bank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Nominal GDP is measured at market prices and real GDP is measured at factor cost, hence the GDP deflator is not equal to 100. Chain-weighted: No Primary domestic currency: Eastern Caribbean dollar Data last updated: 03/2021</t>
  </si>
  <si>
    <t>Source: Central Bank Latest actual data: 2020. Latest data Dec 2020 Harmonized prices: No Frequency of source data: Monthly Base year: 2019. CPI Index = 100 in January 2019. Primary domestic currency: Eastern Caribbean dollar Data last updated: 03/2021</t>
  </si>
  <si>
    <t>Source: Central Bank Latest actual data: 2018. Preliminary. ECCB still revising historical data. Notes: On account of a methodological change to the compilation of balance of payments statistics, data for BOP series before 2014 have been removed. Base year: 2006 Methodology used to derive volumes: Other Formula used to derive volumes: Other Chain-weighted: No Trade System: General trade Oil coverage: Primary or unrefined products Primary domestic currency: Eastern Caribbean dollar Data last updated: 03/2021</t>
  </si>
  <si>
    <t>Source: International Financial Institution. Growth rates from WDI database, but values based on 2011 census Latest actual data: 2011 Primary domestic currency: Eastern Caribbean dollar Data last updated: 03/2021</t>
  </si>
  <si>
    <t>Source: Ministry of Finance or Treasury Latest actual data: 2020. Preliminary Start/end months of reporting year: January/December GFS Manual used: Government Finance Statistics Manual (GFSM) 2001 Basis of recording: Mixed General government includes: Central Government;. Central government and government guaranteed debt Valuation of public debt: Nominal value Instruments included in gross and net debt: Securities Other than Shares; Loans; Other Primary domestic currency: Eastern Caribbean dollar Data last updated: 03/2021</t>
  </si>
  <si>
    <t>Source: Central Bank Latest actual data: 2018. Preliminary. ECCB still revising historical data.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 It is expected that statistics under BPM6 methodology prior to 2014 could be available by end-2021 or early 2022. Primary domestic currency: Eastern Caribbean dollar Data last updated: 03/2021</t>
  </si>
  <si>
    <t>ARG</t>
  </si>
  <si>
    <t>Source: National Statistics Office Latest actual data: 2019 National accounts manual used: System of National Accounts (SNA) 2008 GDP valuation: Market prices Start/end months of reporting year: January/December Base year: 2004 Chain-weighted: No Primary domestic currency: Argentine peso Data last updated: 03/2021</t>
  </si>
  <si>
    <t>Source: National Statistics Office Latest actual data: 2020 Notes: The consumer price data for Argentina before December 2013 reflect the consumer price index (CPI) for the Greater Buenos Aires Area (CPI-GBA), while from December 2013 to October 2015 the data reflect the national CPI (IPCNu). The new government that took office in December 2015 discontinued the IPCNu, stating that it was flawed, and released a new CPI for the Greater Buenos Aires Area on June 15, 2016 (a new national CPI index has been disseminated starting in June 2017). At its November 9, 2016, meeting, the IMF Executive Board considered the new CPI series to be in line with international standards and lifted the declaration of censure issued in 2013. Given the differences in geographical coverage, weights, sampling, and methodology of these series, the average CPI inflation for 2014, 2015, and 2016 and end-of-period inflation for 2015 and 2016 are not reported in the October 2017 World Economic Outlook. Harmonized prices: No Frequency of source data: Monthly Base year: 2013/14. The actual data are for calendar year the official index we are using for the WEO submission had the base year of Oct13-Sep14, hence the 2013/14 notation. Primary domestic currency: Argentine peso Data last updated: 03/2021</t>
  </si>
  <si>
    <t>Source: National Statistics Office Latest actual data: 2019 Base year: 1996 Methodology used to derive volumes: Weighted average of volume changes Formula used to derive volumes: Laspeyres-type Chain-weighted: No Trade System: General trade Valuation of exports: Free on board (FOB) Valuation of imports: Cost, insurance, freight (CIF) Primary domestic currency: Argentine peso Data last updated: 03/2021</t>
  </si>
  <si>
    <t>Source: National Statistics Office Latest actual data: 2019 Notes: Argentina's authorities discontinued the publication of labor market data in December 2015 and released new series starting in the second quarter of 2016. Employment type: National definition Primary domestic currency: Argentine peso Data last updated: 03/2021</t>
  </si>
  <si>
    <t>Source: National Statistics Office Latest actual data: 2019 Notes: Based on the National Census of 2010 Primary domestic currency: Argentine peso Data last updated: 03/2021</t>
  </si>
  <si>
    <t>Source: Ministry of Economy and/or Planning. http://www.mecon.gov.ar/onp/html/ejectexto/cuenta_nac_dosuno.html?var1=cuentanacdosnueve Latest actual data: 2019 Notes: Government gross debt refers to the central government including untendered debt. Fiscal assumptions: Fiscal projections are based on the available information regarding budget outturn and budget plans for the federal and provincial governments, fiscal measures announced by the authorities, and the IMF Staff's macroeconomic projections. Start/end months of reporting year: January/December GFS Manual used: Government Finance Statistics Manual (GFSM) 1986 Basis of recording: Cash. Central (National) government net lending/borrowing includes cash interest payments only. General government includes: Central Government; State Government; Social Security Funds; Valuation of public debt: Nominal value Instruments included in gross and net debt: Securities Other than Shares; Loans Primary domestic currency: Argentine peso Data last updated: 03/2021</t>
  </si>
  <si>
    <t>Source: National Statistics Office Latest actual data: 2019 BOP Manual used: Balance of Payments and International Investment Position Manual, sixth edition (BPM6) Primary domestic currency: Argentine peso Data last updated: 03/2021</t>
  </si>
  <si>
    <t>ARM</t>
  </si>
  <si>
    <t>Source: National Statistics Office Latest actual data: 2019 National accounts manual used: System of National Accounts (SNA) 2008 GDP valuation: Market prices Start/end months of reporting year: January/December Base year: 2005 Chain-weighted: No Primary domestic currency: Armenian dram Data last updated: 03/2021</t>
  </si>
  <si>
    <t>Source: National Statistics Office Latest actual data: 2019 Harmonized prices: No Frequency of source data: Monthly Base year: 1995. Core CPI base year is 1997=100 Primary domestic currency: Armenian dram Data last updated: 03/2021</t>
  </si>
  <si>
    <t>Source: Central Bank Latest actual data: 2019 Base year: 2016 Methodology used to derive volumes: Deflation by unit value indexes (from customs data) Formula used to derive volumes: Not applicable Chain-weighted: No Trade System: General trade Excluded items in trade: Other; Oil coverage: Secondary or refined products; Valuation of exports: Free on board (FOB) Valuation of imports: Cost, insurance, freight (CIF) Primary domestic currency: Armenian dram Data last updated: 03/2021</t>
  </si>
  <si>
    <t>Source: ILO Latest actual data: 2015 Employment type: National definition Primary domestic currency: Armenian dram Data last updated: 03/2021</t>
  </si>
  <si>
    <t>Source: National Statistics Office Latest actual data: 2015 Primary domestic currency: Armenian dram Data last updated: 03/2021</t>
  </si>
  <si>
    <t>Source: Ministry of Finance or Treasury Latest actual data: 2019 Notes: Since the general government accounts for Armenia are not available, all general government series are equal to the central government series. Fiscal assumptions: Staff estimates Start/end months of reporting year: January/December GFS Manual used: Government Finance Statistics Manual (GFSM) 2001 Basis of recording: Cash General government includes: Central Government; Valuation of public debt: Face value Instruments included in gross and net debt: Currency and Deposits; Loans Primary domestic currency: Armenian dram Data last updated: 03/2021</t>
  </si>
  <si>
    <t>Source: Central Bank Latest actual data: 2019 Notes: Starting from 2004, BOP figures were revised to reflect non-bank private transfers in the current account. In 2003 and previous years, non-bank private transfers are reported in the financial account. BOP Manual used: Balance of Payments and International Investment Position Manual, sixth edition (BPM6) Primary domestic currency: Armenian dram Data last updated: 03/2021</t>
  </si>
  <si>
    <t>ABW</t>
  </si>
  <si>
    <t>Source: National Statistics Office Latest actual data: 2017. The Central Bureau of Statistics (CBS) has compiled GDP at current prices by the production and expenditure approaches up to 2009 and has recently done so for the period 2013-17. GDP at constant prices by the expenditure approach has been estimated and disseminated by the Central Bank of Aruba up to 2017. In 2021, the CBS is still working on their update and revision of Aruba's National Account Statistics. National accounts manual used: System of National Accounts (SNA) 1993 GDP valuation: Market prices Start/end months of reporting year: January/December Base year: 2000 Chain-weighted: Yes, from 2000 Primary domestic currency: Aruban Florin Data last updated: 03/2021</t>
  </si>
  <si>
    <t>Source: National Statistics Office Latest actual data: 2020 Harmonized prices: No Frequency of source data: Monthly Base year: 2006 Primary domestic currency: Aruban Florin Data last updated: 03/2021</t>
  </si>
  <si>
    <t>Source: National Statistics Office Latest actual data: 2019 Employment type: Harmonized ILO definition Primary domestic currency: Aruban Florin Data last updated: 03/2021</t>
  </si>
  <si>
    <t>Source: National Statistics Office Latest actual data: 2019 Primary domestic currency: Aruban Florin Data last updated: 03/2021</t>
  </si>
  <si>
    <t>Source: Ministry of Finance or Treasury Latest actual data: 2019 Fiscal assumptions: Government budget and projected nominal GDP Start/end months of reporting year: January/December GFS Manual used: Government Finance Statistics Manual (GFSM) 2001 Basis of recording: Mixed General government includes: Central Government; Valuation of public debt: Nominal value Instruments included in gross and net debt: Securities Other than Shares; Loans Primary domestic currency: Aruban Florin Data last updated: 03/2021</t>
  </si>
  <si>
    <t>Source: Central Bank Latest actual data: 2019 BOP Manual used: Balance of Payments and International Investment Position Manual, sixth edition (BPM6) Primary domestic currency: Aruban Florin Data last updated: 03/2021</t>
  </si>
  <si>
    <t>AUS</t>
  </si>
  <si>
    <t>Source: National Statistics Office. Australian Bureau of Statistics (via Haver Analytics) Latest actual data: 2020. Data refer to calendar years National accounts manual used: System of National Accounts (SNA) 2008 GDP valuation: Market prices Start/end months of reporting year: January/December Base year: 2018. The base period is 2018Q3-2019Q2 Chain-weighted: Yes, from before 1980. Annually-reweighted Primary domestic currency: Australian dollar Data last updated: 03/2021</t>
  </si>
  <si>
    <t>Source: National Statistics Office. Australian Bureau of Statistics (via Haver Analytics) Latest actual data: 2020. Data refer to calendar years Harmonized prices: No Frequency of source data: Quarterly Base year: 2011. The base period is 2011Q3-2012Q2 Primary domestic currency: Australian dollar Data last updated: 03/2021</t>
  </si>
  <si>
    <t>Source: National Statistics Office. Australian Bureau of Statistics (via Haver Analytics) Latest actual data: 2020 Base year: 2005. Applies to export and import deflators. Data from the authorities are based on year 2011/12. Formula used to derive volumes: Laspeyres-type Chain-weighted: Yes, from before 1980. Annually-reweighted Trade System: General trade. General Merchandise Trade Oil coverage: Primary or unrefined products; Valuation of exports: Free on board (FOB) Valuation of imports: Cost, insurance, freight (CIF) Primary domestic currency: Australian dollar Data last updated: 03/2021</t>
  </si>
  <si>
    <t>Source: National Statistics Office. Australian Bureau of Statistics (via Haver Analytics) Latest actual data: 2020. Data refer to calendar years Employment type: National definition Primary domestic currency: Australian dollar Data last updated: 03/2021</t>
  </si>
  <si>
    <t>Source: National Statistics Office. Australian Bureau of Statistics (via Haver Analytics) Latest actual data: 2019. Data refer to calendar years Primary domestic currency: Australian dollar Data last updated: 03/2021</t>
  </si>
  <si>
    <t>Source: Ministry of Finance or Treasury. Treasury Department Latest actual data: 2019. Data are converted by averaging two fiscal years. Notes: Social Benefits series comprises social security and welfare spending for which we do not have comparable data prior to 2004. Fiscal assumptions: Fiscal projections are based on data from Australian Bureau of Statistics; the FY2020-21 Mid-Year Economic and Fiscal Outlook of the Commonwealth government; the FY2020-21 Budget published by each State/Territory government; and IMF staff estimates and projections. Start/end months of reporting year: January/December. July/June by authorities, and Jan/Dec by staff GFS Manual used: Government Finance Statistics Manual (GFSM) 2014. The IMF has published a revised Government Finance Statistics Manual (GFSM 2014), and the Australian system has been updated to reflect the new international standards. These changes are presented in the Australian System of Government Finance Statistics: Concepts, Sources and Methods, 2015†(cat. no. 5514.0), and will be implemented for data reported for periods from 1 July 2017 onwards, Source: ABS Basis of recording: Accrual General government includes: Central Government; State Government; Local Government; Other;. Other includes Territory governments Valuation of public debt: Current market value Instruments included in gross and net debt: Currency and Deposits; Securities Other than Shares; Loans; Shares and Other Equity; Financial Derivatives; Other Accounts Receivable/Payable Primary domestic currency: Australian dollar Data last updated: 03/2021</t>
  </si>
  <si>
    <t>Source: National Statistics Office. Australian Bureau of Statistics (via Haver Analytics) Latest actual data: 2020 BOP Manual used: Balance of Payments and International Investment Position Manual, sixth edition (BPM6) Primary domestic currency: Australian dollar Data last updated: 03/2021</t>
  </si>
  <si>
    <t>AUT</t>
  </si>
  <si>
    <t>Source: National Statistics Office Latest actual data: 2019 National accounts manual used: European System of Accounts (ESA) 2010 GDP valuation: Market prices Start/end months of reporting year: January/December Base year: 2015 Chain-weighted: Yes, from 1995 Primary domestic currency: Euro Data last updated: 03/2021</t>
  </si>
  <si>
    <t>Source: National Statistics Office Latest actual data: 2020 Harmonized prices: Yes Frequency of source data: Monthly Base year: 2005 Primary domestic currency: Euro Data last updated: 03/2021</t>
  </si>
  <si>
    <t>Source: Central Bank Latest actual data: 2019. For annual data Base year: 2005 Methodology used to derive volumes: Other Formula used to derive volumes: Other Chain-weighted: Yes, from 1988 Trade System: Other Excluded items in trade: Other; Oil coverage: Other; Valuation of exports: Free on board (FOB) Valuation of imports: Cost, insurance, freight (CIF) Primary domestic currency: Euro Data last updated: 03/2021</t>
  </si>
  <si>
    <t>Source: National Statistics Office Latest actual data: 2019 Employment type: Harmonized ILO definition Primary domestic currency: Euro Data last updated: 03/2021</t>
  </si>
  <si>
    <t>Source: National Statistics Office. Note: mid-year population Latest actual data: 2019 Primary domestic currency: Euro Data last updated: 03/2021</t>
  </si>
  <si>
    <t>Source: National Statistics Office Latest actual data: 2019. For annual data Fiscal assumptions: The fiscal projection is based on the 2021 budget but takes into consideration of available data for 2020 and include the new EU recovery funds (not included in the budget) for projection years. Start/end months of reporting year: January/December GFS Manual used: Government Finance Statistics Manual (GFSM) 2014 Basis of recording: Accrual General government includes: Central Government; State Government; Local Government; Social Security Funds; Valuation of public debt: Face value Instruments included in gross and net debt: Currency and Deposits; Securities Other than Shares; Loans;. Our framework follows the Maastricht debt criteria. Primary domestic currency: Euro Data last updated: 03/2021</t>
  </si>
  <si>
    <t>Source: Central Bank Latest actual data: 2019 BOP Manual used: Balance of Payments and International Investment Position Manual, sixth edition (BPM6) Primary domestic currency: Euro Data last updated: 03/2021</t>
  </si>
  <si>
    <t>AZE</t>
  </si>
  <si>
    <t>Source: National Statistics Office Latest actual data: 2019 Notes: Data prior to 2001 cannot be confirmed at this time. National accounts manual used: System of National Accounts (SNA) 1993 GDP valuation: Market prices Start/end months of reporting year: January/December Base year: 2005 Chain-weighted: Yes, from 1994 Primary domestic currency: Azerbaijan manat Data last updated: 02/2021</t>
  </si>
  <si>
    <t>Source: National Statistics Office Latest actual data: 2020 Harmonized prices: No Frequency of source data: Monthly Base year: 2005. PCPI = 100 in June 2005, Core CPI = 100 in 2006 Primary domestic currency: Azerbaijan manat Data last updated: 02/2021</t>
  </si>
  <si>
    <t>Source: National Statistics Office Latest actual data: 2019 Base year: 2016 Chain-weighted: No Oil coverage: Primary or unrefined products; Valuation of exports: Free on board (FOB) Valuation of imports: Cost, insurance, freight (CIF) Primary domestic currency: Azerbaijan manat Data last updated: 02/2021</t>
  </si>
  <si>
    <t>Source: National Statistics Office Latest actual data: 2019 Employment type: Harmonized ILO definition Primary domestic currency: Azerbaijan manat Data last updated: 02/2021</t>
  </si>
  <si>
    <t>Source: National Statistics Office Latest actual data: 2019 Notes: Data prior to 2005 cannot be confirmed at this time. Primary domestic currency: Azerbaijan manat Data last updated: 02/2021</t>
  </si>
  <si>
    <t>Source: Ministry of Finance or Treasury Latest actual data: 2019 Notes: Since the general government accounts for Azerbaijan are not available, all general government series are equal to the central government series. Central government includes state budget and main extrabudgetary funds, including operations of the oil fund and the social protection fund.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Treasury bills (Manat); treasury bonds (Manat); sovereign external debt (US dollar). Primary domestic currency: Azerbaijan manat Data last updated: 02/2021</t>
  </si>
  <si>
    <t>Source: Central Bank Latest actual data: 2019 Notes: Data prior to 2005 cannot be confirmed at this time. BOP Manual used: Balance of Payments and International Investment Position Manual, sixth edition (BPM6) Primary domestic currency: Azerbaijan manat Data last updated: 02/2021</t>
  </si>
  <si>
    <t>BHS</t>
  </si>
  <si>
    <t>The Bahamas</t>
  </si>
  <si>
    <t>Source: National Statistics Office Latest actual data: 2019 National accounts manual used: System of National Accounts (SNA) 1993 GDP valuation: Market prices Start/end months of reporting year: January/December Base year: 2012 Chain-weighted: No Primary domestic currency: Bahamian dollar Data last updated: 02/2021</t>
  </si>
  <si>
    <t>Source: National Statistics Office Latest actual data: 2019 Harmonized prices: Yes. Retail Price Index Frequency of source data: Monthly Base year: 2014 Primary domestic currency: Bahamian dollar Data last updated: 02/2021</t>
  </si>
  <si>
    <t>Source: Central Bank Latest actual data: 2019 Base year: 2005 Methodology used to derive volumes: Other Formula used to derive volumes: Other Chain-weighted: No Trade System: General trade Excluded items in trade: Re-exports;. In Trade we excluded imports and re-exports of bunker fuel for aviation, but included it in the BOP. Oil coverage: Primary or unrefined products; Valuation of exports: Free on board (FOB) Valuation of imports: Cost, insurance, freight (CIF) Primary domestic currency: Bahamian dollar Data last updated: 02/2021</t>
  </si>
  <si>
    <t>Source: National Statistics Office Latest actual data: 2018 Employment type: National definition Primary domestic currency: Bahamian dollar Data last updated: 02/2021</t>
  </si>
  <si>
    <t>Source: National Statistics Office Latest actual data: 2018 Primary domestic currency: Bahamian dollar Data last updated: 02/2021</t>
  </si>
  <si>
    <t>Source: Ministry of Finance or Treasury Latest actual data: 2019/20 Notes: All fiscal and debt series data in WEO are on fiscal year basis. Fiscal assumptions: Revenue projection is driven by nominal GDP with the elasticity higher than 1 due to "recovery" from the crises (Hurricane Dorian and Covid-19 pandemic). Expenditure projection is based on the budget and additional expenditure measures. The FY2019/20 fiscal outturn is IMF staff_x0019_ s estimate based on the authorities_x0019_  published data. Because of classification differences, total expenditure and the overall deficit for FY2019/20 are smaller than the authorities_x0019_  estimates. Start/end months of reporting year: July/June GFS Manual used: Government Finance Statistics Manual (GFSM) 2014 Basis of recording: Cash General government includes: Central Government; Valuation of public debt: Nominal value Primary domestic currency: Bahamian dollar Data last updated: 02/2021</t>
  </si>
  <si>
    <t>Source: Central Bank Latest actual data: 2019 BOP Manual used: Balance of Payments Manual, fifth edition (BPM5) Primary domestic currency: Bahamian dollar Data last updated: 02/2021</t>
  </si>
  <si>
    <t>BHR</t>
  </si>
  <si>
    <t>Source: National Statistics Office Latest actual data: 2019 National accounts manual used: System of National Accounts (SNA) 2008 GDP valuation: Market prices Start/end months of reporting year: January/December Base year: 2010 Chain-weighted: No Primary domestic currency: Bahrain dinar Data last updated: 02/2021</t>
  </si>
  <si>
    <t>Source: National Statistics Office Latest actual data: 2019 Harmonized prices: No Frequency of source data: Monthly. The current CPI basket contains more than 450 individual goods and services which are organized according to  Classification of Individual Consumption by Purpose (COICOP)-Standard EU classification of consumer spending. Base year: 2019. April 2019= 100 Primary domestic currency: Bahrain dinar Data last updated: 02/2021</t>
  </si>
  <si>
    <t>Source: Central Bank Latest actual data: 2019 Base year: 2011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Bahrain dinar Data last updated: 02/2021</t>
  </si>
  <si>
    <t>Source: Other Latest actual data: 2018 Employment type: National definition Primary domestic currency: Bahrain dinar Data last updated: 02/2021</t>
  </si>
  <si>
    <t>Source: National Statistics Office. For data prior to 1990, the source is IFS - International Financial Statistics Latest actual data: 2019. The latest census were 2010 and 2001. Primary domestic currency: Bahrain dinar Data last updated: 02/2021</t>
  </si>
  <si>
    <t>Source: Ministry of Finance or Treasury. Ministry of Finance and National Economy Latest actual data: 2019 Notes: The projections use the 2001 Manual --- all the series are on cash basis only. Fiscal assumptions: The projections are based on the current WEO assumptions for oil prices. Start/end months of reporting year: January/December GFS Manual used: Government Finance Statistics Manual (GFSM) 2001 Basis of recording: Cash General government includes: Central Government;. Fiscal statistics are for central government only Valuation of public debt: Face value Instruments included in gross and net debt: Currency and Deposits; Securities Other than Shares; Loans; Monetary Gold and SDRs Primary domestic currency: Bahrain dinar Data last updated: 02/2021</t>
  </si>
  <si>
    <t>Source: Central Bank. Central Bank of Bahrain Latest actual data: 2019 BOP Manual used: Balance of Payments and International Investment Position Manual, sixth edition (BPM6). BOP data from 2011 are based on a new methodology revised in 2016 by the authorities. Changes include adoption of BPM6 format, exclusion of some non-resident offshore banks, and additional coverage for trade. Pre-2011 data on capital and financial flows, the current account aggregate, and for secondary income are unchanged and follow the previous methodology. Pre-2011 goods trade data are unchanged and follow the previous methodology, except for 2009 and 2010, where non-oil exports and imports are taken from UN Comtrade. Pre-2011 services and primary income data are staff estimates. Primary domestic currency: Bahrain dinar Data last updated: 02/2021</t>
  </si>
  <si>
    <t>BGD</t>
  </si>
  <si>
    <t>Source: National Statistics Office. Bangladesh Bureau of Statistics Latest actual data: 2019/20 National accounts manual used: System of National Accounts (SNA) 2008 GDP valuation: Market prices Start/end months of reporting year: July/June. Authorities report July/June Base year: 2005/06. The base year is in fiscal year Chain-weighted: No Primary domestic currency: Bangladesh taka Data last updated: 03/2021</t>
  </si>
  <si>
    <t>Source: Bangladesh Bureau of Statistics Latest actual data: 2019/20 Harmonized prices: No Frequency of source data: Monthly Base year: 2005/06 Primary domestic currency: Bangladesh taka Data last updated: 03/2021</t>
  </si>
  <si>
    <t>Source: Central Bank Latest actual data: 2018/19 Base year: 1990/91 Methodology used to derive volumes: Other Formula used to derive volumes: Not applicable Chain-weighted: No Valuation of exports: Free on board (FOB) Valuation of imports: Cost, insurance, freight (CIF) Primary domestic currency: Bangladesh taka Data last updated: 03/2021</t>
  </si>
  <si>
    <t>Source: International Financial Institution Latest actual data: 2013 Primary domestic currency: Bangladesh taka Data last updated: 03/2021</t>
  </si>
  <si>
    <t>Source: Ministry of Finance or Treasury. GGR (Total Revenue) includes Grants starting 1990 on wards. Before, GGR does not include grants. Latest actual data: 2018/19 Start/end months of reporting year: July/June GFS Manual used: Other Basis of recording: Cash General government includes: Central Government; Valuation of public debt: Nominal value Instruments included in gross and net debt: Securities Other than Shares; Loans; Other Primary domestic currency: Bangladesh taka Data last updated: 03/2021</t>
  </si>
  <si>
    <t>Source: Central Bank Latest actual data: 2018/19 BOP Manual used: Balance of Payments and International Investment Position Manual, sixth edition (BPM6) Primary domestic currency: Bangladesh taka Data last updated: 03/2021</t>
  </si>
  <si>
    <t>BRB</t>
  </si>
  <si>
    <t>Source: National Statistics Office. The National Statistics Office is the primary source of National Accounts Data. Partial data is published on the central bank website. Expenditure side not available. Latest actual data: 2019 National accounts manual used: System of National Accounts (SNA) 1993 GDP valuation: Factor costs Start/end months of reporting year: January/December Base year: 2010. Constant price GDP is based on 1974 as base year, compiled by the Central bank of Barbados (CBB). Currently, the Barbados Statistical Services (BSS) ,with the assistance of CARTAC, began compiling constant price GDP by industry using 2010 as base year. Chain-weighted: No Primary domestic currency: Barbados dollar Data last updated: 02/2021</t>
  </si>
  <si>
    <t>Source: National Statistics Office. Headline CPI available since 1994. Components available since 2013. Latest actual data: 2020. Monthly data available with 1-2 months lag. Harmonized prices: No Frequency of source data: Monthly Base year: 2001. CPI base, July 2001 = 100 Primary domestic currency: Barbados dollar Data last updated: 02/2021</t>
  </si>
  <si>
    <t>Source: Central Bank. Exports rise in 2011 due to merchandising being included in the BOP accounts that year. Latest actual data: 2019 Base year: 2005 Methodology used to derive volumes: Other Formula used to derive volumes: Other Chain-weighted: No Trade System: General trade Excluded items in trade: None Oil coverage: Primary or unrefined products; Secondary or refined products; Valuation of exports: Free on board (FOB) Valuation of imports: Cost, insurance, freight (CIF) Primary domestic currency: Barbados dollar Data last updated: 02/2021</t>
  </si>
  <si>
    <t>Source: National Statistics Office Latest actual data: 2019 Employment type: National definition Primary domestic currency: Barbados dollar Data last updated: 02/2021</t>
  </si>
  <si>
    <t>Source: National Statistics Office Latest actual data: 2019 Primary domestic currency: Barbados dollar Data last updated: 02/2021</t>
  </si>
  <si>
    <t>Source: Ministry of Finance or Treasury Latest actual data: 2019/20. 3/1/2020 Notes: Fiscal perimeter = budgetary central government. Authorities do not consolidate general government. Start/end months of reporting year: April/March GFS Manual used: Government Finance Statistics Manual (GFSM) 1986 Basis of recording: Cash General government includes: Central Government;. Data covers the Budgetary Central Government only. Valuation of public debt: Nominal value Instruments included in gross and net debt: Securities Other than Shares; Loans;. Central Government Gross Debt includes Guaranteed, non-Guaranteed and Arrears; Central Government Net Debt is derived by Central Government Gross Debt subtract Government's deposits in CBB and Commercial Banks; Forecast (2018-2023) for Government's deposits is to remain constant with 2017. Primary domestic currency: Barbados dollar Data last updated: 02/2021</t>
  </si>
  <si>
    <t>Source: Central Bank. Exports rise in 2011 due to merchandising being included in the BOP accounts that year. Latest actual data: 2019 BOP Manual used: Balance of Payments and International Investment Position Manual, sixth edition (BPM6) Primary domestic currency: Barbados dollar Data last updated: 02/2021</t>
  </si>
  <si>
    <t>BLR</t>
  </si>
  <si>
    <t>Source: National Statistics Office. Formally, the National Statistical Committee of the Republic of Belarus Latest actual data: 2019 Notes: The national accounts have been updated from 2014 onwards. Prior to 2014 the data are adjusted to produce smooth series with the use of a splicing technique. These estimates continue to serve as proxies for historical series when complete information is unavailable. National accounts manual used: System of National Accounts (SNA) 2008 GDP valuation: Market prices Start/end months of reporting year: January/December Base year: 2018 Chain-weighted: Yes, from 2005 Primary domestic currency: Belarusian rubel Data last updated: 03/2021</t>
  </si>
  <si>
    <t>Source: National Statistics Office. Formally, the National Statistical Committee of the Republic of Belarus Latest actual data: 2019 Harmonized prices: No Frequency of source data: Monthly Base year: 2005 Primary domestic currency: Belarusian rubel Data last updated: 03/2021</t>
  </si>
  <si>
    <t>Source: National Statistics Office. Formally, the National Statistical Committee of the Republic of Belarus Latest actual data: 2019 Notes: Belarus purchases crude oil from Russia at a discounted world market price. Due to internal tax changes in Russia, this discount is projected to gradually fall to zero by the end of 2024. Current WEO projections for Belarus are based on information provided by the authorities on a bilateral oil price deal with Russia that is being negotiated, but is not yet formally signed. The dynamics of the imported oil price deflator is set by world prices as well as by the discount, so it does not follow world prices. Deflator of oil exports reflects (i) crude oil and (ii) oil products. Oil products are priced differently from crude oil. The historical values are taken from the authorities_x0019_  data. Projections should broadly match WEO's numbers in terms of percentage changes. Base year: 2009 Methodology used to derive volumes: Other Formula used to derive volumes: Fisher Chain-weighted: No. Last update of weights was 2008. Trade System: General trade Excluded items in trade: In transit; Other;. Excluded items include transit goods and goods from U.N. methodology. Oil coverage: Primary or unrefined products; Secondary or refined products; Other; Valuation of exports: Delivered At Frontier (DAF) Valuation of imports: Cost, insurance, freight (CIF) Primary domestic currency: Belarusian rubel Data last updated: 03/2021</t>
  </si>
  <si>
    <t>Source: National Statistics Office. Formally, the National Statistical Committee of the Republic of Belarus Latest actual data: 2018 Employment type: National definition Primary domestic currency: Belarusian rubel Data last updated: 03/2021</t>
  </si>
  <si>
    <t>Source: National Statistics Office. Formally, the National Statistical Committee of the Republic of Belarus Latest actual data: 2019 Primary domestic currency: Belarusian rubel Data last updated: 03/2021</t>
  </si>
  <si>
    <t>Source: Ministry of Finance or Treasury Latest actual data: 2019 Notes: The overall fiscal balance includes off balance sheet items. General government debt includes guarantees. Up to 2018, external public debt includes SDRs holdings and allocations, thereafter these are reclassified as NBRB external debt based on the internal agreement. Fiscal assumptions: IMF staff projections. Start/end months of reporting year: January/December GFS Manual used: Government Finance Statistics Manual (GFSM) 2001 Basis of recording: Cash General government includes: Central Government; Local Government; Social Security Funds; Valuation of public debt: Nominal value. Includes general government and off-balance sheet operations. Instruments included in gross and net debt: Securities Other than Shares; Loans; Other;. Includes government guarantees as other. Primary domestic currency: Belarusian rubel Data last updated: 03/2021</t>
  </si>
  <si>
    <t>Source: Central Bank. Formally, the National Bank of the Republic of Belarus Latest actual data: 2019 Notes: Projections are based on preliminary assumptions about agreements with Russia on Belarus imports of crude oil. BOP Manual used: Balance of Payments and International Investment Position Manual, sixth edition (BPM6) Primary domestic currency: Belarusian rubel Data last updated: 03/2021</t>
  </si>
  <si>
    <t>BEL</t>
  </si>
  <si>
    <t>Source: Central Bank. Data before 1995 were spliced with older series. Data from 1995 reflect current official series, following benchmark national account revision 1995-2018 released in Sept 2019. Latest actual data: 2020 National accounts manual used: European System of Accounts (ESA) 2010. ESA 2010 GDP valuation: Market prices Start/end months of reporting year: January/December Base year: 2015 Chain-weighted: Yes, from 1995. Data before 1995 are spliced with older series. Primary domestic currency: Euro Data last updated: 03/2021</t>
  </si>
  <si>
    <t>Source: Central Bank Latest actual data: 2020 Harmonized prices: Yes Frequency of source data: Monthly Base year: 2015 Primary domestic currency: Euro Data last updated: 03/2021</t>
  </si>
  <si>
    <t>Source: Central Bank Latest actual data: 2019 Base year: 2010 Methodology used to derive volumes: Weighted average of volume changes Valuation of exports: Free on board (FOB) Valuation of imports: Cost, insurance, freight (CIF) Primary domestic currency: Euro Data last updated: 03/2021</t>
  </si>
  <si>
    <t>Source: Central Bank. Some indicators have been affected by the benchmark national account revision 1995-2018 released in Sept 2019. Latest actual data: 2019 Employment type: Harmonized ILO definition Primary domestic currency: Euro Data last updated: 03/2021</t>
  </si>
  <si>
    <t>Source: National Statistics Office Latest actual data: 2020 Primary domestic currency: Euro Data last updated: 03/2021</t>
  </si>
  <si>
    <t>Source: Central Bank Latest actual data: 2019 Fiscal assumptions: Projections are based on the 2020-21 Stability Program, the Draft Budgetary Plan 2020, the 2021 budget, and other available information on the authorities_x0019_  fiscal plans, with adjustments for IMF staff assumptions. Start/end months of reporting year: January/December GFS Manual used: European System of Accounts (ESA) 2010 Basis of recording: Accrual General government includes: Central Government; State Government; Local Government; Social Security Funds; Other; Valuation of public debt: Face value Instruments included in gross and net debt: Currency and Deposits; Securities Other than Shares; Loans Primary domestic currency: Euro Data last updated: 03/2021</t>
  </si>
  <si>
    <t>Source: Central Bank. Data are subject to frequent and sizable revisions. The latest methodological change took place in Sept-Oct 2019 covering 2015-18, and retropolated to 2009. Significant data revisions took place in Sept 2020 affecting 2017-19 data. Latest actual data: 2019 BOP Manual used: Balance of Payments and International Investment Position Manual, sixth edition (BPM6) Primary domestic currency: Euro Data last updated: 03/2021</t>
  </si>
  <si>
    <t>BLZ</t>
  </si>
  <si>
    <t>Source: National Statistics Office Latest actual data: 2020 National accounts manual used: System of National Accounts (SNA) 1993 GDP valuation: Market prices Start/end months of reporting year: January/December Base year: 2000 Chain-weighted: No Primary domestic currency: Belize dollar Data last updated: 03/2021</t>
  </si>
  <si>
    <t>Source: National Statistics Office Latest actual data: 2020 Harmonized prices: No Frequency of source data: Monthly. Monthly data available beginning February 2011. Base year: 2000. Original base year from source is February 2011. Primary domestic currency: Belize dollar Data last updated: 03/2021</t>
  </si>
  <si>
    <t>Source: Customs Authority Latest actual data: 2020 Base year: 2005 Methodology used to derive volumes: Deflation by survey-based price indexes Formula used to derive volumes: Laspeyres-type Chain-weighted: No Trade System: General trade Oil coverage: Primary or unrefined products; Secondary or refined products; Valuation of exports: Free on board (FOB) Valuation of imports: Cost, insurance, freight (CIF) Primary domestic currency: Belize dollar Data last updated: 03/2021</t>
  </si>
  <si>
    <t>Source: National Statistics Office Latest actual data: 2019. Data for 2010 and 2011 are staff estimates because there was no labor force survey conducted for those years. Employment type: National definition Primary domestic currency: Belize dollar Data last updated: 03/2021</t>
  </si>
  <si>
    <t>Source: National Statistics Office Latest actual data: 2020 Primary domestic currency: Belize dollar Data last updated: 03/2021</t>
  </si>
  <si>
    <t>Source: Ministry of Finance or Treasury Latest actual data: 2019 Notes: Gross debt-to-GDP ratios is calculated dividing debt at end of calendar year †by calendar year GDP. Fiscal assumptions: Based on WEO assumptions and staff assessment of policies likely to be implemented. Start/end months of reporting year: January/December GFS Manual used: Government Finance Statistics Manual (GFSM) 1986. Belize does not follow GFSM2001 convention due to limited capacity to implement it. Basis of recording: Authorities report debt service on accrual basis, but other expenditures on a cash basis. General government includes: Central Government; Monetary Public Corporations, incl. central bank; Valuation of public debt: Nominal value Instruments included in gross and net debt: Securities Other than Shares; Loans; Other Accounts Receivable/Payable Primary domestic currency: Belize dollar Data last updated: 03/2021</t>
  </si>
  <si>
    <t>Source: Central Bank Latest actual data: 2019 BOP Manual used: Balance of Payments and International Investment Position Manual, sixth edition (BPM6). SDR allocation in 2009 recorded as liability also. Primary domestic currency: Belize dollar Data last updated: 03/2021</t>
  </si>
  <si>
    <t>BEN</t>
  </si>
  <si>
    <t>Source: National Statistics Office Latest actual data: 2019 National accounts manual used: System of National Accounts (SNA) 2008 GDP valuation: Market prices Start/end months of reporting year: January/December Base year: 2015 Chain-weighted: No Primary domestic currency: CFA franc Data last updated: 03/2021</t>
  </si>
  <si>
    <t>Source: National Statistics Office Latest actual data: 2019 Harmonized prices: Yes Frequency of source data: Monthly Base year: 2014 Primary domestic currency: CFA franc Data last updated: 03/2021</t>
  </si>
  <si>
    <t>Source: Central Bank Latest actual data: 2019 Base year: 2005 Methodology used to derive volumes: Other Formula used to derive volumes: Other Chain-weighted: No Trade System: General trade Valuation of exports: Free on board (FOB) Valuation of imports: Other Primary domestic currency: CFA franc Data last updated: 03/2021</t>
  </si>
  <si>
    <t>Source: International Financial Institution Latest actual data: 2017 Primary domestic currency: CFA franc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</si>
  <si>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Other; Valuation of public debt: Nominal value Instruments included in gross and net debt: Securities Other than Shares; Loans Primary domestic currency: CFA franc Data last updated: 03/2021</t>
  </si>
  <si>
    <t>Source: Central Bank Latest actual data: 2019 BOP Manual used: Balance of Payments and International Investment Position Manual, sixth edition (BPM6) Primary domestic currency: CFA franc Data last updated: 03/2021</t>
  </si>
  <si>
    <t>BTN</t>
  </si>
  <si>
    <t>Source: National Statistics Office Latest actual data: 2019/20 National accounts manual used: System of National Accounts (SNA) 1993 GDP valuation: Factor costs Start/end months of reporting year: July/June Base year: 2000/01. Nominal and real GDP are not measured in the same way and as a result, the GDP deflator is not equal to 100. Chain-weighted: No Primary domestic currency: Bhutanese ngultrum Data last updated: 03/2021</t>
  </si>
  <si>
    <t>Source: Central Bank Latest actual data: 2019/20 Harmonized prices: No Frequency of source data: Semi-annual 1980-2003. Quarterly from 2003Q2 Base year: 2003/04. 2003Q3 is base period for average CPI, 2003Q4 is base period for end-of-period CPI Primary domestic currency: Bhutanese ngultrum Data last updated: 03/2021</t>
  </si>
  <si>
    <t>Source: Central Bank Latest actual data: 2019/20 Base year: 2005/06 Primary domestic currency: Bhutanese ngultrum Data last updated: 03/2021</t>
  </si>
  <si>
    <t>Source: Central Bank Latest actual data: 2015/16 Employment type: National definition Primary domestic currency: Bhutanese ngultrum Data last updated: 03/2021</t>
  </si>
  <si>
    <t>Source: International Financial Institution. World Development Indicators Latest actual data: 2015 Primary domestic currency: Bhutanese ngultrum Data last updated: 03/2021</t>
  </si>
  <si>
    <t>Source: Ministry of Finance or Treasury Latest actual data: 2019/20 Fiscal assumptions: Royal Government of Bhutan's Medium Term Expenditure Framework as detailed in Five Year Plans (including foreign grants projections), technical data on projected hydropower generation and sales, and staff projections of other non-hydropower revenues. Start/end months of reporting year: July/June GFS Manual used: Government Finance Statistics Manual (GFSM) 1986 Basis of recording: Cash General government includes: Central Government; Valuation of public debt: Face value Instruments included in gross and net debt: Loans Primary domestic currency: Bhutanese ngultrum Data last updated: 03/2021</t>
  </si>
  <si>
    <t>Source: Central Bank Latest actual data: 2019/20 Notes: Data reported on fiscal year basis (July-June). BOP Manual used: Balance of Payments and International Investment Position Manual, sixth edition (BPM6). Data from 2006/07 onwards are compiled in BPM 6. Primary domestic currency: Bhutanese ngultrum Data last updated: 03/2021</t>
  </si>
  <si>
    <t>BOL</t>
  </si>
  <si>
    <t>Source: National Statistics Office Latest actual data: 2019 National accounts manual used: System of National Accounts (SNA) 2008 GDP valuation: Market prices Start/end months of reporting year: January/December Base year: 1990 Chain-weighted: No Primary domestic currency: Bolivian boliviano Data last updated: 01/2021</t>
  </si>
  <si>
    <t>Source: National Statistics Office Latest actual data: 2020 Harmonized prices: No Frequency of source data: Monthly Base year: 2016. Base year (2016) price index is not 100. According to the statistics office, it is a technical issue related to extrapolation of the old series to the new one. Primary domestic currency: Bolivian boliviano Data last updated: 01/2021</t>
  </si>
  <si>
    <t>Source: Central Bank Latest actual data: 2019 Base year: 2005 Methodology used to derive volumes: Weighted average of volume changes Formula used to derive volumes: Other Chain-weighted: Yes, from 2006 Trade System: General trade Excluded items in trade: Re-exports; Oil coverage: Primary or unrefined products; Secondary or refined products; Valuation of exports: Free on board (FOB) Valuation of imports: Cost, insurance, freight (CIF) Primary domestic currency: Bolivian boliviano Data last updated: 01/2021</t>
  </si>
  <si>
    <t>Source: National Statistics Office Latest actual data: 2019 Employment type: National definition Primary domestic currency: Bolivian boliviano Data last updated: 01/2021</t>
  </si>
  <si>
    <t>Source: National Statistics Office Latest actual data: 2017 Primary domestic currency: Bolivian boliviano Data last updated: 01/2021</t>
  </si>
  <si>
    <t>Source: Ministry of Finance or Treasury Latest actual data: 2019 Start/end months of reporting year: January/December GFS Manual used: Government Finance Statistics Manual (GFSM) 2001 Basis of recording: Cash General government includes: Central Government; Local Government; Social Security Funds; Nonmonetary Financial Public Corporations; Nonfinancial Public Corporation; Valuation of public debt: Nominal value Primary domestic currency: Bolivian boliviano Data last updated: 01/2021</t>
  </si>
  <si>
    <t>Source: Central Bank Latest actual data: 2019 BOP Manual used: Balance of Payments and International Investment Position Manual, sixth edition (BPM6) Primary domestic currency: Bolivian boliviano Data last updated: 01/2021</t>
  </si>
  <si>
    <t>BIH</t>
  </si>
  <si>
    <t>Source: National Statistics Office Latest actual data: 2019 National accounts manual used: European System of Accounts (ESA) 2010 GDP valuation: Market prices Start/end months of reporting year: January/December Base year: 2015 Chain-weighted: Yes, from 2000 Primary domestic currency: Convertible marka Data last updated: 01/2021</t>
  </si>
  <si>
    <t>Source: National Statistics Office Latest actual data: 2019 Harmonized prices: No Frequency of source data: Monthly Base year: 2015 Primary domestic currency: Convertible marka Data last updated: 01/2021</t>
  </si>
  <si>
    <t>Source: National Statistics Office Latest actual data: 2019 Base year: 2010 Methodology used to derive volumes: Other Formula used to derive volumes: Fisher Chain-weighted: No Trade System: Special trade Oil coverage: Other; Valuation of exports: Free on board (FOB) Valuation of imports: Cost, insurance, freight (CIF) Primary domestic currency: Convertible marka Data last updated: 01/2021</t>
  </si>
  <si>
    <t>Source: National Statistics Office. Figures are derived from the labor force survey using population data from the UN. Latest actual data: 2019 Employment type: National definition Primary domestic currency: Convertible marka Data last updated: 01/2021</t>
  </si>
  <si>
    <t>Source: United Nations Latest actual data: 2018 Notes: No census has been taken since the 1990-s (pre-war); data estimated by national authority. Primary domestic currency: Convertible marka Data last updated: 01/2021</t>
  </si>
  <si>
    <t>Source: Ministry of Finance or Treasury. Additional data received from the Indirect Tax Authority Latest actual data: 2019 Notes: Gross debt excludes other accounts payable. Net debt  is calculated as gross debt minus currency and deposits only. Fiscal assumptions: Budget, macro framework, structural reforms set by program, and WEO. Start/end months of reporting year: January/December GFS Manual used: Government Finance Statistics Manual (GFSM) 2014 Basis of recording: Accrual. Revenues are on cash basis and expenditures on accrual basis. General government includes: Central Government; State Government; Local Government; Social Security Funds; Other; Valuation of public debt: Face value Instruments included in gross and net debt: Securities Other than Shares; Loans Primary domestic currency: Convertible marka Data last updated: 01/2021</t>
  </si>
  <si>
    <t>Source: Central Bank Latest actual data: 2019 BOP Manual used: Balance of Payments and International Investment Position Manual, sixth edition (BPM6) Primary domestic currency: Convertible marka Data last updated: 01/2021</t>
  </si>
  <si>
    <t>BWA</t>
  </si>
  <si>
    <t>Source: National Statistics Office Latest actual data: 2019 National accounts manual used: System of National Accounts (SNA) 1993 GDP valuation: Market prices Start/end months of reporting year: January/December Base year: 2006 Chain-weighted: No Primary domestic currency: Botswana pula Data last updated: 02/2021</t>
  </si>
  <si>
    <t>Source: National Statistics Office Latest actual data: 2019 Harmonized prices: No Frequency of source data: Monthly Base year: 2000 Primary domestic currency: Botswana pula Data last updated: 02/2021</t>
  </si>
  <si>
    <t>Source: National Statistics Office Latest actual data: 2019 Base year: 2000 Methodology used to derive volumes: Deflation by survey-based price indexes Formula used to derive volumes: Fisher Chain-weighted: No Trade System: General trade Excluded items in trade: None Oil coverage: Secondary or refined products; Valuation of exports: Free on board (FOB) Valuation of imports: Cost, insurance, freight (CIF) Primary domestic currency: Botswana pula Data last updated: 02/2021</t>
  </si>
  <si>
    <t>Source: International Financial Institution. World Development Indicators Latest actual data: 2019 Primary domestic currency: Botswana pula Data last updated: 02/2021</t>
  </si>
  <si>
    <t>Source: Ministry of Finance or Treasury Latest actual data: 2019/20 Start/end months of reporting year: April/March GFS Manual used: Government Finance Statistics Manual (GFSM) 1986 Basis of recording: Cash General government includes: Central Government; Valuation of public debt: Nominal value Primary domestic currency: Botswana pula Data last updated: 02/2021</t>
  </si>
  <si>
    <t>Source: Central Bank Latest actual data: 2019 BOP Manual used: Balance of Payments and International Investment Position Manual, sixth edition (BPM6) Primary domestic currency: Botswana pula Data last updated: 02/2021</t>
  </si>
  <si>
    <t>BRA</t>
  </si>
  <si>
    <t>Source: National Statistics Office Latest actual data: 2020 National accounts manual used: System of National Accounts (SNA) 2008 GDP valuation: Market prices Start/end months of reporting year: January/December Base year: 1995 Chain-weighted: No Primary domestic currency: Brazilian real Data last updated: 03/2021</t>
  </si>
  <si>
    <t>Source: National Statistics Office Latest actual data: 2020 Harmonized prices: No Frequency of source data: Monthly Base year: 1980. December 1980 = 100 Primary domestic currency: Brazilian real Data last updated: 03/2021</t>
  </si>
  <si>
    <t>Source: Central Bank Latest actual data: 2020 Base year: 2006 Methodology used to derive volumes: Deflation by survey-based price indexes Formula used to derive volumes: Other Chain-weighted: No Trade System: General trade Valuation of exports: Free on board (FOB) Valuation of imports: Free on board (FOB) Primary domestic currency: Brazilian real Data last updated: 03/2021</t>
  </si>
  <si>
    <t>Source: National Statistics Office Latest actual data: 2020. Employment rate from household survey (PNAD Continua) times official population estimates by the National Statistical Office (IBGE). Employment type: National definition Primary domestic currency: Brazilian real Data last updated: 03/2021</t>
  </si>
  <si>
    <t>Source: National Statistics Office Latest actual data: 2019. Official population estimates from the National Statistical Office (IBGE) and forecasts for later years. Primary domestic currency: Brazilian real Data last updated: 03/2021</t>
  </si>
  <si>
    <t>Source: Ministry of Finance or Treasury Latest actual data: 2020 Notes: General Government (GG) data refers to the non-financial public sector, which includes the federal, state and local governments as well as public enterprises (excluding Petrobras and Eletrobras), and is consolidated with the Sovereign Wealth Fund (SWF). Revenue and expenditures of federal public enterprises are added in full to the respective aggregates. Transfers or withdrawals from the SWF do not impact the primary balance. Disaggregated data on gross interest payments and interest receipts is available from 2003 onwards only. Prior to 2003, Total Revenue of the GG excludes interest receipts, while Total Expenditure of the GG includes net interest payments. In 2015, interest income is negative to account for Central Bank losses with swap operations. Fiscal assumptions: Fiscal projections for 2021 reflect policy announcements as of March 12, 2021. Medium-term projections reflect full compliance with Brazil_x0019_ s constitutional expenditure ceiling. Start/end months of reporting year: January/December GFS Manual used: Government Finance Statistics Manual (GFSM) 2001. Total Revenue includes disposal of non financial assets, and Net Acquisition of Nonfinancial Assets does not net out these proceeds. Basis of recording: Cash General government includes: Central Government; State Government; Local Government; Social Security Funds; Nonfinancial Public Corporation; Valuation of public debt: Nominal value Instruments included in gross and net debt: Currency and Deposits; Securities Other than Shares; Loans;. Gross public debt includes the treasury bills at the central bank's balance sheet, including those not used under repurchase agreements. Primary domestic currency: Brazilian real Data last updated: 03/2021</t>
  </si>
  <si>
    <t>Source: Central Bank Latest actual data: 2020 BOP Manual used: Balance of Payments and International Investment Position Manual, sixth edition (BPM6). The authorities have submitted BOP data on BPM6 basis for 2014 and for some aggregates for 2010-2013. Primary domestic currency: Brazilian real Data last updated: 03/2021</t>
  </si>
  <si>
    <t>BRN</t>
  </si>
  <si>
    <t>Brunei Darussalam</t>
  </si>
  <si>
    <t>Source: National Statistics Office. Department of Economic Planning and Development, Prime Minister's office. Latest actual data: 2019. Latest observation 2020Q3 National accounts manual used: System of National Accounts (SNA) 2008 GDP valuation: Market prices Start/end months of reporting year: January/December Base year: 2010 Chain-weighted: No Primary domestic currency: Brunei dollar Data last updated: 03/2021</t>
  </si>
  <si>
    <t>Source: National Statistics Office. Department of Economic Planning and Development, Prime Minister's office, downloaded via CEIC. Latest actual data: 2019. Latest observation September 2020. Harmonized prices: No Frequency of source data: Monthly. Monthly data available from 2011 onwards. Base year: 2015. January 2015=100 Primary domestic currency: Brunei dollar Data last updated: 03/2021</t>
  </si>
  <si>
    <t>Source: National Statistics Office. Department of Economic Planning and Development, Prime Minister's office. Latest actual data: 2019. Latest observation September 2020 Base year: 2005 Methodology used to derive volumes: Deflation by survey-based price indexes Formula used to derive volumes: Other Chain-weighted: No Trade System: General trade Excluded items in trade: In transit; Low valued; Other; Oil coverage: Primary or unrefined products; Valuation of exports: Free on board (FOB) Valuation of imports: Cost, insurance, freight (CIF) Primary domestic currency: Brunei dollar Data last updated: 03/2021</t>
  </si>
  <si>
    <t>Source: National Statistics Office. Department of Economic Planning and Development, Prime Minister's office. Latest actual data: 2019 Employment type: National definition Primary domestic currency: Brunei dollar Data last updated: 03/2021</t>
  </si>
  <si>
    <t>Source: National Statistics Office. Department of Economic Planning and Development, Prime Minister's office. Latest actual data: 2019 Primary domestic currency: Brunei dollar Data last updated: 03/2021</t>
  </si>
  <si>
    <t>Source: Ministry of Finance or Treasury Latest actual data: 2020 Fiscal assumptions: Value added from energy sector and expected fiscal policies. Start/end months of reporting year: January/December. BRN team reports fiscal sector data on calendar year basis. Starting 2004, Brunei's fiscal year changed from January/December to April/March; however, we do not have longer series for FY basis data. GFS Manual used: Other Basis of recording: Cash General government includes: Central Government;. Budgetary central govt. Valuation of public debt: Face value. No liabilities Instruments included in gross and net debt: No liabilities Primary domestic currency: Brunei dollar Data last updated: 03/2021</t>
  </si>
  <si>
    <t>Source: National Statistics Office. Department of Economic Planning and Development, Prime Minister's office. Latest actual data: 2019. In 2014, the authorities issued BPM6 data from 2008. BOP Manual used: Balance of Payments and International Investment Position Manual, sixth edition (BPM6) Primary domestic currency: Brunei dollar Data last updated: 03/2021</t>
  </si>
  <si>
    <t>BGR</t>
  </si>
  <si>
    <t>Source: National Statistics Office Latest actual data: 2019 National accounts manual used: European System of Accounts (ESA) 2010 GDP valuation: Market prices Start/end months of reporting year: January/December Base year: 2015 Chain-weighted: Yes, from 1996 Primary domestic currency: Bulgarian lev Data last updated: 03/2021</t>
  </si>
  <si>
    <t>Source: National Statistics Office Latest actual data: 2020 Notes: As of 1997, the consumer price index has been replaced by HICP. Harmonized prices: Yes Frequency of source data: Monthly Base year: 2015 Primary domestic currency: Bulgarian lev Data last updated: 03/2021</t>
  </si>
  <si>
    <t>Source: National Statistics Office Latest actual data: 2019 Base year: 2005 Chain-weighted: Yes, from 2005 Trade System: General trade Valuation of exports: Free on board (FOB) Valuation of imports: Cost, insurance, freight (CIF) Primary domestic currency: Bulgarian lev Data last updated: 03/2021</t>
  </si>
  <si>
    <t>Source: National Statistics Office Latest actual data: 2020 Employment type: National definition Primary domestic currency: Bulgarian lev Data last updated: 03/2021</t>
  </si>
  <si>
    <t>Source: National Statistics Office Latest actual data: 2019 Primary domestic currency: Bulgarian lev Data last updated: 03/2021</t>
  </si>
  <si>
    <t>Source: Ministry of Finance or Treasury Latest actual data: 2020 Notes: Gross debt is calculated using the national presentation, i.e. the Government Debt Act (GDA). Net debt: gross debt, adjusted for currency depositions, debt securities, and loans of general government. Start/end months of reporting year: January/December GFS Manual used: Government Finance Statistics Manual (GFSM) 2001 Basis of recording: Cash General government includes: Central Government; Local Government; Social Security Funds; Valuation of public debt: Nominal value Instruments included in gross and net debt: Currency and Deposits; Securities Other than Shares; Loans Primary domestic currency: Bulgarian lev Data last updated: 03/2021</t>
  </si>
  <si>
    <t>Source: Central Bank Latest actual data: 2020 BOP Manual used: Balance of Payments and International Investment Position Manual, sixth edition (BPM6) Primary domestic currency: Bulgarian lev Data last updated: 03/2021</t>
  </si>
  <si>
    <t>BFA</t>
  </si>
  <si>
    <t>Source: National Statistics Office. The ministry of economy also provides estimates Latest actual data: 2018 National accounts manual used: System of National Accounts (SNA) 2008 GDP valuation: Market prices Start/end months of reporting year: January/December Base year: 2015 Chain-weighted: No Primary domestic currency: CFA franc Data last updated: 02/2021</t>
  </si>
  <si>
    <t>Source: National Statistics Office Latest actual data: 2019 Harmonized prices: No Frequency of source data: Monthly Base year: 2014 Primary domestic currency: CFA franc Data last updated: 02/2021</t>
  </si>
  <si>
    <t>Source: Central Bank Latest actual data: 2018 Base year: 1999 Methodology used to derive volumes: Deflation by unit value indexes (from customs data) Formula used to derive volumes: Other Chain-weighted: No Trade System: General trade Excluded items in trade: Other; Oil coverage: Secondary or refined products; Valuation of exports: Free on board (FOB) Valuation of imports: Cost, insurance, freight (CIF) Primary domestic currency: CFA franc Data last updated: 02/2021</t>
  </si>
  <si>
    <t>Source: International Financial Institution Latest actual data: 2018 Primary domestic currency: CFA franc Data last updated: 02/2021</t>
  </si>
  <si>
    <t>Source: Ministry of Finance or Treasury Latest actual data: 2019 Fiscal assumptions: Discussion with the authorities, past trends and impact of on going structural reforms Start/end months of reporting year: January/December GFS Manual used: Government Finance Statistics Manual (GFSM) 2001 Basis of recording: Commitment basis , with cash adjustment General government includes: Central Government; Valuation of public debt: Face value Instruments included in gross and net debt: Securities Other than Shares; Loans Primary domestic currency: CFA franc Data last updated: 02/2021</t>
  </si>
  <si>
    <t>Source: Central Bank Latest actual data: 2018 BOP Manual used: Balance of Payments and International Investment Position Manual, sixth edition (BPM6) Primary domestic currency: CFA franc Data last updated: 02/2021</t>
  </si>
  <si>
    <t>BDI</t>
  </si>
  <si>
    <t>Burundi</t>
  </si>
  <si>
    <t>Source: National Statistics Office. National Statistics Office / World Bank. World Bank estimates from 2012 onwards. Latest actual data: 2019. World Bank estimates used 2012-2019. National accounts manual used: System of National Accounts (SNA) 1993 GDP valuation: Market prices Start/end months of reporting year: January/December Base year: 2005 Chain-weighted: No Primary domestic currency: Burundi franc Data last updated: 03/2021</t>
  </si>
  <si>
    <t>Source: National Statistics Office Latest actual data: 2020. 44105 Harmonized prices: No. The data cover only the national capital, Bujumbura. Frequency of source data: Monthly Base year: 2013. December 2013=100 Primary domestic currency: Burundi franc Data last updated: 03/2021</t>
  </si>
  <si>
    <t>Source: Central Bank. Some data are staff estimates Latest actual data: 2020. Data is up to September 2020 Base year: 2000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Burundi franc Data last updated: 03/2021</t>
  </si>
  <si>
    <t>Source: International Financial Institution Latest actual data: 2016 Primary domestic currency: Burundi franc Data last updated: 03/2021</t>
  </si>
  <si>
    <t>Source: Ministry of Finance or Treasury Latest actual data: 2019/20 Start/end months of reporting year: July/June. Reporting in fiscal year (July-June) start in July 2018. Before, it was on calendar year (January-December) GFS Manual used: Government Finance Statistics Manual (GFSM) 2001 Basis of recording: Mixed. Mix of cash and accrual basis General government includes: Central Government; Valuation of public debt: Nominal value Instruments included in gross and net debt: Currency and Deposits; Securities Other than Shares; Loans Primary domestic currency: Burundi franc Data last updated: 03/2021</t>
  </si>
  <si>
    <t>Source: Central Bank. Some data are staff estimates Latest actual data: 2020. Data is up to June 2020 BOP Manual used: Balance of Payments and International Investment Position Manual, sixth edition (BPM6) Primary domestic currency: Burundi franc Data last updated: 03/2021</t>
  </si>
  <si>
    <t>CPV</t>
  </si>
  <si>
    <t>Cabo Verde</t>
  </si>
  <si>
    <t>Source: National Statistics Office Latest actual data: 2019 Notes: The national accounts data have been revised from 2002 onward. The new data are obtained through a new computation methodology that uses an updated input-output table. The base year for the constant prices data is 2007. National accounts manual used: System of National Accounts (SNA) 2008 GDP valuation: Market prices Start/end months of reporting year: January/December Base year: 2007 Chain-weighted: Yes, from 2011 Primary domestic currency: Cabo Verde escudo Data last updated: 03/2021</t>
  </si>
  <si>
    <t>Source: National Statistics Office Latest actual data: 2019 Harmonized prices: No Frequency of source data: Monthly Base year: 2018 Primary domestic currency: Cabo Verde escudo Data last updated: 03/2021</t>
  </si>
  <si>
    <t>Source: National Statistics Office Latest actual data: 2019 Base year: 2005 Methodology used to derive volumes: Other Trade System: General trade Valuation of exports: Free on board (FOB) Valuation of imports: Cost, insurance, freight (CIF) Primary domestic currency: Cabo Verde escudo Data last updated: 03/2021</t>
  </si>
  <si>
    <t>Source: National Statistics Office Latest actual data: 2018 Primary domestic currency: Cabo Verde escudo Data last updated: 03/2021</t>
  </si>
  <si>
    <t>Source: Ministry of Finance Latest actual data: 2019 Start/end months of reporting year: January/December GFS Manual used: Government Finance Statistics Manual (GFSM) 2001 Basis of recording: Accrual General government includes: Central Government; Valuation of public debt: Nominal value Primary domestic currency: Cabo Verde escudo Data last updated: 03/2021</t>
  </si>
  <si>
    <t>Source: National Statistics Office Latest actual data: 2019 BOP Manual used: Balance of Payments and International Investment Position Manual, sixth edition (BPM6) Primary domestic currency: Cabo Verde escudo Data last updated: 03/2021</t>
  </si>
  <si>
    <t>KHM</t>
  </si>
  <si>
    <t>Cambodia</t>
  </si>
  <si>
    <t>Source: National Statistics Office Latest actual data: 2019 National accounts manual used: System of National Accounts (SNA) 1993 GDP valuation: Market prices Start/end months of reporting year: January/December Base year: 2000. The GDP deflator data from the authorities do not equal 100 in the base period Chain-weighted: No Primary domestic currency: Cambodian riel Data last updated: 03/2021</t>
  </si>
  <si>
    <t>Source: National Statistics Office Latest actual data: 2019 Harmonized prices: No Frequency of source data: Monthly Base year: 2006. October-December 2006=100 Primary domestic currency: Cambodian riel Data last updated: 03/2021</t>
  </si>
  <si>
    <t>Source: National Statistical Office Latest actual data: 2019 Base year: 2010 Methodology used to derive volumes: Deflation by unit value indexes (from customs data) Formula used to derive volumes: Other Chain-weighted: No Trade System: General trade Excluded items in trade: Does not include cross border trade Oil coverage: Secondary or refined products; Valuation of exports: Free on board (FOB) Valuation of imports: Cost, insurance, freight (CIF) Primary domestic currency: Cambodian riel Data last updated: 03/2021</t>
  </si>
  <si>
    <t>Source: National Statistics Office Latest actual data: 2019 Primary domestic currency: Cambodian riel Data last updated: 03/2021</t>
  </si>
  <si>
    <t>Source: Ministry of Finance or Treasury Latest actual data: 2019 Fiscal assumptions: Historical fiscal and monetary data are from the Cambodia authorities. Projections are based on staff's assumptions given discussions with the authorities. Start/end months of reporting year: January/December GFS Manual used: Government Finance Statistics Manual (GFSM) 2001 Basis of recording: Mixed General government includes: Central Government; Local Government; Valuation of public debt: Face value Instruments included in gross and net debt: Loans Primary domestic currency: Cambodian riel Data last updated: 03/2021</t>
  </si>
  <si>
    <t>Source: Central Bank Latest actual data: 2019 BOP Manual used: Balance of Payments Manual, fifth edition (BPM5) Primary domestic currency: Cambodian riel Data last updated: 03/2021</t>
  </si>
  <si>
    <t>CMR</t>
  </si>
  <si>
    <t>Cameroon</t>
  </si>
  <si>
    <t>Source: National Statistics Office Latest actual data: 2019 National accounts manual used: System of National Accounts (SNA) 2008 GDP valuation: Market prices Start/end months of reporting year: January/December Base year: 2005 Chain-weighted: No Primary domestic currency: CFA franc Data last updated: 01/2021</t>
  </si>
  <si>
    <t>Source: National Statistics Office Latest actual data: 2019 Harmonized prices: Yes Frequency of source data: Monthly Base year: 1993. re-weighting of consumption basket on various occasions since 1993 Primary domestic currency: CFA franc Data last updated: 01/2021</t>
  </si>
  <si>
    <t>Source: National Statistics Office Latest actual data: 2019 Base year: 2000 Methodology used to derive volumes: Weighted average of volume changes Formula used to derive volumes: Other Chain-weighted: No. annually Trade System: General trade Excluded items in trade: In transit; Oil coverage: Primary or unrefined products;. Cameroon is an exporter of crude  and some refined oil Valuation of exports: Free on board (FOB) Valuation of imports: Cost, insurance, freight (CIF) Primary domestic currency: CFA franc Data last updated: 01/2021</t>
  </si>
  <si>
    <t>Source: National Statistics Office. Projections from UN Population Prospects Latest actual data: 2010 Primary domestic currency: CFA franc Data last updated: 01/2021</t>
  </si>
  <si>
    <t>Source: Ministry of Finance or Treasury Latest actual data: 2019 Fiscal assumptions: Actual fiscal data and WEO projections Start/end months of reporting year: January/December GFS Manual used: Government Finance Statistics Manual (GFSM) 2001 Basis of recording: Mixed General government includes: Central Government; Nonmonetary Financial Public Corporations; Nonfinancial Public Corporation; Valuation of public debt: Current market value Instruments included in gross and net debt: Currency and Deposits; Loans; Other Accounts Receivable/Payable Primary domestic currency: CFA franc Data last updated: 01/2021</t>
  </si>
  <si>
    <t>Source: Ministry of Finance Latest actual data: 2019 Notes: The percent changes in 2002 are calculated over a period of 18 months, reflecting a change in the fiscal year cycle (from July-June to January-December). BOP Manual used: Balance of Payments and International Investment Position Manual, sixth edition (BPM6) Primary domestic currency: CFA franc Data last updated: 01/2021</t>
  </si>
  <si>
    <t>CAN</t>
  </si>
  <si>
    <t>Source: National Statistics Office Latest actual data: 2020 National accounts manual used: System of National Accounts (SNA) 2008 GDP valuation: Market prices Start/end months of reporting year: January/December Base year: 2012 Chain-weighted: Yes, from 1980 Primary domestic currency: Canadian dollar Data last updated: 03/2021</t>
  </si>
  <si>
    <t>Source: National Statistics Office Latest actual data: 2020 Harmonized prices: No Frequency of source data: Monthly Base year: 2002 Primary domestic currency: Canadian dollar Data last updated: 03/2021</t>
  </si>
  <si>
    <t>Source: National Statistics Office Latest actual data: 2020 Base year: 2014 Methodology used to derive volumes: Other Formula used to derive volumes: Fisher Chain-weighted: Yes, from 1997 Trade System: General trade Excluded items in trade: Re-exports; Re-imports; Oil coverage: Primary or unrefined products; Secondary or refined products;. Refers to energy exports (crude oil, natural gas, coal, and other) Valuation of exports: Free on board (FOB). Total energy is used for the oil export deflator Valuation of imports: Cost, insurance, freight (CIF). Total energy is used for the oil import deflator Primary domestic currency: Canadian dollar Data last updated: 03/2021</t>
  </si>
  <si>
    <t>Source: National Statistics Office Latest actual data: 2020 Employment type: National definition Primary domestic currency: Canadian dollar Data last updated: 03/2021</t>
  </si>
  <si>
    <t>Source: National Statistics Office Latest actual data: 2019 Primary domestic currency: Canadian dollar Data last updated: 03/2021</t>
  </si>
  <si>
    <t>Source: Ministry of Finance or Treasury Latest actual data: 2020 Notes: Fiscal data are on a calendar year basis. Government financial assets (used for the calculation of net debt) include currency and deposits, accounts receivable, short-term and other bonds, investment fund shares, loans, and equity. Fiscal assumptions: Projections use baseline forecasts from the Fall Economic Statement 2020, and the most recent provincial budgets available. The IMF staff makes some adjustments to this forecast, including for differences in macroeconomic projections. The IMF staff forecast also incorporates the most recent data releases from Statistics Canada_x0019_ s Canadian System of National Economic Accounts, including federal, provincial, and territorial budgetary outturns through Q3 2020. Start/end months of reporting year: January/December GFS Manual used: Government Finance Statistics Manual (GFSM) 2001. Comment: Preliminary data: based on quarterly data. Basis of recording: Accrual General government includes: Central Government; State Government; Local Government; Social Security Funds; Other; Valuation of public debt: Face value Instruments included in gross and net debt: Securities Other than Shares; Loans; Other Accounts Receivable/Payable; Other;. Gross debt includes debt securities, loans, life insurance and pension, and other accounts payable but excludes unfunded pension liabilities. Net debt is estimated as gross debt minus financial assets which include currency and deposits, debt securities, loans, equity and investment fund shares, and accounts receivable. Primary domestic currency: Canadian dollar Data last updated: 03/2021</t>
  </si>
  <si>
    <t>Source: National Statistics Office Latest actual data: 2020 BOP Manual used: Balance of Payments and International Investment Position Manual, sixth edition (BPM6) Primary domestic currency: Canadian dollar Data last updated: 03/2021</t>
  </si>
  <si>
    <t>CAF</t>
  </si>
  <si>
    <t>Central African Republic</t>
  </si>
  <si>
    <t>Source: National Statistics Office Latest actual data: 2017 National accounts manual used: System of National Accounts (SNA) 1993 GDP valuation: Market prices Start/end months of reporting year: January/December Base year: 2005 Chain-weighted: No Primary domestic currency: CFA franc Data last updated: 01/2021</t>
  </si>
  <si>
    <t>Source: National Statistics Office Latest actual data: 2020 Harmonized prices: No Frequency of source data: Monthly Base year: 2000 Primary domestic currency: CFA franc Data last updated: 01/2021</t>
  </si>
  <si>
    <t>Source: Central Bank Latest actual data: 2017 Base year: 2000 Methodology used to derive volumes: Deflation by unit value indexes (from customs data) Formula used to derive volumes: Other Chain-weighted: No Trade System: General trade Excluded items in trade: Re-exports; Re-imports; Oil coverage: Other; Valuation of exports: Free on board (FOB) Valuation of imports: Cost, insurance, freight (CIF) Primary domestic currency: CFA franc Data last updated: 01/2021</t>
  </si>
  <si>
    <t>Source: Other Latest actual data: 2004. IMF projections Primary domestic currency: CFA franc Data last updated: 01/2021</t>
  </si>
  <si>
    <t>Source: Ministry of Finance or Treasury Latest actual data: 2019 Fiscal assumptions: Cash Start/end months of reporting year: January/December GFS Manual used: Government Finance Statistics Manual (GFSM) 2001 Basis of recording: Cash General government includes: Central Government; Valuation of public debt: Nominal value Instruments included in gross and net debt: Loans Primary domestic currency: CFA franc Data last updated: 01/2021</t>
  </si>
  <si>
    <t>Source: Central Bank Latest actual data: 2017 BOP Manual used: Balance of Payments Manual, fifth edition (BPM5) Primary domestic currency: CFA franc Data last updated: 01/2021</t>
  </si>
  <si>
    <t>TCD</t>
  </si>
  <si>
    <t>Chad</t>
  </si>
  <si>
    <t>Source: Central Bank Latest actual data: 2017 National accounts manual used: System of National Accounts (SNA) 1993 GDP valuation: Market prices Start/end months of reporting year: January/December Base year: 2005 Chain-weighted: No Primary domestic currency: CFA franc Data last updated: 02/2021</t>
  </si>
  <si>
    <t>Source: National Statistics Office Latest actual data: 2020 Harmonized prices: No Frequency of source data: Monthly Base year: 2014. 2014 Period Average = 100 Primary domestic currency: CFA franc Data last updated: 02/2021</t>
  </si>
  <si>
    <t>Source: Central Bank Latest actual data: 2015 Base year: 2000 Methodology used to derive volumes: Other Formula used to derive volumes: Laspeyres-type Chain-weighted: No Trade System: General trade Valuation of exports: Free on board (FOB) Valuation of imports: Other Primary domestic currency: CFA franc Data last updated: 02/2021</t>
  </si>
  <si>
    <t>Source: United Nations World Population Prospects (2019) Latest actual data: 2004 Primary domestic currency: CFA franc Data last updated: 02/2021</t>
  </si>
  <si>
    <t>Source: Ministry of Finance or Treasury Latest actual data: 2020 Fiscal assumptions: Historical data series, annual budget, and additional data from the authorities Start/end months of reporting year: January/December GFS Manual used: Government Finance Statistics Manual (GFSM) 1986 Basis of recording: Cash General government includes: Central Government; Nonfinancial Public Corporation; Valuation of public debt: Face value Primary domestic currency: CFA franc Data last updated: 02/2021</t>
  </si>
  <si>
    <t>Source: Central Bank Latest actual data: 2013 BOP Manual used: Balance of Payments Manual, fifth edition (BPM5) Primary domestic currency: CFA franc Data last updated: 02/2021</t>
  </si>
  <si>
    <t>CHL</t>
  </si>
  <si>
    <t>Source: Central Bank Latest actual data: 2020 National accounts manual used: System of National Accounts (SNA) 2008 GDP valuation: Market prices Start/end months of reporting year: January/December Base year: 2013 Chain-weighted: Yes, from 2003 Primary domestic currency: Chilean peso Data last updated: 03/2021</t>
  </si>
  <si>
    <t>Source: National Statistics Office Latest actual data: 2020 Harmonized prices: No Frequency of source data: Monthly Base year: 2018. Seasonally adjusted CPI data, therefore base year does not equal to 100. Primary domestic currency: Chilean peso Data last updated: 03/2021</t>
  </si>
  <si>
    <t>Source: Central Bank Latest actual data: 2020 Base year: 2013. Seasonally adjusted X and M data, therefore, base year is not equal to 100. Methodology used to derive volumes: Deflation by unit value indexes (from customs data) Formula used to derive volumes: Laspeyres-type Chain-weighted: No Trade System: General trade. The Free Zones are included as part of Chile¥s economic territory. This means that customs declarations, which are compiled according to the Special Trade System, are adjusted, so that goods are registered as imports when they enter the Free Zones. Re-exports from the Free Zones are recorded as exports. Excluded items in trade: (According to BPM5, goods in direct transit are excluded. ) Valuation of exports: Free on board (FOB). Customs value of some big-scale exports is adjusted to better reflect market prices. Estimates of prices are made to adjust preliminary customs export data on goods sold on consignment or by other mechanisms according to which definite values are unknown at the time of shipment. Valuation of imports: Free on board (FOB) Primary domestic currency: Chilean peso Data last updated: 03/2021</t>
  </si>
  <si>
    <t>Source: National Statistics Office Latest actual data: 2020 Employment type: Harmonized OECD definition Primary domestic currency: Chilean peso Data last updated: 03/2021</t>
  </si>
  <si>
    <t>Source: National Statistics Office Latest actual data: 2019. Date of last census was 2014. Primary domestic currency: Chilean peso Data last updated: 03/2021</t>
  </si>
  <si>
    <t>Source: Ministry of Finance or Treasury Latest actual data: 2020 Notes: GGCB and GGSB are approximated by the Central Government Cyclical-Adjusted Balance and Structural Balance, respectively as more than 90% of the expenditures and revenues are from the Central Government. Fiscal assumptions: Projections are based on the authorities quarterly fiscal reports, adjusted to reflect IMF staff_x0019_ s projections for GDP and copper prices. Start/end months of reporting year: January/December GFS Manual used: Government Finance Statistics Manual (GFSM) 2001 Basis of recording: Accrual. Some elements including tax revenues are recorded on a cash basis General government includes: Central Government; Local Government; Valuation of public debt: Face value Instruments included in gross and net debt: Currency and Deposits; Securities Other than Shares; Loans Primary domestic currency: Chilean peso Data last updated: 03/2021</t>
  </si>
  <si>
    <t>Source: Central Bank Latest actual data: 2020 BOP Manual used: Balance of Payments and International Investment Position Manual, sixth edition (BPM6) Primary domestic currency: Chilean peso Data last updated: 03/2021</t>
  </si>
  <si>
    <t>CHN</t>
  </si>
  <si>
    <t>Source: National Statistics Office. Data retrieved from CEIC Latest actual data: 2020 National accounts manual used: System of National Accounts (SNA) 2008 GDP valuation: Market prices. Authorities publish production-based measure; staff estimates expenditure-based measures. Start/end months of reporting year: January/December Base year: 2015 Chain-weighted: No Primary domestic currency: Chinese yuan Data last updated: 03/2021</t>
  </si>
  <si>
    <t>Source: National Statistics Office. Data retrieved from CEIC Latest actual data: 2020 Harmonized prices: No Frequency of source data: Monthly Base year: 2015. CPI is calculated from authorities' series reported on a PY=100 basis, with weights in the basket adjusted regularly. Primary domestic currency: Chinese yuan Data last updated: 03/2021</t>
  </si>
  <si>
    <t>Source: CEIC Latest actual data: 2020 Base year: 2005 Methodology used to derive volumes: Deflation by unit value indexes (from customs data) Formula used to derive volumes: Derived from value index and unit value index Chain-weighted: No Oil coverage: Primary or unrefined products; Secondary or refined products; Valuation of exports: Free on board (FOB) Valuation of imports: Cost, insurance, freight (CIF) Primary domestic currency: Chinese yuan Data last updated: 03/2021</t>
  </si>
  <si>
    <t>Source: National Statistics Office. Data retrieved from CEIC Latest actual data: 2020 Notes: Reported total employment data has a definitional change from 1990 onwards Employment type: National definition Primary domestic currency: Chinese yuan Data last updated: 03/2021</t>
  </si>
  <si>
    <t>Source: National Statistics Office. Data retrieved from CEIC Latest actual data: 2019 Primary domestic currency: Chinese yuan Data last updated: 03/2021</t>
  </si>
  <si>
    <t>Source: Ministry of Finance or Treasury. Ministry of Finance (data retrieved from CEIC) and National Audit Office (NAO) (data obtained from NAO audit report) Latest actual data: 2019 Notes: Fiscal Balance: Data differ from official figures released by China_x0019_ s Ministry of Finance mainly because of a difference in treatment of net contributions to the other accounts (e.g. Budget Stabilization Fund), the inclusion of social security receipts and payments, and expenditures financed by special bond issuances. General Government Debt: Data differ from official figures released by China_x0019_ s Ministry of Finance because IMF numbers include, from 2010 onward, includes a portion of LGFV debt, which is categorized as government explicit debt in line with NAO report (2013). Annually, we include 2/3 of estimated new LGFV debt in general government debt. Fiscal assumptions: After a large fiscal expansion in 2020, a mild tightening is projected for 2021 based on government policy announcements. Start/end months of reporting year: January/December GFS Manual used: Authorities do not publish in GFS Manual 2001. Data estimated by staff. Basis of recording: Cash General government includes: Central Government; Local Government;. Includes adjustments of stabilization fund, social security fund, and government-managed funds. Valuation of public debt: Face value Instruments included in gross and net debt: Securities Other than Shares; Loans; Other Accounts Receivable/Payable Primary domestic currency: Chinese yuan Data last updated: 03/2021</t>
  </si>
  <si>
    <t>Source: Compiled by the Balance of Payments Department of the State Administration of Foreign Exchange. Data retrieved from CEIC. Latest actual data: 2020 BOP Manual used: Balance of Payments and International Investment Position Manual, sixth edition (BPM6) Primary domestic currency: Chinese yuan Data last updated: 03/2021</t>
  </si>
  <si>
    <t>COL</t>
  </si>
  <si>
    <t>Source: National Statistics Office Latest actual data: 2020 National accounts manual used: System of National Accounts (SNA) 2008 GDP valuation: Market prices Start/end months of reporting year: January/December Base year: 2015. DANE (Colombia Institute of Statistics) has done a rebasing of the national accounts (now base year is 2015 and before 2005). Data with the new base is ONLY AVAILABLE FROM 2005. The change also includes methodological changes (for example, direct estimation of private consumption based on a survey) and most important, change in the index formulae (historically a Laspeyres fixed-base index and now a Laspeyres chain index). The main implications are that the 2005 and 2015 series are not comparable and the chain index is associated with non-additivity of the components. Chain-weighted: Yes, from 2005 Primary domestic currency: Colombian peso Data last updated: 03/2021</t>
  </si>
  <si>
    <t>Source: National Statistics Office Latest actual data: 2020 Harmonized prices: No Frequency of source data: Monthly Base year: 2018. December 2018 Primary domestic currency: Colombian peso Data last updated: 03/2021</t>
  </si>
  <si>
    <t>Source: Central Bank Latest actual data: 2019 Base year: 2000 Valuation of exports: Free on board (FOB) Valuation of imports: Free on board (FOB) Primary domestic currency: Colombian peso Data last updated: 03/2021</t>
  </si>
  <si>
    <t>Source: National Statistics Office Latest actual data: 2020 Primary domestic currency: Colombian peso Data last updated: 03/2021</t>
  </si>
  <si>
    <t>Source: National Statistics Office Latest actual data: 2019 Primary domestic currency: Colombian peso Data last updated: 03/2021</t>
  </si>
  <si>
    <t>Source: Ministry of Finance or Treasury Latest actual data: 2019 Notes: Headline balance includes Central Bank utilities distributed to the Central Government. Structural balance based on staff estimates; adjusts for the cyclical variation of GDP, oil prices and oil production levels. Fiscal assumptions: Medium-Term Fiscal Framework 2020 Start/end months of reporting year: January/December GFS Manual used: Government Finance Statistics Manual (GFSM) 2001. Transitioning toward 2014 manual Basis of recording: Revenue (cash); Expenditure (cash modified) General government includes: Central Government; State Government; Local Government; Social Security Funds; Other; Valuation of public debt: Face value Primary domestic currency: Colombian peso Data last updated: 03/2021</t>
  </si>
  <si>
    <t>Source: Central Bank. And National Statistical Office Latest actual data: 2019 BOP Manual used: Balance of Payments and International Investment Position Manual, sixth edition (BPM6) Primary domestic currency: Colombian peso Data last updated: 03/2021</t>
  </si>
  <si>
    <t>COM</t>
  </si>
  <si>
    <t>Comoros</t>
  </si>
  <si>
    <t>Source: Ministry of Finance or Treasury. Planning Commissariat Latest actual data: 2018 National accounts manual used: System of National Accounts (SNA) 1993 GDP valuation: Market prices Start/end months of reporting year: January/December Base year: 2007 Chain-weighted: Yes, from 2007 Primary domestic currency: Comorian franc Data last updated: 03/2021</t>
  </si>
  <si>
    <t>Source: National Statistics Office. Planning Commissariat Latest actual data: 2019 Harmonized prices: No Frequency of source data: Monthly Base year: 2000 Primary domestic currency: Comorian franc Data last updated: 03/2021</t>
  </si>
  <si>
    <t>Source: Central Bank and IMF Staff Latest actual data: 2018 Base year: 1990 Methodology used to derive volumes: Other Formula used to derive volumes: Other Chain-weighted: No Trade System: Other Excluded items in trade: Other; Oil coverage: Secondary or refined products; Valuation of exports: Free on board (FOB) Valuation of imports: Cost, insurance, freight (CIF) Primary domestic currency: Comorian franc Data last updated: 03/2021</t>
  </si>
  <si>
    <t>Source: IMF Staff Estimates Latest actual data: 2015 Primary domestic currency: Comorian franc Data last updated: 03/2021</t>
  </si>
  <si>
    <t>Source: Ministry of Finance or Treasury Latest actual data: 2018 Start/end months of reporting year: January/December GFS Manual used: Government Finance Statistics Manual (GFSM) 1986 Basis of recording: Cash for expenditures, accrual for revenues General government includes: Central Government; Valuation of public debt: Nominal value Instruments included in gross and net debt: Loans Primary domestic currency: Comorian franc Data last updated: 03/2021</t>
  </si>
  <si>
    <t>Source: Central Bank and IMF Staff Latest actual data: 2018 BOP Manual used: Balance of Payments Manual, fifth edition (BPM5) Primary domestic currency: Comorian franc Data last updated: 03/2021</t>
  </si>
  <si>
    <t>COD</t>
  </si>
  <si>
    <t>Democratic Republic of the Congo</t>
  </si>
  <si>
    <t>Source: National Statistics Office Latest actual data: 2019 Notes: Data prior to 2001 cannot be confirmed by national sources at this time. National accounts manual used: System of National Accounts (SNA) 1993 GDP valuation: Market prices Start/end months of reporting year: January/December Base year: 2005 Chain-weighted: No Primary domestic currency: Congo franc Data last updated: 03/2021</t>
  </si>
  <si>
    <t>Source: Central Bank Latest actual data: 2019 Notes: Data prior to 2001 cannot be confirmed by national sources at this time. Harmonized prices: Yes Frequency of source data: Monthly Base year: 2000 Primary domestic currency: Congo franc Data last updated: 03/2021</t>
  </si>
  <si>
    <t>Source: Central Bank Latest actual data: 2019 Base year: 2002 Methodology used to derive volumes: Other Formula used to derive volumes: Laspeyres-type Chain-weighted: No Trade System: General trade Valuation of exports: Free on board (FOB) Valuation of imports: Cost, insurance, freight (CIF) Primary domestic currency: Congo franc Data last updated: 03/2021</t>
  </si>
  <si>
    <t>Source: UN Population Latest actual data: 2019 Notes: There has not been a census since 1983. Primary domestic currency: Congo franc Data last updated: 03/2021</t>
  </si>
  <si>
    <t>Source: Ministry of Finance or Treasury Latest actual data: 2019 Start/end months of reporting year: January/December GFS Manual used: Government Finance Statistics Manual (GFSM) 2001 Basis of recording: Accrual General government includes: Central Government; Local Government; Valuation of public debt: Nominal value Instruments included in gross and net debt: Loans; Other Primary domestic currency: Congo franc Data last updated: 03/2021</t>
  </si>
  <si>
    <t>Source: Central Bank Latest actual data: 2019 Notes: Data prior to 2001 cannot be confirmed by national sources at this time. BOP Manual used: Balance of Payments and International Investment Position Manual, sixth edition (BPM6) Primary domestic currency: Congo franc Data last updated: 03/2021</t>
  </si>
  <si>
    <t>COG</t>
  </si>
  <si>
    <t>Republic of Congo</t>
  </si>
  <si>
    <t>Source: National Statistics Office Latest actual data: 2018 National accounts manual used: System of National Accounts (SNA) 1993 GDP valuation: Market prices Start/end months of reporting year: January/December Base year: 2005 Chain-weighted: No Primary domestic currency: CFA franc Data last updated: 01/2021</t>
  </si>
  <si>
    <t>Source: National Statistics Office Latest actual data: 2019 Harmonized prices: No Frequency of source data: Monthly Base year: 2005. 12/1/2005 Primary domestic currency: CFA franc Data last updated: 01/2021</t>
  </si>
  <si>
    <t>Source: Central Bank Latest actual data: 2017 Base year: 1990 Methodology used to derive volumes: Deflation by unit value indexes (from customs data) Formula used to derive volumes: Other Chain-weighted: No Trade System: General trade Excluded items in trade: Other; Oil coverage: Primary or unrefined products; Valuation of exports: Free on board (FOB) Valuation of imports: Cost, insurance, freight (CIF) Primary domestic currency: CFA franc Data last updated: 01/2021</t>
  </si>
  <si>
    <t>Source: National Statistics Office Latest actual data: 2020 Primary domestic currency: CFA franc Data last updated: 01/2021</t>
  </si>
  <si>
    <t>Source: Ministry of Finance or Treasury Latest actual data: 2018 Start/end months of reporting year: January/December GFS Manual used: Government Finance Statistics Manual (GFSM) 2001 Basis of recording: Accrual General government includes: Central Government; Valuation of public debt: Nominal value Instruments included in gross and net debt: Currency and Deposits; Securities Other than Shares; Loans Primary domestic currency: CFA franc Data last updated: 01/2021</t>
  </si>
  <si>
    <t>Source: Central Bank Latest actual data: 2017 BOP Manual used: Balance of Payments and International Investment Position Manual, sixth edition (BPM6) Primary domestic currency: CFA franc Data last updated: 01/2021</t>
  </si>
  <si>
    <t>CRI</t>
  </si>
  <si>
    <t>Source: Central Bank Latest actual data: 2019 National accounts manual used: System of National Accounts (SNA) 2008 GDP valuation: Market prices Start/end months of reporting year: January/December Base year: 2017. As of January 2021, national accounts data reflect an updated series (including for all historical years) with 2017 as the benchmark year. Chain-weighted: No Primary domestic currency: Costa Rican colon Data last updated: 03/2021</t>
  </si>
  <si>
    <t>Source: Central Bank Latest actual data: 2019 Harmonized prices: No Frequency of source data: Monthly Base year: 2015. Index Base (June 2015=100) Primary domestic currency: Costa Rican colon Data last updated: 03/2021</t>
  </si>
  <si>
    <t>Source: Central Bank Latest actual data: 2019 Base year: 2009 Methodology used to derive volumes: Other Chain-weighted: No Oil coverage: Primary or unrefined products; Secondary or refined products; Valuation of exports: Free on board (FOB) Valuation of imports: Cost, insurance, freight (CIF) Primary domestic currency: Costa Rican colon Data last updated: 03/2021</t>
  </si>
  <si>
    <t>Source: National Statistics Office Latest actual data: 2019. Data as of July for each year Employment type: National definition Primary domestic currency: Costa Rican colon Data last updated: 03/2021</t>
  </si>
  <si>
    <t>Source: National Statistics Office Latest actual data: 2019 Primary domestic currency: Costa Rican colon Data last updated: 03/2021</t>
  </si>
  <si>
    <t>Source: Ministry of Finance and Central Bank. Latest actual data: 2019 Start/end months of reporting year: January/December GFS Manual used: Government Finance Statistics Manual (GFSM) 1986. Country has committed to mid-term goals for a transition to the GFSM 2014. Basis of recording: Cash General government includes: Central Government;. As of January 1, 2021, the central government definition for Costa Rica has been expanded to include 51 public entities as per Law 9524. Data reported in WEO are adjusted back to 2019 for comparability. Valuation of public debt: Nominal value Primary domestic currency: Costa Rican colon Data last updated: 03/2021</t>
  </si>
  <si>
    <t>Source: Central Bank Latest actual data: 2019 BOP Manual used: Balance of Payments and International Investment Position Manual, sixth edition (BPM6) Primary domestic currency: Costa Rican colon Data last updated: 03/2021</t>
  </si>
  <si>
    <t>CIV</t>
  </si>
  <si>
    <t>CÙte d'Ivoire</t>
  </si>
  <si>
    <t>Source: National Statistics Office Latest actual data: 2017 National accounts manual used: System of National Accounts (SNA) 2008 GDP valuation: Market prices Start/end months of reporting year: January/December Base year: 2015. The authorities' rebasing exercise to 2015 is ongoing Chain-weighted: No Primary domestic currency: CFA franc Data last updated: 01/2021</t>
  </si>
  <si>
    <t>Source: National Statistics Office Latest actual data: 2019 Harmonized prices: Yes Frequency of source data: Monthly Base year: 2000. The base year for core CPI is 2008. The Core CPI series cannot be rebased to 2000 because detailed CPI data is available only from January 2005. Primary domestic currency: CFA franc Data last updated: 01/2021</t>
  </si>
  <si>
    <t>Source: Central Bank Latest actual data: 2018 Base year: 2000 Methodology used to derive volumes: Other Formula used to derive volumes: Laspeyres-type Chain-weighted: No Trade System: General trade Excluded items in trade: Other; Oil coverage: Secondary or refined products; Valuation of exports: Free on board (FOB) Valuation of imports: Cost, insurance, freight (CIF) Primary domestic currency: CFA franc Data last updated: 01/2021</t>
  </si>
  <si>
    <t>Source: Other Latest actual data: 2015 Notes: World Bank Primary domestic currency: CFA franc Data last updated: 01/2021</t>
  </si>
  <si>
    <t>Source: Ministry of Finance or Treasury Latest actual data: 2019 Fiscal assumptions: Based on the adopted budget and staff estimates. Start/end months of reporting year: January/December. The 2011 government finance data cover only the April/December period due to post-election crisis in 2011Q1, thus the fiscal GDP also covers the same 3 quarters. GFS Manual used: Government Finance Statistics Manual (GFSM) 1986 Basis of recording: Accrual General government includes: Central Government; Valuation of public debt: Nominal value Instruments included in gross and net debt: Securities Other than Shares; Loans;. Public (and publicly guaranteed) external debt covers the central government debt, which includes French claims under C2D debt-for-development swaps that were cancelled in the context of the HIPC Initiative debt relief. These C2D claims are excluded in the Debt Sustainability Analysis for Cote d'Ivoire. Data for net external debt (which would require knowing the stock of foreign exchange reserves belonging to the country) is not available. Primary domestic currency: CFA franc Data last updated: 01/2021</t>
  </si>
  <si>
    <t>Source: Central Bank Latest actual data: 2018 BOP Manual used: Balance of Payments and International Investment Position Manual, sixth edition (BPM6) Primary domestic currency: CFA franc Data last updated: 01/2021</t>
  </si>
  <si>
    <t>HRV</t>
  </si>
  <si>
    <t>Source: National Statistics Office. By the former Central Bureau of Statistics of the Republic of Croatia (CroStat), now the Croatian Bureau of Statistics (CBS, www.dzs.hr). Latest actual data: 2019 Notes: The authorities produce data from 1995 only; Earlier data for the GDP and its components result from splicing.  The GDP estimates include all economic activities within the ESA 2010 production boundary, covering both registered and unregistered activities. In addition to the unregistered activities covered since the implementation of ESA 1995 in 2009, since September 2014 CBS is also covering data on illegal activities  within ESA 2010. National accounts manual used: European System of Accounts (ESA) 2010 GDP valuation: Market prices. Gross domestic product (GDP) by expenditure approach is valued at market prices and gross value added (GVA) by production approach is valued at basic prices. Start/end months of reporting year: January/December Base year: 2015 Chain-weighted: No Primary domestic currency: Croatian kuna Data last updated: 03/2021</t>
  </si>
  <si>
    <t>Source: National Statistics Office. By the former Central Bureau of Statistics of the Republic of Croatia (CroStat), now the Croatian Bureau of Statistics (CBS, www.dzs.hr). Latest actual data: 2019 Notes: The CPI follows the recommendations laid down in the ILO's†Consumer Price Index Manual: Theory and Practices (2004)†and the relevant EU regulations relevant to harmonized indices of consumer prices (HICP). The authorities produce data from 1995 only; Earlier data for prices result from splicing. Harmonized prices: No Frequency of source data: Monthly Base year: 2015. Since January 2016, the compilation of the CPIs has been based on the weights derived from the household expenditures from the 2014 Household Budget Survey which were updated to December 2015 prices. Primary domestic currency: Croatian kuna Data last updated: 03/2021</t>
  </si>
  <si>
    <t>Source: National Statistics Office. By the former Central Bureau of Statistics of the Republic of Croatia (CroStat), now the Croatian Bureau of Statistics (CBS, www.dzs.hr). Latest actual data: 2019 Notes: The authorities produce data from 1995 only; Earlier data result from splicing. Base year: 2005 Methodology used to derive volumes: Deflation by unit value indexes (from customs data) Formula used to derive volumes: Fisher. Export and import price indices were calculated according to the Fisher_x0019_ s, so-called ideal, formula, which is a geometrical mean between the Laspeyres_x0019_  and Paasche_x0019_ s formulae. Chain-weighted: No. Export and import price indices are calculated as monthly or quarterly as compared to the base year (previous year). For example, export and import price indices for the first quarter of 2011 are calculated as compared to the period from January to December 2010. Trade System: Special trade. Special _x0013_  special trade in a wider sense: processing in customs warehouses and free zones are included. Excluded items in trade: In transit; Low valued; Re-exports; Re-imports;. This statistics does not include temporary export and import (less than two years) of goods that are returned to the owner in an unaltered state, services, monetary gold, goods used as carriers of customized information including software and software downloaded from the Internet, means of payment which are legal tender and securities, goods supplied free of charge which are not the subject of commercial transactions (advertising material and commercial samples), supplying of Croatian diplomatic missions abroad and foreign diplomatic missions in the Republic of Croatia, and temporary exports and imports for repair.For 2016, transaction imports below 1.8 million kuna and exports below 0.9 million kuna are exempted from statistical reports. Oil coverage: Primary or unrefined products; Secondary or refined products; Other; Valuation of exports: Free on board (FOB). The export values are calculated on the basis of the FOB parity. It means that the invoice value is reduced for transportation and other costs incurred from the Croatian border to the place of delivery abroad, if it is agreed that goods are delivered abroad. If it is agreed for delivery to take place in the country (Republic of Croatia), the invoice value is increased by the costs incurred from the place of delivery in Croatia to the Croatian border. Valuation of imports: Cost, insurance, freight (CIF). The import values are calculated on the basis of the CIF parity. It means that the invoice value is increased by transportation and other costs incurred from the place of delivery abroad to the Croatian border, if it is agreed that goods are delivered abroad. If it is agreed for delivery to take place in the country (Republic of Croatia), the invoice value is reduced for the costs incurred from the Croatian border to the place of delivery in Croatia. Primary domestic currency: Croatian kuna Data last updated: 03/2021</t>
  </si>
  <si>
    <t>Source: National Statistics Office. By the former Central Bureau of Statistics of the Republic of Croatia (CroStat), now the Croatian Bureau of Statistics (CBS, www.dzs.hr). Latest actual data: 2019. For quarterly data, latest actual is 2020Q1 Employment type: Harmonized ILO definition Primary domestic currency: Croatian kuna Data last updated: 03/2021</t>
  </si>
  <si>
    <t>Source: National Statistics Office. By the former Central Bureau of Statistics of the Republic of Croatia (CroStat), now the Croatian Bureau of Statistics (CBS, www.dzs.hr). Latest actual data: 2019 Primary domestic currency: Croatian kuna Data last updated: 03/2021</t>
  </si>
  <si>
    <t>Source: Ministry of Finance or Treasury Latest actual data: 2019 Notes: Gross debt follows the Maastricht definition of gross debt, and excludes other accounts payable. Net debt is calculated as gross debt minus deposits, loans and debt securities. Fiscal assumptions: Projections based on macro framework and authorities' medium-term fiscal guidelines. Start/end months of reporting year: January/December GFS Manual used: Government Finance Statistics Manual (GFSM) 2014. Before ESA 2010 was introduced, Government Finance Statistics Manual (GFSM) 2001 Basis of recording: Accrual General government includes: Central Government; Local Government; Other; Valuation of public debt: Nominal value Instruments included in gross and net debt: Currency and Deposits; Securities Other than Shares; Loans Primary domestic currency: Croatian kuna Data last updated: 03/2021</t>
  </si>
  <si>
    <t>Source: Central Bank. Data were historically disseminated and commented by the Croatian National Bank (www.hnb.hr) Latest actual data: 2019 Notes: Prior to 2012, includes large errors and omissions term, which correlates closely with estimated tourism receipts. Tourism receipts account for about 15 percent of GDP. BOP Manual used: Balance of Payments and International Investment Position Manual, sixth edition (BPM6) Primary domestic currency: Croatian kuna Data last updated: 03/2021</t>
  </si>
  <si>
    <t>CYP</t>
  </si>
  <si>
    <t>Source: Eurostat Latest actual data: 2020 National accounts manual used: European System of Accounts (ESA) 2010 GDP valuation: Market prices Start/end months of reporting year: January/December Base year: 2010 Chain-weighted: Yes, from 1995 Primary domestic currency: Euro Data last updated: 03/2021</t>
  </si>
  <si>
    <t>Source: Haver. Haver seasonally adjusts non-seasonally adjusted Eurostat Data. Latest actual data: 2020 Harmonized prices: Yes Frequency of source data: Monthly Base year: 2015 Primary domestic currency: Euro Data last updated: 03/2021</t>
  </si>
  <si>
    <t>Source: National Statistics Office. National Accounts Latest actual data: 2019 Base year: 2008 Methodology used to derive volumes: Other Formula used to derive volumes: Based on National Accounts Chain-weighted: No Trade System: General trade Excluded items in trade: Other; Oil coverage: Primary or unrefined products; Secondary or refined products; Valuation of exports: Free on board (FOB) Valuation of imports: Cost, insurance, freight (CIF) Primary domestic currency: Euro Data last updated: 03/2021</t>
  </si>
  <si>
    <t>Source: Eurostat, Labor force survey. Latest actual data: 2020 Employment type: Harmonized ILO definition Primary domestic currency: Euro Data last updated: 03/2021</t>
  </si>
  <si>
    <t>Source: National Statistics Office Latest actual data: 2020 Notes: Annual data prior to 1994 are end of year. Starting 1995 annual data are as of January 1 of each year. Primary domestic currency: Euro Data last updated: 03/2021</t>
  </si>
  <si>
    <t>Source: EUROSTAT until 2014. CYSTAT thereafter. The fiscal balances in 2014 and 2015 exclude the Euro 1.5 billion and Euro 0.175 billion coop recapitalizations, respectively, to better capture the underlying fiscal position. For 2015 and thereafter, FISIM on ESM loans is included in intermediate consumption rather than in the interest payment. Latest actual data: 2019 Notes: Gross debt follows the Maastricht definition of gross debt, and excludes other accounts payable. Net debt is derived as Maastricht definition gross debt minus assets in the form of currency and deposits and loans and debt securities (from Government Finance Statistics data up to 2009 and from IFS from 2010. Fiscal assumptions: Projections are based on staff's assessment of authorities' budget plans and staff's macroeconomic assumptions. Start/end months of reporting year: January/December GFS Manual used: European System of Accounts (ESA) 2010 Basis of recording: Accrual General government includes: Central Government; Local Government; Social Security Funds;. Extra-Budgetary Funds and entities referred as semi-public entities in the national classification are also covered as part of the Central Government fiscal information. Valuation of public debt: Face value Primary domestic currency: Euro Data last updated: 03/2021</t>
  </si>
  <si>
    <t>Source: Central Bank. Other, Eurostat Latest actual data: 2019 BOP Manual used: Balance of Payments and International Investment Position Manual, sixth edition (BPM6) Primary domestic currency: Euro Data last updated: 03/2021</t>
  </si>
  <si>
    <t>CZE</t>
  </si>
  <si>
    <t>Source: National Statistics Office Latest actual data: 2019 National accounts manual used: European System of Accounts (ESA) 2010 GDP valuation: Market prices Start/end months of reporting year: January/December Base year: 2015 Chain-weighted: Yes, from 1995 Primary domestic currency: Czech koruna Data last updated: 03/2021</t>
  </si>
  <si>
    <t>Source: National Statistics Office Latest actual data: 2019 Harmonized prices: No Frequency of source data: Monthly Base year: 2015 Primary domestic currency: Czech koruna Data last updated: 03/2021</t>
  </si>
  <si>
    <t>Source: National Statistics Office Latest actual data: 2019 Base year: 2005 Methodology used to derive volumes: Deflation by unit value indexes (from customs data) Formula used to derive volumes: Laspeyres-type Chain-weighted: Yes, from 2000 Valuation of exports: Free on board (FOB) Valuation of imports: Cost, insurance, freight (CIF) Primary domestic currency: Czech koruna Data last updated: 03/2021</t>
  </si>
  <si>
    <t>Source: Haver Analytics Latest actual data: 2019 Employment type: Harmonized ILO definition Primary domestic currency: Czech koruna Data last updated: 03/2021</t>
  </si>
  <si>
    <t>Source: Haver Analytics Latest actual data: 2019 Primary domestic currency: Czech koruna Data last updated: 03/2021</t>
  </si>
  <si>
    <t>Source: Ministry of Finance or Treasury Latest actual data: 2019 Notes: Gross debt follows the Maastricht definition of gross debt, and excludes other accounts payable. Fiscal assumptions: Projections are based on the Convergence Program and latest-available Fiscal Outlook with adjustments for macroeconomic projections from the IMF staff. Start/end months of reporting year: January/December GFS Manual used: Government Finance Statistics Manual (GFSM) 2014 Basis of recording: Accrual General government includes: Central Government; Local Government; Social Security Funds; Valuation of public debt: Nominal value Instruments included in gross and net debt: Currency and Deposits; Securities Other than Shares; Loans; Shares and Other Equity; Insurance Technical Reserves; Financial Derivatives Primary domestic currency: Czech koruna Data last updated: 03/2021</t>
  </si>
  <si>
    <t>Source: National Statistics Office Latest actual data: 2019 BOP Manual used: Balance of Payments and International Investment Position Manual, sixth edition (BPM6) Primary domestic currency: Czech koruna Data last updated: 03/2021</t>
  </si>
  <si>
    <t>DNK</t>
  </si>
  <si>
    <t>Source: National Statistics Office Latest actual data: 2019 National accounts manual used: European System of Accounts (ESA) 2010 GDP valuation: Market prices Start/end months of reporting year: January/December Base year: 2010 Chain-weighted: Yes, from 1980 Primary domestic currency: Danish krone Data last updated: 03/2021</t>
  </si>
  <si>
    <t>Source: National Statistics Office Latest actual data: 2019 Harmonized prices: Yes Frequency of source data: Monthly Base year: 2015 Primary domestic currency: Danish krone Data last updated: 03/2021</t>
  </si>
  <si>
    <t>Source: National Statistics Office Latest actual data: 2019 Base year: 2010 Methodology used to derive volumes: Deflation by survey-based price indexes Formula used to derive volumes: Laspeyres-type Chain-weighted: Yes, from 1980 Trade System: General trade Excluded items in trade: In transit; Re-exports; Re-imports; Oil coverage: Primary or unrefined products; Secondary or refined products; Valuation of exports: Free on board (FOB) Valuation of imports: Cost, insurance, freight (CIF) Primary domestic currency: Danish krone Data last updated: 03/2021</t>
  </si>
  <si>
    <t>Source: Eurostat Latest actual data: 2019 Employment type: National definition Primary domestic currency: Danish krone Data last updated: 03/2021</t>
  </si>
  <si>
    <t>Source: National Statistics Office Latest actual data: 2019 Primary domestic currency: Danish krone Data last updated: 03/2021</t>
  </si>
  <si>
    <t>Source: National Statistics Office Latest actual data: 2019 Notes: Gross debt follows the Maastricht definition of gross debt, and excludes other accounts payable Fiscal assumptions: Estimates for 2020 are aligned with the latest official budget numbers, adjusted where appropriate for the IMF staff_x0019_ s macroeconomic assumptions. For 2021, the projections incorporate key features of the medium-term fiscal plan as embodied in the authorities_x0019_  latest budget.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Subtracted items include Currency and Deposits, Securities Other than Shares, Loans and Other Financial Assets. Primary domestic currency: Danish krone Data last updated: 03/2021</t>
  </si>
  <si>
    <t>Source: National Statistics Office Latest actual data: 2019 BOP Manual used: Balance of Payments and International Investment Position Manual, sixth edition (BPM6) Primary domestic currency: Danish krone Data last updated: 03/2021</t>
  </si>
  <si>
    <t>DJI</t>
  </si>
  <si>
    <t>Djibouti</t>
  </si>
  <si>
    <t>Source: National Statistics Office Latest actual data: 2018. 2019 actual data delayed National accounts manual used: System of National Accounts (SNA) 1993 GDP valuation: Market prices Start/end months of reporting year: January/December Base year: 2013 Chain-weighted: No Primary domestic currency: Djibouti franc Data last updated: 03/2021</t>
  </si>
  <si>
    <t>Source: National Statistics Office Latest actual data: 2019 Notes: Data prior to 1999 are IMF staff estimates based on the consumer price index for expatriates. Harmonized prices: No Frequency of source data: Monthly Base year: 2013. Base month is January 2013 Primary domestic currency: Djibouti franc Data last updated: 03/2021</t>
  </si>
  <si>
    <t>Source: Central Bank Latest actual data: 2018 Notes: Volume of imports and exports are calculated as they are not provided by the authorities Base year: 2013 Methodology used to derive volumes: Other Formula used to derive volumes: Other Chain-weighted: No Trade System: General trade Excluded items in trade: In transit; Re-exports; Valuation of exports: Free on board (FOB) Valuation of imports: Free on board (FOB) Primary domestic currency: Djibouti franc Data last updated: 03/2021</t>
  </si>
  <si>
    <t>Source: Official population data are not available. Data prior to 1993 are taken from the World Bank World Development Indicators; other data are from U.N. sources, 2009. Latest actual data: 2018 Primary domestic currency: Djibouti franc Data last updated: 03/2021</t>
  </si>
  <si>
    <t>Source: Ministry of Finance or Treasury Latest actual data: 2019 Notes: GGE series was changed as of July 2011 = current expenditure (before = total expenditure) Fiscal assumptions: Desk projections in absence of projections from authorities. Start/end months of reporting year: January/December GFS Manual used: Government Finance Statistics Manual (GFSM) 2001 Basis of recording: Accrual General government includes: Central Government; Valuation of public debt: Current market value Instruments included in gross and net debt: Loans Primary domestic currency: Djibouti franc Data last updated: 03/2021</t>
  </si>
  <si>
    <t>Source: Central Bank Latest actual data: 2018 Notes: The general trade system has been recently adopted to compile trade in goods statistics. This change together with new data sourced from the ports and free trade zones becoming available to the statistical agency led to significant revisions in past current account balances.  Data prior to 2013 is staff's estimates and calculations based on previous official estimates and data using a different compilation methodology. BOP Manual used: Balance of Payments Manual, fifth edition (BPM5) Primary domestic currency: Djibouti franc Data last updated: 03/2021</t>
  </si>
  <si>
    <t>DMA</t>
  </si>
  <si>
    <t>Dominica</t>
  </si>
  <si>
    <t>Source: National Statistics Office Latest actual data: 2018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</si>
  <si>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2019 Harmonized prices: No Frequency of source data: Monthly Base year: 2010. The base month is June 2010 (June 2010 = 100). The annual period average data is calculated by taking the average of the twelve months in the same year, and thus the annual data for 2010 may not exactly equal to 100. Primary domestic currency: Eastern Caribbean dollar Data last updated: 03/2021</t>
  </si>
  <si>
    <t>Source: Central Bank Latest actual data: 2018 Base year: 2006 Methodology used to derive volumes: Other Chain-weighted: No Primary domestic currency: Eastern Caribbean dollar Data last updated: 03/2021</t>
  </si>
  <si>
    <t>Source: National Statistics Office Latest actual data: 2011 Primary domestic currency: Eastern Caribbean dollar Data last updated: 03/2021</t>
  </si>
  <si>
    <t>Source: Ministry of Finance or Treasury Latest actual data: 2020/21 Start/end months of reporting year: July/June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03/2021</t>
  </si>
  <si>
    <t>Source: Central Bank Latest actual data: 2018 BOP Manual used: Balance of Payments and International Investment Position Manual, sixth edition (BPM6). Starting †with the year 2014 data are provided by the authorities in BPM6. Data for prior years are converted by the staff from BPM5. Primary domestic currency: Eastern Caribbean dollar Data last updated: 03/2021</t>
  </si>
  <si>
    <t>DOM</t>
  </si>
  <si>
    <t>Dominican Republic</t>
  </si>
  <si>
    <t>Source: Central Bank Latest actual data: 2019 National accounts manual used: System of National Accounts (SNA) 2008 GDP valuation: Market prices Start/end months of reporting year: January/December Base year: 2007 Chain-weighted: Yes, from 2007 Primary domestic currency: Dominican peso Data last updated: 03/2021</t>
  </si>
  <si>
    <t>Source: Central Bank Latest actual data: 2020 Harmonized prices: No Frequency of source data: Monthly Base year: 2020. Year base October 2019 - September 2020=100 Primary domestic currency: Dominican peso Data last updated: 03/2021</t>
  </si>
  <si>
    <t>Source: Central Bank Latest actual data: 2019 Base year: 2013 Methodology used to derive volumes: Deflation by survey-based price indexes Formula used to derive volumes: Laspeyres-type Chain-weighted: No Trade System: General trade Excluded items in trade: In transit; Re-exports; Oil coverage: Primary or unrefined products; Secondary or refined products; Valuation of exports: Free on board (FOB) Valuation of imports: Cost, insurance, freight (CIF) Primary domestic currency: Dominican peso Data last updated: 03/2021</t>
  </si>
  <si>
    <t>Source: Central Bank Latest actual data: 2019 Employment type: National definition Primary domestic currency: Dominican peso Data last updated: 03/2021</t>
  </si>
  <si>
    <t>Source: Central Bank Latest actual data: 2019 Primary domestic currency: Dominican peso Data last updated: 03/2021</t>
  </si>
  <si>
    <t>Source: Ministry of Finance or Treasury Latest actual data: 2019 Notes: For the Dominican Republic, the fiscal series have the following coverage: (i) public debt, debt service and the cyclically-adjusted/structural balances are for the Consolidated Public Sector (which includes central government, rest of the non-financial public sector, and the central bank); and (ii) the remaining fiscal series refer to the Central Government. Start/end months of reporting year: January/December GFS Manual used: Government Finance Statistics Manual (GFSM) 2014. Data starting in 2014 follows GFSM 2014,  but previous years have not been converted yet. Basis of recording: Accrual. Accrual General government includes: Central Government; Local Government; Social Security Funds; Nonmonetary Financial Public Corporations; Valuation of public debt: Face value Instruments included in gross and net debt: Currency and Deposits; Securities Other than Shares; Loans; Monetary Gold and SDRs Primary domestic currency: Dominican peso Data last updated: 03/2021</t>
  </si>
  <si>
    <t>Source: Central Bank Latest actual data: 2019 BOP Manual used: Balance of Payments and International Investment Position Manual, sixth edition (BPM6). Using BPM6 from 2010 onwards Primary domestic currency: Dominican peso Data last updated: 03/2021</t>
  </si>
  <si>
    <t>ECU</t>
  </si>
  <si>
    <t>Ecuador</t>
  </si>
  <si>
    <t>Source: Central Bank Latest actual data: 2019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System of National Accounts (SNA) 1993 GDP valuation: Market prices Start/end months of reporting year: January/December Base year: 2007 Chain-weighted: No Primary domestic currency: U.S. dollar Data last updated: 02/2021</t>
  </si>
  <si>
    <t>Source: National Statistics Office. Source: INEC and Central Bank Latest actual data: 2020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Frequency of source data: Monthly Base year: 2014. The authorities introduced the series with base in 2014 in 2015, and presents data for this year onwards. Prior years are obtained by splicing the series backwards with the old CPI series. As a result the base year is different from100. Primary domestic currency: U.S. dollar Data last updated: 02/2021</t>
  </si>
  <si>
    <t>Source: Central Bank Latest actual data: 2019 Base year: 2014 Valuation of exports: Free on board (FOB) Valuation of imports: Free on board (FOB) Primary domestic currency: U.S. dollar Data last updated: 02/2021</t>
  </si>
  <si>
    <t>Source: National Statistics Office. Source: INEC and Central Bank Latest actual data: 2019 Employment type: National definition Primary domestic currency: U.S. dollar Data last updated: 02/2021</t>
  </si>
  <si>
    <t>Source: National Statistics Office Latest actual data: 2019 Primary domestic currency: U.S. dollar Data last updated: 02/2021</t>
  </si>
  <si>
    <t>Source: Source: Central Bank and Ministry of Finance Latest actual data: 2019 Notes: The fiscal data for Ecuador reflects net lending/borrowing for the nonfinancial public sector. Ecuadorian authorities, with the technical support from the IMF, are undertaking revisions of the historical fiscal data for the net lending/borrowing of the nonfinancial public sector over the period 2012-2017, with the view of correcting recently identified statistical errors in data compilation at the subnational level and the consistency between above the line and financing data by subsectors. Fiscal assumptions: All the fiscal series are based on 1986 methodology. The authorities have adopted a non-standard accounting methodology for budgetary purposes. Staff does not use this methodology. Start/end months of reporting year: January/December GFS Manual used: Government Finance Statistics Manual (GFSM) 1986 Basis of recording: Mixed General government includes: Central Government; State Government; Local Government; Social Security Funds; Nonfinancial Public Corporation; Valuation of public debt: Nominal value. In late 2016, the authorities changed the definition of debt to a consolidated basis; both the historic (since 2001) and projection numbers are now presented on a consolidated basis. The IMF_x0019_ s definition of debt includes advanced oil sales, treasury certificates, central bank loans, and domestic arrears that are excluded from the official debt definition. The debt limit applies only to the official debt definition. Instruments included in gross and net debt: Securities Other than Shares; Loans; Other;. Other includes advanced oil sales, treasury certificates, central bank loans, and domestic arrears that are excluded from the official debt definition. Primary domestic currency: U.S. dollar Data last updated: 02/2021</t>
  </si>
  <si>
    <t>Source: Central Bank Latest actual data: 2019 BOP Manual used: Balance of Payments and International Investment Position Manual, sixth edition (BPM6) Primary domestic currency: U.S. dollar Data last updated: 02/2021</t>
  </si>
  <si>
    <t>EGY</t>
  </si>
  <si>
    <t>Egypt</t>
  </si>
  <si>
    <t>Source: Ministry of Economy and/or Planning. Ministry of Planning Latest actual data: 2019/20 Notes: Data prior to 1987 cannot be confirmed by national sources at this time. National accounts manual used: System of National Accounts (SNA) 2008. From 2001/2002, the structure, concepts, definitions, and classifications follow the 1993 System and part of 2008 of National Accounts GDP valuation: Market prices. Data refer to fiscal years Start/end months of reporting year: July/June Base year: 2016/17 Chain-weighted: No Primary domestic currency: Egyptian pound Data last updated: 03/2021</t>
  </si>
  <si>
    <t>Source: Central Agency for Public Mobilization and Statistics (CAPMAS) Latest actual data: 2019/20 Harmonized prices: No. Data refer to fiscal years Frequency of source data: Monthly Base year: 2018/19. On October 10, 2019 the Central Agency for Public Mobilization and Statistics (CAPMAS) released the 10th CPI series with the publication of the September 2019 CPI data, using 2018/2019 as a base period. Primary domestic currency: Egyptian pound Data last updated: 03/2021</t>
  </si>
  <si>
    <t>Source: Central Bank Latest actual data: 2019/20 Base year: 2005/06. Fiscal year 2004/2005 Valuation of exports: Nominal value Primary domestic currency: Egyptian pound Data last updated: 03/2021</t>
  </si>
  <si>
    <t>Source: National Statistics Office Latest actual data: 2019/20 Primary domestic currency: Egyptian pound Data last updated: 03/2021</t>
  </si>
  <si>
    <t>Source: Central Agency for Public Mobilization and Statistics (CAPMAS) Latest actual data: 2019/20 Primary domestic currency: Egyptian pound Data last updated: 03/2021</t>
  </si>
  <si>
    <t>Source: Ministry of Finance or Treasury Latest actual data: 2019/20 Fiscal assumptions: Fiscal projections are mainly based on budget sector operations.  Projections are based on the budget for 2020/21 and the Fund_x0019_ s macroeconomic outlook. Start/end months of reporting year: July/June GFS Manual used: Government Finance Statistics Manual (GFSM) 2001 Basis of recording: Cash General government includes: Central Government; Local Government; Social Security Funds; Other;. Central Government, Local Government, Social Security Funds, Other. General government includes budget sector (central government, local governorates and public service authorities), social insurance fund and national investment bank Valuation of public debt: Nominal value Instruments included in gross and net debt: Currency and Deposits; Securities Other than Shares; Loans Primary domestic currency: Egyptian pound Data last updated: 03/2021</t>
  </si>
  <si>
    <t>Source: Central Bank Latest actual data: 2019/20 BOP Manual used: Balance of Payments Manual, fifth edition (BPM5) Primary domestic currency: Egyptian pound Data last updated: 03/2021</t>
  </si>
  <si>
    <t>SLV</t>
  </si>
  <si>
    <t>Source: Central Bank Latest actual data: 2019 National accounts manual used: System of National Accounts (SNA) 2008 GDP valuation: Market prices Start/end months of reporting year: January/December Base year: 2014 Chain-weighted: No Primary domestic currency: U.S. dollar Data last updated: 03/2021</t>
  </si>
  <si>
    <t>Source: National Statistics Office Latest actual data: 2019 Harmonized prices: No Frequency of source data: Monthly Base year: 2009. Dec.2009=100 Primary domestic currency: U.S. dollar Data last updated: 03/2021</t>
  </si>
  <si>
    <t>Source: Central Bank Latest actual data: 2019 Base year: 2014 Methodology used to derive volumes: Deflation by unit value indexes (from customs data) Formula used to derive volumes: Other Chain-weighted: No Trade System: General trade Oil coverage: Primary or unrefined products; Secondary or refined products; Valuation of exports: Free on board (FOB) Valuation of imports: Other Primary domestic currency: U.S. dollar Data last updated: 03/2021</t>
  </si>
  <si>
    <t>Source: National Statistics Office Latest actual data: 2019 Employment type: Not applicable Primary domestic currency: U.S. dollar Data last updated: 03/2021</t>
  </si>
  <si>
    <t>Source: CEPALSTAT Database Latest actual data: 2018 Primary domestic currency: U.S. dollar Data last updated: 03/2021</t>
  </si>
  <si>
    <t>Source: Ministry of Finance and Central Bank Latest actual data: 2019 Fiscal assumptions: Fiscal projections reflect IMF staff_x0019_ s baseline scenario (under current policies). Spending is aligned with ceilings stated in the 2021 budget law while revenues reflect the staff_x0019_ s macroeconomic scenario plus conservative estimates for fiscal gains from the authorities_x0019_  anti-evasion plan. Start/end months of reporting year: January/December GFS Manual used: Government Finance Statistics Manual (GFSM) 1986 Basis of recording: Cash. Adjustments were made to cash data on the expenditure side (starting from 2012) to reflect identifiable delays in payments. General government includes: Central Government; Local Government; Social Security Funds; Nonfinancial Public Corporation; Valuation of public debt: Current market value Instruments included in gross and net debt: Securities Other than Shares; Loans Primary domestic currency: U.S. dollar Data last updated: 03/2021</t>
  </si>
  <si>
    <t>Source: Central Bank Latest actual data: 2019 BOP Manual used: Balance of Payments and International Investment Position Manual, sixth edition (BPM6) Primary domestic currency: U.S. dollar Data last updated: 03/2021</t>
  </si>
  <si>
    <t>GNQ</t>
  </si>
  <si>
    <t>Equatorial Guinea</t>
  </si>
  <si>
    <t>Source: Ministry of Economy and/or Planning. Ministry of Economy, Planning, and Public Investment, and Banque des Etats de l'Afrique Centrale (Central Bank) Latest actual data: 2017 Notes: Since 2006, IMF staff have estimated real GDP growth from hydrocarbon production and investment data and the government expenditure. The national authorities are considering the adoption of the IMF staff estimates. National accounts manual used: System of National Accounts (SNA) 1993 GDP valuation: Market prices Start/end months of reporting year: January/December Base year: 2006 Chain-weighted: No Primary domestic currency: CFA franc Data last updated: 03/2021</t>
  </si>
  <si>
    <t>Source: Ministry of Economy and/or Planning. Ministry of Economy, Planning, and Public Investment Latest actual data: 2019 Harmonized prices: No Frequency of source data: Monthly Base year: 2008 Primary domestic currency: CFA franc Data last updated: 03/2021</t>
  </si>
  <si>
    <t>Source: Central Bank. Central Bank. Banque des Etats de l'Afrique Centrale (BEAC) Latest actual data: 2017 Notes: IMF staff estimate export data from hydrocarbon and timber production and price information. Imports are estimated from final expenditure growth. Base year: 2007 Methodology used to derive volumes: Deflation by unit value indexes (from customs data) Formula used to derive volumes: Other Chain-weighted: No Trade System: General trade Excluded items in trade: Other; Oil coverage: Primary or unrefined products; Secondary or refined products; Valuation of exports: Free on board (FOB) Valuation of imports: Cost, insurance, freight (CIF) Primary domestic currency: CFA franc Data last updated: 03/2021</t>
  </si>
  <si>
    <t>Source: Other Latest actual data: 2015 Notes: Population series is based on United Nations (UN) estimates. The last national census was conducted in 2015. Population figures used by the country authorities differ substantially from the UN estimates. Primary domestic currency: CFA franc Data last updated: 03/2021</t>
  </si>
  <si>
    <t>Source: Ministry of Economy and/or Planning. Ministry of Finance, Economy and Planning Latest actual data: 2018 Fiscal assumptions: Actual fiscal data and WEO projections Start/end months of reporting year: January/December GFS Manual used: Government Finance Statistics Manual (GFSM) 1986 Basis of recording: Cash. Commitment basis from 2013 General government includes: Central Government;. State/local government and other public institution are not covered due to limited information. Valuation of public debt: Nominal value Instruments included in gross and net debt: Currency and Deposits; Securities Other than Shares; Loans Primary domestic currency: CFA franc Data last updated: 03/2021</t>
  </si>
  <si>
    <t>Source: Central Bank. Banque des Etats de l'Afrique Centrale (BEAC) Latest actual data: 2017 Notes: IMF staff estimate export data from hydrocarbon and timber production and price information. Imports are estimated from final expenditure growth. Other components are mostly estimated as well. BOP Manual used: Balance of Payments Manual, fifth edition (BPM5) Primary domestic currency: CFA franc Data last updated: 03/2021</t>
  </si>
  <si>
    <t>ERI</t>
  </si>
  <si>
    <t>Eritrea</t>
  </si>
  <si>
    <t>Source: IMF Staff Estimates Latest actual data: 2018 National accounts manual used: System of National Accounts (SNA) 1993 GDP valuation: Market prices Start/end months of reporting year: January/December Base year: 2011 Chain-weighted: No Primary domestic currency: Eritrean nakfa Data last updated: 02/2021</t>
  </si>
  <si>
    <t>Source: National Statistics Office Latest actual data: 2018 Harmonized prices: No Frequency of source data: Monthly Base year: 2000 Primary domestic currency: Eritrean nakfa Data last updated: 02/2021</t>
  </si>
  <si>
    <t>Source: Central Bank Latest actual data: 2018 Base year: 2005 Excluded items in trade: Re-exports; Valuation of exports: Free on board (FOB) Valuation of imports: Cost, insurance, freight (CIF) Primary domestic currency: Eritrean nakfa Data last updated: 02/2021</t>
  </si>
  <si>
    <t>Source: World Bank estimates Latest actual data: Not applicable Primary domestic currency: Eritrean nakfa Data last updated: 02/2021</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</si>
  <si>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Loans Primary domestic currency: Eritrean nakfa Data last updated: 02/2021</t>
  </si>
  <si>
    <t>Source: Central Bank Latest actual data: 2018 BOP Manual used: Balance of Payments Manual, fifth edition (BPM5) Primary domestic currency: Eritrean nakfa Data last updated: 02/2021</t>
  </si>
  <si>
    <t>EST</t>
  </si>
  <si>
    <t>Source: National Statistics Office Latest actual data: 2020 Notes: Data from 2003 onwards reflect methodological revisions. National accounts manual used: European System of Accounts (ESA) 2010 GDP valuation: Market prices Start/end months of reporting year: January/December Base year: 2015 Chain-weighted: Yes, from 2010 Primary domestic currency: Euro Data last updated: 03/2021</t>
  </si>
  <si>
    <t>Source: National Statistics Office Latest actual data: 2020 Harmonized prices: Yes Frequency of source data: Monthly Base year: 2015 Primary domestic currency: Euro Data last updated: 03/2021</t>
  </si>
  <si>
    <t>Source: Central Bank and Statistics of Estonia Latest actual data: 2020 Base year: 2015. Chain-weighted volumes Methodology used to derive volumes: Other Formula used to derive volumes: Chain-weighted volumes Chain-weighted: Yes, from 1995 Trade System: General trade Oil coverage: the oil and non-oil decomposition in real terms are based on WEO provided prices Valuation of exports: Free on board (FOB) Valuation of imports: Cost, insurance, freight (CIF) Primary domestic currency: Euro Data last updated: 03/2021</t>
  </si>
  <si>
    <t>Source: National Statistics Office Latest actual data: 2019 Primary domestic currency: Euro Data last updated: 03/2021</t>
  </si>
  <si>
    <t>Source: Ministry of Finance or Treasury Latest actual data: 2019 Notes: gross debt follows the Maastricht definition of gross debt, and excludes other accounts payable Fiscal assumptions: The forecast incorporates the authorities_x0019_  approved supplementary budget for 2020, adjusted for newly available information and for Staff_x0019_ s macroeconomic scenario. Start/end months of reporting year: January/December GFS Manual used: Hybrid of 1986 and 2001 manuals used Basis of recording: Cash General government includes: Central Government; Local Government; Social Security Funds; Valuation of public debt: Nominal value. This is the format of data provided by the authorities. Primary domestic currency: Euro Data last updated: 03/2021</t>
  </si>
  <si>
    <t>Source: Central Bank Latest actual data: 2020 BOP Manual used: Balance of Payments and International Investment Position Manual, sixth edition (BPM6) Primary domestic currency: Euro Data last updated: 03/2021</t>
  </si>
  <si>
    <t>SWZ</t>
  </si>
  <si>
    <t>Eswatini</t>
  </si>
  <si>
    <t>Source: National Statistics Office. Updated methodology has been applied to the series. Prior to 2000, the data are adjusted using previous historical data as proxies to produce smooth series with the use of splicing technique. Historical data are updated on a continual basis as more information becomes available. Prior to 1990, trade data are calculated from external sector statistics. Latest actual data: 2019 National accounts manual used: System of National Accounts (SNA) 2008 GDP valuation: Market prices Start/end months of reporting year: January/December Base year: 2011 Chain-weighted: No Primary domestic currency: Swaziland lilangeni Data last updated: 02/2021</t>
  </si>
  <si>
    <t>Source: National Statistics Office. Updated methodology has been applied to the series. Prior to 2006, the data are adjusted using previous historical data as proxies to produce smooth series with the use of splicing technique. Latest actual data: 2020 Harmonized prices: No Frequency of source data: Monthly Base year: 2000. December=100 Primary domestic currency: Swaziland lilangeni Data last updated: 02/2021</t>
  </si>
  <si>
    <t>Source: Central Bank. Updated methodology has been applied to the series. Prior to 2002, the data are adjusted using previous historical data as proxies to produce smooth series with the use of splicing technique. Historical data are updated on a continual basis as more information becomes available. Latest actual data: 2019 Base year: 2000 Methodology used to derive volumes: Deflation by unit value indexes (from customs data) Formula used to derive volumes: Laspeyres-type Chain-weighted: No. updates are not done regularly Trade System: Special trade Excluded items in trade: In transit; Oil coverage: Secondary or refined products; Valuation of exports: Free on board (FOB) Valuation of imports: Cost, insurance, freight (CIF) Primary domestic currency: Swaziland lilangeni Data last updated: 02/2021</t>
  </si>
  <si>
    <t>Source: National Statistics Office Latest actual data: 2017 Primary domestic currency: Swaziland lilangeni Data last updated: 02/2021</t>
  </si>
  <si>
    <t>Source: Ministry of Finance or Treasury Latest actual data: 2019/20 Start/end months of reporting year: April/March GFS Manual used: Government Finance Statistics Manual (GFSM) 2001 Basis of recording: Accrual General government includes: Central Government; Valuation of public debt: Nominal value Instruments included in gross and net debt: Securities Other than Shares; Loans; Other Primary domestic currency: Swaziland lilangeni Data last updated: 02/2021</t>
  </si>
  <si>
    <t>Source: Central Bank Latest actual data: 2019 BOP Manual used: Balance of Payments and International Investment Position Manual, sixth edition (BPM6) Primary domestic currency: Swaziland lilangeni Data last updated: 02/2021</t>
  </si>
  <si>
    <t>ETH</t>
  </si>
  <si>
    <t>Ethiopia</t>
  </si>
  <si>
    <t>Source: National Statistics Office Latest actual data: 2019/20 National accounts manual used: System of National Accounts (SNA) 2008. ETH Authorities use ISIC 3.1 for account classification GDP valuation: Factor costs. Data refer to fiscal years (July/June). Data for 2011 represent fiscal year 2010/11. Start/end months of reporting year: July/June Base year: 2015/16 Chain-weighted: No Primary domestic currency: Ethiopian birr Data last updated: 03/2021</t>
  </si>
  <si>
    <t>Source: National Statistics Office Latest actual data: 2019 Notes: For WEO purposes, calendar year Harmonized prices: No Frequency of source data: Monthly Base year: 2016 Primary domestic currency: Ethiopian birr Data last updated: 03/2021</t>
  </si>
  <si>
    <t>Source: Central Bank Latest actual data: 2019/20 Notes: Data refer to fiscal years (July /June). Data for 2012 represent fiscal year 2011/2012. Base year: 1999/2000 Methodology used to derive volumes: Weighted average of volume changes Formula used to derive volumes: Laspeyres-type Chain-weighted: No Trade System: General trade Excluded items in trade: In transit; Re-exports; Re-imports; Oil coverage: Secondary or refined products; Valuation of exports: Free on board (FOB) Valuation of imports: Cost, insurance, freight (CIF) Primary domestic currency: Ethiopian birr Data last updated: 03/2021</t>
  </si>
  <si>
    <t>Source: International Financial Institution. Human Development Indicators Latest actual data: 2015/16 Primary domestic currency: Ethiopian birr Data last updated: 03/2021</t>
  </si>
  <si>
    <t>Source: Ministry of Finance or Treasury Latest actual data: 2019/20 Start/end months of reporting year: July/June GFS Manual used: Government Finance Statistics Manual (GFSM) 1986 Basis of recording: Cash General government includes: Central Government; State Government; Local Government; Nonfinancial Public Corporation; Valuation of public debt: Nominal value Instruments included in gross and net debt: Loans; Shares and Other Equity; Insurance Technical Reserves; Other Accounts Receivable/Payable; Monetary Gold and SDRs Primary domestic currency: Ethiopian birr Data last updated: 03/2021</t>
  </si>
  <si>
    <t>Source: Central Bank Latest actual data: 2019/20 Notes: Data refer to fiscal years (July/June), for example, data for 2019 represent fiscal year 2018/2019. BOP Manual used: Balance of Payments Manual, fifth edition (BPM5) Primary domestic currency: Ethiopian birr Data last updated: 03/2021</t>
  </si>
  <si>
    <t>FJI</t>
  </si>
  <si>
    <t>Fiji</t>
  </si>
  <si>
    <t>Source: National Statistics Office. Fiji Islands Bureau of Statistics Latest actual data: 2019 National accounts manual used: System of National Accounts (SNA) 1993 GDP valuation: Factor costs Start/end months of reporting year: January/December Base year: 2014 Chain-weighted: No Primary domestic currency: Fiji dollar Data last updated: 02/2021</t>
  </si>
  <si>
    <t>Source: National Statistics Office. Fiji Islands Bureau of Statistics Latest actual data: 2019 Harmonized prices: No Frequency of source data: Monthly Base year: 2011 Primary domestic currency: Fiji dollar Data last updated: 02/2021</t>
  </si>
  <si>
    <t>Source: National Statistics Office. 2012-2013 unemployment rate are missing since the authority didn't provide it. The numbers here are based on linear interpolation using 2011 and 2014 data. Latest actual data: 2019 Employment type: Not applicable Primary domestic currency: Fiji dollar Data last updated: 02/2021</t>
  </si>
  <si>
    <t>Source: National Statistics Office Latest actual data: 2019 Primary domestic currency: Fiji dollar Data last updated: 02/2021</t>
  </si>
  <si>
    <t>Source: Ministry of Finance or Treasury Latest actual data: 2019/20 Start/end months of reporting year: January/December GFS Manual used: Government Finance Statistics Manual (GFSM) 1986 Basis of recording: Cash General government includes: Central Government; Valuation of public debt: Face value Primary domestic currency: Fiji dollar Data last updated: 02/2021</t>
  </si>
  <si>
    <t>Source: Central Bank. Reserve Bank of Fiji (RBF) Latest actual data: 2019 BOP Manual used: Balance of Payments and International Investment Position Manual, sixth edition (BPM6) Primary domestic currency: Fiji dollar Data last updated: 02/2021</t>
  </si>
  <si>
    <t>FIN</t>
  </si>
  <si>
    <t>Source: National Statistics Office. Downloaded through Haver Analytics Latest actual data: 2019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</si>
  <si>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Eurostat, downloaded through Haver Analytics Latest actual data: 2019 Harmonized prices: Yes Frequency of source data: Monthly Base year: 2015 Primary domestic currency: Euro Data last updated: 03/2021</t>
  </si>
  <si>
    <t>Source: National Statistical Office. Other sources: Statistics Finland; Finnish Board of Customs (Tulli) Latest actual data: 2019 Base year: 2000 Methodology used to derive volumes: Other Chain-weighted: Yes, from 1980 Trade System: General trade Excluded items in trade: In transit; Re-exports; Re-imports; Oil coverage: Primary or unrefined products; Secondary or refined products; Valuation of exports: Free on board (FOB) Valuation of imports: Cost, insurance, freight (CIF) Primary domestic currency: Euro Data last updated: 03/2021</t>
  </si>
  <si>
    <t>Source: National Statistics Office. Downloaded through Haver Analytics Latest actual data: 2019 Employment type: Harmonized ILO definition Primary domestic currency: Euro Data last updated: 03/2021</t>
  </si>
  <si>
    <t>Source: Ministry of Finance or Treasury Latest actual data: 2020 Fiscal assumptions: Based on announced policies by the authorities, adjusted for the Staff macroeconomic scenario.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Data reported are based on the Maastricht definition. It covers all general governments in the sense of the national accounts: the State, other government bodies (ODAC), local governments and social security administrations. It does not include all financial liabilities but only cash and deposits, securities other than shares as well as loans; excluded are derivative products and other accounts payable. Primary domestic currency: Euro Data last updated: 03/2021</t>
  </si>
  <si>
    <t>Source: National Statistical Office Latest actual data: 2020 BOP Manual used: Balance of Payments and International Investment Position Manual, sixth edition (BPM6) Primary domestic currency: Euro Data last updated: 03/2021</t>
  </si>
  <si>
    <t>FRA</t>
  </si>
  <si>
    <t>Source: National Statistics Office Latest actual data: 2020 National accounts manual used: European System of Accounts (ESA) 2010 GDP valuation: Market prices Start/end months of reporting year: January/December Base year: 2014 Chain-weighted: Yes, from 1980 Primary domestic currency: Euro Data last updated: 03/2021</t>
  </si>
  <si>
    <t>Source: National Statistics Office Latest actual data: 2020 Base year: 2010 Primary domestic currency: Euro Data last updated: 03/2021</t>
  </si>
  <si>
    <t>Source: National Statistics Office Latest actual data: 2020 Employment type: Harmonized ILO definition. Data prior to 1983 are not harmonized. Primary domestic currency: Euro Data last updated: 03/2021</t>
  </si>
  <si>
    <t>Source: National Statistics Office Latest actual data: 2019 Fiscal assumptions: Estimates for 2020 and projections for 2021 onwards are based on the measures of the 2018-20 budget laws, the four amending budget laws voted in 2020, and the 2021 budget law, adjusted for differences in assumptions on macro and financial variables, and revenue projections. Start/end months of reporting year: January/December GFS Manual used: Government Finance Statistics Manual (GFSM) 2014 Basis of recording: Accrual General government includes: Central Government; Local Government; Social Security Funds; Other; Valuation of public debt: Face value Instruments included in gross and net debt: Currency and Deposits; Securities Other than Shares; Loans Primary domestic currency: Euro Data last updated: 03/2021</t>
  </si>
  <si>
    <t>GAB</t>
  </si>
  <si>
    <t>Gabon</t>
  </si>
  <si>
    <t>Source: Ministry of Finance or Treasury Latest actual data: 2019 National accounts manual used: System of National Accounts (SNA) 1993 GDP valuation: Market prices Start/end months of reporting year: January/December Base year: 2001 Chain-weighted: No Primary domestic currency: CFA franc Data last updated: 03/2021</t>
  </si>
  <si>
    <t>Source: National Statistics Office. Macroeconomics Department Latest actual data: 2019 Harmonized prices: Yes Frequency of source data: Monthly Base year: 2000 Primary domestic currency: CFA franc Data last updated: 03/2021</t>
  </si>
  <si>
    <t>Source: Central Bank Latest actual data: 2019 Base year: 2001 Methodology used to derive volumes: Weighted average of volume changes Formula used to derive volumes: Other Chain-weighted: Yes, from 2012 Trade System: General trade Excluded items in trade: In transit; Re-exports; Re-imports; Oil coverage: Primary or unrefined products; Valuation of exports: Free on board (FOB) Valuation of imports: Cost, insurance, freight (CIF) Primary domestic currency: CFA franc Data last updated: 03/2021</t>
  </si>
  <si>
    <t>Source: National Statistics Office. In close cooperation with World Bank and country authorities. Latest actual data: 2004 Primary domestic currency: CFA franc Data last updated: 03/2021</t>
  </si>
  <si>
    <t>Source: IMF Staff Estimates Latest actual data: 2019 Start/end months of reporting year: January/December GFS Manual used: Government Finance Statistics Manual (GFSM) 2001 Basis of recording: Accrual General government includes: Central Government; Valuation of public debt: Nominal value Instruments included in gross and net debt: Loans Primary domestic currency: CFA franc Data last updated: 03/2021</t>
  </si>
  <si>
    <t>Source: Central Bank Latest actual data: 2019 BOP Manual used: Balance of Payments Manual, fifth edition (BPM5) Primary domestic currency: CFA franc Data last updated: 03/2021</t>
  </si>
  <si>
    <t>GMB</t>
  </si>
  <si>
    <t>The Gambia</t>
  </si>
  <si>
    <t>Source: National Statistics Office Latest actual data: 2018 National accounts manual used: System of National Accounts (SNA) 2008 GDP valuation: Market prices Start/end months of reporting year: January/December Base year: 2013 Chain-weighted: No Primary domestic currency: Gambian dalasi Data last updated: 03/2021</t>
  </si>
  <si>
    <t>Source: National Statistics Office Latest actual data: 2018 Harmonized prices: No Frequency of source data: Monthly Base year: 1990 Primary domestic currency: Gambian dalasi Data last updated: 03/2021</t>
  </si>
  <si>
    <t>Source: National Statistics Office Latest actual data: 2018 Base year: 2000 Methodology used to derive volumes: Deflation by unit value indexes (from customs data) Formula used to derive volumes: Based on staff estimate Chain-weighted: No Trade System: General trade Excluded items in trade: Low valued; Oil coverage: Secondary or refined products; Valuation of exports: Free on board (FOB) Valuation of imports: Cost, insurance, freight (CIF) Primary domestic currency: Gambian dalasi Data last updated: 03/2021</t>
  </si>
  <si>
    <t>Source: International Financial Institution. Human Development Indicators Latest actual data: 2018 Primary domestic currency: Gambian dalasi Data last updated: 03/2021</t>
  </si>
  <si>
    <t>Source: Ministry of Finance or Treasury Latest actual data: 2018 Fiscal assumptions: Projections are based on known projects and commitments (taking into account the implementation capacity of the authorities) , macroeconomic projections, and anticipated policy changes. Start/end months of reporting year: January/December GFS Manual used: Government Finance Statistics Manual (GFSM) 1986 Basis of recording: Cash General government includes: Central Government; Valuation of public debt: Nominal value Instruments included in gross and net debt: Securities Other than Shares; Loans Primary domestic currency: Gambian dalasi Data last updated: 03/2021</t>
  </si>
  <si>
    <t>Source: Central Bank and IMF Staff Latest actual data: 2018 BOP Manual used: Balance of Payments Manual, fifth edition (BPM5) Primary domestic currency: Gambian dalasi Data last updated: 03/2021</t>
  </si>
  <si>
    <t>GEO</t>
  </si>
  <si>
    <t>Source: National Statistics Office Latest actual data: 2019 Notes: Data prior to 1996 cannot be confirmed by national sources. Data prior to 2010 are based on staff estimates. National accounts manual used: System of National Accounts (SNA) 2008 GDP valuation: Market prices Start/end months of reporting year: January/December Base year: 2015 Chain-weighted: Yes, from 1996 Primary domestic currency: Georgian lari Data last updated: 03/2021</t>
  </si>
  <si>
    <t>Source: National Statistics Office Latest actual data: 2019 Harmonized prices: No Frequency of source data: Monthly Base year: 2010. The PCPI series are rebased, consistent with Geostat, to 2010 average = 100. Primary domestic currency: Georgian lari Data last updated: 03/2021</t>
  </si>
  <si>
    <t>Source: National Statistics Office Latest actual data: 2019 Base year: 2005 Trade System: General trade Excluded items in trade: In transit; Other; Valuation of exports: Free on board (FOB) Valuation of imports: Cost, insurance, freight (CIF) Primary domestic currency: Georgian lari Data last updated: 03/2021</t>
  </si>
  <si>
    <t>Source: National Statistics Office Latest actual data: 2015 Employment type: Harmonized ILO definition Primary domestic currency: Georgian lari Data last updated: 03/2021</t>
  </si>
  <si>
    <t>Source: National Statistics Office. Census surveys were conducted in 2002 and 2014. Data from 2003 to 2013 have been computed via linear interpolation and are inconsistent with data from the authorities which have not been back-cast following the results of the 2014 census Latest actual data: 2015 Primary domestic currency: Georgian lari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</si>
  <si>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Securities Other than Shares; Loans Primary domestic currency: Georgian lari Data last updated: 03/2021</t>
  </si>
  <si>
    <t>Source: National Statistical Office and Central Bank. Latest actual data: 2019 BOP Manual used: Balance of Payments and International Investment Position Manual, sixth edition (BPM6). The balance of payments statistics are compiled in conformity with the guidelines of the BPM5 and elements of the BPM6. Primary domestic currency: Georgian lari Data last updated: 03/2021</t>
  </si>
  <si>
    <t>DEU</t>
  </si>
  <si>
    <t>Source: National Statistics Office Latest actual data: 2020 Notes: Data until 1990 refers to German federation only (West Germany). National accounts data until 1990 do not include FISIM. Data from 1991 refer to United Germany and include FISIM. National accounts manual used: European System of Accounts (ESA) 2010 GDP valuation: Market prices Start/end months of reporting year: January/December Base year: 2015 Chain-weighted: Yes, from 1991 Primary domestic currency: Euro Data last updated: 03/2021</t>
  </si>
  <si>
    <t>Source: National Statistics Office Latest actual data: 2020 Notes: Data until 1990 refers to German federation only (West Germany). Data from 1991 refer to United Germany. Harmonized prices: Yes Frequency of source data: Monthly Base year: 2015 Primary domestic currency: Euro Data last updated: 03/2021</t>
  </si>
  <si>
    <t>Source: Central Bank Latest actual data: 2020 Base year: 2000 Methodology used to derive volumes: Weighted average of volume changes Formula used to derive volumes: Other Chain-weighted: Yes, from 1991 Trade System: General trade Valuation of exports: Free on board (FOB) Valuation of imports: Cost, insurance, freight (CIF) Primary domestic currency: Euro Data last updated: 03/2021</t>
  </si>
  <si>
    <t>Source: National Statistics Office Latest actual data: 2020 Notes: Data until 1990 refers to German federation only (West Germany). Data from 1991 refer to United Germany. Employment type: Harmonized ILO definition Primary domestic currency: Euro Data last updated: 03/2021</t>
  </si>
  <si>
    <t>Source: National Statistics Office Latest actual data: 2020 Notes: Data until 1990 refers to German federation only (West Germany). Data from 1991 refer to United Germany. Primary domestic currency: Euro Data last updated: 03/2021</t>
  </si>
  <si>
    <t>Source: National Statistics Office. Data of general government gross debt comes from EUROSTAT Latest actual data: 2020 Fiscal assumptions: The IMF staff_x0019_ s projections for 2021 and beyond are based on the 2020 stability program, supplementary budgets, and data updates from the national statistical agency (Destatis) and Ministry of Finance, adjusted for the differences in the IMF staff's macroeconomic framework and assumptions concerning revenue elasticities.  The estimate of gross debt includes portfolios of impaired assets and noncore business transferred to institutions that are winding up, as well as other financial sector and EU support operations. Start/end months of reporting year: January/December GFS Manual used: European System of Accounts (ESA) 2010 Basis of recording: Accrual General government includes: Central Government; State Government; Local Government; Social Security Funds;. other refers to special funds Valuation of public debt: Face value Instruments included in gross and net debt: Currency and Deposits; Securities Other than Shares; Loans Primary domestic currency: Euro Data last updated: 03/2021</t>
  </si>
  <si>
    <t>Source: Central Bank. Additional source: IMF Statistics Department Latest actual data: 2020 Notes: Data until 1990 refers to German federation only (West Germany). Data from 1991 refer to United Germany. BOP Manual used: Balance of Payments and International Investment Position Manual, sixth edition (BPM6) Primary domestic currency: Euro Data last updated: 03/2021</t>
  </si>
  <si>
    <t>GHA</t>
  </si>
  <si>
    <t>Ghana</t>
  </si>
  <si>
    <t>Source: National Statistics Office Latest actual data: 2019 National accounts manual used: System of National Accounts (SNA) 2008 GDP valuation: Market prices Start/end months of reporting year: January/December Base year: 2013 Chain-weighted: No Primary domestic currency: Ghanaian cedi Data last updated: 03/2021</t>
  </si>
  <si>
    <t>Source: National Statistics Office Latest actual data: 2019 Harmonized prices: No Frequency of source data: Monthly Base year: 2012 Primary domestic currency: Ghanaian cedi Data last updated: 03/2021</t>
  </si>
  <si>
    <t>Source: Central Bank Latest actual data: 2019 Base year: 2011 Methodology used to derive volumes: Weighted average of volume changes Formula used to derive volumes: Other Chain-weighted: No Trade System: General trade Oil coverage: Secondary or refined products; Valuation of exports: Free on board (FOB) Valuation of imports: Cost, insurance, freight (CIF) Primary domestic currency: Ghanaian cedi Data last updated: 03/2021</t>
  </si>
  <si>
    <t>Source: National Statistics Office Latest actual data: 2018 Notes: Data cannot be confirmed by national sources at this time. Primary domestic currency: Ghanaian cedi Data last updated: 03/2021</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</si>
  <si>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Primary domestic currency: Ghanaian cedi Data last updated: 03/2021</t>
  </si>
  <si>
    <t>Source: Central Bank Latest actual data: 2019 Notes: Data prior to 2005 excludes exceptional financing. BOP Manual used: Balance of Payments Manual, fifth edition (BPM5). Migration not complete Primary domestic currency: Ghanaian cedi Data last updated: 03/2021</t>
  </si>
  <si>
    <t>GRC</t>
  </si>
  <si>
    <t>Source: National Statistics Office. Formally, the National Statistical Office (ELSTAT) Latest actual data: 2020. For quarterly data, latest actual is 2020Q1. Notes: The National Statistical Office has significantly and repeatedly revised national accounts data over the course of the past several years. Official data are only available from 1995. Data prior to 1995 came from European Commission Macro Forecasts (AMECO database). National accounts manual used: European System of Accounts (ESA) 2010 GDP valuation: Market prices Start/end months of reporting year: January/December Base year: 2015 Chain-weighted: Yes, from 1995 Primary domestic currency: Euro Data last updated: 03/2021</t>
  </si>
  <si>
    <t>Source: National Statistics Office. Formally, the National Statistical Office (ELSTAT) Latest actual data: 2020. For quarterly data, latest actual is 2020Q1. Harmonized prices: Yes Frequency of source data: Monthly Base year: 2005 Primary domestic currency: Euro Data last updated: 03/2021</t>
  </si>
  <si>
    <t>Source: National Statistics Office. Formally, the National Statistics Office (ELSTAT). Based on customs data. Latest actual data: 2019 Base year: 2015 Methodology used to derive volumes: Other Formula used to derive volumes: Other Chain-weighted: No Trade System: General trade Excluded items in trade: Includes all transactions Oil coverage: Primary or unrefined products; Secondary or refined products;. Most imports are unrefined while most exports are refined. Valuation of exports: Free on board (FOB) Valuation of imports: Free on board (FOB) Primary domestic currency: Euro Data last updated: 03/2021</t>
  </si>
  <si>
    <t>Source: National Statistics Office. Formally, the National Statistical Office (ELSTAT) Latest actual data: 2019. For quarterly data, latest actual is 2020Q1. Notes: The historical data source for unit labor costs in manufacturing is eurostat. Employment type: National definition Primary domestic currency: Euro Data last updated: 03/2021</t>
  </si>
  <si>
    <t>Source: National Statistics Office. Formally, the Statistical Office of the European Communities (EUROSTAT) Latest actual data: 2019 Primary domestic currency: Euro Data last updated: 03/2021</t>
  </si>
  <si>
    <t>Source: National Statistics Office Latest actual data: 2019 Fiscal assumptions: Historical data since 2010 reflect adjustments in line with the primary balance definition under the enhanced surveillance framework for Greece. Start/end months of reporting year: January/December GFS Manual used: European System of Accounts (ESA) 2010 Basis of recording: Accrual. Data in line with ESA-2010. General government includes: Central Government; Local Government; Social Security Funds; Valuation of public debt: Nominal value. General debt data, including historical data, are provisional and subject to revisions. Instruments included in gross and net debt: Currency and Deposits; Securities Other than Shares; Loans Primary domestic currency: Euro Data last updated: 03/2021</t>
  </si>
  <si>
    <t>Source: Central Bank. Formally, the Bank of Greece. Latest actual data: 2019 Notes: The current account balance/primary income are revised by staff to include the deferred interest payments. BOP Manual used: Balance of Payments and International Investment Position Manual, sixth edition (BPM6) Primary domestic currency: Euro Data last updated: 03/2021</t>
  </si>
  <si>
    <t>Source: National Statistics Office Latest actual data: 2019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</si>
  <si>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2019 Harmonized prices: No Frequency of source data: Monthly Base year: 2010. Jan. 2010 = 100 Primary domestic currency: Eastern Caribbean dollar Data last updated: 03/2021</t>
  </si>
  <si>
    <t>Source: Central Bank Latest actual data: 2018 Notes: On account of a methodological change to the compilation of balance of payments statistics, data for BOP series before 2014 have been removed. Base year: 1999 Methodology used to derive volumes: Weighted average of volume changes Trade System: General trade Valuation of exports: Free on board (FOB) Valuation of imports: Cost, insurance, freight (CIF) Primary domestic currency: Eastern Caribbean dollar Data last updated: 03/2021</t>
  </si>
  <si>
    <t>Source: National Statistics Office Latest actual data: 2016 Primary domestic currency: Eastern Caribbean dollar Data last updated: 03/2021</t>
  </si>
  <si>
    <t>Source: Ministry of Finance or Treasury Latest actual data: 2019 Start/end months of reporting year: January/December GFS Manual used: Government Finance Statistics Manual (GFSM) 2014 Basis of recording: Commitments Basis General government includes: Central Government;. Debt corresponds to central government + guaranteed Valuation of public debt: Nominal value Instruments included in gross and net debt: Securities Other than Shares; Loans Primary domestic currency: Eastern Caribbean dollar Data last updated: 03/2021</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</si>
  <si>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 Primary domestic currency: Eastern Caribbean dollar Data last updated: 03/2021</t>
  </si>
  <si>
    <t>GTM</t>
  </si>
  <si>
    <t>Source: Central Bank. Also use data from Haver. Latest actual data: 2019 National accounts manual used: System of National Accounts (SNA) 2008 GDP valuation: Market prices Start/end months of reporting year: January/December Base year: 2013 Chain-weighted: Yes, from 2001 Primary domestic currency: Guatemalan quetzal Data last updated: 02/2021</t>
  </si>
  <si>
    <t>Source: National Statistics Office Latest actual data: 2019 Harmonized prices: No Frequency of source data: Monthly Base year: 2010. 12/1/2010 Primary domestic currency: Guatemalan quetzal Data last updated: 02/2021</t>
  </si>
  <si>
    <t>Source: Central Bank Latest actual data: 2019 Base year: 2004 Methodology used to derive volumes: Other Formula used to derive volumes: Other Chain-weighted: No Trade System: General trade Excluded items in trade: Other; Oil coverage: Other; Valuation of exports: Free on board (FOB) Valuation of imports: Free on board (FOB) Primary domestic currency: Guatemalan quetzal Data last updated: 02/2021</t>
  </si>
  <si>
    <t>Source: National Statistics Office Latest actual data: 2019 Primary domestic currency: Guatemalan quetzal Data last updated: 02/2021</t>
  </si>
  <si>
    <t>Source: Ministry of Finance or Treasury. The Ministry has been making progress in publishing consolidated data of Guatemala's public sector.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Securities Other than Shares; Loans; Other Accounts Receivable/Payable Primary domestic currency: Guatemalan quetzal Data last updated: 02/2021</t>
  </si>
  <si>
    <t>Source: Central Bank Latest actual data: 2019 BOP Manual used: Balance of Payments and International Investment Position Manual, sixth edition (BPM6) Primary domestic currency: Guatemalan quetzal Data last updated: 02/2021</t>
  </si>
  <si>
    <t>GIN</t>
  </si>
  <si>
    <t>Guinea</t>
  </si>
  <si>
    <t>Source: National Statistics Office Latest actual data: 2018 Notes: Data prior to 1995 cannot be confirmed by national sources at this time. National accounts manual used: System of National Accounts (SNA) 1993 GDP valuation: Market prices Start/end months of reporting year: January/December Base year: 2010 Chain-weighted: No Primary domestic currency: Guinean franc Data last updated: 01/2021</t>
  </si>
  <si>
    <t>Source: National Statistics Office Latest actual data: 2020 Notes: Data prior to 1995 cannot be confirmed by national sources at this time. Harmonized prices: No Frequency of source data: Monthly Base year: 1991. December 1991=100 Primary domestic currency: Guinean franc Data last updated: 01/2021</t>
  </si>
  <si>
    <t>Source: Central Bank Latest actual data: 2019 Base year: 2003 Primary domestic currency: Guinean franc Data last updated: 01/2021</t>
  </si>
  <si>
    <t>Source: National Statistics Office Latest actual data: 2014 Notes: Data prior to 1995 cannot be confirmed by national sources at this time. Primary domestic currency: Guinean franc Data last updated: 01/2021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</si>
  <si>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Primary domestic currency: Guinean franc Data last updated: 01/2021</t>
  </si>
  <si>
    <t>Source: Central Bank. And Ministry of Planning Latest actual data: 2019 Notes: Data prior to 1995 cannot be confirmed by national sources at this time. BOP Manual used: Balance of Payments and International Investment Position Manual, sixth edition (BPM6) Primary domestic currency: Guinean franc Data last updated: 01/2021</t>
  </si>
  <si>
    <t>GNB</t>
  </si>
  <si>
    <t>Source: National Statistics Office Latest actual data: 2018 Notes: Data prior to 1997 cannot be confirmed by national sources at this time. National accounts manual used: System of National Accounts (SNA) 2008 GDP valuation: Market prices Start/end months of reporting year: January/December Base year: 2015 Chain-weighted: No Primary domestic currency: CFA franc Data last updated: 03/2021</t>
  </si>
  <si>
    <t>Source: National Statistics Office Latest actual data: 2020 Notes: Data prior to 1997 cannot be confirmed by national sources at this time. Harmonized prices: No. The data cover only the national capital, Bissau. Frequency of source data: Monthly Base year: 2014. New rebased data provided by INE Primary domestic currency: CFA franc Data last updated: 03/2021</t>
  </si>
  <si>
    <t>Source: Central Bank Latest actual data: 2019 Base year: 2010 Methodology used to derive volumes: Other Formula used to derive volumes: Laspeyres-type Chain-weighted: No Trade System: General trade Oil coverage: Secondary or refined products; Valuation of exports: Free on board (FOB) Valuation of imports: Cost, insurance, freight (CIF) Primary domestic currency: CFA franc Data last updated: 03/2021</t>
  </si>
  <si>
    <t>Source: International Financial Institution. Human Development Indicators. Latest actual data: 2017 Primary domestic currency: CFA franc Data last updated: 03/2021</t>
  </si>
  <si>
    <t>Source: Ministry of Finance or Treasury Latest actual data: 2019 Start/end months of reporting year: January/December GFS Manual used: Government Finance Statistics Manual (GFSM) 2001 Basis of recording: Accrual. Guinea-Bissau fiscal is anchored on an accrual basis. Only overall balance is presented on both cash and accrual basis. General government includes: Central Government;. General government is only composed of central government. Valuation of public debt: Nominal value Primary domestic currency: CFA franc Data last updated: 03/2021</t>
  </si>
  <si>
    <t>Source: Central Bank. Central Bank of West African States (BCEAO). Latest actual data: 2019 Notes: Data prior to 1997 cannot be confirmed by national sources at this time. BOP Manual used: Balance of Payments and International Investment Position Manual, sixth edition (BPM6). The data were recently produced and are rather of a poor quality. STA is working with the authorities to address issues. Primary domestic currency: CFA franc Data last updated: 03/2021</t>
  </si>
  <si>
    <t>GUY</t>
  </si>
  <si>
    <t>Guyana</t>
  </si>
  <si>
    <t>Source: National Statistics Office Latest actual data: 2019 Notes: Components of GDP by expenditure after 2007 (private and public consumption, private and public investment) are estimates because authorities stopped producing the data. National accounts manual used: System of National Accounts (SNA) 2008 GDP valuation: Factor costs Start/end months of reporting year: January/December Base year: 2012. Projected real GDP growth in 2020 is potentially overstated and subject to large subsequent revisions because of the very high growth rate of oil GDP, which in turn is elevated on account of the very high oil price in the base year, 2012. A rebasing exercise is expected in 2021 that will resolve this problem, once the data becomes available Chain-weighted: No Primary domestic currency: Guyana dollar Data last updated: 03/2021</t>
  </si>
  <si>
    <t>Source: National Statistics Office Latest actual data: 2020 Harmonized prices: No Frequency of source data: Monthly Base year: 2009. Base is December 2009. Primary domestic currency: Guyana dollar Data last updated: 03/2021</t>
  </si>
  <si>
    <t>Source: Bureau of Statistics and Central Bank Latest actual data: 2019 Base year: 2012 Methodology used to derive volumes: Weighted average of volume changes Formula used to derive volumes: Tornqvist Index Chain-weighted: Yes, from 1996. Rolling average of previous two years weights in total exports/imports Trade System: General trade Oil coverage: Secondary or refined products; Valuation of exports: Free on board (FOB) Valuation of imports: Cost, insurance, freight (CIF) Primary domestic currency: Guyana dollar Data last updated: 03/2021</t>
  </si>
  <si>
    <t>Source: International Financial Institution Latest actual data: 2019 Primary domestic currency: Guyana dollar Data last updated: 03/2021</t>
  </si>
  <si>
    <t>Source: Ministry of Finance or Treasury Latest actual data: 2019 Fiscal assumptions: Consistent with other sectors. Start/end months of reporting year: January/December GFS Manual used: Government Finance Statistics Manual (GFSM) 1986 Basis of recording: Cash General government includes: Central Government; Social Security Funds; Nonfinancial Public Corporation; Valuation of public debt: Nominal value Instruments included in gross and net debt: Currency and Deposits;. Net debt is equal to gross debt minus CG deposits in the banking system. In 2016, CG was borrowing from the CB, therefore, CG had no deposit and the net debt is equal to gross debt. Primary domestic currency: Guyana dollar Data last updated: 03/2021</t>
  </si>
  <si>
    <t>Source: Central Bank Latest actual data: 2019 BOP Manual used: Balance of Payments and International Investment Position Manual, sixth edition (BPM6) Primary domestic currency: Guyana dollar Data last updated: 03/2021</t>
  </si>
  <si>
    <t>HTI</t>
  </si>
  <si>
    <t>Haiti</t>
  </si>
  <si>
    <t>Source: National Statistics Office Latest actual data: 2018/19 National accounts manual used: System of National Accounts (SNA) 2008 GDP valuation: Market prices Start/end months of reporting year: October/September Base year: 2011/12. Fiscal year 2011-2012 Chain-weighted: No Primary domestic currency: Haitian gourde Data last updated: 03/2021</t>
  </si>
  <si>
    <t>Source: National Statistics Office Latest actual data: 2019/20. New rebased series from October 2017 (fiscal year 2018). Harmonized prices: No Frequency of source data: Monthly Base year: 2017/18. Rebased series (2017/18 base) from October 2017. Old series (2004 base) spliced with the new one until September 2017. Primary domestic currency: Haitian gourde Data last updated: 03/2021</t>
  </si>
  <si>
    <t>Source: Central Bank Latest actual data: 2019/20 Base year: 2015/16 Primary domestic currency: Haitian gourde Data last updated: 03/2021</t>
  </si>
  <si>
    <t>Source: UN Population Prospects Latest actual data: 2003 Census; official estimates through 2015 Primary domestic currency: Haitian gourde Data last updated: 03/2021</t>
  </si>
  <si>
    <t>Source: Ministry of Finance or Treasury Latest actual data: 2019/20 Notes: General Government only includes Central Government Start/end months of reporting year: October/September GFS Manual used: Government Finance Statistics Manual (GFSM) 1986 Basis of recording: Cash General government includes: Central Government; Valuation of public debt: Nominal value Primary domestic currency: Haitian gourde Data last updated: 03/2021</t>
  </si>
  <si>
    <t>Source: Central Bank Latest actual data: 2019/20 BOP Manual used: Balance of Payments Manual, fifth edition (BPM5) Primary domestic currency: Haitian gourde Data last updated: 03/2021</t>
  </si>
  <si>
    <t>HND</t>
  </si>
  <si>
    <t>Source: Central Bank Latest actual data: 2019 National accounts manual used: System of National Accounts (SNA) 1993 GDP valuation: Market prices Start/end months of reporting year: January/December Base year: 2000 Chain-weighted: No Primary domestic currency: Honduran lempira Data last updated: 03/2021</t>
  </si>
  <si>
    <t>Source: Central Bank Latest actual data: 2019 Harmonized prices: No Frequency of source data: Monthly Base year: 1999. December 1999 = 100 Primary domestic currency: Honduran lempira Data last updated: 03/2021</t>
  </si>
  <si>
    <t>Source: Central Bank Latest actual data: 2019 Base year: 2005 Methodology used to derive volumes: Other Formula used to derive volumes: Other Chain-weighted: No Trade System: General trade Excluded items in trade: Other; Oil coverage: Secondary or refined products; Valuation of exports: Free on board (FOB) Valuation of imports: Free on board (FOB) Primary domestic currency: Honduran lempira Data last updated: 03/2021</t>
  </si>
  <si>
    <t>Source: National Institute of Statistics of Honduras Latest actual data: 2019. Last population census Employment type: National definition Primary domestic currency: Honduran lempira Data last updated: 03/2021</t>
  </si>
  <si>
    <t>Source: World Development Indicators, The World Bank Latest actual data: 2019 Primary domestic currency: Honduran lempira Data last updated: 03/2021</t>
  </si>
  <si>
    <t>Source: Ministry of Finance or Treasury Latest actual data: 2019 Start/end months of reporting year: January/December GFS Manual used: Government Finance Statistics Manual (GFSM) 2014. Starting with the year 2008, data are provided by authorities in GFS2014. The prior data are based on GFS1986 Basis of recording: Mixed. Spending is recorded in accrual basis while revenues is recorded in cash basis General government includes: Central Government; Local Government; Social Security Funds; Other; Valuation of public debt: Nominal value Instruments included in gross and net debt: Securities Other than Shares; Loans; Other Accounts Receivable/Payable; Other;. staff does not report net debt Primary domestic currency: Honduran lempira Data last updated: 03/2021</t>
  </si>
  <si>
    <t>Source: Central Bank Latest actual data: 2019 Notes: Balance of current account includes HIPC grants from IMF, IDB, World Bank, DFID, and FIDA. Interest are on accrual basis; that is, they include the debit entry of "accumulation of arrears on interest." BOP Manual used: Balance of Payments Manual, fifth edition (BPM5) Primary domestic currency: Honduran lempira Data last updated: 03/2021</t>
  </si>
  <si>
    <t>HKG</t>
  </si>
  <si>
    <t>Hong Kong SAR</t>
  </si>
  <si>
    <t>Source: National Statistics Office. Data retrieved from CEIC Latest actual data: 2020 National accounts manual used: System of National Accounts (SNA) 2008 GDP valuation: Market prices Start/end months of reporting year: January/December Base year: 2018 Chain-weighted: Yes, from 1980 Primary domestic currency: Hong Kong dollar Data last updated: 03/2021</t>
  </si>
  <si>
    <t>Source: National Statistics Office. Data retrieved from CEIC Latest actual data: 2020 Notes: Hong Kong Authorities change the weights for Composite CPI every 5 years. From Oct 2009, the series with 2010 weights are used; between Oct 2004 and Sep 2009, the series with 2005 weights are used; between Oct 1999 and Sep 2004, the series with 2000 weights are used to splice; prior to Sep 1999, the series with 1995 weight. Harmonized prices: No Frequency of source data: Monthly Base year: 2015. HK: Composite Consumer Price Index (10/14-9/15=100) Primary domestic currency: Hong Kong dollar Data last updated: 03/2021</t>
  </si>
  <si>
    <t>Source: CEIC Latest actual data: 2020. Balance of Payments series latest observation 2013. Customs Trade data latest observation is 2014. Base year: 2000 Methodology used to derive volumes: Deflation by unit value indexes (from customs data) Formula used to derive volumes: Use the value index, unit value index and quantum index to measure the changes in value, prices and volume of external merchandise trade respectively. Chain-weighted: No Trade System: General trade Excluded items in trade: In transit; Other;. Excludes transactions in gold and specie Oil coverage: Primary or unrefined products; Secondary or refined products;. By country and commodity SITC 2nd digit Valuation of exports: Free on board (FOB) Valuation of imports: Cost, insurance, freight (CIF) Primary domestic currency: Hong Kong dollar Data last updated: 03/2021</t>
  </si>
  <si>
    <t>Source: CEIC Latest actual data: 2020 Employment type: National definition Primary domestic currency: Hong Kong dollar Data last updated: 03/2021</t>
  </si>
  <si>
    <t>Source: CEIC Latest actual data: 2020 Primary domestic currency: Hong Kong dollar Data last updated: 03/2021</t>
  </si>
  <si>
    <t>Source: National Statistics Office. Data retrieved from CEIC Latest actual data: 2019/20 Fiscal assumptions: Projections are based on the authorities_x0019_  medium-term fiscal projections on expenditures. Start/end months of reporting year: April/March GFS Manual used: Government Finance Statistics Manual (GFSM) 2001 Basis of recording: Cash General government includes: Central Government; Valuation of public debt: Face value Instruments included in gross and net debt: Securities Other than Shares;. The definition of general government gross debt is revised to include debt liabilities identified in Hong Kong SAR's consolidated financial statement. It excludes the debt issued under the "bond fund" or provision for pension. As a result, the debt level is significantly lower. Primary domestic currency: Hong Kong dollar Data last updated: 03/2021</t>
  </si>
  <si>
    <t>Source: National Statistics Office. Data retrieved from CEIC Latest actual data: 2019 BOP Manual used: Balance of Payments and International Investment Position Manual, sixth edition (BPM6). In accordance with the requirements in the Special Data Dissemination Standard (IMF) Primary domestic currency: Hong Kong dollar Data last updated: 03/2021</t>
  </si>
  <si>
    <t>HUN</t>
  </si>
  <si>
    <t>Source: National Statistics Office Latest actual data: 2020 Notes: We maintain data only after 1995, as this is what the Statistical office provides. National accounts manual used: European System of Accounts (ESA) 2010 GDP valuation: Market prices Start/end months of reporting year: January/December Base year: 2015 Chain-weighted: Yes, from 1995. Changes in inventories is an estimate. Primary domestic currency: Hungarian forint Data last updated: 03/2021</t>
  </si>
  <si>
    <t>Source: International Financial Institution Latest actual data: 2020 Harmonized prices: No Frequency of source data: Monthly Base year: 2010 Primary domestic currency: Hungarian forint Data last updated: 03/2021</t>
  </si>
  <si>
    <t>Source: Central Bank. The Central bank's original source is the National Statistical Office Latest actual data: 2019 Base year: 2005 Methodology used to derive volumes: Other Formula used to derive volumes: Laspeyres-type Chain-weighted: No Trade System: General trade Excluded items in trade: Other; Oil coverage: Other; Valuation of exports: Free on board (FOB) Valuation of imports: Cost, insurance, freight (CIF) Primary domestic currency: Hungarian forint Data last updated: 03/2021</t>
  </si>
  <si>
    <t>Source: National Statistics Office Latest actual data: 2020. Economically active population aged 15-64. Employment type: Harmonized ILO definition Primary domestic currency: Hungarian forint Data last updated: 03/2021</t>
  </si>
  <si>
    <t>Source: National Statistics Office. Hungarian Central Statistical Office (HCSO) Latest actual data: 2019 Primary domestic currency: Hungarian forint Data last updated: 03/2021</t>
  </si>
  <si>
    <t>Source: Ministry of Economy and/or Planning. Ministry of National Economy; Eurostat Latest actual data: 2019 Fiscal assumptions: Fiscal projections include IMF staff projections of the macroeconomic framework and fiscal policy plans announced in the 2020 budget Start/end months of reporting year: January/December GFS Manual used: European System of Accounts (ESA) 2010 Basis of recording: Accrual General government includes: Central Government; Local Government; Social Security Funds; Nonmonetary Financial Public Corporations;. State Government does not apply to Hungary Valuation of public debt: Face value Instruments included in gross and net debt: Currency and Deposits; Securities Other than Shares; Loans Primary domestic currency: Hungarian forint Data last updated: 03/2021</t>
  </si>
  <si>
    <t>Source: Central Bank Latest actual data: 2019 BOP Manual used: Balance of Payments and International Investment Position Manual, sixth edition (BPM6) Primary domestic currency: Hungarian forint Data last updated: 03/2021</t>
  </si>
  <si>
    <t>ISL</t>
  </si>
  <si>
    <t>Source: National Statistics Office Latest actual data: 2018 National accounts manual used: European System of Accounts (ESA) 2010 GDP valuation: Market prices Start/end months of reporting year: January/December Base year: 2015 Chain-weighted: Yes, from 1990 Primary domestic currency: Icelandic krÛna Data last updated: 03/2021</t>
  </si>
  <si>
    <t>Source: National Statistics Office Latest actual data: 2018 Harmonized prices: No Frequency of source data: Monthly Base year: 2008. Base period is 2008M1. Primary domestic currency: Icelandic krÛna Data last updated: 03/2021</t>
  </si>
  <si>
    <t>Source: National Statistics Office Latest actual data: 2018 Base year: 2005 Methodology used to derive volumes: Deflation by unit value indexes (from customs data) Formula used to derive volumes: Fisher Chain-weighted: Yes, from 1990 Trade System: Special trade Excluded items in trade: In transit; Re-imports;. In accordance with ESA 2010. Oil coverage: Petroleum, petroleum products Valuation of exports: Free on board (FOB) Valuation of imports: Free on board (FOB) Primary domestic currency: Icelandic krÛna Data last updated: 03/2021</t>
  </si>
  <si>
    <t>Source: Labor Directorate Latest actual data: 2018 Notes: LHEM series is from the OECD, hourly earnings in the manufacturing sector Employment type: Other Primary domestic currency: Icelandic krÛna Data last updated: 03/2021</t>
  </si>
  <si>
    <t>Source: National Statistics Office Latest actual data: 2018 Primary domestic currency: Icelandic krÛna Data last updated: 03/2021</t>
  </si>
  <si>
    <t>Source: National Statistics Office Latest actual data: 2018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Securities Other than Shares; Loans;. Gross debt follows the Maastricht definition of gross debt, and excludes other accounts payable. Net debt is calculated as gross debt minus assets in the form of currency and deposits. Primary domestic currency: Icelandic krÛna Data last updated: 03/2021</t>
  </si>
  <si>
    <t>Source: Central Bank Latest actual data: 2018 BOP Manual used: Balance of Payments and International Investment Position Manual, sixth edition (BPM6) Primary domestic currency: Icelandic krÛna Data last updated: 03/2021</t>
  </si>
  <si>
    <t>IND</t>
  </si>
  <si>
    <t>Source: National Statistics Office. The original data is in fiscal years, which begins in April and ends in March, to match with authorities' reporting methods. Latest actual data: 2020/21. Official data for the latest year are second advanced estimates released by the National Statistics Office. Data available on quarter-by-quarter basis. National accounts manual used: System of National Accounts (SNA) 2008 GDP valuation: Market prices Start/end months of reporting year: April/March Base year: 2011/12. The base year is by Fiscal Year, which is April to March (e.g. FY2004: April 2004 _x0013_  March 2005). Growth rates of real GDP calculated from 1998 to 2011 are as per national accounts with base year 2004/05, and thereafter are as per national accounts with base year 2011/12 Chain-weighted: No Primary domestic currency: Indian rupee Data last updated: 03/2021</t>
  </si>
  <si>
    <t>Source: National Statistics Office. The original data are in monthly. IMF staff collapsed it to fiscal year data. Latest actual data: 2019/20 Harmonized prices: No. CPI-National (CY2006M1 forward) is used spliced with CPI-Industrial Workers (CY2005M12 backward) [20011=100]. Frequency of source data: Monthly Base year: 2011/12 Primary domestic currency: Indian rupee Data last updated: 03/2021</t>
  </si>
  <si>
    <t>Source: Central Bank Latest actual data: 2019/20 Base year: 1999/2000 Methodology used to derive volumes: Deflation by survey-based price indexes Formula used to derive volumes: Laspeyres-type Chain-weighted: No Trade System: General trade Excluded items in trade: In transit; Oil coverage: Primary or unrefined products; Secondary or refined products; Valuation of exports: Free on board (FOB) Valuation of imports: Cost, insurance, freight (CIF) Primary domestic currency: Indian rupee Data last updated: 03/2021</t>
  </si>
  <si>
    <t>Source: National Statistics Office Latest actual data: 2012/13 Primary domestic currency: Indian rupee Data last updated: 03/2021</t>
  </si>
  <si>
    <t>Source: Ministry of Finance or Treasury. and IMF staff calculations Latest actual data: 2019/20. State Level data arrive with significantly longer lag than Central data. Fiscal assumptions: Historical data are based on budgetary execution data. Projections are based on available information on the authorities_x0019_  fiscal plans, with adjustments for IMF staff assumptions. Subnational data are incorporated with a lag of up to one year; general government data are thus finalized well after central government data. IMF and Indian presentations differ, particularly regarding disinvestment and license-auction proceeds, net versus gross recording of revenues in certain minor categories, and some public-sector lending. Starting in FY2020/21 expenditure also includes the off-budget component of food subsidies, consistent with the revised treatment of food subsidies in the budget. Staff adjust expenditure to take out payments for previous years_x0019_  food subsidies which are included as expenditure in budget estimates for FY2021/21 and FY2021/22. Start/end months of reporting year: April/March. The original data from the authority is on FY (Apr/Mar) basis. GFS Manual used: Government Finance Statistics Manual (GFSM) 2001. Authority reported in GFSM 1986, staffs converted to GFSM 2001 Basis of recording: Cash General government includes: Central Government; State Government;. This is according to the authorities' account standards. Valuation of public debt: Nominal value. Authorities debt figures often Instruments included in gross and net debt: Securities Other than Shares; Loans; Other Primary domestic currency: Indian rupee Data last updated: 03/2021</t>
  </si>
  <si>
    <t>Source: Central Bank Latest actual data: 2019/20 BOP Manual used: Balance of Payments and International Investment Position Manual, sixth edition (BPM6). Data converted from BPM5 to BPM6 by staff. Primary domestic currency: Indian rupee Data last updated: 03/2021</t>
  </si>
  <si>
    <t>IDN</t>
  </si>
  <si>
    <t>Source: National Statistics Office. Accessed via Haver Data. Latest actual data: 2020 National accounts manual used: System of National Accounts (SNA) 2008. National account SNA 2008 was  released in 2015 and the authorities publish data from 2010 only. Whenever applicable, the desks use spliced series from Haver for data prior 2010. GDP valuation: Market prices Start/end months of reporting year: January/December Base year: 2010 Chain-weighted: No Primary domestic currency: Indonesian rupiah Data last updated: 03/2021</t>
  </si>
  <si>
    <t>Source: National Statistics Office. Accessed via CEIC Latest actual data: 2020 Harmonized prices: No Frequency of source data: Monthly Base year: 2018. The authorities issue 2018=100 data from Jan. 2018 onward. Data prior 2018 were ratio spliced from Haver. Primary domestic currency: Indonesian rupiah Data last updated: 03/2021</t>
  </si>
  <si>
    <t>Source: National Statistics Office. Accessed via CEIC Latest actual data: 2020 Base year: 2000 Methodology used to derive volumes: Other Formula used to derive volumes: Laspeyres-type Chain-weighted: No Trade System: General trade Excluded items in trade: Goods of diplomat, a part of goods directly exported/imported by armed forces, goods for expeditions and exhibition shows. Oil coverage: Primary or unrefined products; Secondary or refined products; Valuation of exports: Free on board (FOB) Valuation of imports: Other Primary domestic currency: Indonesian rupiah Data last updated: 03/2021</t>
  </si>
  <si>
    <t>Source: National Statistics Office. CEIC and EMED Emerging Asia Latest actual data: 2020 Employment type: National definition Primary domestic currency: Indonesian rupiah Data last updated: 03/2021</t>
  </si>
  <si>
    <t>Source: BPS (Statistics Indonesia) and staff estimates. Latest actual data: 2020. BPS projection data Primary domestic currency: Indonesian rupiah Data last updated: 03/2021</t>
  </si>
  <si>
    <t>Source: Ministry of Finance or Treasury Latest actual data: 2020 Fiscal assumptions: Fiscal projections are consistent with a gradual unwinding of the large fiscal stimulus in 2020 including returning the fiscal deficit to below 3 percent of GDP by 2023. Start/end months of reporting year: January/December. From 2000 onward GFS Manual used: Government Finance Statistics Manual (GFSM) 2001 Basis of recording: Cash. The budget in Indonesia is reported on cash basis. There is an ongoing project to change to accrual basis in their reporting in the coming years. General government includes: Central Government; Local Government;. The general government composition consists of Central Government and Subnational levels, including Provinces and municipalities. Social Security Funds will be included in the general government reporting in the future. Valuation of public debt: Face value. Book value Instruments included in gross and net debt: Securities Other than Shares; Loans Primary domestic currency: Indonesian rupiah Data last updated: 03/2021</t>
  </si>
  <si>
    <t>Source: Central Bank. Accessed via CEIC Database Latest actual data: 2020 Notes: The authorities have revised the balance of payments to "Balance of Payments Manual, 6th edition" standards for data starting in 2010. Prior to 2010 STA conversion data are used. BOP Manual used: Balance of Payments and International Investment Position Manual, sixth edition (BPM6) Primary domestic currency: Indonesian rupiah Data last updated: 03/2021</t>
  </si>
  <si>
    <t>IRN</t>
  </si>
  <si>
    <t>Islamic Republic of Iran</t>
  </si>
  <si>
    <t>Source: Central Bank Latest actual data: 2019/20 Notes: GDP in current prices in U.S. dollars is calculated by using the official exchange rate of the Central Bank of Iran (CBI), except for the years 2011- 2015 when the applicable exchange rate is a weighted average of the CBI official exchange rate and the parallel market exchange rate. National accounts manual used: System of National Accounts (SNA) 1993 GDP valuation: Market prices. Data refer to fiscal years Start/end months of reporting year: April/March Base year: 2011/12. 2011/12=100 Chain-weighted: No Primary domestic currency: Iranian rial Data last updated: 03/2021</t>
  </si>
  <si>
    <t>Source: Central Bank Latest actual data: 2018/19 Notes: Data prior to 1990 cannot be confirmed by national sources at this time. Harmonized prices: No. Data refer to fiscal years Frequency of source data: Monthly Base year: 2016/17. 2016/17=100 Primary domestic currency: Iranian rial Data last updated: 03/2021</t>
  </si>
  <si>
    <t>Source: Central Bank Latest actual data: 2019/20 Notes: Data prior to 1990 cannot be confirmed by national sources at this time. Base year: 2000/01 Methodology used to derive volumes: Deflation by unit value indexes (from customs data) Formula used to derive volumes: Laspeyres-type Chain-weighted: No Trade System: General trade Oil coverage: Primary or unrefined products; Secondary or refined products; Valuation of exports: Free on board (FOB) Valuation of imports: Other Primary domestic currency: Iranian rial Data last updated: 03/2021</t>
  </si>
  <si>
    <t>Source: National Statistics Office Latest actual data: 2019/20 Employment type: National definition Primary domestic currency: Iranian rial Data last updated: 03/2021</t>
  </si>
  <si>
    <t>Source: National Statistics Office Latest actual data: 2018/19 Primary domestic currency: Iranian rial Data last updated: 03/2021</t>
  </si>
  <si>
    <t>Source: Ministry of Finance or Treasury Latest actual data: 2018/19 Notes: Excludes Targeted Subsidy Organization and National Development Fund Start/end months of reporting year: April/March GFS Manual used: Government Finance Statistics Manual (GFSM) 2001 Basis of recording: Cash. Accrual accounting method is not used General government includes: Central Government;. General Government data set equal to Central Government since General Government data are not reported. Valuation of public debt: Nominal value Instruments included in gross and net debt: types of instruments are unavailable. Primary domestic currency: Iranian rial Data last updated: 03/2021</t>
  </si>
  <si>
    <t>Source: Central Bank Latest actual data: 2019/20 Notes: Data prior to 1990 cannot be confirmed by national sources at this time. BOP Manual used: Balance of Payments Manual, fifth edition (BPM5) Primary domestic currency: Iranian rial Data last updated: 03/2021</t>
  </si>
  <si>
    <t>IRQ</t>
  </si>
  <si>
    <t>Iraq</t>
  </si>
  <si>
    <t>Source: National Statistics Office Latest actual data: 2020 National accounts manual used: 1968/93 SNA. GDP valuation: Market prices Start/end months of reporting year: January/December Base year: 2007. Base year rebased from 1988 to 2007 in end-2014. Chain-weighted: No Primary domestic currency: Iraqi dinar  Data last updated: 03/2021</t>
  </si>
  <si>
    <t>Source: National Statistics Office Latest actual data: 2020 Harmonized prices: No Frequency of source data: Monthly Base year: 2007. New base year introduced in Jan 2010 Primary domestic currency: Iraqi dinar  Data last updated: 03/2021</t>
  </si>
  <si>
    <t>Source: National Statistics Office Latest actual data: 2013 Primary domestic currency: Iraqi dinar  Data last updated: 03/2021</t>
  </si>
  <si>
    <t>Source: Ministry of Finance or Treasury Latest actual data: 2020 Start/end months of reporting year: January/December GFS Manual used: Government Finance Statistics Manual (GFSM) 2001 Basis of recording: Cash General government includes: Central Government; Valuation of public debt: Current market value Instruments included in gross and net debt: Securities Other than Shares; Loans; Other Accounts Receivable/Payable; Other Primary domestic currency: Iraqi dinar  Data last updated: 03/2021</t>
  </si>
  <si>
    <t>Source: Central Bank Latest actual data: 2020. Estimates based on authorities' figures. BOP Manual used: Balance of Payments and International Investment Position Manual, sixth edition (BPM6) Primary domestic currency: Iraqi dinar  Data last updated: 03/2021</t>
  </si>
  <si>
    <t>IRL</t>
  </si>
  <si>
    <t>Source: National Statistics Office. Central Statistical Office of Ireland (CSO) Latest actual data: 2019 Notes: Prior to 1995 Real GDP is calculated using implied growth rates and excludes services produced by financial intermediaries (FISIM). National accounts manual used: European System of Accounts (ESA) 2010. The revision of NAs in accordance with ESA 2010 starts in 1997. GDP valuation: Market prices Start/end months of reporting year: January/December Base year: 2017. Base year changes every year. Due to chain-linking, the base equals to 100.1 instead of 100. Chain-weighted: Yes, from 1995 Primary domestic currency: Euro Data last updated: 03/2021</t>
  </si>
  <si>
    <t>Source: National Statistics Office. Central Statistical Office of Ireland (CSO) Latest actual data: 2019 Harmonized prices: Yes Frequency of source data: Monthly Base year: 2015 Primary domestic currency: Euro Data last updated: 03/2021</t>
  </si>
  <si>
    <t>Source: National Statistics Office. Central Statistical Office of Ireland (CSO) Latest actual data: 2019 Base year: 2015 Methodology used to derive volumes: Other Formula used to derive volumes: Fisher. Fisher chain-linked estimate is used for the annual data. Chain-weighted: Yes, from 1995 Trade System: General trade Excluded items in trade: In transit; Low valued; Oil coverage: Primary or unrefined products; Secondary or refined products; Valuation of exports: Free on board (FOB) Valuation of imports: Cost, insurance, freight (CIF) Primary domestic currency: Euro Data last updated: 03/2021</t>
  </si>
  <si>
    <t>Source: National Statistics Office. Central Statistical Office of Ireland (CSO), data is from the Labor Force Survey (LFS) and is the average of the quarterly observations. Latest actual data: 2019 Employment type: Harmonized ILO definition Primary domestic currency: Euro Data last updated: 03/2021</t>
  </si>
  <si>
    <t>Source: National Statistics Office. Central Statistical Office of Ireland (CSO). Latest actual data: 2019 Primary domestic currency: Euro Data last updated: 03/2021</t>
  </si>
  <si>
    <t>Source: Ministry of Finance or Treasury. Eurostat Latest actual data: 2019 Fiscal assumptions: Fiscal projections are based on the country's Budget 2021 and SPU 2020.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Gross debt follows the Maastricht definition of gross debt, and excludes other accounts payable. Net debt is defined as gross debt less currency and deposits, debt securities, and loans. Primary domestic currency: Euro Data last updated: 03/2021</t>
  </si>
  <si>
    <t>Source: National Statistics Office. Central Statistical Office of Ireland (CSO) Latest actual data: 2019 BOP Manual used: Balance of Payments and International Investment Position Manual, sixth edition (BPM6) Primary domestic currency: Euro Data last updated: 03/2021</t>
  </si>
  <si>
    <t>ISR</t>
  </si>
  <si>
    <t>Source: National Statistics Office Latest actual data: 2020 National accounts manual used: System of National Accounts (SNA) 2008. The System of National Accounts was revised in August 2013 in accordance with changes in the new System of National Accounts 2008. GDP valuation: Market prices Start/end months of reporting year: January/December Base year: 2015 Chain-weighted: Yes, from 1995 Primary domestic currency: Israeli shekel Data last updated: 03/2021</t>
  </si>
  <si>
    <t>Source: National Statistics Office. NSO and Haver Latest actual data: 2020 Harmonized prices: No Frequency of source data: Monthly Base year: 2020. Core Inflation base year 2018. Primary domestic currency: Israeli shekel Data last updated: 03/2021</t>
  </si>
  <si>
    <t>Source: Haver Analytics Latest actual data: 2020 Base year: 2010 Methodology used to derive volumes: Deflation by survey-based price indexes Formula used to derive volumes: Fisher Chain-weighted: Yes, from 1995 Trade System: Special trade Excluded items in trade: In transit; Oil coverage: Primary or unrefined products; Secondary or refined products; Valuation of exports: Free on board (FOB) Valuation of imports: Cost, insurance, freight (CIF) Primary domestic currency: Israeli shekel Data last updated: 03/2021</t>
  </si>
  <si>
    <t>Source: National Statistics Office Latest actual data: 2020 Employment type: National definition. Seasonally adjusted. Primary domestic currency: Israeli shekel Data last updated: 03/2021</t>
  </si>
  <si>
    <t>Source: National Statistics Office Latest actual data: 2019 Primary domestic currency: Israeli shekel Data last updated: 03/2021</t>
  </si>
  <si>
    <t>Source: Ministry of Finance and National Statistics Office Latest actual data: 2019 Fiscal assumptions: Historical data are based on Government Finance Statistics data prepared by the Central Bureau of Statistics. Projections based on figures from the Ministry of Finance for the  execution of the coronavirus fiscal package during 2020, and assumes partial implementation of the package for 2021. Start/end months of reporting year: January/December GFS Manual used: Government Finance Statistics Manual (GFSM) 2014 Basis of recording: Quasi-accrual basis. General government includes: Central Government; Local Government; Social Security Funds; Valuation of public debt: Nominal value Instruments included in gross and net debt: Currency and Deposits; Securities Other than Shares; Loans;. Net debt subtracts liquidity financial assets from gross debt Primary domestic currency: Israeli shekel Data last updated: 03/2021</t>
  </si>
  <si>
    <t>Source: National Statistics Office and Haver Latest actual data: 2020 BOP Manual used: Balance of Payments and International Investment Position Manual, sixth edition (BPM6) Primary domestic currency: Israeli shekel Data last updated: 03/2021</t>
  </si>
  <si>
    <t>ITA</t>
  </si>
  <si>
    <t>Source: National Statistics Office Latest actual data: 2020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</si>
  <si>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Latest actual data: 2020 Base year: 2005 Methodology used to derive volumes: Deflation by unit value indexes (from customs data) Chain-weighted: Yes, from 2000 Trade System: General trade Valuation of exports: Free on board (FOB) Valuation of imports: Cost, insurance, freight (CIF) Primary domestic currency: Euro Data last updated: 03/2021</t>
  </si>
  <si>
    <t>Source: National Statistics Office Latest actual data: 2020 Fiscal assumptions: The IMF estimates and projections are informed by the fiscal plans included in the government_x0019_ s 2021 budget. The stock of maturing postal bonds (BPF) is included in the debt projections.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03/2021</t>
  </si>
  <si>
    <t>Source: National Statistics Office Latest actual data: 2020 BOP Manual used: Balance of Payments and International Investment Position Manual, sixth edition (BPM6) Primary domestic currency: Euro Data last updated: 03/2021</t>
  </si>
  <si>
    <t>JAM</t>
  </si>
  <si>
    <t>Jamaica</t>
  </si>
  <si>
    <t>Source: National Statistics Office Latest actual data: 2019 National accounts manual used: System of National Accounts (SNA) 1993 GDP valuation: Market prices Start/end months of reporting year: January/December Base year: 2007. Base year was changed from 2003 to 2007 for the Spring 2012 WEO round. Chain-weighted: No Primary domestic currency: Jamaica dollar Data last updated: 03/2021</t>
  </si>
  <si>
    <t>Source: National Statistics Office Latest actual data: 2019 Harmonized prices: No Frequency of source data: Monthly Base year: 2019. Base year was changed from 2000 to 2019 in April 2020 Primary domestic currency: Jamaica dollar Data last updated: 03/2021</t>
  </si>
  <si>
    <t>Source: Central Bank Latest actual data: 2019 Base year: 2005 Methodology used to derive volumes: Deflation by survey-based price indexes Formula used to derive volumes: Laspeyres-type Chain-weighted: No Trade System: General trade Excluded items in trade: Re-exports; Re-imports; Oil coverage: Primary or unrefined products; Secondary or refined products; Valuation of exports: Free on board (FOB) Valuation of imports: Free on board (FOB) Primary domestic currency: Jamaica dollar Data last updated: 03/2021</t>
  </si>
  <si>
    <t>Source: International Financial Institution. National Statistics Office if data is not yet available in IFS. Latest actual data: 2019 Employment type: National definition Primary domestic currency: Jamaica dollar Data last updated: 03/2021</t>
  </si>
  <si>
    <t>Source: International Financial Institution. National Statistics Office if data is not yet available in IFS. Latest actual data: 2019 Primary domestic currency: Jamaica dollar Data last updated: 03/2021</t>
  </si>
  <si>
    <t>Source: Ministry of Finance or Treasury Latest actual data: 2019/20 Notes: All fiscal and debt series data in WEO are on fiscal year basis. Fiscal assumptions: Based on policies outline under the RFI Start/end months of reporting year: April/March GFS Manual used: Government Finance Statistics Manual (GFSM) 1986. Public Bodies also  report in 1986 format. Basis of recording: Cash General government includes: Central Government;. The fiscal coverage is central government only Valuation of public debt: Nominal value. The debt coverage is central government and public bodies Instruments included in gross and net debt: Currency and Deposits; Securities Other than Shares; Loans; Shares and Other Equity; Other Accounts Receivable/Payable; Monetary Gold and SDRs Primary domestic currency: Jamaica dollar Data last updated: 03/2021</t>
  </si>
  <si>
    <t>Source: Central Bank. The framework for Jamaica has a historical residual which comes from how the framework records portfolio flows (to include errors and omissions).  We have updated how the forecasts are calculated to account for most of this residual. Latest actual data: 2019 BOP Manual used: Balance of Payments and International Investment Position Manual, sixth edition (BPM6) Primary domestic currency: Jamaica dollar Data last updated: 03/2021</t>
  </si>
  <si>
    <t>JPN</t>
  </si>
  <si>
    <t>Source: Cabinet Office of Japan via Haver database. Latest actual data: 2020 Notes: the recent revision didn_x0019_ t go back pre-1994 National accounts manual used: System of National Accounts (SNA) 2008 GDP valuation: Market prices Start/end months of reporting year: January/December Base year: 2015 Chain-weighted: Yes, from 1980 Primary domestic currency: Japanese yen Data last updated: 03/2021</t>
  </si>
  <si>
    <t>Source: Ministry of Internal Affairs and Communications Latest actual data: 2020 Notes: Base year changed to 2015 on August 26, 2016. Harmonized prices: No Frequency of source data: Monthly Base year: 2015 Primary domestic currency: Japanese yen Data last updated: 03/2021</t>
  </si>
  <si>
    <t>Source: Cabinet Office of Japan via Haver database. Latest actual data: 2020 Base year: 2011 Methodology used to derive volumes: Deflation by survey-based price indexes Formula used to derive volumes: Based on the Balance of Payment Chain-weighted: No Trade System: General trade Excluded items in trade: Other; Oil coverage: Primary or unrefined products; Secondary or refined products; Other; Valuation of exports: Free on board (FOB). Based on the BOP Valuation of imports: Cost, insurance, freight (CIF). Based on the BOP Primary domestic currency: Japanese yen Data last updated: 03/2021</t>
  </si>
  <si>
    <t>Source: Cabinet Office of Japan via Haver database. Latest actual data: 2020 Employment type: National definition Primary domestic currency: Japanese yen Data last updated: 03/2021</t>
  </si>
  <si>
    <t>Source: Cabinet Office of Japan via Haver database. Latest actual data: 2015. Actual surveys are taken every 5 years with the latest one done in 2015. Other years are authorities estimates. Primary domestic currency: Japanese yen Data last updated: 03/2021</t>
  </si>
  <si>
    <t>Source: Cabinet Office of Japan via Haver database. Latest actual data: 2019. Authorities release fiscal data with a 10 month delay. Fiscal assumptions: Projections reflect fiscal measures already announced by the government as of March 9, with adjustments for IMF staff assumptions. Start/end months of reporting year: January/December GFS Manual used: Government Finance Statistics Manual (GFSM) 2014 Basis of recording: Accrual General government includes: Central Government; Local Government; Social Security Funds;. Government in Japan consists of 3 layers: central, prefectural, and municipal. The latter two government levels are covered under local government. There is no government at the state level in Japan. Valuation of public debt: Current market value. Gross public debt is on unconsolidated basis. Instruments included in gross and net debt: Currency and Deposits; Securities Other than Shares; Loans; Insurance Technical Reserves; Other Accounts Receivable/Payable; Monetary Gold and SDRs; Other Primary domestic currency: Japanese yen Data last updated: 03/2021</t>
  </si>
  <si>
    <t>Source: Ministry of Finance or Treasury. Bank of Japan/ Ministry of Finance via Haver database Latest actual data: 2020 BOP Manual used: Balance of Payments and International Investment Position Manual, sixth edition (BPM6) Primary domestic currency: Japanese yen Data last updated: 03/2021</t>
  </si>
  <si>
    <t>JOR</t>
  </si>
  <si>
    <t>Jordan</t>
  </si>
  <si>
    <t>Source: National Statistics Office Latest actual data: 2019 National accounts manual used: System of National Accounts (SNA) 2008 GDP valuation: Market prices Start/end months of reporting year: January/December Base year: 2016 Chain-weighted: No Primary domestic currency: Jordanian dinar Data last updated: 03/2021</t>
  </si>
  <si>
    <t>Source: National Statistics Office Latest actual data: 2020 Harmonized prices: No Frequency of source data: Monthly Base year: 2018 Primary domestic currency: Jordanian dinar Data last updated: 03/2021</t>
  </si>
  <si>
    <t>Source: Central Bank Latest actual data: 2019 Base year: 1994 Methodology used to derive volumes: Weighted average of volume changes Formula used to derive volumes: Other Chain-weighted: No Excluded items in trade: Re-imports; Oil coverage: Unrefined and refined products Valuation of exports: Free on board (FOB) Valuation of imports: Other Primary domestic currency: Jordanian dinar Data last updated: 03/2021</t>
  </si>
  <si>
    <t>Source: National Statistics Office Latest actual data: 2020 Employment type: National definition Primary domestic currency: Jordanian dinar Data last updated: 03/2021</t>
  </si>
  <si>
    <t>Source: National Statistics Office Latest actual data: 2018 Primary domestic currency: Jordanian dinar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</si>
  <si>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Nonfinancial Public Corporation;. Public sector coverage corresponds to the central government and, starting in 2007, it also includes the fiscal performance of two key SOEs: NEPCO (National Electric Power Company) and WAJ (Water Authority of Jordan). Due to data limitations, the net overall deficit of both public entities is included under other transfers. Public debt is on consolidated basis (consolidating the expanded central government with the social security corporation). Valuation of public debt: Face value Instruments included in gross and net debt: Currency and Deposits; Securities Other than Shares; Loans Primary domestic currency: Jordanian dinar Data last updated: 03/2021</t>
  </si>
  <si>
    <t>Source: Central Bank Latest actual data: 2019 BOP Manual used: Balance of Payments and International Investment Position Manual, sixth edition (BPM6). Includes adjustments by staff towards BPM6 presentation. Historical data up to 2000 are converted into the BPM6 presentation from data compiled under the BPM5 methodology. Primary domestic currency: Jordanian dinar Data last updated: 03/2021</t>
  </si>
  <si>
    <t>KAZ</t>
  </si>
  <si>
    <t>Source: National Statistics Office Latest actual data: 2020 Notes: Data prior to 1996 cannot be confirmed by national sources at this time. National accounts manual used: System of National Accounts (SNA) 1993 GDP valuation: Market prices. Official GDP is calculated based on production, which does not match the total by expenditure_x0019_ s components. Start/end months of reporting year: January/December Base year: 2005 Chain-weighted: Yes, from 1994 Primary domestic currency: Kazakhstani tenge Data last updated: 03/2021</t>
  </si>
  <si>
    <t>Source: Central Bank Latest actual data: 2020 Notes: Data prior to 1996 cannot be confirmed by national sources at this time. Harmonized prices: No Frequency of source data: Monthly Base year: 2000. Core consumer price base year is December 2010 Primary domestic currency: Kazakhstani tenge Data last updated: 03/2021</t>
  </si>
  <si>
    <t>Source: Central Bank Latest actual data: 2019 Base year: 2005 Chain-weighted: No Trade System: General trade Oil coverage: Primary or unrefined products; Secondary or refined products; Valuation of exports: Free on board (FOB) Valuation of imports: Cost, insurance, freight (CIF) Primary domestic currency: Kazakhstani tenge Data last updated: 03/2021</t>
  </si>
  <si>
    <t>Source: Haver Analytics Latest actual data: 2019 Employment type: National definition Primary domestic currency: Kazakhstani tenge Data last updated: 03/2021</t>
  </si>
  <si>
    <t>Source: National Statistics Office Latest actual data: 2019 Notes: Data prior to 1996 cannot be confirmed by national sources at this time. Primary domestic currency: Kazakhstani tenge Data last updated: 03/2021</t>
  </si>
  <si>
    <t>Source: National Statistics Office Latest actual data: 2020 Fiscal assumptions: Budget Law and staff projections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Currency and Deposits; Securities Other than Shares; Loans Primary domestic currency: Kazakhstani tenge Data last updated: 03/2021</t>
  </si>
  <si>
    <t>Source: Central Bank Latest actual data: 2019 Notes: Data prior to 1996 cannot be confirmed by national sources at this time. BOP Manual used: Balance of Payments and International Investment Position Manual, sixth edition (BPM6) Primary domestic currency: Kazakhstani tenge Data last updated: 03/2021</t>
  </si>
  <si>
    <t>KEN</t>
  </si>
  <si>
    <t>Kenya</t>
  </si>
  <si>
    <t>Source: National Statistics Office Latest actual data: 2019 National accounts manual used: System of National Accounts (SNA) 2008 GDP valuation: Market prices Start/end months of reporting year: January/December Base year: 2009 Chain-weighted: No Primary domestic currency: Kenya shillings Data last updated: 03/2021</t>
  </si>
  <si>
    <t>Source: National Statistics Office Latest actual data: 2020 Harmonized prices: No Frequency of source data: Monthly Base year: 2000 Primary domestic currency: Kenya shillings Data last updated: 03/2021</t>
  </si>
  <si>
    <t>Source: Central Bank Latest actual data: 2019 Base year: 2009 Methodology used to derive volumes: Deflation by unit value indexes (from customs data) Chain-weighted: No Trade System: General trade Excluded items in trade: Re-exports; Re-imports; Oil coverage: Primary or unrefined products; Valuation of exports: Free on board (FOB) Valuation of imports: Cost, insurance, freight (CIF) Primary domestic currency: Kenya shillings Data last updated: 03/2021</t>
  </si>
  <si>
    <t>Source: National Statistics Office Latest actual data: 2019 Notes: National Statistical Office. Series from January 1998 to October 2005 was adjusted in line with methodology reported in the 2011 Article IV Staff Report Primary domestic currency: Kenya shillings Data last updated: 03/2021</t>
  </si>
  <si>
    <t>Source: Ministry of Finance or Treasury Latest actual data: 2019. Raw data is in fiscal year, which runs from July to June. Start/end months of reporting year: January/December. Reporting year is calendar year, done by taking the average of fiscal years. For example, 2000 is the average of 1999/2000 and 2000/2001. GFS Manual used: Government Finance Statistics Manual (GFSM) 2001 Basis of recording: Cash General government includes: Central Government; Valuation of public debt: Current market value Instruments included in gross and net debt: Loans; Shares and Other Equity Primary domestic currency: Kenya shillings Data last updated: 03/2021</t>
  </si>
  <si>
    <t>Source: Central Bank Latest actual data: 2020 BOP Manual used: Balance of Payments and International Investment Position Manual, sixth edition (BPM6) Primary domestic currency: Kenya shillings Data last updated: 03/2021</t>
  </si>
  <si>
    <t>KIR</t>
  </si>
  <si>
    <t>Kiribati</t>
  </si>
  <si>
    <t>Source: National Statistics Office Latest actual data: 2017 National accounts manual used: System of National Accounts (SNA) 2008 GDP valuation: Market prices Start/end months of reporting year: January/December Base year: 2006 Chain-weighted: No Primary domestic currency: Australian dollar Data last updated: 03/2021</t>
  </si>
  <si>
    <t>--</t>
  </si>
  <si>
    <t>Source: IMF Staff Estimates Latest actual data: 2017 Harmonized prices: No Frequency of source data: Monthly Base year: 2006. Base year is 2006M10 Primary domestic currency: Australian dollar Data last updated: 03/2021</t>
  </si>
  <si>
    <t>Source: National Statistics Office. Data from STA database ID:BOP (submitted to STA by authorities) Latest actual data: 2018 Base year: 2006 Primary domestic currency: Australian dollar Data last updated: 03/2021</t>
  </si>
  <si>
    <t>Source: National Statistics Office Latest actual data: 2017 Primary domestic currency: Australian dollar Data last updated: 03/2021</t>
  </si>
  <si>
    <t>Source: Ministry of Finance or Treasury Latest actual data: 2017 Start/end months of reporting year: January/December GFS Manual used: Government Finance Statistics Manual (GFSM) 1986. GFS manual adjusted for data shortcomings Basis of recording: Cash General government includes: Central Government; Valuation of public debt: Nominal value Primary domestic currency: Australian dollar Data last updated: 03/2021</t>
  </si>
  <si>
    <t>Source: National Statistics Office. IMF Statistics Department Latest actual data: 2018 BOP Manual used: Balance of Payments and International Investment Position Manual, sixth edition (BPM6) Primary domestic currency: Australian dollar Data last updated: 03/2021</t>
  </si>
  <si>
    <t>KOR</t>
  </si>
  <si>
    <t>Source: Central Bank Latest actual data: 2020 National accounts manual used: System of National Accounts (SNA) 2008 GDP valuation: Market prices Start/end months of reporting year: January/December Base year: 2015 Chain-weighted: Yes, from before 1980 Primary domestic currency: Korean won Data last updated: 03/2021</t>
  </si>
  <si>
    <t>Source: National Statistics Office Latest actual data: 2020 Harmonized prices: No Frequency of source data: Monthly Base year: 2015 Primary domestic currency: Korean won Data last updated: 03/2021</t>
  </si>
  <si>
    <t>Source: Central Bank Latest actual data: 2020 Base year: 2010 Methodology used to derive volumes: Weighted average of volume changes Formula used to derive volumes: Other Chain-weighted: No Trade System: General trade Excluded items in trade: In transit; Re-imports; Other;. For other, the following goods are excluded from trade statistics: o - Goods sold where duration of storage has expired according to the provision of Article 208 of Customs Act. o - Goods reserved to national treasury according to the provision of Article 126 of Customs Act. o - Goods destructed or scrapped according to the provision of Article 127 of Customs Act. o - Goods forfeited or additionally collected according to the provision of Article 128 of Customs Act. o - Goods lost, stolen, depreciated or destroyed in bonded area. o - Goods in bonded sales shop. o - Goods in transit through Korea. o - Goods returned prior to import clearance. o - Monetary gold and silver, negotiable securities, and monetary coins and paper money in current circulation. o - Goods of A.T.A Carnet. o - Goods consigned to diplomatic missions. o - Goods for improvement or repair. o - Goods temporarily imported or exported for international events, athletic meeting, exhibition, etc. o - Goods leased less than one year or goods on operational lease. o - Goods considered to be samples for sales promotions. o - Vessels constructed in bonded factory under the condition of acquiring Korean nationality. o - Goods considered not relating to merchandise trade. Oil coverage: Cannot verify. Valuation of exports: Free on board (FOB) Valuation of imports: Other Primary domestic currency: Korean won Data last updated: 03/2021</t>
  </si>
  <si>
    <t>Source: National Statistics Office Latest actual data: 2020 Employment type: National definition Primary domestic currency: Korean won Data last updated: 03/2021</t>
  </si>
  <si>
    <t>Source: National Statistics Office Latest actual data: 2019 Primary domestic currency: Korean won Data last updated: 03/2021</t>
  </si>
  <si>
    <t>Source: Ministry of Finance or Treasury Latest actual data: 2019 Notes: The series on general government debt does not include non-market non-profit institutions. Fiscal assumptions: The forecast incorporates the overall fiscal balance in the 2021 annual and supplementary budgets and the medium-term fiscal plan announced with the 2021 budget, along with IMF staff's adjustments. Start/end months of reporting year: January/December GFS Manual used: Government Finance Statistics Manual (GFSM) 2001 Basis of recording: Cash General government includes: Central Government;. For government gross/net debt only, general government includes central government and local governments. The series on general government debt does not include non-market non-profit institutions. Valuation of public debt: Nominal value Instruments included in gross and net debt: Currency and Deposits; Securities Other than Shares; Loans Primary domestic currency: Korean won Data last updated: 03/2021</t>
  </si>
  <si>
    <t>Source: Central Bank Latest actual data: 2020 BOP Manual used: Balance of Payments and International Investment Position Manual, sixth edition (BPM6) Primary domestic currency: Korean won Data last updated: 03/2021</t>
  </si>
  <si>
    <t>UVK</t>
  </si>
  <si>
    <t>Source: National Statistics Office Latest actual data: 2019 National accounts manual used: European System of Accounts (ESA) 2010 GDP valuation: Market prices Start/end months of reporting year: January/December Base year: 2016. Base year changes as new data is released - previous year's prices Chain-weighted: No Primary domestic currency: Euro Data last updated: 03/2021</t>
  </si>
  <si>
    <t>Source: National Statistics Office Latest actual data: 2020 Harmonized prices: No Frequency of source data: Monthly Base year: 2016 Primary domestic currency: Euro Data last updated: 03/2021</t>
  </si>
  <si>
    <t>Source: Central Bank Latest actual data: 2019 Base year: 2016 Methodology used to derive volumes: Other Formula used to derive volumes: Other Chain-weighted: No Trade System: Special trade Excluded items in trade: In transit; Valuation of exports: Free on board (FOB) Valuation of imports: Cost, insurance, freight (CIF) Primary domestic currency: Euro Data last updated: 03/2021</t>
  </si>
  <si>
    <t>Source: No labor data submitted for Kosovo Latest actual data: 2019 Primary domestic currency: Euro Data last updated: 03/2021</t>
  </si>
  <si>
    <t>Source: National Statistics Office Latest actual data: IMF staff estimates Primary domestic currency: Euro Data last updated: 03/2021</t>
  </si>
  <si>
    <t>Source: Ministry of Finance or Treasury Latest actual data: 2020 Notes: Includes IFI and privatization-proceed financed capital projects, which are not part of the "fiscal rule" definition. Fiscal assumptions: Authorities Budget and medium-term expenditure framework as well as staff expectations. Start/end months of reporting year: January/December GFS Manual used: Other Basis of recording: Cash General government includes: Central Government; Local Government; Other; Valuation of public debt: Face value Primary domestic currency: Euro Data last updated: 03/2021</t>
  </si>
  <si>
    <t>KWT</t>
  </si>
  <si>
    <t>Source: Ministry of Planning and Central Statistical Office Latest actual data: 2019. Preliminary numbers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System of National Accounts (SNA) 1993 GDP valuation: Market prices Start/end months of reporting year: January/December Base year: 2010. Nominal data has been revised by country authorities, therefore, deflators do not add to 100 until the Real figures get revised. Chain-weighted: No Primary domestic currency: Kuwaiti dinar Data last updated: 03/2021</t>
  </si>
  <si>
    <t>Source: Ministry of Planning and Central Statistical Office Latest actual data: 2019 Harmonized prices: No Frequency of source data: Monthly Base year: 1997. Data reported by the authorities has 2007 as base year (new weights from 2007). Primary domestic currency: Kuwaiti dinar Data last updated: 03/2021</t>
  </si>
  <si>
    <t>Source: Central Bank Latest actual data: 2019 Base year: 2010. Nominal data has been revised by country authorities, therefore, deflators do not add to 100 until the Real figures get revised. Methodology used to derive volumes: Other Formula used to derive volumes: Other Chain-weighted: No Trade System: General trade Oil coverage: Primary or unrefined products; Secondary or refined products; Valuation of exports: Free on board (FOB) Valuation of imports: Cost, insurance, freight (CIF) Primary domestic currency: Kuwaiti dinar Data last updated: 03/2021</t>
  </si>
  <si>
    <t>Source: National Statistics Office Latest actual data: 2018 Employment type: National definition Primary domestic currency: Kuwaiti dinar Data last updated: 03/2021</t>
  </si>
  <si>
    <t>Source: Ministry of Planning, Central Statistical Office, and Civil Information Authority Latest actual data: 2018 Primary domestic currency: Kuwaiti dinar Data last updated: 03/2021</t>
  </si>
  <si>
    <t>Source: Ministry of Finance or Treasury Latest actual data: 2019. latest source data are FY 2018/19 Fiscal assumptions: Staff projections Start/end months of reporting year: January/December. Source data comes in fiscal year (March/April) basis. Calendar year data calculated by IMF staff using a weighted average of the fiscal data. GFS Manual used: Government Finance Statistics Manual (GFSM) 2014 Basis of recording: Mixed. Some transactions recorded on accrual basis. General government includes: Central Government; Social Security Funds; Valuation of public debt: Nominal value Instruments included in gross and net debt: Loans Primary domestic currency: Kuwaiti dinar Data last updated: 03/2021</t>
  </si>
  <si>
    <t>Source: Central Bank Latest actual data: 2019 BOP Manual used: Balance of Payments and International Investment Position Manual, sixth edition (BPM6) Primary domestic currency: Kuwaiti dinar Data last updated: 03/2021</t>
  </si>
  <si>
    <t>KGZ</t>
  </si>
  <si>
    <t>Source: National Statistics Office Latest actual data: 2019 National accounts manual used: System of National Accounts (SNA) 1993 GDP valuation: Market prices Start/end months of reporting year: January/December Base year: 2005 Chain-weighted: No Primary domestic currency: Kyrgyz som Data last updated: 03/2021</t>
  </si>
  <si>
    <t>Source: National Statistics Office Latest actual data: 2019 Harmonized prices: No Frequency of source data: Monthly Base year: 2010 Primary domestic currency: Kyrgyz som Data last updated: 03/2021</t>
  </si>
  <si>
    <t>Source: Central Bank Latest actual data: 2019 Base year: 2005 Methodology used to derive volumes: Weighted average of volume changes Formula used to derive volumes: Laspeyres-type Chain-weighted: No Trade System: General trade Valuation of exports: Free on board (FOB) Valuation of imports: Cost, insurance, freight (CIF) Primary domestic currency: Kyrgyz som Data last updated: 03/2021</t>
  </si>
  <si>
    <t>Source: National Statistics Office Latest actual data: 2019 Employment type: National definition Primary domestic currency: Kyrgyz som Data last updated: 03/2021</t>
  </si>
  <si>
    <t>Source: National Statistics Office Latest actual data: 2019 Primary domestic currency: Kyrgyz som Data last updated: 03/2021</t>
  </si>
  <si>
    <t>Source: Ministry of Finance or Treasury Latest actual data: 2019 Start/end months of reporting year: January/December GFS Manual used: Not reported according to GFS Basis of recording: Cash General government includes: Central Government; Local Government; Social Security Funds;. Net lending/borrowing Includes loans on-lent to state-owned enterprises in the energy sector as part of the government_x0019_ s public investment program. Valuation of public debt: Face value Primary domestic currency: Kyrgyz som Data last updated: 03/2021</t>
  </si>
  <si>
    <t>Source: Central Bank Latest actual data: 2019 BOP Manual used: Balance of Payments and International Investment Position Manual, sixth edition (BPM6) Primary domestic currency: Kyrgyz som Data last updated: 03/2021</t>
  </si>
  <si>
    <t>LAO</t>
  </si>
  <si>
    <t>Lao P.D.R.</t>
  </si>
  <si>
    <t>Source: National Statistics Office Latest actual data: 2019 National accounts manual used: System of National Accounts (SNA) 1993 GDP valuation: Market prices Start/end months of reporting year: January/December Base year: 2012 Chain-weighted: No Primary domestic currency: Lao kip Data last updated: 02/2021</t>
  </si>
  <si>
    <t>Source: National Statistics Office Latest actual data: 2019 Harmonized prices: No Frequency of source data: Monthly Base year: 2015. 2015M12=100 Primary domestic currency: Lao kip Data last updated: 02/2021</t>
  </si>
  <si>
    <t>Source: International Financial Institution. IMF Direction of Trade Statistics Latest actual data: 2019 Base year: 2005 Methodology used to derive volumes: Other Formula used to derive volumes: Deflate by price indices provided by WEO Chain-weighted: Yes, from 2005 Valuation of exports: Free on board (FOB) Valuation of imports: Cost, insurance, freight (CIF) Primary domestic currency: Lao kip Data last updated: 02/2021</t>
  </si>
  <si>
    <t>Source: International Financial Institution. World Bank Latest actual data: 2019 Primary domestic currency: Lao kip Data last updated: 02/2021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</si>
  <si>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Primary domestic currency: Lao kip Data last updated: 02/2021</t>
  </si>
  <si>
    <t>Source: Central Bank. Central Bank Latest actual data: 2019 BOP Manual used: Balance of Payments and International Investment Position Manual, sixth edition (BPM6). The authorities submit BOP data on BPM6 basis starting 2012. Staff estimates for imports, primary income and FDI are being used currently as authorities continue to improve coverage and comprehensiveness of the reported data with the technical assistance from the IMF Primary domestic currency: Lao kip Data last updated: 02/2021</t>
  </si>
  <si>
    <t>LVA</t>
  </si>
  <si>
    <t>Source: National Statistics Office Latest actual data: 2020 National accounts manual used: European System of Accounts (ESA) 2010 GDP valuation: Market prices Start/end months of reporting year: January/December Base year: 2015 Chain-weighted: Yes, from 1995 Primary domestic currency: Euro Data last updated: 03/2021</t>
  </si>
  <si>
    <t>Source: Eurostat Latest actual data: 2020 Harmonized prices: Yes Frequency of source data: Monthly Base year: 2015 Primary domestic currency: Euro Data last updated: 03/2021</t>
  </si>
  <si>
    <t>Source: Central Bank Latest actual data: 2020 Base year: 2005 Methodology used to derive volumes: Weighted average of volume changes Formula used to derive volumes: Chain-linked Chain-weighted: Yes, from 2010 Trade System: General trade Excluded items in trade: In transit; Re-exports; Re-imports; Other;. Goods imported to customs warehouses from abroad and exported from customs warehouses abroad are excluded from the total Oil coverage: Other; Valuation of exports: Free on board (FOB) Valuation of imports: Cost, insurance, freight (CIF) Primary domestic currency: Euro Data last updated: 03/2021</t>
  </si>
  <si>
    <t>Source: National Statistics Office Latest actual data: 2020 Notes: Labor statistics are based on Labor Force Survey data, which were revised in 2011 in compliance with Population and Housing Census 2011 results; data before 2011 have not been revised yet. Employment type: Harmonized ILO definition Primary domestic currency: Euro Data last updated: 03/2021</t>
  </si>
  <si>
    <t>Source: Ministry of Finance or Treasury Latest actual data: 2020 Notes: Public debt covers debt of the general government excluding debt of the commercial companies and institutional units, reclassified by the Central Statistical Bureau (CSB) in the general government (central and local government) sector. It does not include liabilities in the form of other accounts payable. Start/end months of reporting year: January/December GFS Manual used: European System of Accounts (ESA) 2010 Basis of recording: Cash General government includes: Central Government; Local Government; Social Security Funds; Valuation of public debt: Nominal value Instruments included in gross and net debt: Currency and Deposits; Securities Other than Shares; Loans Primary domestic currency: Euro Data last updated: 03/2021</t>
  </si>
  <si>
    <t>LBN</t>
  </si>
  <si>
    <t>Source: National Statistics Office. 2004-2018 Latest actual data: 2018. Data for 2004-2018 revised as per the latest data from the statistics office. Notes: Starting in 2020, the exchange rate applied throughout the series is the official parallel market exchange rate. National accounts manual used: System of National Accounts (SNA) 2008. Accounts were established according to the SNA 2008 but with simplified model adapted to Lebanon. . GDP valuation: Market prices Start/end months of reporting year: January/December Base year: 2010. Used by Fund staff (the authorities use 2010 as base year). Chain-weighted: Yes, from 2010 Primary domestic currency: Lebanese pound Data last updated: 02/2021</t>
  </si>
  <si>
    <t>Source: National Statistics Office Latest actual data: 2019/20 Harmonized prices: No Frequency of source data: Monthly Base year: 2010/11. December 2010=100 Primary domestic currency: Lebanese pound Data last updated: 02/2021</t>
  </si>
  <si>
    <t>Source: Ministry of Finance or Treasury Latest actual data: 2019 Base year: 2005 Methodology used to derive volumes: Deflation by survey-based price indexes Formula used to derive volumes: Other Chain-weighted: No Trade System: Special trade Excluded items in trade: Re-imports; Oil coverage: Secondary or refined products; Valuation of exports: Free on board (FOB) Valuation of imports: Cost, insurance, freight (CIF) Primary domestic currency: Lebanese pound Data last updated: 02/2021</t>
  </si>
  <si>
    <t>Source: National Statistics Office. Also: IMF staff. Latest actual data: 2012. The 2007 households living conditions was the latest official survey. An update in 2010 was conducted under the Multiple Indicator Cluster Survey. Primary domestic currency: Lebanese pound Data last updated: 02/2021</t>
  </si>
  <si>
    <t>Source: Ministry of Finance or Treasury Latest actual data: 2019 Fiscal assumptions: Revenue projections are made based on the macroeconomic assumptions and revenue buoyancy of various taxes (as measures by elasticity measures and staff's understanding of the authorities' tax policy measures). On the spending side, projections reflect the authorities' projections, with a few deviations to take into account key macroeconomic assumptions (e.g., WEO oil price for subsidies to the electricity company). Monetary projections are based on key assumptions on deposits growth, dollarization and credit to private sector. Start/end months of reporting year: January/December GFS Manual used: Government Finance Statistics Manual (GFSM) 2001. GFSM 2001 has been adopted but should be refined. Budgetary expenditure data are reported on a modified cash basis, corresponding to the issuance of payment orders. Basis of recording: Mixed. Modified cash basis (only corrects for arrears) General government includes: Central Government; Valuation of public debt: Nominal value Instruments included in gross and net debt: Currency and Deposits;. Information on the size of public assets is not available in case of Lebanon. Net debt is calculated as gross debt minus value of government_x0019_ s accounts at the central bank. Primary domestic currency: Lebanese pound Data last updated: 02/2021</t>
  </si>
  <si>
    <t>Source: Central Bank. Also: IMF staff. Latest actual data: 2019 BOP Manual used: Balance of Payments Manual, fifth edition (BPM5). The authorities are moving to BPM6. Primary domestic currency: Lebanese pound Data last updated: 02/2021</t>
  </si>
  <si>
    <t>LSO</t>
  </si>
  <si>
    <t>Lesotho</t>
  </si>
  <si>
    <t>Source: National Statistics Office Latest actual data: 2018/19 Notes: The national accounts real values have been updated from 2015 onwards. Prior to 2015 the data has been adjusted to produce smooth series with the use of splicing technique. These estimates continue to serve as proxies for historical series when complete information is unavailable. National accounts manual used: System of National Accounts (SNA) 2008. The authorities produce estimates of GDP on the basis of sectoral production GDP valuation: Market prices Start/end months of reporting year: April/March. Observations for NGDP_R[12/13] and NGDP[12/13] are saved in year 2012 Base year: 2012/13. 2012/2013 is base year Chain-weighted: No Primary domestic currency: Lesotho loti Data last updated: 02/2021</t>
  </si>
  <si>
    <t>Source: National Statistics Office Latest actual data: 2019 Harmonized prices: No Frequency of source data: Monthly Base year: 2016 Primary domestic currency: Lesotho loti Data last updated: 02/2021</t>
  </si>
  <si>
    <t>Source: Central Bank Latest actual data: 2018/19 Base year: 2010/11 Methodology used to derive volumes: Weighted average of volume changes Formula used to derive volumes: Laspeyres-type Chain-weighted: Yes, from 1982 Trade System: General trade Excluded items in trade: In transit; Re-exports; Re-imports; Oil coverage: Secondary or refined products; Other; Valuation of exports: Free on board (FOB) Valuation of imports: Cost, insurance, freight (CIF) Primary domestic currency: Lesotho loti Data last updated: 02/2021</t>
  </si>
  <si>
    <t>Source: National Statistics Office Latest actual data: 2016 Primary domestic currency: Lesotho loti Data last updated: 02/2021</t>
  </si>
  <si>
    <t>Source: Ministry of Finance or Treasury Latest actual data: 2019/20 Start/end months of reporting year: April/March GFS Manual used: Government Finance Statistics Manual (GFSM) 2001 Basis of recording: Cash General government includes: Central Government; Local Government; Valuation of public debt: Current market value Instruments included in gross and net debt: Securities Other than Shares; Loans Primary domestic currency: Lesotho loti Data last updated: 02/2021</t>
  </si>
  <si>
    <t>Source: Central Bank Latest actual data: 2018/19 BOP Manual used: Balance of Payments and International Investment Position Manual, sixth edition (BPM6) Primary domestic currency: Lesotho loti Data last updated: 02/2021</t>
  </si>
  <si>
    <t>LBR</t>
  </si>
  <si>
    <t>Liberia</t>
  </si>
  <si>
    <t>Source: IMF Staff Estimates. IMF STA preliminary survey Latest actual data: 2016 Notes: Real GDP are in billions of U.S. dollars.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National accounts manual used: System of National Accounts (SNA) 1993.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GDP valuation: Market prices Start/end months of reporting year: January/December Base year: 2018 Chain-weighted: No Primary domestic currency: U.S. dollar Data last updated: 03/2021</t>
  </si>
  <si>
    <t>Source: Central Bank of Liberia Latest actual data: 2019 Harmonized prices: No Frequency of source data: Monthly Base year: 2000. 12-month average Primary domestic currency: U.S. dollar Data last updated: 03/2021</t>
  </si>
  <si>
    <t>Source: Central Bank. Central Bank of Liberia Latest actual data: 2019 Notes: The imports data for 2010-2017 were replaced by custom-based ASYCUDA data, which recently became available to the team. Exports data have been revised up based on the preliminary estimates of the GDP revision. These staff estimates will be replaced once official data become available. Base year: 2018 Methodology used to derive volumes: Deflation by survey-based price indexes Formula used to derive volumes: Laspeyres-type Chain-weighted: No Trade System: General trade Excluded items in trade: Other; Oil coverage: Other; Valuation of exports: Free on board (FOB) Valuation of imports: Cost, insurance, freight (CIF) Primary domestic currency: U.S. dollar Data last updated: 03/2021</t>
  </si>
  <si>
    <t>Source: National Statistics Office Latest actual data: 2016 Primary domestic currency: U.S. dollar Data last updated: 03/2021</t>
  </si>
  <si>
    <t>Source: Ministry of Finance or Treasury Latest actual data: 2019 Notes: Grants include most of off-budget grant disbursements. The fiscal data are observed from 2014, and the historical series are spliced. Debt relief was granted in 2009, which explained the high number for that year in general government net lending/borrowing. Start/end months of reporting year: January/December GFS Manual used: Government Finance Statistics Manual (GFSM) 2001 Basis of recording: Accrual General government includes: Central Government; Valuation of public debt: Face value Instruments included in gross and net debt: Currency and Deposits; Loans; Other Accounts Receivable/Payable Primary domestic currency: U.S. dollar Data last updated: 03/2021</t>
  </si>
  <si>
    <t>Source: Central Bank Latest actual data: 2019 BOP Manual used: Balance of Payments Manual, fifth edition (BPM5). Authorities provided data in BPM5.  Country team converted them to BPM6. Primary domestic currency: U.S. dollar Data last updated: 03/2021</t>
  </si>
  <si>
    <t>LBY</t>
  </si>
  <si>
    <t>Libya</t>
  </si>
  <si>
    <t>Source: Central Bank. Outdated; last submitted by authorities for 2014 Latest actual data: 2017 National accounts manual used: System of National Accounts (SNA) 1993 GDP valuation: Market prices Start/end months of reporting year: January/December Base year: 2007 Chain-weighted: No Primary domestic currency: Libyan dinar Data last updated: 02/2021</t>
  </si>
  <si>
    <t>Source: Census and Statistical Department of the National Information and Documentation Agency (NIDA). Latest actual data: 2019 Harmonized prices: No Frequency of source data: Monthly Base year: 2003 Primary domestic currency: Libyan dinar Data last updated: 02/2021</t>
  </si>
  <si>
    <t>Source: Central Bank Latest actual data: 2017 Base year: 1997 Primary domestic currency: Libyan dinar Data last updated: 02/2021</t>
  </si>
  <si>
    <t>Source: International Financial Institution. World Development Indicators Latest actual data: 2019 Primary domestic currency: Libyan dinar Data last updated: 02/2021</t>
  </si>
  <si>
    <t>Source: Central Bank. Last updated in January 2020 Latest actual data: 2019. Until 2020Q2 Start/end months of reporting year: January/December GFS Manual used: Government Finance Statistics Manual (GFSM) 1986 Basis of recording: Cash General government includes: Central Government; State Government; Local Government; Valuation of public debt: Face value Primary domestic currency: Libyan dinar Data last updated: 02/2021</t>
  </si>
  <si>
    <t>Source: Central Bank Latest actual data: 2017 BOP Manual used: Balance of Payments and International Investment Position Manual, sixth edition (BPM6) Primary domestic currency: Libyan dinar Data last updated: 02/2021</t>
  </si>
  <si>
    <t>LTU</t>
  </si>
  <si>
    <t>Source: National Statistics Office. Data from Statistics Lithuania: http://www.stat.gov.lt/en/ Latest actual data: 2020 Notes: Data prior to 1995 cannot be confirmed by national sources at this time. National accounts manual used: European System of Accounts (ESA) 2010 GDP valuation: Market prices Start/end months of reporting year: January/December Base year: 2015 Chain-weighted: Yes, from 2005 Primary domestic currency: Euro Data last updated: 03/2021</t>
  </si>
  <si>
    <t>Source: National Statistics Office. Data from Statistics Lithuania: http://www.stat.gov.lt/en/ Latest actual data: 2020 Harmonized prices: Yes Frequency of source data: Monthly Base year: 2015 Primary domestic currency: Euro Data last updated: 03/2021</t>
  </si>
  <si>
    <t>Source: Central Bank Latest actual data: 2020 Base year: 2005. This is staff calculation because BOP data are in nominal terms. Methodology used to derive volumes: Other Formula used to derive volumes: Chain-linked Chain-weighted: Yes, from 2005 Trade System: General trade Excluded items in trade: We are not excluding any items Oil coverage: Other; Valuation of exports: Free on board (FOB) Valuation of imports: Free on board (FOB) Primary domestic currency: Euro Data last updated: 03/2021</t>
  </si>
  <si>
    <t>Source: National Statistics Office Latest actual data: 2019 Employment type: Eurostat harmonized data Primary domestic currency: Euro Data last updated: 03/2021</t>
  </si>
  <si>
    <t>Source: National Statistics Office. Data from Statistics Lithuania: http://www.stat.gov.lt/en/ Latest actual data: 2019. Population data were revised back to 2001 based on 2011 census results. Primary domestic currency: Euro Data last updated: 03/2021</t>
  </si>
  <si>
    <t>Source: Ministry of Finance or Treasury Latest actual data: 2019 Notes: gross debt follows the Maastricht definition of gross debt, and excludes other accounts payable Fiscal assumptions: Fiscal projections for the current year take into account up-to-date available data. Projections for future years are passive on the basis on announced policy measures. Start/end months of reporting year: January/December GFS Manual used: Government Finance Statistics Manual (GFSM) 2014 Basis of recording: Accrual General government includes: Central Government; Local Government; Social Security Funds; Valuation of public debt: Nominal value. This is the format of data presented by the authorities. Primary domestic currency: Euro Data last updated: 03/2021</t>
  </si>
  <si>
    <t>Source: Central Bank. http://www.lbank.lt/eng/statistic/index.html. Latest actual data: 2020 Notes: Data prior to 1993 cannot be confirmed by national sources at this time. BOP Manual used: Balance of Payments and International Investment Position Manual, sixth edition (BPM6) Primary domestic currency: Euro Data last updated: 03/2021</t>
  </si>
  <si>
    <t>LUX</t>
  </si>
  <si>
    <t>Source: National Statistics Office Latest actual data: 2020 National accounts manual used: European System of Accounts (ESA) 2010 GDP valuation: Market prices Start/end months of reporting year: January/December Base year: 2010 Chain-weighted: Yes, from 1995. The Luxembourg statistics office (STATEC) publishes the national accounts data starting from 2000 only. Previously, the same data were published from 1995, but when the authorities moved to the ESA 2010 standard, the historical data were only revised back to 2000. Primary domestic currency: Euro Data last updated: 03/2021</t>
  </si>
  <si>
    <t>Source: National Statistics Office Latest actual data: 2020 Base year: 2010 Methodology used to derive volumes: Other Formula used to derive volumes: Laspeyres-type. data from source Chain-weighted: Yes, from 2000 Trade System: General trade Excluded items in trade: None Oil coverage: Secondary or refined products; Valuation of exports: Free on board (FOB) Valuation of imports: Cost, insurance, freight (CIF) Primary domestic currency: Euro Data last updated: 03/2021</t>
  </si>
  <si>
    <t>Source: National Statistics Office Latest actual data: 2020 Employment type: Harmonized ILO definition Primary domestic currency: Euro Data last updated: 03/2021</t>
  </si>
  <si>
    <t>Source: Ministry of Finance or Treasury Latest actual data: 2019 Notes: Gross debt follows the Maastricht definition of gross debt, and excludes other accounts payable Fiscal assumptions: Projections are based on the authorities_x0019_  best understanding of the government_x0019_ s multiyear budget plan for 2021 and the medium term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03/2021</t>
  </si>
  <si>
    <t>Source: National Statistics Office Latest actual data: 2019 BOP Manual used: Balance of Payments and International Investment Position Manual, sixth edition (BPM6) Primary domestic currency: Euro Data last updated: 03/2021</t>
  </si>
  <si>
    <t>MAC</t>
  </si>
  <si>
    <t>Macao SAR</t>
  </si>
  <si>
    <t>Source: National Statistics Office Latest actual data: 2020 National accounts manual used: System of National Accounts (SNA) 2008 GDP valuation: Market prices Start/end months of reporting year: January/December Base year: 2018 Chain-weighted: Yes, from 2001 Primary domestic currency: Macanese pataca</t>
  </si>
  <si>
    <t>Source: National Statistics Office Latest actual data: 2020 Harmonized prices: No Frequency of source data: Monthly Base year: 2008 Primary domestic currency: Macanese pataca</t>
  </si>
  <si>
    <t>Source: National Statistics Office Latest actual data: 2019 Employment type: National definition Primary domestic currency: Macanese pataca</t>
  </si>
  <si>
    <t>Source: National Statistics Office Latest actual data: 2019 Primary domestic currency: Macanese pataca</t>
  </si>
  <si>
    <t>Source: Ministry of Finance or Treasury Latest actual data: 2019 Start/end months of reporting year: January/December GFS Manual used: Government Finance Statistics Manual (GFSM) 2014 Basis of recording: Cash General government includes: Central Government; Social Security Funds; Valuation of public debt: Face value Primary domestic currency: Macanese pataca</t>
  </si>
  <si>
    <t>Source: National Statistics Office Latest actual data: 2019 BOP Manual used: Balance of Payments and International Investment Position Manual, sixth edition (BPM6) Primary domestic currency: Macanese pataca</t>
  </si>
  <si>
    <t>MDG</t>
  </si>
  <si>
    <t>Madagascar</t>
  </si>
  <si>
    <t>Source: National Statistics Office Latest actual data: 2018. 2019 data are preliminary National accounts manual used: System of National Accounts (SNA) 1993 GDP valuation: Market prices Start/end months of reporting year: January/December Base year: 2007 Chain-weighted: No Primary domestic currency: Malagasy ariary Data last updated: 03/2021</t>
  </si>
  <si>
    <t>Source: National Statistics Office Latest actual data: 2020 Harmonized prices: No Frequency of source data: Monthly Base year: 2016 Primary domestic currency: Malagasy ariary Data last updated: 03/2021</t>
  </si>
  <si>
    <t>Source: Central Bank Latest actual data: 2019 Base year: 2010 Methodology used to derive volumes: Not applicable Formula used to derive volumes: Not applicable Chain-weighted: No Trade System: General trade Excluded items in trade: In transit; Low valued; Re-exports; Re-imports; Valuation of exports: Free on board (FOB) Valuation of imports: Free on board (FOB) Primary domestic currency: Malagasy ariary Data last updated: 03/2021</t>
  </si>
  <si>
    <t>Source: UN, World Bank, and National Statistical Office Latest actual data: 2010 Primary domestic currency: Malagasy ariary Data last updated: 03/2021</t>
  </si>
  <si>
    <t>Source: Ministry of Finance or Treasury Latest actual data: 2020 Start/end months of reporting year: January/December GFS Manual used: Government Finance Statistics Manual (GFSM) 1986 Basis of recording: Cash. Mostly cash General government includes: Central Government; Local Government;. Data is for central government Valuation of public debt: Nominal value Instruments included in gross and net debt: Securities Other than Shares; Shares and Other Equity; Other Accounts Receivable/Payable; Monetary Gold and SDRs; Other Primary domestic currency: Malagasy ariary Data last updated: 03/2021</t>
  </si>
  <si>
    <t>Source: Central Bank Latest actual data: 2019 BOP Manual used: Balance of Payments and International Investment Position Manual, sixth edition (BPM6). As of Jan 2018, the Central Bank of Madagascar uses the 6th IMF_x0019_ s Balance of Payments and International Investment Position Manual. Primary domestic currency: Malagasy ariary Data last updated: 03/2021</t>
  </si>
  <si>
    <t>MWI</t>
  </si>
  <si>
    <t>Malawi</t>
  </si>
  <si>
    <t>Source: National Statistics Office Latest actual data: 2019. Since 2011 we have used IMF staff_x0019_ s and Malawian authorities_x0019_  combined estimates for National Accounts data. National accounts manual used: System of National Accounts (SNA) 2008 GDP valuation: Market prices Start/end months of reporting year: January/December Base year: 2010 Chain-weighted: No Primary domestic currency: Malawi kwacha Data last updated: 03/2021</t>
  </si>
  <si>
    <t>Source: National Statistics Office Latest actual data: 2020 Harmonized prices: No Frequency of source data: Monthly Base year: 2017 Primary domestic currency: Malawi kwacha Data last updated: 03/2021</t>
  </si>
  <si>
    <t>Source: National Statistics Office Latest actual data: 2020 Base year: 2005 Valuation of exports: Free on board (FOB) Valuation of imports: Cost, insurance, freight (CIF) Primary domestic currency: Malawi kwacha Data last updated: 03/2021</t>
  </si>
  <si>
    <t>Source: International Financial Institution Latest actual data: 2016 Primary domestic currency: Malawi kwacha Data last updated: 03/2021</t>
  </si>
  <si>
    <t>Source: Ministry of Finance or Treasury Latest actual data: 2019 Start/end months of reporting year: January/December GFS Manual used: Government Finance Statistics Manual (GFSM) 2014 Basis of recording: Cash General government includes: Central Government; Valuation of public debt: Current market value Instruments included in gross and net debt: Securities Other than Shares; Loans Primary domestic currency: Malawi kwacha Data last updated: 03/2021</t>
  </si>
  <si>
    <t>Source: National Statistics Office. Other sources: Tobacco Control Commission, Ministry of Mines. Latest actual data: 2020 BOP Manual used: Balance of Payments and International Investment Position Manual, sixth edition (BPM6) Primary domestic currency: Malawi kwacha Data last updated: 03/2021</t>
  </si>
  <si>
    <t>MYS</t>
  </si>
  <si>
    <t>Source: National Statistics Office. From Department of Statistics Malaysia (DOS) downloaded via CEIC Latest actual data: 2019 Notes: GDP was rebased by the National Statistical Office, new base year is 2015. The official series starts in 2015. Data prior to that is spliced based on the old series. National accounts manual used: System of National Accounts (SNA) 2008 GDP valuation: Market prices Start/end months of reporting year: January/December Base year: 2015. Data prior to 2015 are spliced by the country team. Chain-weighted: No Primary domestic currency: Malaysian ringgit Data last updated: 03/2021</t>
  </si>
  <si>
    <t>Source: National Statistics Office. From Department of Statistics Malaysia (DOS) downloaded via CEIC Latest actual data: 2019 Harmonized prices: No Frequency of source data: Monthly Base year: 2010 Primary domestic currency: Malaysian ringgit Data last updated: 03/2021</t>
  </si>
  <si>
    <t>Source: National Statistics Office. From Department of Statistics Malaysia (DOS) downloaded via CEIC Latest actual data: 2019 Base year: 2005 Methodology used to derive volumes: Deflation by unit value indexes (from customs data) Formula used to derive volumes: Laspeyres-type Chain-weighted: No Trade System: General trade Excluded items in trade: Other; Oil coverage: Primary or unrefined products; Secondary or refined products;. Includes crude oil Valuation of exports: Free on board (FOB) Valuation of imports: Cost, insurance, freight (CIF) Primary domestic currency: Malaysian ringgit Data last updated: 03/2021</t>
  </si>
  <si>
    <t>Source: CEIC/IMF staff/NSO Latest actual data: 2019 Employment type: National definition Primary domestic currency: Malaysian ringgit Data last updated: 03/2021</t>
  </si>
  <si>
    <t>Source: National Statistics Office. From Department of Statistics Malaysia (DOS) downloaded via CEIC Latest actual data: 2019 Primary domestic currency: Malaysian ringgit Data last updated: 03/2021</t>
  </si>
  <si>
    <t>Source: Ministry of Finance or Treasury Latest actual data: 2019 Fiscal assumptions: Fiscal projections are based on budget numbers, discussion with the authorities, and IMF staff estimates Start/end months of reporting year: January/December GFS Manual used: Government Finance Statistics Manual (GFSM) 2001 Basis of recording: Cash General government includes: Central Government; State Government; Local Government;. General government also includes 79 statutory bodies with individual budgets. Valuation of public debt: Nominal value Instruments included in gross and net debt: Securities Other than Shares; Loans Primary domestic currency: Malaysian ringgit Data last updated: 03/2021</t>
  </si>
  <si>
    <t>Source: National Statistics Office. From Department of Statistics Malaysia (DOS) downloaded via CEIC Latest actual data: 2019 BOP Manual used: Balance of Payments and International Investment Position Manual, sixth edition (BPM6). The authorities issue BPM6 historical data back from 2005 and discontinued the BPM5 series.  Data before 2005 come from the IMF Balance of Payments and International Investment Position Database. Primary domestic currency: Malaysian ringgit Data last updated: 03/2021</t>
  </si>
  <si>
    <t>MDV</t>
  </si>
  <si>
    <t>Maldives</t>
  </si>
  <si>
    <t>Source: Ministry of Finance or Treasury. National Bureau of Statistics Latest actual data: 2020 National accounts manual used: System of National Accounts (SNA) 1993 GDP valuation: Market prices. Production-based measure. Start/end months of reporting year: January/December Base year: 2014 Chain-weighted: No Primary domestic currency: Maldivian rufiyaa Data last updated: 03/2021</t>
  </si>
  <si>
    <t>Source: Central Bank Latest actual data: 2020 Harmonized prices: No Frequency of source data: Monthly Base year: 2019. PCPIE with base year 2019 is not available Primary domestic currency: Maldivian rufiyaa Data last updated: 03/2021</t>
  </si>
  <si>
    <t>Source: Central Bank. Maldives Customs service Latest actual data: 2020 Base year: 2005 Methodology used to derive volumes: Weighted average of volume changes Formula used to derive volumes: Other Chain-weighted: No Trade System: General trade Excluded items in trade: Other; Oil coverage: Secondary or refined products;. Re-export jet fuel Valuation of exports: Free on board (FOB) Valuation of imports: Cost, insurance, freight (CIF) Primary domestic currency: Maldivian rufiyaa Data last updated: 03/2021</t>
  </si>
  <si>
    <t>Source: Department of National Planning. Latest actual data: 2014. Latest census done in 2014. On National Planning Website. Primary domestic currency: Maldivian rufiyaa Data last updated: 03/2021</t>
  </si>
  <si>
    <t>Source: Ministry of Finance or Treasury Latest actual data: 2020. budget estimates Start/end months of reporting year: January/December GFS Manual used: Government Finance Statistics Manual (GFSM)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 Primary domestic currency: Maldivian rufiyaa Data last updated: 03/2021</t>
  </si>
  <si>
    <t>Source: Central Bank Latest actual data: 2020 BOP Manual used: Balance of Payments and International Investment Position Manual, sixth edition (BPM6). Data reported to the IMF on a BPM5 basis are re-arranged to a BPM6 presentational basis, for publication purposes. Primary domestic currency: Maldivian rufiyaa Data last updated: 03/2021</t>
  </si>
  <si>
    <t>MLI</t>
  </si>
  <si>
    <t>Source: National Statistics Office Latest actual data: 2018 Notes: National accounts have new methodology starting in 1990. National accounts manual used: System of National Accounts (SNA) 1993 GDP valuation: Market prices Start/end months of reporting year: January/December Base year: 1999 Chain-weighted: No Primary domestic currency: CFA franc Data last updated: 03/2021</t>
  </si>
  <si>
    <t>Source: National Statistics Office Latest actual data: 2018 Harmonized prices: No Frequency of source data: Monthly Base year: 2000. January of year Primary domestic currency: CFA franc Data last updated: 03/2021</t>
  </si>
  <si>
    <t>Source: Central Bank Latest actual data: 2018 Base year: 1998 Methodology used to derive volumes: Other Formula used to derive volumes: trade volumes directly from the authorities_x0019_  data on physical exports of main categories (agricultural products, cotton, gold) Chain-weighted: No Trade System: Special trade Oil coverage: Primary or unrefined products; Valuation of exports: Free on board (FOB) Valuation of imports: Cost, insurance, freight (CIF) Primary domestic currency: CFA franc Data last updated: 03/2021</t>
  </si>
  <si>
    <t>Source: Other Latest actual data: 2017 Notes: Population data from World Development Indicators. Primary domestic currency: CFA franc Data last updated: 03/2021</t>
  </si>
  <si>
    <t>Source: Ministry of Finance or Treasury Latest actual data: 2018 Fiscal assumptions: Approved budget and agreed program budget for current year; authorities' medium-term fiscal framework plus staff estimates for outer years. Start/end months of reporting year: January/December GFS Manual used: Government Finance Statistics Manual (GFSM) 2001 Basis of recording: Expenditure is reported on accrual basis, revenue on a cash basis (except for corporate income tax, which has a separate reporting regime) General government includes: Central Government; Valuation of public debt: Nominal value Instruments included in gross and net debt: Securities Other than Shares Primary domestic currency: CFA franc Data last updated: 03/2021</t>
  </si>
  <si>
    <t>Source: Central Bank Latest actual data: 2018 BOP Manual used: Balance of Payments and International Investment Position Manual, sixth edition (BPM6) Primary domestic currency: CFA franc Data last updated: 03/2021</t>
  </si>
  <si>
    <t>MLT</t>
  </si>
  <si>
    <t>Source: Haver Analytics. Eurostat Latest actual data: 2020 National accounts manual used: European System of Accounts (ESA) 2010 GDP valuation: Market prices Start/end months of reporting year: January/December Base year: 2015 Chain-weighted: Yes, from 2000 Primary domestic currency: Euro Data last updated: 03/2021</t>
  </si>
  <si>
    <t>Source: Haver Analytics. Eurostat Latest actual data: 2020 Harmonized prices: Yes Frequency of source data: Monthly Base year: 2015 Primary domestic currency: Euro Data last updated: 03/2021</t>
  </si>
  <si>
    <t>Source: National Statistics Office Latest actual data: 2019 Base year: 2008 Methodology used to derive volumes: Other Chain-weighted: Yes, from 2008 Trade System: General trade Valuation of exports: Free on board (FOB) Valuation of imports: Free on board (FOB) Primary domestic currency: Euro Data last updated: 03/2021</t>
  </si>
  <si>
    <t>Source: Eurostat, Labor Force Survey Latest actual data: 2020 Employment type: Harmonized ILO definition Primary domestic currency: Euro Data last updated: 03/2021</t>
  </si>
  <si>
    <t>Source: Eurostat Latest actual data: 2020 Primary domestic currency: Euro Data last updated: 03/2021</t>
  </si>
  <si>
    <t>Source: NSO data via Eurostat Latest actual data: 2019 Fiscal assumptions: Projections are based on the latest Stability Programme Update by the authorities and budget documents, taking also into account other recently adopted fiscal measures, adjusted for staff's macroeconomic and other assumptions. Start/end months of reporting year: January/December GFS Manual used: Government Finance Statistics Manual (GFSM) 2001 Basis of recording: Accrual General government includes: Central Government; Social Security Funds; Valuation of public debt: Nominal value Instruments included in gross and net debt: Currency and Deposits; Securities Other than Shares; Loans;. Gross debt follows the Maastricht definition of gross debt, and excludes other accounts payable. Primary domestic currency: Euro Data last updated: 03/2021</t>
  </si>
  <si>
    <t>MHL</t>
  </si>
  <si>
    <t>Source: National Statistics Office Latest actual data: 2018/19 National accounts manual used: System of National Accounts (SNA) 1993 GDP valuation: Market prices Start/end months of reporting year: October/September Base year: 2003/04. Base year is Fiscal Year 2004 (Calendar Year 2003/2004). Chain-weighted: No Primary domestic currency: U.S. dollar Data last updated: 03/2021</t>
  </si>
  <si>
    <t>Source: National Statistics Office Latest actual data: 2018/19 Harmonized prices: No Frequency of source data: Quarterly Base year: 2002/03. Base Year is 2003 Quarter 1 Primary domestic currency: U.S. dollar Data last updated: 03/2021</t>
  </si>
  <si>
    <t>Source: National Statistics Office Latest actual data: 2018/19 Base year: 2004/05 Methodology used to derive volumes: Other Formula used to derive volumes: Other Chain-weighted: No Trade System: General trade Excluded items in trade: Other; Oil coverage: Other; Valuation of exports: Other Valuation of imports: Other Primary domestic currency: U.S. dollar Data last updated: 03/2021</t>
  </si>
  <si>
    <t>Source: National Statistics Office Latest actual data: 2018 Primary domestic currency: U.S. dollar Data last updated: 03/2021</t>
  </si>
  <si>
    <t>Source: Ministry of Finance or Treasury Latest actual data: 2018/19 Start/end months of reporting year: October/September. Data only available for Fiscal Year for most series, the desk estimates calendar year data are the same with fiscal year data. GFS Manual used: Government Finance Statistics Manual (GFSM) 2001 Basis of recording: Accrual General government includes: Central Government; Local Government; Social Security Funds; Valuation of public debt: Face value Primary domestic currency: U.S. dollar Data last updated: 03/2021</t>
  </si>
  <si>
    <t>Source: National Statistics Office Latest actual data: 2018/19 BOP Manual used: Balance of Payments and International Investment Position Manual, sixth edition (BPM6) Primary domestic currency: U.S. dollar Data last updated: 03/2021</t>
  </si>
  <si>
    <t>MRT</t>
  </si>
  <si>
    <t>Mauritania</t>
  </si>
  <si>
    <t>Source: National Statistics Office Latest actual data: 2018 National accounts manual used: System of National Accounts (SNA) 2008 GDP valuation: Market prices Start/end months of reporting year: January/December Base year: 2014 Chain-weighted: Yes, from 2014 Primary domestic currency: New Mauritanian Ouguiya Data last updated: 02/2021</t>
  </si>
  <si>
    <t>Source: National Statistics Office Latest actual data: 2019 Harmonized prices: Yes Frequency of source data: Monthly Base year: 2005 Primary domestic currency: New Mauritanian Ouguiya Data last updated: 02/2021</t>
  </si>
  <si>
    <t>Source: National Statistics Office Latest actual data: 2018 Base year: 2005 Methodology used to derive volumes: Weighted average of volume changes Formula used to derive volumes: Laspeyres-type Chain-weighted: No Trade System: General trade Excluded items in trade: Other; Oil coverage: Primary or unrefined products; Valuation of exports: Free on board (FOB) Valuation of imports: Cost, insurance, freight (CIF) Primary domestic currency: New Mauritanian Ouguiya Data last updated: 02/2021</t>
  </si>
  <si>
    <t>Source: National Statistics Office Latest actual data: 2014 Primary domestic currency: New Mauritanian Ouguiya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</si>
  <si>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New Mauritanian Ouguiya Data last updated: 02/2021</t>
  </si>
  <si>
    <t>Source: Central Bank Latest actual data: 2018 BOP Manual used: Balance of Payments and International Investment Position Manual, sixth edition (BPM6) Primary domestic currency: New Mauritanian Ouguiya Data last updated: 02/2021</t>
  </si>
  <si>
    <t>MUS</t>
  </si>
  <si>
    <t>Source: National Statistics Office Latest actual data: 2018 Notes: Figures for exports and imports of services are not equal to those compiled by the BOM, due to the difference in sectoral coverage and the treatment of FISIM by CSO and BOM. National accounts manual used: System of National Accounts (SNA) 1993 GDP valuation: Market prices Start/end months of reporting year: January/December Base year: 2006 Chain-weighted: Yes, from 1999 Primary domestic currency: Mauritian rupee Data last updated: 03/2021</t>
  </si>
  <si>
    <t>Source: National Statistics Office Latest actual data: 2020 Harmonized prices: No. Data refer to calendar years Frequency of source data: Monthly Base year: 2017 Primary domestic currency: Mauritian rupee Data last updated: 03/2021</t>
  </si>
  <si>
    <t>Source: Central Bank Latest actual data: 2020. Preliminary data Base year: 2005. Oil deflators on 2000 base year. Methodology used to derive volumes: Deflation by survey-based price indexes Formula used to derive volumes: Deflate by GEE-provided deflators. Chain-weighted: No Trade System: General trade Excluded items in trade: In transit; Low valued; Re-exports; Re-imports; Oil coverage: Secondary or refined products; Other; Valuation of exports: Free on board (FOB) Valuation of imports: Free on board (FOB) Primary domestic currency: Mauritian rupee Data last updated: 03/2021</t>
  </si>
  <si>
    <t>Source: National Statistics Office Latest actual data: 2020. Preliminary data Employment type: Harmonized ILO definition Primary domestic currency: Mauritian rupee Data last updated: 03/2021</t>
  </si>
  <si>
    <t>Source: National Statistics Office Latest actual data: 2018 Primary domestic currency: Mauritian rupee Data last updated: 03/2021</t>
  </si>
  <si>
    <t>Source: Ministry of Finance or Treasury Latest actual data: 2019/20 Notes: The overall balance (Central Government net lending and borrowing)  and primary balance series do not include flows from extra-budgetary funds starting in 2007. Fiscal assumptions: Authorities and Staff Calculations Start/end months of reporting year: July/June GFS Manual used: Government Finance Statistics Manual (GFSM) 2001 Basis of recording: Cash. Few non-cash calculations. General government includes: Central Government; Local Government; Nonfinancial Public Corporation; Valuation of public debt: Face value Instruments included in gross and net debt: Currency and Deposits; Securities Other than Shares; Loans Primary domestic currency: Mauritian rupee Data last updated: 03/2021</t>
  </si>
  <si>
    <t>Source: Central Bank Latest actual data: 2020. Preliminary data BOP Manual used: Balance of Payments and International Investment Position Manual, sixth edition (BPM6) Primary domestic currency: Mauritian rupee Data last updated: 03/2021</t>
  </si>
  <si>
    <t>MEX</t>
  </si>
  <si>
    <t>Source: National Statistics Office Latest actual data: 2020 National accounts manual used: System of National Accounts (SNA) 2008 GDP valuation: Market prices Start/end months of reporting year: January/December Base year: 2013 Chain-weighted: No Primary domestic currency: Mexican peso Data last updated: 03/2021</t>
  </si>
  <si>
    <t>Source: National Statistics Office Latest actual data: 2020 Harmonized prices: No Frequency of source data: Monthly Base year: 2018. Note: 100 = July 16-31, 2018. Thus looking at monthly data there will be no period equal to 100. Primary domestic currency: Mexican peso Data last updated: 03/2021</t>
  </si>
  <si>
    <t>Source: National Statistics Office Latest actual data: 2020 Base year: 1997 Methodology used to derive volumes: Deflation by survey-based price indexes Formula used to derive volumes: Other Chain-weighted: No Trade System: General trade Oil coverage: Primary or unrefined products; Secondary or refined products; Valuation of exports: Free on board (FOB) Valuation of imports: Free on board (FOB) Primary domestic currency: Mexican peso Data last updated: 03/2021</t>
  </si>
  <si>
    <t>Source: National Statistics Office Latest actual data: 2020 Employment type: National definition Primary domestic currency: Mexican peso Data last updated: 03/2021</t>
  </si>
  <si>
    <t>Source: National Population Statistics Office (CONAPO) Latest actual data: 2020 Primary domestic currency: Mexican peso Data last updated: 03/2021</t>
  </si>
  <si>
    <t>Source: Ministry of Finance or Treasury Latest actual data: 2020 Fiscal assumptions: The 2020 Public Sector Borrowing Requirements (PSBR) estimate by staff adjusts for some statistical discrepancies between above-the-line and below-the-line numbers and proceeds from the oil hedge program. Fiscal projections for 2021 are broadly in line with the approved budget; projections for 2022 onward assume compliance with rules established in the Fiscal Responsibility Law. Start/end months of reporting year: January/December GFS Manual used: Government Finance Statistics Manual (GFSM) 2014. Currently the Mexico team is submitting data to WEO using GFSM 2014 classification by making a range of adjustments based on additional data provided by the Mexican authorities for the period 2008-2019. Thus, the series display a statistical break in 2008. The GFSM classification is also used to present fiscal tables in the Art IV reports (in addition to standard tables used for discussion with Mexican authorities). Accrual data are not available to the Mexico team. Basis of recording: Cash General government includes: Central Government; Social Security Funds; Nonmonetary Financial Public Corporations; Nonfinancial Public Corporation;. Includes central government,  social security funds, state-owned enterprises, public development banks but excludes state and local governments. Valuation of public debt: Face value Instruments included in gross and net debt: Securities Other than Shares; Loans; Insurance Technical Reserves Primary domestic currency: Mexican peso Data last updated: 03/2021</t>
  </si>
  <si>
    <t>Source: Central Bank Latest actual data: 2019 BOP Manual used: Balance of Payments and International Investment Position Manual, sixth edition (BPM6) Primary domestic currency: Mexican peso Data last updated: 03/2021</t>
  </si>
  <si>
    <t>FSM</t>
  </si>
  <si>
    <t>Micronesia</t>
  </si>
  <si>
    <t>Source: National Statistics Office Latest actual data: 2017/18 National accounts manual used: System of National Accounts (SNA) 1993 GDP valuation: Market prices Start/end months of reporting year: October/September Base year: 2003/04 Chain-weighted: No Primary domestic currency: U.S. dollar Data last updated: 03/2021</t>
  </si>
  <si>
    <t>Source: National Statistics Office Latest actual data: 2017/18 Harmonized prices: No Frequency of source data: Quarterly Base year: 2007/08. The base is 2008Q2 (i.e. 2008Q2 = 100) Primary domestic currency: U.S. dollar Data last updated: 03/2021</t>
  </si>
  <si>
    <t>Source: National Statistics Office Latest actual data: 2017/18. 2000 and 2010 from census data, other years estimated by authorities consultants Primary domestic currency: U.S. dollar Data last updated: 03/2021</t>
  </si>
  <si>
    <t>Source: Ministry of Finance or Treasury Latest actual data: 2017/18 Fiscal assumptions: Cash basis following fiscal year Start/end months of reporting year: October/September GFS Manual used: Government Finance Statistics Manual (GFSM) 2001 Basis of recording: Other General government includes: Central Government; State Government; Valuation of public debt: Face value Primary domestic currency: U.S. dollar Data last updated: 03/2021</t>
  </si>
  <si>
    <t>Source: National Statistics Office Latest actual data: 2017/18 BOP Manual used: Balance of Payments and International Investment Position Manual, sixth edition (BPM6). Data provided in BPM5, desks converted to BPM6. Primary domestic currency: U.S. dollar Data last updated: 03/2021</t>
  </si>
  <si>
    <t>MDA</t>
  </si>
  <si>
    <t>Source: National Statistics Office Latest actual data: 2019 Notes: National accounts data from 2010 onwards sourced from the latest update by the National Bureau of Statistics. National accounts data prior to 2010 have been backspliced by IMF staff. National accounts manual used: System of National Accounts (SNA) 2008 GDP valuation: Market prices Start/end months of reporting year: January/December Base year: 1995. The National Statistics Office is using 2010 as a base year while this submission is based on 1995. Chain-weighted: No Primary domestic currency: Moldovan leu Data last updated: 03/2021</t>
  </si>
  <si>
    <t>Source: National Statistics Office Latest actual data: 2020 Harmonized prices: No Frequency of source data: Monthly Base year: 1992 Primary domestic currency: Moldovan leu Data last updated: 03/2021</t>
  </si>
  <si>
    <t>Source: National Statistics Office Latest actual data: 2019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Moldovan leu Data last updated: 03/2021</t>
  </si>
  <si>
    <t>Source: National Statistics Office Latest actual data: 2019 Employment type: National definition Primary domestic currency: Moldovan leu Data last updated: 03/2021</t>
  </si>
  <si>
    <t>Source: National Statistics Office Latest actual data: 2019 Primary domestic currency: Moldovan leu Data last updated: 03/2021</t>
  </si>
  <si>
    <t>Source: Ministry of Finance or Treasury Latest actual data: 2019 Fiscal assumptions: Various bases and  growth rates for GDP, consumption , import, wages, energy prices, demographic changes. Start/end months of reporting year: January/December GFS Manual used: Government Finance Statistics Manual (GFSM) 1986 Basis of recording: Cash General government includes: Central Government; Local Government;. Total Debt reflects the Public and Publicly Guaranteed Debt that includes General Government direct and guaranteed debt, non-financial public corporation's debt, and Central Bank liabilities to the IMF. Expenditure arrears and guarantees issued in 2014 and 2015 are included under General Government guaranteed debt. Local government debt and non-financial public corporation's debt is recorded starting from 2007 and is available for maturities longer than one year. Valuation of public debt: Nominal value Primary domestic currency: Moldovan leu Data last updated: 03/2021</t>
  </si>
  <si>
    <t>Source: Central Bank Latest actual data: 2019 BOP Manual used: Balance of Payments and International Investment Position Manual, sixth edition (BPM6) Primary domestic currency: Moldovan leu Data last updated: 03/2021</t>
  </si>
  <si>
    <t>MNG</t>
  </si>
  <si>
    <t>Source: National Statistics Office. Discrepancies rise from staff estimates based on the balance of payment data and the authorities' data on net exports at constant price. Latest actual data: 2020 Notes: Data prior to 1991 cannot be confirmed by national sources. Data after 2000 has been rebased National accounts manual used: System of National Accounts (SNA) 1993 GDP valuation: Market prices Start/end months of reporting year: January/December Base year: 2010 Chain-weighted: No Primary domestic currency: Mongolian togrog Data last updated: 02/2021</t>
  </si>
  <si>
    <t>Source: National Statistics Office Latest actual data: 2020 Harmonized prices: No Frequency of source data: Monthly Base year: 2015 Primary domestic currency: Mongolian togrog Data last updated: 02/2021</t>
  </si>
  <si>
    <t>Source: Central Bank Latest actual data: 2020 Base year: 2010 Methodology used to derive volumes: Other Formula used to derive volumes: Data are compiled from customer declaration. Chain-weighted: No. Data are compiled from customer declaration. Trade System: General trade Excluded items in trade: In transit; Other;. goods on temporary admission e.g. exports and imports related to trade fairs and exhibitions, goods on less than one year operational lease, goods on repair, gold shipped by BOM for refining, Oil coverage: Primary or unrefined products; Valuation of exports: Free on board (FOB) Valuation of imports: Cost, insurance, freight (CIF) Primary domestic currency: Mongolian togrog Data last updated: 02/2021</t>
  </si>
  <si>
    <t>Source: National Statistics Office Latest actual data: 2019 Notes: Unemployment rate is now new data series changed from the one referred to as registered unemployment rate. Employment type: National definition Primary domestic currency: Mongolian togrog Data last updated: 02/2021</t>
  </si>
  <si>
    <t>Source: National Statistics Office Latest actual data: 2019 Primary domestic currency: Mongolian togrog Data last updated: 02/2021</t>
  </si>
  <si>
    <t>Source: Ministry of Finance or Treasury Latest actual data: 2020 Start/end months of reporting year: January/December GFS Manual used: Government Finance Statistics Manual (GFSM) 2001 Basis of recording: Cash General government includes: Central Government; State Government; Local Government; Social Security Funds; Other; Valuation of public debt: Face value Primary domestic currency: Mongolian togrog Data last updated: 02/2021</t>
  </si>
  <si>
    <t>Source: Central Bank Latest actual data: 2020 BOP Manual used: Balance of Payments and International Investment Position Manual, sixth edition (BPM6). The data is BPM6, but we use BPM5 presentation in our files/tables. This is because some of the series that we forecast(and are important for MNG such as loan disbursement and amortization) are not available under the BPM6 presentation. The BPM6 submission template is mainly used to change the presentation (for example the changed signs in FA). Just to clarify, we are referring to data from 2016 onward. Primary domestic currency: Mongolian togrog Data last updated: 02/2021</t>
  </si>
  <si>
    <t>MNE</t>
  </si>
  <si>
    <t>Source: National Statistics Office. MONSTAT Latest actual data: 2020 National accounts manual used: European System of Accounts (ESA) 2010 GDP valuation: Market prices Start/end months of reporting year: January/December Base year: 2006 Chain-weighted: No Primary domestic currency: Euro Data last updated: 03/2021</t>
  </si>
  <si>
    <t>Source: National Statistics Office. MONSTAT Latest actual data: 2020 Harmonized prices: No Frequency of source data: Monthly Base year: 1999. 1999 for CPI (eop) and CPI (pa); 2008 for Core CPI Primary domestic currency: Euro Data last updated: 03/2021</t>
  </si>
  <si>
    <t>Source: National Statistics Office Latest actual data: 2020 Base year: 2009 Methodology used to derive volumes: Deflation by unit value indexes (from customs data) Formula used to derive volumes: Laspeyres-type Chain-weighted: Yes, from 2008 Trade System: Special trade Valuation of exports: Free on board (FOB) Valuation of imports: Cost, insurance, freight (CIF) Primary domestic currency: Euro Data last updated: 03/2021</t>
  </si>
  <si>
    <t>Source: National Statistics Office. MONSTAT Latest actual data: 2019 Primary domestic currency: Euro Data last updated: 03/2021</t>
  </si>
  <si>
    <t>Source: Ministry of Finance or Treasury Latest actual data: 2020 Fiscal assumptions: Authorities' budget and medium-term projections.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Net debt data is available only for the most recent years due to unavailability of earlier data. Primary domestic currency: Euro Data last updated: 03/2021</t>
  </si>
  <si>
    <t>MAR</t>
  </si>
  <si>
    <t>Source: National Statistics Office Latest actual data: 2019 National accounts manual used: System of National Accounts (SNA) 2008 GDP valuation: Market prices Start/end months of reporting year: January/December Base year: 2007 Chain-weighted: Yes, from 2007 Primary domestic currency: Moroccan dirham Data last updated: 03/2021</t>
  </si>
  <si>
    <t>Source: National Statistics Office Latest actual data: 2019 Harmonized prices: No Frequency of source data: Monthly Base year: 2017. Component weights have changed since 2006.  Additionally, since 2018, the HCP has been publishing a general price index based on a more detailed basket of goods than that which is available through the data releases.  Hence, the component weights are reverse-engineered so that the index calculated based on the broad price categories published on the HCP website is broadly in line with the HCP published general index.  This leads to some historical discrepancies. Primary domestic currency: Moroccan dirham Data last updated: 03/2021</t>
  </si>
  <si>
    <t>Source: Office des changes Latest actual data: 2019 Base year: 1990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Moroccan dirham Data last updated: 03/2021</t>
  </si>
  <si>
    <t>Source: National Statistics Office Latest actual data: 2017/18 Employment type: Harmonized ILO definition Primary domestic currency: Moroccan dirham Data last updated: 03/2021</t>
  </si>
  <si>
    <t>Source: National Statistics Office Latest actual data: 2018 Primary domestic currency: Moroccan dirham Data last updated: 03/2021</t>
  </si>
  <si>
    <t>Source: Ministry of Economy and/or Planning Latest actual data: 2019. Preliminary Fiscal assumptions: Authorities' and staff estimates Start/end months of reporting year: January/December GFS Manual used: Government Finance Statistics Manual (GFSM) 2001 Basis of recording: Accrual General government includes: Central Government;. Other level fiscal data is not available from the authorities. Valuation of public debt: Face value Instruments included in gross and net debt: Currency and Deposits; Securities Other than Shares; Loans;. Net debt is calculated as gross debt minus government deposits in the central bank. Primary domestic currency: Moroccan dirham Data last updated: 03/2021</t>
  </si>
  <si>
    <t>Source: Foreign Exchange Office Latest actual data: 2019 BOP Manual used: Balance of Payments and International Investment Position Manual, sixth edition (BPM6) Primary domestic currency: Moroccan dirham Data last updated: 03/2021</t>
  </si>
  <si>
    <t>MOZ</t>
  </si>
  <si>
    <t>Source: National Statistics Office. Instituto Nacional de Estadistica (INE). Latest actual data: 2019 Notes: Data prior to 1992 cannot be confirmed by national sources at this time. National accounts manual used: System of National Accounts (SNA) 1993. Authorities have incorporated certain aspects of the 2008 SNA manual. GDP valuation: Market prices Start/end months of reporting year: January/December Base year: 2014 Chain-weighted: No Primary domestic currency: Mozambican metical Data last updated: 01/2021</t>
  </si>
  <si>
    <t>Source: National Statistics Office. Instituto Nacional de Estadistica (INE). Latest actual data: 2019. August 2020 is latest actual Harmonized prices: No Frequency of source data: Monthly Base year: 2016. We are replacing CPI with National CPI, as before it used to be Maputo only CPI - Backward inflation for Maputo has been applied to the historical period. Authorities report CPI index as average Jan-Dec 2016=100. Primary domestic currency: Mozambican metical Data last updated: 01/2021</t>
  </si>
  <si>
    <t>Source: Central Bank Latest actual data: 2019 Base year: 2005 Methodology used to derive volumes: Deflation by unit value indexes (from customs data) Formula used to derive volumes: Trade change (percent)=(Trade value(t)/Trade value(t-1))/(Trade price(t)/Trade price(t-1))-1 Chain-weighted: No Trade System: General trade Excluded items in trade: Other; Oil coverage: Other; Valuation of exports: Free on board (FOB) Valuation of imports: Cost, insurance, freight (CIF) Primary domestic currency: Mozambican metical Data last updated: 01/2021</t>
  </si>
  <si>
    <t>Source: International Financial Institution. Human Development Indicators. Latest actual data: 2015 Notes: Data prior to 1992 cannot be confirmed by national sources at this time. Primary domestic currency: Mozambican metical Data last updated: 01/2021</t>
  </si>
  <si>
    <t>Source: Ministry of Finance or Treasury Latest actual data: 2019 Fiscal assumptions: Fiscal projections assume an increase in non-LNG revenues and in primary spending in line with non-LNG GDP, as well as a decline in budget and project grants. Start/end months of reporting year: January/December GFS Manual used: Government Finance Statistics Manual (GFSM) 2001 Basis of recording: Mix accrual and cash basis General government includes: Central Government; State Government; Valuation of public debt: Nominal value. Authorities report on stock of debt on a nominal basis. Data for the DSA are calculated discounting maturities over the relevant period Instruments included in gross and net debt: OT's BT's, other financing , leasing and captures State-owned Enterprises debt not previously reported. Primary domestic currency: Mozambican metical Data last updated: 01/2021</t>
  </si>
  <si>
    <t>Source: Central Bank. Data provided by Bank de Mozambique (BOM). Latest actual data: 2019 Notes: Data prior to 1992 cannot be confirmed by national sources at this time. BOP Manual used: Balance of Payments and International Investment Position Manual, sixth edition (BPM6) Primary domestic currency: Mozambican metical Data last updated: 01/2021</t>
  </si>
  <si>
    <t>MMR</t>
  </si>
  <si>
    <t>Source: Ministry of National Planning and Economic Development. Historical data up to 2015/16 have been re-estimated by IMF staff to ensure data consistency after the change of fiscal year from April-March to October-September. Latest actual data: 2019/20 National accounts manual used: Country specific GDP valuation: Market prices. Data refer to fiscal years Start/end months of reporting year: October/September. In 2018 Myanmar authorities changed the fiscal year to 1 October to 30 September from previously 1 April to 31 March. Historical data up to 2015/16 have been re-estimated by IMF staff to ensure data consistency. Base year: 2015/16 Chain-weighted: No Primary domestic currency: Myanmar kyat Data last updated: 03/2021</t>
  </si>
  <si>
    <t>Source: Central Statistical Organization. Annual historical data have been re-estimated based on monthly data by IMF staff to ensure data consistency after the change of fiscal year from April-March to October-September. Latest actual data: 2019/20 Harmonized prices: No. Data refer to fiscal years Frequency of source data: Monthly Base year: 2011/12 Primary domestic currency: Myanmar kyat Data last updated: 03/2021</t>
  </si>
  <si>
    <t>Source: National Statistics Office Latest actual data: 2019/20 Base year: 2005/06 Methodology used to derive volumes: Other Formula used to derive volumes: Other Chain-weighted: No Trade System: General trade Excluded items in trade: Other; Oil coverage: Primary or unrefined products; Secondary or refined products; Valuation of exports: Free on board (FOB) Valuation of imports: Cost, insurance, freight (CIF) Primary domestic currency: Myanmar kyat Data last updated: 03/2021</t>
  </si>
  <si>
    <t>Source: Department of Labour Latest actual data: 2014/15 Primary domestic currency: Myanmar kyat Data last updated: 03/2021</t>
  </si>
  <si>
    <t>Source: Historical data up to 2017/18 have been re-estimated by IMF staff to ensure data consistency after the change of fiscal year from April-March to October-September. Latest actual data: 2019/20 Fiscal assumptions: Fiscal projections are made based on budget numbers, discussions with the authorities, and staff adjustments. Start/end months of reporting year: October/September. In 2018, Myanmar authorities changed the fiscal year to 1 October to 30 September from previously 1 April to 31 March. Historical data up to 2017 have been re-estimated by IMF staff to ensure data consistency. GFS Manual used: Government Finance Statistics Manual (GFSM) 2014. Includes adjustments by staff towards GFSM 2014 presentation. Historical data up to 2011/2012 are calculated by staff using GFSM 2001 manual, as they are not available in GFSM 2014 presentation. Basis of recording: Cash General government includes: Central Government; Nonfinancial Public Corporation; Valuation of public debt: Face value Instruments included in gross and net debt: Securities Other than Shares; Loans Primary domestic currency: Myanmar kyat Data last updated: 03/2021</t>
  </si>
  <si>
    <t>Source: Historical data up to 2017 have been re-estimated by IMF staff to ensure data consistency after the change of fiscal year starting 2018 from April-March to October-September. Latest actual data: 2018/19 BOP Manual used: Balance of Payments and International Investment Position Manual, sixth edition (BPM6). Includes adjustments by staff towards BPM6 presentation. Historical data up to 2010/2011 are converted by staff based on data from BPM5 manual, as they are not available in BPM6 presentation. Primary domestic currency: Myanmar kyat Data last updated: 03/2021</t>
  </si>
  <si>
    <t>NAM</t>
  </si>
  <si>
    <t>Namibia</t>
  </si>
  <si>
    <t>Source: National Statistics Office Latest actual data: 2020 National accounts manual used: System of National Accounts (SNA) 1993 GDP valuation: Market prices Start/end months of reporting year: January/December Base year: 2000 Chain-weighted: No Primary domestic currency: Namibia dollar Data last updated: 02/2021</t>
  </si>
  <si>
    <t>Source: National Statistics Office Latest actual data: 2020 Harmonized prices: No Frequency of source data: Monthly Base year: 2012. December=100 Primary domestic currency: Namibia dollar Data last updated: 02/2021</t>
  </si>
  <si>
    <t>Source: Central Bank Latest actual data: 2019 Base year: 2006 Methodology used to derive volumes: Other Formula used to derive volumes: Other Chain-weighted: No Trade System: General trade Excluded items in trade: Other; Oil coverage: Other; Valuation of exports: Free on board (FOB) Valuation of imports: Other Primary domestic currency: Namibia dollar Data last updated: 02/2021</t>
  </si>
  <si>
    <t>Source: IMF Staff Estimates Latest actual data: 2019 Primary domestic currency: Namibia dollar Data last updated: 02/2021</t>
  </si>
  <si>
    <t>Source: Ministry of Finance or Treasury Latest actual data: 2018/19 Start/end months of reporting year: April/March GFS Manual used: Government Finance Statistics Manual (GFSM) 2001 Basis of recording: Cash General government includes: Central Government; Valuation of public debt: Nominal value Primary domestic currency: Namibia dollar Data last updated: 02/2021</t>
  </si>
  <si>
    <t>Source: Central Bank Latest actual data: 2019 BOP Manual used: Balance of Payments and International Investment Position Manual, sixth edition (BPM6) Primary domestic currency: Namibia dollar Data last updated: 02/2021</t>
  </si>
  <si>
    <t>NRU</t>
  </si>
  <si>
    <t>Nauru</t>
  </si>
  <si>
    <t>Source: Nauru Authorities, IMF staff estimates Latest actual data: 2018/19 National accounts manual used: System of National Accounts (SNA) 2008 GDP valuation: Market prices Start/end months of reporting year: July/June Base year: 2006/07 Chain-weighted: No Primary domestic currency: Australian dollar Data last updated: 02/2021</t>
  </si>
  <si>
    <t>Source: National Statistics Office. Also includes assistance from IMF staff Latest actual data: 2019/20 Harmonized prices: No Frequency of source data: Quarterly Base year: 2008/09. Base: August 2008 Primary domestic currency: Australian dollar Data last updated: 02/2021</t>
  </si>
  <si>
    <t>Source: Nauru Bureau of Statistics, Secretariat of the Pacific Community, IMF staff estimates Latest actual data: 2015/16. Calculated based on input from PFTAC national accounts TA in October 2016 Primary domestic currency: Australian dollar Data last updated: 02/2021</t>
  </si>
  <si>
    <t>Source: Ministry of Finance or Treasury Latest actual data: 2019/20 Start/end months of reporting year: July/June GFS Manual used: Government Finance Statistics Manual (GFSM) 2001. The GFS manual is only partially used. Basis of recording: Mixed General government includes: Central Government; Valuation of public debt: Face value Primary domestic currency: Australian dollar Data last updated: 02/2021</t>
  </si>
  <si>
    <t>Source: IMF Staff Estimates. Nauru Authorities and IMF staff estimates Latest actual data: 2018/19 BOP Manual used: Balance of Payments and International Investment Position Manual, sixth edition (BPM6) Primary domestic currency: Australian dollar Data last updated: 02/2021</t>
  </si>
  <si>
    <t>NPL</t>
  </si>
  <si>
    <t>Source: National Statistics Office Latest actual data: 2019/20 National accounts manual used: System of National Accounts (SNA) 1993 GDP valuation: Market prices. Data refer to fiscal years Start/end months of reporting year: August/July. Fiscal year starts on July 16th, and ends July 15th the following year Base year: 2000/01. Data prior to 2000/01 were estimated by IMF staff by using data splicing Chain-weighted: No Primary domestic currency: Nepalese rupee Data last updated: 03/2021</t>
  </si>
  <si>
    <t>Source: Central Bank. Missing data points prior to 2010 is spliced (ratio spliced) using the old CPI series by the desk Latest actual data: 2019/20 Harmonized prices: No. Data refer to fiscal years. Frequency of source data: Monthly Base year: 2014/15. Average of 2014 and 2015 = 100; numbers may slightly differ due to rounding Primary domestic currency: Nepalese rupee Data last updated: 03/2021</t>
  </si>
  <si>
    <t>Source: International Financial Institution. WDI database Latest actual data: 2018 Primary domestic currency: Nepalese rupee Data last updated: 03/2021</t>
  </si>
  <si>
    <t>Source: Ministry of Finance or Treasury Latest actual data: 2019/20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 Primary domestic currency: Nepalese rupee Data last updated: 03/2021</t>
  </si>
  <si>
    <t>Source: Central Bank Latest actual data: 2019/20 BOP Manual used: Balance of Payments Manual, fifth edition (BPM5) Primary domestic currency: Nepalese rupee Data last updated: 03/2021</t>
  </si>
  <si>
    <t>NLD</t>
  </si>
  <si>
    <t>Source: National Statistics Office Latest actual data: 2019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</si>
  <si>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Latest actual data: 2019 Harmonized prices: Yes Frequency of source data: Monthly Base year: 2015 Primary domestic currency: Euro Data last updated: 03/2021</t>
  </si>
  <si>
    <t>Source: National Statistics Office Latest actual data: 2019 Base year: 2000 Methodology used to derive volumes: Deflation by unit value indexes (from customs data) Formula used to derive volumes: Not applicable. Data from national sources Chain-weighted: Yes, from 1980 Trade System: General trade Valuation of exports: Free on board (FOB) Valuation of imports: Cost, insurance, freight (CIF) Primary domestic currency: Euro Data last updated: 03/2021</t>
  </si>
  <si>
    <t>Source: National Statistics Office Latest actual data: 2019 Employment type: Harmonized OECD definition Primary domestic currency: Euro Data last updated: 03/2021</t>
  </si>
  <si>
    <t>Source: Ministry of Finance or Treasury Latest actual data: 2019 Notes: Gross debt follows the Maastricht definition of gross debt, and excludes other accounts payable. Fiscal assumptions: Fiscal projections for the period 2020_x0013_ 25 are based on IMF staff forecasts framework also informed by authorities_x0019_  draft budget plan and Bureau for Economic Policy Analysis projections. Historical data were revised following the June 2014 Central Bureau of Statistics release of revised macro data because of the adoption of the European System of National and Regional Accounts (ESA 2010) and the revisions of data sources. Start/end months of reporting year: January/December GFS Manual used: Government Finance Statistics Manual (GFSM) 2001 Basis of recording: Accrual General government includes: Central Government; Local Government; Social Security Funds; Valuation of public debt: Nominal value Instruments included in gross and net debt: Currency and Deposits; Securities Other than Shares; Loans Primary domestic currency: Euro Data last updated: 03/2021</t>
  </si>
  <si>
    <t>Source: Central Bank. IMF Statistics Department, Balance of Payments and International Investment Position Database Latest actual data: 2019. The latest data (2019) is sourced from the DNB. Notes: SFIs are integrated in the resident economy. BOP Manual used: Balance of Payments and International Investment Position Manual, sixth edition (BPM6) Primary domestic currency: Euro Data last updated: 03/2021</t>
  </si>
  <si>
    <t>NZL</t>
  </si>
  <si>
    <t>Source: National Statistics Office. Statistics New Zealand Latest actual data: 2020. Authorities' actual annual data are April/March recalculated using quarterly data as Jan/Dec Notes: Starting with the April 2021 WEO, real GDP data and forecasts are reported on a production basis. Nominal GDP data are reported on expenditure basis. National accounts manual used: System of National Accounts (SNA) 2008 GDP valuation: Market prices. Data refer to calendar years Start/end months of reporting year: January/December Base year: 2009. The base year is 2009Q2 to 2010Q1 Chain-weighted: Yes, from 1987 Primary domestic currency: New Zealand dollar Data last updated: 03/2021</t>
  </si>
  <si>
    <t>Source: National Statistics Office. Statistics New Zealand Latest actual data: 2020 Harmonized prices: No Frequency of source data: Quarterly Base year: 2000. Source data are based June 2017=1000. We rebase them 2000=100 Primary domestic currency: New Zealand dollar Data last updated: 03/2021</t>
  </si>
  <si>
    <t>Source: National Statistics Office. Statistics New Zealand Latest actual data: 2020 Base year: 2005. Source data are based on June 2002=1000. We rebase them 2005=100 Methodology used to derive volumes: Deflation by survey-based price indexes Formula used to derive volumes: Laspeyres-type Chain-weighted: Yes, from 1987 Trade System: General trade Valuation of exports: Free on board (FOB) Valuation of imports: Cost, insurance, freight (CIF) Primary domestic currency: New Zealand dollar Data last updated: 03/2021</t>
  </si>
  <si>
    <t>Source: National Statistics Office. Statistics New Zealand Latest actual data: 2020 Employment type: National definition. Data refer to calendar years Primary domestic currency: New Zealand dollar Data last updated: 03/2021</t>
  </si>
  <si>
    <t>Source: National Statistics Office. Statistics New Zealand Latest actual data: 2020 Primary domestic currency: New Zealand dollar Data last updated: 03/2021</t>
  </si>
  <si>
    <t>Source: Ministry of Finance or Treasury Latest actual data: 2020. Calendar year is derived as average of two fiscal years Fiscal assumptions: Fiscal projections are based on Half Year Economic and Fiscal Update 2020 and the IMF staff estimates Start/end months of reporting year: January/December GFS Manual used: Government Finance Statistics Manual (GFSM) 2014 Basis of recording: Accrual General government includes: Central Government; Local Government;. Central government and local governments Valuation of public debt: Current market value Instruments included in gross and net debt: Currency and Deposits; Securities Other than Shares; Loans; Shares and Other Equity Primary domestic currency: New Zealand dollar Data last updated: 03/2021</t>
  </si>
  <si>
    <t>Source: National Statistics Office. Statistics New Zealand Latest actual data: 2020 BOP Manual used: Balance of Payments and International Investment Position Manual, sixth edition (BPM6) Primary domestic currency: New Zealand dollar Data last updated: 03/2021</t>
  </si>
  <si>
    <t>NIC</t>
  </si>
  <si>
    <t>Nicaragua</t>
  </si>
  <si>
    <t>Source: Central Bank Latest actual data: 2019 Notes: Due to political and economic events (civil war and hyperinflation) data prior to 1995 are less reliable. National accounts manual used: System of National Accounts (SNA) 1993. In 2012 Nicaragua officially changed the base year of the national accounts from 1994 to 2006. In 2003 Nicaragua officially changed the base year of the national accounts from 1980 to 1994 and adopted the United Nations System of National Accounts (SNA93) for the calculation of GDP. Methodology described in: http://www.bcn.gob.ni/publicaciones/eventuales/pib_trimestral/PIB_Trimestral.pdf GDP valuation: Market prices Start/end months of reporting year: January/December Base year: 2006 Chain-weighted: Yes, from 1994. annual overlap Primary domestic currency: Nicaraguan cÛrdoba Data last updated: 03/2021</t>
  </si>
  <si>
    <t>Source: Central Bank Latest actual data: 2020 Notes: Due to political and economic events (civil war and hyperinflation), data prior to 1995 are less reliable. Harmonized prices: No Frequency of source data: Monthly Base year: 2006. The underlying CPI is built using 2006 as base year. However the series has been linked backwards since 2009 using a coefficient of adjustment as posted on the Central Bank_x0019_ s website. Primary domestic currency: Nicaraguan cÛrdoba Data last updated: 03/2021</t>
  </si>
  <si>
    <t>Source: Central Bank. National accounts, real GDP by expenditures Latest actual data: 2020 Base year: 2006 Methodology used to derive volumes: Deflation by unit value indexes (from customs data) Formula used to derive volumes: Other Chain-weighted: Yes, from 1994 Trade System: General trade Excluded items in trade: Other; Valuation of exports: Free on board (FOB) Valuation of imports: Cost, insurance, freight (CIF) Primary domestic currency: Nicaraguan cÛrdoba Data last updated: 03/2021</t>
  </si>
  <si>
    <t>Source: Central Bank Latest actual data: 2019 Employment type: National definition Primary domestic currency: Nicaraguan cÛrdoba Data last updated: 03/2021</t>
  </si>
  <si>
    <t>Source: Central Bank Latest actual data: 2019. last census took place in 2005. BCN published 2019 data based on estimations: https://www.bcn.gob.ni/publicaciones/periodicidad/anual/nicaragua_cifras/nicaragua_cifras.pdf Primary domestic currency: Nicaraguan cÛrdoba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</si>
  <si>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Currency and Deposits; Loans; Shares and Other Equity; Other Accounts Receivable/Payable Primary domestic currency: Nicaraguan cÛrdoba Data last updated: 03/2021</t>
  </si>
  <si>
    <t>Source: IMF Staff Estimates Latest actual data: 2019 Notes: Due to political and economic events (civil war and hyperinflation) data prior to 1995 are less reliable. BOP Manual used: Balance of Payments and International Investment Position Manual, sixth edition (BPM6) Primary domestic currency: Nicaraguan cÛrdoba Data last updated: 03/2021</t>
  </si>
  <si>
    <t>NER</t>
  </si>
  <si>
    <t>Source: National Statistics Office Latest actual data: 2019 National accounts manual used: System of National Accounts (SNA) 2008 GDP valuation: Factor costs Start/end months of reporting year: January/December Base year: 2015 Chain-weighted: No Primary domestic currency: CFA franc Data last updated: 03/2021</t>
  </si>
  <si>
    <t>Source: National Statistics Office Latest actual data: 2019 Harmonized prices: No Frequency of source data: Monthly Base year: 2014 Primary domestic currency: CFA franc Data last updated: 03/2021</t>
  </si>
  <si>
    <t>Source: Central Bank Latest actual data: 2018 Base year: 2015 Methodology used to derive volumes: Not applicable Formula used to derive volumes: Not applicable Chain-weighted: No Trade System: General trade Valuation of exports: Free on board (FOB) Valuation of imports: Cost, insurance, freight (CIF) Primary domestic currency: CFA franc Data last updated: 03/2021</t>
  </si>
  <si>
    <t>Source: National Statistics Office Latest actual data: 2009 Primary domestic currency: CFA franc Data last updated: 03/2021</t>
  </si>
  <si>
    <t>Source: Ministry of Finance or Treasury Latest actual data: 2019 Fiscal assumptions: Fiscal data is actual to end 2019. Fiscal projections for 2020 are based on the revised 2020 budget and discussions with the authorities. Start/end months of reporting year: January/December GFS Manual used: Government Finance Statistics Manual (GFSM) 1986 Basis of recording: Accrual General government includes: Central Government; Valuation of public debt: Nominal value Instruments included in gross and net debt: Loans;. Loans and government deposits at Central Bank. Primary domestic currency: CFA franc Data last updated: 03/2021</t>
  </si>
  <si>
    <t>NGA</t>
  </si>
  <si>
    <t>Source: National Statistics Office. Official re-based (2010) data for 2010-13 was published in July 2014, based on SNA 2008. Official backcasted data were published in July 2016 and 1990-2009 nominal and real GDP numbers were updated. However expenditure components of GDP are still IMF staff estimates and are subject to revision with official backcasted data. Latest actual data: 2019 Notes: Official backcasted data were published in July 2016 and 1990-2009 nominal and real GDP numbers were updated. However expenditure components of GDP are still IMF staff estimates and are subject to revision with official backcasted data. National accounts manual used: System of National Accounts (SNA) 2008 GDP valuation: Market prices Start/end months of reporting year: January/December Base year: 2010 Chain-weighted: No Primary domestic currency: Nigerian naira Data last updated: 03/2021</t>
  </si>
  <si>
    <t>Source: National Statistics Office Latest actual data: 2019 Notes: Data prior to 1990 cannot be confirmed by national sources at this time. Harmonized prices: No Frequency of source data: Monthly Base year: 2009. The base period is November 2009 which explains the small discrepancy in 2009. Primary domestic currency: Nigerian naira Data last updated: 03/2021</t>
  </si>
  <si>
    <t>Source: Central Bank Latest actual data: 2019 Base year: 2000 Methodology used to derive volumes: Weighted average of volume changes Formula used to derive volumes: Laspeyres-type Chain-weighted: No Trade System: General trade Valuation of exports: Free on board (FOB) Valuation of imports: Cost, insurance, freight (CIF) Primary domestic currency: Nigerian naira Data last updated: 03/2021</t>
  </si>
  <si>
    <t>Source: National Statistics Office Latest actual data: 2017. Data for 2018 is as of Q3. Employment type: The new definition of unemployment uses a variant of the ILO definition. People who worked 20-40 hours are now reported as underemployed rather than unemployed. Primary domestic currency: Nigerian naira Data last updated: 03/2021</t>
  </si>
  <si>
    <t>Source: International Financial Institution Latest actual data: 2012 Primary domestic currency: Nigerian naira Data last updated: 03/2021</t>
  </si>
  <si>
    <t>Source: Ministry of Finance or Treasury Latest actual data: 2019 Fiscal assumptions: Historical data series, annual budget and MTEF at the Federal Government level, and additional data from the authorities Start/end months of reporting year: January/December GFS Manual used: Government Finance Statistics Manual (GFSM) 2001 Basis of recording: Cash. Fiscal data are based on execution data received from the authorities. General government includes: Central Government; State Government; Local Government; Valuation of public debt: Current market value Instruments included in gross and net debt: Currency and Deposits;. AMCON debt and CBN overdraft. Primary domestic currency: Nigerian naira Data last updated: 03/2021</t>
  </si>
  <si>
    <t>Source: Central Bank. IMF Statistics Department Latest actual data: 2019 Notes: Data prior to 1990 cannot be confirmed by national sources at this time. BOP Manual used: Balance of Payments and International Investment Position Manual, sixth edition (BPM6) Primary domestic currency: Nigerian naira Data last updated: 03/2021</t>
  </si>
  <si>
    <t>MKD</t>
  </si>
  <si>
    <t>North Macedonia</t>
  </si>
  <si>
    <t>Source: National Statistics Office Latest actual data: 2020 National accounts manual used: European System of Accounts (ESA) 2010 GDP valuation: Market prices Start/end months of reporting year: January/December Base year: 2005 Chain-weighted: No Primary domestic currency: Macedonian denar Data last updated: 03/2021</t>
  </si>
  <si>
    <t>Source: National Statistics Office Latest actual data: 2020 Harmonized prices: No Frequency of source data: Monthly Base year: 2010 Primary domestic currency: Macedonian denar Data last updated: 03/2021</t>
  </si>
  <si>
    <t>Source: Central Bank Latest actual data: 2020 Base year: 2005 Methodology used to derive volumes: Other Formula used to derive volumes: Other Chain-weighted: No Trade System: General trade Valuation of exports: Free on board (FOB) Valuation of imports: Cost, insurance, freight (CIF) Primary domestic currency: Macedonian denar Data last updated: 03/2021</t>
  </si>
  <si>
    <t>Source: National Statistics Office Latest actual data: 2020 Employment type: National definition Primary domestic currency: Macedonian denar Data last updated: 03/2021</t>
  </si>
  <si>
    <t>Source: National Statistics Office Latest actual data: 2019 Primary domestic currency: Macedonian denar Data last updated: 03/2021</t>
  </si>
  <si>
    <t>Source: Ministry of Finance or Treasury Latest actual data: 2020 Notes: Due to limited data on government assets, our net debt currently reflects gross debt net of government deposits. Fiscal assumptions: Budget forecast and medium term projections. Start/end months of reporting year: January/December GFS Manual used: Government Finance Statistics Manual (GFSM) 1986. Lending minus repayment is included in total expenditures Basis of recording: Cash General government includes: Central Government; State Government; Social Security Funds; Valuation of public debt: Nominal value Instruments included in gross and net debt: Currency and Deposits; Loans Primary domestic currency: Macedonian denar Data last updated: 03/2021</t>
  </si>
  <si>
    <t>Source: Central Bank Latest actual data: 2020 BOP Manual used: Balance of Payments and International Investment Position Manual, sixth edition (BPM6) Primary domestic currency: Macedonian denar Data last updated: 03/2021</t>
  </si>
  <si>
    <t>NOR</t>
  </si>
  <si>
    <t>Source: National Statistics Office Latest actual data: 2018 National accounts manual used: European System of Accounts (ESA) 2010 GDP valuation: Market prices Start/end months of reporting year: January/December Base year: 2018 Chain-weighted: Yes, from 1980 Primary domestic currency: Norwegian krone Data last updated: 03/2021</t>
  </si>
  <si>
    <t>Source: National Statistics Office Latest actual data: 2019 Harmonized prices: No Frequency of source data: Monthly Base year: 2010 Primary domestic currency: Norwegian krone Data last updated: 03/2021</t>
  </si>
  <si>
    <t>Source: Haver Analytics Latest actual data: 2019 Base year: 2012 Methodology used to derive volumes: Deflation by survey-based price indexes Formula used to derive volumes: Laspeyres-type Chain-weighted: Yes, from before 1980 Trade System: General trade Oil coverage: Primary or unrefined products; Secondary or refined products; Valuation of exports: Free on board (FOB) Valuation of imports: Cost, insurance, freight (CIF) Primary domestic currency: Norwegian krone Data last updated: 03/2021</t>
  </si>
  <si>
    <t>Source: National Statistics Office Latest actual data: 2018 Employment type: National definition Primary domestic currency: Norwegian krone Data last updated: 03/2021</t>
  </si>
  <si>
    <t>Source: National Statistics Office Latest actual data: 2018 Primary domestic currency: Norwegian krone Data last updated: 03/2021</t>
  </si>
  <si>
    <t>Source: National Statistical Office and Ministry of Finance Latest actual data: 2020 Fiscal assumptions: The fiscal projections are based on the 2020 budget. And subsequent ad-hoc updates. Start/end months of reporting year: January/December GFS Manual used: Government Finance Statistics Manual (GFSM) 2014 Basis of recording: Accrual General government includes: Central Government; Local Government; Social Security Funds; Valuation of public debt: Current market value Instruments included in gross and net debt: Securities Other than Shares;. Treasury bills with maturity of up to one year, and bonds with maturity of up to 10 years. Gross debt follows the Maastricht definition of gross debt, and excludes other accounts payable. Primary domestic currency: Norwegian krone Data last updated: 03/2021</t>
  </si>
  <si>
    <t>Source: National Statistics Office Latest actual data: 2018 BOP Manual used: Balance of Payments and International Investment Position Manual, sixth edition (BPM6) Primary domestic currency: Norwegian krone Data last updated: 03/2021</t>
  </si>
  <si>
    <t>OMN</t>
  </si>
  <si>
    <t>Oman</t>
  </si>
  <si>
    <t>Source: National Statistics Office Latest actual data: 2019. Numbers are preliminary National accounts manual used: System of National Accounts (SNA) 1993 GDP valuation: Market prices Start/end months of reporting year: January/December Base year: 2010 Chain-weighted: No Primary domestic currency: Omani rial Data last updated: 03/2021</t>
  </si>
  <si>
    <t>Source: National Statistics Office Latest actual data: 2019 Harmonized prices: No Frequency of source data: Monthly Base year: 2000. Base Year for Weights is 2000.  For end-of-period CPI, the base year is 2001.  For both period average Core CPI and end-of-period Core CPI, the base year is 2000. Primary domestic currency: Omani rial Data last updated: 03/2021</t>
  </si>
  <si>
    <t>Source: Central Bank Latest actual data: 2019 Base year: 2016 Methodology used to derive volumes: Deflation by unit value indexes (from customs data) Formula used to derive volumes: Laspeyres-type Chain-weighted: No Trade System: Special trade Excluded items in trade: Other; Oil coverage: Secondary or refined products; Valuation of exports: Free on board (FOB) Valuation of imports: Cost, insurance, freight (CIF) Primary domestic currency: Omani rial Data last updated: 03/2021</t>
  </si>
  <si>
    <t>Source: National Statistics Office. For data prior to 1990, the source is IFS - International Financial Statistics. Latest actual data: 2019 Primary domestic currency: Omani rial Data last updated: 03/2021</t>
  </si>
  <si>
    <t>Source: Ministry of Finance or Treasury Latest actual data: 2018 Notes: Staff estimate for the asset side of government net debt is based on governments deposits with central bank and State General Reserve Fund liquid assets. Fiscal assumptions: Staff estimates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Other Accounts Receivable/Payable;. Securities other than shares includes government bills and treasury bonds. Net debt is equal to gross debt less governments deposits with central bank and State General Reserve Fund liquid assets. Primary domestic currency: Omani rial Data last updated: 03/2021</t>
  </si>
  <si>
    <t>Source: Central Bank Latest actual data: 2019 BOP Manual used: Balance of Payments Manual, fifth edition (BPM5) Primary domestic currency: Omani rial Data last updated: 03/2021</t>
  </si>
  <si>
    <t>PAK</t>
  </si>
  <si>
    <t>Source: National Statistics Office Latest actual data: 2019/20 National accounts manual used: Combination of SNA 1968 and SNA 1993, SNA 2008 GDP valuation: Real GDP is based on factor costs whereas nominal GDP is based on market prices. Start/end months of reporting year: July/June Base year: 2005/06. Data before 2006 were extended backwards using growth rates for overall GDP and expenditure component shares of the original series. Real GDP is based on factor costs whereas nominal GDP is based on market prices. As a result, any calculated GDP deflator using these the two different concepts will not be accurate. Chain-weighted: No Primary domestic currency: Pakistan rupee Data last updated: 02/2021</t>
  </si>
  <si>
    <t>Source: National Statistics Office Latest actual data: 2019/20 Harmonized prices: No. Data refer to fiscal years Frequency of source data: Monthly Base year: 2015/16. July 2015-June 2016 = 100. IMF staff extrapolated the series back based on the new base year. Primary domestic currency: Pakistan rupee Data last updated: 02/2021</t>
  </si>
  <si>
    <t>Source: National Statistics Office. Federal Bureau of Statistics Latest actual data: 2019/20 Base year: 2005/06 Methodology used to derive volumes: Deflation by unit value indexes (from customs data) Formula used to derive volumes: Laspeyres-type Chain-weighted: No Trade System: General trade Excluded items in trade: In transit; Re-exports; Re-imports;. Data on re-exports and re-imports is compiled and published. Oil coverage: Primary or unrefined products; Secondary or refined products; Valuation of exports: Free on board (FOB) Valuation of imports: Cost, insurance, freight (CIF) Primary domestic currency: Pakistan rupee Data last updated: 02/2021</t>
  </si>
  <si>
    <t>Source: IMF Staff Estimates Latest actual data: 2019/20. Preliminary data from the authorities. Employment type: Other Primary domestic currency: Pakistan rupee Data last updated: 02/2021</t>
  </si>
  <si>
    <t>Source: National Statistics Office Latest actual data: 2019/20. Preliminary data from the authorities. Notes: Data refer to fiscal years Primary domestic currency: Pakistan rupee Data last updated: 02/2021</t>
  </si>
  <si>
    <t>Source: Ministry of Finance or Treasury Latest actual data: 2019/20. Central government and general government net lending/borrowing exclude payments for electricity arrears and commodity operations in the fiscal years 2009/10, 2010/11, and 2011/12. Notes: Pakistan's data for the projection years exclude payments for electricity arrears and commodity operations. Fiscal assumptions: Staff estimates. Start/end months of reporting year: July/June GFS Manual used: Government Finance Statistics Manual (GFSM) 1986 Basis of recording: Cash General government includes: Central Government; State Government; Local Government; Valuation of public debt: Nominal value Instruments included in gross and net debt: Currency and Deposits; Securities Other than Shares; Loans; Other;. Government gross debt and net debt figures include IMF obligations. Primary domestic currency: Pakistan rupee Data last updated: 02/2021</t>
  </si>
  <si>
    <t>Source: Central Bank Latest actual data: 2019/20 Notes: Prior to 1990, data are not consistent for the following reasons: (i) data may not correspond to fiscal years; (ii) data were compiled based on the methodology set out in the 4th edition of the BoP Manual rather than the 5th edition; and (iii) due to the ongoing Fund program with Pakistan and market sensitivity, the series from which the nominal exchange rate assumptions can be calculated aren_x0019_ t made public. BOP Manual used: Balance of Payments and International Investment Position Manual, sixth edition (BPM6) Primary domestic currency: Pakistan rupee Data last updated: 02/2021</t>
  </si>
  <si>
    <t>PLW</t>
  </si>
  <si>
    <t>Source: Ministry of Finance or Treasury Latest actual data: 2018/19 National accounts manual used: System of National Accounts (SNA) 1993 GDP valuation: Market prices Start/end months of reporting year: October/September Base year: 2014/15 Chain-weighted: No Primary domestic currency: U.S. dollar Data last updated: 03/2021</t>
  </si>
  <si>
    <t>Source: Ministry of Finance or Treasury Latest actual data: 2018/19 Harmonized prices: No Frequency of source data: Quarterly Base year: 2007/08. The base index corresponds to Apr-Jun 2008 (Q3 of FY2008); the index for FY2008 does not average 100. Primary domestic currency: U.S. dollar Data last updated: 03/2021</t>
  </si>
  <si>
    <t>Source: Ministry of Finance or Treasury Latest actual data: 2018/19 Base year: 2014/15 Methodology used to derive volumes: Other Formula used to derive volumes: Other Chain-weighted: No Trade System: General trade Excluded items in trade: In transit; Oil coverage: Secondary or refined products; Valuation of exports: Other Valuation of imports: Other Primary domestic currency: U.S. dollar Data last updated: 03/2021</t>
  </si>
  <si>
    <t>Source: Ministry of Finance or Treasury Latest actual data: 2017/18 Primary domestic currency: U.S. dollar Data last updated: 03/2021</t>
  </si>
  <si>
    <t>Source: Ministry of Finance or Treasury Latest actual data: 2018/19 Start/end months of reporting year: October/September GFS Manual used: Government Finance Statistics Manual (GFSM) 2001 Basis of recording: Other General government includes: Central Government; Valuation of public debt: Face value Primary domestic currency: U.S. dollar Data last updated: 03/2021</t>
  </si>
  <si>
    <t>Source: Ministry of Finance or Treasury Latest actual data: 2018/19 BOP Manual used: Balance of Payments and International Investment Position Manual, sixth edition (BPM6) Primary domestic currency: U.S. dollar Data last updated: 03/2021</t>
  </si>
  <si>
    <t>PAN</t>
  </si>
  <si>
    <t>Source: National Statistics Office Latest actual data: 2019 National accounts manual used: System of National Accounts (SNA) 1993 GDP valuation: Market prices Start/end months of reporting year: January/December Base year: 2007. The deflator in base year 2007 is not exactly 100 because of data splicing Chain-weighted: Yes, from 2007 Primary domestic currency: U.S. dollar Data last updated: 03/2021</t>
  </si>
  <si>
    <t>Source: National Statistics Office Latest actual data: 2020 Harmonized prices: No Frequency of source data: Monthly Base year: 2013 Primary domestic currency: U.S. dollar Data last updated: 03/2021</t>
  </si>
  <si>
    <t>Source: National Statistics Office Latest actual data: 2019 Base year: 1996 Methodology used to derive volumes: Deflation by unit value indexes (from customs data) Formula used to derive volumes: Laspeyres-type Chain-weighted: No Trade System: General trade Oil coverage: Secondary or refined products; Valuation of exports: Free on board (FOB) Valuation of imports: National Statistical Office reports that Imports are FOB, except for those of the Colon Free Zone (which are CIF) Primary domestic currency: U.S. dollar Data last updated: 03/2021</t>
  </si>
  <si>
    <t>Source: National Statistics Office Latest actual data: 2020 Employment type: National definition Primary domestic currency: U.S. dollar Data last updated: 03/2021</t>
  </si>
  <si>
    <t>Source: National Statistics Office Latest actual data: 2020. 2020 data is the authorities estimate based on 2010 Census Primary domestic currency: U.S. dollar Data last updated: 03/2021</t>
  </si>
  <si>
    <t>Source: Ministry of Finance or Treasury Latest actual data: 2020. The NFPS excludes the Panama Canal Authority and three other public enterprises. Notes: Net debt is calculated as the difference between gross debt of the NFPS and assets of Panama_x0019_ s Sovereign Wealth Fund. Fiscal assumptions: Budget Start/end months of reporting year: January/December GFS Manual used: Government Finance Statistics Manual (GFSM) 2014 Basis of recording: Cash General government includes: Central Government; State Government; Local Government; Social Security Funds; Nonfinancial Public Corporation; Valuation of public debt: Nominal value Instruments included in gross and net debt: Securities Other than Shares; Loans;. Net public debt follows the national definition of net debt, so it is defined as gross debt minus the assets of Panama_x0019_ s sovereign wealth fund (Fondo de Ahorro de Panama). Primary domestic currency: U.S. dollar Data last updated: 03/2021</t>
  </si>
  <si>
    <t>Source: National Statistics Office Latest actual data: 2019 BOP Manual used: Balance of Payments and International Investment Position Manual, sixth edition (BPM6). IMF Staff reports identify public sector flows in the financial account Primary domestic currency: U.S. dollar Data last updated: 03/2021</t>
  </si>
  <si>
    <t>PNG</t>
  </si>
  <si>
    <t>Papua New Guinea</t>
  </si>
  <si>
    <t>Source: National Statistical Office and MOF Latest actual data: 2019 National accounts manual used: System of National Accounts (SNA) 1993 GDP valuation: Market prices Start/end months of reporting year: January/December Base year: 2013 Chain-weighted: No Primary domestic currency: Papua New Guinea kina Data last updated: 03/2021</t>
  </si>
  <si>
    <t>Source: National Statistics Office Latest actual data: 2019 Harmonized prices: No Frequency of source data: Quarterly Base year: 1990 Primary domestic currency: Papua New Guinea kina Data last updated: 03/2021</t>
  </si>
  <si>
    <t>Source: Ministry of Finance or Treasury Latest actual data: 2019 Base year: 2005 Methodology used to derive volumes: Weighted average of volume changes Formula used to derive volumes: Laspeyres-type Chain-weighted: No Trade System: Other Oil coverage: Primary or unrefined products; Secondary or refined products;. Series spliced. Current working data starts in 1994. Oil imports data currently unavailable prior to 1994. Valuation of exports: Free on board (FOB) Valuation of imports: Cost, insurance, freight (CIF) Primary domestic currency: Papua New Guinea kina Data last updated: 03/2021</t>
  </si>
  <si>
    <t>Source: Ministry of Finance or Treasury Latest actual data: 2019 Primary domestic currency: Papua New Guinea kina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</si>
  <si>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Papua New Guinea kina Data last updated: 03/2021</t>
  </si>
  <si>
    <t>Source: Central Bank. Some Treasury data as well Latest actual data: 2019 BOP Manual used: Balance of Payments Manual, fifth edition (BPM5) Primary domestic currency: Papua New Guinea kina Data last updated: 03/2021</t>
  </si>
  <si>
    <t>PRY</t>
  </si>
  <si>
    <t>Source: Central Bank Latest actual data: 2019 Notes: Before 2008, GDP data were constructed backward using the new 2014 base year. National accounts manual used: System of National Accounts (SNA) 2008 GDP valuation: Market prices Start/end months of reporting year: January/December Base year: 2014 Chain-weighted: No Primary domestic currency: Paraguayan guaranÌ Data last updated: 02/2021</t>
  </si>
  <si>
    <t>Source: Central Bank Latest actual data: 2019 Harmonized prices: No Frequency of source data: Monthly Base year: 2017. Index Dec-2017=100 Primary domestic currency: Paraguayan guaranÌ Data last updated: 02/2021</t>
  </si>
  <si>
    <t>Source: Central Bank of Paraguay Latest actual data: 2019 Base year: 2010 Methodology used to derive volumes: Other Formula used to derive volumes: Sum of registered exports in ton Chain-weighted: No Trade System: General trade Excluded items in trade: Re-exports; Re-imports; Oil coverage: Secondary or refined products; Valuation of exports: Free on board (FOB) Valuation of imports: Cost, insurance, freight (CIF) Primary domestic currency: Paraguayan guaranÌ Data last updated: 02/2021</t>
  </si>
  <si>
    <t>Source: National Statistics Office Latest actual data: 2019 Employment type: National definition Primary domestic currency: Paraguayan guaranÌ Data last updated: 02/2021</t>
  </si>
  <si>
    <t>Source: National Statistics Office. ProyecciÛn de la PoblaciÛn Nacional, ¡reas Urbana y Rural por Sexo y Edad, 2000-2025 Latest actual data: 2019 Primary domestic currency: Paraguayan guaranÌ Data last updated: 02/2021</t>
  </si>
  <si>
    <t>Source: Ministry of Finance or Treasury Latest actual data: 2019 Fiscal assumptions: General Government accounts on a cash basis Start/end months of reporting year: January/December GFS Manual used: Government Finance Statistics Manual (GFSM) 2001 Basis of recording: Cash General government includes: Central Government; State Government; Local Government; Social Security Funds; Monetary Public Corporations, incl. central bank; Nonfinancial Public Corporation; Valuation of public debt: Face value Instruments included in gross and net debt: Currency and Deposits; Securities Other than Shares; Loans Primary domestic currency: Paraguayan guaranÌ Data last updated: 02/2021</t>
  </si>
  <si>
    <t>Source: Central Bank Latest actual data: 2019 BOP Manual used: Balance of Payments and International Investment Position Manual, sixth edition (BPM6) Primary domestic currency: Paraguayan guaranÌ Data last updated: 02/2021</t>
  </si>
  <si>
    <t>PER</t>
  </si>
  <si>
    <t>Peru</t>
  </si>
  <si>
    <t>Source: Central Bank Latest actual data: 2020 National accounts manual used: System of National Accounts (SNA) 1993 GDP valuation: Market prices Start/end months of reporting year: January/December Base year: 2007 Chain-weighted: No Primary domestic currency: Peruvian sol Data last updated: 03/2021</t>
  </si>
  <si>
    <t>Source: Central Bank Latest actual data: 2019 Harmonized prices: No Frequency of source data: Monthly Base year: 2009 Primary domestic currency: Peruvian sol Data last updated: 03/2021</t>
  </si>
  <si>
    <t>Source: Central Bank Latest actual data: 2020 Base year: 2005 Valuation of exports: Free on board (FOB) Valuation of imports: Free on board (FOB) Primary domestic currency: Peruvian sol Data last updated: 03/2021</t>
  </si>
  <si>
    <t>Source: National Statistics Office Latest actual data: 2019 Employment type: National definition Primary domestic currency: Peruvian sol Data last updated: 03/2021</t>
  </si>
  <si>
    <t>Source: National Statistics Office Latest actual data: 2018 Primary domestic currency: Peruvian sol Data last updated: 03/2021</t>
  </si>
  <si>
    <t>Source: Ministry of Finance or Treasury. Ministry of Finance and Central Bank Latest actual data: 2019 Start/end months of reporting year: January/December GFS Manual used: Government Finance Statistics Manual (GFSM) 2001 Basis of recording: Cash. Cash for revenues and accrual for expenditures General government includes: Central Government; State Government; Local Government; Social Security Funds; Valuation of public debt: Face value Primary domestic currency: Peruvian sol Data last updated: 03/2021</t>
  </si>
  <si>
    <t>Source: Central Bank Latest actual data: 2020 BOP Manual used: Balance of Payments Manual, fifth edition (BPM5) Primary domestic currency: Peruvian sol Data last updated: 03/2021</t>
  </si>
  <si>
    <t>PHL</t>
  </si>
  <si>
    <t>Source: National Statistics Office. accessed via Haver Latest actual data: 2020 National accounts manual used: System of National Accounts (SNA) 2008 GDP valuation: Market prices Start/end months of reporting year: January/December Base year: 2018 Chain-weighted: No Primary domestic currency: Philippine peso Data last updated: 03/2021</t>
  </si>
  <si>
    <t>Source: National Statistics Office. Accessed via Haver Latest actual data: 2020 Harmonized prices: No Frequency of source data: Monthly Base year: 2012 Primary domestic currency: Philippine peso Data last updated: 03/2021</t>
  </si>
  <si>
    <t>Source: National Statistics Office. Accessed via CEIC Latest actual data: 2020 Base year: 2005. Volume growth rate used as input Methodology used to derive volumes: Other Formula used to derive volumes: By Source, CEIC Chain-weighted: No Trade System: General trade Excluded items in trade: Other; Oil coverage: Primary or unrefined products; Secondary or refined products; Valuation of exports: Free on board (FOB) Valuation of imports: Cost, insurance, freight (CIF) Primary domestic currency: Philippine peso Data last updated: 03/2021</t>
  </si>
  <si>
    <t>Source: National Statistics Office. Accessed via Haver Latest actual data: 2020 Employment type: Harmonized ILO definition. Please note that data prior to 2005 are not based on harmonized ILO definition but based on national definition. Primary domestic currency: Philippine peso Data last updated: 03/2021</t>
  </si>
  <si>
    <t>Source: National Statistics Office. Accessed via Haver Latest actual data: 2020. Mid-year Primary domestic currency: Philippine peso Data last updated: 03/2021</t>
  </si>
  <si>
    <t>Source: Ministry of Finance or Treasury. Department of Finance Latest actual data: 2020. Data accommodates actual figures for national government revenue and expenditure, but reflects projections for local governments and social security institutions. Fiscal assumptions: Revenue projections reflect the IMF staff_x0019_ s macroeconomic assumptions and incorporate the updated data. Expenditure projections are based on budgeted figures, institutional arrangements, and current data in each year. Start/end months of reporting year: January/December GFS Manual used: Government Finance Statistics Manual (GFSM) 2001 Basis of recording: Cash. Classification of revenues and expenses is based on GFSM 2001, but the accounting method is on a cash basis. General government includes: Central Government; Local Government; Social Security Funds;. Local governments comprise provinces, cities, and municipalities. Valuation of public debt: Nominal value Instruments included in gross and net debt: Securities Other than Shares; Loans; Other Accounts Receivable/Payable Primary domestic currency: Philippine peso Data last updated: 03/2021</t>
  </si>
  <si>
    <t>Source: Central Bank. Accessed via Haver Latest actual data: 2019 BOP Manual used: Balance of Payments and International Investment Position Manual, sixth edition (BPM6) Primary domestic currency: Philippine peso Data last updated: 03/2021</t>
  </si>
  <si>
    <t>POL</t>
  </si>
  <si>
    <t>Source: National Statistics Office Latest actual data: 2020 Notes: Data prior to 1995 cannot be confirmed by national sources at this time. National accounts manual used: European System of Accounts (ESA) 2010 GDP valuation: Market prices Start/end months of reporting year: January/December Base year: 2015 Chain-weighted: Yes, from 2010 Primary domestic currency: Polish zloty Data last updated: 03/2021</t>
  </si>
  <si>
    <t>Source: National Statistics Office Latest actual data: 2020 Harmonized prices: No Frequency of source data: Monthly Base year: 1998. Quarterly index has base January 2011. Primary domestic currency: Polish zloty Data last updated: 03/2021</t>
  </si>
  <si>
    <t>Source: Central Bank Latest actual data: 2020 Base year: 2005 Methodology used to derive volumes: Other Formula used to derive volumes: Other Chain-weighted: No Trade System: General trade Oil coverage: Other; Valuation of exports: Free on board (FOB) Valuation of imports: Cost, insurance, freight (CIF) Primary domestic currency: Polish zloty Data last updated: 03/2021</t>
  </si>
  <si>
    <t>Source: National Statistics Office Latest actual data: 2020 Employment type: National definition Primary domestic currency: Polish zloty Data last updated: 03/2021</t>
  </si>
  <si>
    <t>Source: National Statistics Office Latest actual data: 2020 Primary domestic currency: Polish zloty Data last updated: 03/2021</t>
  </si>
  <si>
    <t>Source: Ministry of Finance or Treasury. Eurostat Latest actual data: 2019 Notes: gross debt follows the Maastricht definition of gross debt, and excludes other accounts payable Fiscal assumptions: Data is on a ESA-95 2004 and prior. Data is on ESA-2010 beginning 2005 (accrual) basis. Projections are based on the 2020 budget and also take into account additional fiscal measures adopted that will subsequently be incorporated into a revised 2020 budget later this year. Start/end months of reporting year: January/December GFS Manual used: European System of Accounts (ESA) 2010 Basis of recording: Accrual General government includes: Central Government; Local Government; Social Security Funds; Valuation of public debt: Face value Primary domestic currency: Polish zloty Data last updated: 03/2021</t>
  </si>
  <si>
    <t>Source: Central Bank Latest actual data: 2020 BOP Manual used: Balance of Payments and International Investment Position Manual, sixth edition (BPM6) Primary domestic currency: Polish zloty Data last updated: 03/2021</t>
  </si>
  <si>
    <t>PRT</t>
  </si>
  <si>
    <t>Source: National Statistics Office Latest actual data: 2020 National accounts manual used: European System of Accounts (ESA) 2010 GDP valuation: Market prices Start/end months of reporting year: January/December Base year: 2016 Chain-weighted: Yes, from 1980 Primary domestic currency: Euro Data last updated: 03/2021</t>
  </si>
  <si>
    <t>Source: Central Bank Latest actual data: 2020 Base year: 2005 Methodology used to derive volumes: Deflation by survey-based price indexes Formula used to derive volumes: Laspeyres-type Chain-weighted: No Trade System: General trade Excluded items in trade: None Oil coverage: Secondary or refined products; Valuation of exports: Free on board (FOB) Valuation of imports: Cost, insurance, freight (CIF) Primary domestic currency: Euro Data last updated: 03/2021</t>
  </si>
  <si>
    <t>Source: National Statistics Office Latest actual data: 2019. General government statistics in 2017 are provisional and will be updated after the actual data are published. Notes: Gross debt follows the Maastricht definition of gross debt, and excludes other accounts payable. Fiscal assumptions: The projections for the current year are based on the authorities_x0019_  approved budget, adjusted to reflect the IMF staff_x0019_ s macroeconomic forecast. Projections thereafter are based on the assumption of unchanged policies.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Primary domestic currency: Euro Data last updated: 03/2021</t>
  </si>
  <si>
    <t>PRI</t>
  </si>
  <si>
    <t>Source: National Statistics Office. Puerto Rico Planning Board Latest actual data: 2018/19 National accounts manual used: System of National Accounts 1968 GDP valuation: Market prices Start/end months of reporting year: July/June Base year: 1954 Chain-weighted: No Primary domestic currency: U.S. dollar Data last updated: 03/2021</t>
  </si>
  <si>
    <t>Source: National Statistics Office Latest actual data: 2018/19 Harmonized prices: No Frequency of source data: Monthly Base year: 2006/07. Base year, December 2006. Primary domestic currency: U.S. dollar Data last updated: 03/2021</t>
  </si>
  <si>
    <t>Source: National Statistics Office Latest actual data: 2018/19 Employment type: National definition. Consistent with U.S. definition Primary domestic currency: U.S. dollar Data last updated: 03/2021</t>
  </si>
  <si>
    <t>Source: National Statistics Office Latest actual data: 2018/19 Primary domestic currency: U.S. dollar Data last updated: 03/2021</t>
  </si>
  <si>
    <t>Source: Government Development Bank of Puerto Rico; and Fiscal and Economic Growth Plan Latest actual data: 2015/16 Notes: Last available fiscal data are from FY 2015/16. Fiscal assumptions: Fiscal projections are based on the Puerto Rico Fiscal and Economic Growth Plans (FEGPs), which were prepared in October 2018, and certified by the Oversight Board. In line with assumptions of this plan, IMF projections assume federal aid for rebuilding after Hurricane Maria devastated the island in September 2017. The projections also assume revenue losses from the following: Puerto Rico will lose federal funding for the Affordable Care Act (ACA) starting in 2020; federal tax incentives, which were neutralizing the effects of Puerto Rico_x0019_ s Act 154 on foreign companies, will begin to decline starting in 2018; and the effects of Tax Cuts and Jobs Act which reduce tax advantage of U.S. companies producing in Puerto Rico will narrow this revenue base. Given sizable policy uncertainty, some FEGP and IMF assumptions may differ, in particular, those relating to the effects of the corporate tax reform, tax compliance and tax adjustments (fees and rates); reduction of subsidies, freezing of payroll operational costs, improvement of mobility, and reduction of expenses; and increasing health care efficiency. On the expenditure side, measures include extension of Act 66, which freezes much government spending, through 2020; reduction of operating costs; decreases in government subsidies; and spending cuts in education. Although IMF policy assumptions are similar to those in the FEGP scenario with full measures, the IMF_x0019_ s projections of fiscal revenues, expenditures, and balance are different from FEGP_x0019_ s. This stems from two main differences in methodologies. First, IMF projections are on an accrual basis, FEGP_x0019_ s are on a cash basis. Second, the IMF and FEGP make very different macroeconomic assumptions. Start/end months of reporting year: July/June GFS Manual used: Government Finance Statistics Manual (GFSM) 2001 Basis of recording: Accrual. IMF calculations are based on an accrual basis, whereas authorities' calculations are based on a cash basis. General government includes: General government is defined as all general governmental entities, excluding Puerto Rico Electric Power Authority (PREPA) and Puerto Rico Aqueducts and Sewers Authority (PRASA). General government entities include the General Fund, Puerto Rico Infrastructure Financing Authority (PRIFA), Puerto Rico Sales Tax Financing Corporation (COFINA), Puerto Rico Industrial Development Company (PRIDCO), Highways and Transportation Authority (HTA), University of Puerto Rico (UPR), Government Development Bank of Puerto Rico (GDB), and Municipal Revenues Collection Center (CRIM). In addition, pension funds (ERS, TRS, and JRS) are also considered as part of general government. Valuation of public debt: Current market value. Data for public debt have been provided by the authorities. The definition of government for public debt data excludes PREPA and PRASA and includes all other entities of general government in fiscal accounts. Primary domestic currency: U.S. dollar Data last updated: 03/2021</t>
  </si>
  <si>
    <t>QAT</t>
  </si>
  <si>
    <t>Qatar</t>
  </si>
  <si>
    <t>Source: National Statistics Office. Qatar Planning and Statistics Authority(from 2010); Haver and IMF staff estimates (pre-2010). Latest actual data: 2019 National accounts manual used: System of National Accounts (SNA) 1993 GDP valuation: Market prices Start/end months of reporting year: January/December Base year: 2018 Chain-weighted: No Primary domestic currency: Qatari riyal Data last updated: 03/2021</t>
  </si>
  <si>
    <t>Source: National Statistics Office. Qatar Planning and Statistics Authority (from 2014); Haver and IMF staff estimates (pre-2014). Latest actual data: 2019 Harmonized prices: No Frequency of source data: Monthly Base year: 2018 Primary domestic currency: Qatari riyal Data last updated: 03/2021</t>
  </si>
  <si>
    <t>Source: IMF Staff Estimates. IMF Staff Estimates. Qatar Petroleum/Qatar Central Bank. COMTRADE. Latest actual data: 2019 Base year: 2013 Methodology used to derive volumes: Other Formula used to derive volumes: Other Chain-weighted: No Trade System: General trade Oil coverage: Primary or unrefined products; Secondary or refined products; Valuation of exports: Other Valuation of imports: Other Primary domestic currency: Qatari riyal Data last updated: 03/2021</t>
  </si>
  <si>
    <t>Source: National Statistics Office. Qatar Planning and Statistics Authority Latest actual data: 2018 Primary domestic currency: Qatari riyal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</si>
  <si>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Other;. As a first step towards a more comprehensive coverage of fiscal data, staff estimated SWF return and added it to government_x0019_ s revenues (and therefore to the balance). This adjustment was done at the level of general government, in order to avoid changes to central government data (which is official).  In addition, Net Debt now includes SWF assets. Valuation of public debt: Nominal value Instruments included in gross and net debt: Currency and Deposits; Securities Other than Shares; Loans; Shares and Other Equity; Other Primary domestic currency: Qatari riyal Data last updated: 03/2021</t>
  </si>
  <si>
    <t>Source: IMF Staff Estimates. IMF Staff Estimates. Qatar Petroleum/Qatar Central Bank Latest actual data: 2019 BOP Manual used: Balance of Payments Manual, fifth edition (BPM5) Primary domestic currency: Qatari riyal Data last updated: 03/2021</t>
  </si>
  <si>
    <t>ROU</t>
  </si>
  <si>
    <t>Source: Haver Analytics. Source: Eurostat and National Institute of Statistics. Minor differences between National Statistical Office and Eurostat. Latest actual data: 2019 National accounts manual used: European System of Accounts (ESA) 2010 GDP valuation: Market prices Start/end months of reporting year: January/December Base year: 2015 Chain-weighted: Yes, from 2000 Primary domestic currency: Romanian leu Data last updated: 02/2021</t>
  </si>
  <si>
    <t>Source: National Statistics Office Latest actual data: 2019 Harmonized prices: No Frequency of source data: Monthly Base year: 2010 Primary domestic currency: Romanian leu Data last updated: 02/2021</t>
  </si>
  <si>
    <t>Source: National Statistics Office Latest actual data: 2019 Base year: 2005 Methodology used to derive volumes: Other Oil coverage: Mineral Fuels, Lubricants and Related Materials Valuation of exports: Free on board (FOB) Valuation of imports: Free on board (FOB) Primary domestic currency: Romanian leu Data last updated: 02/2021</t>
  </si>
  <si>
    <t>Source: Haver Analytics. Formally, Eurostat. Latest actual data: 2019 Employment type: Harmonized ILO definition Primary domestic currency: Romanian leu Data last updated: 02/2021</t>
  </si>
  <si>
    <t>Source: Haver Analytics. Formally, Eurostat. Latest actual data: 2019 Primary domestic currency: Romanian leu Data last updated: 02/2021</t>
  </si>
  <si>
    <t>Source: Ministry of Finance or Treasury Latest actual data: 2019 Notes: Gross debt: gross debt excluding guarantees (calculated using the national presentation, i.e. GEO no 64/2007). Net debt: gross debt excluding guarantees (calculated using the national presentation, i.e. GEO no 64/2007), adjusted for currency and deposits, debt securities and loans of general government. Fiscal assumptions: Fiscal projections reflect legislated changes up to the end of 2020. Medium term projections include a gradual implementation of recovery measures from the temporary recovery instrument Next Generation EU. Start/end months of reporting year: January/December GFS Manual used: Government Finance Statistics Manual (GFSM) 2001. Fiscal sector records on a majority-accrual basis, except with respect to WEO indicators, which are recorded on a GFS-01 cash basis. Basis of recording: Cash General government includes: Central Government; Local Government; Social Security Funds; Other;. Also includes Road Company and Health and Employment Funds. Valuation of public debt: Face value Primary domestic currency: Romanian leu Data last updated: 02/2021</t>
  </si>
  <si>
    <t>Source: Haver Analytics. Formally, the National Bank of Romania. Latest actual data: 2019 BOP Manual used: Balance of Payments and International Investment Position Manual, sixth edition (BPM6) Primary domestic currency: Romanian leu Data last updated: 02/2021</t>
  </si>
  <si>
    <t>RUS</t>
  </si>
  <si>
    <t>Source: National Statistics Office Latest actual data: 2020 Notes: Gross capital formation includes statistical discrepancy. National accounts manual used: System of National Accounts (SNA) 2008. SNA 2008 for 2014 and combination of SNA 1993/2008 for 2011-2013. Prior to 2011 SNA 1993. GDP valuation: Market prices Start/end months of reporting year: January/December Base year: 2016. The discrepancy in historical national account comes from source data which recently got rebased. In the new methodology they rebased all the components of GDP prior to Q1 2016 by using the growth rates of the old series in 2011 prices. Chain-weighted: Yes, from 1995 Primary domestic currency: Russian ruble Data last updated: 03/2021</t>
  </si>
  <si>
    <t>Source: National Statistics Office Latest actual data: 2020 Harmonized prices: No Frequency of source data: Monthly Base year: 2015 Primary domestic currency: Russian ruble Data last updated: 03/2021</t>
  </si>
  <si>
    <t>Source: Central Bank Latest actual data: 2019 Base year: 2000 Methodology used to derive volumes: Deflation by survey-based price indexes Formula used to derive volumes: Other Chain-weighted: No Valuation of exports: Free on board (FOB) Valuation of imports: Free on board (FOB) Primary domestic currency: Russian ruble Data last updated: 03/2021</t>
  </si>
  <si>
    <t>Source: Haver Analytics Latest actual data: 2019 Employment type: Harmonized ILO definition Primary domestic currency: Russian ruble Data last updated: 03/2021</t>
  </si>
  <si>
    <t>Source: National Statistics Office Latest actual data: 2019 Primary domestic currency: Russian ruble Data last updated: 03/2021</t>
  </si>
  <si>
    <t>Source: Ministry of Finance or Treasury Latest actual data: 2019 Fiscal assumptions: Fiscal policy was countercyclical in 2020. There will be some degree of consolidation in 2021 in line with economic recovery, and the deficit is likely to come back to the fiscal rule_x0019_ s limit in 2022. Start/end months of reporting year: January/December GFS Manual used: Government Finance Statistics Manual (GFSM) 2014 Basis of recording: Cash is reported on a high frequency basis, accrual is reported on an annual basis with a significant lag. General government includes: Central Government; State Government; Social Security Funds; Valuation of public debt: Current market value Instruments included in gross and net debt: Currency and Deposits; Securities Other than Shares; Loans; Shares and Other Equity; Other Accounts Receivable/Payable Primary domestic currency: Russian ruble Data last updated: 03/2021</t>
  </si>
  <si>
    <t>Source: Central Bank Latest actual data: 2019 BOP Manual used: Balance of Payments and International Investment Position Manual, sixth edition (BPM6) Primary domestic currency: Russian ruble Data last updated: 03/2021</t>
  </si>
  <si>
    <t>RWA</t>
  </si>
  <si>
    <t>Rwanda</t>
  </si>
  <si>
    <t>Source: National Statistics Office Latest actual data: 2018 National accounts manual used: System of National Accounts (SNA) 2008 GDP valuation: Market prices Start/end months of reporting year: January/December Base year: 2017 Chain-weighted: No Primary domestic currency: Rwandan franc Data last updated: 02/2021</t>
  </si>
  <si>
    <t>Source: National Statistics Office Latest actual data: 2019 Harmonized prices: No Frequency of source data: Monthly Base year: 2014. February 2014 Primary domestic currency: Rwandan franc Data last updated: 02/2021</t>
  </si>
  <si>
    <t>Source: Central Bank Latest actual data: 2018 Base year: 1992 Methodology used to derive volumes: Weighted average of volume changes Formula used to derive volumes: Laspeyres-type Chain-weighted: Yes, from 1992 Trade System: General trade Valuation of exports: Free on board (FOB) Valuation of imports: Cost, insurance, freight (CIF) Primary domestic currency: Rwandan franc Data last updated: 02/2021</t>
  </si>
  <si>
    <t>Source: Ministry of Finance or Treasury Latest actual data: 2012 Primary domestic currency: Rwandan franc Data last updated: 02/2021</t>
  </si>
  <si>
    <t>Source: Ministry of Finance or Treasury Latest actual data: 2018/19 Start/end months of reporting year: July/June GFS Manual used: Government Finance Statistics Manual (GFSM) 1986. Authorities are transitioning to GFS-2014 Basis of recording: Expenditures are recorded on accrual basis, while revenues are recorded on cash basis. General government includes: Central Government; Local Government; Valuation of public debt: Nominal value Instruments included in gross and net debt: Loans; Shares and Other Equity Primary domestic currency: Rwandan franc Data last updated: 02/2021</t>
  </si>
  <si>
    <t>Source: Central Bank Latest actual data: 2018 BOP Manual used: Balance of Payments and International Investment Position Manual, sixth edition (BPM6) Primary domestic currency: Rwandan franc Data last updated: 02/2021</t>
  </si>
  <si>
    <t>WSM</t>
  </si>
  <si>
    <t>Samoa</t>
  </si>
  <si>
    <t>Source: National Statistics Office Latest actual data: 2019/20. Fiscal year used Notes: Data prior to 2000 cannot be confirmed by national sources at this time. National accounts manual used: System of National Accounts (SNA) 2008 GDP valuation: Market prices. Data refer to fiscal years Start/end months of reporting year: July/June Base year: 2012/13. Base year was updated from 2009 to 2013, affecting the data from 2009. Chain-weighted: No Primary domestic currency: Samoa tala Data last updated: 02/2021</t>
  </si>
  <si>
    <t>Source: National Statistics Office Latest actual data: 2019/20. Fiscal year used Notes: Data prior to 1991 cannot be confirmed by national sources at this time. Harmonized prices: Yes. Data refer to fiscal years Frequency of source data: Monthly Base year: 2009/10 Primary domestic currency: Samoa tala Data last updated: 02/2021</t>
  </si>
  <si>
    <t>Source: Asian Development Bank; Samoa Bureau of Statistics. Latest actual data: 2016 Primary domestic currency: Samoa tala Data last updated: 02/2021</t>
  </si>
  <si>
    <t>Source: Ministry of Finance or Treasury Latest actual data: 2019/20. Fiscal year used Start/end months of reporting year: July/June GFS Manual used: Government Finance Statistics Manual (GFSM) 2001 Basis of recording: Accrual General government includes: Central Government; Valuation of public debt: Nominal value Primary domestic currency: Samoa tala Data last updated: 02/2021</t>
  </si>
  <si>
    <t>Source: Central Bank Latest actual data: 2019/20. Fiscal year used Notes: Data prior to 2000 cannot be confirmed by national sources at this time. BOP Manual used: Balance of Payments and International Investment Position Manual, sixth edition (BPM6) Primary domestic currency: Samoa tala Data last updated: 02/2021</t>
  </si>
  <si>
    <t>SMR</t>
  </si>
  <si>
    <t>San Marino</t>
  </si>
  <si>
    <t>Source: National Statistics Office Latest actual data: 2019 National accounts manual used: European System of Accounts (ESA) 2010 GDP valuation: Market prices Start/end months of reporting year: January/December Base year: 2007 Chain-weighted: No Primary domestic currency: Euro Data last updated: 03/2021</t>
  </si>
  <si>
    <t>Source: National Statistics Office Latest actual data: 2020 Harmonized prices: Yes Frequency of source data: Monthly Base year: 2010 Primary domestic currency: Euro Data last updated: 03/2021</t>
  </si>
  <si>
    <t>Source: Ministry of Finance or Treasury Latest actual data: 2019 Notes: Gross debt is defined as the sum of loans, bonds and net account payable. Fiscal assumptions: Share of GDP, share of consumption, elasticity with respect to GDP, elasticity with respect to consumption Start/end months of reporting year: January/December GFS Manual used: The authorities have provided data for the central government, state-owned enterprises, and social security fund for 2004-2019. However not all series are updated to 2019 and not all data have been compiled in accordance with IMF standards. Basis of recording: Other General government includes: Central Government; Valuation of public debt: Current market value Primary domestic currency: Euro Data last updated: 03/2021</t>
  </si>
  <si>
    <t>Source: Other Latest actual data: 2019. Third year the authorities have compiled BOP. BOP data are not fully harmonized with NA data. Primary domestic currency: Euro Data last updated: 03/2021</t>
  </si>
  <si>
    <t>STP</t>
  </si>
  <si>
    <t>S„o TomÈ and PrÌncipe</t>
  </si>
  <si>
    <t>Source: National Statistics Office. Instituto Nacional de Estatistica de Sao Tome &amp; Principe. Latest actual data: 2019 Notes: There is a break in the series for 2001 onwards due to revision in GDP data. National accounts manual used: System of National Accounts (SNA) 1993 GDP valuation: Market prices Start/end months of reporting year: January/December Base year: 2008. Previously it was 2000. Manual revision to 2000 to smooth the series since the authorities did not splice and provide 2000. The rebased series begins in 2001 Chain-weighted: No Primary domestic currency: S„o TomÈ and PrÌncipe dobra Data last updated: 01/2021</t>
  </si>
  <si>
    <t>Source: National Statistics Office. Instituto Nacional de Estatistica de Sao Tome &amp; Principe. Latest actual data: 2019 Harmonized prices: No Frequency of source data: Monthly Base year: 2015. Nov 2015=100 Primary domestic currency: S„o TomÈ and PrÌncipe dobra Data last updated: 01/2021</t>
  </si>
  <si>
    <t>Source: Central Bank Latest actual data: 2019 Base year: 2000 Methodology used to derive volumes: Deflation by unit value indexes (from customs data) Formula used to derive volumes: Other Chain-weighted: No Trade System: General trade Excluded items in trade: Low valued; Re-imports; Oil coverage: Primary or unrefined products; Valuation of exports: Free on board (FOB) Valuation of imports: Cost, insurance, freight (CIF) Primary domestic currency: S„o TomÈ and PrÌncipe dobra Data last updated: 01/2021</t>
  </si>
  <si>
    <t>Source: National Statistics Office Latest actual data: 2017 Employment type: National definition Primary domestic currency: S„o TomÈ and PrÌncipe dobra Data last updated: 01/2021</t>
  </si>
  <si>
    <t>Source: International Financial Institution. World Development Indicators. Latest actual data: 2011 Notes: Data revised to use the United Nations/World Bank database from 1980. Primary domestic currency: S„o TomÈ and PrÌncipe dobra Data last updated: 01/2021</t>
  </si>
  <si>
    <t>Source: Ministry of Finance or Treasury. Fuel tax revenue from Customs Department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Accounts Receivable/Payable; Monetary Gold and SDRs Primary domestic currency: S„o TomÈ and PrÌncipe dobra Data last updated: 01/2021</t>
  </si>
  <si>
    <t>Source: Central Bank Latest actual data: 2019 BOP Manual used: Balance of Payments and International Investment Position Manual, sixth edition (BPM6) Primary domestic currency: S„o TomÈ and PrÌncipe dobra Data last updated: 01/2021</t>
  </si>
  <si>
    <t>SAU</t>
  </si>
  <si>
    <t>Saudi Arabia</t>
  </si>
  <si>
    <t>Source: National Statistics Office. General Authority for Statistics, Kingdom of Saudi Arabia (GSTAT) Latest actual data: 2019 National accounts manual used: System of National Accounts (SNA) 1993 GDP valuation: Factor costs Start/end months of reporting year: January/December Base year: 2010 Chain-weighted: No Primary domestic currency: Saudi Arabian riyal Data last updated: 03/2021</t>
  </si>
  <si>
    <t>Source: National Statistics Office. General Authority for Statistics, Kingdom of Saudi Arabia (GSTAT) Latest actual data: 2020 Harmonized prices: No Frequency of source data: Monthly. Monthly from 2011 onwards, annual data in prior years Base year: 2018 Primary domestic currency: Saudi Arabian riyal Data last updated: 03/2021</t>
  </si>
  <si>
    <t>Source: Central Bank Latest actual data: 2019 Base year: 1999 Methodology used to derive volumes: Other Formula used to derive volumes: Other Chain-weighted: No Oil coverage: Primary or unrefined products; Secondary or refined products; Valuation of exports: Free on board (FOB) Valuation of imports: Other Primary domestic currency: Saudi Arabian riyal Data last updated: 03/2021</t>
  </si>
  <si>
    <t>Source: National Statistics Office. General Authority for Statistics, Kingdom of Saudi Arabia (GSTAT) Latest actual data: 2019 Employment type: Harmonized ILO definition. unemployment rate updated to include expat workers, previously only nationals Primary domestic currency: Saudi Arabian riyal Data last updated: 03/2021</t>
  </si>
  <si>
    <t>Source: National Statistics Office. General Authority for Statistics, Kingdom of Saudi Arabia (GSTAT) Latest actual data: 2019 Primary domestic currency: Saudi Arabian riyal Data last updated: 03/2021</t>
  </si>
  <si>
    <t>Source: Ministry of Finance or Treasury Latest actual data: 2019 Fiscal assumptions: The IMF staff baseline fiscal projections are based on IMF staff_x0019_ s understanding of government policies as outlined in the 2021 Budget. Exported oil revenues are based on WEO baseline oil price assumptions and staff_x0019_ s understanding of Saudi Arabia_x0019_ s current oil policy under the OPEC+ agreement Start/end months of reporting year: January/December GFS Manual used: Government Finance Statistics Manual (GFSM) 2014 Basis of recording: Cash General government includes: Central Government;. The country team submits Central Government data, not General Government. Valuation of public debt: Nominal value Instruments included in gross and net debt: Securities Other than Shares; Loans;. Net debt is gross debt (Loans and Securities) less government deposits at SAMA. Primary domestic currency: Saudi Arabian riyal Data last updated: 03/2021</t>
  </si>
  <si>
    <t>Source: Central Bank Latest actual data: 2019 BOP Manual used: Balance of Payments and International Investment Position Manual, sixth edition (BPM6) Primary domestic currency: Saudi Arabian riyal Data last updated: 03/2021</t>
  </si>
  <si>
    <t>SEN</t>
  </si>
  <si>
    <t>Senegal</t>
  </si>
  <si>
    <t>Source: National Statistics Office Latest actual data: 2019 National accounts manual used: System of National Accounts (SNA) 2008 GDP valuation: Market prices Start/end months of reporting year: January/December Base year: 2014 Chain-weighted: No Primary domestic currency: CFA franc Data last updated: 03/2021</t>
  </si>
  <si>
    <t>Source: Central Bank and Staff estimates. Latest actual data: 2019 Base year: 2003 Methodology used to derive volumes: Deflation by unit value indexes (from customs data) Formula used to derive volumes: Laspeyres-type Chain-weighted: No Trade System: General trade Excluded items in trade: None Oil coverage: Primary or unrefined products; Secondary or refined products; Valuation of exports: Free on board (FOB) Valuation of imports: Cost, insurance, freight (CIF) Primary domestic currency: CFA franc Data last updated: 03/2021</t>
  </si>
  <si>
    <t>Source: World Development Indicators. Latest actual data: 2018 Primary domestic currency: CFA franc Data last updated: 03/2021</t>
  </si>
  <si>
    <t>Source: Ministry of Finance or Treasury Latest actual data: 2019 Fiscal assumptions: Based on program targets for first 1-2 years, thereafter on WAEMU convergence criteria and DSA considerations. Fiscal accounts are shown in accordance with the 2001 GFS methodology. Start/end months of reporting year: January/December GFS Manual used: Government Finance Statistics Manual (GFSM) 2001 Basis of recording: Cash General government includes: Central Government; Valuation of public debt: Nominal value Primary domestic currency: CFA franc Data last updated: 03/2021</t>
  </si>
  <si>
    <t>Source: Central Bank and Staff estimates. Latest actual data: 2019 BOP Manual used: Balance of Payments and International Investment Position Manual, sixth edition (BPM6) Primary domestic currency: CFA franc Data last updated: 03/2021</t>
  </si>
  <si>
    <t>SRB</t>
  </si>
  <si>
    <t>Source: National Statistics Office. Statistical Office of the Republic of Serbia Latest actual data: 2019 National accounts manual used: European System of Accounts (ESA) 2010. National Accounts are based on conceptual framework of the 2008 SNA/ESA 2010 (introduced in October 2014). GDP valuation: Market prices Start/end months of reporting year: January/December Base year: 2015 Chain-weighted: Yes, from 2010 Primary domestic currency: Serbian dinar Data last updated: 03/2021</t>
  </si>
  <si>
    <t>Source: National Statistics Office. Statistical Office of the Republic of Serbia Latest actual data: 2020 Harmonized prices: No. Since January 2007, before retail prices approximating CPI by applying CPI weights. Frequency of source data: Monthly Base year: 2006. For the period, 2010-2014 cost structure weights are taken from the comprehensive results of the survey _x001C_ Structures of operational income and expenditures of legal entities and unincorporated enterprises_x001D_ . For the years 2015 and onwards weights have been updated with new results obtained through the ad hoc SBS survey. Primary domestic currency: Serbian dinar Data last updated: 03/2021</t>
  </si>
  <si>
    <t>Source: National Statistics Office. Serbian Statistical Office Latest actual data: 2020 Base year: 2009 Methodology used to derive volumes: Deflation by unit value indexes (from customs data) Formula used to derive volumes: Fisher, Laspeyres and Paasche formulas are used. Chain-weighted: Yes, from 1989 Trade System: General trade Excluded items in trade: In transit; Other;. Besides transit, excluded are also the temporary commodity transactions (fairs, test samples, etc.). Valuation of exports: Free on board (FOB) Valuation of imports: Cost, insurance, freight (CIF) Primary domestic currency: Serbian dinar Data last updated: 03/2021</t>
  </si>
  <si>
    <t>Source: National Statistics Office. Statistical Office of the Republic of Serbia Latest actual data: 2020 Notes: The Labor Force Survey is conducted every quarter since Q1 2014. Employment type: Harmonized ILO definition. The methodology is harmonized with ILO and Eurostat. Primary domestic currency: Serbian dinar Data last updated: 03/2021</t>
  </si>
  <si>
    <t>Source: National Statistics Office. Statistical Office of the Republic of Serbia Latest actual data: 2020 Primary domestic currency: Serbian dinar Data last updated: 03/2021</t>
  </si>
  <si>
    <t>Source: Ministry of Finance or Treasury. Ministry of Finance Latest actual data: 2020 Notes: Gross debt also includes accounts payable &gt; 60 days and net debt only includes currency and deposits as government assets. Start/end months of reporting year: January/December GFS Manual used: Government Finance Statistics Manual (GFSM) 1986. Combination of GFSM1986 and GFSM2001 Basis of recording: Cash General government includes: Central Government; State Government; Local Government; Social Security Funds; Other;. General government covers the following entities: Central government (Republican Budget, comprising direct budget users covering the three branches of government, President_x0019_ s office, ministries, parliament, judiciary, other budget agencies); Mandatory social insurance funds (Pension Insurance Fund, Health Insurance Fund, Unemployment Fund and Military Health Fund); Extrabudgetary funds (PE Roads of Serbia and Koridori Ltd); Indirect budget users of the Republic; Subnational governments (Autonomous province of Vojvodina; Local government _x0013_  Cities and Municipalities; Indirect budget users of local governments). Excluded from the data coverage are some indirect budget users of the Republican budget and Local government. Valuation of public debt: Current market value Instruments included in gross and net debt: Currency and Deposits; Securities Other than Shares; Insurance Technical Reserves; Financial Derivatives; Monetary Gold and SDRs; Other;. Recorded on a gross basis. Primary domestic currency: Serbian dinar Data last updated: 03/2021</t>
  </si>
  <si>
    <t>Source: Central Bank. National Bank of Serbia Latest actual data: 2020 BOP Manual used: Balance of Payments and International Investment Position Manual, sixth edition (BPM6). NBS introduced BPM6 in April 2014. Primary domestic currency: Serbian dinar Data last updated: 03/2021</t>
  </si>
  <si>
    <t>SYC</t>
  </si>
  <si>
    <t>Source: National Statistics Office Latest actual data: 2019 National accounts manual used: System of National Accounts (SNA) 1993 GDP valuation: Market prices Start/end months of reporting year: January/December Base year: 2006 Chain-weighted: No Primary domestic currency: Seychelles rupee Data last updated: 02/2021</t>
  </si>
  <si>
    <t>Source: National Statistics Office Latest actual data: 2019 Harmonized prices: No Frequency of source data: Monthly Base year: 2014. Basket based on 2013 Household Budget Survey Primary domestic currency: Seychelles rupee Data last updated: 02/2021</t>
  </si>
  <si>
    <t>Source: Central Bank Latest actual data: 2017 Base year: 1990 Methodology used to derive volumes: Deflation by survey-based price indexes Formula used to derive volumes: Other Chain-weighted: No Trade System: Other Excluded items in trade: Other; Oil coverage: Secondary or refined products; Valuation of exports: Free on board (FOB) Valuation of imports: Cost, insurance, freight (CIF) Primary domestic currency: Seychelles rupee Data last updated: 02/2021</t>
  </si>
  <si>
    <t>Source: National Statistics Office Latest actual data: 2015 Employment type: National definition Primary domestic currency: Seychelles rupee Data last updated: 02/2021</t>
  </si>
  <si>
    <t>Source: National Statistics Office Latest actual data: 2015 Primary domestic currency: Seychelles rupee Data last updated: 02/2021</t>
  </si>
  <si>
    <t>Source: Ministry of Finance or Treasury Latest actual data: 2019 Fiscal assumptions: Staff projections Start/end months of reporting year: January/December GFS Manual used: Government Finance Statistics Manual (GFSM) 1986. Change in presentation to reflect 2011 Budget classification and transition to GFS2001. Data prior to 2007 may not add up due to breaks in the GFS1986/2001 coverage. Basis of recording: Cash General government includes: Central Government; Social Security Funds;. Change in coverage of general government as of 2011 Budget and incorporation of budget dependent entities Valuation of public debt: Nominal value. Book value Instruments included in gross and net debt: Currency and Deposits; Securities Other than Shares; Loans; Financial Derivatives; Other Accounts Receivable/Payable; Other Primary domestic currency: Seychelles rupee Data last updated: 02/2021</t>
  </si>
  <si>
    <t>Source: Central Bank Latest actual data: 2017 BOP Manual used: Balance of Payments and International Investment Position Manual, sixth edition (BPM6) Primary domestic currency: Seychelles rupee Data last updated: 02/2021</t>
  </si>
  <si>
    <t>SLE</t>
  </si>
  <si>
    <t>Sierra Leone</t>
  </si>
  <si>
    <t>Source: National Statistics Office Latest actual data: 2018 National accounts manual used: System of National Accounts (SNA) 2008 GDP valuation: Market prices Start/end months of reporting year: January/December Base year: 2006 Chain-weighted: Yes, from 2010 Primary domestic currency: Sierra Leonean leone Data last updated: 03/2021</t>
  </si>
  <si>
    <t>Source: National Statistics Office. National CPI Latest actual data: 2019 Harmonized prices: No Frequency of source data: Monthly Base year: 2008. The authorities only recalculated the new CPI back to 2008. Data between 2007 and 2000 are IMF staff estimates. Primary domestic currency: Sierra Leonean leone Data last updated: 03/2021</t>
  </si>
  <si>
    <t>Source: Central Bank Latest actual data: 2018 Base year: 2005 Methodology used to derive volumes: Other Formula used to derive volumes: Other Chain-weighted: No Trade System: General trade Excluded items in trade: In transit; Oil coverage: Secondary or refined products; Valuation of exports: Free on board (FOB) Valuation of imports: Cost, insurance, freight (CIF) Primary domestic currency: Sierra Leonean leone Data last updated: 03/2021</t>
  </si>
  <si>
    <t>Source: National Statistics Office Latest actual data: 2017 Primary domestic currency: Sierra Leonean leone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</si>
  <si>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Monetary Gold and SDRs Primary domestic currency: Sierra Leonean leone Data last updated: 03/2021</t>
  </si>
  <si>
    <t>Source: Central Bank Latest actual data: 2018 BOP Manual used: Balance of Payments and International Investment Position Manual, sixth edition (BPM6) Primary domestic currency: Sierra Leonean leone Data last updated: 03/2021</t>
  </si>
  <si>
    <t>SGP</t>
  </si>
  <si>
    <t>Source: National Statistics Office Latest actual data: 2019 National accounts manual used: System of National Accounts (SNA) 2008. Singapore has adopted the major recommendations of the 2008 SNA GDP valuation: Market prices Start/end months of reporting year: January/December Base year: 2015 Chain-weighted: Yes, from 2015 Primary domestic currency: Singapore dollar Data last updated: 03/2021</t>
  </si>
  <si>
    <t>Source: National Statistics Office Latest actual data: 2019 Harmonized prices: No Frequency of source data: Monthly Base year: 2019 Primary domestic currency: Singapore dollar Data last updated: 03/2021</t>
  </si>
  <si>
    <t>Source: CEIC Latest actual data: 2019 Base year: 2005 Methodology used to derive volumes: Deflation by unit value indexes (from customs data) Formula used to derive volumes: Other Chain-weighted: No Trade System: General trade Oil coverage: Primary or unrefined products; Valuation of exports: Free on board (FOB) Valuation of imports: Cost, insurance, freight (CIF) Primary domestic currency: Singapore dollar Data last updated: 03/2021</t>
  </si>
  <si>
    <t>Source: National Statistics Office Latest actual data: 2019 Employment type: National definition. Prior to 1986 unemployment data excludes non-residents. Primary domestic currency: Singapore dollar Data last updated: 03/2021</t>
  </si>
  <si>
    <t>Source: National Statistics Office Latest actual data: 2019. Data is reported as of mid-year, as opposed to end-year. Primary domestic currency: Singapore dollar Data last updated: 03/2021</t>
  </si>
  <si>
    <t>Source: Ministry of Finance and National Statistics Office Latest actual data: 2019/20 Notes: Government debt is issued to deepen the domestic market, to meet the investment needs of the Central Provident Fund, and to provide individuals a long-term savings option. Fiscal assumptions: For FY2020, projections are based on the initial and supplementary budgets as well as budget execution through end-2020. FY2021 projections are based on the initial budget of February 16, 2021. Staff assumes gradual withdrawal of remaining exceptional measures in FY2022 and unchanged policies for the remainder of the projection period. Start/end months of reporting year: April/March GFS Manual used: Government Finance Statistics Manual (GFSM) 2014 Basis of recording: Cash. Authorities use cash accounting. General government includes: Central Government;. There is no local government in Singapore and thus the general government only includes central government Valuation of public debt: Nominal value Instruments included in gross and net debt: Currency and Deposits; Securities Other than Shares; Shares and Other Equity Primary domestic currency: Singapore dollar Data last updated: 03/2021</t>
  </si>
  <si>
    <t>Source: National Statistics Office Latest actual data: 2019 BOP Manual used: Balance of Payments and International Investment Position Manual, sixth edition (BPM6) Primary domestic currency: Singapore dollar Data last updated: 03/2021</t>
  </si>
  <si>
    <t>SVK</t>
  </si>
  <si>
    <t>Source: Haver Analytics. Eurostat Latest actual data: 2019 National accounts manual used: European System of Accounts (ESA) 2010 GDP valuation: Market prices Start/end months of reporting year: January/December Base year: 2015 Chain-weighted: Yes, from 1997 Primary domestic currency: Euro Data last updated: 03/2021</t>
  </si>
  <si>
    <t>Source: Haver Analytics. Eurostat Latest actual data: 2020 Harmonized prices: Yes. 2015=100 Frequency of source data: Monthly Base year: 2015 Primary domestic currency: Euro Data last updated: 03/2021</t>
  </si>
  <si>
    <t>Source: Haver Analytics. Eurostat Latest actual data: 2019 Base year: 2010 Methodology used to derive volumes: Other Formula used to derive volumes: Other Primary domestic currency: Euro Data last updated: 03/2021</t>
  </si>
  <si>
    <t>Source: Haver Analytics. National Statistical Office Latest actual data: 2019 Employment type: Harmonized ILO definition Primary domestic currency: Euro Data last updated: 03/2021</t>
  </si>
  <si>
    <t>Source: Haver Analytics. National Statistical Office Latest actual data: 2019 Primary domestic currency: Euro Data last updated: 03/2021</t>
  </si>
  <si>
    <t>Source: Eurostat Latest actual data: 2019 Notes: Gross debt follows the Maastricht definition of gross debt, and excludes other accounts payable. Fiscal assumptions: The fiscal projection is based on the 2021 budget but takes into consideration of available data for 2020 and include the new EU recovery funds (not included in the budget) for projection years.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Shares and Other Equity; Other Accounts Receivable/Payable; Monetary Gold and SDRs;. Our framework follows the Maastricht debt criteria. Primary domestic currency: Euro Data last updated: 03/2021</t>
  </si>
  <si>
    <t>Source: Central Bank. National bank of Slovak Republic Latest actual data: 2019 Notes: Balance of payments data before 2009 reflect staff estimates to comply with BPM6 pending provision of a longer times series based on BPM6. BOP Manual used: Balance of Payments and International Investment Position Manual, sixth edition (BPM6) Primary domestic currency: Euro Data last updated: 03/2021</t>
  </si>
  <si>
    <t>SVN</t>
  </si>
  <si>
    <t>Source: National Statistics Office Latest actual data: 2020 National accounts manual used: European System of Accounts (ESA) 2010 GDP valuation: Market prices Start/end months of reporting year: January/December Base year: 2010 Chain-weighted: Yes, from 2000 Primary domestic currency: Euro Data last updated: 03/2021</t>
  </si>
  <si>
    <t>Source: National Statistics Office. CPI has been the official measure of price inflation since Jan. 1, 1998, earlier it was the Retail Price Index (RPI). Latest actual data: 2020 Harmonized prices: No Frequency of source data: Monthly Base year: 2015 Primary domestic currency: Euro Data last updated: 03/2021</t>
  </si>
  <si>
    <t>Source: National Statistics Office. National Accounts Latest actual data: 2020 Base year: 2005 Methodology used to derive volumes: Other Formula used to derive volumes: National Accounts Trade System: Special trade. Scope of coverage: External trade transactions are covered (the 1982 edition of the IMTSCD is followed) according to the special trade system (relaxed definition) with processing (also processing in free zones) included. Only transactions for which a customs declaration has been issued are covered. In Intrastat the value of intra-community trade of companies above the exemption threshold is covered. Value of companies below the exemption threshold is estimated. No specific countries/territories exclusion. Excluded items in trade: Re-exports; Re-imports Primary domestic currency: Euro Data last updated: 03/2021</t>
  </si>
  <si>
    <t>Source: Ministry of Finance or Treasury Latest actual data: 2019 Notes: Gross debt follows the Maastricht definition of gross debt, and excludes other accounts payable.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Other Primary domestic currency: Euro Data last updated: 03/2021</t>
  </si>
  <si>
    <t>SLB</t>
  </si>
  <si>
    <t>Source: Central Bank. For data prior to 1990, the source is IMF staff estimates. Latest actual data: 2019 National accounts manual used: System of National Accounts (SNA) 1993 GDP valuation: Market prices. This has been updated till 2016 with data provided by the country authorities. For 2017 and onwards, real GDP is estimated by the staff, based on sectoral growth assumptions provided by the Central Bank of Solomon Islands. Start/end months of reporting year: January/December Base year: 2012 Chain-weighted: No Primary domestic currency: Solomon Islands dollar Data last updated: 03/2021</t>
  </si>
  <si>
    <t>Source: National Statistics Office. For data prior to 1990, the source is IMF staff estimates. Latest actual data: 2019 Harmonized prices: No Frequency of source data: Monthly Base year: 2017 Primary domestic currency: Solomon Islands dollar Data last updated: 03/2021</t>
  </si>
  <si>
    <t>Source: Central Bank Latest actual data: 2019 Base year: 2012 Methodology used to derive volumes: Other Formula used to derive volumes: Other Chain-weighted: No Trade System: General trade Excluded items in trade: cannot verify Valuation of exports: Free on board (FOB) Valuation of imports: Free on board (FOB) Primary domestic currency: Solomon Islands dollar Data last updated: 03/2021</t>
  </si>
  <si>
    <t>Source: National Statistics Office. For data prior to 1990, the source is IMF staff estimates. Latest actual data: 2015 Primary domestic currency: Solomon Islands dollar Data last updated: 03/2021</t>
  </si>
  <si>
    <t>Source: Ministry of Finance or Treasury Latest actual data: 2019 Fiscal assumptions: Fiscal projections are based on the staff_x0019_ s assessment on the current fiscal situation and the authorities_x0019_  fiscal policy.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Solomon Islands dollar Data last updated: 03/2021</t>
  </si>
  <si>
    <t>Source: Central Bank Latest actual data: 2019 Notes: The IMF staff estimates the current account balance based on foreign exchange receipts and payments data published by the Central Bank of Solomon Islands. BOP Manual used: Balance of Payments and International Investment Position Manual, sixth edition (BPM6) Primary domestic currency: Solomon Islands dollar Data last updated: 03/2021</t>
  </si>
  <si>
    <t>SOM</t>
  </si>
  <si>
    <t>Somalia</t>
  </si>
  <si>
    <t>Source: Central Bank Latest actual data: 2019 National accounts manual used: System of National Accounts (SNA) 2008 GDP valuation: Market prices Start/end months of reporting year: January/December Base year: 2013 Chain-weighted: No Primary domestic currency: U.S. dollar Data last updated: 03/2021</t>
  </si>
  <si>
    <t>Source: Central Bank Latest actual data: 2020 Harmonized prices: No Frequency of source data: Annual Base year: 2014 Primary domestic currency: U.S. dollar Data last updated: 03/2021</t>
  </si>
  <si>
    <t>Source: Ministry of Finance or Treasury Latest actual data: 2019. Data for 2016 are preliminary. Fiscal assumptions: The fiscal projections are as agreed with the authorities under the current ECF/EFF program. Start/end months of reporting year: January/December GFS Manual used: Government Finance Statistics Manual (GFSM) 2001 Basis of recording: Cash General government includes: Central Government; Valuation of public debt: Nominal value Primary domestic currency: U.S. dollar Data last updated: 03/2021</t>
  </si>
  <si>
    <t>Source: Central Bank Latest actual data: 2019 BOP Manual used: Balance of Payments Manual, fifth edition (BPM5) Primary domestic currency: U.S. dollar Data last updated: 03/2021</t>
  </si>
  <si>
    <t>ZAF</t>
  </si>
  <si>
    <t>Source: National Statistics Office Latest actual data: 2020 National accounts manual used: System of National Accounts (SNA) 2008 GDP valuation: Market prices Start/end months of reporting year: January/December Base year: 2010 Chain-weighted: No Primary domestic currency: South African rand Data last updated: 03/2021</t>
  </si>
  <si>
    <t>Source: National Statistics Office Latest actual data: 2020 Harmonized prices: No Frequency of source data: Monthly Base year: 2016. CPI basket has been updated and rebased at Dec-2016=100 Primary domestic currency: South African rand Data last updated: 03/2021</t>
  </si>
  <si>
    <t>Source: Central Bank Latest actual data: 2020 Base year: 2010 Methodology used to derive volumes: Not applicable Formula used to derive volumes: Not applicable Chain-weighted: No Trade System: General trade Oil coverage: Primary or unrefined products; Valuation of exports: Free on board (FOB) Valuation of imports: Free on board (FOB) Primary domestic currency: South African rand Data last updated: 03/2021</t>
  </si>
  <si>
    <t>Source: National Statistics Office Latest actual data: 2020 Employment type: National definition Primary domestic currency: South African rand Data last updated: 03/2021</t>
  </si>
  <si>
    <t>Source: IFS until 2000, then National Statistics Office from 2002. Latest actual data: 2020 Primary domestic currency: South African rand Data last updated: 03/2021</t>
  </si>
  <si>
    <t>Source: Ministry of Finance or Treasury Latest actual data: 2020 Notes: Gross debt does not include other accounts payable and refers to Central Government debt only. Net debt is calculated as gross debt minus government deposits. Fiscal assumptions: Fiscal assumptions draw on the 2020 Medium Term Budget Policy Statement. Non-tax revenue excludes transactions in financial assets and liabilities as they involve primarily revenues associated with realized exchange rate valuation gains from the holding of foreign currency deposits, sale of assets, and conceptually similar items. Start/end months of reporting year: January/December GFS Manual used: Government Finance Statistics Manual (GFSM) 2001 Basis of recording: Cash General government includes: Central Government; State Government; Social Security Funds; Other; Valuation of public debt: Nominal value Instruments included in gross and net debt: Currency and Deposits; Securities Other than Shares; Loans Primary domestic currency: South African rand Data last updated: 03/2021</t>
  </si>
  <si>
    <t>Source: Central Bank Latest actual data: 2019 BOP Manual used: Balance of Payments and International Investment Position Manual, sixth edition (BPM6) Primary domestic currency: South African rand Data last updated: 03/2021</t>
  </si>
  <si>
    <t>SSD</t>
  </si>
  <si>
    <t>South Sudan</t>
  </si>
  <si>
    <t>Source: IMF Staff Estimates. National Bureau of Statistics Latest actual data: 2018 Notes: Preliminary results by NBS, will be revised with time. National accounts manual used: System of National Accounts (SNA) 1993 GDP valuation: Market prices Start/end months of reporting year: January/December. Authorities report on fiscal year July/June Base year: 2010 Chain-weighted: No Primary domestic currency: South Sudanese pound Data last updated: 03/2021</t>
  </si>
  <si>
    <t>Source: National Statistics Office. National Bureau of Statistics Latest actual data: 2019 Harmonized prices: No Frequency of source data: Monthly Base year: 2011. 6/1/2011 Primary domestic currency: South Sudanese pound Data last updated: 03/2021</t>
  </si>
  <si>
    <t>Source: Population Census 2008 Latest actual data: 2008 Primary domestic currency: South Sudanese pound Data last updated: 03/2021</t>
  </si>
  <si>
    <t>Source: Ministry of Finance or Treasury. Ministry of Finance, Commerce, Investment and Economic Planning Latest actual data: 2019 Start/end months of reporting year: January/December. Authorities reports on fiscal year July to June GFS Manual used: Other Basis of recording: Cash General government includes: Central Government; Valuation of public debt: Nominal value Instruments included in gross and net debt: Currency and Deposits; Loans; Other Primary domestic currency: South Sudanese pound Data last updated: 03/2021</t>
  </si>
  <si>
    <t>Source: The data comes from a combination of IMF Staff / Ministry of Economy / Ministry of Finance /  National Statistics Office Latest actual data: 2018 Notes: All data is estimated from secondary sources. BOP Manual used: Balance of Payments and International Investment Position Manual, sixth edition (BPM6) Primary domestic currency: South Sudanese pound Data last updated: 03/2021</t>
  </si>
  <si>
    <t>ESP</t>
  </si>
  <si>
    <t>Source: National Statistics Office Latest actual data: 2020 Harmonized prices: Yes Frequency of source data: Monthly Base year: 2016 Primary domestic currency: Euro Data last updated: 03/2021</t>
  </si>
  <si>
    <t>Latest actual data: 2019 Base year: 2010 Valuation of exports: Free on board (FOB) Valuation of imports: Cost, insurance, freight (CIF) Primary domestic currency: Euro Data last updated: 03/2021</t>
  </si>
  <si>
    <t>Source: Ministry of Finance or Treasury. Eurostat Latest actual data: 2019 Notes: Gross debt follows the Maastricht definition of gross debt, and excludes other accounts payable. Fiscal assumptions: The 2020 fiscal projections include the discretionary measures adopted in response to the COVID-19 crisis, the legislated pension and public wage increases, and the minimum vital income support. For 2021, the projections include COVID-related support measures, the legislated increase in pensions, and the legislated revenue measures. Fiscal projections from 2022 onwards assume no policy changes. Disbursements under the EU Recovery and Resilience Facility are reflected in the projections for 2021-24. Start/end months of reporting year: January/December GFS Manual used: European System of Accounts (ESA) 2010 Basis of recording: Accrual General government includes: Central Government; State Government; Local Government; Social Security Funds; Valuation of public debt: Nominal value Instruments included in gross and net debt: Currency and Deposits; Securities Other than Shares; Loans Primary domestic currency: Euro Data last updated: 03/2021</t>
  </si>
  <si>
    <t>LKA</t>
  </si>
  <si>
    <t>Source: National Statistics Office. Department of Census and Statistics Latest actual data: 2019 National accounts manual used: System of National Accounts (SNA) 2008 GDP valuation: Market prices Start/end months of reporting year: January/December Base year: 2010. Staff used splicing method for the historical series. Chain-weighted: No Primary domestic currency: Sri Lanka rupee Data last updated: 03/2021</t>
  </si>
  <si>
    <t>Source: National Statistics Office. CPI Colombo Latest actual data: 2020 Harmonized prices: No Frequency of source data: Monthly Base year: 2013. The current base year is 2013. The previous base year was Jan.2006-Dec.2007=100. The authorities issue data from Jan 2008 onward for this base year.  We use previous base year data (2002=100) and (1952=100) to calculate historical data prior 2008. Therefore the average from Jan.2006 to Dec.2007 may not equal to 100. Primary domestic currency: Sri Lanka rupee Data last updated: 03/2021</t>
  </si>
  <si>
    <t>Source: National Statistics Office. Department of Census and Statistics Latest actual data: 2019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Sri Lanka rupee Data last updated: 03/2021</t>
  </si>
  <si>
    <t>Source: National Statistics Office. Department of Census and Statistics Latest actual data: 2018 Primary domestic currency: Sri Lanka rupee Data last updated: 03/2021</t>
  </si>
  <si>
    <t>Source: National Statistics Office. Department of Census and Statistics Latest actual data: 2019 Primary domestic currency: Sri Lanka rupee Data last updated: 03/2021</t>
  </si>
  <si>
    <t>Source: Ministry of Finance or Treasury Latest actual data: 2019 Fiscal assumptions: Fiscal projections are based on staff judgment.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Gross debt includes domestic securities, loans, overdrafts, and Central Bank advances owed by the central government; International Sovereign Bonds, external syndicated loans, and official project loans owed by the central government. Primary domestic currency: Sri Lanka rupee Data last updated: 03/2021</t>
  </si>
  <si>
    <t>Source: Central Bank Latest actual data: 2019 BOP Manual used: Balance of Payments and International Investment Position Manual, sixth edition (BPM6) Primary domestic currency: Sri Lanka rupee Data last updated: 03/2021</t>
  </si>
  <si>
    <t>KNA</t>
  </si>
  <si>
    <t>Source: National Statistics Office Latest actual data: 2019.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</si>
  <si>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2020 Notes: Data prior to 1990 cannot be confirmed by national sources at this time. Harmonized prices: No Frequency of source data: Monthly Base year: 2010. Period average and end of period CPIs do not equal 100 in the base year as the index for January is set as a base. Primary domestic currency: Eastern Caribbean dollar Data last updated: 03/2021</t>
  </si>
  <si>
    <t>Source: Central Bank Latest actual data: 2018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Base year: Deflation by unit value indexes (from customs data) Oil coverage: Secondary or refined products; Valuation of exports: Free on board (FOB) Valuation of imports: Cost, insurance, freight (CIF) Primary domestic currency: Eastern Caribbean dollar Data last updated: 03/2021</t>
  </si>
  <si>
    <t>Source: United Nations Latest actual data: 2015 Primary domestic currency: Eastern Caribbean dollar Data last updated: 03/2021</t>
  </si>
  <si>
    <t>Source: Ministry of Finance or Treasury Latest actual data: 2020 Notes: Government expenses in social benefits is included in expenses not elsewhere classified. Start/end months of reporting year: January/December GFS Manual used: Government Finance Statistics Manual (GFSM) 1986 Basis of recording: Cash General government includes: Central Government; State Government;. Debt corresponds to public sector (central government, local government and SOEs) Valuation of public debt: Nominal value Instruments included in gross and net debt: Currency and Deposits; Securities Other than Shares; Loans; Other Accounts Receivable/Payable Primary domestic currency: Eastern Caribbean dollar Data last updated: 03/2021</t>
  </si>
  <si>
    <t>LCA</t>
  </si>
  <si>
    <t>Source: National Statistics Office Latest actual data: 2019.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2008 GDP valuation: Market prices Start/end months of reporting year: January/December Base year: 2018 Chain-weighted: No Primary domestic currency: Eastern Caribbean dollar Data last updated: 03/2021</t>
  </si>
  <si>
    <t>Source: National Statistics Office Latest actual data: 2020. Latest data December 2020 Harmonized prices: No Frequency of source data: Monthly Base year: 2008. Base month is January 2008. Primary domestic currency: Eastern Caribbean dollar Data last updated: 03/2021</t>
  </si>
  <si>
    <t>Source: Central Bank Latest actual data: 2018. Preliminary. Notes: On account of a methodological change to the compilation of balance of payments statistics, data for BOP series before 2014 have been removed. Methodology used to derive volumes: Deflation by unit value indexes (from customs data) Oil coverage: Secondary or refined products; Valuation of exports: Free on board (FOB) Valuation of imports: Cost, insurance, freight (CIF) Primary domestic currency: Eastern Caribbean dollar Data last updated: 03/2021</t>
  </si>
  <si>
    <t>Source: Ministry of Finance or Treasury Latest actual data: 2019/20. Latest data December 2020 Start/end months of reporting year: April/March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Currency and Deposits; Securities Other than Shares; Loans Primary domestic currency: Eastern Caribbean dollar Data last updated: 03/2021</t>
  </si>
  <si>
    <t>Source: Central Bank Latest actual data: 2018. Preliminary.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Primary domestic currency: Eastern Caribbean dollar Data last updated: 03/2021</t>
  </si>
  <si>
    <t>VCT</t>
  </si>
  <si>
    <t>Source: National Statistics Office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Real GDP at market prices begins in 2000 Start/end months of reporting year: January/December Base year: 2006 Chain-weighted: No Primary domestic currency: Eastern Caribbean dollar Data last updated: 03/2021</t>
  </si>
  <si>
    <t>Source: National Statistics Office Latest actual data: 2020 Harmonized prices: No Frequency of source data: Monthly Base year: 2010. January 2010  = 100. Primary domestic currency: Eastern Caribbean dollar Data last updated: 03/2021</t>
  </si>
  <si>
    <t>Source: Central Bank Latest actual data: 2018 Base year: 2002 Methodology used to derive volumes: Other Chain-weighted: No Trade System: General trade Excluded items in trade: In transit; Oil coverage: Primary or unrefined products; Valuation of exports: Free on board (FOB) Valuation of imports: Free on board (FOB) Primary domestic currency: Eastern Caribbean dollar Data last updated: 03/2021</t>
  </si>
  <si>
    <t>Source: Ministry of Finance or Treasury Latest actual data: 2020. Preliminary Fiscal assumptions: Discussions with the authorities and projections for growth and inflation Start/end months of reporting year: January/December GFS Manual used: Government Finance Statistics Manual (GFSM) 2001. The authorities are using the GFS 1986. But the data was transformed to GFS 2001 format for WEO purpose.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03/2021</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</si>
  <si>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 Primary domestic currency: Eastern Caribbean dollar Data last updated: 03/2021</t>
  </si>
  <si>
    <t>SDN</t>
  </si>
  <si>
    <t>Sudan</t>
  </si>
  <si>
    <t>Source: National Statistics Office. Central Bureau of Statistics. Latest actual data: 2019. Substantial delay occurred in the regular production of national accounts data. National accounts manual used: SNA1968 GDP valuation: Factor costs Start/end months of reporting year: January/December Base year: 1982. Fiscal year and calendar year are the same. Chain-weighted: No Primary domestic currency: Sudanese pound Data last updated: 03/2021</t>
  </si>
  <si>
    <t>Source: National Statistics Office. Central Bureau of Statistics. Latest actual data: 2019 Harmonized prices: No Frequency of source data: Monthly Base year: 2007 Primary domestic currency: Sudanese pound Data last updated: 03/2021</t>
  </si>
  <si>
    <t>Source: Central Bank Latest actual data: 2019 Base year: 2000 Methodology used to derive volumes: Deflation by unit value indexes (from customs data) Formula used to derive volumes: Other Trade System: General trade Oil coverage: Primary or unrefined products; Secondary or refined products; Valuation of exports: Free on board (FOB) Valuation of imports: Raw data is CIF, but for WEO purposes and macroframework, conversion to FOB. Primary domestic currency: Sudanese pound Data last updated: 03/2021</t>
  </si>
  <si>
    <t>Source: Ministry of Labor and Civil Service and Human Resource Development and staff estimates., World Bank estimates. Latest actual data: 2011 Employment type: Not applicable Primary domestic currency: Sudanese pound Data last updated: 03/2021</t>
  </si>
  <si>
    <t>Source: United Nations Population Division of Department of Economic and Social Affairs, World Bank, and Central Bureau of Statistics, Sudan . Latest actual data: 2011 Primary domestic currency: Sudanese pound Data last updated: 03/2021</t>
  </si>
  <si>
    <t>Source: Ministry of Finance or Treasury Latest actual data: 2019. Estimation (preliminary data) Start/end months of reporting year: January/December GFS Manual used: Government Finance Statistics Manual (GFSM) 2001 Basis of recording: Mixed. Revenue - cash, Expenditure - adjusted cash (arrears of more than 90 days need to be recorded on accrual basis) General government includes: Central Government; Valuation of public debt: Nominal value Instruments included in gross and net debt: Loans;. The net debt data is unavailable. Primary domestic currency: Sudanese pound Data last updated: 03/2021</t>
  </si>
  <si>
    <t>Source: Central Bank Latest actual data: 2019 BOP Manual used: Balance of Payments and International Investment Position Manual, sixth edition (BPM6) Primary domestic currency: Sudanese pound Data last updated: 03/2021</t>
  </si>
  <si>
    <t>SUR</t>
  </si>
  <si>
    <t>Suriname</t>
  </si>
  <si>
    <t>Source: National Statistics Office. IMF Staff reports, National Statistical Office, and IMF staff estimates. Latest actual data: 2019 National accounts manual used: System of National Accounts (SNA) 1993 GDP valuation: Market prices Start/end months of reporting year: January/December Base year: 2007 Chain-weighted: No Primary domestic currency: Surinamese dollar Data last updated: 03/2021</t>
  </si>
  <si>
    <t>Source: National Statistics Office Latest actual data: 2020 Harmonized prices: No Frequency of source data: Monthly Base year: 2016. April--June Primary domestic currency: Surinamese dollar Data last updated: 03/2021</t>
  </si>
  <si>
    <t>Source: Central Bank Latest actual data: 2020 Base year: 2007 Methodology used to derive volumes: Other Formula used to derive volumes: Other Chain-weighted: No Trade System: General trade Oil coverage: Primary or unrefined products; Secondary or refined products; Valuation of exports: Free on board (FOB) Valuation of imports: Cost, insurance, freight (CIF) Primary domestic currency: Surinamese dollar Data last updated: 03/2021</t>
  </si>
  <si>
    <t>Source: National Statistics Office. Data published by the Central Bank of Suriname (Table 23), compiled by the National Statistics Office. Latest actual data: 2018 Employment type: National definition Primary domestic currency: Surinamese dollar Data last updated: 03/2021</t>
  </si>
  <si>
    <t>Source: National Statistics Office. Data published by the Central Bank of Suriname (Table 23). Latest actual data: 2018. Estimated mid-year population Notes: As published by the Central Bank of Suriname Primary domestic currency: Surinamese dollar Data last updated: 03/2021</t>
  </si>
  <si>
    <t>Source: Ministry of Finance or Treasury Latest actual data: 2019 Notes: Revenues and expenditures (subsidies) are adjusted upward by the amounts netted out by taxpayer companies for settling arrears from other SOEs. Fiscal assumptions: IMF staff projections Start/end months of reporting year: January/December GFS Manual used: Government Finance Statistics Manual (GFSM) 1986 Basis of recording: Mixed General government includes: Central Government; Valuation of public debt: Current market value Instruments included in gross and net debt: Gross debt includes loans and securities other than shares. Net debt is currently not compiled. Primary domestic currency: Surinamese dollar Data last updated: 03/2021</t>
  </si>
  <si>
    <t>Source: Central Bank Latest actual data: 2020 BOP Manual used: Balance of Payments and International Investment Position Manual, sixth edition (BPM6) Primary domestic currency: Surinamese dollar Data last updated: 03/2021</t>
  </si>
  <si>
    <t>SWE</t>
  </si>
  <si>
    <t>Source: National Statistics Office. In June 2010, the authorities performed a major revision of historical time series data 1993-2009 which involved the introduction of new methods, improved source data and a further adjustment to recommendations from the European Union Latest actual data: 2019 National accounts manual used: European System of Accounts (ESA) 2010 GDP valuation: Market prices Start/end months of reporting year: January/December Base year: 2019 Chain-weighted: Yes, from 1993 Primary domestic currency: Swedish krona Data last updated: 03/2021</t>
  </si>
  <si>
    <t>Source: National Statistics Office. Consumer Price Index (Shadow Index) Latest actual data: 2020 Harmonized prices: Yes. The annual HICP series is constructed from an average over the fourth quarter rather than the December print. It is calculated using a 3-month moving average of the year-on-year changes of HICP for the last 3 months of the year. Frequency of source data: Monthly Base year: 2015 Primary domestic currency: Swedish krona Data last updated: 03/2021</t>
  </si>
  <si>
    <t>Source: Central Bank Latest actual data: 2019 Base year: 2019 Methodology used to derive volumes: Deflation by survey-based price indexes Formula used to derive volumes: Laspeyres-type Chain-weighted: Yes, from 1993 Trade System: General trade Excluded items in trade: In transit; Re-exports; Re-imports; Oil coverage: Primary or unrefined products; Secondary or refined products; Valuation of exports: Free on board (FOB) Valuation of imports: Free on board (FOB) Primary domestic currency: Swedish krona Data last updated: 03/2021</t>
  </si>
  <si>
    <t>Source: National Statistics Office. National Statistics Office Latest actual data: 2020 Employment type: National definition Primary domestic currency: Swedish krona Data last updated: 03/2021</t>
  </si>
  <si>
    <t>Source: National Statistics Office. National Statistics Office Latest actual data: 2019 Primary domestic currency: Swedish krona Data last updated: 03/2021</t>
  </si>
  <si>
    <t>Source: Ministry of Finance or Treasury Latest actual data: 2019 Notes: Gross debt follows the Maastricht definition of gross debt, and excludes other accounts payable Fiscal assumptions: Projections for 2020 are based on preliminary information on the fall 2020 budget bill. The fiscal impact of cyclical developments is calculated using the OECD_x0019_ s estimated elasticities on output and employment gaps (Price, Dang and Guillemette (2014)). Start/end months of reporting year: January/December GFS Manual used: Government Finance Statistics Manual (GFSM) 2001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Net debt is defined as gross debt minus the asset holdings of currency and deposits, debt securities, and loans. Primary domestic currency: Swedish krona Data last updated: 03/2021</t>
  </si>
  <si>
    <t>Source: National Statistics Office Latest actual data: 2019 BOP Manual used: Balance of Payments and International Investment Position Manual, sixth edition (BPM6) Primary domestic currency: Swedish krona Data last updated: 03/2021</t>
  </si>
  <si>
    <t>CHE</t>
  </si>
  <si>
    <t>Source: National Statistics Office Latest actual data: 2019 National accounts manual used: European System of Accounts (ESA) 2010 GDP valuation: Market prices Start/end months of reporting year: January/December Base year: 2015 Chain-weighted: Yes, from 1980 Primary domestic currency: Swiss franc Data last updated: 03/2021</t>
  </si>
  <si>
    <t>Source: National Statistics Office Latest actual data: 2020 Harmonized prices: No Frequency of source data: Monthly Base year: 2020. December 2020 Primary domestic currency: Swiss franc Data last updated: 03/2021</t>
  </si>
  <si>
    <t>Source: Central Bank Latest actual data: 2019 Base year: 1997 Methodology used to derive volumes: Deflation by survey-based price indexes Formula used to derive volumes: Laspeyres-type Chain-weighted: Yes, from 1997 Trade System: Special trade Excluded items in trade: In transit; Oil coverage: Primary or unrefined products; Valuation of exports: Free on board (FOB) Valuation of imports: Cost, insurance, freight (CIF) Primary domestic currency: Swiss franc Data last updated: 03/2021</t>
  </si>
  <si>
    <t>Source: State Secretariat for Economic Affairs (SECO) Latest actual data: 2019 Employment type: National definition Primary domestic currency: Swiss franc Data last updated: 03/2021</t>
  </si>
  <si>
    <t>Source: National Statistics Office Latest actual data: 2019 Primary domestic currency: Swiss franc Data last updated: 03/2021</t>
  </si>
  <si>
    <t>Source: Ministry of Finance or Treasury Latest actual data: 2018 Fiscal assumptions: The authorities_x0019_  announced discretionary stimulus_x0014_ as reflected in the fiscal projections for 2020 and 2021_x0014_ which is permitted within the context of the debt brake rule in the event of _x001C_ exceptional circumstances_x001D_ . Start/end months of reporting year: January/December GFS Manual used: Government Finance Statistics Manual (GFSM) 2001 Basis of recording: Accrual General government includes: Central Government; State Government; Local Government; Social Security Funds; Other;. Other refers to Cantons. Valuation of public debt: Nominal value Primary domestic currency: Swiss franc Data last updated: 03/2021</t>
  </si>
  <si>
    <t>Source: Central Bank Latest actual data: 2020 BOP Manual used: Balance of Payments and International Investment Position Manual, sixth edition (BPM6) Primary domestic currency: Swiss franc Data last updated: 03/2021</t>
  </si>
  <si>
    <t>SYR</t>
  </si>
  <si>
    <t>Syria</t>
  </si>
  <si>
    <t>Source: National Statistics Office. Central Bureau of Statistics. Latest actual data: 2010 National accounts manual used: System of National Accounts (SNA) 1993 GDP valuation: Market prices Start/end months of reporting year: January/December Base year: 2000 Chain-weighted: No Primary domestic currency: Syrian pound Data last updated: 08/2015</t>
  </si>
  <si>
    <t>Source: National Statistics Office Latest actual data: 2011 Harmonized prices: No Frequency of source data: Monthly Base year: 2000 Primary domestic currency: Syrian pound Data last updated: 08/2015</t>
  </si>
  <si>
    <t>Source: Central Bank Latest actual data: 2009 Formula used to derive volumes: Other Chain-weighted: No Oil coverage: Primary or unrefined products; Secondary or refined products; Valuation of exports: Free on board (FOB) Valuation of imports: Cost, insurance, freight (CIF) Primary domestic currency: Syrian pound Data last updated: 08/2015</t>
  </si>
  <si>
    <t>Source: National Statistics Office Latest actual data: 2010 Employment type: National definition Primary domestic currency: Syrian pound Data last updated: 08/2015</t>
  </si>
  <si>
    <t>Source: National Statistics Office Latest actual data: 2010 Primary domestic currency: Syrian pound Data last updated: 08/2015</t>
  </si>
  <si>
    <t>Source: Ministry of Finance or Treasury Latest actual data: 2009 Start/end months of reporting year: January/December GFS Manual used: Government Finance Statistics Manual (GFSM) 1986 Basis of recording: Cash General government includes: Central Government; Valuation of public debt: Face value Primary domestic currency: Syrian pound Data last updated: 08/2015</t>
  </si>
  <si>
    <t>Source: Central Bank Latest actual data: 2009 BOP Manual used: Balance of Payments Manual, fifth edition (BPM5) Primary domestic currency: Syrian pound Data last updated: 08/2015</t>
  </si>
  <si>
    <t>TWN</t>
  </si>
  <si>
    <t>Taiwan Province of China</t>
  </si>
  <si>
    <t>Source: National Statistics Office. Data retrieved from CEIC Latest actual data: 2020 National accounts manual used: System of National Accounts (SNA) 2008 GDP valuation: Market prices. Expenditure-based measure Start/end months of reporting year: January/December Base year: 2016 Chain-weighted: No Primary domestic currency: New Taiwan dollar Data last updated: 03/2021</t>
  </si>
  <si>
    <t>Source: National Statistics Office. Data retrieved from CEIC Latest actual data: 2020 Harmonized prices: No Frequency of source data: Monthly Base year: 2016 Primary domestic currency: New Taiwan dollar Data last updated: 03/2021</t>
  </si>
  <si>
    <t>Source: CEIC Latest actual data: 2019 Base year: 2006 Methodology used to derive volumes: Deflation by unit value indexes (from customs data) Formula used to derive volumes: Other Chain-weighted: No Trade System: General trade Excluded items in trade: In transit; Oil coverage: Primary or unrefined products; Secondary or refined products; Valuation of exports: Free on board (FOB) Valuation of imports: Free on board (FOB) Primary domestic currency: New Taiwan dollar Data last updated: 03/2021</t>
  </si>
  <si>
    <t>Source: CEIC Latest actual data: 2018 Employment type: National definition. Labor Force It is defined as those civilians who, during the reference week, are 15 years of age or over and who are available to work, including both the employed and the unemployed. Employed Population Including all persons who, during the reference week, work for pay or work for 15 hours or more as unpaid family workers.  Unemployed Population Including all the persons who, during the reference week, are 15 years of age or over and under the following conditions: - No job - Available to work - Seeking for a job, or had sought work waiting for result.  Besides, the unemployed population also includes the persons who are waiting to recall or start a new job but not working and paid yet Primary domestic currency: New Taiwan dollar Data last updated: 03/2021</t>
  </si>
  <si>
    <t>Source: CEIC Latest actual data: 2019 Primary domestic currency: New Taiwan dollar Data last updated: 03/2021</t>
  </si>
  <si>
    <t>Source: Ministry of Finance or Treasury. Data retrieved from CEIC Latest actual data: 2019 Notes: We do not have data on policy lending. Fiscal assumptions: Projections for 2020-26 are based on the assumptions underlying the IMF staff's medium-term macroeconomic scenario. Start/end months of reporting year: January/December GFS Manual used: Government Finance Statistics Manual (GFSM) 2001 Basis of recording: Cash General government includes: Central Government; Local Government; Social Security Funds; Valuation of public debt: Nominal value. General government gross debt includes non-self redeeming debt maturity &gt;= 1 year. Instruments included in gross and net debt: Currency and Deposits; Securities Other than Shares; Loans Primary domestic currency: New Taiwan dollar Data last updated: 03/2021</t>
  </si>
  <si>
    <t>Source: Central Bank. Data retrieved from CEIC Latest actual data: 2020 Notes: BPM6 exports and imports estimates may deviate from authorities' data due to imputed merchanting trade data. BOP Manual used: Balance of Payments and International Investment Position Manual, sixth edition (BPM6) Primary domestic currency: New Taiwan dollar Data last updated: 03/2021</t>
  </si>
  <si>
    <t>TJK</t>
  </si>
  <si>
    <t>Source: National Statistics Office Latest actual data: 2019 National accounts manual used: System of National Accounts (SNA) 1993 GDP valuation: Market prices Start/end months of reporting year: January/December Base year: 1995 Chain-weighted: No Primary domestic currency: Tajik somoni Data last updated: 03/2021</t>
  </si>
  <si>
    <t>Source: National Statistics Office Latest actual data: 2019 Harmonized prices: No Frequency of source data: Monthly Base year: 1997. Core prices base year = 2005 Primary domestic currency: Tajik somoni Data last updated: 03/2021</t>
  </si>
  <si>
    <t>Source: Central Bank Latest actual data: 2019 Base year: 2005 Chain-weighted: No Valuation of exports: Free on board (FOB) Valuation of imports: Cost, insurance, freight (CIF) Primary domestic currency: Tajik somoni Data last updated: 03/2021</t>
  </si>
  <si>
    <t>Source: National Statistics Office Employment type: National definition Primary domestic currency: Tajik somoni Data last updated: 03/2021</t>
  </si>
  <si>
    <t>Source: International Financial Institution Latest actual data: 2014 Primary domestic currency: Tajik somoni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</si>
  <si>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Securities Other than Shares; Loans; Monetary Gold and SDRs Primary domestic currency: Tajik somoni Data last updated: 03/2021</t>
  </si>
  <si>
    <t>Source: Central Bank Latest actual data: 2019 BOP Manual used: Balance of Payments and International Investment Position Manual, sixth edition (BPM6) Primary domestic currency: Tajik somoni Data last updated: 03/2021</t>
  </si>
  <si>
    <t>TZA</t>
  </si>
  <si>
    <t>Tanzania</t>
  </si>
  <si>
    <t>Source: National Statistics Office Latest actual data: 2019 National accounts manual used: System of National Accounts (SNA) 2008 GDP valuation: Market prices Start/end months of reporting year: January/December Base year: 2015 Chain-weighted: No Primary domestic currency: Tanzania shilling Data last updated: 02/2021</t>
  </si>
  <si>
    <t>Source: National Statistics Office Latest actual data: 2020 Harmonized prices: No Frequency of source data: Monthly Base year: 2000. The latest CPI weights are based on the 2011/12 household budget survey, and CPI data with those weights were released starting for December 2015. Primary domestic currency: Tanzania shilling Data last updated: 02/2021</t>
  </si>
  <si>
    <t>Source: Central Bank Latest actual data: 2019 Base year: 2002. The base year is FY 2002, so in CY2002, the deflator is not equal to 100. Methodology used to derive volumes: Deflation by survey-based price indexes Formula used to derive volumes: Laspeyres-type Chain-weighted: Yes, from 2002 Trade System: General trade Valuation of exports: Free on board (FOB) Valuation of imports: Cost, insurance, freight (CIF) Primary domestic currency: Tanzania shilling Data last updated: 02/2021</t>
  </si>
  <si>
    <t>Source: National Statistics Office Latest actual data: 2012 Primary domestic currency: Tanzania shilling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</si>
  <si>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Local Government; Valuation of public debt: Nominal value Instruments included in gross and net debt: Securities Other than Shares; Loans; Shares and Other Equity; Other Accounts Receivable/Payable;. Stocks, T-bonds (special bonds, 2-y, 5-y, 7-y, 10-y, and 15-y), T-bills, other (tax reserve certificates) Primary domestic currency: Tanzania shilling Data last updated: 02/2021</t>
  </si>
  <si>
    <t>Source: Central Bank Latest actual data: 2019 BOP Manual used: Balance of Payments and International Investment Position Manual, sixth edition (BPM6) Primary domestic currency: Tanzania shilling Data last updated: 02/2021</t>
  </si>
  <si>
    <t>THA</t>
  </si>
  <si>
    <t>Source: National Economic and Social Development Board Latest actual data: 2020 National accounts manual used: System of National Accounts (SNA) 1993 GDP valuation: Market prices Start/end months of reporting year: January/December Base year: 2002 Chain-weighted: Yes, from 1993. Ratio splicing for years before 1993 Primary domestic currency: Thai baht Data last updated: 03/2021</t>
  </si>
  <si>
    <t>Source: Ministry of Commerce Latest actual data: 2020 Harmonized prices: No Frequency of source data: Monthly Base year: 2019. Annual data were derived from monthly data received from the authorities Primary domestic currency: Thai baht Data last updated: 03/2021</t>
  </si>
  <si>
    <t>Source: Central Bank. Downloaded via CEIC Latest actual data: 2019 Base year: 2007 Methodology used to derive volumes: Other Formula used to derive volumes: Other Chain-weighted: No Trade System: General trade Excluded items in trade: Smuggled goods and products procured on carriers at sea. Oil coverage: Primary or unrefined products; Secondary or refined products; Other; Valuation of exports: Free on board (FOB) Valuation of imports: Free on board (FOB) Primary domestic currency: Thai baht Data last updated: 03/2021</t>
  </si>
  <si>
    <t>Source: National Statistics Office. Labour Force Survey, downloaded from CEIC Latest actual data: 2019 Employment type: National definition Primary domestic currency: Thai baht Data last updated: 03/2021</t>
  </si>
  <si>
    <t>Source: National Statistics Office. Labour Force Survey, downloaded from CEIC Latest actual data: 2019 Primary domestic currency: Thai baht Data last updated: 03/2021</t>
  </si>
  <si>
    <t>Source: Ministry of Finance or Treasury. Downloaded from MoF website Latest actual data: 2019/20 Start/end months of reporting year: October/September GFS Manual used: Government Finance Statistics Manual (GFSM) 2001 Basis of recording: Accrual General government includes: Central Government; Local Government;. Thailand does not have State Government system. Its central government consists of budgetary central government, extra budgetary funds, and institutions and social security funds. Public debt data includes debt of the central government and non-monetary public corporations. It excludes debt of subnational governments and non-guaranteed debt of financial public corporations. Valuation of public debt: Nominal value. Book value. Instruments included in gross and net debt: Insurance Technical Reserves Primary domestic currency: Thai baht Data last updated: 03/2021</t>
  </si>
  <si>
    <t>Source: Central Bank. Downloaded via CEIC; Prior to 2005 data come from IMF Statistics Department. Latest actual data: 2019 BOP Manual used: Balance of Payments and International Investment Position Manual, sixth edition (BPM6). The authorities issue BPM6 historical data back from 2005 and discontinued the BPM5 series.† Primary domestic currency: Thai baht Data last updated: 03/2021</t>
  </si>
  <si>
    <t>TLS</t>
  </si>
  <si>
    <t>Timor-Leste</t>
  </si>
  <si>
    <t>Source: National Statistics Office Latest actual data: 2019 National accounts manual used: System of National Accounts (SNA) 2008 GDP valuation: Market prices Start/end months of reporting year: January/December Base year: 2015 Chain-weighted: No Primary domestic currency: U.S. dollar Data last updated: 03/2021</t>
  </si>
  <si>
    <t>Source: National Statistics Office Latest actual data: 2019 Harmonized prices: No Frequency of source data: Monthly Base year: 2018. The CPI base year is August 2018.  CPI weights are based on a 2011 Household Income and Expenditure Survey. Primary domestic currency: U.S. dollar Data last updated: 03/2021</t>
  </si>
  <si>
    <t>Source: National Statistics Office Latest actual data: 2019. Population and Housing Census 2015 Preliminary Results Primary domestic currency: U.S. dollar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</si>
  <si>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Monetary Gold and SDRs Primary domestic currency: U.S. dollar Data last updated: 03/2021</t>
  </si>
  <si>
    <t>TGO</t>
  </si>
  <si>
    <t>Source: National Statistics Office Latest actual data: 2016 National accounts manual used: System of National Accounts (SNA) 1993 GDP valuation: Market prices Start/end months of reporting year: January/December Base year: 2016 Chain-weighted: No Primary domestic currency: CFA franc Data last updated: 02/2021</t>
  </si>
  <si>
    <t>Source: National Statistics Office Latest actual data: 2019 Harmonized prices: Yes Frequency of source data: Monthly Base year: 2014 Primary domestic currency: CFA franc Data last updated: 02/2021</t>
  </si>
  <si>
    <t>Source: Central Bank Latest actual data: 2018 Base year: 2014 Methodology used to derive volumes: Other Formula used to derive volumes: Other Chain-weighted: No Trade System: General trade Valuation of exports: Free on board (FOB) Valuation of imports: Cost, insurance, freight (CIF) Primary domestic currency: CFA franc Data last updated: 02/2021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</si>
  <si>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Loans; Monetary Gold and SDRs Primary domestic currency: CFA franc Data last updated: 02/2021</t>
  </si>
  <si>
    <t>TON</t>
  </si>
  <si>
    <t>Tonga</t>
  </si>
  <si>
    <t>Source: Central Bank. National Reserve Bank of Tonga Latest actual data: 2018/19 Notes: Prior to 1994,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National accounts manual used: System of National Accounts (SNA) 1993 GDP valuation: Market prices Start/end months of reporting year: July/June Base year: 2016/17 Chain-weighted: No Primary domestic currency: Tongan pa_x0019_ anga Data last updated: 03/2021</t>
  </si>
  <si>
    <t>Source: Central Bank. National Reserve Bank of Tonga Latest actual data: 2019/20 Notes: Prior to 1996,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Harmonized prices: No Frequency of source data: Monthly Base year: 2018/19. Base for CPI: September 2018=100 Primary domestic currency: Tongan pa_x0019_ anga Data last updated: 03/2021</t>
  </si>
  <si>
    <t>Source: Central Bank. plus Statistics Department of Tonga Latest actual data: 2018/19 Notes: Prior to 1999,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Base year: 2016/17 Methodology used to derive volumes: Other Formula used to derive volumes: Other Chain-weighted: No Trade System: General trade Excluded items in trade: Low valued; Other;. Joint venture fishing with foreign and local ownership carried out in the Tonga economic zone. Valuation of exports: Free on board (FOB) Valuation of imports: Cost, insurance, freight (CIF) Primary domestic currency: Tongan pa_x0019_ anga Data last updated: 03/2021</t>
  </si>
  <si>
    <t>Source: Central Bank. National Reserve Bank of Tonga Latest actual data: 2018/19 Notes: Prior to 1995,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Primary domestic currency: Tongan pa_x0019_ anga Data last updated: 03/2021</t>
  </si>
  <si>
    <t>Source: Ministry of Finance or Treasury Latest actual data: 2018/19 Start/end months of reporting year: July/June GFS Manual used: Government Finance Statistics Manual (GFSM) 2014 Basis of recording: Cash General government includes: Central Government; Valuation of public debt: Face value Primary domestic currency: Tongan pa_x0019_ anga Data last updated: 03/2021</t>
  </si>
  <si>
    <t>Source: Central Bank. National Reserve Bank of Tonga and Statistic Department of Tonga Latest actual data: 2018/19 Notes: Prior to 1999,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BOP Manual used: Balance of Payments and International Investment Position Manual, sixth edition (BPM6) Primary domestic currency: Tongan pa_x0019_ anga Data last updated: 03/2021</t>
  </si>
  <si>
    <t>TTO</t>
  </si>
  <si>
    <t>Trinidad and Tobago</t>
  </si>
  <si>
    <t>Source: National Statistics Office Latest actual data: 2019 Notes: Trinidad and Tobago_x0019_ s growth forecast estimates for 2020 are based on energy sector data from the Ministry of Energy and Ministry of Finance up until September, preliminary national accounts data for 2019 from the Central Statistical Office, and staff projections for the fourth quarter nonenergy output based on available information. Growth estimates are subject to revision once the finalized data for the full year become available. National accounts manual used: System of National Accounts (SNA) 1993 GDP valuation: Market prices Start/end months of reporting year: January/December Base year: 2012 Chain-weighted: No Primary domestic currency: Trinidad and Tobago dollar Data last updated: 03/2021</t>
  </si>
  <si>
    <t>Source: National Statistics Office Latest actual data: 2020 Harmonized prices: No Frequency of source data: Monthly Base year: 2012 Primary domestic currency: Trinidad and Tobago dollar Data last updated: 03/2021</t>
  </si>
  <si>
    <t>Source: Central Bank Latest actual data: 2019 Base year: 2005 Methodology used to derive volumes: Deflation by unit value indexes (from customs data) Trade System: General trade Oil coverage: Primary or unrefined products; Secondary or refined products; Valuation of exports: Free on board (FOB) Valuation of imports: Free on board (FOB) Primary domestic currency: Trinidad and Tobago dollar Data last updated: 03/2021</t>
  </si>
  <si>
    <t>Source: National Statistics Office Latest actual data: 2018 Employment type: Harmonized ILO definition Primary domestic currency: Trinidad and Tobago dollar Data last updated: 03/2021</t>
  </si>
  <si>
    <t>Source: International Financial Institution Latest actual data: 2019 Primary domestic currency: Trinidad and Tobago dollar Data last updated: 03/2021</t>
  </si>
  <si>
    <t>Source: Ministry of Finance or Treasury Latest actual data: 2019/20 Fiscal assumptions: Fiscal projections are predicated on the latest fiscal data available, as well as the current budget and subsequent official measures and supplementary budgets. However, it is modified by, among other influences, the Fund staff_x0019_ s macroeconomic projections. Start/end months of reporting year: October/September GFS Manual used: Government Finance Statistics Manual (GFSM) 1986 Basis of recording: Cash General government includes: Central Government; Valuation of public debt: Nominal value Instruments included in gross and net debt: Currency and Deposits; Other;. Central government debt excludes short-term debt issued for open market monetary policy purposes. These instruments were matched by corresponding _x001C_ frozen_x001D_  government deposits in the domestic banking system, and cannot be used to finance budgetary operations. Net debt is gross debt minus CG deposits at the Central Bank and Heritage Stabilization Fund assets (about 65% fixed income instruments and 35% equity). Primary domestic currency: Trinidad and Tobago dollar Data last updated: 03/2021</t>
  </si>
  <si>
    <t>Source: Central Bank Latest actual data: 2019 BOP Manual used: Balance of Payments and International Investment Position Manual, sixth edition (BPM6) Primary domestic currency: Trinidad and Tobago dollar Data last updated: 03/2021</t>
  </si>
  <si>
    <t>TUN</t>
  </si>
  <si>
    <t>Tunisia</t>
  </si>
  <si>
    <t>Source: National Statistics Office Latest actual data: 2019 National accounts manual used: System of National Accounts (SNA) 1993 GDP valuation: Market prices Start/end months of reporting year: January/December Base year: 2010 Chain-weighted: Yes, from 2009 Primary domestic currency: Tunisian dinar Data last updated: 03/2021</t>
  </si>
  <si>
    <t>Source: National Statistics Office Latest actual data: 2019 Harmonized prices: No Frequency of source data: Monthly Base year: 2015 Primary domestic currency: Tunisian dinar Data last updated: 03/2021</t>
  </si>
  <si>
    <t>Source: Central Bank Latest actual data: 2019 Base year: 2015 Methodology used to derive volumes: Deflation by unit value indexes (from customs data) Formula used to derive volumes: Other Chain-weighted: No Trade System: General trade Excluded items in trade: Other; Oil coverage: Other; Valuation of exports: Free on board (FOB) Valuation of imports: Cost, insurance, freight (CIF) Primary domestic currency: Tunisian dinar Data last updated: 03/2021</t>
  </si>
  <si>
    <t>Source: National Statistics Office Latest actual data: 2019 Employment type: Harmonized ILO definition Primary domestic currency: Tunisian dinar Data last updated: 03/2021</t>
  </si>
  <si>
    <t>Source: National Statistics Office Latest actual data: 2019 Primary domestic currency: Tunisian dinar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</si>
  <si>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Loans Primary domestic currency: Tunisian dinar Data last updated: 03/2021</t>
  </si>
  <si>
    <t>Source: Central Bank Latest actual data: 2019 BOP Manual used: Balance of Payments Manual, fifth edition (BPM5) Primary domestic currency: Tunisian dinar Data last updated: 03/2021</t>
  </si>
  <si>
    <t>TUR</t>
  </si>
  <si>
    <t>Source: Haver Analytics. Data from Turkish Statistical Institute (TurkStat) Latest actual data: 2020 National accounts manual used: European System of Accounts (ESA) 2010 GDP valuation: Market prices Start/end months of reporting year: January/December Base year: 2009 Chain-weighted: Yes, from 2009 Primary domestic currency: Turkish lira Data last updated: 03/2021</t>
  </si>
  <si>
    <t>Source: Haver Analytics. Data from Turkish Statistical Institute (TurkStat) Latest actual data: 2020 Harmonized prices: No Frequency of source data: Monthly Base year: 2003 Primary domestic currency: Turkish lira Data last updated: 03/2021</t>
  </si>
  <si>
    <t>Source: Central Bank. Formally, the Central Bank of the Republic of Turkey Latest actual data: 2020 Notes: Oil trade includes other energy trade such as fuel. Base year: 2005 Methodology used to derive volumes: Deflation by unit value indexes (from customs data) Formula used to derive volumes: Fisher. Trade volumes are the ratio of the value index to the Fisher unit value index (chain-weighted). The value indices are obtained as the ratio of current values to the arithmetic average of the base year values. Foreign trade indices have been calculated by Eurostat and U.N. concepts and methods. Chain-weighted: Yes, from 2003. Unit value indices are chain-weighted, but volume indices are not. Trade System: Special trade. Relaxed definition. Foreign trade statistics include goods which enter/leave the statistical territory of Turkey from/to other countries and are placed under the customs normal export and import procedures and under customs inward and outward processing procedures. Excluded items in trade: In transit; Low valued; Other;. Excluded items include goods valued under $100, transit trade, temporary export/import trade, repair and maintenance of goods, operational leasing, shuttle trade, border trade, some transactions with declaration that are not goods (cash, valuable paper, stamps, monetary gold, etc.). Other exclusions include border and coastal trade. Customs warehouses, free zones, and duty-free shops in Turkey are considered beyond the customs frontier. Note that while Turkstat and the Central Bank of Turkey make estimates on shuttle trade for BOP data, these are not included in the foreign trade statistics disseminated by Turkstat. Oil coverage: Primary or unrefined products; Secondary or refined products; Other;. All items covered. Valuation of exports: Free on board (FOB) Valuation of imports: Cost, insurance, freight (CIF) Primary domestic currency: Turkish lira Data last updated: 03/2021</t>
  </si>
  <si>
    <t>Source: Haver Analytics. Data from Turkish Statistical Institute (TurkStat) Latest actual data: 2020 Employment type: National definition Primary domestic currency: Turkish lira Data last updated: 03/2021</t>
  </si>
  <si>
    <t>Source: Haver Analytics. Formally, the Turkish Statistical Institute (TurkStat) Latest actual data: 2020 Primary domestic currency: Turkish lira Data last updated: 03/2021</t>
  </si>
  <si>
    <t>Source: Ministry of Finance or Treasury Latest actual data: 2020 Notes: Gross debt follows the Maastricht definition of gross debt, and excludes other accounts payable. Fiscal assumptions: The basis for the projections in the WEO and Fiscal Monitor is the IMF-defined fiscal balance, which excludes some revenue and expenditure items that are included in the authorities_x0019_  headline balance. Start/end months of reporting year: January/December GFS Manual used: Government Finance Statistics Manual (GFSM) 2001 Basis of recording: Accrual General government includes: Central Government; Local Government; Social Security Funds; Other;. Other includes Extra-Budgetary Funds, Revolving Funds and Unemployment Fund Valuation of public debt: Nominal value Instruments included in gross and net debt: Currency and Deposits; Securities Other than Shares; Loans Primary domestic currency: Turkish lira Data last updated: 03/2021</t>
  </si>
  <si>
    <t>Source: Central Bank. Data from Central Bank of the Republic of Turkey Latest actual data: 2020 BOP Manual used: Balance of Payments and International Investment Position Manual, sixth edition (BPM6) Primary domestic currency: Turkish lira Data last updated: 03/2021</t>
  </si>
  <si>
    <t>TKM</t>
  </si>
  <si>
    <t>Turkmenistan</t>
  </si>
  <si>
    <t>Source: National Statistics Office. Turkmenistan authorities and IMF staff estimates and projections. Latest actual data: 2019 Notes: Data prior to 2009 cannot be confirmed by national sources at this time. National accounts manual used: System of National Accounts (SNA) 1993 GDP valuation: Market prices Start/end months of reporting year: January/December Base year: 2008 Chain-weighted: Yes, from 2000 Primary domestic currency: New Turkmen manat Data last updated: 02/2021</t>
  </si>
  <si>
    <t>Source: National Statistics Office. Turkmenistan authorities and IMF staff estimates and projections. Latest actual data: 2019 Notes: Data prior to 2009 cannot be confirmed by national sources at this time. Harmonized prices: No Frequency of source data: Monthly Base year: 1998. The base year for PCPICO and PCPICO_EOP is 2001, which is different than the base year for headline CPI data, which is 1998. Primary domestic currency: New Turkmen manat Data last updated: 02/2021</t>
  </si>
  <si>
    <t>Source: National Statistics Office Latest actual data: 2019 Base year: 1997 Chain-weighted: No Oil coverage: Primary or unrefined products; Valuation of exports: Free on board (FOB) Valuation of imports: Cost, insurance, freight (CIF) Primary domestic currency: New Turkmen manat Data last updated: 02/2021</t>
  </si>
  <si>
    <t>Source: Turkmenistan authorities. Latest actual data: 2004 Notes: Data prior to 2009 cannot be confirmed by national sources at this time. Primary domestic currency: New Turkmen manat Data last updated: 02/2021</t>
  </si>
  <si>
    <t>Source: Ministry of Finance or Treasury Latest actual data: 2019 Notes: Staff estimates and projections of the fiscal balance exclude receipts from domestic bond issuance, in line with GFSM 2014. The authorities_x0019_  official estimates, which are compiled using domestic statistical methodologies, include bond issuance as part of government revenues Start/end months of reporting year: January/December GFS Manual used: Government Finance Statistics Manual (GFSM) 1986. The central budget data are not reported according to GFSM 2001 by the authorities. Basis of recording: Cash General government includes: Central Government; Local Government; Valuation of public debt: Nominal value Instruments included in gross and net debt: Treasury bills held by commercial banks; net domestic debt; external public debt (including SOEs). Primary domestic currency: New Turkmen manat Data last updated: 02/2021</t>
  </si>
  <si>
    <t>Source: Turkmenistan authorities and IMF staff estimates and projections, the central budget data are not reported according to GFSM 2001 by the authorities. Latest actual data: 2015 Notes: Data prior to 2009 cannot be confirmed by national sources at this time. BOP Manual used: Balance of Payments and International Investment Position Manual, sixth edition (BPM6) Primary domestic currency: New Turkmen manat Data last updated: 02/2021</t>
  </si>
  <si>
    <t>TUV</t>
  </si>
  <si>
    <t>Tuvalu</t>
  </si>
  <si>
    <t>Source: PFTAC advisors Latest actual data: 2018 National accounts manual used: System of National Accounts (SNA) 1993 GDP valuation: Market prices Start/end months of reporting year: January/December Base year: 2005 Chain-weighted: No Primary domestic currency: Australian dollar Data last updated: 03/2021</t>
  </si>
  <si>
    <t>Source: Central Statistical Directorate Latest actual data: 2018 Harmonized prices: No Frequency of source data: Quarterly Base year: 2000 Primary domestic currency: Australian dollar Data last updated: 03/2021</t>
  </si>
  <si>
    <t>Source: Central Statistical Directorate Latest actual data: 2012 Primary domestic currency: Australian dollar Data last updated: 03/2021</t>
  </si>
  <si>
    <t>Source: Ministry of Finance or Treasury Latest actual data: 2019 Start/end months of reporting year: January/December GFS Manual used: Currently not compiling on GFS manual basis Basis of recording: Tax and grant revenue in cash, others in accrual basis General government includes: Central Government; Valuation of public debt: Current market value Primary domestic currency: Australian dollar Data last updated: 03/2021</t>
  </si>
  <si>
    <t>Source: IMF Staff Estimates. IMF Statistics Department Latest actual data: 2012 BOP Manual used: Balance of Payments and International Investment Position Manual, sixth edition (BPM6) Primary domestic currency: Australian dollar Data last updated: 03/2021</t>
  </si>
  <si>
    <t>UGA</t>
  </si>
  <si>
    <t>Source: National Statistics Office Latest actual data: 2019. Historical data are in CY, but projections are conversions using averages of FY. For example, the projection of 2020 is the average of 2019/20 and 2020/21. National accounts manual used: System of National Accounts (SNA) 1993 GDP valuation: Market prices Start/end months of reporting year: January/December. Prior to 2009, the data are in fiscal year (FY) reporting basis converted to calendar year (CY) by averaging two FYs (e.g. CY2008 is the average of FY2007/08 and FY2008/09). Historical quarterly data are taken from Haver to have a smooth series. Base year: 2016. National Accounts were rebased on a FY basis and this rebasing was then applied to CY historical data.  As a result real GDP and nominal GDP are not equal in CY 2016. Chain-weighted: No Primary domestic currency: Uganda shilling Data last updated: 03/2021</t>
  </si>
  <si>
    <t>Source: Central Bank Latest actual data: 2020 Harmonized prices: No Frequency of source data: Monthly Base year: 2009. The authorities use a FY base; the average of CPI from July 2009 to June 2010 is 100. Primary domestic currency: Uganda shilling Data last updated: 03/2021</t>
  </si>
  <si>
    <t>Source: Central Bank Latest actual data: 2019. Historical data are in CY, but projections are conversions using averages of FY. For example, the calendar year projection of 2018 is the average of 2017/18 and 2018/19. Base year: 2000 Methodology used to derive volumes: Deflation by survey-based price indexes Formula used to derive volumes: Other Chain-weighted: Yes, from 2000 Trade System: General trade Oil coverage: Secondary or refined products; Valuation of exports: Free on board (FOB) Valuation of imports: Cost, insurance, freight (CIF) Primary domestic currency: Uganda shilling Data last updated: 03/2021</t>
  </si>
  <si>
    <t>Source: National Statistics Office Latest actual data: 2016 Primary domestic currency: Uganda shilling Data last updated: 03/2021</t>
  </si>
  <si>
    <t>Source: Ministry of Finance or Treasury Latest actual data: 2019. Fiscal sector projections and historical data are both in calendar year.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Ugandan government gross debt includes Ugandan domestic treasury securities, multilateral and bilateral external loans, as well as some commercial external loans Primary domestic currency: Uganda shilling Data last updated: 03/2021</t>
  </si>
  <si>
    <t>Source: Central Bank Latest actual data: 2019 BOP Manual used: Balance of Payments and International Investment Position Manual, sixth edition (BPM6) Primary domestic currency: Uganda shilling Data last updated: 03/2021</t>
  </si>
  <si>
    <t>UKR</t>
  </si>
  <si>
    <t>Source: National Statistics Office. Formally, the State Statistics Service of Ukraine Latest actual data: 2019. Starting in 2014, the data was changed to SNA 2008. Revised National Accounts data is available from 2000 on an annual basis and from 2010 on a quarterly basis. The data excludes Crimea and Sevastopol from 2010.  The revised quarterly GDP data based on SNA 2008 excluding Crimea and Sevastopol are available from 2010. National accounts manual used: System of National Accounts (SNA) 2008 GDP valuation: Market prices Start/end months of reporting year: January/December Base year: 2016 Chain-weighted: Yes, from 2005 Primary domestic currency: Ukrainian hryvnia Data last updated: 03/2021</t>
  </si>
  <si>
    <t>Source: National Statistics Office. Formally, the State Statistics Service of Ukraine Latest actual data: 2020. Starting in 2014, data excludes Crimea and Sevastopol. Harmonized prices: No Frequency of source data: Monthly Base year: 1991 Primary domestic currency: Ukrainian hryvnia Data last updated: 03/2021</t>
  </si>
  <si>
    <t>Source: IMF Staff Estimates. Calculated based on data from the National Bank of Ukraine and the State Statistics Committee. Starting in 2014Q2, data excludes Crimea and Sevastopol. Latest actual data: 2019 Base year: 2005 Methodology used to derive volumes: Weighted average of volume changes Formula used to derive volumes: Other Chain-weighted: No Trade System: Other Excluded items in trade: In transit;. Data comes from authorities. No adjustment made by staff. Oil coverage: Primary or unrefined products; Secondary or refined products; Valuation of exports: Free on board (FOB) Valuation of imports: Free on board (FOB) Primary domestic currency: Ukrainian hryvnia Data last updated: 03/2021</t>
  </si>
  <si>
    <t>Source: Haver Analytics. Formally, the State Statistics Committee of Ukraine Latest actual data: 2019. Starting in 2014, data excludes Crimea and Sevastopol.  Data officially published for 2013 have been recalculated by the IMF staff to exclude Crimea and Sevastopol to ensure a comparable base going forward. Employment type: National definition Primary domestic currency: Ukrainian hryvnia Data last updated: 03/2021</t>
  </si>
  <si>
    <t>Source: Haver Analytics. Formally, the State Statistics Committee of Ukraine Latest actual data: 2019. Starting in 2014, data excludes Crimea and Sevastopol.  2013 data excludes Crimea and Sevastopol for comparison purposes with 2014 data. Primary domestic currency: Ukrainian hryvnia Data last updated: 03/2021</t>
  </si>
  <si>
    <t>Source: Ministry of Finance or Treasury Latest actual data: 2019. Starting in 2014, data excludes Crimea and Sevastopol. Fiscal assumptions: Projections based on IMF staff estimates. Start/end months of reporting year: January/December GFS Manual used: Government Finance Statistics Manual (GFSM) 2001. GFSM 1986 manual is used, certain expenditure data is already in line with the GFSM2001 on cash basis. Basis of recording: Cash General government includes: Central Government; Local Government; Social Security Funds; Valuation of public debt: Nominal value Instruments included in gross and net debt: Currency and Deposits; Securities Other than Shares; Loans Primary domestic currency: Ukrainian hryvnia Data last updated: 03/2021</t>
  </si>
  <si>
    <t>Source: Central Bank. Formally, the National Bank of Ukraine. Starting in 2014Q2, data excludes Crimea and Sevastopol. Latest actual data: 2019 BOP Manual used: Balance of Payments and International Investment Position Manual, sixth edition (BPM6). Data is based on BPM6 data. Primary domestic currency: Ukrainian hryvnia Data last updated: 03/2021</t>
  </si>
  <si>
    <t>ARE</t>
  </si>
  <si>
    <t>United Arab Emirates</t>
  </si>
  <si>
    <t>Source: National Statistics Office Latest actual data: 2019. Preliminary official data National accounts manual used: System of National Accounts (SNA) 2008 GDP valuation: Factor costs Start/end months of reporting year: January/December Base year: 2010 Chain-weighted: No Primary domestic currency: U.A.E. dirham Data last updated: 03/2021</t>
  </si>
  <si>
    <t>Source: National Statistics Office Latest actual data: 2020 Harmonized prices: No Frequency of source data: Monthly Base year: 1990 Primary domestic currency: U.A.E. dirham Data last updated: 03/2021</t>
  </si>
  <si>
    <t>Source: Central Bank Latest actual data: 2019 Base year: 2005 Methodology used to derive volumes: Deflation by survey-based price indexes Formula used to derive volumes: Laspeyres-type Chain-weighted: No Trade System: General trade Excluded items in trade: Other; Oil coverage: Primary or unrefined products; Secondary or refined products; Valuation of exports: Free on board (FOB) Valuation of imports: Cost, insurance, freight (CIF) Primary domestic currency: U.A.E. dirham Data last updated: 03/2021</t>
  </si>
  <si>
    <t>Source: National Statistics Office Latest actual data: 2019 Primary domestic currency: U.A.E. dirham Data last updated: 03/2021</t>
  </si>
  <si>
    <t>Source: Ministry of Finance or Treasury Latest actual data: 2019 Start/end months of reporting year: January/December GFS Manual used: Government Finance Statistics Manual (GFSM) 2001. Accrual accounting Basis of recording: Mixed. Fiscal recording varies by emirates; some use cash; some modified cash with some elements of accrual accounting General government includes: Central Government; State Government; Social Security Funds; Other;. Other refers to Budgetary Central Government Valuation of public debt: Nominal value Instruments included in gross and net debt: Securities Other than Shares; Loans;. Includes debt guaranteed by the government Primary domestic currency: U.A.E. dirham Data last updated: 03/2021</t>
  </si>
  <si>
    <t>Source: Central Bank Latest actual data: 2019 BOP Manual used: Balance of Payments Manual, fifth edition (BPM5) Primary domestic currency: U.A.E. dirham Data last updated: 03/2021</t>
  </si>
  <si>
    <t>GBR</t>
  </si>
  <si>
    <t>Source: National Statistics Office Latest actual data: 2020 National accounts manual used: European System of Accounts (ESA) 2010 GDP valuation: Market prices Start/end months of reporting year: January/December Base year: 2018 Chain-weighted: Yes, from before 1980 Primary domestic currency: Pound sterling Data last updated: 03/2021</t>
  </si>
  <si>
    <t>Source: National Statistics Office. For data prior to 1988, the source is the WEO - World Economic Outlook. Latest actual data: 2020. Our PCPIE (end-period CPI data) is for December each year Notes: Data prior to 1988 cannot be confirmed by national sources at this time. Harmonized prices: Yes Frequency of source data: Monthly Base year: 2015 Primary domestic currency: Pound sterling Data last updated: 03/2021</t>
  </si>
  <si>
    <t>Source: National Statistics Office Latest actual data: 2020 Base year: 2006 Methodology used to derive volumes: Deflation by survey-based price indexes Formula used to derive volumes: Laspeyres-type Chain-weighted: Yes, from 1980 Trade System: General trade Excluded items in trade: N/A Valuation of exports: Free on board (FOB) Valuation of imports: Cost, insurance, freight (CIF) Primary domestic currency: Pound sterling Data last updated: 03/2021</t>
  </si>
  <si>
    <t>Source: National Statistics Office Latest actual data: 2020 Employment type: Harmonized ILO definition Primary domestic currency: Pound sterling Data last updated: 03/2021</t>
  </si>
  <si>
    <t>Source: National Statistics Office Latest actual data: 2019 Primary domestic currency: Pound sterling Data last updated: 03/2021</t>
  </si>
  <si>
    <t>Source: National Statistics Office. Data takes into account statistical revisions (including on student loans accounting) implemented on September 24, 2019, and revisions to historical data released on December 22, 2020. Latest actual data: 2020 Fiscal assumptions: Fiscal projections are based on the latest GDP data published by the Office of National Statistics on 12 February 2021 and forecasts by the Office for Budget Responsibility from 23 November 2020. Revenue projections are adjusted for differences between IMF staff forecasts of macroeconomic variables (such as GDP growth and inflation) and the forecasts of these variables assumed in the authorities' fiscal projections. Projections assume that the measures taken in response to the Coronavirus outbreak expire as announced. It is also assumed there is some additional fiscal consolidation relative to the policies announced to date starting in fiscal year 2023-24 with the goal of stabilizing public debt within five years. IMF staff data exclude public sector banks and the effect of transferring assets from the Royal Mail Pension Plan to the public sector in April 2012. Real government consumption and investment are part of the real GDP path, which, according to the IMF staff, may or may not be the same as projected by the U.K. Office for Budget Responsibility. Data are presented on a calendar year basis. Start/end months of reporting year: January/December GFS Manual used: Government Finance Statistics Manual (GFSM) 2001 Basis of recording: Accrual General government includes: Central Government; Local Government;. The concept of "state government" and "social security funds" is not applicable to the UK. Valuation of public debt: Nominal value Instruments included in gross and net debt: Currency and Deposits; Securities Other than Shares; Loans;. Net debt is defined as total gross financial liabilities less liquid financial assets, where liquid assets are cash and short-term assets, which can be released for cash at short notice without significant loss Primary domestic currency: Pound sterling Data last updated: 03/2021</t>
  </si>
  <si>
    <t>Source: National Statistics Office Latest actual data: 2019 BOP Manual used: Balance of Payments and International Investment Position Manual, sixth edition (BPM6) Primary domestic currency: Pound sterling Data last updated: 03/2021</t>
  </si>
  <si>
    <t>Source: National Statistics Office Latest actual data: 2020 National accounts manual used: System of National Accounts (SNA) 2008 GDP valuation: Market prices. Real Gross Domestic Product determined by chained Fisher quantity growth rates. Start/end months of reporting year: January/December Base year: 2012 Chain-weighted: Yes, from 1980 Primary domestic currency: U.S. dollar Data last updated: 03/2021</t>
  </si>
  <si>
    <t>Source: National Statistics Office Latest actual data: 2020 Harmonized prices: No Frequency of source data: Monthly Base year: Base is 1982-1984=100 Primary domestic currency: U.S. dollar Data last updated: 03/2021</t>
  </si>
  <si>
    <t>Source: National Statistics Office Latest actual data: 2020 Base year: 2012 Methodology used to derive volumes: Other Formula used to derive volumes: Fisher Chain-weighted: Yes, from 1980 Trade System: General trade Oil coverage: Primary or unrefined products; Secondary or refined products; Other;. Oil imports is petroleum and product imports and oil exports is petroleum and product exports as published in the national income and product accounts Valuation of exports: Other Valuation of imports: Other Primary domestic currency: U.S. dollar Data last updated: 03/2021</t>
  </si>
  <si>
    <t>Source: National Statistics Office Latest actual data: 2019 Primary domestic currency: U.S. dollar Data last updated: 03/2021</t>
  </si>
  <si>
    <t>Source: BEA and IMF's Government Finance Statistics Yearbook (revenue, expenditure, and net lending); Flow of Funds (debt) Latest actual data: 2019. Repatriation tax on foreign earnings (a provision of the 2017 Tax Cuts and Jobs Act), estimated at $250 billion, which accrued at end-2017 and recorded as capital transfer to the government in the GFS, was removed from government revenue. Staff's baseline projection embeds the impact of this tax provision over time to reflect the fact that corporations have eight years to pay off this tax liability. Notes: Revenue, expenditure, and net lending data are is compiled using SNA 2008, and when translated into GFS this is in accordance with GFSM 2014. Due to data limitations, most series begin 2001. Fiscal assumptions: Fiscal projections are based on the September 2020 Congressional Budget Office baseline adjusted for the IMF staff_x0019_ s policy and macroeconomic assumptions. Projections then incorporate the effects of the American Rescue Plan, Coronavirus Preparedness and Response Supplemental Appropriations Act, the Families First Coronavirus Response Act, the Coronavirus Aid, Relief, and the Paycheck Protection Program and Health Care Enhancement Act. Finally, fiscal projections are adjusted to reflect the IMF staff_x0019_ s forecasts for key macroeconomic and financial variables and different accounting treatment of financial sector support and of defined-benefit pension plans and are converted to a general government basis. Data is compiled using SNA 2008, and when translated into GFS this is in accordance with GFSM 2014. Due to data limitations, most series begin 2001. Start/end months of reporting year: January/December GFS Manual used: Government Finance Statistics Manual (GFSM) 2014 Basis of recording: Accrual General government includes: Central Government; State Government; Local Government; Valuation of public debt: Nominal value Instruments included in gross and net debt: Currency and Deposits; Loans; Insurance Technical Reserves; Financial Derivatives; Monetary Gold and SDRs Primary domestic currency: U.S. dollar Data last updated: 03/2021</t>
  </si>
  <si>
    <t>Source: National Statistics Office Latest actual data: 2019 BOP Manual used: Balance of Payments and International Investment Position Manual, sixth edition (BPM6) Primary domestic currency: U.S. dollar Data last updated: 03/2021</t>
  </si>
  <si>
    <t>URY</t>
  </si>
  <si>
    <t>Uruguay</t>
  </si>
  <si>
    <t>Source: Central Bank Latest actual data: 2019 Notes: Data for years between 2016 and last actual for these series are reported by national authorities. Data prior to 2016 are the staff's estimates, representing best effort to preserve the previously reported growth rates and avoid structural breaks. National accounts manual used: System of National Accounts (SNA) 2008 GDP valuation: Market prices Start/end months of reporting year: January/December Base year: 2016 Chain-weighted: No Primary domestic currency: Uruguayan peso Data last updated: 03/2021</t>
  </si>
  <si>
    <t>Source: National Statistics Office Latest actual data: 2020 Harmonized prices: No Frequency of source data: Monthly Base year: 2010. Index Dec-2010=100. Primary domestic currency: Uruguayan peso Data last updated: 03/2021</t>
  </si>
  <si>
    <t>Source: Central Bank Latest actual data: 2019 Base year: 2012 Methodology used to derive volumes: Deflation by survey-based price indexes Formula used to derive volumes: Laspeyres-type Chain-weighted: No Trade System: General trade Valuation of exports: Free on board (FOB) Valuation of imports: Cost, insurance, freight (CIF) Primary domestic currency: Uruguayan peso Data last updated: 03/2021</t>
  </si>
  <si>
    <t>Source: National Statistics Office Latest actual data: 2020 Employment type: National definition Primary domestic currency: Uruguayan peso Data last updated: 03/2021</t>
  </si>
  <si>
    <t>Source: National Statistics Office. And World Bank World Development Indicators. Latest actual data: 2015 Primary domestic currency: Uruguayan peso Data last updated: 03/2021</t>
  </si>
  <si>
    <t>Source: Ministry of Finance or Treasury Latest actual data: 2020 Notes: Starting from October 2018, the public pension system has been receiving transfers in the context of a new law that compensates persons affected by the creation of the mixed pension system. These funds are recorded as revenues, consistent with IMF_x0019_ s methodology. Therefore, data and projections for 2018 _x0013_  2021 are affected by these transfers, which amounted to 1.2 percent of GDP in 2018 and  1.1 percent of GDP in 2019, and are projected to be 0.6 percent of GDP in 2020, 0.2 percent of GDP in 2021 and zero percent thereafter. Please see IMF country report No. 19/64 for further details. The disclaimer about the public pension system applies only for the revenues and net lending/borrowing series. Start/end months of reporting year: January/December GFS Manual used: Government Finance Statistics Manual (GFSM) 1986 Basis of recording: Cash General government includes: Central Government; Local Government; Social Security Funds; Nonmonetary Financial Public Corporations; Nonfinancial Public Corporation;. The coverage of the fiscal data was changed from consolidated public sector to nonfinancial public sector (NFPS) with the October 2019 submission. In Uruguay, NFPS coverage includes Central Government, Local Government, Social Security Funds, Nonfinancial Public Corporations, and Banco de Seguros del Estado.  Historical data was revised accordingly. Under this narrower fiscal perimeter assets and liabilities held by the NFPS where the counterpart is the central bank are not netted out in debt figures. In this context, capitalization bonds issued in the past by the government to the central bank are now part of the NFPS debt. Gross and net debt estimates for the period 2008-2011 are preliminary. Valuation of public debt: Face value Instruments included in gross and net debt: Currency and Deposits; Loans; Financial Derivatives; Other Accounts Receivable/Payable; Other Primary domestic currency: Uruguayan peso Data last updated: 03/2021</t>
  </si>
  <si>
    <t>Source: Central Bank Latest actual data: 2019 BOP Manual used: Balance of Payments and International Investment Position Manual, sixth edition (BPM6). Data prior to 2012 are unavailable in accordance with the authorities current methodology. Primary domestic currency: Uruguayan peso Data last updated: 03/2021</t>
  </si>
  <si>
    <t>UZB</t>
  </si>
  <si>
    <t>Uzbekistan</t>
  </si>
  <si>
    <t>Source: National Statistics Office Latest actual data: 2019. Latest annual data is 2019, latest quarterly data is 2020-Q2 National accounts manual used: System of National Accounts (SNA) 1993 GDP valuation: Market prices Start/end months of reporting year: January/December Base year: 2015 Chain-weighted: No Primary domestic currency: Uzbek som Data last updated: 02/2021</t>
  </si>
  <si>
    <t>Source: National Statistics Office. And IMF staff Latest actual data: 2020. Latest actual data for CPI is August 2020 Harmonized prices: No Frequency of source data: Monthly Base year: 1995 Primary domestic currency: Uzbek som Data last updated: 02/2021</t>
  </si>
  <si>
    <t>Source: National Statistics Office Latest actual data: 2020. Latest available data is for July 2020. Base year: 2005 Methodology used to derive volumes: Not applicable Formula used to derive volumes: Not applicable Chain-weighted: No Trade System: General trade Oil coverage: Primary or unrefined products; Valuation of exports: Free on board (FOB) Valuation of imports: Cost, insurance, freight (CIF) Primary domestic currency: Uzbek som Data last updated: 02/2021</t>
  </si>
  <si>
    <t>Source: National Statistics Office Latest actual data: 2019. Latest data is for 2019 Q4 Primary domestic currency: Uzbek som Data last updated: 02/2021</t>
  </si>
  <si>
    <t>Source: Ministry of Finance or Treasury Latest actual data: 2019 Fiscal assumptions: Staff projections for 2020-2026 based on actual data through 2020 Q3, with the exception of expenditures for 2020 and 2021 which are based on the authorities_x0019_  budget. Start/end months of reporting year: January/December GFS Manual used: Government Finance Statistics Manual (GFSM) 2014 Basis of recording: Cash General government includes: Central Government; State Government; Local Government; Social Security Funds; Other; Valuation of public debt: Nominal value Primary domestic currency: Uzbek som Data last updated: 02/2021</t>
  </si>
  <si>
    <t>Source: Ministry of Economy from 1992 to 2013 and Central Bank from 2014 to 2019 Latest actual data: 2019 BOP Manual used: Balance of Payments and International Investment Position Manual, sixth edition (BPM6) Primary domestic currency: Uzbek som Data last updated: 02/2021</t>
  </si>
  <si>
    <t>VUT</t>
  </si>
  <si>
    <t>Vanuatu</t>
  </si>
  <si>
    <t>Source: National Statistics Office Latest actual data: 2018 National accounts manual used: System of National Accounts (SNA) 1993 GDP valuation: Market prices Start/end months of reporting year: January/December Base year: 2006 Chain-weighted: No Primary domestic currency: Vanuatu vatu Data last updated: 03/2021</t>
  </si>
  <si>
    <t>Source: National Statistics Office Latest actual data: 2019 Harmonized prices: No Frequency of source data: Quarterly Base year: 2000. Base year is 2000Q1 Primary domestic currency: Vanuatu vatu Data last updated: 03/2021</t>
  </si>
  <si>
    <t>Source: National Statistics Office Latest actual data: 2017 Primary domestic currency: Vanuatu vatu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</si>
  <si>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Current market value Primary domestic currency: Vanuatu vatu Data last updated: 03/2021</t>
  </si>
  <si>
    <t>Source: Central Bank Latest actual data: 2019 BOP Manual used: Balance of Payments and International Investment Position Manual, sixth edition (BPM6) Primary domestic currency: Vanuatu vatu Data last updated: 03/2021</t>
  </si>
  <si>
    <t>VEN</t>
  </si>
  <si>
    <t>Source: Central Bank Latest actual data: 2018. Latest year for nominal accounts is 2017. Latest year for real accounts is 2018. National accounts manual used: System of National Accounts (SNA) 1993 GDP valuation: Market prices Start/end months of reporting year: January/December Base year: 1997 Chain-weighted: No Primary domestic currency: Venezuelan bolÌvar soberano Data last updated: 03/2021</t>
  </si>
  <si>
    <t>Source: Central Bank Latest actual data: 2020 Harmonized prices: No Frequency of source data: Monthly Base year: 2007. 2007M12 Primary domestic currency: Venezuelan bolÌvar soberano Data last updated: 03/2021</t>
  </si>
  <si>
    <t>Source: Central Bank Latest actual data: 2017 Base year: 1997 Methodology used to derive volumes: Deflation by survey-based price indexes Chain-weighted: No Trade System: Other Oil coverage: Primary or unrefined products; Valuation of exports: Other Valuation of imports: Other Primary domestic currency: Venezuelan bolÌvar soberano Data last updated: 03/2021</t>
  </si>
  <si>
    <t>Source: National Statistics Office Latest actual data: 2011 Employment type: National definition Primary domestic currency: Venezuelan bolÌvar soberano Data last updated: 03/2021</t>
  </si>
  <si>
    <t>Source: Ministry of Economy and/or Planning Latest actual data: 2010 Primary domestic currency: Venezuelan bolÌvar soberano Data last updated: 03/2021</t>
  </si>
  <si>
    <t>Source: Ministry of Finance or Treasury Latest actual data: 2017 Start/end months of reporting year: January/December GFS Manual used: Government Finance Statistics Manual (GFSM) 2001 Basis of recording: Cash General government includes: Nonfinancial Public Corporation; Other;. Fiscal accounts correspond to the budgetary central government, public enterprises (including PDVSA), Instituto Venezolano de los Seguros Sociales (IVSS_x0014_ social security), and Fondo de GarantÌa de DepÛsitos y ProtecciÛn Bancaria (FOGADE_x0014_ deposit insurance). Valuation of public debt: Nominal value Primary domestic currency: Venezuelan bolÌvar soberano Data last updated: 03/2021</t>
  </si>
  <si>
    <t>Source: Central Bank. http://www.bcv.org.ve/c2/indicadores.asp Latest actual data: 2018 BOP Manual used: Balance of Payments and International Investment Position Manual, sixth edition (BPM6) Primary domestic currency: Venezuelan bolÌvar soberano Data last updated: 03/2021</t>
  </si>
  <si>
    <t>VNM</t>
  </si>
  <si>
    <t>Vietnam</t>
  </si>
  <si>
    <t>Source: National Statistics Office Latest actual data: 2019. In December of 2019, Vietnam formally revised up its gross domestic product for the 2010-2017 period, following efforts to align its official statistical methodology with international standards. The revised 2018-2019 GDP was released in June of 2020. Projections made before that date are made following the nominal GDP growth rate from the unrevised series. National accounts manual used: System of National Accounts (SNA) 1993 GDP valuation: Market prices. Production-based measure Start/end months of reporting year: January/December Base year: 2010 Chain-weighted: No Primary domestic currency: Vietnamese dong Data last updated: 02/2021</t>
  </si>
  <si>
    <t>Source: National Statistics Office Latest actual data: 2019 Harmonized prices: No Frequency of source data: Monthly Base year: 2005 Primary domestic currency: Vietnamese dong Data last updated: 02/2021</t>
  </si>
  <si>
    <t>Source: National Statistics Office Latest actual data: 2019 Base year: 2005 Methodology used to derive volumes: Deflation by unit value indexes (from customs data) Formula used to derive volumes: Laspeyres-type Chain-weighted: No Trade System: General trade Excluded items in trade: Other; Oil coverage: Primary or unrefined products; Secondary or refined products; Valuation of exports: Free on board (FOB) Valuation of imports: Cost, insurance, freight (CIF) Primary domestic currency: Vietnamese dong Data last updated: 02/2021</t>
  </si>
  <si>
    <t>Source: Other Latest actual data: 2019 Employment type: National definition Primary domestic currency: Vietnamese dong Data last updated: 02/2021</t>
  </si>
  <si>
    <t>Source: National Statistics Office Latest actual data: 2019 Primary domestic currency: Vietnamese dong Data last updated: 02/2021</t>
  </si>
  <si>
    <t>Source: Ministry of Finance or Treasury Latest actual data: 2019 Fiscal assumptions: 2010 is based on authorities' budget (for expenditure); for projections on revenues and financing, staff use the information/measures in the approved budget but the team's macro-framework assumptions. Start/end months of reporting year: January/December GFS Manual used: Government Finance Statistics Manual (GFSM) 2001 Basis of recording: Cash. Accrual based reporting is not available. General government includes: Central Government; State Government; Local Government; Valuation of public debt: Nominal value Primary domestic currency: Vietnamese dong Data last updated: 02/2021</t>
  </si>
  <si>
    <t>Source: Central Bank Latest actual data: 2019 BOP Manual used: Balance of Payments Manual, fifth edition (BPM5) Primary domestic currency: Vietnamese dong Data last updated: 02/2021</t>
  </si>
  <si>
    <t>WBG</t>
  </si>
  <si>
    <t>Source: National Statistics Office. National accounts are reported in USD, although NIS is the most commonly used currency and the most common means of transaction. Latest actual data: 2019 National accounts manual used: System of National Accounts (SNA) 2008 GDP valuation: Market prices Start/end months of reporting year: January/December Base year: 2015 Chain-weighted: No Primary domestic currency: New Israeli Shekel (NIS) Data last updated: 03/2021</t>
  </si>
  <si>
    <t>Source: National Statistics Office Latest actual data: 2020 Harmonized prices: No Frequency of source data: Monthly Base year: 2018 Primary domestic currency: New Israeli Shekel (NIS) Data last updated: 03/2021</t>
  </si>
  <si>
    <t>Source: National Statistics Office Latest actual data: 2019 Base year: 2015 Methodology used to derive volumes: Other Formula used to derive volumes: Other Chain-weighted: Yes, from 2017 Trade System: Special trade Excluded items in trade: Other; Oil coverage: Other; Valuation of exports: Other Valuation of imports: Other Primary domestic currency: New Israeli Shekel (NIS) Data last updated: 03/2021</t>
  </si>
  <si>
    <t>Source: National Statistics Office Latest actual data: 2020 Employment type: Harmonized ILO definition Primary domestic currency: New Israeli Shekel (NIS) Data last updated: 03/2021</t>
  </si>
  <si>
    <t>Source: National Statistics Office Latest actual data: 2020 Primary domestic currency: New Israeli Shekel (NIS) Data last updated: 03/2021</t>
  </si>
  <si>
    <t>Source: Ministry of Finance or Treasury Latest actual data: 2020 Fiscal assumptions: largely growth Start/end months of reporting year: January/December GFS Manual used: Government Finance Statistics Manual (GFSM) 2001. The GFSM 2001 Table is produced, but is not the commonly used table Basis of recording: Mixed. Authorities produce tables both on commitment and cash basis but these distinctions are not always accurate General government includes: Central Government; Valuation of public debt: Nominal value Instruments included in gross and net debt: Loans; Other Accounts Receivable/Payable Primary domestic currency: New Israeli Shekel (NIS) Data last updated: 03/2021</t>
  </si>
  <si>
    <t>Source: National Statistics Office Latest actual data: 2019 BOP Manual used: Balance of Payments and International Investment Position Manual, sixth edition (BPM6). Data based on BPM6 begin in 2011. Prior data are not comparable Primary domestic currency: New Israeli Shekel (NIS) Data last updated: 03/2021</t>
  </si>
  <si>
    <t>YEM</t>
  </si>
  <si>
    <t>Yemen</t>
  </si>
  <si>
    <t>Source: IMF Staff Estimates Latest actual data: 2019 National accounts manual used: System of National Accounts (SNA) 1993 GDP valuation: Factor costs Start/end months of reporting year: January/December Base year: 1990 Chain-weighted: No Primary domestic currency: Yemeni rial Data last updated: 03/2021</t>
  </si>
  <si>
    <t>Source: National Statistics Office. Central Bank of Yemen; also IMF staff Latest actual data: 2019 Harmonized prices: No Frequency of source data: Other Base year: 2000 Primary domestic currency: Yemeni rial Data last updated: 03/2021</t>
  </si>
  <si>
    <t>Latest actual data: 2019 Base year: 2005 Valuation of exports: Free on board (FOB) Valuation of imports: Cost, insurance, freight (CIF) Primary domestic currency: Yemeni rial Data last updated: 03/2021</t>
  </si>
  <si>
    <t>Source: IMF Staff Estimates Latest actual data: 2019 Primary domestic currency: Yemeni rial Data last updated: 03/2021</t>
  </si>
  <si>
    <t>Source: Ministry of Finance or Treasury Latest actual data: 2019 Notes: Yemeni government to have extensive financial assets, and the only assets being included are currency and deposits. Fiscal assumptions: Hydrocarbon revenue projection are based at WEO assumptions for oil and gas prices and authorities projections of production of oil and gas. Non-hydrocarbon revenues largely reflect authorities projection, as well as most of the expenditure categories with exception of fuel subsidies which are projected based at WEO price consistent with revenues. Monetary projection are based on key macroeconomic assumptions on growth rate of broad money, credit to private sector, deposit growth. Start/end months of reporting year: January/December GFS Manual used: Government Finance Statistics Manual (GFSM) 2001 Basis of recording: Cash General government includes: Central Government; Local Government; Valuation of public debt: Nominal value Primary domestic currency: Yemeni rial Data last updated: 03/2021</t>
  </si>
  <si>
    <t>Source: IMF Staff Estimates Latest actual data: 2019 BOP Manual used: Balance of Payments Manual, fifth edition (BPM5) Primary domestic currency: Yemeni rial Data last updated: 03/2021</t>
  </si>
  <si>
    <t>ZMB</t>
  </si>
  <si>
    <t>Source: National Statistics Office Latest actual data: 2019 National accounts manual used: System of National Accounts (SNA) 2008 GDP valuation: Market prices Start/end months of reporting year: January/December Base year: 2010 Chain-weighted: No Primary domestic currency: Zambian kwacha Data last updated: 02/2021</t>
  </si>
  <si>
    <t>Source: National Statistics Office Latest actual data: 2020 Harmonized prices: No Frequency of source data: Monthly Base year: 2010. The CPI level data is provided by the authorities Primary domestic currency: Zambian kwacha Data last updated: 02/2021</t>
  </si>
  <si>
    <t>Source: Central Bank. Values from BOP, volumes and prices are staff estimates. Latest actual data: 2019. Values from BOP, volumes and prices are staff estimates. Base year: 2005 Methodology used to derive volumes: Other Chain-weighted: No Valuation of exports: Free on board (FOB) Valuation of imports: Free on board (FOB) Primary domestic currency: Zambian kwacha Data last updated: 02/2021</t>
  </si>
  <si>
    <t>Source: International Financial Institution Latest actual data: 2019 Primary domestic currency: Zambian kwacha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</si>
  <si>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Primary domestic currency: Zambian kwacha Data last updated: 02/2021</t>
  </si>
  <si>
    <t>Source: Central Bank Latest actual data: 2019. Latest available data till 2020Q2 BOP Manual used: Balance of Payments and International Investment Position Manual, sixth edition (BPM6) Primary domestic currency: Zambian kwacha Data last updated: 02/2021</t>
  </si>
  <si>
    <t>ZWE</t>
  </si>
  <si>
    <t>Zimbabwe</t>
  </si>
  <si>
    <t>Source: National Statistics Office Latest actual data: 2019. Data before 2009 are unreliable Notes: The Zimbabwe dollar ceased circulating in 2009. Between 2009_x0014_ 19 Zimbabwe operated under a multi-currency regime with the US dollar as the unit of account. In 2019, Zimbabwe authorities introduced the RTGS dollar, later renamed the Zimbabwe dollar and are currently redenominating their national accounts statistics. National accounts manual used: Not applicable. Zimbabwe authorities are currently in the process of redenominating their national accounts statistics following the introduction of the RTGS dollar in 2019 GDP valuation: Market prices Start/end months of reporting year: January/December Base year: 2012 Chain-weighted: No Primary domestic currency: Zimbabwe Dollar Data last updated: 03/2021</t>
  </si>
  <si>
    <t>Source: National Statistics Office Latest actual data: 2019 Notes: The National Statistics Office started publishing U.S. dollar CPI in January 2009. The original Zimbabwe dollar series that has been converted to U.S. dollars ends in July 2008. Harmonized prices: No Frequency of source data: Monthly Base year: 2000 Primary domestic currency: Zimbabwe Dollar Data last updated: 03/2021</t>
  </si>
  <si>
    <t>Source: Other Latest actual data: 2018. structural break in 2010 due to a shift in the data source from exchange control data to customs data for trade statistics Excluded items in trade: In transit; Re-exports; Re-imports Primary domestic currency: Zimbabwe Dollar Data last updated: 03/2021</t>
  </si>
  <si>
    <t>Source: National Statistics Office Latest actual data: 2017 Notes: From 2001, data are unreliable. Primary domestic currency: Zimbabwe Dollar Data last updated: 03/2021</t>
  </si>
  <si>
    <t>Source: Ministry of Finance or Treasury Latest actual data: 2018 Notes: Fiscal data prior to 2009 are not reliable. Start/end months of reporting year: January/December GFS Manual used: Government Finance Statistics Manual (GFSM) 1986 Basis of recording: Cash General government includes: Central Government; Valuation of public debt: Current market value. In U.S. dollars Instruments included in gross and net debt: Securities Other than Shares; Loans Primary domestic currency: Zimbabwe Dollar Data last updated: 03/2021</t>
  </si>
  <si>
    <t>Source: Reserve Bank of Zimbabwe and Ministry of Finance. Latest actual data: 2018. Structural break in 2010 due to a shift in the data source from exchange control data to customs data for trade statistics BOP Manual used: Balance of Payments and International Investment Position Manual, sixth edition (BPM6) Primary domestic currency: Zimbabwe Dollar Data last updated: 03/2021</t>
  </si>
  <si>
    <t>Table 3: Countries’ profit and tax loss to global corporate tax abuse</t>
  </si>
  <si>
    <t>Shifted profits inward (USD million)</t>
  </si>
  <si>
    <t>Shifted profits outward (USD million)</t>
  </si>
  <si>
    <t>Annual tax loss: Corporate tax abuse (USD million)</t>
  </si>
  <si>
    <t>Annual tax loss: Corporate tax abuse (% of GDP)</t>
  </si>
  <si>
    <t>Tax loss inflicted on others: Corporate tax abuse (USD million)</t>
  </si>
  <si>
    <t>Share of global tax loss inflicted: Corporate tax abuse</t>
  </si>
  <si>
    <t>Africa</t>
  </si>
  <si>
    <t>17076</t>
  </si>
  <si>
    <t>51624</t>
  </si>
  <si>
    <t>14796.8</t>
  </si>
  <si>
    <t>4534.2</t>
  </si>
  <si>
    <t>3806</t>
  </si>
  <si>
    <t>1655</t>
  </si>
  <si>
    <t>413.8</t>
  </si>
  <si>
    <t>1010.6</t>
  </si>
  <si>
    <t>-</t>
  </si>
  <si>
    <t>601</t>
  </si>
  <si>
    <t>180.3</t>
  </si>
  <si>
    <t>211</t>
  </si>
  <si>
    <t>40.9</t>
  </si>
  <si>
    <t>209</t>
  </si>
  <si>
    <t>23</t>
  </si>
  <si>
    <t>5.1</t>
  </si>
  <si>
    <t>55.5</t>
  </si>
  <si>
    <t>320</t>
  </si>
  <si>
    <t>85.0</t>
  </si>
  <si>
    <t>2</t>
  </si>
  <si>
    <t>0.6</t>
  </si>
  <si>
    <t>873</t>
  </si>
  <si>
    <t>288.1</t>
  </si>
  <si>
    <t>193</t>
  </si>
  <si>
    <t>51.2</t>
  </si>
  <si>
    <t>4</t>
  </si>
  <si>
    <t>1.2</t>
  </si>
  <si>
    <t>5563</t>
  </si>
  <si>
    <t>1947.0</t>
  </si>
  <si>
    <t>Congo DRC</t>
  </si>
  <si>
    <t>2199</t>
  </si>
  <si>
    <t>615.7</t>
  </si>
  <si>
    <t>Congo Rep.</t>
  </si>
  <si>
    <t>1422</t>
  </si>
  <si>
    <t>462.2</t>
  </si>
  <si>
    <t>Coted’Ivoire</t>
  </si>
  <si>
    <t>683</t>
  </si>
  <si>
    <t>170.8</t>
  </si>
  <si>
    <t>12</t>
  </si>
  <si>
    <t>3.0</t>
  </si>
  <si>
    <t>3371</t>
  </si>
  <si>
    <t>758.5</t>
  </si>
  <si>
    <t>1256</t>
  </si>
  <si>
    <t>113</t>
  </si>
  <si>
    <t>39.5</t>
  </si>
  <si>
    <t>333.5</t>
  </si>
  <si>
    <t>39</t>
  </si>
  <si>
    <t>10.7</t>
  </si>
  <si>
    <t>458</t>
  </si>
  <si>
    <t>137.4</t>
  </si>
  <si>
    <t>758</t>
  </si>
  <si>
    <t>227.4</t>
  </si>
  <si>
    <t>Gambia</t>
  </si>
  <si>
    <t>108</t>
  </si>
  <si>
    <t>33.5</t>
  </si>
  <si>
    <t>1026</t>
  </si>
  <si>
    <t>337</t>
  </si>
  <si>
    <t>84.3</t>
  </si>
  <si>
    <t>272.4</t>
  </si>
  <si>
    <t>89</t>
  </si>
  <si>
    <t>31.1</t>
  </si>
  <si>
    <t>25</t>
  </si>
  <si>
    <t>3.5</t>
  </si>
  <si>
    <t>1653</t>
  </si>
  <si>
    <t>495.9</t>
  </si>
  <si>
    <t>1</t>
  </si>
  <si>
    <t>0.3</t>
  </si>
  <si>
    <t>1943</t>
  </si>
  <si>
    <t>238</t>
  </si>
  <si>
    <t>47.6</t>
  </si>
  <si>
    <t>515.9</t>
  </si>
  <si>
    <t>326</t>
  </si>
  <si>
    <t>65.2</t>
  </si>
  <si>
    <t>187</t>
  </si>
  <si>
    <t>56.1</t>
  </si>
  <si>
    <t>131</t>
  </si>
  <si>
    <t>39.3</t>
  </si>
  <si>
    <t>60</t>
  </si>
  <si>
    <t>15.0</t>
  </si>
  <si>
    <t>7886</t>
  </si>
  <si>
    <t>2521</t>
  </si>
  <si>
    <t>378.2</t>
  </si>
  <si>
    <t>2094.0</t>
  </si>
  <si>
    <t>2603</t>
  </si>
  <si>
    <t>806.9</t>
  </si>
  <si>
    <t>963</t>
  </si>
  <si>
    <t>308.2</t>
  </si>
  <si>
    <t>148</t>
  </si>
  <si>
    <t>47.4</t>
  </si>
  <si>
    <t>72</t>
  </si>
  <si>
    <t>21.6</t>
  </si>
  <si>
    <t>5892</t>
  </si>
  <si>
    <t>1767.6</t>
  </si>
  <si>
    <t>344</t>
  </si>
  <si>
    <t>103.2</t>
  </si>
  <si>
    <t>6</t>
  </si>
  <si>
    <t>799</t>
  </si>
  <si>
    <t>239.7</t>
  </si>
  <si>
    <t>1.6</t>
  </si>
  <si>
    <t>134</t>
  </si>
  <si>
    <t>362</t>
  </si>
  <si>
    <t>108.6</t>
  </si>
  <si>
    <t>10402</t>
  </si>
  <si>
    <t>2912.6</t>
  </si>
  <si>
    <t>788</t>
  </si>
  <si>
    <t>275.8</t>
  </si>
  <si>
    <t>642</t>
  </si>
  <si>
    <t>192.6</t>
  </si>
  <si>
    <t>118</t>
  </si>
  <si>
    <t>20.6</t>
  </si>
  <si>
    <t>1497</t>
  </si>
  <si>
    <t>374.3</t>
  </si>
  <si>
    <t>431</t>
  </si>
  <si>
    <t>1218</t>
  </si>
  <si>
    <t>365.4</t>
  </si>
  <si>
    <t>114.4</t>
  </si>
  <si>
    <t>1721</t>
  </si>
  <si>
    <t>602.3</t>
  </si>
  <si>
    <t>258</t>
  </si>
  <si>
    <t>64.5</t>
  </si>
  <si>
    <t>Asia</t>
  </si>
  <si>
    <t>295780</t>
  </si>
  <si>
    <t>193276</t>
  </si>
  <si>
    <t>52391.9</t>
  </si>
  <si>
    <t>78539.5</t>
  </si>
  <si>
    <t>47</t>
  </si>
  <si>
    <t>244</t>
  </si>
  <si>
    <t>48.8</t>
  </si>
  <si>
    <t>12.5</t>
  </si>
  <si>
    <t>127</t>
  </si>
  <si>
    <t>25.4</t>
  </si>
  <si>
    <t>3</t>
  </si>
  <si>
    <t>389</t>
  </si>
  <si>
    <t>278</t>
  </si>
  <si>
    <t>103.3</t>
  </si>
  <si>
    <t>473</t>
  </si>
  <si>
    <t>118.3</t>
  </si>
  <si>
    <t>90</t>
  </si>
  <si>
    <t>27.0</t>
  </si>
  <si>
    <t>Brunei</t>
  </si>
  <si>
    <t>16</t>
  </si>
  <si>
    <t>71</t>
  </si>
  <si>
    <t>13.1</t>
  </si>
  <si>
    <t>4.2</t>
  </si>
  <si>
    <t>120.2</t>
  </si>
  <si>
    <t>51230</t>
  </si>
  <si>
    <t>15557</t>
  </si>
  <si>
    <t>3889.3</t>
  </si>
  <si>
    <t>13603.3</t>
  </si>
  <si>
    <t>167</t>
  </si>
  <si>
    <t>25.1</t>
  </si>
  <si>
    <t>69321</t>
  </si>
  <si>
    <t>1257</t>
  </si>
  <si>
    <t>207.4</t>
  </si>
  <si>
    <t>18407.0</t>
  </si>
  <si>
    <t>55366</t>
  </si>
  <si>
    <t>16609.8</t>
  </si>
  <si>
    <t>2005</t>
  </si>
  <si>
    <t>8865</t>
  </si>
  <si>
    <t>2216.3</t>
  </si>
  <si>
    <t>532.4</t>
  </si>
  <si>
    <t>1278</t>
  </si>
  <si>
    <t>347</t>
  </si>
  <si>
    <t>52.1</t>
  </si>
  <si>
    <t>339.4</t>
  </si>
  <si>
    <t>2137</t>
  </si>
  <si>
    <t>512.9</t>
  </si>
  <si>
    <t>32709</t>
  </si>
  <si>
    <t>10094.0</t>
  </si>
  <si>
    <t>356</t>
  </si>
  <si>
    <t>71.2</t>
  </si>
  <si>
    <t>849</t>
  </si>
  <si>
    <t>169.8</t>
  </si>
  <si>
    <t>282</t>
  </si>
  <si>
    <t>776</t>
  </si>
  <si>
    <t>74.9</t>
  </si>
  <si>
    <t>76</t>
  </si>
  <si>
    <t>7.6</t>
  </si>
  <si>
    <t>Laos</t>
  </si>
  <si>
    <t>153</t>
  </si>
  <si>
    <t>36.7</t>
  </si>
  <si>
    <t>120</t>
  </si>
  <si>
    <t>18.0</t>
  </si>
  <si>
    <t>34.8</t>
  </si>
  <si>
    <t>1373</t>
  </si>
  <si>
    <t>36</t>
  </si>
  <si>
    <t>4.3</t>
  </si>
  <si>
    <t>364.6</t>
  </si>
  <si>
    <t>19379</t>
  </si>
  <si>
    <t>4369</t>
  </si>
  <si>
    <t>1048.6</t>
  </si>
  <si>
    <t>5145.8</t>
  </si>
  <si>
    <t>276</t>
  </si>
  <si>
    <t>27.6</t>
  </si>
  <si>
    <t>415</t>
  </si>
  <si>
    <t>409</t>
  </si>
  <si>
    <t>102.3</t>
  </si>
  <si>
    <t>110.2</t>
  </si>
  <si>
    <t>143</t>
  </si>
  <si>
    <t>28.6</t>
  </si>
  <si>
    <t>North Korea</t>
  </si>
  <si>
    <t>14</t>
  </si>
  <si>
    <t>4.6</t>
  </si>
  <si>
    <t>832</t>
  </si>
  <si>
    <t>124.8</t>
  </si>
  <si>
    <t>2370</t>
  </si>
  <si>
    <t>734.7</t>
  </si>
  <si>
    <t>13094</t>
  </si>
  <si>
    <t>3928.2</t>
  </si>
  <si>
    <t>44</t>
  </si>
  <si>
    <t>2084</t>
  </si>
  <si>
    <t>208.4</t>
  </si>
  <si>
    <t>11.7</t>
  </si>
  <si>
    <t>5853</t>
  </si>
  <si>
    <t>1170.6</t>
  </si>
  <si>
    <t>106818</t>
  </si>
  <si>
    <t>14663</t>
  </si>
  <si>
    <t>2492.7</t>
  </si>
  <si>
    <t>28363.7</t>
  </si>
  <si>
    <t>23509</t>
  </si>
  <si>
    <t>60.7</t>
  </si>
  <si>
    <t>6242.4</t>
  </si>
  <si>
    <t>261</t>
  </si>
  <si>
    <t>240</t>
  </si>
  <si>
    <t>67.2</t>
  </si>
  <si>
    <t>69.3</t>
  </si>
  <si>
    <t>475</t>
  </si>
  <si>
    <t>133.0</t>
  </si>
  <si>
    <t>Taiwan</t>
  </si>
  <si>
    <t>18789</t>
  </si>
  <si>
    <t>865</t>
  </si>
  <si>
    <t>147.1</t>
  </si>
  <si>
    <t>4989.1</t>
  </si>
  <si>
    <t>172</t>
  </si>
  <si>
    <t>24.1</t>
  </si>
  <si>
    <t>0.8</t>
  </si>
  <si>
    <t>200</t>
  </si>
  <si>
    <t>5167</t>
  </si>
  <si>
    <t>1033.4</t>
  </si>
  <si>
    <t>53.1</t>
  </si>
  <si>
    <t>250</t>
  </si>
  <si>
    <t>93</t>
  </si>
  <si>
    <t>9.3</t>
  </si>
  <si>
    <t>66.4</t>
  </si>
  <si>
    <t>5901</t>
  </si>
  <si>
    <t>1180.2</t>
  </si>
  <si>
    <t>2.4</t>
  </si>
  <si>
    <t>United Ara Emirates</t>
  </si>
  <si>
    <t>7436</t>
  </si>
  <si>
    <t>4089.8</t>
  </si>
  <si>
    <t>545</t>
  </si>
  <si>
    <t>7260</t>
  </si>
  <si>
    <t>1452.0</t>
  </si>
  <si>
    <t>27</t>
  </si>
  <si>
    <t>66</t>
  </si>
  <si>
    <t>13.2</t>
  </si>
  <si>
    <t>7.2</t>
  </si>
  <si>
    <t>Caribbean and American islands</t>
  </si>
  <si>
    <t>233234</t>
  </si>
  <si>
    <t>10159</t>
  </si>
  <si>
    <t>943.5</t>
  </si>
  <si>
    <t>61931.4</t>
  </si>
  <si>
    <t>5.8</t>
  </si>
  <si>
    <t>1168</t>
  </si>
  <si>
    <t>1270</t>
  </si>
  <si>
    <t>310.1</t>
  </si>
  <si>
    <t>10633</t>
  </si>
  <si>
    <t>144</t>
  </si>
  <si>
    <t>36.0</t>
  </si>
  <si>
    <t>2823.4</t>
  </si>
  <si>
    <t>40983</t>
  </si>
  <si>
    <t>497</t>
  </si>
  <si>
    <t>10882.4</t>
  </si>
  <si>
    <t>141976</t>
  </si>
  <si>
    <t>5380</t>
  </si>
  <si>
    <t>37699.4</t>
  </si>
  <si>
    <t>Curaçao</t>
  </si>
  <si>
    <t>3443</t>
  </si>
  <si>
    <t>5</t>
  </si>
  <si>
    <t>1.1</t>
  </si>
  <si>
    <t>914.2</t>
  </si>
  <si>
    <t>17</t>
  </si>
  <si>
    <t>18</t>
  </si>
  <si>
    <t>5.4</t>
  </si>
  <si>
    <t>519</t>
  </si>
  <si>
    <t>129.8</t>
  </si>
  <si>
    <t>34763</t>
  </si>
  <si>
    <t>1399</t>
  </si>
  <si>
    <t>545.6</t>
  </si>
  <si>
    <t>9230.7</t>
  </si>
  <si>
    <t>109</t>
  </si>
  <si>
    <t>28.9</t>
  </si>
  <si>
    <t>135</t>
  </si>
  <si>
    <t>35.8</t>
  </si>
  <si>
    <t>St. Vincent &amp; Grenadines</t>
  </si>
  <si>
    <t>57</t>
  </si>
  <si>
    <t>18.5</t>
  </si>
  <si>
    <t>787</t>
  </si>
  <si>
    <t>196.8</t>
  </si>
  <si>
    <t>4.8</t>
  </si>
  <si>
    <t>Europe</t>
  </si>
  <si>
    <t>514347</t>
  </si>
  <si>
    <t>512134</t>
  </si>
  <si>
    <t>126012.7</t>
  </si>
  <si>
    <t>136576.3</t>
  </si>
  <si>
    <t>15</t>
  </si>
  <si>
    <t>299</t>
  </si>
  <si>
    <t>44.9</t>
  </si>
  <si>
    <t>4.0</t>
  </si>
  <si>
    <t>381</t>
  </si>
  <si>
    <t>7924</t>
  </si>
  <si>
    <t>4562</t>
  </si>
  <si>
    <t>1140.5</t>
  </si>
  <si>
    <t>2104.1</t>
  </si>
  <si>
    <t>386</t>
  </si>
  <si>
    <t>69.5</t>
  </si>
  <si>
    <t>3301</t>
  </si>
  <si>
    <t>1122.0</t>
  </si>
  <si>
    <t>256</t>
  </si>
  <si>
    <t>25.6</t>
  </si>
  <si>
    <t>145</t>
  </si>
  <si>
    <t>1367</t>
  </si>
  <si>
    <t>136.7</t>
  </si>
  <si>
    <t>38.5</t>
  </si>
  <si>
    <t>819</t>
  </si>
  <si>
    <t>163.8</t>
  </si>
  <si>
    <t>3689</t>
  </si>
  <si>
    <t>628</t>
  </si>
  <si>
    <t>78.5</t>
  </si>
  <si>
    <t>979.6</t>
  </si>
  <si>
    <t>365</t>
  </si>
  <si>
    <t>3442</t>
  </si>
  <si>
    <t>654.0</t>
  </si>
  <si>
    <t>96.9</t>
  </si>
  <si>
    <t>10973</t>
  </si>
  <si>
    <t>3942</t>
  </si>
  <si>
    <t>867.2</t>
  </si>
  <si>
    <t>2913.7</t>
  </si>
  <si>
    <t>412</t>
  </si>
  <si>
    <t>82.4</t>
  </si>
  <si>
    <t>6911</t>
  </si>
  <si>
    <t>1294</t>
  </si>
  <si>
    <t>258.8</t>
  </si>
  <si>
    <t>1835.1</t>
  </si>
  <si>
    <t>101991</t>
  </si>
  <si>
    <t>33993.6</t>
  </si>
  <si>
    <t>114766</t>
  </si>
  <si>
    <t>34188.8</t>
  </si>
  <si>
    <t>12461</t>
  </si>
  <si>
    <t>192</t>
  </si>
  <si>
    <t>3308.8</t>
  </si>
  <si>
    <t>2693</t>
  </si>
  <si>
    <t>781.0</t>
  </si>
  <si>
    <t>513</t>
  </si>
  <si>
    <t>1573</t>
  </si>
  <si>
    <t>136.2</t>
  </si>
  <si>
    <t>21</t>
  </si>
  <si>
    <t>17127</t>
  </si>
  <si>
    <t>1541.4</t>
  </si>
  <si>
    <t>5.6</t>
  </si>
  <si>
    <t>229</t>
  </si>
  <si>
    <t>45.8</t>
  </si>
  <si>
    <t>36170</t>
  </si>
  <si>
    <t>647</t>
  </si>
  <si>
    <t>80.9</t>
  </si>
  <si>
    <t>9604.3</t>
  </si>
  <si>
    <t>Isle of Man</t>
  </si>
  <si>
    <t>13215</t>
  </si>
  <si>
    <t>1449</t>
  </si>
  <si>
    <t>3509.0</t>
  </si>
  <si>
    <t>1739</t>
  </si>
  <si>
    <t>8826</t>
  </si>
  <si>
    <t>2118.2</t>
  </si>
  <si>
    <t>461.8</t>
  </si>
  <si>
    <t>16443</t>
  </si>
  <si>
    <t>511</t>
  </si>
  <si>
    <t>102.2</t>
  </si>
  <si>
    <t>4366.2</t>
  </si>
  <si>
    <t>215</t>
  </si>
  <si>
    <t>236</t>
  </si>
  <si>
    <t>35.4</t>
  </si>
  <si>
    <t>57.1</t>
  </si>
  <si>
    <t>119</t>
  </si>
  <si>
    <t>439</t>
  </si>
  <si>
    <t>54.9</t>
  </si>
  <si>
    <t>31.6</t>
  </si>
  <si>
    <t>107</t>
  </si>
  <si>
    <t>77.9</t>
  </si>
  <si>
    <t>28.4</t>
  </si>
  <si>
    <t>56103</t>
  </si>
  <si>
    <t>10224</t>
  </si>
  <si>
    <t>2768.7</t>
  </si>
  <si>
    <t>14897.2</t>
  </si>
  <si>
    <t>6642</t>
  </si>
  <si>
    <t>304</t>
  </si>
  <si>
    <t>15.2</t>
  </si>
  <si>
    <t>1763.7</t>
  </si>
  <si>
    <t>242</t>
  </si>
  <si>
    <t>29.0</t>
  </si>
  <si>
    <t>151</t>
  </si>
  <si>
    <t>31</t>
  </si>
  <si>
    <t>40.1</t>
  </si>
  <si>
    <t>181</t>
  </si>
  <si>
    <t>16.3</t>
  </si>
  <si>
    <t>72969</t>
  </si>
  <si>
    <t>10368</t>
  </si>
  <si>
    <t>2592.0</t>
  </si>
  <si>
    <t>19375.7</t>
  </si>
  <si>
    <t>371</t>
  </si>
  <si>
    <t>37.1</t>
  </si>
  <si>
    <t>19823</t>
  </si>
  <si>
    <t>3172</t>
  </si>
  <si>
    <t>761.3</t>
  </si>
  <si>
    <t>5263.7</t>
  </si>
  <si>
    <t>14143</t>
  </si>
  <si>
    <t>2687.2</t>
  </si>
  <si>
    <t>1055</t>
  </si>
  <si>
    <t>2247</t>
  </si>
  <si>
    <t>471.9</t>
  </si>
  <si>
    <t>280.1</t>
  </si>
  <si>
    <t>7558</t>
  </si>
  <si>
    <t>1209.3</t>
  </si>
  <si>
    <t>13387</t>
  </si>
  <si>
    <t>2677.4</t>
  </si>
  <si>
    <t>1565</t>
  </si>
  <si>
    <t>234.8</t>
  </si>
  <si>
    <t>9.6</t>
  </si>
  <si>
    <t>2483</t>
  </si>
  <si>
    <t>521.4</t>
  </si>
  <si>
    <t>74</t>
  </si>
  <si>
    <t>925</t>
  </si>
  <si>
    <t>175.7</t>
  </si>
  <si>
    <t>19.6</t>
  </si>
  <si>
    <t>9107</t>
  </si>
  <si>
    <t>21419</t>
  </si>
  <si>
    <t>5354.8</t>
  </si>
  <si>
    <t>2418.2</t>
  </si>
  <si>
    <t>21666</t>
  </si>
  <si>
    <t>4728</t>
  </si>
  <si>
    <t>1040.2</t>
  </si>
  <si>
    <t>5753.0</t>
  </si>
  <si>
    <t>72378</t>
  </si>
  <si>
    <t>4520</t>
  </si>
  <si>
    <t>803.2</t>
  </si>
  <si>
    <t>19218.8</t>
  </si>
  <si>
    <t>2258</t>
  </si>
  <si>
    <t>406.4</t>
  </si>
  <si>
    <t>143239</t>
  </si>
  <si>
    <t>139721</t>
  </si>
  <si>
    <t>26547.0</t>
  </si>
  <si>
    <t>38034.7</t>
  </si>
  <si>
    <t>Latin America</t>
  </si>
  <si>
    <t>29383</t>
  </si>
  <si>
    <t>102655</t>
  </si>
  <si>
    <t>32247.1</t>
  </si>
  <si>
    <t>7802.2</t>
  </si>
  <si>
    <t>2734</t>
  </si>
  <si>
    <t>956.9</t>
  </si>
  <si>
    <t>373</t>
  </si>
  <si>
    <t>93.3</t>
  </si>
  <si>
    <t>26671</t>
  </si>
  <si>
    <t>23138</t>
  </si>
  <si>
    <t>7866.9</t>
  </si>
  <si>
    <t>7082.0</t>
  </si>
  <si>
    <t>6076</t>
  </si>
  <si>
    <t>1549.4</t>
  </si>
  <si>
    <t>7076</t>
  </si>
  <si>
    <t>2405.8</t>
  </si>
  <si>
    <t>1164</t>
  </si>
  <si>
    <t>349.2</t>
  </si>
  <si>
    <t>1095</t>
  </si>
  <si>
    <t>295.7</t>
  </si>
  <si>
    <t>735</t>
  </si>
  <si>
    <t>161.7</t>
  </si>
  <si>
    <t>622</t>
  </si>
  <si>
    <t>186.6</t>
  </si>
  <si>
    <t>521</t>
  </si>
  <si>
    <t>130.3</t>
  </si>
  <si>
    <t>1115</t>
  </si>
  <si>
    <t>278.8</t>
  </si>
  <si>
    <t>33970</t>
  </si>
  <si>
    <t>10191.0</t>
  </si>
  <si>
    <t>398</t>
  </si>
  <si>
    <t>119.4</t>
  </si>
  <si>
    <t>1944</t>
  </si>
  <si>
    <t>292.0</t>
  </si>
  <si>
    <t>516.2</t>
  </si>
  <si>
    <t>239</t>
  </si>
  <si>
    <t>609</t>
  </si>
  <si>
    <t>60.9</t>
  </si>
  <si>
    <t>63.5</t>
  </si>
  <si>
    <t>2162</t>
  </si>
  <si>
    <t>637.8</t>
  </si>
  <si>
    <t>527</t>
  </si>
  <si>
    <t>290</t>
  </si>
  <si>
    <t>72.5</t>
  </si>
  <si>
    <t>139.9</t>
  </si>
  <si>
    <t>19409</t>
  </si>
  <si>
    <t>6599.1</t>
  </si>
  <si>
    <t>0.5</t>
  </si>
  <si>
    <t>Northern America</t>
  </si>
  <si>
    <t>67581</t>
  </si>
  <si>
    <t>297986</t>
  </si>
  <si>
    <t>80390.6</t>
  </si>
  <si>
    <t>17945.0</t>
  </si>
  <si>
    <t>13131</t>
  </si>
  <si>
    <t>3479.7</t>
  </si>
  <si>
    <t>284855</t>
  </si>
  <si>
    <t>76910.9</t>
  </si>
  <si>
    <t>Oceania</t>
  </si>
  <si>
    <t>2807</t>
  </si>
  <si>
    <t>18393</t>
  </si>
  <si>
    <t>5404.5</t>
  </si>
  <si>
    <t>745.4</t>
  </si>
  <si>
    <t>American Samoa</t>
  </si>
  <si>
    <t>221</t>
  </si>
  <si>
    <t>58.7</t>
  </si>
  <si>
    <t>16766</t>
  </si>
  <si>
    <t>5029.8</t>
  </si>
  <si>
    <t>9</t>
  </si>
  <si>
    <t>1.8</t>
  </si>
  <si>
    <t>Guam</t>
  </si>
  <si>
    <t>123</t>
  </si>
  <si>
    <t>43.0</t>
  </si>
  <si>
    <t>1.3</t>
  </si>
  <si>
    <t>New Caledonia</t>
  </si>
  <si>
    <t>198</t>
  </si>
  <si>
    <t>1134</t>
  </si>
  <si>
    <t>703</t>
  </si>
  <si>
    <t>301.1</t>
  </si>
  <si>
    <t>11</t>
  </si>
  <si>
    <t>2.9</t>
  </si>
  <si>
    <t>1406</t>
  </si>
  <si>
    <t>213</t>
  </si>
  <si>
    <t>63.9</t>
  </si>
  <si>
    <t>373.3</t>
  </si>
  <si>
    <t>249</t>
  </si>
  <si>
    <t>Dataset: 4. PPPs and exchange rates</t>
  </si>
  <si>
    <t>Transaction</t>
  </si>
  <si>
    <t>Exchange rates, period-average</t>
  </si>
  <si>
    <t>Measure</t>
  </si>
  <si>
    <t>National currency per US dollar</t>
  </si>
  <si>
    <t>Unit</t>
  </si>
  <si>
    <t/>
  </si>
  <si>
    <t>Euro</t>
  </si>
  <si>
    <t>i</t>
  </si>
  <si>
    <t>Czech Koruna</t>
  </si>
  <si>
    <t>Danish Krone</t>
  </si>
  <si>
    <t>Forint</t>
  </si>
  <si>
    <t>Iceland Krona</t>
  </si>
  <si>
    <t>Norwegian Krone</t>
  </si>
  <si>
    <t>Zloty</t>
  </si>
  <si>
    <t>Swedish Krona</t>
  </si>
  <si>
    <t>Swiss Franc</t>
  </si>
  <si>
    <t>Pound Sterling</t>
  </si>
  <si>
    <t>Bulgarian Lev</t>
  </si>
  <si>
    <t>Croatian Kuna</t>
  </si>
  <si>
    <t>Romanian Leu</t>
  </si>
  <si>
    <t>Data extracted on 28 Jan 2022 10:15 UTC (GMT) from OECD.Stat</t>
  </si>
  <si>
    <t>Iceland**</t>
  </si>
  <si>
    <t>Iceland GDP growth rate</t>
  </si>
  <si>
    <t>** For Iceland, we use the imputed 2015 estimate from Tørsløv et al. (2020) and adjust it for annual GDP growth.</t>
  </si>
  <si>
    <t>No net revenue losses / gains provided</t>
  </si>
  <si>
    <t>The parameters and elasticities of the model are based on various sources, including the ZEW database on corporate taxation, the Orbis database by the Bureau van Dijk, Eurostat, and the EUROMOD microsimulation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</si>
</sst>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000_ ;\-#,##0.000000\ "/>
    <numFmt numFmtId="167" formatCode="0.000%"/>
  </numFmts>
  <fonts count="34">
    <font>
      <sz val="11"/>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6"/>
      <color theme="4"/>
      <name val="Calibri"/>
      <family val="2"/>
      <scheme val="minor"/>
    </font>
    <font>
      <b/>
      <u/>
      <sz val="11"/>
      <color theme="1"/>
      <name val="Calibri"/>
      <family val="2"/>
      <scheme val="minor"/>
    </font>
    <font>
      <sz val="11"/>
      <color theme="0"/>
      <name val="Calibri"/>
      <family val="2"/>
      <scheme val="minor"/>
    </font>
    <font>
      <u/>
      <sz val="11"/>
      <color theme="10"/>
      <name val="Calibri"/>
      <family val="2"/>
      <scheme val="minor"/>
    </font>
    <font>
      <sz val="11"/>
      <color rgb="FFFFFFFF"/>
      <name val="Calibri"/>
      <family val="2"/>
      <scheme val="minor"/>
    </font>
    <font>
      <i/>
      <sz val="11"/>
      <color theme="1"/>
      <name val="Calibri"/>
      <family val="2"/>
      <scheme val="minor"/>
    </font>
    <font>
      <i/>
      <u/>
      <sz val="11"/>
      <color theme="1"/>
      <name val="Calibri"/>
      <family val="2"/>
      <scheme val="minor"/>
    </font>
    <font>
      <sz val="11"/>
      <color theme="1"/>
      <name val="Calibri"/>
      <family val="2"/>
      <scheme val="minor"/>
    </font>
    <font>
      <sz val="12"/>
      <color rgb="FF000000"/>
      <name val="Calibri"/>
      <family val="2"/>
      <scheme val="minor"/>
    </font>
    <font>
      <i/>
      <sz val="11"/>
      <color theme="0"/>
      <name val="Calibri"/>
      <family val="2"/>
      <scheme val="minor"/>
    </font>
    <font>
      <i/>
      <u/>
      <sz val="11"/>
      <color rgb="FF000000"/>
      <name val="Calibri"/>
      <family val="2"/>
      <scheme val="minor"/>
    </font>
    <font>
      <sz val="11"/>
      <name val="Calibri"/>
      <family val="2"/>
      <scheme val="minor"/>
    </font>
    <font>
      <sz val="11"/>
      <color indexed="8"/>
      <name val="Calibri"/>
    </font>
    <font>
      <sz val="10"/>
      <name val="Arial"/>
      <family val="2"/>
    </font>
    <font>
      <sz val="8"/>
      <name val="Verdana"/>
      <family val="2"/>
    </font>
    <font>
      <b/>
      <sz val="8"/>
      <name val="Verdana"/>
      <family val="2"/>
    </font>
    <font>
      <u/>
      <sz val="8"/>
      <name val="Verdana"/>
      <family val="2"/>
    </font>
    <font>
      <sz val="8"/>
      <name val="Arial"/>
      <family val="2"/>
    </font>
    <font>
      <b/>
      <sz val="9"/>
      <color indexed="10"/>
      <name val="Courier New"/>
      <family val="3"/>
    </font>
    <font>
      <sz val="8"/>
      <color indexed="9"/>
      <name val="Verdana"/>
      <family val="2"/>
    </font>
    <font>
      <b/>
      <sz val="8"/>
      <color indexed="9"/>
      <name val="Verdana"/>
      <family val="2"/>
    </font>
    <font>
      <b/>
      <u/>
      <sz val="9"/>
      <color indexed="18"/>
      <name val="Verdana"/>
      <family val="2"/>
    </font>
    <font>
      <b/>
      <sz val="10"/>
      <color rgb="FF9C1921"/>
      <name val="MyriadPro-BoldSemiCn"/>
    </font>
    <font>
      <sz val="10"/>
      <color rgb="FF000000"/>
      <name val="MyriadPro-SemiCn"/>
    </font>
    <font>
      <sz val="10"/>
      <color rgb="FF000000"/>
      <name val="TeX-feymr10"/>
    </font>
    <font>
      <sz val="8"/>
      <color rgb="FF000000"/>
      <name val="MyriadPro-SemiCn"/>
    </font>
    <font>
      <sz val="9"/>
      <color theme="1"/>
      <name val="Calibri"/>
      <family val="2"/>
      <scheme val="minor"/>
    </font>
    <font>
      <sz val="9"/>
      <color theme="0"/>
      <name val="Calibri"/>
      <family val="2"/>
      <scheme val="minor"/>
    </font>
    <font>
      <i/>
      <sz val="10"/>
      <color theme="1"/>
      <name val="Calibri"/>
      <family val="2"/>
      <scheme val="minor"/>
    </font>
    <font>
      <i/>
      <sz val="9"/>
      <color theme="1"/>
      <name val="Calibri"/>
      <family val="2"/>
      <scheme val="minor"/>
    </font>
  </fonts>
  <fills count="12">
    <fill>
      <patternFill patternType="none"/>
    </fill>
    <fill>
      <patternFill patternType="gray125"/>
    </fill>
    <fill>
      <patternFill patternType="solid">
        <fgColor theme="4"/>
        <bgColor indexed="64"/>
      </patternFill>
    </fill>
    <fill>
      <patternFill patternType="solid">
        <fgColor theme="5" tint="0.59999389629810485"/>
        <bgColor indexed="64"/>
      </patternFill>
    </fill>
    <fill>
      <patternFill patternType="solid">
        <fgColor rgb="FF4472C4"/>
        <bgColor rgb="FF000000"/>
      </patternFill>
    </fill>
    <fill>
      <patternFill patternType="solid">
        <fgColor theme="0"/>
        <bgColor indexed="64"/>
      </patternFill>
    </fill>
    <fill>
      <patternFill patternType="solid">
        <fgColor theme="2"/>
        <bgColor indexed="64"/>
      </patternFill>
    </fill>
    <fill>
      <patternFill patternType="solid">
        <fgColor rgb="FFF0F8FF"/>
        <bgColor indexed="64"/>
      </patternFill>
    </fill>
    <fill>
      <patternFill patternType="mediumGray">
        <fgColor rgb="FFC0C0C0"/>
        <bgColor rgb="FFFFFFFF"/>
      </patternFill>
    </fill>
    <fill>
      <patternFill patternType="solid">
        <fgColor rgb="FFC4D8ED"/>
        <bgColor indexed="64"/>
      </patternFill>
    </fill>
    <fill>
      <patternFill patternType="solid">
        <fgColor rgb="FF00A1E3"/>
        <bgColor indexed="64"/>
      </patternFill>
    </fill>
    <fill>
      <patternFill patternType="solid">
        <fgColor rgb="FF2973BD"/>
        <bgColor indexed="64"/>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bottom/>
      <diagonal/>
    </border>
    <border>
      <left style="thin">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auto="1"/>
      </top>
      <bottom style="hair">
        <color auto="1"/>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auto="1"/>
      </top>
      <bottom/>
      <diagonal/>
    </border>
    <border>
      <left/>
      <right style="thin">
        <color auto="1"/>
      </right>
      <top style="hair">
        <color auto="1"/>
      </top>
      <bottom/>
      <diagonal/>
    </border>
    <border>
      <left style="thin">
        <color auto="1"/>
      </left>
      <right/>
      <top style="hair">
        <color auto="1"/>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rgb="FFC0C0C0"/>
      </left>
      <right/>
      <top style="thin">
        <color rgb="FFC0C0C0"/>
      </top>
      <bottom style="thin">
        <color rgb="FFC0C0C0"/>
      </bottom>
      <diagonal/>
    </border>
    <border>
      <left style="hair">
        <color indexed="64"/>
      </left>
      <right style="thin">
        <color auto="1"/>
      </right>
      <top style="hair">
        <color auto="1"/>
      </top>
      <bottom style="hair">
        <color auto="1"/>
      </bottom>
      <diagonal/>
    </border>
    <border>
      <left style="hair">
        <color indexed="64"/>
      </left>
      <right style="thin">
        <color indexed="64"/>
      </right>
      <top style="hair">
        <color indexed="64"/>
      </top>
      <bottom style="thin">
        <color indexed="64"/>
      </bottom>
      <diagonal/>
    </border>
    <border>
      <left style="thin">
        <color auto="1"/>
      </left>
      <right/>
      <top style="dotted">
        <color rgb="FF000000"/>
      </top>
      <bottom/>
      <diagonal/>
    </border>
    <border>
      <left/>
      <right/>
      <top style="dotted">
        <color rgb="FF000000"/>
      </top>
      <bottom/>
      <diagonal/>
    </border>
    <border>
      <left/>
      <right style="thin">
        <color auto="1"/>
      </right>
      <top style="dotted">
        <color rgb="FF000000"/>
      </top>
      <bottom/>
      <diagonal/>
    </border>
    <border>
      <left/>
      <right/>
      <top style="thin">
        <color auto="1"/>
      </top>
      <bottom style="dotted">
        <color rgb="FF000000"/>
      </bottom>
      <diagonal/>
    </border>
    <border>
      <left/>
      <right style="thin">
        <color auto="1"/>
      </right>
      <top style="thin">
        <color auto="1"/>
      </top>
      <bottom style="dotted">
        <color rgb="FF000000"/>
      </bottom>
      <diagonal/>
    </border>
    <border>
      <left/>
      <right/>
      <top/>
      <bottom style="thin">
        <color rgb="FF000000"/>
      </bottom>
      <diagonal/>
    </border>
    <border>
      <left/>
      <right style="thin">
        <color auto="1"/>
      </right>
      <top/>
      <bottom style="thin">
        <color rgb="FF000000"/>
      </bottom>
      <diagonal/>
    </border>
    <border>
      <left/>
      <right/>
      <top/>
      <bottom style="dotted">
        <color rgb="FF000000"/>
      </bottom>
      <diagonal/>
    </border>
    <border>
      <left/>
      <right style="thin">
        <color auto="1"/>
      </right>
      <top/>
      <bottom style="dotted">
        <color rgb="FF000000"/>
      </bottom>
      <diagonal/>
    </border>
  </borders>
  <cellStyleXfs count="6">
    <xf numFmtId="0" fontId="0" fillId="0" borderId="0"/>
    <xf numFmtId="0" fontId="7" fillId="0" borderId="0" applyNumberForma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0" fontId="16" fillId="0" borderId="0" applyFill="0" applyProtection="0"/>
    <xf numFmtId="0" fontId="17" fillId="0" borderId="0"/>
  </cellStyleXfs>
  <cellXfs count="194">
    <xf numFmtId="0" fontId="0" fillId="0" borderId="0" xfId="0"/>
    <xf numFmtId="0" fontId="5" fillId="0" borderId="0" xfId="0" applyFont="1"/>
    <xf numFmtId="0" fontId="0" fillId="0" borderId="2" xfId="0" applyBorder="1"/>
    <xf numFmtId="0" fontId="0" fillId="0" borderId="4" xfId="0" applyBorder="1"/>
    <xf numFmtId="0" fontId="0" fillId="0" borderId="6" xfId="0" applyBorder="1"/>
    <xf numFmtId="0" fontId="3" fillId="3" borderId="1" xfId="0" applyFont="1" applyFill="1" applyBorder="1" applyAlignment="1">
      <alignment horizontal="center" vertical="center"/>
    </xf>
    <xf numFmtId="0" fontId="0" fillId="0" borderId="3" xfId="0" applyBorder="1" applyAlignment="1">
      <alignment horizontal="right"/>
    </xf>
    <xf numFmtId="0" fontId="0" fillId="0" borderId="5" xfId="0" applyBorder="1" applyAlignment="1">
      <alignment horizontal="right"/>
    </xf>
    <xf numFmtId="0" fontId="0" fillId="0" borderId="7" xfId="0" applyBorder="1" applyAlignment="1">
      <alignment horizontal="right"/>
    </xf>
    <xf numFmtId="0" fontId="0" fillId="0" borderId="12" xfId="0" applyFill="1" applyBorder="1"/>
    <xf numFmtId="0" fontId="0" fillId="0" borderId="3" xfId="0" applyFill="1" applyBorder="1"/>
    <xf numFmtId="0" fontId="0" fillId="0" borderId="13" xfId="0" applyFill="1" applyBorder="1"/>
    <xf numFmtId="0" fontId="0" fillId="0" borderId="5" xfId="0" applyFill="1" applyBorder="1"/>
    <xf numFmtId="0" fontId="0" fillId="0" borderId="14" xfId="0" applyFill="1" applyBorder="1"/>
    <xf numFmtId="0" fontId="0" fillId="0" borderId="7" xfId="0" applyFill="1" applyBorder="1"/>
    <xf numFmtId="0" fontId="7" fillId="0" borderId="0" xfId="1"/>
    <xf numFmtId="0" fontId="6" fillId="5" borderId="0" xfId="0" applyFont="1" applyFill="1"/>
    <xf numFmtId="0" fontId="6" fillId="2" borderId="8" xfId="0" applyFont="1" applyFill="1" applyBorder="1" applyAlignment="1">
      <alignment horizontal="left"/>
    </xf>
    <xf numFmtId="0" fontId="6" fillId="2" borderId="10" xfId="0" applyFont="1" applyFill="1" applyBorder="1" applyAlignment="1">
      <alignment horizontal="right"/>
    </xf>
    <xf numFmtId="0" fontId="6" fillId="2" borderId="11" xfId="0" applyFont="1" applyFill="1" applyBorder="1" applyAlignment="1">
      <alignment horizontal="center"/>
    </xf>
    <xf numFmtId="0" fontId="8" fillId="4" borderId="19" xfId="0" applyFont="1" applyFill="1" applyBorder="1" applyAlignment="1">
      <alignment horizontal="center"/>
    </xf>
    <xf numFmtId="0" fontId="6" fillId="2" borderId="11" xfId="0" applyFont="1" applyFill="1" applyBorder="1" applyAlignment="1">
      <alignment horizontal="center" vertical="center"/>
    </xf>
    <xf numFmtId="0" fontId="6" fillId="2" borderId="19" xfId="0" applyFont="1" applyFill="1" applyBorder="1" applyAlignment="1">
      <alignment horizontal="center" vertical="center"/>
    </xf>
    <xf numFmtId="0" fontId="0" fillId="0" borderId="13" xfId="0" applyFill="1" applyBorder="1" applyAlignment="1">
      <alignment horizontal="right"/>
    </xf>
    <xf numFmtId="0" fontId="0" fillId="0" borderId="5" xfId="0" applyFill="1" applyBorder="1" applyAlignment="1">
      <alignment horizontal="right"/>
    </xf>
    <xf numFmtId="0" fontId="0" fillId="0" borderId="0" xfId="0" applyAlignment="1"/>
    <xf numFmtId="10" fontId="0" fillId="0" borderId="0" xfId="0" applyNumberFormat="1"/>
    <xf numFmtId="0" fontId="0" fillId="0" borderId="12" xfId="0" applyBorder="1" applyAlignment="1">
      <alignment horizontal="right"/>
    </xf>
    <xf numFmtId="0" fontId="0" fillId="0" borderId="13" xfId="0" applyBorder="1" applyAlignment="1">
      <alignment horizontal="right"/>
    </xf>
    <xf numFmtId="0" fontId="0" fillId="0" borderId="14" xfId="0" applyBorder="1" applyAlignment="1">
      <alignment horizontal="right"/>
    </xf>
    <xf numFmtId="0" fontId="0" fillId="6" borderId="1" xfId="0" applyFill="1" applyBorder="1"/>
    <xf numFmtId="0" fontId="6" fillId="2" borderId="16" xfId="0" applyFont="1" applyFill="1" applyBorder="1" applyAlignment="1">
      <alignment horizontal="right"/>
    </xf>
    <xf numFmtId="0" fontId="6" fillId="2" borderId="17" xfId="0" applyFont="1" applyFill="1" applyBorder="1" applyAlignment="1">
      <alignment horizontal="right"/>
    </xf>
    <xf numFmtId="0" fontId="0" fillId="0" borderId="13" xfId="0" applyBorder="1" applyAlignment="1">
      <alignment horizontal="center"/>
    </xf>
    <xf numFmtId="0" fontId="9" fillId="0" borderId="5" xfId="0" applyFont="1" applyBorder="1" applyAlignment="1">
      <alignment horizontal="center"/>
    </xf>
    <xf numFmtId="0" fontId="0" fillId="0" borderId="14" xfId="0" applyBorder="1" applyAlignment="1">
      <alignment horizontal="center"/>
    </xf>
    <xf numFmtId="0" fontId="9" fillId="0" borderId="7" xfId="0" applyFont="1" applyBorder="1" applyAlignment="1">
      <alignment horizontal="center"/>
    </xf>
    <xf numFmtId="0" fontId="6" fillId="2" borderId="8" xfId="0" applyFont="1" applyFill="1" applyBorder="1"/>
    <xf numFmtId="0" fontId="6" fillId="2" borderId="9" xfId="0" applyFont="1" applyFill="1" applyBorder="1" applyAlignment="1">
      <alignment horizontal="center"/>
    </xf>
    <xf numFmtId="0" fontId="6" fillId="2" borderId="10" xfId="0" applyFont="1" applyFill="1" applyBorder="1" applyAlignment="1">
      <alignment horizontal="center"/>
    </xf>
    <xf numFmtId="2" fontId="0" fillId="0" borderId="0" xfId="0" applyNumberFormat="1"/>
    <xf numFmtId="164" fontId="0" fillId="0" borderId="0" xfId="0" applyNumberFormat="1"/>
    <xf numFmtId="0" fontId="6" fillId="2" borderId="9" xfId="0" applyFont="1" applyFill="1" applyBorder="1" applyAlignment="1">
      <alignment horizontal="right"/>
    </xf>
    <xf numFmtId="164" fontId="0" fillId="0" borderId="13" xfId="0" applyNumberFormat="1" applyBorder="1" applyAlignment="1">
      <alignment horizontal="right"/>
    </xf>
    <xf numFmtId="164" fontId="0" fillId="0" borderId="5" xfId="0" applyNumberFormat="1" applyBorder="1" applyAlignment="1">
      <alignment horizontal="right"/>
    </xf>
    <xf numFmtId="164" fontId="0" fillId="0" borderId="14" xfId="0" applyNumberFormat="1" applyBorder="1" applyAlignment="1">
      <alignment horizontal="right"/>
    </xf>
    <xf numFmtId="164" fontId="0" fillId="0" borderId="7" xfId="0" applyNumberFormat="1" applyBorder="1" applyAlignment="1">
      <alignment horizontal="right"/>
    </xf>
    <xf numFmtId="0" fontId="8" fillId="4" borderId="11" xfId="0" applyFont="1" applyFill="1" applyBorder="1" applyAlignment="1">
      <alignment horizontal="center"/>
    </xf>
    <xf numFmtId="0" fontId="2" fillId="0" borderId="0" xfId="0" applyFont="1"/>
    <xf numFmtId="0" fontId="3" fillId="0" borderId="0" xfId="0" applyFont="1"/>
    <xf numFmtId="0" fontId="10" fillId="0" borderId="0" xfId="0" applyFont="1"/>
    <xf numFmtId="0" fontId="12" fillId="0" borderId="0" xfId="0" applyFont="1"/>
    <xf numFmtId="0" fontId="0" fillId="0" borderId="13" xfId="0" applyBorder="1"/>
    <xf numFmtId="0" fontId="0" fillId="0" borderId="5" xfId="0" applyBorder="1"/>
    <xf numFmtId="0" fontId="0" fillId="0" borderId="14" xfId="0" applyBorder="1"/>
    <xf numFmtId="0" fontId="0" fillId="0" borderId="7" xfId="0" applyBorder="1"/>
    <xf numFmtId="0" fontId="0" fillId="0" borderId="22" xfId="0" applyBorder="1"/>
    <xf numFmtId="0" fontId="0" fillId="0" borderId="23" xfId="0" applyNumberFormat="1" applyBorder="1"/>
    <xf numFmtId="0" fontId="0" fillId="0" borderId="23" xfId="0" applyBorder="1"/>
    <xf numFmtId="0" fontId="0" fillId="0" borderId="24" xfId="0" applyBorder="1"/>
    <xf numFmtId="0" fontId="9" fillId="0" borderId="8" xfId="0" applyFont="1" applyBorder="1"/>
    <xf numFmtId="0" fontId="9" fillId="0" borderId="9" xfId="0" applyFont="1" applyBorder="1"/>
    <xf numFmtId="0" fontId="9" fillId="0" borderId="10" xfId="0" applyFont="1" applyBorder="1"/>
    <xf numFmtId="2" fontId="0" fillId="0" borderId="3" xfId="0" applyNumberFormat="1" applyBorder="1" applyAlignment="1">
      <alignment horizontal="right"/>
    </xf>
    <xf numFmtId="2" fontId="0" fillId="0" borderId="5" xfId="0" applyNumberFormat="1" applyBorder="1" applyAlignment="1">
      <alignment horizontal="right"/>
    </xf>
    <xf numFmtId="2" fontId="0" fillId="0" borderId="7" xfId="0" applyNumberFormat="1" applyBorder="1" applyAlignment="1">
      <alignment horizontal="right"/>
    </xf>
    <xf numFmtId="2" fontId="0" fillId="0" borderId="12" xfId="0" applyNumberFormat="1" applyBorder="1" applyAlignment="1">
      <alignment horizontal="right"/>
    </xf>
    <xf numFmtId="10" fontId="0" fillId="0" borderId="12" xfId="3" applyNumberFormat="1" applyFont="1" applyBorder="1" applyAlignment="1">
      <alignment horizontal="right"/>
    </xf>
    <xf numFmtId="2" fontId="0" fillId="0" borderId="13" xfId="0" applyNumberFormat="1" applyBorder="1" applyAlignment="1">
      <alignment horizontal="right"/>
    </xf>
    <xf numFmtId="10" fontId="0" fillId="0" borderId="13" xfId="3" applyNumberFormat="1" applyFont="1" applyBorder="1" applyAlignment="1">
      <alignment horizontal="right"/>
    </xf>
    <xf numFmtId="2" fontId="0" fillId="0" borderId="14" xfId="0" applyNumberFormat="1" applyBorder="1" applyAlignment="1">
      <alignment horizontal="right"/>
    </xf>
    <xf numFmtId="10" fontId="0" fillId="0" borderId="14" xfId="3" applyNumberFormat="1" applyFont="1" applyBorder="1" applyAlignment="1">
      <alignment horizontal="right"/>
    </xf>
    <xf numFmtId="0" fontId="6" fillId="2" borderId="9" xfId="0" applyFont="1" applyFill="1" applyBorder="1" applyAlignment="1">
      <alignment horizontal="right" vertical="center"/>
    </xf>
    <xf numFmtId="0" fontId="6" fillId="2" borderId="10" xfId="0" applyFont="1" applyFill="1" applyBorder="1" applyAlignment="1">
      <alignment horizontal="right" vertical="center"/>
    </xf>
    <xf numFmtId="0" fontId="14" fillId="0" borderId="0" xfId="0" applyFont="1"/>
    <xf numFmtId="0" fontId="0" fillId="0" borderId="0" xfId="0" applyNumberFormat="1"/>
    <xf numFmtId="165" fontId="0" fillId="0" borderId="0" xfId="0" applyNumberFormat="1"/>
    <xf numFmtId="0" fontId="0" fillId="0" borderId="0" xfId="0" applyBorder="1"/>
    <xf numFmtId="0" fontId="0" fillId="0" borderId="25" xfId="0" applyBorder="1" applyAlignment="1">
      <alignment horizontal="right"/>
    </xf>
    <xf numFmtId="0" fontId="0" fillId="0" borderId="26" xfId="0" applyBorder="1" applyAlignment="1">
      <alignment horizontal="right"/>
    </xf>
    <xf numFmtId="0" fontId="0" fillId="0" borderId="27" xfId="0" applyBorder="1" applyAlignment="1">
      <alignment horizontal="right"/>
    </xf>
    <xf numFmtId="0" fontId="6" fillId="2" borderId="15" xfId="0" applyFont="1" applyFill="1" applyBorder="1" applyAlignment="1">
      <alignment horizontal="left"/>
    </xf>
    <xf numFmtId="0" fontId="0" fillId="0" borderId="29" xfId="0" applyBorder="1"/>
    <xf numFmtId="0" fontId="0" fillId="0" borderId="30" xfId="0" applyBorder="1"/>
    <xf numFmtId="0" fontId="0" fillId="0" borderId="28" xfId="0" applyBorder="1"/>
    <xf numFmtId="0" fontId="0" fillId="0" borderId="16" xfId="0" applyBorder="1" applyAlignment="1">
      <alignment horizontal="right"/>
    </xf>
    <xf numFmtId="0" fontId="0" fillId="0" borderId="31" xfId="0" applyBorder="1" applyAlignment="1">
      <alignment horizontal="right"/>
    </xf>
    <xf numFmtId="0" fontId="0" fillId="0" borderId="33" xfId="0" applyBorder="1"/>
    <xf numFmtId="0" fontId="0" fillId="0" borderId="11" xfId="0" applyBorder="1" applyAlignment="1">
      <alignment horizontal="right"/>
    </xf>
    <xf numFmtId="0" fontId="17" fillId="0" borderId="0" xfId="5"/>
    <xf numFmtId="0" fontId="25" fillId="0" borderId="34" xfId="0" applyFont="1" applyBorder="1" applyAlignment="1">
      <alignment horizontal="left" wrapText="1"/>
    </xf>
    <xf numFmtId="0" fontId="23" fillId="10" borderId="34" xfId="0" applyFont="1" applyFill="1" applyBorder="1" applyAlignment="1">
      <alignment horizontal="center" vertical="top" wrapText="1"/>
    </xf>
    <xf numFmtId="0" fontId="19" fillId="9" borderId="34" xfId="0" applyFont="1" applyFill="1" applyBorder="1" applyAlignment="1">
      <alignment wrapText="1"/>
    </xf>
    <xf numFmtId="0" fontId="22" fillId="8" borderId="34" xfId="0" applyFont="1" applyFill="1" applyBorder="1" applyAlignment="1">
      <alignment horizontal="center"/>
    </xf>
    <xf numFmtId="0" fontId="20" fillId="9" borderId="34" xfId="0" applyFont="1" applyFill="1" applyBorder="1" applyAlignment="1">
      <alignment vertical="top" wrapText="1"/>
    </xf>
    <xf numFmtId="0" fontId="18" fillId="9" borderId="34" xfId="0" applyFont="1" applyFill="1" applyBorder="1" applyAlignment="1">
      <alignment vertical="top" wrapText="1"/>
    </xf>
    <xf numFmtId="166" fontId="21" fillId="0" borderId="34" xfId="0" applyNumberFormat="1" applyFont="1" applyBorder="1" applyAlignment="1">
      <alignment horizontal="right"/>
    </xf>
    <xf numFmtId="166" fontId="21" fillId="7" borderId="34" xfId="0" applyNumberFormat="1" applyFont="1" applyFill="1" applyBorder="1" applyAlignment="1">
      <alignment horizontal="right"/>
    </xf>
    <xf numFmtId="0" fontId="20" fillId="0" borderId="0" xfId="0" applyFont="1" applyAlignment="1">
      <alignment horizontal="left"/>
    </xf>
    <xf numFmtId="2" fontId="0" fillId="0" borderId="16" xfId="0" applyNumberFormat="1" applyBorder="1" applyAlignment="1">
      <alignment horizontal="right"/>
    </xf>
    <xf numFmtId="0" fontId="0" fillId="6" borderId="15" xfId="0" applyFill="1" applyBorder="1"/>
    <xf numFmtId="0" fontId="6" fillId="2" borderId="16" xfId="0" applyFont="1" applyFill="1" applyBorder="1" applyAlignment="1">
      <alignment horizontal="left"/>
    </xf>
    <xf numFmtId="2" fontId="0" fillId="0" borderId="31" xfId="0" applyNumberFormat="1" applyBorder="1" applyAlignment="1">
      <alignment horizontal="right"/>
    </xf>
    <xf numFmtId="2" fontId="0" fillId="0" borderId="11" xfId="0" applyNumberFormat="1" applyBorder="1" applyAlignment="1">
      <alignment horizontal="right"/>
    </xf>
    <xf numFmtId="0" fontId="6" fillId="2" borderId="16" xfId="0" applyFont="1" applyFill="1" applyBorder="1" applyAlignment="1">
      <alignment horizontal="center"/>
    </xf>
    <xf numFmtId="0" fontId="0" fillId="0" borderId="26" xfId="0" applyFill="1" applyBorder="1" applyAlignment="1">
      <alignment horizontal="right"/>
    </xf>
    <xf numFmtId="0" fontId="0" fillId="0" borderId="25" xfId="0" applyFill="1" applyBorder="1" applyAlignment="1">
      <alignment horizontal="right"/>
    </xf>
    <xf numFmtId="0" fontId="0" fillId="0" borderId="27" xfId="0" applyFill="1" applyBorder="1" applyAlignment="1">
      <alignment horizontal="right"/>
    </xf>
    <xf numFmtId="0" fontId="9" fillId="6" borderId="15" xfId="0" applyFont="1" applyFill="1" applyBorder="1"/>
    <xf numFmtId="0" fontId="13" fillId="2" borderId="16" xfId="0" applyFont="1" applyFill="1" applyBorder="1" applyAlignment="1">
      <alignment horizontal="right" vertical="center" wrapText="1"/>
    </xf>
    <xf numFmtId="0" fontId="13" fillId="2" borderId="16" xfId="0" applyFont="1" applyFill="1" applyBorder="1" applyAlignment="1">
      <alignment horizontal="right" vertical="center"/>
    </xf>
    <xf numFmtId="0" fontId="13" fillId="2" borderId="17" xfId="0" applyFont="1" applyFill="1" applyBorder="1" applyAlignment="1">
      <alignment horizontal="right" vertical="center"/>
    </xf>
    <xf numFmtId="0" fontId="6" fillId="2" borderId="9" xfId="0" applyFont="1" applyFill="1" applyBorder="1" applyAlignment="1">
      <alignment horizontal="center" vertical="center"/>
    </xf>
    <xf numFmtId="0" fontId="0" fillId="0" borderId="17" xfId="0" applyFill="1" applyBorder="1" applyAlignment="1">
      <alignment horizontal="right"/>
    </xf>
    <xf numFmtId="0" fontId="0" fillId="0" borderId="32" xfId="0" applyFill="1" applyBorder="1" applyAlignment="1">
      <alignment horizontal="right"/>
    </xf>
    <xf numFmtId="0" fontId="0" fillId="5" borderId="0" xfId="0" applyFill="1" applyBorder="1"/>
    <xf numFmtId="0" fontId="25" fillId="0" borderId="37" xfId="0" applyFont="1" applyBorder="1" applyAlignment="1">
      <alignment horizontal="left" wrapText="1"/>
    </xf>
    <xf numFmtId="0" fontId="21" fillId="0" borderId="0" xfId="0" applyFont="1"/>
    <xf numFmtId="0" fontId="17" fillId="5" borderId="21" xfId="0" applyFont="1" applyFill="1" applyBorder="1" applyAlignment="1">
      <alignment vertical="center"/>
    </xf>
    <xf numFmtId="0" fontId="0" fillId="5" borderId="20" xfId="0" applyFill="1" applyBorder="1"/>
    <xf numFmtId="0" fontId="17" fillId="5" borderId="8" xfId="0" applyFont="1" applyFill="1" applyBorder="1" applyAlignment="1">
      <alignment vertical="center"/>
    </xf>
    <xf numFmtId="0" fontId="17" fillId="5" borderId="8" xfId="0" applyFont="1" applyFill="1" applyBorder="1"/>
    <xf numFmtId="0" fontId="0" fillId="5" borderId="9" xfId="0" applyFill="1" applyBorder="1"/>
    <xf numFmtId="0" fontId="0" fillId="5" borderId="10" xfId="0" applyFill="1" applyBorder="1"/>
    <xf numFmtId="10" fontId="0" fillId="0" borderId="3" xfId="3" applyNumberFormat="1" applyFont="1" applyBorder="1" applyAlignment="1">
      <alignment horizontal="right"/>
    </xf>
    <xf numFmtId="0" fontId="26" fillId="0" borderId="0" xfId="0" applyFont="1"/>
    <xf numFmtId="0" fontId="29" fillId="0" borderId="0" xfId="0" applyFont="1"/>
    <xf numFmtId="4" fontId="0" fillId="0" borderId="0" xfId="0" applyNumberFormat="1"/>
    <xf numFmtId="49" fontId="30" fillId="0" borderId="0" xfId="0" applyNumberFormat="1" applyFont="1" applyAlignment="1">
      <alignment wrapText="1"/>
    </xf>
    <xf numFmtId="49" fontId="0" fillId="0" borderId="0" xfId="0" applyNumberFormat="1" applyAlignment="1">
      <alignment horizontal="center"/>
    </xf>
    <xf numFmtId="0" fontId="31" fillId="2" borderId="15" xfId="0" applyFont="1" applyFill="1" applyBorder="1" applyAlignment="1">
      <alignment horizontal="left" wrapText="1"/>
    </xf>
    <xf numFmtId="0" fontId="31" fillId="2" borderId="16" xfId="0" applyFont="1" applyFill="1" applyBorder="1" applyAlignment="1">
      <alignment horizontal="left" wrapText="1"/>
    </xf>
    <xf numFmtId="0" fontId="31" fillId="2" borderId="17" xfId="0" applyFont="1" applyFill="1" applyBorder="1" applyAlignment="1">
      <alignment horizontal="left" wrapText="1"/>
    </xf>
    <xf numFmtId="10" fontId="0" fillId="0" borderId="5" xfId="3" applyNumberFormat="1" applyFont="1" applyBorder="1" applyAlignment="1">
      <alignment horizontal="right"/>
    </xf>
    <xf numFmtId="10" fontId="0" fillId="0" borderId="25" xfId="3" applyNumberFormat="1" applyFont="1" applyBorder="1" applyAlignment="1">
      <alignment horizontal="right"/>
    </xf>
    <xf numFmtId="10" fontId="0" fillId="0" borderId="38" xfId="3" applyNumberFormat="1" applyFont="1" applyBorder="1" applyAlignment="1">
      <alignment horizontal="right"/>
    </xf>
    <xf numFmtId="10" fontId="0" fillId="0" borderId="27" xfId="3" applyNumberFormat="1" applyFont="1" applyBorder="1" applyAlignment="1">
      <alignment horizontal="right"/>
    </xf>
    <xf numFmtId="10" fontId="0" fillId="0" borderId="39" xfId="3" applyNumberFormat="1" applyFont="1" applyBorder="1" applyAlignment="1">
      <alignment horizontal="right"/>
    </xf>
    <xf numFmtId="0" fontId="6" fillId="2" borderId="20" xfId="0" applyFont="1" applyFill="1" applyBorder="1" applyAlignment="1">
      <alignment horizontal="center"/>
    </xf>
    <xf numFmtId="164" fontId="0" fillId="0" borderId="3" xfId="0" applyNumberFormat="1" applyBorder="1" applyAlignment="1">
      <alignment horizontal="right"/>
    </xf>
    <xf numFmtId="0" fontId="6" fillId="2" borderId="20" xfId="0" applyFont="1" applyFill="1" applyBorder="1" applyAlignment="1">
      <alignment horizontal="center" vertical="center"/>
    </xf>
    <xf numFmtId="10" fontId="0" fillId="0" borderId="7" xfId="3" applyNumberFormat="1" applyFont="1" applyBorder="1" applyAlignment="1">
      <alignment horizontal="right"/>
    </xf>
    <xf numFmtId="0" fontId="0" fillId="0" borderId="7" xfId="0" applyFill="1" applyBorder="1" applyAlignment="1">
      <alignment horizontal="right"/>
    </xf>
    <xf numFmtId="0" fontId="0" fillId="0" borderId="13" xfId="0" applyFont="1" applyBorder="1"/>
    <xf numFmtId="0" fontId="0" fillId="0" borderId="4" xfId="0" applyFont="1" applyBorder="1"/>
    <xf numFmtId="0" fontId="15" fillId="0" borderId="15" xfId="0" applyFont="1" applyFill="1" applyBorder="1"/>
    <xf numFmtId="0" fontId="15" fillId="0" borderId="16" xfId="0" applyFont="1" applyFill="1" applyBorder="1" applyAlignment="1">
      <alignment horizontal="center"/>
    </xf>
    <xf numFmtId="0" fontId="15" fillId="0" borderId="17" xfId="0" applyFont="1" applyFill="1" applyBorder="1" applyAlignment="1">
      <alignment horizontal="center"/>
    </xf>
    <xf numFmtId="0" fontId="15" fillId="0" borderId="40" xfId="0" applyFont="1" applyFill="1" applyBorder="1"/>
    <xf numFmtId="0" fontId="15" fillId="0" borderId="41" xfId="0" applyFont="1" applyFill="1" applyBorder="1" applyAlignment="1">
      <alignment horizontal="center"/>
    </xf>
    <xf numFmtId="0" fontId="15" fillId="0" borderId="42" xfId="0" applyFont="1" applyFill="1" applyBorder="1" applyAlignment="1">
      <alignment horizontal="center"/>
    </xf>
    <xf numFmtId="0" fontId="5" fillId="0" borderId="0" xfId="0" applyFont="1" applyAlignment="1">
      <alignment horizontal="left"/>
    </xf>
    <xf numFmtId="0" fontId="0" fillId="0" borderId="0" xfId="0" applyAlignment="1">
      <alignment horizontal="left"/>
    </xf>
    <xf numFmtId="0" fontId="32" fillId="0" borderId="0" xfId="0" applyFont="1"/>
    <xf numFmtId="0" fontId="33" fillId="0" borderId="0" xfId="0" applyFont="1"/>
    <xf numFmtId="10" fontId="0" fillId="0" borderId="43" xfId="3" applyNumberFormat="1" applyFont="1" applyBorder="1" applyAlignment="1">
      <alignment horizontal="right"/>
    </xf>
    <xf numFmtId="10" fontId="0" fillId="0" borderId="44" xfId="3" applyNumberFormat="1" applyFont="1" applyBorder="1" applyAlignment="1">
      <alignment horizontal="right"/>
    </xf>
    <xf numFmtId="10" fontId="0" fillId="0" borderId="45" xfId="3" applyNumberFormat="1" applyFont="1" applyBorder="1" applyAlignment="1">
      <alignment horizontal="right"/>
    </xf>
    <xf numFmtId="10" fontId="0" fillId="0" borderId="46" xfId="3" applyNumberFormat="1" applyFont="1" applyBorder="1" applyAlignment="1">
      <alignment horizontal="right"/>
    </xf>
    <xf numFmtId="10" fontId="0" fillId="0" borderId="47" xfId="3" applyNumberFormat="1" applyFont="1" applyBorder="1" applyAlignment="1">
      <alignment horizontal="right"/>
    </xf>
    <xf numFmtId="10" fontId="0" fillId="0" borderId="48" xfId="3" applyNumberFormat="1" applyFont="1" applyBorder="1" applyAlignment="1">
      <alignment horizontal="right"/>
    </xf>
    <xf numFmtId="10" fontId="0" fillId="0" borderId="23" xfId="3" applyNumberFormat="1" applyFont="1" applyBorder="1" applyAlignment="1">
      <alignment horizontal="right"/>
    </xf>
    <xf numFmtId="10" fontId="0" fillId="0" borderId="24" xfId="3" applyNumberFormat="1" applyFont="1" applyBorder="1" applyAlignment="1">
      <alignment horizontal="right"/>
    </xf>
    <xf numFmtId="0" fontId="0" fillId="0" borderId="0" xfId="0" applyAlignment="1">
      <alignment horizontal="left"/>
    </xf>
    <xf numFmtId="0" fontId="18" fillId="0" borderId="0" xfId="0" applyFont="1" applyAlignment="1">
      <alignment horizontal="left"/>
    </xf>
    <xf numFmtId="0" fontId="4" fillId="0" borderId="8" xfId="0" applyFont="1" applyBorder="1" applyAlignment="1">
      <alignment horizontal="left" indent="2"/>
    </xf>
    <xf numFmtId="0" fontId="4" fillId="0" borderId="9" xfId="0" applyFont="1" applyBorder="1" applyAlignment="1">
      <alignment horizontal="left" indent="2"/>
    </xf>
    <xf numFmtId="0" fontId="4" fillId="0" borderId="10" xfId="0" applyFont="1" applyBorder="1" applyAlignment="1">
      <alignment horizontal="left" indent="2"/>
    </xf>
    <xf numFmtId="0" fontId="4"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0" fontId="5" fillId="0" borderId="0" xfId="0" applyFont="1" applyAlignment="1">
      <alignment horizontal="left"/>
    </xf>
    <xf numFmtId="0" fontId="0" fillId="0" borderId="0" xfId="0" applyAlignment="1">
      <alignment horizontal="left"/>
    </xf>
    <xf numFmtId="0" fontId="6" fillId="2" borderId="1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5" fillId="0" borderId="0" xfId="0" applyFont="1" applyAlignment="1">
      <alignment horizontal="left" vertical="center"/>
    </xf>
    <xf numFmtId="0" fontId="0" fillId="0" borderId="0" xfId="0" applyAlignment="1">
      <alignment horizontal="left" wrapText="1"/>
    </xf>
    <xf numFmtId="2" fontId="0" fillId="0" borderId="0" xfId="0" applyNumberFormat="1" applyAlignment="1">
      <alignment horizontal="center"/>
    </xf>
    <xf numFmtId="0" fontId="24" fillId="11" borderId="37" xfId="0" applyFont="1" applyFill="1" applyBorder="1" applyAlignment="1">
      <alignment horizontal="right" vertical="top" wrapText="1"/>
    </xf>
    <xf numFmtId="0" fontId="24" fillId="11" borderId="36" xfId="0" applyFont="1" applyFill="1" applyBorder="1" applyAlignment="1">
      <alignment horizontal="right" vertical="top" wrapText="1"/>
    </xf>
    <xf numFmtId="0" fontId="24" fillId="11" borderId="35" xfId="0" applyFont="1" applyFill="1" applyBorder="1" applyAlignment="1">
      <alignment horizontal="right" vertical="top" wrapText="1"/>
    </xf>
    <xf numFmtId="0" fontId="23" fillId="11" borderId="37" xfId="0" applyFont="1" applyFill="1" applyBorder="1" applyAlignment="1">
      <alignment vertical="top" wrapText="1"/>
    </xf>
    <xf numFmtId="0" fontId="23" fillId="11" borderId="36" xfId="0" applyFont="1" applyFill="1" applyBorder="1" applyAlignment="1">
      <alignment vertical="top" wrapText="1"/>
    </xf>
    <xf numFmtId="0" fontId="23" fillId="11" borderId="35" xfId="0" applyFont="1" applyFill="1" applyBorder="1" applyAlignment="1">
      <alignment vertical="top" wrapText="1"/>
    </xf>
    <xf numFmtId="0" fontId="24" fillId="10" borderId="37" xfId="0" applyFont="1" applyFill="1" applyBorder="1" applyAlignment="1">
      <alignment horizontal="right" vertical="center" wrapText="1"/>
    </xf>
    <xf numFmtId="0" fontId="24" fillId="10" borderId="36" xfId="0" applyFont="1" applyFill="1" applyBorder="1" applyAlignment="1">
      <alignment horizontal="right" vertical="center" wrapText="1"/>
    </xf>
    <xf numFmtId="0" fontId="24" fillId="10" borderId="35" xfId="0" applyFont="1" applyFill="1" applyBorder="1" applyAlignment="1">
      <alignment horizontal="right" vertical="center" wrapText="1"/>
    </xf>
    <xf numFmtId="0" fontId="0" fillId="0" borderId="0" xfId="0" applyAlignment="1">
      <alignment horizontal="center" wrapText="1"/>
    </xf>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167" fontId="0" fillId="0" borderId="5" xfId="3" applyNumberFormat="1" applyFont="1" applyBorder="1" applyAlignment="1">
      <alignment horizontal="right"/>
    </xf>
  </cellXfs>
  <cellStyles count="6">
    <cellStyle name="Link" xfId="1" builtinId="8"/>
    <cellStyle name="Percent 6" xfId="2" xr:uid="{B084EF96-9808-1C45-AB96-E32DE5EEAA07}"/>
    <cellStyle name="Prozent" xfId="3" builtinId="5"/>
    <cellStyle name="Standard" xfId="0" builtinId="0"/>
    <cellStyle name="Standard 2" xfId="4" xr:uid="{06954138-86C1-4DC1-A1E1-B2A9822B400B}"/>
    <cellStyle name="Standard 3" xfId="5" xr:uid="{8E9D600A-889D-49ED-907E-77C95EB048B4}"/>
  </cellStyles>
  <dxfs count="7">
    <dxf>
      <numFmt numFmtId="165" formatCode="0.0%"/>
    </dxf>
    <dxf>
      <numFmt numFmtId="0" formatCode="General"/>
    </dxf>
    <dxf>
      <numFmt numFmtId="165" formatCode="0.0%"/>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283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5D466C9F-FF41-4A43-8E94-6EFA8DD97D5C}" autoFormatId="16" applyNumberFormats="0" applyBorderFormats="0" applyFontFormats="0" applyPatternFormats="0" applyAlignmentFormats="0" applyWidthHeightFormats="0">
  <queryTableRefresh nextId="8">
    <queryTableFields count="7">
      <queryTableField id="1" name="Country" tableColumnId="1"/>
      <queryTableField id="2" name="Shifted_profits_inward_(USD_million)" tableColumnId="2"/>
      <queryTableField id="3" name="Shifted_profits_outward_(USD_million)" tableColumnId="3"/>
      <queryTableField id="4" name="Annual_tax_loss:_Corporate_tax_abuse_(USD_million)" tableColumnId="4"/>
      <queryTableField id="5" name="Annual_tax_loss:_Corporate_tax_abuse_(%_of_GDP)" tableColumnId="5"/>
      <queryTableField id="6" name="Tax_loss_inflicted_on_others:_Corporate_tax_abuse_(USD_million)" tableColumnId="6"/>
      <queryTableField id="7" name="Share_of_global_tax_loss_inflicted:_Corporate_tax_abuse"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144F51-2F84-4A14-9A03-AF130A3DEBC2}" name="TJN_2021___profit_shifting__2" displayName="TJN_2021___profit_shifting__2" ref="A3:G202" tableType="queryTable" totalsRowShown="0">
  <autoFilter ref="A3:G202" xr:uid="{782E8428-8955-4805-AE24-96211D34BC0C}"/>
  <tableColumns count="7">
    <tableColumn id="1" xr3:uid="{F6FDE1A3-9086-4540-87F8-B3EDB3D1FAC0}" uniqueName="1" name="Country" queryTableFieldId="1" dataDxfId="6"/>
    <tableColumn id="2" xr3:uid="{16A8C158-588E-48E5-BEFA-1D846C755B62}" uniqueName="2" name="Shifted profits inward (USD million)" queryTableFieldId="2" dataDxfId="5"/>
    <tableColumn id="3" xr3:uid="{1192EB57-DE5C-4D9D-8D20-AEC1237D4E9D}" uniqueName="3" name="Shifted profits outward (USD million)" queryTableFieldId="3" dataDxfId="4"/>
    <tableColumn id="4" xr3:uid="{3975CC18-F877-48FE-8505-6E13B34B8EDD}" uniqueName="4" name="Annual tax loss: Corporate tax abuse (USD million)" queryTableFieldId="4" dataDxfId="3"/>
    <tableColumn id="5" xr3:uid="{E4E8FF47-CC29-4274-AE7F-BA69DFFEC8E0}" uniqueName="5" name="Annual tax loss: Corporate tax abuse (% of GDP)" queryTableFieldId="5" dataDxfId="2"/>
    <tableColumn id="6" xr3:uid="{C9F326F3-57A8-4B74-8A25-901EDDFAD98A}" uniqueName="6" name="Tax loss inflicted on others: Corporate tax abuse (USD million)" queryTableFieldId="6" dataDxfId="1"/>
    <tableColumn id="7" xr3:uid="{791E3588-A22F-4728-9F1B-8F1A44E6F645}" uniqueName="7" name="Share of global tax loss inflicted: Corporate tax abuse" queryTableFieldId="7" dataDxfId="0"/>
  </tableColumns>
  <tableStyleInfo name="TableStyleMedium7"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s://ntanet.org/NTJ/69/4/ntj-v69n04p905-934-profit-sharing-effects-corporate-tax-base.pdf?v=&#945;"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taxjustice.net/reports/the-state-of-tax-justice-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3" Type="http://schemas.openxmlformats.org/officeDocument/2006/relationships/hyperlink" Target="http://stats.oecd.org/OECDStat_Metadata/ShowMetadata.ashx?Dataset=SNA_TABLE4&amp;Coords=%5bLOCATION%5d.%5bFRA%5d&amp;ShowOnWeb=true&amp;Lang=en" TargetMode="External"/><Relationship Id="rId18" Type="http://schemas.openxmlformats.org/officeDocument/2006/relationships/hyperlink" Target="http://stats.oecd.org/OECDStat_Metadata/ShowMetadata.ashx?Dataset=SNA_TABLE4&amp;Coords=%5bTRANSACT%5d.%5bEXC%5d,%5bMEASURE%5d.%5bCD%5d,%5bLOCATION%5d.%5bGRC%5d&amp;ShowOnWeb=true&amp;Lang=en" TargetMode="External"/><Relationship Id="rId26" Type="http://schemas.openxmlformats.org/officeDocument/2006/relationships/hyperlink" Target="http://stats.oecd.org/OECDStat_Metadata/ShowMetadata.ashx?Dataset=SNA_TABLE4&amp;Coords=%5bTRANSACT%5d.%5bEXC%5d,%5bMEASURE%5d.%5bCD%5d,%5bLOCATION%5d.%5bITA%5d&amp;ShowOnWeb=true&amp;Lang=en" TargetMode="External"/><Relationship Id="rId39" Type="http://schemas.openxmlformats.org/officeDocument/2006/relationships/hyperlink" Target="http://stats.oecd.org/OECDStat_Metadata/ShowMetadata.ashx?Dataset=SNA_TABLE4&amp;Coords=%5bLOCATION%5d.%5bPRT%5d&amp;ShowOnWeb=true&amp;Lang=en" TargetMode="External"/><Relationship Id="rId21" Type="http://schemas.openxmlformats.org/officeDocument/2006/relationships/hyperlink" Target="http://stats.oecd.org/OECDStat_Metadata/ShowMetadata.ashx?Dataset=SNA_TABLE4&amp;Coords=%5bLOCATION%5d.%5bISL%5d&amp;ShowOnWeb=true&amp;Lang=en" TargetMode="External"/><Relationship Id="rId34" Type="http://schemas.openxmlformats.org/officeDocument/2006/relationships/hyperlink" Target="http://stats.oecd.org/OECDStat_Metadata/ShowMetadata.ashx?Dataset=SNA_TABLE4&amp;Coords=%5bTRANSACT%5d.%5bEXC%5d,%5bMEASURE%5d.%5bCD%5d,%5bLOCATION%5d.%5bNLD%5d&amp;ShowOnWeb=true&amp;Lang=en" TargetMode="External"/><Relationship Id="rId42" Type="http://schemas.openxmlformats.org/officeDocument/2006/relationships/hyperlink" Target="http://stats.oecd.org/OECDStat_Metadata/ShowMetadata.ashx?Dataset=SNA_TABLE4&amp;Coords=%5bTRANSACT%5d.%5bEXC%5d,%5bMEASURE%5d.%5bCD%5d,%5bLOCATION%5d.%5bSVK%5d&amp;ShowOnWeb=true&amp;Lang=en" TargetMode="External"/><Relationship Id="rId47" Type="http://schemas.openxmlformats.org/officeDocument/2006/relationships/hyperlink" Target="http://stats.oecd.org/OECDStat_Metadata/ShowMetadata.ashx?Dataset=SNA_TABLE4&amp;Coords=%5bLOCATION%5d.%5bSWE%5d&amp;ShowOnWeb=true&amp;Lang=en" TargetMode="External"/><Relationship Id="rId50" Type="http://schemas.openxmlformats.org/officeDocument/2006/relationships/hyperlink" Target="http://stats.oecd.org/OECDStat_Metadata/ShowMetadata.ashx?Dataset=SNA_TABLE4&amp;Coords=%5bTRANSACT%5d.%5bEXC%5d,%5bMEASURE%5d.%5bCD%5d,%5bLOCATION%5d.%5bCHE%5d&amp;ShowOnWeb=true&amp;Lang=en" TargetMode="External"/><Relationship Id="rId55" Type="http://schemas.openxmlformats.org/officeDocument/2006/relationships/hyperlink" Target="http://stats.oecd.org/OECDStat_Metadata/ShowMetadata.ashx?Dataset=SNA_TABLE4&amp;Coords=%5bLOCATION%5d.%5bHRV%5d&amp;ShowOnWeb=true&amp;Lang=en" TargetMode="External"/><Relationship Id="rId63" Type="http://schemas.openxmlformats.org/officeDocument/2006/relationships/hyperlink" Target="https://stats-1.oecd.org/index.aspx?DatasetCode=SNA_TABLE4" TargetMode="External"/><Relationship Id="rId7" Type="http://schemas.openxmlformats.org/officeDocument/2006/relationships/hyperlink" Target="http://stats.oecd.org/OECDStat_Metadata/ShowMetadata.ashx?Dataset=SNA_TABLE4&amp;Coords=%5bLOCATION%5d.%5bDNK%5d&amp;ShowOnWeb=true&amp;Lang=en" TargetMode="External"/><Relationship Id="rId2" Type="http://schemas.openxmlformats.org/officeDocument/2006/relationships/hyperlink" Target="http://stats.oecd.org/OECDStat_Metadata/ShowMetadata.ashx?Dataset=SNA_TABLE4&amp;Coords=%5bTRANSACT%5d.%5bEXC%5d,%5bMEASURE%5d.%5bCD%5d,%5bLOCATION%5d.%5bAUT%5d&amp;ShowOnWeb=true&amp;Lang=en" TargetMode="External"/><Relationship Id="rId16" Type="http://schemas.openxmlformats.org/officeDocument/2006/relationships/hyperlink" Target="http://stats.oecd.org/OECDStat_Metadata/ShowMetadata.ashx?Dataset=SNA_TABLE4&amp;Coords=%5bTRANSACT%5d.%5bEXC%5d,%5bMEASURE%5d.%5bCD%5d,%5bLOCATION%5d.%5bDEU%5d&amp;ShowOnWeb=true&amp;Lang=en" TargetMode="External"/><Relationship Id="rId20" Type="http://schemas.openxmlformats.org/officeDocument/2006/relationships/hyperlink" Target="http://stats.oecd.org/OECDStat_Metadata/ShowMetadata.ashx?Dataset=SNA_TABLE4&amp;Coords=%5bTRANSACT%5d.%5bEXC%5d,%5bMEASURE%5d.%5bCD%5d,%5bLOCATION%5d.%5bHUN%5d&amp;ShowOnWeb=true&amp;Lang=en" TargetMode="External"/><Relationship Id="rId29" Type="http://schemas.openxmlformats.org/officeDocument/2006/relationships/hyperlink" Target="http://stats.oecd.org/OECDStat_Metadata/ShowMetadata.ashx?Dataset=SNA_TABLE4&amp;Coords=%5bLOCATION%5d.%5bLTU%5d&amp;ShowOnWeb=true&amp;Lang=en" TargetMode="External"/><Relationship Id="rId41" Type="http://schemas.openxmlformats.org/officeDocument/2006/relationships/hyperlink" Target="http://stats.oecd.org/OECDStat_Metadata/ShowMetadata.ashx?Dataset=SNA_TABLE4&amp;Coords=%5bLOCATION%5d.%5bSVK%5d&amp;ShowOnWeb=true&amp;Lang=en" TargetMode="External"/><Relationship Id="rId54" Type="http://schemas.openxmlformats.org/officeDocument/2006/relationships/hyperlink" Target="http://stats.oecd.org/OECDStat_Metadata/ShowMetadata.ashx?Dataset=SNA_TABLE4&amp;Coords=%5bTRANSACT%5d.%5bEXC%5d,%5bMEASURE%5d.%5bCD%5d,%5bLOCATION%5d.%5bBGR%5d&amp;ShowOnWeb=true&amp;Lang=en" TargetMode="External"/><Relationship Id="rId62" Type="http://schemas.openxmlformats.org/officeDocument/2006/relationships/hyperlink" Target="http://stats.oecd.org/OECDStat_Metadata/ShowMetadata.ashx?Dataset=SNA_TABLE4&amp;Coords=%5bTRANSACT%5d.%5bEXC%5d,%5bMEASURE%5d.%5bCD%5d,%5bLOCATION%5d.%5bROU%5d&amp;ShowOnWeb=true&amp;Lang=en" TargetMode="External"/><Relationship Id="rId1" Type="http://schemas.openxmlformats.org/officeDocument/2006/relationships/hyperlink" Target="http://stats.oecd.org/OECDStat_Metadata/ShowMetadata.ashx?Dataset=SNA_TABLE4&amp;Coords=%5bLOCATION%5d.%5bAUT%5d&amp;ShowOnWeb=true&amp;Lang=en" TargetMode="External"/><Relationship Id="rId6" Type="http://schemas.openxmlformats.org/officeDocument/2006/relationships/hyperlink" Target="http://stats.oecd.org/OECDStat_Metadata/ShowMetadata.ashx?Dataset=SNA_TABLE4&amp;Coords=%5bTRANSACT%5d.%5bEXC%5d,%5bMEASURE%5d.%5bCD%5d,%5bLOCATION%5d.%5bCZE%5d&amp;ShowOnWeb=true&amp;Lang=en" TargetMode="External"/><Relationship Id="rId11" Type="http://schemas.openxmlformats.org/officeDocument/2006/relationships/hyperlink" Target="http://stats.oecd.org/OECDStat_Metadata/ShowMetadata.ashx?Dataset=SNA_TABLE4&amp;Coords=%5bLOCATION%5d.%5bFIN%5d&amp;ShowOnWeb=true&amp;Lang=en" TargetMode="External"/><Relationship Id="rId24" Type="http://schemas.openxmlformats.org/officeDocument/2006/relationships/hyperlink" Target="http://stats.oecd.org/OECDStat_Metadata/ShowMetadata.ashx?Dataset=SNA_TABLE4&amp;Coords=%5bTRANSACT%5d.%5bEXC%5d,%5bMEASURE%5d.%5bCD%5d,%5bLOCATION%5d.%5bIRL%5d&amp;ShowOnWeb=true&amp;Lang=en" TargetMode="External"/><Relationship Id="rId32" Type="http://schemas.openxmlformats.org/officeDocument/2006/relationships/hyperlink" Target="http://stats.oecd.org/OECDStat_Metadata/ShowMetadata.ashx?Dataset=SNA_TABLE4&amp;Coords=%5bTRANSACT%5d.%5bEXC%5d,%5bMEASURE%5d.%5bCD%5d,%5bLOCATION%5d.%5bLUX%5d&amp;ShowOnWeb=true&amp;Lang=en" TargetMode="External"/><Relationship Id="rId37" Type="http://schemas.openxmlformats.org/officeDocument/2006/relationships/hyperlink" Target="http://stats.oecd.org/OECDStat_Metadata/ShowMetadata.ashx?Dataset=SNA_TABLE4&amp;Coords=%5bLOCATION%5d.%5bPOL%5d&amp;ShowOnWeb=true&amp;Lang=en" TargetMode="External"/><Relationship Id="rId40" Type="http://schemas.openxmlformats.org/officeDocument/2006/relationships/hyperlink" Target="http://stats.oecd.org/OECDStat_Metadata/ShowMetadata.ashx?Dataset=SNA_TABLE4&amp;Coords=%5bTRANSACT%5d.%5bEXC%5d,%5bMEASURE%5d.%5bCD%5d,%5bLOCATION%5d.%5bPRT%5d&amp;ShowOnWeb=true&amp;Lang=en" TargetMode="External"/><Relationship Id="rId45" Type="http://schemas.openxmlformats.org/officeDocument/2006/relationships/hyperlink" Target="http://stats.oecd.org/OECDStat_Metadata/ShowMetadata.ashx?Dataset=SNA_TABLE4&amp;Coords=%5bLOCATION%5d.%5bESP%5d&amp;ShowOnWeb=true&amp;Lang=en" TargetMode="External"/><Relationship Id="rId53" Type="http://schemas.openxmlformats.org/officeDocument/2006/relationships/hyperlink" Target="http://stats.oecd.org/OECDStat_Metadata/ShowMetadata.ashx?Dataset=SNA_TABLE4&amp;Coords=%5bLOCATION%5d.%5bBGR%5d&amp;ShowOnWeb=true&amp;Lang=en" TargetMode="External"/><Relationship Id="rId58" Type="http://schemas.openxmlformats.org/officeDocument/2006/relationships/hyperlink" Target="http://stats.oecd.org/OECDStat_Metadata/ShowMetadata.ashx?Dataset=SNA_TABLE4&amp;Coords=%5bTRANSACT%5d.%5bEXC%5d,%5bMEASURE%5d.%5bCD%5d,%5bLOCATION%5d.%5bCYP%5d&amp;ShowOnWeb=true&amp;Lang=en" TargetMode="External"/><Relationship Id="rId5" Type="http://schemas.openxmlformats.org/officeDocument/2006/relationships/hyperlink" Target="http://stats.oecd.org/OECDStat_Metadata/ShowMetadata.ashx?Dataset=SNA_TABLE4&amp;Coords=%5bLOCATION%5d.%5bCZE%5d&amp;ShowOnWeb=true&amp;Lang=en" TargetMode="External"/><Relationship Id="rId15" Type="http://schemas.openxmlformats.org/officeDocument/2006/relationships/hyperlink" Target="http://stats.oecd.org/OECDStat_Metadata/ShowMetadata.ashx?Dataset=SNA_TABLE4&amp;Coords=%5bLOCATION%5d.%5bDEU%5d&amp;ShowOnWeb=true&amp;Lang=en" TargetMode="External"/><Relationship Id="rId23" Type="http://schemas.openxmlformats.org/officeDocument/2006/relationships/hyperlink" Target="http://stats.oecd.org/OECDStat_Metadata/ShowMetadata.ashx?Dataset=SNA_TABLE4&amp;Coords=%5bLOCATION%5d.%5bIRL%5d&amp;ShowOnWeb=true&amp;Lang=en" TargetMode="External"/><Relationship Id="rId28" Type="http://schemas.openxmlformats.org/officeDocument/2006/relationships/hyperlink" Target="http://stats.oecd.org/OECDStat_Metadata/ShowMetadata.ashx?Dataset=SNA_TABLE4&amp;Coords=%5bTRANSACT%5d.%5bEXC%5d,%5bMEASURE%5d.%5bCD%5d,%5bLOCATION%5d.%5bLVA%5d&amp;ShowOnWeb=true&amp;Lang=en" TargetMode="External"/><Relationship Id="rId36" Type="http://schemas.openxmlformats.org/officeDocument/2006/relationships/hyperlink" Target="http://stats.oecd.org/OECDStat_Metadata/ShowMetadata.ashx?Dataset=SNA_TABLE4&amp;Coords=%5bTRANSACT%5d.%5bEXC%5d,%5bMEASURE%5d.%5bCD%5d,%5bLOCATION%5d.%5bNOR%5d&amp;ShowOnWeb=true&amp;Lang=en" TargetMode="External"/><Relationship Id="rId49" Type="http://schemas.openxmlformats.org/officeDocument/2006/relationships/hyperlink" Target="http://stats.oecd.org/OECDStat_Metadata/ShowMetadata.ashx?Dataset=SNA_TABLE4&amp;Coords=%5bLOCATION%5d.%5bCHE%5d&amp;ShowOnWeb=true&amp;Lang=en" TargetMode="External"/><Relationship Id="rId57" Type="http://schemas.openxmlformats.org/officeDocument/2006/relationships/hyperlink" Target="http://stats.oecd.org/OECDStat_Metadata/ShowMetadata.ashx?Dataset=SNA_TABLE4&amp;Coords=%5bLOCATION%5d.%5bCYP%5d&amp;ShowOnWeb=true&amp;Lang=en" TargetMode="External"/><Relationship Id="rId61" Type="http://schemas.openxmlformats.org/officeDocument/2006/relationships/hyperlink" Target="http://stats.oecd.org/OECDStat_Metadata/ShowMetadata.ashx?Dataset=SNA_TABLE4&amp;Coords=%5bLOCATION%5d.%5bROU%5d&amp;ShowOnWeb=true&amp;Lang=en" TargetMode="External"/><Relationship Id="rId10" Type="http://schemas.openxmlformats.org/officeDocument/2006/relationships/hyperlink" Target="http://stats.oecd.org/OECDStat_Metadata/ShowMetadata.ashx?Dataset=SNA_TABLE4&amp;Coords=%5bTRANSACT%5d.%5bEXC%5d,%5bMEASURE%5d.%5bCD%5d,%5bLOCATION%5d.%5bEST%5d&amp;ShowOnWeb=true&amp;Lang=en" TargetMode="External"/><Relationship Id="rId19" Type="http://schemas.openxmlformats.org/officeDocument/2006/relationships/hyperlink" Target="http://stats.oecd.org/OECDStat_Metadata/ShowMetadata.ashx?Dataset=SNA_TABLE4&amp;Coords=%5bLOCATION%5d.%5bHUN%5d&amp;ShowOnWeb=true&amp;Lang=en" TargetMode="External"/><Relationship Id="rId31" Type="http://schemas.openxmlformats.org/officeDocument/2006/relationships/hyperlink" Target="http://stats.oecd.org/OECDStat_Metadata/ShowMetadata.ashx?Dataset=SNA_TABLE4&amp;Coords=%5bLOCATION%5d.%5bLUX%5d&amp;ShowOnWeb=true&amp;Lang=en" TargetMode="External"/><Relationship Id="rId44" Type="http://schemas.openxmlformats.org/officeDocument/2006/relationships/hyperlink" Target="http://stats.oecd.org/OECDStat_Metadata/ShowMetadata.ashx?Dataset=SNA_TABLE4&amp;Coords=%5bTRANSACT%5d.%5bEXC%5d,%5bMEASURE%5d.%5bCD%5d,%5bLOCATION%5d.%5bSVN%5d&amp;ShowOnWeb=true&amp;Lang=en" TargetMode="External"/><Relationship Id="rId52" Type="http://schemas.openxmlformats.org/officeDocument/2006/relationships/hyperlink" Target="http://stats.oecd.org/OECDStat_Metadata/ShowMetadata.ashx?Dataset=SNA_TABLE4&amp;Coords=%5bTRANSACT%5d.%5bEXC%5d,%5bMEASURE%5d.%5bCD%5d,%5bLOCATION%5d.%5bGBR%5d&amp;ShowOnWeb=true&amp;Lang=en" TargetMode="External"/><Relationship Id="rId60" Type="http://schemas.openxmlformats.org/officeDocument/2006/relationships/hyperlink" Target="http://stats.oecd.org/OECDStat_Metadata/ShowMetadata.ashx?Dataset=SNA_TABLE4&amp;Coords=%5bTRANSACT%5d.%5bEXC%5d,%5bMEASURE%5d.%5bCD%5d,%5bLOCATION%5d.%5bMLT%5d&amp;ShowOnWeb=true&amp;Lang=en" TargetMode="External"/><Relationship Id="rId4" Type="http://schemas.openxmlformats.org/officeDocument/2006/relationships/hyperlink" Target="http://stats.oecd.org/OECDStat_Metadata/ShowMetadata.ashx?Dataset=SNA_TABLE4&amp;Coords=%5bTRANSACT%5d.%5bEXC%5d,%5bMEASURE%5d.%5bCD%5d,%5bLOCATION%5d.%5bBEL%5d&amp;ShowOnWeb=true&amp;Lang=en" TargetMode="External"/><Relationship Id="rId9" Type="http://schemas.openxmlformats.org/officeDocument/2006/relationships/hyperlink" Target="http://stats.oecd.org/OECDStat_Metadata/ShowMetadata.ashx?Dataset=SNA_TABLE4&amp;Coords=%5bLOCATION%5d.%5bEST%5d&amp;ShowOnWeb=true&amp;Lang=en" TargetMode="External"/><Relationship Id="rId14" Type="http://schemas.openxmlformats.org/officeDocument/2006/relationships/hyperlink" Target="http://stats.oecd.org/OECDStat_Metadata/ShowMetadata.ashx?Dataset=SNA_TABLE4&amp;Coords=%5bTRANSACT%5d.%5bEXC%5d,%5bMEASURE%5d.%5bCD%5d,%5bLOCATION%5d.%5bFRA%5d&amp;ShowOnWeb=true&amp;Lang=en" TargetMode="External"/><Relationship Id="rId22" Type="http://schemas.openxmlformats.org/officeDocument/2006/relationships/hyperlink" Target="http://stats.oecd.org/OECDStat_Metadata/ShowMetadata.ashx?Dataset=SNA_TABLE4&amp;Coords=%5bTRANSACT%5d.%5bEXC%5d,%5bMEASURE%5d.%5bCD%5d,%5bLOCATION%5d.%5bISL%5d&amp;ShowOnWeb=true&amp;Lang=en" TargetMode="External"/><Relationship Id="rId27" Type="http://schemas.openxmlformats.org/officeDocument/2006/relationships/hyperlink" Target="http://stats.oecd.org/OECDStat_Metadata/ShowMetadata.ashx?Dataset=SNA_TABLE4&amp;Coords=%5bLOCATION%5d.%5bLVA%5d&amp;ShowOnWeb=true&amp;Lang=en" TargetMode="External"/><Relationship Id="rId30" Type="http://schemas.openxmlformats.org/officeDocument/2006/relationships/hyperlink" Target="http://stats.oecd.org/OECDStat_Metadata/ShowMetadata.ashx?Dataset=SNA_TABLE4&amp;Coords=%5bTRANSACT%5d.%5bEXC%5d,%5bMEASURE%5d.%5bCD%5d,%5bLOCATION%5d.%5bLTU%5d&amp;ShowOnWeb=true&amp;Lang=en" TargetMode="External"/><Relationship Id="rId35" Type="http://schemas.openxmlformats.org/officeDocument/2006/relationships/hyperlink" Target="http://stats.oecd.org/OECDStat_Metadata/ShowMetadata.ashx?Dataset=SNA_TABLE4&amp;Coords=%5bLOCATION%5d.%5bNOR%5d&amp;ShowOnWeb=true&amp;Lang=en" TargetMode="External"/><Relationship Id="rId43" Type="http://schemas.openxmlformats.org/officeDocument/2006/relationships/hyperlink" Target="http://stats.oecd.org/OECDStat_Metadata/ShowMetadata.ashx?Dataset=SNA_TABLE4&amp;Coords=%5bLOCATION%5d.%5bSVN%5d&amp;ShowOnWeb=true&amp;Lang=en" TargetMode="External"/><Relationship Id="rId48" Type="http://schemas.openxmlformats.org/officeDocument/2006/relationships/hyperlink" Target="http://stats.oecd.org/OECDStat_Metadata/ShowMetadata.ashx?Dataset=SNA_TABLE4&amp;Coords=%5bTRANSACT%5d.%5bEXC%5d,%5bMEASURE%5d.%5bCD%5d,%5bLOCATION%5d.%5bSWE%5d&amp;ShowOnWeb=true&amp;Lang=en" TargetMode="External"/><Relationship Id="rId56" Type="http://schemas.openxmlformats.org/officeDocument/2006/relationships/hyperlink" Target="http://stats.oecd.org/OECDStat_Metadata/ShowMetadata.ashx?Dataset=SNA_TABLE4&amp;Coords=%5bTRANSACT%5d.%5bEXC%5d,%5bMEASURE%5d.%5bCD%5d,%5bLOCATION%5d.%5bHRV%5d&amp;ShowOnWeb=true&amp;Lang=en" TargetMode="External"/><Relationship Id="rId64" Type="http://schemas.openxmlformats.org/officeDocument/2006/relationships/hyperlink" Target="http://stats.oecd.org/OECDStat_Metadata/ShowMetadata.ashx?Dataset=SNA_TABLE4&amp;ShowOnWeb=true&amp;Lang=en" TargetMode="External"/><Relationship Id="rId8" Type="http://schemas.openxmlformats.org/officeDocument/2006/relationships/hyperlink" Target="http://stats.oecd.org/OECDStat_Metadata/ShowMetadata.ashx?Dataset=SNA_TABLE4&amp;Coords=%5bTRANSACT%5d.%5bEXC%5d,%5bMEASURE%5d.%5bCD%5d,%5bLOCATION%5d.%5bDNK%5d&amp;ShowOnWeb=true&amp;Lang=en" TargetMode="External"/><Relationship Id="rId51" Type="http://schemas.openxmlformats.org/officeDocument/2006/relationships/hyperlink" Target="http://stats.oecd.org/OECDStat_Metadata/ShowMetadata.ashx?Dataset=SNA_TABLE4&amp;Coords=%5bLOCATION%5d.%5bGBR%5d&amp;ShowOnWeb=true&amp;Lang=en" TargetMode="External"/><Relationship Id="rId3" Type="http://schemas.openxmlformats.org/officeDocument/2006/relationships/hyperlink" Target="http://stats.oecd.org/OECDStat_Metadata/ShowMetadata.ashx?Dataset=SNA_TABLE4&amp;Coords=%5bLOCATION%5d.%5bBEL%5d&amp;ShowOnWeb=true&amp;Lang=en" TargetMode="External"/><Relationship Id="rId12" Type="http://schemas.openxmlformats.org/officeDocument/2006/relationships/hyperlink" Target="http://stats.oecd.org/OECDStat_Metadata/ShowMetadata.ashx?Dataset=SNA_TABLE4&amp;Coords=%5bTRANSACT%5d.%5bEXC%5d,%5bMEASURE%5d.%5bCD%5d,%5bLOCATION%5d.%5bFIN%5d&amp;ShowOnWeb=true&amp;Lang=en" TargetMode="External"/><Relationship Id="rId17" Type="http://schemas.openxmlformats.org/officeDocument/2006/relationships/hyperlink" Target="http://stats.oecd.org/OECDStat_Metadata/ShowMetadata.ashx?Dataset=SNA_TABLE4&amp;Coords=%5bLOCATION%5d.%5bGRC%5d&amp;ShowOnWeb=true&amp;Lang=en" TargetMode="External"/><Relationship Id="rId25" Type="http://schemas.openxmlformats.org/officeDocument/2006/relationships/hyperlink" Target="http://stats.oecd.org/OECDStat_Metadata/ShowMetadata.ashx?Dataset=SNA_TABLE4&amp;Coords=%5bLOCATION%5d.%5bITA%5d&amp;ShowOnWeb=true&amp;Lang=en" TargetMode="External"/><Relationship Id="rId33" Type="http://schemas.openxmlformats.org/officeDocument/2006/relationships/hyperlink" Target="http://stats.oecd.org/OECDStat_Metadata/ShowMetadata.ashx?Dataset=SNA_TABLE4&amp;Coords=%5bLOCATION%5d.%5bNLD%5d&amp;ShowOnWeb=true&amp;Lang=en" TargetMode="External"/><Relationship Id="rId38" Type="http://schemas.openxmlformats.org/officeDocument/2006/relationships/hyperlink" Target="http://stats.oecd.org/OECDStat_Metadata/ShowMetadata.ashx?Dataset=SNA_TABLE4&amp;Coords=%5bTRANSACT%5d.%5bEXC%5d,%5bMEASURE%5d.%5bCD%5d,%5bLOCATION%5d.%5bPOL%5d&amp;ShowOnWeb=true&amp;Lang=en" TargetMode="External"/><Relationship Id="rId46" Type="http://schemas.openxmlformats.org/officeDocument/2006/relationships/hyperlink" Target="http://stats.oecd.org/OECDStat_Metadata/ShowMetadata.ashx?Dataset=SNA_TABLE4&amp;Coords=%5bTRANSACT%5d.%5bEXC%5d,%5bMEASURE%5d.%5bCD%5d,%5bLOCATION%5d.%5bESP%5d&amp;ShowOnWeb=true&amp;Lang=en" TargetMode="External"/><Relationship Id="rId59" Type="http://schemas.openxmlformats.org/officeDocument/2006/relationships/hyperlink" Target="http://stats.oecd.org/OECDStat_Metadata/ShowMetadata.ashx?Dataset=SNA_TABLE4&amp;Coords=%5bLOCATION%5d.%5bMLT%5d&amp;ShowOnWeb=true&amp;Lang=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https://missingprofits.worl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opendocs.ids.ac.uk/opendocs/bitstream/handle/20.500.12413/16467/ICTD_WP119.pdf?sequence=1&amp;isAllowed=y"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wider.unu.edu/publication/global-distribution-revenue-loss-tax-avo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5690-37E8-C94C-A5ED-D4BAF6D5E76A}">
  <sheetPr>
    <tabColor theme="5" tint="0.79998168889431442"/>
  </sheetPr>
  <dimension ref="D2:G13"/>
  <sheetViews>
    <sheetView showGridLines="0" zoomScaleNormal="100" workbookViewId="0">
      <selection activeCell="G6" sqref="G6"/>
    </sheetView>
  </sheetViews>
  <sheetFormatPr baseColWidth="10" defaultColWidth="11.453125" defaultRowHeight="14.5"/>
  <cols>
    <col min="1" max="3" width="3.81640625" customWidth="1"/>
    <col min="4" max="4" width="24.453125" customWidth="1"/>
    <col min="5" max="5" width="13.81640625" customWidth="1"/>
    <col min="6" max="6" width="16.7265625" bestFit="1" customWidth="1"/>
    <col min="7" max="7" width="96.54296875" customWidth="1"/>
  </cols>
  <sheetData>
    <row r="2" spans="4:7" ht="21">
      <c r="D2" s="165" t="s">
        <v>0</v>
      </c>
      <c r="E2" s="166"/>
      <c r="F2" s="166"/>
      <c r="G2" s="167"/>
    </row>
    <row r="4" spans="4:7">
      <c r="D4" s="37" t="s">
        <v>1</v>
      </c>
      <c r="E4" s="38" t="s">
        <v>2</v>
      </c>
      <c r="F4" s="38" t="s">
        <v>3</v>
      </c>
      <c r="G4" s="39" t="s">
        <v>4</v>
      </c>
    </row>
    <row r="5" spans="4:7">
      <c r="D5" s="145" t="s">
        <v>5</v>
      </c>
      <c r="E5" s="146">
        <v>2021</v>
      </c>
      <c r="F5" s="146" t="s">
        <v>6</v>
      </c>
      <c r="G5" s="147" t="s">
        <v>2549</v>
      </c>
    </row>
    <row r="6" spans="4:7">
      <c r="D6" s="148" t="s">
        <v>7</v>
      </c>
      <c r="E6" s="149">
        <v>2021</v>
      </c>
      <c r="F6" s="149" t="s">
        <v>6</v>
      </c>
      <c r="G6" s="150" t="s">
        <v>15</v>
      </c>
    </row>
    <row r="7" spans="4:7">
      <c r="D7" s="3" t="s">
        <v>8</v>
      </c>
      <c r="E7" s="33">
        <v>2020</v>
      </c>
      <c r="F7" s="33" t="s">
        <v>6</v>
      </c>
      <c r="G7" s="34" t="s">
        <v>9</v>
      </c>
    </row>
    <row r="8" spans="4:7">
      <c r="D8" s="3" t="s">
        <v>10</v>
      </c>
      <c r="E8" s="33">
        <v>2019</v>
      </c>
      <c r="F8" s="33" t="s">
        <v>6</v>
      </c>
      <c r="G8" s="34" t="s">
        <v>11</v>
      </c>
    </row>
    <row r="9" spans="4:7">
      <c r="D9" s="3" t="s">
        <v>12</v>
      </c>
      <c r="E9" s="33">
        <v>2021</v>
      </c>
      <c r="F9" s="33" t="s">
        <v>6</v>
      </c>
      <c r="G9" s="34" t="s">
        <v>13</v>
      </c>
    </row>
    <row r="10" spans="4:7">
      <c r="D10" s="3" t="s">
        <v>14</v>
      </c>
      <c r="E10" s="33">
        <v>2017</v>
      </c>
      <c r="F10" s="33" t="s">
        <v>6</v>
      </c>
      <c r="G10" s="34" t="s">
        <v>15</v>
      </c>
    </row>
    <row r="11" spans="4:7">
      <c r="D11" s="3" t="s">
        <v>16</v>
      </c>
      <c r="E11" s="33">
        <v>2016</v>
      </c>
      <c r="F11" s="33" t="s">
        <v>6</v>
      </c>
      <c r="G11" s="34" t="s">
        <v>17</v>
      </c>
    </row>
    <row r="12" spans="4:7">
      <c r="D12" s="3" t="s">
        <v>18</v>
      </c>
      <c r="E12" s="33">
        <v>2017</v>
      </c>
      <c r="F12" s="33" t="s">
        <v>19</v>
      </c>
      <c r="G12" s="34" t="s">
        <v>20</v>
      </c>
    </row>
    <row r="13" spans="4:7">
      <c r="D13" s="4" t="s">
        <v>21</v>
      </c>
      <c r="E13" s="35">
        <v>2015</v>
      </c>
      <c r="F13" s="35" t="s">
        <v>19</v>
      </c>
      <c r="G13" s="36" t="s">
        <v>20</v>
      </c>
    </row>
  </sheetData>
  <mergeCells count="1">
    <mergeCell ref="D2:G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9FB8-3589-EB46-BE6A-E79ED0A02682}">
  <dimension ref="B2:J47"/>
  <sheetViews>
    <sheetView showGridLines="0" zoomScaleNormal="100" workbookViewId="0">
      <selection activeCell="K11" sqref="K11"/>
    </sheetView>
  </sheetViews>
  <sheetFormatPr baseColWidth="10" defaultColWidth="11.453125" defaultRowHeight="14.5"/>
  <cols>
    <col min="1" max="3" width="3.81640625" customWidth="1"/>
    <col min="4" max="4" width="13.26953125" customWidth="1"/>
    <col min="5" max="5" width="28.26953125" customWidth="1"/>
    <col min="9" max="9" width="53.1796875" customWidth="1"/>
  </cols>
  <sheetData>
    <row r="2" spans="2:10" ht="21">
      <c r="B2" s="5" t="s">
        <v>124</v>
      </c>
      <c r="D2" s="165" t="s">
        <v>125</v>
      </c>
      <c r="E2" s="166"/>
      <c r="F2" s="166"/>
      <c r="G2" s="166"/>
      <c r="H2" s="166"/>
      <c r="I2" s="167"/>
    </row>
    <row r="4" spans="2:10">
      <c r="D4" s="171" t="s">
        <v>74</v>
      </c>
      <c r="E4" s="171"/>
      <c r="F4" s="15" t="s">
        <v>126</v>
      </c>
      <c r="J4" s="16" t="s">
        <v>99</v>
      </c>
    </row>
    <row r="6" spans="2:10">
      <c r="D6" s="171" t="s">
        <v>76</v>
      </c>
      <c r="E6" s="171"/>
      <c r="F6" s="25" t="s">
        <v>127</v>
      </c>
      <c r="G6" s="25"/>
      <c r="H6" s="25"/>
      <c r="I6" s="25"/>
    </row>
    <row r="8" spans="2:10">
      <c r="D8" s="171" t="s">
        <v>77</v>
      </c>
      <c r="E8" s="171"/>
      <c r="F8" s="152">
        <v>2012</v>
      </c>
    </row>
    <row r="10" spans="2:10">
      <c r="D10" s="171" t="s">
        <v>78</v>
      </c>
      <c r="E10" s="171"/>
      <c r="F10" t="s">
        <v>93</v>
      </c>
    </row>
    <row r="12" spans="2:10">
      <c r="D12" s="1" t="s">
        <v>80</v>
      </c>
    </row>
    <row r="14" spans="2:10">
      <c r="D14" s="17" t="s">
        <v>81</v>
      </c>
      <c r="E14" s="18" t="s">
        <v>25</v>
      </c>
    </row>
    <row r="15" spans="2:10">
      <c r="D15" s="2" t="s">
        <v>35</v>
      </c>
      <c r="E15" s="6" t="s">
        <v>95</v>
      </c>
    </row>
    <row r="16" spans="2:10">
      <c r="D16" s="3" t="s">
        <v>36</v>
      </c>
      <c r="E16" s="7" t="s">
        <v>95</v>
      </c>
    </row>
    <row r="17" spans="4:5">
      <c r="D17" s="3" t="s">
        <v>37</v>
      </c>
      <c r="E17" s="7" t="s">
        <v>95</v>
      </c>
    </row>
    <row r="18" spans="4:5">
      <c r="D18" s="3" t="s">
        <v>38</v>
      </c>
      <c r="E18" s="7" t="s">
        <v>95</v>
      </c>
    </row>
    <row r="19" spans="4:5">
      <c r="D19" s="3" t="s">
        <v>39</v>
      </c>
      <c r="E19" s="7" t="s">
        <v>95</v>
      </c>
    </row>
    <row r="20" spans="4:5">
      <c r="D20" s="3" t="s">
        <v>40</v>
      </c>
      <c r="E20" s="7">
        <v>0.4</v>
      </c>
    </row>
    <row r="21" spans="4:5">
      <c r="D21" s="3" t="s">
        <v>41</v>
      </c>
      <c r="E21" s="7">
        <v>2.8</v>
      </c>
    </row>
    <row r="22" spans="4:5">
      <c r="D22" s="3" t="s">
        <v>42</v>
      </c>
      <c r="E22" s="7" t="s">
        <v>95</v>
      </c>
    </row>
    <row r="23" spans="4:5">
      <c r="D23" s="3" t="s">
        <v>43</v>
      </c>
      <c r="E23" s="7">
        <v>2</v>
      </c>
    </row>
    <row r="24" spans="4:5">
      <c r="D24" s="3" t="s">
        <v>44</v>
      </c>
      <c r="E24" s="7">
        <v>60.2</v>
      </c>
    </row>
    <row r="25" spans="4:5">
      <c r="D25" s="3" t="s">
        <v>45</v>
      </c>
      <c r="E25" s="7">
        <v>43.5</v>
      </c>
    </row>
    <row r="26" spans="4:5">
      <c r="D26" s="3" t="s">
        <v>46</v>
      </c>
      <c r="E26" s="7">
        <v>0.5</v>
      </c>
    </row>
    <row r="27" spans="4:5">
      <c r="D27" s="3" t="s">
        <v>47</v>
      </c>
      <c r="E27" s="7" t="s">
        <v>95</v>
      </c>
    </row>
    <row r="28" spans="4:5">
      <c r="D28" s="3" t="s">
        <v>48</v>
      </c>
      <c r="E28" s="7" t="s">
        <v>95</v>
      </c>
    </row>
    <row r="29" spans="4:5">
      <c r="D29" s="3" t="s">
        <v>49</v>
      </c>
      <c r="E29" s="7" t="s">
        <v>95</v>
      </c>
    </row>
    <row r="30" spans="4:5">
      <c r="D30" s="3" t="s">
        <v>50</v>
      </c>
      <c r="E30" s="7">
        <v>14.3</v>
      </c>
    </row>
    <row r="31" spans="4:5">
      <c r="D31" s="3" t="s">
        <v>51</v>
      </c>
      <c r="E31" s="7" t="s">
        <v>95</v>
      </c>
    </row>
    <row r="32" spans="4:5">
      <c r="D32" s="3" t="s">
        <v>52</v>
      </c>
      <c r="E32" s="7" t="s">
        <v>95</v>
      </c>
    </row>
    <row r="33" spans="4:5">
      <c r="D33" s="3" t="s">
        <v>53</v>
      </c>
      <c r="E33" s="7" t="s">
        <v>95</v>
      </c>
    </row>
    <row r="34" spans="4:5">
      <c r="D34" s="3" t="s">
        <v>54</v>
      </c>
      <c r="E34" s="7" t="s">
        <v>95</v>
      </c>
    </row>
    <row r="35" spans="4:5">
      <c r="D35" s="3" t="s">
        <v>55</v>
      </c>
      <c r="E35" s="7" t="s">
        <v>95</v>
      </c>
    </row>
    <row r="36" spans="4:5">
      <c r="D36" s="3" t="s">
        <v>56</v>
      </c>
      <c r="E36" s="7">
        <v>9.1999999999999993</v>
      </c>
    </row>
    <row r="37" spans="4:5">
      <c r="D37" s="3" t="s">
        <v>57</v>
      </c>
      <c r="E37" s="7">
        <v>1.8</v>
      </c>
    </row>
    <row r="38" spans="4:5">
      <c r="D38" s="3" t="s">
        <v>58</v>
      </c>
      <c r="E38" s="7">
        <v>4.7</v>
      </c>
    </row>
    <row r="39" spans="4:5">
      <c r="D39" s="3" t="s">
        <v>59</v>
      </c>
      <c r="E39" s="7" t="s">
        <v>95</v>
      </c>
    </row>
    <row r="40" spans="4:5">
      <c r="D40" s="3" t="s">
        <v>60</v>
      </c>
      <c r="E40" s="7" t="s">
        <v>95</v>
      </c>
    </row>
    <row r="41" spans="4:5">
      <c r="D41" s="3" t="s">
        <v>61</v>
      </c>
      <c r="E41" s="7" t="s">
        <v>95</v>
      </c>
    </row>
    <row r="42" spans="4:5">
      <c r="D42" s="3" t="s">
        <v>62</v>
      </c>
      <c r="E42" s="7">
        <v>17.7</v>
      </c>
    </row>
    <row r="43" spans="4:5">
      <c r="D43" s="3" t="s">
        <v>63</v>
      </c>
      <c r="E43" s="7" t="s">
        <v>95</v>
      </c>
    </row>
    <row r="44" spans="4:5">
      <c r="D44" s="3" t="s">
        <v>64</v>
      </c>
      <c r="E44" s="7" t="s">
        <v>95</v>
      </c>
    </row>
    <row r="45" spans="4:5">
      <c r="D45" s="4" t="s">
        <v>65</v>
      </c>
      <c r="E45" s="8" t="s">
        <v>95</v>
      </c>
    </row>
    <row r="47" spans="4:5">
      <c r="D47" t="s">
        <v>89</v>
      </c>
    </row>
  </sheetData>
  <mergeCells count="5">
    <mergeCell ref="D10:E10"/>
    <mergeCell ref="D2:I2"/>
    <mergeCell ref="D4:E4"/>
    <mergeCell ref="D6:E6"/>
    <mergeCell ref="D8:E8"/>
  </mergeCells>
  <hyperlinks>
    <hyperlink ref="F4" r:id="rId1" xr:uid="{3E27BF82-2DC8-624E-BCD4-0B10FEA2885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85BA-BB9A-432C-B48C-AAD3EFB4FFC1}">
  <dimension ref="B2:G47"/>
  <sheetViews>
    <sheetView showGridLines="0" workbookViewId="0">
      <selection activeCell="J9" sqref="J9"/>
    </sheetView>
  </sheetViews>
  <sheetFormatPr baseColWidth="10" defaultColWidth="11.453125" defaultRowHeight="14.5"/>
  <cols>
    <col min="1" max="3" width="3.81640625" customWidth="1"/>
    <col min="4" max="4" width="13.453125" customWidth="1"/>
    <col min="5" max="5" width="31.26953125" customWidth="1"/>
    <col min="6" max="6" width="49.54296875" customWidth="1"/>
  </cols>
  <sheetData>
    <row r="2" spans="2:7" ht="21">
      <c r="B2" s="5" t="s">
        <v>128</v>
      </c>
      <c r="D2" s="165" t="s">
        <v>129</v>
      </c>
      <c r="E2" s="166"/>
      <c r="F2" s="167"/>
    </row>
    <row r="4" spans="2:7">
      <c r="D4" s="171" t="s">
        <v>74</v>
      </c>
      <c r="E4" s="171"/>
      <c r="F4" s="15" t="s">
        <v>130</v>
      </c>
      <c r="G4" s="16" t="s">
        <v>99</v>
      </c>
    </row>
    <row r="6" spans="2:7">
      <c r="D6" s="171" t="s">
        <v>76</v>
      </c>
      <c r="E6" s="171"/>
      <c r="F6" s="163" t="s">
        <v>131</v>
      </c>
    </row>
    <row r="8" spans="2:7">
      <c r="D8" s="171" t="s">
        <v>77</v>
      </c>
      <c r="E8" s="171"/>
      <c r="F8" s="152">
        <v>2017</v>
      </c>
    </row>
    <row r="10" spans="2:7">
      <c r="D10" s="171" t="s">
        <v>78</v>
      </c>
      <c r="E10" s="171"/>
      <c r="F10" t="s">
        <v>101</v>
      </c>
    </row>
    <row r="12" spans="2:7">
      <c r="D12" s="1" t="s">
        <v>80</v>
      </c>
    </row>
    <row r="14" spans="2:7">
      <c r="D14" s="81" t="s">
        <v>81</v>
      </c>
      <c r="E14" s="31" t="s">
        <v>132</v>
      </c>
      <c r="F14" s="101" t="s">
        <v>133</v>
      </c>
    </row>
    <row r="15" spans="2:7">
      <c r="D15" s="82" t="s">
        <v>35</v>
      </c>
      <c r="E15" s="79" t="str">
        <f>IFERROR(VLOOKUP(D15,'TJN 2021 - Table 3'!$A$121:$C$168,3,FALSE),"n/a")</f>
        <v>4562</v>
      </c>
      <c r="F15" s="105">
        <f>IFERROR(VLOOKUP(D15,'TJN 2021 - Table 3'!$A$121:$C$168,3,FALSE)-VLOOKUP(D15,'TJN 2021 - Table 3'!$A$121:$C$168,2,FALSE),VLOOKUP(D15,'TJN 2021 - Table 3'!$A$121:$C$168,3,FALSE))</f>
        <v>-3362</v>
      </c>
    </row>
    <row r="16" spans="2:7">
      <c r="D16" s="83" t="s">
        <v>36</v>
      </c>
      <c r="E16" s="78" t="str">
        <f>IFERROR(VLOOKUP(D16,'TJN 2021 - Table 3'!$A$121:$C$168,3,FALSE),"n/a")</f>
        <v>3301</v>
      </c>
      <c r="F16" s="106" t="str">
        <f>IFERROR(VLOOKUP(D16,'TJN 2021 - Table 3'!$A$121:$C$168,3,FALSE)-VLOOKUP(D16,'TJN 2021 - Table 3'!$A$121:$C$168,2,FALSE),VLOOKUP(D16,'TJN 2021 - Table 3'!$A$121:$C$168,3,FALSE))</f>
        <v>3301</v>
      </c>
    </row>
    <row r="17" spans="4:6">
      <c r="D17" s="83" t="s">
        <v>37</v>
      </c>
      <c r="E17" s="78" t="str">
        <f>IFERROR(VLOOKUP(D17,'TJN 2021 - Table 3'!$A$121:$C$168,3,FALSE),"n/a")</f>
        <v>1367</v>
      </c>
      <c r="F17" s="106">
        <f>IFERROR(VLOOKUP(D17,'TJN 2021 - Table 3'!$A$121:$C$168,3,FALSE)-VLOOKUP(D17,'TJN 2021 - Table 3'!$A$121:$C$168,2,FALSE),VLOOKUP(D17,'TJN 2021 - Table 3'!$A$121:$C$168,3,FALSE))</f>
        <v>1222</v>
      </c>
    </row>
    <row r="18" spans="4:6">
      <c r="D18" s="83" t="s">
        <v>38</v>
      </c>
      <c r="E18" s="78" t="str">
        <f>IFERROR(VLOOKUP(D18,'TJN 2021 - Table 3'!$A$121:$C$168,3,FALSE),"n/a")</f>
        <v>819</v>
      </c>
      <c r="F18" s="106">
        <f>IFERROR(VLOOKUP(D18,'TJN 2021 - Table 3'!$A$121:$C$168,3,FALSE)-VLOOKUP(D18,'TJN 2021 - Table 3'!$A$121:$C$168,2,FALSE),VLOOKUP(D18,'TJN 2021 - Table 3'!$A$121:$C$168,3,FALSE))</f>
        <v>803</v>
      </c>
    </row>
    <row r="19" spans="4:6">
      <c r="D19" s="83" t="s">
        <v>39</v>
      </c>
      <c r="E19" s="78" t="str">
        <f>IFERROR(VLOOKUP(D19,'TJN 2021 - Table 3'!$A$121:$C$168,3,FALSE),"n/a")</f>
        <v>628</v>
      </c>
      <c r="F19" s="106">
        <f>IFERROR(VLOOKUP(D19,'TJN 2021 - Table 3'!$A$121:$C$168,3,FALSE)-VLOOKUP(D19,'TJN 2021 - Table 3'!$A$121:$C$168,2,FALSE),VLOOKUP(D19,'TJN 2021 - Table 3'!$A$121:$C$168,3,FALSE))</f>
        <v>-3061</v>
      </c>
    </row>
    <row r="20" spans="4:6">
      <c r="D20" s="83" t="s">
        <v>40</v>
      </c>
      <c r="E20" s="78" t="str">
        <f>IFERROR(VLOOKUP(D20,'TJN 2021 - Table 3'!$A$121:$C$168,3,FALSE),"n/a")</f>
        <v>3442</v>
      </c>
      <c r="F20" s="106">
        <f>IFERROR(VLOOKUP(D20,'TJN 2021 - Table 3'!$A$121:$C$168,3,FALSE)-VLOOKUP(D20,'TJN 2021 - Table 3'!$A$121:$C$168,2,FALSE),VLOOKUP(D20,'TJN 2021 - Table 3'!$A$121:$C$168,3,FALSE))</f>
        <v>3077</v>
      </c>
    </row>
    <row r="21" spans="4:6">
      <c r="D21" s="83" t="s">
        <v>41</v>
      </c>
      <c r="E21" s="78" t="str">
        <f>IFERROR(VLOOKUP(D21,'TJN 2021 - Table 3'!$A$121:$C$168,3,FALSE),"n/a")</f>
        <v>3942</v>
      </c>
      <c r="F21" s="106">
        <f>IFERROR(VLOOKUP(D21,'TJN 2021 - Table 3'!$A$121:$C$168,3,FALSE)-VLOOKUP(D21,'TJN 2021 - Table 3'!$A$121:$C$168,2,FALSE),VLOOKUP(D21,'TJN 2021 - Table 3'!$A$121:$C$168,3,FALSE))</f>
        <v>-7031</v>
      </c>
    </row>
    <row r="22" spans="4:6">
      <c r="D22" s="83" t="s">
        <v>42</v>
      </c>
      <c r="E22" s="78" t="str">
        <f>IFERROR(VLOOKUP(D22,'TJN 2021 - Table 3'!$A$121:$C$168,3,FALSE),"n/a")</f>
        <v>412</v>
      </c>
      <c r="F22" s="106" t="str">
        <f>IFERROR(VLOOKUP(D22,'TJN 2021 - Table 3'!$A$121:$C$168,3,FALSE)-VLOOKUP(D22,'TJN 2021 - Table 3'!$A$121:$C$168,2,FALSE),VLOOKUP(D22,'TJN 2021 - Table 3'!$A$121:$C$168,3,FALSE))</f>
        <v>412</v>
      </c>
    </row>
    <row r="23" spans="4:6">
      <c r="D23" s="83" t="s">
        <v>43</v>
      </c>
      <c r="E23" s="78" t="str">
        <f>IFERROR(VLOOKUP(D23,'TJN 2021 - Table 3'!$A$121:$C$168,3,FALSE),"n/a")</f>
        <v>1294</v>
      </c>
      <c r="F23" s="106">
        <f>IFERROR(VLOOKUP(D23,'TJN 2021 - Table 3'!$A$121:$C$168,3,FALSE)-VLOOKUP(D23,'TJN 2021 - Table 3'!$A$121:$C$168,2,FALSE),VLOOKUP(D23,'TJN 2021 - Table 3'!$A$121:$C$168,3,FALSE))</f>
        <v>-5617</v>
      </c>
    </row>
    <row r="24" spans="4:6">
      <c r="D24" s="83" t="s">
        <v>44</v>
      </c>
      <c r="E24" s="78" t="str">
        <f>IFERROR(VLOOKUP(D24,'TJN 2021 - Table 3'!$A$121:$C$168,3,FALSE),"n/a")</f>
        <v>101991</v>
      </c>
      <c r="F24" s="106" t="str">
        <f>IFERROR(VLOOKUP(D24,'TJN 2021 - Table 3'!$A$121:$C$168,3,FALSE)-VLOOKUP(D24,'TJN 2021 - Table 3'!$A$121:$C$168,2,FALSE),VLOOKUP(D24,'TJN 2021 - Table 3'!$A$121:$C$168,3,FALSE))</f>
        <v>101991</v>
      </c>
    </row>
    <row r="25" spans="4:6">
      <c r="D25" s="83" t="s">
        <v>45</v>
      </c>
      <c r="E25" s="78" t="str">
        <f>IFERROR(VLOOKUP(D25,'TJN 2021 - Table 3'!$A$121:$C$168,3,FALSE),"n/a")</f>
        <v>114766</v>
      </c>
      <c r="F25" s="106" t="str">
        <f>IFERROR(VLOOKUP(D25,'TJN 2021 - Table 3'!$A$121:$C$168,3,FALSE)-VLOOKUP(D25,'TJN 2021 - Table 3'!$A$121:$C$168,2,FALSE),VLOOKUP(D25,'TJN 2021 - Table 3'!$A$121:$C$168,3,FALSE))</f>
        <v>114766</v>
      </c>
    </row>
    <row r="26" spans="4:6">
      <c r="D26" s="83" t="s">
        <v>46</v>
      </c>
      <c r="E26" s="78" t="str">
        <f>IFERROR(VLOOKUP(D26,'TJN 2021 - Table 3'!$A$121:$C$168,3,FALSE),"n/a")</f>
        <v>2693</v>
      </c>
      <c r="F26" s="106" t="str">
        <f>IFERROR(VLOOKUP(D26,'TJN 2021 - Table 3'!$A$121:$C$168,3,FALSE)-VLOOKUP(D26,'TJN 2021 - Table 3'!$A$121:$C$168,2,FALSE),VLOOKUP(D26,'TJN 2021 - Table 3'!$A$121:$C$168,3,FALSE))</f>
        <v>2693</v>
      </c>
    </row>
    <row r="27" spans="4:6">
      <c r="D27" s="83" t="s">
        <v>47</v>
      </c>
      <c r="E27" s="78" t="str">
        <f>IFERROR(VLOOKUP(D27,'TJN 2021 - Table 3'!$A$121:$C$168,3,FALSE),"n/a")</f>
        <v>17127</v>
      </c>
      <c r="F27" s="106">
        <f>IFERROR(VLOOKUP(D27,'TJN 2021 - Table 3'!$A$121:$C$168,3,FALSE)-VLOOKUP(D27,'TJN 2021 - Table 3'!$A$121:$C$168,2,FALSE),VLOOKUP(D27,'TJN 2021 - Table 3'!$A$121:$C$168,3,FALSE))</f>
        <v>17106</v>
      </c>
    </row>
    <row r="28" spans="4:6">
      <c r="D28" s="83" t="s">
        <v>48</v>
      </c>
      <c r="E28" s="78" t="str">
        <f>IFERROR(VLOOKUP(D28,'TJN 2021 - Table 3'!$A$121:$C$168,3,FALSE),"n/a")</f>
        <v>229</v>
      </c>
      <c r="F28" s="106">
        <f>IFERROR(VLOOKUP(D28,'TJN 2021 - Table 3'!$A$121:$C$168,3,FALSE)-VLOOKUP(D28,'TJN 2021 - Table 3'!$A$121:$C$168,2,FALSE),VLOOKUP(D28,'TJN 2021 - Table 3'!$A$121:$C$168,3,FALSE))</f>
        <v>213</v>
      </c>
    </row>
    <row r="29" spans="4:6">
      <c r="D29" s="83" t="s">
        <v>49</v>
      </c>
      <c r="E29" s="78" t="str">
        <f>IFERROR(VLOOKUP(D29,'TJN 2021 - Table 3'!$A$121:$C$168,3,FALSE),"n/a")</f>
        <v>647</v>
      </c>
      <c r="F29" s="106">
        <f>IFERROR(VLOOKUP(D29,'TJN 2021 - Table 3'!$A$121:$C$168,3,FALSE)-VLOOKUP(D29,'TJN 2021 - Table 3'!$A$121:$C$168,2,FALSE),VLOOKUP(D29,'TJN 2021 - Table 3'!$A$121:$C$168,3,FALSE))</f>
        <v>-35523</v>
      </c>
    </row>
    <row r="30" spans="4:6">
      <c r="D30" s="83" t="s">
        <v>50</v>
      </c>
      <c r="E30" s="78" t="str">
        <f>IFERROR(VLOOKUP(D30,'TJN 2021 - Table 3'!$A$121:$C$168,3,FALSE),"n/a")</f>
        <v>8826</v>
      </c>
      <c r="F30" s="106">
        <f>IFERROR(VLOOKUP(D30,'TJN 2021 - Table 3'!$A$121:$C$168,3,FALSE)-VLOOKUP(D30,'TJN 2021 - Table 3'!$A$121:$C$168,2,FALSE),VLOOKUP(D30,'TJN 2021 - Table 3'!$A$121:$C$168,3,FALSE))</f>
        <v>7087</v>
      </c>
    </row>
    <row r="31" spans="4:6">
      <c r="D31" s="83" t="s">
        <v>51</v>
      </c>
      <c r="E31" s="78" t="str">
        <f>IFERROR(VLOOKUP(D31,'TJN 2021 - Table 3'!$A$121:$C$168,3,FALSE),"n/a")</f>
        <v>236</v>
      </c>
      <c r="F31" s="106">
        <f>IFERROR(VLOOKUP(D31,'TJN 2021 - Table 3'!$A$121:$C$168,3,FALSE)-VLOOKUP(D31,'TJN 2021 - Table 3'!$A$121:$C$168,2,FALSE),VLOOKUP(D31,'TJN 2021 - Table 3'!$A$121:$C$168,3,FALSE))</f>
        <v>21</v>
      </c>
    </row>
    <row r="32" spans="4:6">
      <c r="D32" s="83" t="s">
        <v>52</v>
      </c>
      <c r="E32" s="78" t="str">
        <f>IFERROR(VLOOKUP(D32,'TJN 2021 - Table 3'!$A$121:$C$168,3,FALSE),"n/a")</f>
        <v>519</v>
      </c>
      <c r="F32" s="106">
        <f>IFERROR(VLOOKUP(D32,'TJN 2021 - Table 3'!$A$121:$C$168,3,FALSE)-VLOOKUP(D32,'TJN 2021 - Table 3'!$A$121:$C$168,2,FALSE),VLOOKUP(D32,'TJN 2021 - Table 3'!$A$121:$C$168,3,FALSE))</f>
        <v>412</v>
      </c>
    </row>
    <row r="33" spans="4:6">
      <c r="D33" s="83" t="s">
        <v>53</v>
      </c>
      <c r="E33" s="78" t="str">
        <f>IFERROR(VLOOKUP(D33,'TJN 2021 - Table 3'!$A$121:$C$168,3,FALSE),"n/a")</f>
        <v>10224</v>
      </c>
      <c r="F33" s="106">
        <f>IFERROR(VLOOKUP(D33,'TJN 2021 - Table 3'!$A$121:$C$168,3,FALSE)-VLOOKUP(D33,'TJN 2021 - Table 3'!$A$121:$C$168,2,FALSE),VLOOKUP(D33,'TJN 2021 - Table 3'!$A$121:$C$168,3,FALSE))</f>
        <v>-45879</v>
      </c>
    </row>
    <row r="34" spans="4:6">
      <c r="D34" s="83" t="s">
        <v>54</v>
      </c>
      <c r="E34" s="78" t="str">
        <f>IFERROR(VLOOKUP(D34,'TJN 2021 - Table 3'!$A$121:$C$168,3,FALSE),"n/a")</f>
        <v>304</v>
      </c>
      <c r="F34" s="106">
        <f>IFERROR(VLOOKUP(D34,'TJN 2021 - Table 3'!$A$121:$C$168,3,FALSE)-VLOOKUP(D34,'TJN 2021 - Table 3'!$A$121:$C$168,2,FALSE),VLOOKUP(D34,'TJN 2021 - Table 3'!$A$121:$C$168,3,FALSE))</f>
        <v>-6338</v>
      </c>
    </row>
    <row r="35" spans="4:6">
      <c r="D35" s="83" t="s">
        <v>55</v>
      </c>
      <c r="E35" s="78" t="str">
        <f>IFERROR(VLOOKUP(D35,'TJN 2021 - Table 3'!$A$121:$C$168,3,FALSE),"n/a")</f>
        <v>10368</v>
      </c>
      <c r="F35" s="106">
        <f>IFERROR(VLOOKUP(D35,'TJN 2021 - Table 3'!$A$121:$C$168,3,FALSE)-VLOOKUP(D35,'TJN 2021 - Table 3'!$A$121:$C$168,2,FALSE),VLOOKUP(D35,'TJN 2021 - Table 3'!$A$121:$C$168,3,FALSE))</f>
        <v>-62601</v>
      </c>
    </row>
    <row r="36" spans="4:6">
      <c r="D36" s="83" t="s">
        <v>56</v>
      </c>
      <c r="E36" s="78" t="str">
        <f>IFERROR(VLOOKUP(D36,'TJN 2021 - Table 3'!$A$121:$C$168,3,FALSE),"n/a")</f>
        <v>3172</v>
      </c>
      <c r="F36" s="106">
        <f>IFERROR(VLOOKUP(D36,'TJN 2021 - Table 3'!$A$121:$C$168,3,FALSE)-VLOOKUP(D36,'TJN 2021 - Table 3'!$A$121:$C$168,2,FALSE),VLOOKUP(D36,'TJN 2021 - Table 3'!$A$121:$C$168,3,FALSE))</f>
        <v>-16651</v>
      </c>
    </row>
    <row r="37" spans="4:6">
      <c r="D37" s="83" t="s">
        <v>57</v>
      </c>
      <c r="E37" s="78" t="str">
        <f>IFERROR(VLOOKUP(D37,'TJN 2021 - Table 3'!$A$121:$C$168,3,FALSE),"n/a")</f>
        <v>14143</v>
      </c>
      <c r="F37" s="106" t="str">
        <f>IFERROR(VLOOKUP(D37,'TJN 2021 - Table 3'!$A$121:$C$168,3,FALSE)-VLOOKUP(D37,'TJN 2021 - Table 3'!$A$121:$C$168,2,FALSE),VLOOKUP(D37,'TJN 2021 - Table 3'!$A$121:$C$168,3,FALSE))</f>
        <v>14143</v>
      </c>
    </row>
    <row r="38" spans="4:6">
      <c r="D38" s="83" t="s">
        <v>58</v>
      </c>
      <c r="E38" s="78" t="str">
        <f>IFERROR(VLOOKUP(D38,'TJN 2021 - Table 3'!$A$121:$C$168,3,FALSE),"n/a")</f>
        <v>2247</v>
      </c>
      <c r="F38" s="106">
        <f>IFERROR(VLOOKUP(D38,'TJN 2021 - Table 3'!$A$121:$C$168,3,FALSE)-VLOOKUP(D38,'TJN 2021 - Table 3'!$A$121:$C$168,2,FALSE),VLOOKUP(D38,'TJN 2021 - Table 3'!$A$121:$C$168,3,FALSE))</f>
        <v>1192</v>
      </c>
    </row>
    <row r="39" spans="4:6">
      <c r="D39" s="83" t="s">
        <v>59</v>
      </c>
      <c r="E39" s="78" t="str">
        <f>IFERROR(VLOOKUP(D39,'TJN 2021 - Table 3'!$A$121:$C$168,3,FALSE),"n/a")</f>
        <v>7558</v>
      </c>
      <c r="F39" s="106" t="str">
        <f>IFERROR(VLOOKUP(D39,'TJN 2021 - Table 3'!$A$121:$C$168,3,FALSE)-VLOOKUP(D39,'TJN 2021 - Table 3'!$A$121:$C$168,2,FALSE),VLOOKUP(D39,'TJN 2021 - Table 3'!$A$121:$C$168,3,FALSE))</f>
        <v>7558</v>
      </c>
    </row>
    <row r="40" spans="4:6">
      <c r="D40" s="83" t="s">
        <v>60</v>
      </c>
      <c r="E40" s="78" t="str">
        <f>IFERROR(VLOOKUP(D40,'TJN 2021 - Table 3'!$A$121:$C$168,3,FALSE),"n/a")</f>
        <v>2483</v>
      </c>
      <c r="F40" s="106" t="str">
        <f>IFERROR(VLOOKUP(D40,'TJN 2021 - Table 3'!$A$121:$C$168,3,FALSE)-VLOOKUP(D40,'TJN 2021 - Table 3'!$A$121:$C$168,2,FALSE),VLOOKUP(D40,'TJN 2021 - Table 3'!$A$121:$C$168,3,FALSE))</f>
        <v>2483</v>
      </c>
    </row>
    <row r="41" spans="4:6">
      <c r="D41" s="83" t="s">
        <v>61</v>
      </c>
      <c r="E41" s="78" t="str">
        <f>IFERROR(VLOOKUP(D41,'TJN 2021 - Table 3'!$A$121:$C$168,3,FALSE),"n/a")</f>
        <v>925</v>
      </c>
      <c r="F41" s="106">
        <f>IFERROR(VLOOKUP(D41,'TJN 2021 - Table 3'!$A$121:$C$168,3,FALSE)-VLOOKUP(D41,'TJN 2021 - Table 3'!$A$121:$C$168,2,FALSE),VLOOKUP(D41,'TJN 2021 - Table 3'!$A$121:$C$168,3,FALSE))</f>
        <v>851</v>
      </c>
    </row>
    <row r="42" spans="4:6">
      <c r="D42" s="83" t="s">
        <v>62</v>
      </c>
      <c r="E42" s="78" t="str">
        <f>IFERROR(VLOOKUP(D42,'TJN 2021 - Table 3'!$A$121:$C$168,3,FALSE),"n/a")</f>
        <v>21419</v>
      </c>
      <c r="F42" s="106">
        <f>IFERROR(VLOOKUP(D42,'TJN 2021 - Table 3'!$A$121:$C$168,3,FALSE)-VLOOKUP(D42,'TJN 2021 - Table 3'!$A$121:$C$168,2,FALSE),VLOOKUP(D42,'TJN 2021 - Table 3'!$A$121:$C$168,3,FALSE))</f>
        <v>12312</v>
      </c>
    </row>
    <row r="43" spans="4:6">
      <c r="D43" s="83" t="s">
        <v>63</v>
      </c>
      <c r="E43" s="78" t="str">
        <f>IFERROR(VLOOKUP(D43,'TJN 2021 - Table 3'!$A$121:$C$168,3,FALSE),"n/a")</f>
        <v>4728</v>
      </c>
      <c r="F43" s="106">
        <f>IFERROR(VLOOKUP(D43,'TJN 2021 - Table 3'!$A$121:$C$168,3,FALSE)-VLOOKUP(D43,'TJN 2021 - Table 3'!$A$121:$C$168,2,FALSE),VLOOKUP(D43,'TJN 2021 - Table 3'!$A$121:$C$168,3,FALSE))</f>
        <v>-16938</v>
      </c>
    </row>
    <row r="44" spans="4:6">
      <c r="D44" s="83" t="s">
        <v>64</v>
      </c>
      <c r="E44" s="78" t="str">
        <f>IFERROR(VLOOKUP(D44,'TJN 2021 - Table 3'!$A$121:$C$168,3,FALSE),"n/a")</f>
        <v>4520</v>
      </c>
      <c r="F44" s="106">
        <f>IFERROR(VLOOKUP(D44,'TJN 2021 - Table 3'!$A$121:$C$168,3,FALSE)-VLOOKUP(D44,'TJN 2021 - Table 3'!$A$121:$C$168,2,FALSE),VLOOKUP(D44,'TJN 2021 - Table 3'!$A$121:$C$168,3,FALSE))</f>
        <v>-67858</v>
      </c>
    </row>
    <row r="45" spans="4:6">
      <c r="D45" s="84" t="s">
        <v>65</v>
      </c>
      <c r="E45" s="80" t="str">
        <f>IFERROR(VLOOKUP(D45,'TJN 2021 - Table 3'!$A$121:$C$168,3,FALSE),"n/a")</f>
        <v>139721</v>
      </c>
      <c r="F45" s="107">
        <f>IFERROR(VLOOKUP(D45,'TJN 2021 - Table 3'!$A$121:$C$168,3,FALSE)-VLOOKUP(D45,'TJN 2021 - Table 3'!$A$121:$C$168,2,FALSE),VLOOKUP(D45,'TJN 2021 - Table 3'!$A$121:$C$168,3,FALSE))</f>
        <v>-3518</v>
      </c>
    </row>
    <row r="47" spans="4:6">
      <c r="D47" t="s">
        <v>89</v>
      </c>
    </row>
  </sheetData>
  <mergeCells count="5">
    <mergeCell ref="D10:E10"/>
    <mergeCell ref="D2:F2"/>
    <mergeCell ref="D4:E4"/>
    <mergeCell ref="D6:E6"/>
    <mergeCell ref="D8:E8"/>
  </mergeCells>
  <hyperlinks>
    <hyperlink ref="F4" r:id="rId1" xr:uid="{755FC84D-3D59-40D5-A631-A6CFCBF05C5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61165-CA12-F64F-AD38-8D28A4608614}">
  <sheetPr>
    <tabColor theme="4" tint="0.79998168889431442"/>
  </sheetPr>
  <dimension ref="A1"/>
  <sheetViews>
    <sheetView showGridLines="0" workbookViewId="0">
      <selection activeCell="B2" sqref="B2"/>
    </sheetView>
  </sheetViews>
  <sheetFormatPr baseColWidth="10" defaultColWidth="11.453125" defaultRowHeight="14.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1D40-BCF3-1E4E-9308-01B878506923}">
  <dimension ref="B2:N49"/>
  <sheetViews>
    <sheetView showGridLines="0" topLeftCell="A22" workbookViewId="0">
      <selection activeCell="D50" sqref="D50"/>
    </sheetView>
  </sheetViews>
  <sheetFormatPr baseColWidth="10" defaultColWidth="10.81640625" defaultRowHeight="14.5"/>
  <cols>
    <col min="1" max="3" width="3.81640625" customWidth="1"/>
    <col min="4" max="4" width="18.81640625" customWidth="1"/>
    <col min="5" max="5" width="22.26953125" customWidth="1"/>
  </cols>
  <sheetData>
    <row r="2" spans="2:13" ht="21">
      <c r="B2" s="5" t="s">
        <v>72</v>
      </c>
      <c r="D2" s="165" t="s">
        <v>134</v>
      </c>
      <c r="E2" s="166"/>
      <c r="F2" s="166"/>
      <c r="G2" s="166"/>
      <c r="H2" s="166"/>
      <c r="I2" s="166"/>
      <c r="J2" s="166"/>
      <c r="K2" s="166"/>
      <c r="L2" s="166"/>
      <c r="M2" s="167"/>
    </row>
    <row r="4" spans="2:13">
      <c r="D4" s="1" t="s">
        <v>135</v>
      </c>
      <c r="E4" t="s">
        <v>136</v>
      </c>
    </row>
    <row r="5" spans="2:13">
      <c r="D5" s="1"/>
    </row>
    <row r="6" spans="2:13">
      <c r="D6" s="1" t="s">
        <v>137</v>
      </c>
      <c r="E6" s="152" t="s">
        <v>138</v>
      </c>
    </row>
    <row r="7" spans="2:13">
      <c r="E7" s="152"/>
    </row>
    <row r="8" spans="2:13">
      <c r="D8" s="1" t="s">
        <v>78</v>
      </c>
      <c r="E8" s="152" t="s">
        <v>93</v>
      </c>
    </row>
    <row r="10" spans="2:13">
      <c r="D10" s="17" t="s">
        <v>81</v>
      </c>
      <c r="E10" s="18" t="s">
        <v>139</v>
      </c>
      <c r="F10" s="18" t="s">
        <v>140</v>
      </c>
      <c r="G10" s="18" t="s">
        <v>141</v>
      </c>
      <c r="H10" s="18" t="s">
        <v>142</v>
      </c>
      <c r="I10" s="18" t="s">
        <v>143</v>
      </c>
      <c r="J10" s="18" t="s">
        <v>144</v>
      </c>
      <c r="K10" s="18" t="s">
        <v>145</v>
      </c>
      <c r="L10" s="18" t="s">
        <v>146</v>
      </c>
      <c r="M10" s="18" t="s">
        <v>147</v>
      </c>
    </row>
    <row r="11" spans="2:13">
      <c r="D11" s="2" t="s">
        <v>35</v>
      </c>
      <c r="E11" s="63">
        <v>53.592912076758381</v>
      </c>
      <c r="F11" s="63">
        <v>51.695674982900478</v>
      </c>
      <c r="G11" s="63">
        <v>53.377846977925621</v>
      </c>
      <c r="H11" s="63">
        <v>47.638955459693598</v>
      </c>
      <c r="I11" s="63">
        <v>51.485852111031264</v>
      </c>
      <c r="J11" s="63">
        <v>53.827357699789665</v>
      </c>
      <c r="K11" s="63">
        <v>59.502960061315136</v>
      </c>
      <c r="L11" s="63">
        <v>54.133436922071112</v>
      </c>
      <c r="M11" s="63">
        <v>51.626145337667587</v>
      </c>
    </row>
    <row r="12" spans="2:13">
      <c r="D12" s="3" t="s">
        <v>36</v>
      </c>
      <c r="E12" s="64">
        <v>76.849517818736842</v>
      </c>
      <c r="F12" s="64">
        <v>78.392180039710752</v>
      </c>
      <c r="G12" s="64">
        <v>82.166200805603069</v>
      </c>
      <c r="H12" s="64">
        <v>75.600579609806289</v>
      </c>
      <c r="I12" s="64">
        <v>76.479736468379642</v>
      </c>
      <c r="J12" s="64">
        <v>77.121370618816357</v>
      </c>
      <c r="K12" s="64">
        <v>82.746379490134956</v>
      </c>
      <c r="L12" s="64">
        <v>82.180311572235283</v>
      </c>
      <c r="M12" s="64">
        <v>73.118516606396753</v>
      </c>
    </row>
    <row r="13" spans="2:13">
      <c r="D13" s="3" t="s">
        <v>37</v>
      </c>
      <c r="E13" s="7" t="s">
        <v>95</v>
      </c>
      <c r="F13" s="7" t="s">
        <v>95</v>
      </c>
      <c r="G13" s="7" t="s">
        <v>95</v>
      </c>
      <c r="H13" s="7" t="s">
        <v>95</v>
      </c>
      <c r="I13" s="7" t="s">
        <v>95</v>
      </c>
      <c r="J13" s="7" t="s">
        <v>95</v>
      </c>
      <c r="K13" s="7" t="s">
        <v>95</v>
      </c>
      <c r="L13" s="7" t="s">
        <v>95</v>
      </c>
      <c r="M13" s="7" t="s">
        <v>95</v>
      </c>
    </row>
    <row r="14" spans="2:13">
      <c r="D14" s="3" t="s">
        <v>38</v>
      </c>
      <c r="E14" s="7" t="s">
        <v>95</v>
      </c>
      <c r="F14" s="7" t="s">
        <v>95</v>
      </c>
      <c r="G14" s="7" t="s">
        <v>95</v>
      </c>
      <c r="H14" s="7" t="s">
        <v>95</v>
      </c>
      <c r="I14" s="7" t="s">
        <v>95</v>
      </c>
      <c r="J14" s="7" t="s">
        <v>95</v>
      </c>
      <c r="K14" s="7" t="s">
        <v>95</v>
      </c>
      <c r="L14" s="7" t="s">
        <v>95</v>
      </c>
      <c r="M14" s="7" t="s">
        <v>95</v>
      </c>
    </row>
    <row r="15" spans="2:13">
      <c r="D15" s="3" t="s">
        <v>40</v>
      </c>
      <c r="E15" s="64">
        <v>29.563733878176478</v>
      </c>
      <c r="F15" s="64">
        <v>29.964462479222007</v>
      </c>
      <c r="G15" s="64">
        <v>33.710658798024809</v>
      </c>
      <c r="H15" s="64">
        <v>32.382499110727174</v>
      </c>
      <c r="I15" s="64">
        <v>33.548804605187485</v>
      </c>
      <c r="J15" s="64">
        <v>36.178428840828033</v>
      </c>
      <c r="K15" s="64">
        <v>36.753338726512389</v>
      </c>
      <c r="L15" s="64">
        <v>35.883526474724455</v>
      </c>
      <c r="M15" s="64">
        <v>31.766310143147965</v>
      </c>
    </row>
    <row r="16" spans="2:13">
      <c r="D16" s="3" t="s">
        <v>41</v>
      </c>
      <c r="E16" s="64">
        <v>53.539626232374552</v>
      </c>
      <c r="F16" s="64">
        <v>55.163602022109885</v>
      </c>
      <c r="G16" s="64">
        <v>60.310198705845401</v>
      </c>
      <c r="H16" s="64">
        <v>52.462229338187939</v>
      </c>
      <c r="I16" s="64">
        <v>53.264411848505837</v>
      </c>
      <c r="J16" s="64">
        <v>54.46824596430686</v>
      </c>
      <c r="K16" s="64">
        <v>55.478564898373122</v>
      </c>
      <c r="L16" s="64">
        <v>53.339204884602879</v>
      </c>
      <c r="M16" s="64">
        <v>54.086484080467713</v>
      </c>
    </row>
    <row r="17" spans="4:14">
      <c r="D17" s="3" t="s">
        <v>42</v>
      </c>
      <c r="E17" s="64">
        <v>5.3433084341250181</v>
      </c>
      <c r="F17" s="64">
        <v>5.6194011514785247</v>
      </c>
      <c r="G17" s="64">
        <v>5.7836296776524865</v>
      </c>
      <c r="H17" s="64">
        <v>4.3417478830484066</v>
      </c>
      <c r="I17" s="64">
        <v>5.0165980201921387</v>
      </c>
      <c r="J17" s="64">
        <v>5.3484725589297835</v>
      </c>
      <c r="K17" s="64">
        <v>6.0652618824643643</v>
      </c>
      <c r="L17" s="64">
        <v>5.7045079012533684</v>
      </c>
      <c r="M17" s="64" t="s">
        <v>95</v>
      </c>
    </row>
    <row r="18" spans="4:14">
      <c r="D18" s="3" t="s">
        <v>43</v>
      </c>
      <c r="E18" s="64">
        <v>25.810123622385134</v>
      </c>
      <c r="F18" s="64">
        <v>26.59158371461395</v>
      </c>
      <c r="G18" s="64">
        <v>28.954682169389208</v>
      </c>
      <c r="H18" s="64">
        <v>27.256306474232659</v>
      </c>
      <c r="I18" s="64">
        <v>30.332480648556981</v>
      </c>
      <c r="J18" s="64">
        <v>37.119043476885608</v>
      </c>
      <c r="K18" s="64">
        <v>38.57822580549923</v>
      </c>
      <c r="L18" s="64">
        <v>36.447861579175978</v>
      </c>
      <c r="M18" s="64">
        <v>36.755887452513178</v>
      </c>
    </row>
    <row r="19" spans="4:14">
      <c r="D19" s="3" t="s">
        <v>44</v>
      </c>
      <c r="E19" s="64">
        <v>215.17130090012307</v>
      </c>
      <c r="F19" s="64">
        <v>215.40085929251143</v>
      </c>
      <c r="G19" s="64">
        <v>223.40606434196681</v>
      </c>
      <c r="H19" s="64">
        <v>208.7227725408745</v>
      </c>
      <c r="I19" s="64">
        <v>201.26275568090622</v>
      </c>
      <c r="J19" s="64">
        <v>197.51560653678351</v>
      </c>
      <c r="K19" s="64">
        <v>210.58772539984153</v>
      </c>
      <c r="L19" s="64">
        <v>220.25555371464139</v>
      </c>
      <c r="M19" s="64">
        <v>148.25026898730565</v>
      </c>
    </row>
    <row r="20" spans="4:14">
      <c r="D20" s="3" t="s">
        <v>45</v>
      </c>
      <c r="E20" s="64">
        <v>541.91366732704819</v>
      </c>
      <c r="F20" s="64">
        <v>542.85505581416965</v>
      </c>
      <c r="G20" s="64">
        <v>584.4049909130523</v>
      </c>
      <c r="H20" s="64">
        <v>495.85263886669861</v>
      </c>
      <c r="I20" s="64">
        <v>525.20032188758069</v>
      </c>
      <c r="J20" s="64">
        <v>560.84120532395843</v>
      </c>
      <c r="K20" s="64">
        <v>572.0246158061251</v>
      </c>
      <c r="L20" s="64">
        <v>518.29557717883392</v>
      </c>
      <c r="M20" s="64">
        <v>461.97170550515926</v>
      </c>
    </row>
    <row r="21" spans="4:14">
      <c r="D21" s="3" t="s">
        <v>46</v>
      </c>
      <c r="E21" s="64">
        <v>22.093416998784587</v>
      </c>
      <c r="F21" s="64">
        <v>23.579932133157136</v>
      </c>
      <c r="G21" s="64">
        <v>23.83264605541444</v>
      </c>
      <c r="H21" s="64">
        <v>19.275631978839364</v>
      </c>
      <c r="I21" s="64">
        <v>16.821085628959256</v>
      </c>
      <c r="J21" s="64">
        <v>20.01141881098863</v>
      </c>
      <c r="K21" s="64">
        <v>20.680090177650925</v>
      </c>
      <c r="L21" s="64">
        <v>18.851653912116756</v>
      </c>
      <c r="M21" s="64">
        <v>14.720552457664487</v>
      </c>
    </row>
    <row r="22" spans="4:14">
      <c r="D22" s="3" t="s">
        <v>47</v>
      </c>
      <c r="E22" s="64">
        <v>14.980935470643688</v>
      </c>
      <c r="F22" s="64">
        <v>18.974626165090861</v>
      </c>
      <c r="G22" s="64">
        <v>22.103027318372572</v>
      </c>
      <c r="H22" s="64">
        <v>20.90484995480297</v>
      </c>
      <c r="I22" s="64">
        <v>20.922521544599647</v>
      </c>
      <c r="J22" s="64">
        <v>23.008054200179831</v>
      </c>
      <c r="K22" s="64">
        <v>25.084072332080318</v>
      </c>
      <c r="L22" s="64">
        <v>26.265633386086837</v>
      </c>
      <c r="M22" s="64">
        <v>23.6122555183365</v>
      </c>
    </row>
    <row r="23" spans="4:14">
      <c r="D23" s="3" t="s">
        <v>2546</v>
      </c>
      <c r="E23" s="64">
        <f>F23/(GDP!F25/GDP!E25)</f>
        <v>1.6843066735171548</v>
      </c>
      <c r="F23" s="64">
        <f>G23/(GDP!G25/GDP!F25)</f>
        <v>1.8410686761431752</v>
      </c>
      <c r="G23" s="64">
        <f>H23/(GDP!H25/GDP!G25)</f>
        <v>2.04007535536907</v>
      </c>
      <c r="H23" s="64">
        <v>2</v>
      </c>
      <c r="I23" s="64">
        <f>H23*(GDP!I25/GDP!H25)</f>
        <v>2.3740366501113206</v>
      </c>
      <c r="J23" s="64">
        <f>I23*(GDP!J25/GDP!I25)</f>
        <v>2.8233144944910666</v>
      </c>
      <c r="K23" s="64">
        <f>J23*(GDP!K25/GDP!J25)</f>
        <v>2.9941199977165045</v>
      </c>
      <c r="L23" s="64">
        <f>K23*(GDP!L25/GDP!K25)</f>
        <v>2.8357595478677862</v>
      </c>
      <c r="M23" s="64">
        <f>L23*(GDP!M25/GDP!L25)</f>
        <v>2.4793058172061433</v>
      </c>
      <c r="N23" s="153"/>
    </row>
    <row r="24" spans="4:14">
      <c r="D24" s="3" t="s">
        <v>49</v>
      </c>
      <c r="E24" s="64">
        <v>76.580256906382573</v>
      </c>
      <c r="F24" s="64">
        <v>87.374879971312666</v>
      </c>
      <c r="G24" s="64">
        <v>104.181934244508</v>
      </c>
      <c r="H24" s="64">
        <v>125.14007384921265</v>
      </c>
      <c r="I24" s="64">
        <v>119.56453746370737</v>
      </c>
      <c r="J24" s="64">
        <v>132.77918247278035</v>
      </c>
      <c r="K24" s="64">
        <v>163.88102478468258</v>
      </c>
      <c r="L24" s="64">
        <v>172.6253140126905</v>
      </c>
      <c r="M24" s="64">
        <v>167.30677573882986</v>
      </c>
    </row>
    <row r="25" spans="4:14">
      <c r="D25" s="3" t="s">
        <v>50</v>
      </c>
      <c r="E25" s="64">
        <v>243.30624998394006</v>
      </c>
      <c r="F25" s="64">
        <v>244.307751562199</v>
      </c>
      <c r="G25" s="64">
        <v>254.33808759605051</v>
      </c>
      <c r="H25" s="64">
        <v>218.8752640641919</v>
      </c>
      <c r="I25" s="64">
        <v>259.82305038293327</v>
      </c>
      <c r="J25" s="64">
        <v>274.36992067383193</v>
      </c>
      <c r="K25" s="64">
        <v>291.7296607237123</v>
      </c>
      <c r="L25" s="64">
        <v>279.37904970020463</v>
      </c>
      <c r="M25" s="64">
        <v>248.0732285101416</v>
      </c>
    </row>
    <row r="26" spans="4:14">
      <c r="D26" s="3" t="s">
        <v>51</v>
      </c>
      <c r="E26" s="64">
        <v>5.0318146126690415</v>
      </c>
      <c r="F26" s="64">
        <v>5.3136543220365944</v>
      </c>
      <c r="G26" s="64">
        <v>5.1118372107853016</v>
      </c>
      <c r="H26" s="64">
        <v>4.0642996307539354</v>
      </c>
      <c r="I26" s="64">
        <v>3.9512220769718662</v>
      </c>
      <c r="J26" s="64">
        <v>4.4541620820464365</v>
      </c>
      <c r="K26" s="64">
        <v>4.9115181990923231</v>
      </c>
      <c r="L26" s="64">
        <v>4.3954578428167803</v>
      </c>
      <c r="M26" s="64">
        <v>3.2157061173766892</v>
      </c>
    </row>
    <row r="27" spans="4:14">
      <c r="D27" s="3" t="s">
        <v>52</v>
      </c>
      <c r="E27" s="64">
        <v>13.176652048061449</v>
      </c>
      <c r="F27" s="64">
        <v>14.21535661565583</v>
      </c>
      <c r="G27" s="64">
        <v>14.532552911510731</v>
      </c>
      <c r="H27" s="64">
        <v>11.204181534146384</v>
      </c>
      <c r="I27" s="64">
        <v>10.965112610842562</v>
      </c>
      <c r="J27" s="64">
        <v>12.446472346549836</v>
      </c>
      <c r="K27" s="64">
        <v>13.940092563178087</v>
      </c>
      <c r="L27" s="64">
        <v>13.39587316797944</v>
      </c>
      <c r="M27" s="64">
        <v>13.402468972228627</v>
      </c>
    </row>
    <row r="28" spans="4:14">
      <c r="D28" s="3" t="s">
        <v>53</v>
      </c>
      <c r="E28" s="64">
        <v>73.567781606448605</v>
      </c>
      <c r="F28" s="64">
        <v>89.165344082237084</v>
      </c>
      <c r="G28" s="64">
        <v>75.64432304896323</v>
      </c>
      <c r="H28" s="64">
        <v>52.86864692620405</v>
      </c>
      <c r="I28" s="64">
        <v>47.230693109856844</v>
      </c>
      <c r="J28" s="64">
        <v>55.244880852592473</v>
      </c>
      <c r="K28" s="64">
        <v>52.892687886836271</v>
      </c>
      <c r="L28" s="64">
        <v>56.067441641777023</v>
      </c>
      <c r="M28" s="64">
        <v>55.990821307906515</v>
      </c>
    </row>
    <row r="29" spans="4:14">
      <c r="D29" s="3" t="s">
        <v>54</v>
      </c>
      <c r="E29" s="64" t="s">
        <v>95</v>
      </c>
      <c r="F29" s="64" t="s">
        <v>95</v>
      </c>
      <c r="G29" s="64" t="s">
        <v>95</v>
      </c>
      <c r="H29" s="64" t="s">
        <v>95</v>
      </c>
      <c r="I29" s="64" t="s">
        <v>95</v>
      </c>
      <c r="J29" s="64" t="s">
        <v>95</v>
      </c>
      <c r="K29" s="64" t="s">
        <v>95</v>
      </c>
      <c r="L29" s="64" t="s">
        <v>95</v>
      </c>
      <c r="M29" s="64" t="s">
        <v>95</v>
      </c>
    </row>
    <row r="30" spans="4:14">
      <c r="D30" s="3" t="s">
        <v>55</v>
      </c>
      <c r="E30" s="64">
        <v>167.25638475829265</v>
      </c>
      <c r="F30" s="64">
        <v>174.496145136763</v>
      </c>
      <c r="G30" s="64">
        <v>169.02918451286521</v>
      </c>
      <c r="H30" s="64">
        <v>157.31014006497313</v>
      </c>
      <c r="I30" s="64">
        <v>152.44387721781982</v>
      </c>
      <c r="J30" s="64">
        <v>156.28339618122789</v>
      </c>
      <c r="K30" s="64">
        <v>166.34682494600088</v>
      </c>
      <c r="L30" s="64">
        <v>166.16476878366819</v>
      </c>
      <c r="M30" s="64">
        <v>162.70590949690808</v>
      </c>
    </row>
    <row r="31" spans="4:14">
      <c r="D31" s="3" t="s">
        <v>56</v>
      </c>
      <c r="E31" s="64">
        <v>134.98925655350237</v>
      </c>
      <c r="F31" s="64">
        <v>131.61787234042552</v>
      </c>
      <c r="G31" s="64">
        <v>115.44056517108885</v>
      </c>
      <c r="H31" s="64">
        <v>74.780693405778933</v>
      </c>
      <c r="I31" s="64">
        <v>64.41988095238095</v>
      </c>
      <c r="J31" s="64">
        <v>78.727782440951728</v>
      </c>
      <c r="K31" s="64">
        <v>97.305502612972631</v>
      </c>
      <c r="L31" s="64">
        <v>75.774659090909083</v>
      </c>
      <c r="M31" s="64">
        <v>52.652909200917222</v>
      </c>
    </row>
    <row r="32" spans="4:14">
      <c r="D32" s="3" t="s">
        <v>57</v>
      </c>
      <c r="E32" s="64">
        <v>86.164710911144397</v>
      </c>
      <c r="F32" s="64">
        <v>92.013363213575076</v>
      </c>
      <c r="G32" s="64">
        <v>94.051371007265075</v>
      </c>
      <c r="H32" s="64">
        <v>86.105584294999332</v>
      </c>
      <c r="I32" s="64">
        <v>79.12558210786645</v>
      </c>
      <c r="J32" s="64">
        <v>84.327843034736546</v>
      </c>
      <c r="K32" s="64">
        <v>91.539841022981591</v>
      </c>
      <c r="L32" s="64">
        <v>99.780563242715289</v>
      </c>
      <c r="M32" s="64">
        <v>106.13573923608281</v>
      </c>
    </row>
    <row r="33" spans="4:14">
      <c r="D33" s="3" t="s">
        <v>58</v>
      </c>
      <c r="E33" s="64">
        <v>27.75502802124527</v>
      </c>
      <c r="F33" s="64">
        <v>30.108616167183548</v>
      </c>
      <c r="G33" s="64">
        <v>32.25409444048843</v>
      </c>
      <c r="H33" s="64">
        <v>27.432395128792304</v>
      </c>
      <c r="I33" s="64">
        <v>29.214371815576559</v>
      </c>
      <c r="J33" s="64">
        <v>30.978139551697556</v>
      </c>
      <c r="K33" s="64">
        <v>31.977281987026039</v>
      </c>
      <c r="L33" s="64">
        <v>31.016179769746405</v>
      </c>
      <c r="M33" s="64">
        <v>22.412918929167812</v>
      </c>
    </row>
    <row r="34" spans="4:14">
      <c r="D34" s="3" t="s">
        <v>59</v>
      </c>
      <c r="E34" s="7" t="s">
        <v>95</v>
      </c>
      <c r="F34" s="7" t="s">
        <v>95</v>
      </c>
      <c r="G34" s="7" t="s">
        <v>95</v>
      </c>
      <c r="H34" s="7" t="s">
        <v>95</v>
      </c>
      <c r="I34" s="7" t="s">
        <v>95</v>
      </c>
      <c r="J34" s="7" t="s">
        <v>95</v>
      </c>
      <c r="K34" s="7" t="s">
        <v>95</v>
      </c>
      <c r="L34" s="7" t="s">
        <v>95</v>
      </c>
      <c r="M34" s="7" t="s">
        <v>95</v>
      </c>
    </row>
    <row r="35" spans="4:14">
      <c r="D35" s="3" t="s">
        <v>60</v>
      </c>
      <c r="E35" s="64">
        <v>20.946840575688192</v>
      </c>
      <c r="F35" s="64">
        <v>20.849869512381392</v>
      </c>
      <c r="G35" s="64">
        <v>21.539767352881785</v>
      </c>
      <c r="H35" s="64">
        <v>19.5320771422485</v>
      </c>
      <c r="I35" s="64">
        <v>17.673371551026587</v>
      </c>
      <c r="J35" s="64">
        <v>17.477332959785624</v>
      </c>
      <c r="K35" s="64">
        <v>18.03420397202084</v>
      </c>
      <c r="L35" s="64">
        <v>16.947534692525046</v>
      </c>
      <c r="M35" s="64">
        <v>15.412714475971599</v>
      </c>
    </row>
    <row r="36" spans="4:14">
      <c r="D36" s="3" t="s">
        <v>61</v>
      </c>
      <c r="E36" s="64">
        <v>2.3621485781241542</v>
      </c>
      <c r="F36" s="64">
        <v>2.9166805012318315</v>
      </c>
      <c r="G36" s="64">
        <v>3.5956547384978426</v>
      </c>
      <c r="H36" s="64">
        <v>3.2971188155722442</v>
      </c>
      <c r="I36" s="64">
        <v>3.6371304187084368</v>
      </c>
      <c r="J36" s="64">
        <v>4.5315214763569145</v>
      </c>
      <c r="K36" s="64">
        <v>5.1354849528740267</v>
      </c>
      <c r="L36" s="64">
        <v>5.1023983628800025</v>
      </c>
      <c r="M36" s="64">
        <v>5.0812216021363632</v>
      </c>
    </row>
    <row r="37" spans="4:14">
      <c r="D37" s="3" t="s">
        <v>62</v>
      </c>
      <c r="E37" s="64">
        <v>175.9749620344889</v>
      </c>
      <c r="F37" s="64">
        <v>179.93080503888066</v>
      </c>
      <c r="G37" s="64">
        <v>185.05887917016508</v>
      </c>
      <c r="H37" s="64">
        <v>164.85815980543572</v>
      </c>
      <c r="I37" s="64">
        <v>181.62407116947691</v>
      </c>
      <c r="J37" s="64">
        <v>197.98442396459129</v>
      </c>
      <c r="K37" s="64">
        <v>212.84216667276829</v>
      </c>
      <c r="L37" s="64">
        <v>196.88427764766993</v>
      </c>
      <c r="M37" s="64">
        <v>143.34910326142824</v>
      </c>
    </row>
    <row r="38" spans="4:14">
      <c r="D38" s="3" t="s">
        <v>63</v>
      </c>
      <c r="E38" s="64">
        <v>59.740670723139253</v>
      </c>
      <c r="F38" s="64">
        <v>63.268156510344227</v>
      </c>
      <c r="G38" s="64">
        <v>68.50819549074923</v>
      </c>
      <c r="H38" s="64">
        <v>67.664701681987836</v>
      </c>
      <c r="I38" s="64">
        <v>62.532644272501074</v>
      </c>
      <c r="J38" s="64">
        <v>66.445810734318869</v>
      </c>
      <c r="K38" s="64">
        <v>64.721522578382931</v>
      </c>
      <c r="L38" s="64">
        <v>68.427904278008782</v>
      </c>
      <c r="M38" s="64">
        <v>66.0048430514112</v>
      </c>
    </row>
    <row r="39" spans="4:14">
      <c r="D39" s="3" t="s">
        <v>64</v>
      </c>
      <c r="E39" s="64">
        <v>103.04139667521251</v>
      </c>
      <c r="F39" s="64">
        <v>102.31794446889866</v>
      </c>
      <c r="G39" s="64">
        <v>104.07226647135691</v>
      </c>
      <c r="H39" s="64">
        <v>98.51355959853737</v>
      </c>
      <c r="I39" s="64">
        <v>99.882165915359764</v>
      </c>
      <c r="J39" s="64">
        <v>105.9274778306313</v>
      </c>
      <c r="K39" s="64">
        <v>113.29435970434362</v>
      </c>
      <c r="L39" s="64">
        <v>100.34331982501919</v>
      </c>
      <c r="M39" s="64">
        <v>84.626322599883878</v>
      </c>
    </row>
    <row r="40" spans="4:14">
      <c r="D40" s="4" t="s">
        <v>65</v>
      </c>
      <c r="E40" s="65">
        <v>369.33908540756056</v>
      </c>
      <c r="F40" s="65">
        <v>381.78347593490923</v>
      </c>
      <c r="G40" s="65">
        <v>448.48205617626252</v>
      </c>
      <c r="H40" s="65">
        <v>418.7000129861201</v>
      </c>
      <c r="I40" s="65">
        <v>389.33265283527351</v>
      </c>
      <c r="J40" s="65">
        <v>392.24455807572167</v>
      </c>
      <c r="K40" s="65">
        <v>404.36966000117405</v>
      </c>
      <c r="L40" s="65">
        <v>384.46732061599732</v>
      </c>
      <c r="M40" s="65">
        <v>393.73333333333329</v>
      </c>
    </row>
    <row r="43" spans="4:14">
      <c r="D43" s="121" t="s">
        <v>148</v>
      </c>
      <c r="E43" s="122"/>
      <c r="F43" s="122"/>
      <c r="G43" s="122"/>
      <c r="H43" s="122"/>
      <c r="I43" s="122"/>
      <c r="J43" s="122"/>
      <c r="K43" s="122"/>
      <c r="L43" s="122"/>
      <c r="M43" s="122"/>
      <c r="N43" s="123"/>
    </row>
    <row r="44" spans="4:14">
      <c r="D44" s="118" t="s">
        <v>149</v>
      </c>
      <c r="E44" s="115"/>
      <c r="F44" s="115"/>
      <c r="G44" s="115"/>
      <c r="H44" s="115"/>
      <c r="I44" s="115"/>
      <c r="J44" s="115"/>
      <c r="K44" s="115"/>
      <c r="L44" s="115"/>
      <c r="M44" s="115"/>
      <c r="N44" s="119"/>
    </row>
    <row r="45" spans="4:14">
      <c r="D45" s="118" t="s">
        <v>150</v>
      </c>
      <c r="E45" s="115"/>
      <c r="F45" s="115"/>
      <c r="G45" s="115"/>
      <c r="H45" s="115"/>
      <c r="I45" s="115"/>
      <c r="J45" s="115"/>
      <c r="K45" s="115"/>
      <c r="L45" s="115"/>
      <c r="M45" s="115"/>
      <c r="N45" s="119"/>
    </row>
    <row r="46" spans="4:14">
      <c r="D46" s="118" t="s">
        <v>151</v>
      </c>
      <c r="E46" s="115"/>
      <c r="F46" s="115"/>
      <c r="G46" s="115"/>
      <c r="H46" s="115"/>
      <c r="I46" s="115"/>
      <c r="J46" s="115"/>
      <c r="K46" s="115"/>
      <c r="L46" s="115"/>
      <c r="M46" s="115"/>
      <c r="N46" s="119"/>
    </row>
    <row r="47" spans="4:14">
      <c r="D47" s="118" t="s">
        <v>152</v>
      </c>
      <c r="E47" s="115"/>
      <c r="F47" s="115"/>
      <c r="G47" s="115"/>
      <c r="H47" s="115"/>
      <c r="I47" s="115"/>
      <c r="J47" s="115"/>
      <c r="K47" s="115"/>
      <c r="L47" s="115"/>
      <c r="M47" s="115"/>
      <c r="N47" s="119"/>
    </row>
    <row r="48" spans="4:14">
      <c r="D48" s="120" t="s">
        <v>153</v>
      </c>
      <c r="E48" s="122"/>
      <c r="F48" s="122"/>
      <c r="G48" s="122"/>
      <c r="H48" s="122"/>
      <c r="I48" s="122"/>
      <c r="J48" s="122"/>
      <c r="K48" s="122"/>
      <c r="L48" s="122"/>
      <c r="M48" s="122"/>
      <c r="N48" s="123"/>
    </row>
    <row r="49" spans="4:4">
      <c r="D49" s="164" t="s">
        <v>2548</v>
      </c>
    </row>
  </sheetData>
  <mergeCells count="1">
    <mergeCell ref="D2:M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B7CB-DDFA-5C4F-8BD3-ABB2ECAE0EA2}">
  <dimension ref="B2:M45"/>
  <sheetViews>
    <sheetView showGridLines="0" workbookViewId="0">
      <selection activeCell="O9" sqref="O9"/>
    </sheetView>
  </sheetViews>
  <sheetFormatPr baseColWidth="10" defaultColWidth="11.453125" defaultRowHeight="14.5"/>
  <cols>
    <col min="1" max="3" width="3.81640625" customWidth="1"/>
    <col min="4" max="5" width="20.7265625" customWidth="1"/>
  </cols>
  <sheetData>
    <row r="2" spans="2:13" ht="21">
      <c r="B2" s="5" t="s">
        <v>96</v>
      </c>
      <c r="D2" s="165" t="s">
        <v>154</v>
      </c>
      <c r="E2" s="166"/>
      <c r="F2" s="166"/>
      <c r="G2" s="166"/>
      <c r="H2" s="166"/>
      <c r="I2" s="166"/>
      <c r="J2" s="166"/>
      <c r="K2" s="166"/>
      <c r="L2" s="166"/>
      <c r="M2" s="167"/>
    </row>
    <row r="4" spans="2:13">
      <c r="D4" s="1" t="s">
        <v>135</v>
      </c>
      <c r="E4" s="1"/>
      <c r="F4" t="s">
        <v>155</v>
      </c>
    </row>
    <row r="6" spans="2:13">
      <c r="D6" s="1" t="s">
        <v>156</v>
      </c>
      <c r="E6" s="1"/>
      <c r="F6" t="s">
        <v>157</v>
      </c>
    </row>
    <row r="8" spans="2:13">
      <c r="D8" s="1" t="s">
        <v>78</v>
      </c>
      <c r="E8" s="1"/>
      <c r="F8" t="s">
        <v>93</v>
      </c>
    </row>
    <row r="10" spans="2:13">
      <c r="D10" s="17" t="s">
        <v>158</v>
      </c>
      <c r="E10" s="42">
        <v>2012</v>
      </c>
      <c r="F10" s="42">
        <v>2013</v>
      </c>
      <c r="G10" s="42">
        <v>2014</v>
      </c>
      <c r="H10" s="42">
        <v>2015</v>
      </c>
      <c r="I10" s="42">
        <v>2016</v>
      </c>
      <c r="J10" s="42">
        <v>2017</v>
      </c>
      <c r="K10" s="42">
        <v>2018</v>
      </c>
      <c r="L10" s="42">
        <v>2019</v>
      </c>
      <c r="M10" s="18">
        <v>2020</v>
      </c>
    </row>
    <row r="11" spans="2:13">
      <c r="D11" s="60" t="s">
        <v>159</v>
      </c>
      <c r="E11" s="61">
        <v>8</v>
      </c>
      <c r="F11" s="61">
        <v>9</v>
      </c>
      <c r="G11" s="61">
        <v>10</v>
      </c>
      <c r="H11" s="61">
        <v>11</v>
      </c>
      <c r="I11" s="61">
        <v>12</v>
      </c>
      <c r="J11" s="61">
        <v>13</v>
      </c>
      <c r="K11" s="61">
        <v>14</v>
      </c>
      <c r="L11" s="61">
        <v>15</v>
      </c>
      <c r="M11" s="62">
        <v>16</v>
      </c>
    </row>
    <row r="12" spans="2:13">
      <c r="D12" s="56" t="s">
        <v>35</v>
      </c>
      <c r="E12" s="57">
        <f>VLOOKUP($F$6&amp;$D12,'IMF - World Economic Outlook'!$D$2:$U$8776,E$11,FALSE)</f>
        <v>409.661</v>
      </c>
      <c r="F12" s="57">
        <f>VLOOKUP($F$6&amp;$D12,'IMF - World Economic Outlook'!$D$2:$U$8776,F$11,FALSE)</f>
        <v>430.197</v>
      </c>
      <c r="G12" s="58">
        <f>VLOOKUP($F$6&amp;$D12,'IMF - World Economic Outlook'!$D$2:$U$8776,G$11,FALSE)</f>
        <v>442.69900000000001</v>
      </c>
      <c r="H12" s="58">
        <f>VLOOKUP($F$6&amp;$D12,'IMF - World Economic Outlook'!$D$2:$U$8776,H$11,FALSE)</f>
        <v>382.01</v>
      </c>
      <c r="I12" s="58">
        <f>VLOOKUP($F$6&amp;$D12,'IMF - World Economic Outlook'!$D$2:$U$8776,I$11,FALSE)</f>
        <v>395.72800000000001</v>
      </c>
      <c r="J12" s="58">
        <f>VLOOKUP($F$6&amp;$D12,'IMF - World Economic Outlook'!$D$2:$U$8776,J$11,FALSE)</f>
        <v>417.09100000000001</v>
      </c>
      <c r="K12" s="58">
        <f>VLOOKUP($F$6&amp;$D12,'IMF - World Economic Outlook'!$D$2:$U$8776,K$11,FALSE)</f>
        <v>455.30099999999999</v>
      </c>
      <c r="L12" s="58">
        <f>VLOOKUP($F$6&amp;$D12,'IMF - World Economic Outlook'!$D$2:$U$8776,L$11,FALSE)</f>
        <v>445.125</v>
      </c>
      <c r="M12" s="59">
        <f>VLOOKUP($F$6&amp;$D12,'IMF - World Economic Outlook'!$D$2:$U$8776,M$11,FALSE)</f>
        <v>428.62200000000001</v>
      </c>
    </row>
    <row r="13" spans="2:13">
      <c r="D13" s="3" t="s">
        <v>36</v>
      </c>
      <c r="E13" s="52">
        <f>VLOOKUP($F$6&amp;$D13,'IMF - World Economic Outlook'!$D$2:$U$8776,E$11,FALSE)</f>
        <v>496.46699999999998</v>
      </c>
      <c r="F13" s="52">
        <f>VLOOKUP($F$6&amp;$D13,'IMF - World Economic Outlook'!$D$2:$U$8776,F$11,FALSE)</f>
        <v>521.79899999999998</v>
      </c>
      <c r="G13" s="52">
        <f>VLOOKUP($F$6&amp;$D13,'IMF - World Economic Outlook'!$D$2:$U$8776,G$11,FALSE)</f>
        <v>535.529</v>
      </c>
      <c r="H13" s="52">
        <f>VLOOKUP($F$6&amp;$D13,'IMF - World Economic Outlook'!$D$2:$U$8776,H$11,FALSE)</f>
        <v>462.38299999999998</v>
      </c>
      <c r="I13" s="52">
        <f>VLOOKUP($F$6&amp;$D13,'IMF - World Economic Outlook'!$D$2:$U$8776,I$11,FALSE)</f>
        <v>475.93099999999998</v>
      </c>
      <c r="J13" s="52">
        <f>VLOOKUP($F$6&amp;$D13,'IMF - World Economic Outlook'!$D$2:$U$8776,J$11,FALSE)</f>
        <v>502.52100000000002</v>
      </c>
      <c r="K13" s="52">
        <f>VLOOKUP($F$6&amp;$D13,'IMF - World Economic Outlook'!$D$2:$U$8776,K$11,FALSE)</f>
        <v>543.98</v>
      </c>
      <c r="L13" s="52">
        <f>VLOOKUP($F$6&amp;$D13,'IMF - World Economic Outlook'!$D$2:$U$8776,L$11,FALSE)</f>
        <v>533.15700000000004</v>
      </c>
      <c r="M13" s="53">
        <f>VLOOKUP($F$6&amp;$D13,'IMF - World Economic Outlook'!$D$2:$U$8776,M$11,FALSE)</f>
        <v>513.08699999999999</v>
      </c>
    </row>
    <row r="14" spans="2:13">
      <c r="D14" s="3" t="s">
        <v>37</v>
      </c>
      <c r="E14" s="52">
        <f>VLOOKUP($F$6&amp;$D14,'IMF - World Economic Outlook'!$D$2:$U$8776,E$11,FALSE)</f>
        <v>54.030999999999999</v>
      </c>
      <c r="F14" s="52">
        <f>VLOOKUP($F$6&amp;$D14,'IMF - World Economic Outlook'!$D$2:$U$8776,F$11,FALSE)</f>
        <v>55.616999999999997</v>
      </c>
      <c r="G14" s="52">
        <f>VLOOKUP($F$6&amp;$D14,'IMF - World Economic Outlook'!$D$2:$U$8776,G$11,FALSE)</f>
        <v>56.902000000000001</v>
      </c>
      <c r="H14" s="52">
        <f>VLOOKUP($F$6&amp;$D14,'IMF - World Economic Outlook'!$D$2:$U$8776,H$11,FALSE)</f>
        <v>50.646999999999998</v>
      </c>
      <c r="I14" s="52">
        <f>VLOOKUP($F$6&amp;$D14,'IMF - World Economic Outlook'!$D$2:$U$8776,I$11,FALSE)</f>
        <v>53.802</v>
      </c>
      <c r="J14" s="52">
        <f>VLOOKUP($F$6&amp;$D14,'IMF - World Economic Outlook'!$D$2:$U$8776,J$11,FALSE)</f>
        <v>59.093000000000004</v>
      </c>
      <c r="K14" s="52">
        <f>VLOOKUP($F$6&amp;$D14,'IMF - World Economic Outlook'!$D$2:$U$8776,K$11,FALSE)</f>
        <v>66.293999999999997</v>
      </c>
      <c r="L14" s="52">
        <f>VLOOKUP($F$6&amp;$D14,'IMF - World Economic Outlook'!$D$2:$U$8776,L$11,FALSE)</f>
        <v>68.563000000000002</v>
      </c>
      <c r="M14" s="53">
        <f>VLOOKUP($F$6&amp;$D14,'IMF - World Economic Outlook'!$D$2:$U$8776,M$11,FALSE)</f>
        <v>68.561000000000007</v>
      </c>
    </row>
    <row r="15" spans="2:13">
      <c r="D15" s="3" t="s">
        <v>38</v>
      </c>
      <c r="E15" s="52">
        <f>VLOOKUP($F$6&amp;$D15,'IMF - World Economic Outlook'!$D$2:$U$8776,E$11,FALSE)</f>
        <v>56.581000000000003</v>
      </c>
      <c r="F15" s="52">
        <f>VLOOKUP($F$6&amp;$D15,'IMF - World Economic Outlook'!$D$2:$U$8776,F$11,FALSE)</f>
        <v>58.194000000000003</v>
      </c>
      <c r="G15" s="52">
        <f>VLOOKUP($F$6&amp;$D15,'IMF - World Economic Outlook'!$D$2:$U$8776,G$11,FALSE)</f>
        <v>57.64</v>
      </c>
      <c r="H15" s="52">
        <f>VLOOKUP($F$6&amp;$D15,'IMF - World Economic Outlook'!$D$2:$U$8776,H$11,FALSE)</f>
        <v>49.526000000000003</v>
      </c>
      <c r="I15" s="52">
        <f>VLOOKUP($F$6&amp;$D15,'IMF - World Economic Outlook'!$D$2:$U$8776,I$11,FALSE)</f>
        <v>51.600999999999999</v>
      </c>
      <c r="J15" s="52">
        <f>VLOOKUP($F$6&amp;$D15,'IMF - World Economic Outlook'!$D$2:$U$8776,J$11,FALSE)</f>
        <v>55.481999999999999</v>
      </c>
      <c r="K15" s="52">
        <f>VLOOKUP($F$6&amp;$D15,'IMF - World Economic Outlook'!$D$2:$U$8776,K$11,FALSE)</f>
        <v>61.375</v>
      </c>
      <c r="L15" s="52">
        <f>VLOOKUP($F$6&amp;$D15,'IMF - World Economic Outlook'!$D$2:$U$8776,L$11,FALSE)</f>
        <v>60.759</v>
      </c>
      <c r="M15" s="53">
        <f>VLOOKUP($F$6&amp;$D15,'IMF - World Economic Outlook'!$D$2:$U$8776,M$11,FALSE)</f>
        <v>56.924999999999997</v>
      </c>
    </row>
    <row r="16" spans="2:13">
      <c r="D16" s="3" t="s">
        <v>39</v>
      </c>
      <c r="E16" s="52">
        <f>VLOOKUP($F$6&amp;$D16,'IMF - World Economic Outlook'!$D$2:$U$8776,E$11,FALSE)</f>
        <v>24.992999999999999</v>
      </c>
      <c r="F16" s="52">
        <f>VLOOKUP($F$6&amp;$D16,'IMF - World Economic Outlook'!$D$2:$U$8776,F$11,FALSE)</f>
        <v>23.9</v>
      </c>
      <c r="G16" s="52">
        <f>VLOOKUP($F$6&amp;$D16,'IMF - World Economic Outlook'!$D$2:$U$8776,G$11,FALSE)</f>
        <v>23.161999999999999</v>
      </c>
      <c r="H16" s="52">
        <f>VLOOKUP($F$6&amp;$D16,'IMF - World Economic Outlook'!$D$2:$U$8776,H$11,FALSE)</f>
        <v>19.844000000000001</v>
      </c>
      <c r="I16" s="52">
        <f>VLOOKUP($F$6&amp;$D16,'IMF - World Economic Outlook'!$D$2:$U$8776,I$11,FALSE)</f>
        <v>20.946999999999999</v>
      </c>
      <c r="J16" s="52">
        <f>VLOOKUP($F$6&amp;$D16,'IMF - World Economic Outlook'!$D$2:$U$8776,J$11,FALSE)</f>
        <v>22.721</v>
      </c>
      <c r="K16" s="52">
        <f>VLOOKUP($F$6&amp;$D16,'IMF - World Economic Outlook'!$D$2:$U$8776,K$11,FALSE)</f>
        <v>25.321999999999999</v>
      </c>
      <c r="L16" s="52">
        <f>VLOOKUP($F$6&amp;$D16,'IMF - World Economic Outlook'!$D$2:$U$8776,L$11,FALSE)</f>
        <v>24.952999999999999</v>
      </c>
      <c r="M16" s="53">
        <f>VLOOKUP($F$6&amp;$D16,'IMF - World Economic Outlook'!$D$2:$U$8776,M$11,FALSE)</f>
        <v>23.966999999999999</v>
      </c>
    </row>
    <row r="17" spans="4:13">
      <c r="D17" s="3" t="s">
        <v>40</v>
      </c>
      <c r="E17" s="52">
        <f>VLOOKUP($F$6&amp;$D17,'IMF - World Economic Outlook'!$D$2:$U$8776,E$11,FALSE)</f>
        <v>208.858</v>
      </c>
      <c r="F17" s="52">
        <f>VLOOKUP($F$6&amp;$D17,'IMF - World Economic Outlook'!$D$2:$U$8776,F$11,FALSE)</f>
        <v>211.68600000000001</v>
      </c>
      <c r="G17" s="52">
        <f>VLOOKUP($F$6&amp;$D17,'IMF - World Economic Outlook'!$D$2:$U$8776,G$11,FALSE)</f>
        <v>209.35900000000001</v>
      </c>
      <c r="H17" s="52">
        <f>VLOOKUP($F$6&amp;$D17,'IMF - World Economic Outlook'!$D$2:$U$8776,H$11,FALSE)</f>
        <v>188.03299999999999</v>
      </c>
      <c r="I17" s="52">
        <f>VLOOKUP($F$6&amp;$D17,'IMF - World Economic Outlook'!$D$2:$U$8776,I$11,FALSE)</f>
        <v>196.27199999999999</v>
      </c>
      <c r="J17" s="52">
        <f>VLOOKUP($F$6&amp;$D17,'IMF - World Economic Outlook'!$D$2:$U$8776,J$11,FALSE)</f>
        <v>218.62899999999999</v>
      </c>
      <c r="K17" s="52">
        <f>VLOOKUP($F$6&amp;$D17,'IMF - World Economic Outlook'!$D$2:$U$8776,K$11,FALSE)</f>
        <v>248.95</v>
      </c>
      <c r="L17" s="52">
        <f>VLOOKUP($F$6&amp;$D17,'IMF - World Economic Outlook'!$D$2:$U$8776,L$11,FALSE)</f>
        <v>250.68600000000001</v>
      </c>
      <c r="M17" s="53">
        <f>VLOOKUP($F$6&amp;$D17,'IMF - World Economic Outlook'!$D$2:$U$8776,M$11,FALSE)</f>
        <v>241.45500000000001</v>
      </c>
    </row>
    <row r="18" spans="4:13">
      <c r="D18" s="3" t="s">
        <v>41</v>
      </c>
      <c r="E18" s="52">
        <f>VLOOKUP($F$6&amp;$D18,'IMF - World Economic Outlook'!$D$2:$U$8776,E$11,FALSE)</f>
        <v>327.149</v>
      </c>
      <c r="F18" s="52">
        <f>VLOOKUP($F$6&amp;$D18,'IMF - World Economic Outlook'!$D$2:$U$8776,F$11,FALSE)</f>
        <v>343.584</v>
      </c>
      <c r="G18" s="52">
        <f>VLOOKUP($F$6&amp;$D18,'IMF - World Economic Outlook'!$D$2:$U$8776,G$11,FALSE)</f>
        <v>352.99400000000003</v>
      </c>
      <c r="H18" s="52">
        <f>VLOOKUP($F$6&amp;$D18,'IMF - World Economic Outlook'!$D$2:$U$8776,H$11,FALSE)</f>
        <v>302.673</v>
      </c>
      <c r="I18" s="52">
        <f>VLOOKUP($F$6&amp;$D18,'IMF - World Economic Outlook'!$D$2:$U$8776,I$11,FALSE)</f>
        <v>313.11599999999999</v>
      </c>
      <c r="J18" s="52">
        <f>VLOOKUP($F$6&amp;$D18,'IMF - World Economic Outlook'!$D$2:$U$8776,J$11,FALSE)</f>
        <v>332.12099999999998</v>
      </c>
      <c r="K18" s="52">
        <f>VLOOKUP($F$6&amp;$D18,'IMF - World Economic Outlook'!$D$2:$U$8776,K$11,FALSE)</f>
        <v>356.88</v>
      </c>
      <c r="L18" s="52">
        <f>VLOOKUP($F$6&amp;$D18,'IMF - World Economic Outlook'!$D$2:$U$8776,L$11,FALSE)</f>
        <v>350.10399999999998</v>
      </c>
      <c r="M18" s="53">
        <f>VLOOKUP($F$6&amp;$D18,'IMF - World Economic Outlook'!$D$2:$U$8776,M$11,FALSE)</f>
        <v>352.24299999999999</v>
      </c>
    </row>
    <row r="19" spans="4:13">
      <c r="D19" s="3" t="s">
        <v>42</v>
      </c>
      <c r="E19" s="52">
        <f>VLOOKUP($F$6&amp;$D19,'IMF - World Economic Outlook'!$D$2:$U$8776,E$11,FALSE)</f>
        <v>23.206</v>
      </c>
      <c r="F19" s="52">
        <f>VLOOKUP($F$6&amp;$D19,'IMF - World Economic Outlook'!$D$2:$U$8776,F$11,FALSE)</f>
        <v>25.279</v>
      </c>
      <c r="G19" s="52">
        <f>VLOOKUP($F$6&amp;$D19,'IMF - World Economic Outlook'!$D$2:$U$8776,G$11,FALSE)</f>
        <v>26.815999999999999</v>
      </c>
      <c r="H19" s="52">
        <f>VLOOKUP($F$6&amp;$D19,'IMF - World Economic Outlook'!$D$2:$U$8776,H$11,FALSE)</f>
        <v>23.06</v>
      </c>
      <c r="I19" s="52">
        <f>VLOOKUP($F$6&amp;$D19,'IMF - World Economic Outlook'!$D$2:$U$8776,I$11,FALSE)</f>
        <v>24.268999999999998</v>
      </c>
      <c r="J19" s="52">
        <f>VLOOKUP($F$6&amp;$D19,'IMF - World Economic Outlook'!$D$2:$U$8776,J$11,FALSE)</f>
        <v>26.942</v>
      </c>
      <c r="K19" s="52">
        <f>VLOOKUP($F$6&amp;$D19,'IMF - World Economic Outlook'!$D$2:$U$8776,K$11,FALSE)</f>
        <v>30.645</v>
      </c>
      <c r="L19" s="52">
        <f>VLOOKUP($F$6&amp;$D19,'IMF - World Economic Outlook'!$D$2:$U$8776,L$11,FALSE)</f>
        <v>31.475000000000001</v>
      </c>
      <c r="M19" s="53">
        <f>VLOOKUP($F$6&amp;$D19,'IMF - World Economic Outlook'!$D$2:$U$8776,M$11,FALSE)</f>
        <v>31.004999999999999</v>
      </c>
    </row>
    <row r="20" spans="4:13">
      <c r="D20" s="3" t="s">
        <v>43</v>
      </c>
      <c r="E20" s="52">
        <f>VLOOKUP($F$6&amp;$D20,'IMF - World Economic Outlook'!$D$2:$U$8776,E$11,FALSE)</f>
        <v>258.45400000000001</v>
      </c>
      <c r="F20" s="52">
        <f>VLOOKUP($F$6&amp;$D20,'IMF - World Economic Outlook'!$D$2:$U$8776,F$11,FALSE)</f>
        <v>271.36599999999999</v>
      </c>
      <c r="G20" s="52">
        <f>VLOOKUP($F$6&amp;$D20,'IMF - World Economic Outlook'!$D$2:$U$8776,G$11,FALSE)</f>
        <v>274.93400000000003</v>
      </c>
      <c r="H20" s="52">
        <f>VLOOKUP($F$6&amp;$D20,'IMF - World Economic Outlook'!$D$2:$U$8776,H$11,FALSE)</f>
        <v>234.55799999999999</v>
      </c>
      <c r="I20" s="52">
        <f>VLOOKUP($F$6&amp;$D20,'IMF - World Economic Outlook'!$D$2:$U$8776,I$11,FALSE)</f>
        <v>240.70500000000001</v>
      </c>
      <c r="J20" s="52">
        <f>VLOOKUP($F$6&amp;$D20,'IMF - World Economic Outlook'!$D$2:$U$8776,J$11,FALSE)</f>
        <v>255.55799999999999</v>
      </c>
      <c r="K20" s="52">
        <f>VLOOKUP($F$6&amp;$D20,'IMF - World Economic Outlook'!$D$2:$U$8776,K$11,FALSE)</f>
        <v>276.11200000000002</v>
      </c>
      <c r="L20" s="52">
        <f>VLOOKUP($F$6&amp;$D20,'IMF - World Economic Outlook'!$D$2:$U$8776,L$11,FALSE)</f>
        <v>268.99599999999998</v>
      </c>
      <c r="M20" s="53">
        <f>VLOOKUP($F$6&amp;$D20,'IMF - World Economic Outlook'!$D$2:$U$8776,M$11,FALSE)</f>
        <v>270.637</v>
      </c>
    </row>
    <row r="21" spans="4:13">
      <c r="D21" s="3" t="s">
        <v>44</v>
      </c>
      <c r="E21" s="52">
        <f>VLOOKUP($F$6&amp;$D21,'IMF - World Economic Outlook'!$D$2:$U$8776,E$11,FALSE)</f>
        <v>2685.37</v>
      </c>
      <c r="F21" s="52">
        <f>VLOOKUP($F$6&amp;$D21,'IMF - World Economic Outlook'!$D$2:$U$8776,F$11,FALSE)</f>
        <v>2811.92</v>
      </c>
      <c r="G21" s="52">
        <f>VLOOKUP($F$6&amp;$D21,'IMF - World Economic Outlook'!$D$2:$U$8776,G$11,FALSE)</f>
        <v>2856.7</v>
      </c>
      <c r="H21" s="52">
        <f>VLOOKUP($F$6&amp;$D21,'IMF - World Economic Outlook'!$D$2:$U$8776,H$11,FALSE)</f>
        <v>2439.44</v>
      </c>
      <c r="I21" s="52">
        <f>VLOOKUP($F$6&amp;$D21,'IMF - World Economic Outlook'!$D$2:$U$8776,I$11,FALSE)</f>
        <v>2472.2800000000002</v>
      </c>
      <c r="J21" s="52">
        <f>VLOOKUP($F$6&amp;$D21,'IMF - World Economic Outlook'!$D$2:$U$8776,J$11,FALSE)</f>
        <v>2594.2399999999998</v>
      </c>
      <c r="K21" s="52">
        <f>VLOOKUP($F$6&amp;$D21,'IMF - World Economic Outlook'!$D$2:$U$8776,K$11,FALSE)</f>
        <v>2791.16</v>
      </c>
      <c r="L21" s="52">
        <f>VLOOKUP($F$6&amp;$D21,'IMF - World Economic Outlook'!$D$2:$U$8776,L$11,FALSE)</f>
        <v>2717.2</v>
      </c>
      <c r="M21" s="53">
        <f>VLOOKUP($F$6&amp;$D21,'IMF - World Economic Outlook'!$D$2:$U$8776,M$11,FALSE)</f>
        <v>2598.91</v>
      </c>
    </row>
    <row r="22" spans="4:13">
      <c r="D22" s="3" t="s">
        <v>45</v>
      </c>
      <c r="E22" s="52">
        <f>VLOOKUP($F$6&amp;$D22,'IMF - World Economic Outlook'!$D$2:$U$8776,E$11,FALSE)</f>
        <v>3529.38</v>
      </c>
      <c r="F22" s="52">
        <f>VLOOKUP($F$6&amp;$D22,'IMF - World Economic Outlook'!$D$2:$U$8776,F$11,FALSE)</f>
        <v>3733.86</v>
      </c>
      <c r="G22" s="52">
        <f>VLOOKUP($F$6&amp;$D22,'IMF - World Economic Outlook'!$D$2:$U$8776,G$11,FALSE)</f>
        <v>3890.1</v>
      </c>
      <c r="H22" s="52">
        <f>VLOOKUP($F$6&amp;$D22,'IMF - World Economic Outlook'!$D$2:$U$8776,H$11,FALSE)</f>
        <v>3357.93</v>
      </c>
      <c r="I22" s="52">
        <f>VLOOKUP($F$6&amp;$D22,'IMF - World Economic Outlook'!$D$2:$U$8776,I$11,FALSE)</f>
        <v>3468.9</v>
      </c>
      <c r="J22" s="52">
        <f>VLOOKUP($F$6&amp;$D22,'IMF - World Economic Outlook'!$D$2:$U$8776,J$11,FALSE)</f>
        <v>3681.3</v>
      </c>
      <c r="K22" s="52">
        <f>VLOOKUP($F$6&amp;$D22,'IMF - World Economic Outlook'!$D$2:$U$8776,K$11,FALSE)</f>
        <v>3965.57</v>
      </c>
      <c r="L22" s="52">
        <f>VLOOKUP($F$6&amp;$D22,'IMF - World Economic Outlook'!$D$2:$U$8776,L$11,FALSE)</f>
        <v>3861.55</v>
      </c>
      <c r="M22" s="53">
        <f>VLOOKUP($F$6&amp;$D22,'IMF - World Economic Outlook'!$D$2:$U$8776,M$11,FALSE)</f>
        <v>3803.01</v>
      </c>
    </row>
    <row r="23" spans="4:13">
      <c r="D23" s="3" t="s">
        <v>46</v>
      </c>
      <c r="E23" s="52">
        <f>VLOOKUP($F$6&amp;$D23,'IMF - World Economic Outlook'!$D$2:$U$8776,E$11,FALSE)</f>
        <v>242.19300000000001</v>
      </c>
      <c r="F23" s="52">
        <f>VLOOKUP($F$6&amp;$D23,'IMF - World Economic Outlook'!$D$2:$U$8776,F$11,FALSE)</f>
        <v>238.55500000000001</v>
      </c>
      <c r="G23" s="52">
        <f>VLOOKUP($F$6&amp;$D23,'IMF - World Economic Outlook'!$D$2:$U$8776,G$11,FALSE)</f>
        <v>235.66900000000001</v>
      </c>
      <c r="H23" s="52">
        <f>VLOOKUP($F$6&amp;$D23,'IMF - World Economic Outlook'!$D$2:$U$8776,H$11,FALSE)</f>
        <v>195.416</v>
      </c>
      <c r="I23" s="52">
        <f>VLOOKUP($F$6&amp;$D23,'IMF - World Economic Outlook'!$D$2:$U$8776,I$11,FALSE)</f>
        <v>192.81</v>
      </c>
      <c r="J23" s="52">
        <f>VLOOKUP($F$6&amp;$D23,'IMF - World Economic Outlook'!$D$2:$U$8776,J$11,FALSE)</f>
        <v>200.05500000000001</v>
      </c>
      <c r="K23" s="52">
        <f>VLOOKUP($F$6&amp;$D23,'IMF - World Economic Outlook'!$D$2:$U$8776,K$11,FALSE)</f>
        <v>212.346</v>
      </c>
      <c r="L23" s="52">
        <f>VLOOKUP($F$6&amp;$D23,'IMF - World Economic Outlook'!$D$2:$U$8776,L$11,FALSE)</f>
        <v>205.34899999999999</v>
      </c>
      <c r="M23" s="53">
        <f>VLOOKUP($F$6&amp;$D23,'IMF - World Economic Outlook'!$D$2:$U$8776,M$11,FALSE)</f>
        <v>189.25899999999999</v>
      </c>
    </row>
    <row r="24" spans="4:13">
      <c r="D24" s="3" t="s">
        <v>47</v>
      </c>
      <c r="E24" s="52">
        <f>VLOOKUP($F$6&amp;$D24,'IMF - World Economic Outlook'!$D$2:$U$8776,E$11,FALSE)</f>
        <v>128.47499999999999</v>
      </c>
      <c r="F24" s="52">
        <f>VLOOKUP($F$6&amp;$D24,'IMF - World Economic Outlook'!$D$2:$U$8776,F$11,FALSE)</f>
        <v>135.41200000000001</v>
      </c>
      <c r="G24" s="52">
        <f>VLOOKUP($F$6&amp;$D24,'IMF - World Economic Outlook'!$D$2:$U$8776,G$11,FALSE)</f>
        <v>140.76499999999999</v>
      </c>
      <c r="H24" s="52">
        <f>VLOOKUP($F$6&amp;$D24,'IMF - World Economic Outlook'!$D$2:$U$8776,H$11,FALSE)</f>
        <v>125.074</v>
      </c>
      <c r="I24" s="52">
        <f>VLOOKUP($F$6&amp;$D24,'IMF - World Economic Outlook'!$D$2:$U$8776,I$11,FALSE)</f>
        <v>128.471</v>
      </c>
      <c r="J24" s="52">
        <f>VLOOKUP($F$6&amp;$D24,'IMF - World Economic Outlook'!$D$2:$U$8776,J$11,FALSE)</f>
        <v>142.96199999999999</v>
      </c>
      <c r="K24" s="52">
        <f>VLOOKUP($F$6&amp;$D24,'IMF - World Economic Outlook'!$D$2:$U$8776,K$11,FALSE)</f>
        <v>160.41900000000001</v>
      </c>
      <c r="L24" s="52">
        <f>VLOOKUP($F$6&amp;$D24,'IMF - World Economic Outlook'!$D$2:$U$8776,L$11,FALSE)</f>
        <v>163.459</v>
      </c>
      <c r="M24" s="53">
        <f>VLOOKUP($F$6&amp;$D24,'IMF - World Economic Outlook'!$D$2:$U$8776,M$11,FALSE)</f>
        <v>154.56200000000001</v>
      </c>
    </row>
    <row r="25" spans="4:13">
      <c r="D25" s="3" t="s">
        <v>48</v>
      </c>
      <c r="E25" s="52">
        <f>VLOOKUP($F$6&amp;$D25,'IMF - World Economic Outlook'!$D$2:$U$8776,E$11,FALSE)</f>
        <v>14.752000000000001</v>
      </c>
      <c r="F25" s="52">
        <f>VLOOKUP($F$6&amp;$D25,'IMF - World Economic Outlook'!$D$2:$U$8776,F$11,FALSE)</f>
        <v>16.125</v>
      </c>
      <c r="G25" s="52">
        <f>VLOOKUP($F$6&amp;$D25,'IMF - World Economic Outlook'!$D$2:$U$8776,G$11,FALSE)</f>
        <v>17.867999999999999</v>
      </c>
      <c r="H25" s="52">
        <f>VLOOKUP($F$6&amp;$D25,'IMF - World Economic Outlook'!$D$2:$U$8776,H$11,FALSE)</f>
        <v>17.516999999999999</v>
      </c>
      <c r="I25" s="52">
        <f>VLOOKUP($F$6&amp;$D25,'IMF - World Economic Outlook'!$D$2:$U$8776,I$11,FALSE)</f>
        <v>20.792999999999999</v>
      </c>
      <c r="J25" s="52">
        <f>VLOOKUP($F$6&amp;$D25,'IMF - World Economic Outlook'!$D$2:$U$8776,J$11,FALSE)</f>
        <v>24.728000000000002</v>
      </c>
      <c r="K25" s="52">
        <f>VLOOKUP($F$6&amp;$D25,'IMF - World Economic Outlook'!$D$2:$U$8776,K$11,FALSE)</f>
        <v>26.224</v>
      </c>
      <c r="L25" s="52">
        <f>VLOOKUP($F$6&amp;$D25,'IMF - World Economic Outlook'!$D$2:$U$8776,L$11,FALSE)</f>
        <v>24.837</v>
      </c>
      <c r="M25" s="53">
        <f>VLOOKUP($F$6&amp;$D25,'IMF - World Economic Outlook'!$D$2:$U$8776,M$11,FALSE)</f>
        <v>21.715</v>
      </c>
    </row>
    <row r="26" spans="4:13">
      <c r="D26" s="3" t="s">
        <v>49</v>
      </c>
      <c r="E26" s="52">
        <f>VLOOKUP($F$6&amp;$D26,'IMF - World Economic Outlook'!$D$2:$U$8776,E$11,FALSE)</f>
        <v>225.185</v>
      </c>
      <c r="F26" s="52">
        <f>VLOOKUP($F$6&amp;$D26,'IMF - World Economic Outlook'!$D$2:$U$8776,F$11,FALSE)</f>
        <v>238.26400000000001</v>
      </c>
      <c r="G26" s="52">
        <f>VLOOKUP($F$6&amp;$D26,'IMF - World Economic Outlook'!$D$2:$U$8776,G$11,FALSE)</f>
        <v>258.88900000000001</v>
      </c>
      <c r="H26" s="52">
        <f>VLOOKUP($F$6&amp;$D26,'IMF - World Economic Outlook'!$D$2:$U$8776,H$11,FALSE)</f>
        <v>292.03699999999998</v>
      </c>
      <c r="I26" s="52">
        <f>VLOOKUP($F$6&amp;$D26,'IMF - World Economic Outlook'!$D$2:$U$8776,I$11,FALSE)</f>
        <v>299.14499999999998</v>
      </c>
      <c r="J26" s="52">
        <f>VLOOKUP($F$6&amp;$D26,'IMF - World Economic Outlook'!$D$2:$U$8776,J$11,FALSE)</f>
        <v>337.54500000000002</v>
      </c>
      <c r="K26" s="52">
        <f>VLOOKUP($F$6&amp;$D26,'IMF - World Economic Outlook'!$D$2:$U$8776,K$11,FALSE)</f>
        <v>386.68900000000002</v>
      </c>
      <c r="L26" s="52">
        <f>VLOOKUP($F$6&amp;$D26,'IMF - World Economic Outlook'!$D$2:$U$8776,L$11,FALSE)</f>
        <v>398.37900000000002</v>
      </c>
      <c r="M26" s="53">
        <f>VLOOKUP($F$6&amp;$D26,'IMF - World Economic Outlook'!$D$2:$U$8776,M$11,FALSE)</f>
        <v>418.71600000000001</v>
      </c>
    </row>
    <row r="27" spans="4:13">
      <c r="D27" s="3" t="s">
        <v>50</v>
      </c>
      <c r="E27" s="52">
        <f>VLOOKUP($F$6&amp;$D27,'IMF - World Economic Outlook'!$D$2:$U$8776,E$11,FALSE)</f>
        <v>2088.2800000000002</v>
      </c>
      <c r="F27" s="52">
        <f>VLOOKUP($F$6&amp;$D27,'IMF - World Economic Outlook'!$D$2:$U$8776,F$11,FALSE)</f>
        <v>2141.9499999999998</v>
      </c>
      <c r="G27" s="52">
        <f>VLOOKUP($F$6&amp;$D27,'IMF - World Economic Outlook'!$D$2:$U$8776,G$11,FALSE)</f>
        <v>2162.5700000000002</v>
      </c>
      <c r="H27" s="52">
        <f>VLOOKUP($F$6&amp;$D27,'IMF - World Economic Outlook'!$D$2:$U$8776,H$11,FALSE)</f>
        <v>1836.82</v>
      </c>
      <c r="I27" s="52">
        <f>VLOOKUP($F$6&amp;$D27,'IMF - World Economic Outlook'!$D$2:$U$8776,I$11,FALSE)</f>
        <v>1876.55</v>
      </c>
      <c r="J27" s="52">
        <f>VLOOKUP($F$6&amp;$D27,'IMF - World Economic Outlook'!$D$2:$U$8776,J$11,FALSE)</f>
        <v>1961.11</v>
      </c>
      <c r="K27" s="52">
        <f>VLOOKUP($F$6&amp;$D27,'IMF - World Economic Outlook'!$D$2:$U$8776,K$11,FALSE)</f>
        <v>2093.09</v>
      </c>
      <c r="L27" s="52">
        <f>VLOOKUP($F$6&amp;$D27,'IMF - World Economic Outlook'!$D$2:$U$8776,L$11,FALSE)</f>
        <v>2005.14</v>
      </c>
      <c r="M27" s="53">
        <f>VLOOKUP($F$6&amp;$D27,'IMF - World Economic Outlook'!$D$2:$U$8776,M$11,FALSE)</f>
        <v>1884.94</v>
      </c>
    </row>
    <row r="28" spans="4:13">
      <c r="D28" s="3" t="s">
        <v>51</v>
      </c>
      <c r="E28" s="52">
        <f>VLOOKUP($F$6&amp;$D28,'IMF - World Economic Outlook'!$D$2:$U$8776,E$11,FALSE)</f>
        <v>28.346</v>
      </c>
      <c r="F28" s="52">
        <f>VLOOKUP($F$6&amp;$D28,'IMF - World Economic Outlook'!$D$2:$U$8776,F$11,FALSE)</f>
        <v>30.442</v>
      </c>
      <c r="G28" s="52">
        <f>VLOOKUP($F$6&amp;$D28,'IMF - World Economic Outlook'!$D$2:$U$8776,G$11,FALSE)</f>
        <v>31.379000000000001</v>
      </c>
      <c r="H28" s="52">
        <f>VLOOKUP($F$6&amp;$D28,'IMF - World Economic Outlook'!$D$2:$U$8776,H$11,FALSE)</f>
        <v>27.253</v>
      </c>
      <c r="I28" s="52">
        <f>VLOOKUP($F$6&amp;$D28,'IMF - World Economic Outlook'!$D$2:$U$8776,I$11,FALSE)</f>
        <v>28.064</v>
      </c>
      <c r="J28" s="52">
        <f>VLOOKUP($F$6&amp;$D28,'IMF - World Economic Outlook'!$D$2:$U$8776,J$11,FALSE)</f>
        <v>30.448</v>
      </c>
      <c r="K28" s="52">
        <f>VLOOKUP($F$6&amp;$D28,'IMF - World Economic Outlook'!$D$2:$U$8776,K$11,FALSE)</f>
        <v>34.432000000000002</v>
      </c>
      <c r="L28" s="52">
        <f>VLOOKUP($F$6&amp;$D28,'IMF - World Economic Outlook'!$D$2:$U$8776,L$11,FALSE)</f>
        <v>34.058999999999997</v>
      </c>
      <c r="M28" s="53">
        <f>VLOOKUP($F$6&amp;$D28,'IMF - World Economic Outlook'!$D$2:$U$8776,M$11,FALSE)</f>
        <v>33.478000000000002</v>
      </c>
    </row>
    <row r="29" spans="4:13">
      <c r="D29" s="3" t="s">
        <v>52</v>
      </c>
      <c r="E29" s="52">
        <f>VLOOKUP($F$6&amp;$D29,'IMF - World Economic Outlook'!$D$2:$U$8776,E$11,FALSE)</f>
        <v>42.951999999999998</v>
      </c>
      <c r="F29" s="52">
        <f>VLOOKUP($F$6&amp;$D29,'IMF - World Economic Outlook'!$D$2:$U$8776,F$11,FALSE)</f>
        <v>46.536999999999999</v>
      </c>
      <c r="G29" s="52">
        <f>VLOOKUP($F$6&amp;$D29,'IMF - World Economic Outlook'!$D$2:$U$8776,G$11,FALSE)</f>
        <v>48.610999999999997</v>
      </c>
      <c r="H29" s="52">
        <f>VLOOKUP($F$6&amp;$D29,'IMF - World Economic Outlook'!$D$2:$U$8776,H$11,FALSE)</f>
        <v>41.44</v>
      </c>
      <c r="I29" s="52">
        <f>VLOOKUP($F$6&amp;$D29,'IMF - World Economic Outlook'!$D$2:$U$8776,I$11,FALSE)</f>
        <v>43.034999999999997</v>
      </c>
      <c r="J29" s="52">
        <f>VLOOKUP($F$6&amp;$D29,'IMF - World Economic Outlook'!$D$2:$U$8776,J$11,FALSE)</f>
        <v>47.741999999999997</v>
      </c>
      <c r="K29" s="52">
        <f>VLOOKUP($F$6&amp;$D29,'IMF - World Economic Outlook'!$D$2:$U$8776,K$11,FALSE)</f>
        <v>53.747</v>
      </c>
      <c r="L29" s="52">
        <f>VLOOKUP($F$6&amp;$D29,'IMF - World Economic Outlook'!$D$2:$U$8776,L$11,FALSE)</f>
        <v>54.633000000000003</v>
      </c>
      <c r="M29" s="53">
        <f>VLOOKUP($F$6&amp;$D29,'IMF - World Economic Outlook'!$D$2:$U$8776,M$11,FALSE)</f>
        <v>55.688000000000002</v>
      </c>
    </row>
    <row r="30" spans="4:13">
      <c r="D30" s="3" t="s">
        <v>53</v>
      </c>
      <c r="E30" s="52">
        <f>VLOOKUP($F$6&amp;$D30,'IMF - World Economic Outlook'!$D$2:$U$8776,E$11,FALSE)</f>
        <v>56.710999999999999</v>
      </c>
      <c r="F30" s="52">
        <f>VLOOKUP($F$6&amp;$D30,'IMF - World Economic Outlook'!$D$2:$U$8776,F$11,FALSE)</f>
        <v>61.758000000000003</v>
      </c>
      <c r="G30" s="52">
        <f>VLOOKUP($F$6&amp;$D30,'IMF - World Economic Outlook'!$D$2:$U$8776,G$11,FALSE)</f>
        <v>66.209000000000003</v>
      </c>
      <c r="H30" s="52">
        <f>VLOOKUP($F$6&amp;$D30,'IMF - World Economic Outlook'!$D$2:$U$8776,H$11,FALSE)</f>
        <v>57.774000000000001</v>
      </c>
      <c r="I30" s="52">
        <f>VLOOKUP($F$6&amp;$D30,'IMF - World Economic Outlook'!$D$2:$U$8776,I$11,FALSE)</f>
        <v>60.716000000000001</v>
      </c>
      <c r="J30" s="52">
        <f>VLOOKUP($F$6&amp;$D30,'IMF - World Economic Outlook'!$D$2:$U$8776,J$11,FALSE)</f>
        <v>64.159000000000006</v>
      </c>
      <c r="K30" s="52">
        <f>VLOOKUP($F$6&amp;$D30,'IMF - World Economic Outlook'!$D$2:$U$8776,K$11,FALSE)</f>
        <v>70.951999999999998</v>
      </c>
      <c r="L30" s="52">
        <f>VLOOKUP($F$6&amp;$D30,'IMF - World Economic Outlook'!$D$2:$U$8776,L$11,FALSE)</f>
        <v>71.113</v>
      </c>
      <c r="M30" s="53">
        <f>VLOOKUP($F$6&amp;$D30,'IMF - World Economic Outlook'!$D$2:$U$8776,M$11,FALSE)</f>
        <v>73.204999999999998</v>
      </c>
    </row>
    <row r="31" spans="4:13">
      <c r="D31" s="3" t="s">
        <v>54</v>
      </c>
      <c r="E31" s="52">
        <f>VLOOKUP($F$6&amp;$D31,'IMF - World Economic Outlook'!$D$2:$U$8776,E$11,FALSE)</f>
        <v>9.468</v>
      </c>
      <c r="F31" s="52">
        <f>VLOOKUP($F$6&amp;$D31,'IMF - World Economic Outlook'!$D$2:$U$8776,F$11,FALSE)</f>
        <v>10.551</v>
      </c>
      <c r="G31" s="52">
        <f>VLOOKUP($F$6&amp;$D31,'IMF - World Economic Outlook'!$D$2:$U$8776,G$11,FALSE)</f>
        <v>11.629</v>
      </c>
      <c r="H31" s="52">
        <f>VLOOKUP($F$6&amp;$D31,'IMF - World Economic Outlook'!$D$2:$U$8776,H$11,FALSE)</f>
        <v>11.093</v>
      </c>
      <c r="I31" s="52">
        <f>VLOOKUP($F$6&amp;$D31,'IMF - World Economic Outlook'!$D$2:$U$8776,I$11,FALSE)</f>
        <v>11.698</v>
      </c>
      <c r="J31" s="52">
        <f>VLOOKUP($F$6&amp;$D31,'IMF - World Economic Outlook'!$D$2:$U$8776,J$11,FALSE)</f>
        <v>13.217000000000001</v>
      </c>
      <c r="K31" s="52">
        <f>VLOOKUP($F$6&amp;$D31,'IMF - World Economic Outlook'!$D$2:$U$8776,K$11,FALSE)</f>
        <v>14.872</v>
      </c>
      <c r="L31" s="52">
        <f>VLOOKUP($F$6&amp;$D31,'IMF - World Economic Outlook'!$D$2:$U$8776,L$11,FALSE)</f>
        <v>15.218</v>
      </c>
      <c r="M31" s="53">
        <f>VLOOKUP($F$6&amp;$D31,'IMF - World Economic Outlook'!$D$2:$U$8776,M$11,FALSE)</f>
        <v>14.558999999999999</v>
      </c>
    </row>
    <row r="32" spans="4:13">
      <c r="D32" s="3" t="s">
        <v>55</v>
      </c>
      <c r="E32" s="52">
        <f>VLOOKUP($F$6&amp;$D32,'IMF - World Economic Outlook'!$D$2:$U$8776,E$11,FALSE)</f>
        <v>839.45500000000004</v>
      </c>
      <c r="F32" s="52">
        <f>VLOOKUP($F$6&amp;$D32,'IMF - World Economic Outlook'!$D$2:$U$8776,F$11,FALSE)</f>
        <v>877.18600000000004</v>
      </c>
      <c r="G32" s="52">
        <f>VLOOKUP($F$6&amp;$D32,'IMF - World Economic Outlook'!$D$2:$U$8776,G$11,FALSE)</f>
        <v>892.39800000000002</v>
      </c>
      <c r="H32" s="52">
        <f>VLOOKUP($F$6&amp;$D32,'IMF - World Economic Outlook'!$D$2:$U$8776,H$11,FALSE)</f>
        <v>765.65</v>
      </c>
      <c r="I32" s="52">
        <f>VLOOKUP($F$6&amp;$D32,'IMF - World Economic Outlook'!$D$2:$U$8776,I$11,FALSE)</f>
        <v>783.84400000000005</v>
      </c>
      <c r="J32" s="52">
        <f>VLOOKUP($F$6&amp;$D32,'IMF - World Economic Outlook'!$D$2:$U$8776,J$11,FALSE)</f>
        <v>833.57500000000005</v>
      </c>
      <c r="K32" s="52">
        <f>VLOOKUP($F$6&amp;$D32,'IMF - World Economic Outlook'!$D$2:$U$8776,K$11,FALSE)</f>
        <v>914.45799999999997</v>
      </c>
      <c r="L32" s="52">
        <f>VLOOKUP($F$6&amp;$D32,'IMF - World Economic Outlook'!$D$2:$U$8776,L$11,FALSE)</f>
        <v>907.15099999999995</v>
      </c>
      <c r="M32" s="53">
        <f>VLOOKUP($F$6&amp;$D32,'IMF - World Economic Outlook'!$D$2:$U$8776,M$11,FALSE)</f>
        <v>909.50300000000004</v>
      </c>
    </row>
    <row r="33" spans="4:13">
      <c r="D33" s="3" t="s">
        <v>56</v>
      </c>
      <c r="E33" s="52">
        <f>VLOOKUP($F$6&amp;$D33,'IMF - World Economic Outlook'!$D$2:$U$8776,E$11,FALSE)</f>
        <v>509.50599999999997</v>
      </c>
      <c r="F33" s="52">
        <f>VLOOKUP($F$6&amp;$D33,'IMF - World Economic Outlook'!$D$2:$U$8776,F$11,FALSE)</f>
        <v>522.76199999999994</v>
      </c>
      <c r="G33" s="52">
        <f>VLOOKUP($F$6&amp;$D33,'IMF - World Economic Outlook'!$D$2:$U$8776,G$11,FALSE)</f>
        <v>498.41</v>
      </c>
      <c r="H33" s="52">
        <f>VLOOKUP($F$6&amp;$D33,'IMF - World Economic Outlook'!$D$2:$U$8776,H$11,FALSE)</f>
        <v>385.80200000000002</v>
      </c>
      <c r="I33" s="52">
        <f>VLOOKUP($F$6&amp;$D33,'IMF - World Economic Outlook'!$D$2:$U$8776,I$11,FALSE)</f>
        <v>368.827</v>
      </c>
      <c r="J33" s="52">
        <f>VLOOKUP($F$6&amp;$D33,'IMF - World Economic Outlook'!$D$2:$U$8776,J$11,FALSE)</f>
        <v>398.39400000000001</v>
      </c>
      <c r="K33" s="52">
        <f>VLOOKUP($F$6&amp;$D33,'IMF - World Economic Outlook'!$D$2:$U$8776,K$11,FALSE)</f>
        <v>437</v>
      </c>
      <c r="L33" s="52">
        <f>VLOOKUP($F$6&amp;$D33,'IMF - World Economic Outlook'!$D$2:$U$8776,L$11,FALSE)</f>
        <v>405.51</v>
      </c>
      <c r="M33" s="53">
        <f>VLOOKUP($F$6&amp;$D33,'IMF - World Economic Outlook'!$D$2:$U$8776,M$11,FALSE)</f>
        <v>362.00900000000001</v>
      </c>
    </row>
    <row r="34" spans="4:13">
      <c r="D34" s="3" t="s">
        <v>57</v>
      </c>
      <c r="E34" s="52">
        <f>VLOOKUP($F$6&amp;$D34,'IMF - World Economic Outlook'!$D$2:$U$8776,E$11,FALSE)</f>
        <v>498.517</v>
      </c>
      <c r="F34" s="52">
        <f>VLOOKUP($F$6&amp;$D34,'IMF - World Economic Outlook'!$D$2:$U$8776,F$11,FALSE)</f>
        <v>521.01300000000003</v>
      </c>
      <c r="G34" s="52">
        <f>VLOOKUP($F$6&amp;$D34,'IMF - World Economic Outlook'!$D$2:$U$8776,G$11,FALSE)</f>
        <v>542.60199999999998</v>
      </c>
      <c r="H34" s="52">
        <f>VLOOKUP($F$6&amp;$D34,'IMF - World Economic Outlook'!$D$2:$U$8776,H$11,FALSE)</f>
        <v>477.488</v>
      </c>
      <c r="I34" s="52">
        <f>VLOOKUP($F$6&amp;$D34,'IMF - World Economic Outlook'!$D$2:$U$8776,I$11,FALSE)</f>
        <v>472.25599999999997</v>
      </c>
      <c r="J34" s="52">
        <f>VLOOKUP($F$6&amp;$D34,'IMF - World Economic Outlook'!$D$2:$U$8776,J$11,FALSE)</f>
        <v>526.64300000000003</v>
      </c>
      <c r="K34" s="52">
        <f>VLOOKUP($F$6&amp;$D34,'IMF - World Economic Outlook'!$D$2:$U$8776,K$11,FALSE)</f>
        <v>587.43299999999999</v>
      </c>
      <c r="L34" s="52">
        <f>VLOOKUP($F$6&amp;$D34,'IMF - World Economic Outlook'!$D$2:$U$8776,L$11,FALSE)</f>
        <v>595.77200000000005</v>
      </c>
      <c r="M34" s="53">
        <f>VLOOKUP($F$6&amp;$D34,'IMF - World Economic Outlook'!$D$2:$U$8776,M$11,FALSE)</f>
        <v>594.17999999999995</v>
      </c>
    </row>
    <row r="35" spans="4:13">
      <c r="D35" s="3" t="s">
        <v>58</v>
      </c>
      <c r="E35" s="52">
        <f>VLOOKUP($F$6&amp;$D35,'IMF - World Economic Outlook'!$D$2:$U$8776,E$11,FALSE)</f>
        <v>216.36099999999999</v>
      </c>
      <c r="F35" s="52">
        <f>VLOOKUP($F$6&amp;$D35,'IMF - World Economic Outlook'!$D$2:$U$8776,F$11,FALSE)</f>
        <v>226.43700000000001</v>
      </c>
      <c r="G35" s="52">
        <f>VLOOKUP($F$6&amp;$D35,'IMF - World Economic Outlook'!$D$2:$U$8776,G$11,FALSE)</f>
        <v>229.96100000000001</v>
      </c>
      <c r="H35" s="52">
        <f>VLOOKUP($F$6&amp;$D35,'IMF - World Economic Outlook'!$D$2:$U$8776,H$11,FALSE)</f>
        <v>199.41399999999999</v>
      </c>
      <c r="I35" s="52">
        <f>VLOOKUP($F$6&amp;$D35,'IMF - World Economic Outlook'!$D$2:$U$8776,I$11,FALSE)</f>
        <v>206.369</v>
      </c>
      <c r="J35" s="52">
        <f>VLOOKUP($F$6&amp;$D35,'IMF - World Economic Outlook'!$D$2:$U$8776,J$11,FALSE)</f>
        <v>221.28</v>
      </c>
      <c r="K35" s="52">
        <f>VLOOKUP($F$6&amp;$D35,'IMF - World Economic Outlook'!$D$2:$U$8776,K$11,FALSE)</f>
        <v>242.423</v>
      </c>
      <c r="L35" s="52">
        <f>VLOOKUP($F$6&amp;$D35,'IMF - World Economic Outlook'!$D$2:$U$8776,L$11,FALSE)</f>
        <v>239.53700000000001</v>
      </c>
      <c r="M35" s="53">
        <f>VLOOKUP($F$6&amp;$D35,'IMF - World Economic Outlook'!$D$2:$U$8776,M$11,FALSE)</f>
        <v>231.34800000000001</v>
      </c>
    </row>
    <row r="36" spans="4:13">
      <c r="D36" s="3" t="s">
        <v>59</v>
      </c>
      <c r="E36" s="52">
        <f>VLOOKUP($F$6&amp;$D36,'IMF - World Economic Outlook'!$D$2:$U$8776,E$11,FALSE)</f>
        <v>170.636</v>
      </c>
      <c r="F36" s="52">
        <f>VLOOKUP($F$6&amp;$D36,'IMF - World Economic Outlook'!$D$2:$U$8776,F$11,FALSE)</f>
        <v>190.8</v>
      </c>
      <c r="G36" s="52">
        <f>VLOOKUP($F$6&amp;$D36,'IMF - World Economic Outlook'!$D$2:$U$8776,G$11,FALSE)</f>
        <v>199.96100000000001</v>
      </c>
      <c r="H36" s="52">
        <f>VLOOKUP($F$6&amp;$D36,'IMF - World Economic Outlook'!$D$2:$U$8776,H$11,FALSE)</f>
        <v>177.73099999999999</v>
      </c>
      <c r="I36" s="52">
        <f>VLOOKUP($F$6&amp;$D36,'IMF - World Economic Outlook'!$D$2:$U$8776,I$11,FALSE)</f>
        <v>188.13</v>
      </c>
      <c r="J36" s="52">
        <f>VLOOKUP($F$6&amp;$D36,'IMF - World Economic Outlook'!$D$2:$U$8776,J$11,FALSE)</f>
        <v>211.696</v>
      </c>
      <c r="K36" s="52">
        <f>VLOOKUP($F$6&amp;$D36,'IMF - World Economic Outlook'!$D$2:$U$8776,K$11,FALSE)</f>
        <v>241.45599999999999</v>
      </c>
      <c r="L36" s="52">
        <f>VLOOKUP($F$6&amp;$D36,'IMF - World Economic Outlook'!$D$2:$U$8776,L$11,FALSE)</f>
        <v>249.69499999999999</v>
      </c>
      <c r="M36" s="53">
        <f>VLOOKUP($F$6&amp;$D36,'IMF - World Economic Outlook'!$D$2:$U$8776,M$11,FALSE)</f>
        <v>247.214</v>
      </c>
    </row>
    <row r="37" spans="4:13">
      <c r="D37" s="144" t="s">
        <v>60</v>
      </c>
      <c r="E37" s="143">
        <f>VLOOKUP($F$6&amp;$D37,'IMF - World Economic Outlook'!$D$2:$U$8776,E$11,FALSE)</f>
        <v>94.588999999999999</v>
      </c>
      <c r="F37" s="52">
        <f>VLOOKUP($F$6&amp;$D37,'IMF - World Economic Outlook'!$D$2:$U$8776,F$11,FALSE)</f>
        <v>98.878</v>
      </c>
      <c r="G37" s="52">
        <f>VLOOKUP($F$6&amp;$D37,'IMF - World Economic Outlook'!$D$2:$U$8776,G$11,FALSE)</f>
        <v>101.351</v>
      </c>
      <c r="H37" s="52">
        <f>VLOOKUP($F$6&amp;$D37,'IMF - World Economic Outlook'!$D$2:$U$8776,H$11,FALSE)</f>
        <v>88.512</v>
      </c>
      <c r="I37" s="52">
        <f>VLOOKUP($F$6&amp;$D37,'IMF - World Economic Outlook'!$D$2:$U$8776,I$11,FALSE)</f>
        <v>89.691000000000003</v>
      </c>
      <c r="J37" s="52">
        <f>VLOOKUP($F$6&amp;$D37,'IMF - World Economic Outlook'!$D$2:$U$8776,J$11,FALSE)</f>
        <v>95.460999999999999</v>
      </c>
      <c r="K37" s="52">
        <f>VLOOKUP($F$6&amp;$D37,'IMF - World Economic Outlook'!$D$2:$U$8776,K$11,FALSE)</f>
        <v>105.75</v>
      </c>
      <c r="L37" s="52">
        <f>VLOOKUP($F$6&amp;$D37,'IMF - World Economic Outlook'!$D$2:$U$8776,L$11,FALSE)</f>
        <v>105.09099999999999</v>
      </c>
      <c r="M37" s="53">
        <f>VLOOKUP($F$6&amp;$D37,'IMF - World Economic Outlook'!$D$2:$U$8776,M$11,FALSE)</f>
        <v>104.08799999999999</v>
      </c>
    </row>
    <row r="38" spans="4:13">
      <c r="D38" s="3" t="s">
        <v>61</v>
      </c>
      <c r="E38" s="52">
        <f>VLOOKUP($F$6&amp;$D38,'IMF - World Economic Outlook'!$D$2:$U$8776,E$11,FALSE)</f>
        <v>46.606999999999999</v>
      </c>
      <c r="F38" s="52">
        <f>VLOOKUP($F$6&amp;$D38,'IMF - World Economic Outlook'!$D$2:$U$8776,F$11,FALSE)</f>
        <v>48.415999999999997</v>
      </c>
      <c r="G38" s="52">
        <f>VLOOKUP($F$6&amp;$D38,'IMF - World Economic Outlook'!$D$2:$U$8776,G$11,FALSE)</f>
        <v>50.01</v>
      </c>
      <c r="H38" s="52">
        <f>VLOOKUP($F$6&amp;$D38,'IMF - World Economic Outlook'!$D$2:$U$8776,H$11,FALSE)</f>
        <v>43.112000000000002</v>
      </c>
      <c r="I38" s="52">
        <f>VLOOKUP($F$6&amp;$D38,'IMF - World Economic Outlook'!$D$2:$U$8776,I$11,FALSE)</f>
        <v>44.753999999999998</v>
      </c>
      <c r="J38" s="52">
        <f>VLOOKUP($F$6&amp;$D38,'IMF - World Economic Outlook'!$D$2:$U$8776,J$11,FALSE)</f>
        <v>48.569000000000003</v>
      </c>
      <c r="K38" s="52">
        <f>VLOOKUP($F$6&amp;$D38,'IMF - World Economic Outlook'!$D$2:$U$8776,K$11,FALSE)</f>
        <v>54.186</v>
      </c>
      <c r="L38" s="52">
        <f>VLOOKUP($F$6&amp;$D38,'IMF - World Economic Outlook'!$D$2:$U$8776,L$11,FALSE)</f>
        <v>54.18</v>
      </c>
      <c r="M38" s="53">
        <f>VLOOKUP($F$6&amp;$D38,'IMF - World Economic Outlook'!$D$2:$U$8776,M$11,FALSE)</f>
        <v>52.838000000000001</v>
      </c>
    </row>
    <row r="39" spans="4:13">
      <c r="D39" s="3" t="s">
        <v>62</v>
      </c>
      <c r="E39" s="52">
        <f>VLOOKUP($F$6&amp;$D39,'IMF - World Economic Outlook'!$D$2:$U$8776,E$11,FALSE)</f>
        <v>1325.58</v>
      </c>
      <c r="F39" s="52">
        <f>VLOOKUP($F$6&amp;$D39,'IMF - World Economic Outlook'!$D$2:$U$8776,F$11,FALSE)</f>
        <v>1355.16</v>
      </c>
      <c r="G39" s="52">
        <f>VLOOKUP($F$6&amp;$D39,'IMF - World Economic Outlook'!$D$2:$U$8776,G$11,FALSE)</f>
        <v>1371.58</v>
      </c>
      <c r="H39" s="52">
        <f>VLOOKUP($F$6&amp;$D39,'IMF - World Economic Outlook'!$D$2:$U$8776,H$11,FALSE)</f>
        <v>1195.72</v>
      </c>
      <c r="I39" s="52">
        <f>VLOOKUP($F$6&amp;$D39,'IMF - World Economic Outlook'!$D$2:$U$8776,I$11,FALSE)</f>
        <v>1232.57</v>
      </c>
      <c r="J39" s="52">
        <f>VLOOKUP($F$6&amp;$D39,'IMF - World Economic Outlook'!$D$2:$U$8776,J$11,FALSE)</f>
        <v>1312.08</v>
      </c>
      <c r="K39" s="52">
        <f>VLOOKUP($F$6&amp;$D39,'IMF - World Economic Outlook'!$D$2:$U$8776,K$11,FALSE)</f>
        <v>1422.8</v>
      </c>
      <c r="L39" s="52">
        <f>VLOOKUP($F$6&amp;$D39,'IMF - World Economic Outlook'!$D$2:$U$8776,L$11,FALSE)</f>
        <v>1393.64</v>
      </c>
      <c r="M39" s="53">
        <f>VLOOKUP($F$6&amp;$D39,'IMF - World Economic Outlook'!$D$2:$U$8776,M$11,FALSE)</f>
        <v>1278.21</v>
      </c>
    </row>
    <row r="40" spans="4:13">
      <c r="D40" s="3" t="s">
        <v>63</v>
      </c>
      <c r="E40" s="52">
        <f>VLOOKUP($F$6&amp;$D40,'IMF - World Economic Outlook'!$D$2:$U$8776,E$11,FALSE)</f>
        <v>552.48400000000004</v>
      </c>
      <c r="F40" s="52">
        <f>VLOOKUP($F$6&amp;$D40,'IMF - World Economic Outlook'!$D$2:$U$8776,F$11,FALSE)</f>
        <v>586.84199999999998</v>
      </c>
      <c r="G40" s="52">
        <f>VLOOKUP($F$6&amp;$D40,'IMF - World Economic Outlook'!$D$2:$U$8776,G$11,FALSE)</f>
        <v>581.96400000000006</v>
      </c>
      <c r="H40" s="52">
        <f>VLOOKUP($F$6&amp;$D40,'IMF - World Economic Outlook'!$D$2:$U$8776,H$11,FALSE)</f>
        <v>505.10399999999998</v>
      </c>
      <c r="I40" s="52">
        <f>VLOOKUP($F$6&amp;$D40,'IMF - World Economic Outlook'!$D$2:$U$8776,I$11,FALSE)</f>
        <v>515.65499999999997</v>
      </c>
      <c r="J40" s="52">
        <f>VLOOKUP($F$6&amp;$D40,'IMF - World Economic Outlook'!$D$2:$U$8776,J$11,FALSE)</f>
        <v>541.01900000000001</v>
      </c>
      <c r="K40" s="52">
        <f>VLOOKUP($F$6&amp;$D40,'IMF - World Economic Outlook'!$D$2:$U$8776,K$11,FALSE)</f>
        <v>555.45500000000004</v>
      </c>
      <c r="L40" s="52">
        <f>VLOOKUP($F$6&amp;$D40,'IMF - World Economic Outlook'!$D$2:$U$8776,L$11,FALSE)</f>
        <v>531.28300000000002</v>
      </c>
      <c r="M40" s="53">
        <f>VLOOKUP($F$6&amp;$D40,'IMF - World Economic Outlook'!$D$2:$U$8776,M$11,FALSE)</f>
        <v>537.61</v>
      </c>
    </row>
    <row r="41" spans="4:13">
      <c r="D41" s="3" t="s">
        <v>64</v>
      </c>
      <c r="E41" s="52">
        <f>VLOOKUP($F$6&amp;$D41,'IMF - World Economic Outlook'!$D$2:$U$8776,E$11,FALSE)</f>
        <v>692.40499999999997</v>
      </c>
      <c r="F41" s="52">
        <f>VLOOKUP($F$6&amp;$D41,'IMF - World Economic Outlook'!$D$2:$U$8776,F$11,FALSE)</f>
        <v>713.25400000000002</v>
      </c>
      <c r="G41" s="52">
        <f>VLOOKUP($F$6&amp;$D41,'IMF - World Economic Outlook'!$D$2:$U$8776,G$11,FALSE)</f>
        <v>734.73</v>
      </c>
      <c r="H41" s="52">
        <f>VLOOKUP($F$6&amp;$D41,'IMF - World Economic Outlook'!$D$2:$U$8776,H$11,FALSE)</f>
        <v>702.21400000000006</v>
      </c>
      <c r="I41" s="52">
        <f>VLOOKUP($F$6&amp;$D41,'IMF - World Economic Outlook'!$D$2:$U$8776,I$11,FALSE)</f>
        <v>695.45699999999999</v>
      </c>
      <c r="J41" s="52">
        <f>VLOOKUP($F$6&amp;$D41,'IMF - World Economic Outlook'!$D$2:$U$8776,J$11,FALSE)</f>
        <v>704.77200000000005</v>
      </c>
      <c r="K41" s="52">
        <f>VLOOKUP($F$6&amp;$D41,'IMF - World Economic Outlook'!$D$2:$U$8776,K$11,FALSE)</f>
        <v>736.43299999999999</v>
      </c>
      <c r="L41" s="52">
        <f>VLOOKUP($F$6&amp;$D41,'IMF - World Economic Outlook'!$D$2:$U$8776,L$11,FALSE)</f>
        <v>732.18700000000001</v>
      </c>
      <c r="M41" s="53">
        <f>VLOOKUP($F$6&amp;$D41,'IMF - World Economic Outlook'!$D$2:$U$8776,M$11,FALSE)</f>
        <v>747.42700000000002</v>
      </c>
    </row>
    <row r="42" spans="4:13">
      <c r="D42" s="4" t="s">
        <v>65</v>
      </c>
      <c r="E42" s="54">
        <f>VLOOKUP($F$6&amp;$D42,'IMF - World Economic Outlook'!$D$2:$U$8776,E$11,FALSE)</f>
        <v>2704.5</v>
      </c>
      <c r="F42" s="54">
        <f>VLOOKUP($F$6&amp;$D42,'IMF - World Economic Outlook'!$D$2:$U$8776,F$11,FALSE)</f>
        <v>2785.06</v>
      </c>
      <c r="G42" s="54">
        <f>VLOOKUP($F$6&amp;$D42,'IMF - World Economic Outlook'!$D$2:$U$8776,G$11,FALSE)</f>
        <v>3067.12</v>
      </c>
      <c r="H42" s="54">
        <f>VLOOKUP($F$6&amp;$D42,'IMF - World Economic Outlook'!$D$2:$U$8776,H$11,FALSE)</f>
        <v>2933.43</v>
      </c>
      <c r="I42" s="54">
        <f>VLOOKUP($F$6&amp;$D42,'IMF - World Economic Outlook'!$D$2:$U$8776,I$11,FALSE)</f>
        <v>2703.24</v>
      </c>
      <c r="J42" s="54">
        <f>VLOOKUP($F$6&amp;$D42,'IMF - World Economic Outlook'!$D$2:$U$8776,J$11,FALSE)</f>
        <v>2664.71</v>
      </c>
      <c r="K42" s="54">
        <f>VLOOKUP($F$6&amp;$D42,'IMF - World Economic Outlook'!$D$2:$U$8776,K$11,FALSE)</f>
        <v>2860.98</v>
      </c>
      <c r="L42" s="54">
        <f>VLOOKUP($F$6&amp;$D42,'IMF - World Economic Outlook'!$D$2:$U$8776,L$11,FALSE)</f>
        <v>2833.3</v>
      </c>
      <c r="M42" s="55">
        <f>VLOOKUP($F$6&amp;$D42,'IMF - World Economic Outlook'!$D$2:$U$8776,M$11,FALSE)</f>
        <v>2710.97</v>
      </c>
    </row>
    <row r="44" spans="4:13">
      <c r="D44" t="s">
        <v>160</v>
      </c>
      <c r="F44" s="40" t="e">
        <f>(#REF!/#REF!-1)*100</f>
        <v>#REF!</v>
      </c>
      <c r="G44" s="40" t="e">
        <f>(#REF!/#REF!-1)*100</f>
        <v>#REF!</v>
      </c>
      <c r="H44" s="40" t="e">
        <f>(#REF!/#REF!-1)*100</f>
        <v>#REF!</v>
      </c>
      <c r="I44" s="40" t="e">
        <f>(#REF!/#REF!-1)*100</f>
        <v>#REF!</v>
      </c>
      <c r="J44" s="40" t="e">
        <f>(#REF!/#REF!-1)*100</f>
        <v>#REF!</v>
      </c>
      <c r="K44" s="40" t="e">
        <f>(#REF!/#REF!-1)*100</f>
        <v>#REF!</v>
      </c>
      <c r="L44" s="40" t="e">
        <f>(#REF!/#REF!-1)*100</f>
        <v>#REF!</v>
      </c>
      <c r="M44" s="40" t="e">
        <f>(#REF!/#REF!-1)*100</f>
        <v>#REF!</v>
      </c>
    </row>
    <row r="45" spans="4:13">
      <c r="D45" t="s">
        <v>2547</v>
      </c>
      <c r="F45">
        <f>F25/E25</f>
        <v>1.093072125813449</v>
      </c>
      <c r="G45">
        <f t="shared" ref="G45:M45" si="0">G25/F25</f>
        <v>1.1080930232558139</v>
      </c>
      <c r="H45">
        <f t="shared" si="0"/>
        <v>0.98035594358629963</v>
      </c>
      <c r="I45">
        <f t="shared" si="0"/>
        <v>1.1870183250556603</v>
      </c>
      <c r="J45">
        <f t="shared" si="0"/>
        <v>1.1892463809936038</v>
      </c>
      <c r="K45">
        <f t="shared" si="0"/>
        <v>1.0604982206405693</v>
      </c>
      <c r="L45">
        <f t="shared" si="0"/>
        <v>0.94710951799877974</v>
      </c>
      <c r="M45">
        <f t="shared" si="0"/>
        <v>0.87430043886137621</v>
      </c>
    </row>
  </sheetData>
  <mergeCells count="1">
    <mergeCell ref="D2:M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86C3-0AD4-134D-990C-450A34D82755}">
  <sheetPr>
    <tabColor theme="4" tint="0.79998168889431442"/>
  </sheetPr>
  <dimension ref="A1"/>
  <sheetViews>
    <sheetView showGridLines="0" workbookViewId="0">
      <selection activeCell="B2" sqref="B2"/>
    </sheetView>
  </sheetViews>
  <sheetFormatPr baseColWidth="10" defaultColWidth="11.453125" defaultRowHeight="14.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5328-BC21-9149-B4AE-BBB210C702E9}">
  <dimension ref="A4:P93"/>
  <sheetViews>
    <sheetView topLeftCell="A4" zoomScaleNormal="100" workbookViewId="0">
      <selection activeCell="E6" sqref="E6"/>
    </sheetView>
  </sheetViews>
  <sheetFormatPr baseColWidth="10" defaultColWidth="11.453125" defaultRowHeight="14.5"/>
  <cols>
    <col min="5" max="5" width="26" customWidth="1"/>
    <col min="6" max="6" width="18.7265625" customWidth="1"/>
    <col min="8" max="8" width="27.453125" customWidth="1"/>
    <col min="9" max="9" width="29" customWidth="1"/>
  </cols>
  <sheetData>
    <row r="4" spans="2:16" ht="18.5">
      <c r="B4" s="49" t="s">
        <v>161</v>
      </c>
      <c r="C4" s="49"/>
    </row>
    <row r="5" spans="2:16">
      <c r="C5" t="s">
        <v>162</v>
      </c>
      <c r="D5" t="s">
        <v>163</v>
      </c>
      <c r="E5" t="s">
        <v>164</v>
      </c>
      <c r="F5" t="s">
        <v>165</v>
      </c>
      <c r="G5" t="s">
        <v>166</v>
      </c>
      <c r="H5" t="s">
        <v>167</v>
      </c>
      <c r="I5" t="s">
        <v>168</v>
      </c>
      <c r="J5" t="s">
        <v>169</v>
      </c>
      <c r="K5" t="s">
        <v>170</v>
      </c>
      <c r="L5" t="s">
        <v>171</v>
      </c>
      <c r="M5" t="s">
        <v>172</v>
      </c>
      <c r="N5" t="s">
        <v>173</v>
      </c>
      <c r="O5" t="s">
        <v>174</v>
      </c>
      <c r="P5" t="s">
        <v>175</v>
      </c>
    </row>
    <row r="6" spans="2:16">
      <c r="C6" t="s">
        <v>176</v>
      </c>
      <c r="D6" t="s">
        <v>177</v>
      </c>
      <c r="E6" s="48" t="s">
        <v>178</v>
      </c>
      <c r="K6" t="s">
        <v>179</v>
      </c>
    </row>
    <row r="7" spans="2:16">
      <c r="E7" s="48" t="s">
        <v>180</v>
      </c>
      <c r="H7" t="s">
        <v>181</v>
      </c>
      <c r="I7" t="s">
        <v>182</v>
      </c>
      <c r="K7" t="s">
        <v>180</v>
      </c>
      <c r="N7" t="s">
        <v>181</v>
      </c>
      <c r="O7" t="s">
        <v>182</v>
      </c>
    </row>
    <row r="8" spans="2:16">
      <c r="E8" s="48" t="s">
        <v>183</v>
      </c>
      <c r="F8" t="s">
        <v>184</v>
      </c>
      <c r="G8" t="s">
        <v>185</v>
      </c>
      <c r="H8" t="s">
        <v>183</v>
      </c>
      <c r="I8" t="s">
        <v>184</v>
      </c>
      <c r="J8" t="s">
        <v>185</v>
      </c>
      <c r="K8" t="s">
        <v>183</v>
      </c>
      <c r="L8" t="s">
        <v>184</v>
      </c>
      <c r="M8" t="s">
        <v>185</v>
      </c>
      <c r="N8" t="s">
        <v>183</v>
      </c>
      <c r="O8" t="s">
        <v>184</v>
      </c>
      <c r="P8" t="s">
        <v>185</v>
      </c>
    </row>
    <row r="9" spans="2:16">
      <c r="E9" s="48"/>
    </row>
    <row r="10" spans="2:16">
      <c r="B10" t="s">
        <v>186</v>
      </c>
      <c r="C10">
        <v>1127.4155729148408</v>
      </c>
      <c r="E10" s="48">
        <v>135.29200400789469</v>
      </c>
      <c r="F10">
        <v>68.314903681171444</v>
      </c>
      <c r="G10">
        <v>66.977100326723246</v>
      </c>
      <c r="H10">
        <v>185.69430920450685</v>
      </c>
      <c r="I10">
        <v>110.45333930824007</v>
      </c>
      <c r="J10">
        <v>75.240969896266762</v>
      </c>
      <c r="K10">
        <v>0.12000189394058862</v>
      </c>
      <c r="L10">
        <v>6.059425230800107E-2</v>
      </c>
      <c r="M10">
        <v>5.9407641632587556E-2</v>
      </c>
      <c r="N10">
        <v>0.1647079512343522</v>
      </c>
      <c r="O10">
        <v>9.7970386396803083E-2</v>
      </c>
      <c r="P10">
        <v>6.6737564837549113E-2</v>
      </c>
    </row>
    <row r="11" spans="2:16">
      <c r="B11" t="s">
        <v>187</v>
      </c>
      <c r="C11">
        <v>53.085816886912227</v>
      </c>
      <c r="D11">
        <v>0.3</v>
      </c>
      <c r="E11" s="48">
        <v>3.8877283887920422</v>
      </c>
      <c r="F11">
        <v>1.2344693651640188</v>
      </c>
      <c r="G11">
        <v>2.6532590236280233</v>
      </c>
      <c r="H11">
        <v>0.52530310335034602</v>
      </c>
      <c r="I11">
        <v>-4.6598298229805366E-2</v>
      </c>
      <c r="J11">
        <v>0.57190140158015135</v>
      </c>
      <c r="K11">
        <v>7.3234785047652198E-2</v>
      </c>
      <c r="L11">
        <v>2.3254221891202825E-2</v>
      </c>
      <c r="M11">
        <v>4.9980563156449373E-2</v>
      </c>
      <c r="N11">
        <v>9.8953568797743082E-3</v>
      </c>
      <c r="O11">
        <v>-8.7779186536910401E-4</v>
      </c>
      <c r="P11">
        <v>1.077314874514341E-2</v>
      </c>
    </row>
    <row r="12" spans="2:16">
      <c r="B12" t="s">
        <v>35</v>
      </c>
      <c r="C12">
        <v>8.4946481984874556</v>
      </c>
      <c r="D12">
        <v>0.25</v>
      </c>
      <c r="E12" s="48">
        <v>0.89735970006267607</v>
      </c>
      <c r="F12">
        <v>0.51890783194770063</v>
      </c>
      <c r="G12">
        <v>0.37845186811497544</v>
      </c>
      <c r="H12">
        <v>0.55705975838640986</v>
      </c>
      <c r="I12">
        <v>9.2685501576550491E-2</v>
      </c>
      <c r="J12">
        <v>0.46437425680985939</v>
      </c>
      <c r="K12">
        <v>0.10563824176055445</v>
      </c>
      <c r="L12">
        <v>6.1086441701034375E-2</v>
      </c>
      <c r="M12">
        <v>4.4551800059520065E-2</v>
      </c>
      <c r="N12">
        <v>6.5577731457507463E-2</v>
      </c>
      <c r="O12">
        <v>1.0911046509619307E-2</v>
      </c>
      <c r="P12">
        <v>5.466668494788815E-2</v>
      </c>
    </row>
    <row r="13" spans="2:16">
      <c r="B13" t="s">
        <v>36</v>
      </c>
      <c r="E13" s="48"/>
    </row>
    <row r="14" spans="2:16">
      <c r="B14" t="s">
        <v>188</v>
      </c>
      <c r="C14">
        <v>49.479398763816377</v>
      </c>
      <c r="D14">
        <v>0.26500000000000001</v>
      </c>
      <c r="E14" s="48">
        <v>5.0127609994141498</v>
      </c>
      <c r="F14">
        <v>0.88433131713595925</v>
      </c>
      <c r="G14">
        <v>4.1284296822781901</v>
      </c>
      <c r="H14">
        <v>4.35366277414981</v>
      </c>
      <c r="I14">
        <v>1.1421144157970644</v>
      </c>
      <c r="J14">
        <v>3.2115483583527453</v>
      </c>
      <c r="K14">
        <v>0.10131006286761744</v>
      </c>
      <c r="L14">
        <v>1.78727175194105E-2</v>
      </c>
      <c r="M14">
        <v>8.3437345348206932E-2</v>
      </c>
      <c r="N14">
        <v>8.7989403325846094E-2</v>
      </c>
      <c r="O14">
        <v>2.3082625180002741E-2</v>
      </c>
      <c r="P14">
        <v>6.490677814584335E-2</v>
      </c>
    </row>
    <row r="15" spans="2:16">
      <c r="B15" t="s">
        <v>189</v>
      </c>
      <c r="C15">
        <v>10.455405560058267</v>
      </c>
      <c r="D15">
        <v>0.24</v>
      </c>
      <c r="E15" s="48">
        <v>1.2436594498947362</v>
      </c>
      <c r="F15">
        <v>0.24195827884503829</v>
      </c>
      <c r="G15">
        <v>1.0017011710496979</v>
      </c>
      <c r="H15">
        <v>-2.5066010463943442E-2</v>
      </c>
      <c r="I15">
        <v>-2.9218769900725621E-2</v>
      </c>
      <c r="J15">
        <v>4.1527594367821788E-3</v>
      </c>
      <c r="K15">
        <v>0.11894894394587266</v>
      </c>
      <c r="L15">
        <v>2.3141931458820413E-2</v>
      </c>
      <c r="M15">
        <v>9.5807012487052243E-2</v>
      </c>
      <c r="N15">
        <v>-2.3974211540583944E-3</v>
      </c>
      <c r="O15">
        <v>-2.7946089449028305E-3</v>
      </c>
      <c r="P15">
        <v>3.9718779084443623E-4</v>
      </c>
    </row>
    <row r="16" spans="2:16">
      <c r="B16" t="s">
        <v>40</v>
      </c>
      <c r="C16">
        <v>6.7113169165099862</v>
      </c>
      <c r="D16">
        <v>0.19</v>
      </c>
      <c r="E16" s="48">
        <v>0.33451941359786869</v>
      </c>
      <c r="F16">
        <v>0.2677603018381865</v>
      </c>
      <c r="G16">
        <v>6.6759111759682188E-2</v>
      </c>
      <c r="H16">
        <v>8.971973284988416E-2</v>
      </c>
      <c r="I16">
        <v>8.9694219098863756E-2</v>
      </c>
      <c r="J16">
        <v>2.551375102040343E-5</v>
      </c>
      <c r="K16">
        <v>4.9844079449585167E-2</v>
      </c>
      <c r="L16">
        <v>3.9896834729930622E-2</v>
      </c>
      <c r="M16">
        <v>9.9472447196545452E-3</v>
      </c>
      <c r="N16">
        <v>1.336842440403487E-2</v>
      </c>
      <c r="O16">
        <v>1.3364622802748895E-2</v>
      </c>
      <c r="P16">
        <v>3.801601285976981E-6</v>
      </c>
    </row>
    <row r="17" spans="1:16">
      <c r="B17" t="s">
        <v>41</v>
      </c>
      <c r="C17">
        <v>7.7284100389615968</v>
      </c>
      <c r="D17">
        <v>0.22</v>
      </c>
      <c r="E17" s="48">
        <v>0.65158855790127423</v>
      </c>
      <c r="F17">
        <v>0.512949566844071</v>
      </c>
      <c r="G17">
        <v>0.13863899105720323</v>
      </c>
      <c r="H17">
        <v>0.79966162240493699</v>
      </c>
      <c r="I17">
        <v>0.46536055260963799</v>
      </c>
      <c r="J17">
        <v>0.334301069795299</v>
      </c>
      <c r="K17">
        <v>8.4310816146709378E-2</v>
      </c>
      <c r="L17">
        <v>6.6371939927891282E-2</v>
      </c>
      <c r="M17">
        <v>1.7938876218818098E-2</v>
      </c>
      <c r="N17">
        <v>0.1034703927940631</v>
      </c>
      <c r="O17">
        <v>6.0214267910682011E-2</v>
      </c>
      <c r="P17">
        <v>4.3256124883381097E-2</v>
      </c>
    </row>
    <row r="18" spans="1:16">
      <c r="B18" t="s">
        <v>42</v>
      </c>
      <c r="C18">
        <v>0.47056592348104992</v>
      </c>
      <c r="D18">
        <v>0.2</v>
      </c>
      <c r="E18" s="48">
        <v>4.8738699368325256E-2</v>
      </c>
      <c r="F18">
        <v>3.4948440671618376E-2</v>
      </c>
      <c r="G18">
        <v>1.3790258696706879E-2</v>
      </c>
      <c r="H18">
        <v>-8.1112100429568603E-4</v>
      </c>
      <c r="I18">
        <v>-8.1112100429568603E-4</v>
      </c>
      <c r="J18">
        <v>0</v>
      </c>
      <c r="K18">
        <v>0.10357464690128163</v>
      </c>
      <c r="L18">
        <v>7.4268957711779104E-2</v>
      </c>
      <c r="M18">
        <v>2.9305689189502531E-2</v>
      </c>
      <c r="N18">
        <v>-1.7237138598888591E-3</v>
      </c>
      <c r="O18">
        <v>-1.7237138598888591E-3</v>
      </c>
      <c r="P18">
        <v>0</v>
      </c>
    </row>
    <row r="19" spans="1:16">
      <c r="B19" t="s">
        <v>43</v>
      </c>
      <c r="C19">
        <v>5.0429264278402366</v>
      </c>
      <c r="D19">
        <v>0.2</v>
      </c>
      <c r="E19" s="48">
        <v>0.5429738731271827</v>
      </c>
      <c r="F19">
        <v>0.34894532270502798</v>
      </c>
      <c r="G19">
        <v>0.19402855042215472</v>
      </c>
      <c r="H19">
        <v>0.45194076536135114</v>
      </c>
      <c r="I19">
        <v>0.40811803463797436</v>
      </c>
      <c r="J19">
        <v>4.3822730723376779E-2</v>
      </c>
      <c r="K19">
        <v>0.10767039354958928</v>
      </c>
      <c r="L19">
        <v>6.9195005657552849E-2</v>
      </c>
      <c r="M19">
        <v>3.8475387892036424E-2</v>
      </c>
      <c r="N19">
        <v>8.9618750506916756E-2</v>
      </c>
      <c r="O19">
        <v>8.0928809983206798E-2</v>
      </c>
      <c r="P19">
        <v>8.6899405237099592E-3</v>
      </c>
    </row>
    <row r="20" spans="1:16">
      <c r="B20" t="s">
        <v>44</v>
      </c>
      <c r="C20">
        <v>50.926955756000886</v>
      </c>
      <c r="D20">
        <v>0.33329999999999999</v>
      </c>
      <c r="E20" s="48">
        <v>10.693640491484475</v>
      </c>
      <c r="F20">
        <v>8.0644769078824545</v>
      </c>
      <c r="G20">
        <v>2.6291635836020202</v>
      </c>
      <c r="H20">
        <v>21.454470471450595</v>
      </c>
      <c r="I20">
        <v>16.957608259440718</v>
      </c>
      <c r="J20">
        <v>4.4968622120098765</v>
      </c>
      <c r="K20">
        <v>0.20997996704769475</v>
      </c>
      <c r="L20">
        <v>0.15835379885105721</v>
      </c>
      <c r="M20">
        <v>5.162616819663754E-2</v>
      </c>
      <c r="N20">
        <v>0.42127926464409854</v>
      </c>
      <c r="O20">
        <v>0.33297902864422735</v>
      </c>
      <c r="P20">
        <v>8.8300235999871191E-2</v>
      </c>
    </row>
    <row r="21" spans="1:16">
      <c r="B21" t="s">
        <v>45</v>
      </c>
      <c r="C21">
        <v>58.451143946880144</v>
      </c>
      <c r="D21">
        <v>0.29719999999999996</v>
      </c>
      <c r="E21" s="48">
        <v>16.317569428841562</v>
      </c>
      <c r="F21">
        <v>12.3589525503824</v>
      </c>
      <c r="G21">
        <v>3.9586168784591624</v>
      </c>
      <c r="H21">
        <v>10.59391712086977</v>
      </c>
      <c r="I21">
        <v>7.540462574852338</v>
      </c>
      <c r="J21">
        <v>3.0534545460174325</v>
      </c>
      <c r="K21">
        <v>0.27916595513803488</v>
      </c>
      <c r="L21">
        <v>0.21144073008415543</v>
      </c>
      <c r="M21">
        <v>6.772522505387947E-2</v>
      </c>
      <c r="N21">
        <v>0.18124396556716535</v>
      </c>
      <c r="O21">
        <v>0.12900453379843241</v>
      </c>
      <c r="P21">
        <v>5.2239431768732934E-2</v>
      </c>
    </row>
    <row r="22" spans="1:16">
      <c r="B22" t="s">
        <v>46</v>
      </c>
      <c r="C22">
        <v>4.2144535794574223</v>
      </c>
      <c r="D22">
        <v>0.28999999999999998</v>
      </c>
      <c r="E22" s="48">
        <v>0.30348861345669476</v>
      </c>
      <c r="F22">
        <v>0.26499839050506757</v>
      </c>
      <c r="G22">
        <v>3.8490222951627184E-2</v>
      </c>
      <c r="H22">
        <v>0.12747651758571021</v>
      </c>
      <c r="I22">
        <v>0.12724458498060884</v>
      </c>
      <c r="J22">
        <v>2.3193260510137592E-4</v>
      </c>
      <c r="K22">
        <v>7.2011378873881565E-2</v>
      </c>
      <c r="L22">
        <v>6.2878469416949662E-2</v>
      </c>
      <c r="M22">
        <v>9.1329094569318984E-3</v>
      </c>
      <c r="N22">
        <v>3.0247460360477339E-2</v>
      </c>
      <c r="O22">
        <v>3.0192427697113364E-2</v>
      </c>
      <c r="P22">
        <v>5.503266336397408E-5</v>
      </c>
    </row>
    <row r="23" spans="1:16">
      <c r="B23" t="s">
        <v>47</v>
      </c>
      <c r="C23">
        <v>2.1963860274046167</v>
      </c>
      <c r="D23">
        <v>0.19</v>
      </c>
      <c r="E23" s="48">
        <v>0.45502892025811503</v>
      </c>
      <c r="F23">
        <v>0.32099772929373677</v>
      </c>
      <c r="G23">
        <v>0.13403119096437827</v>
      </c>
      <c r="H23">
        <v>9.5032795452812416E-2</v>
      </c>
      <c r="I23">
        <v>9.3709944120965866E-2</v>
      </c>
      <c r="J23">
        <v>1.3228513318465501E-3</v>
      </c>
      <c r="K23">
        <v>0.20717165133116644</v>
      </c>
      <c r="L23">
        <v>0.14614813848230823</v>
      </c>
      <c r="M23">
        <v>6.1023512848858208E-2</v>
      </c>
      <c r="N23">
        <v>4.3267801865006832E-2</v>
      </c>
      <c r="O23">
        <v>4.26655164218556E-2</v>
      </c>
      <c r="P23">
        <v>6.0228544315122582E-4</v>
      </c>
    </row>
    <row r="24" spans="1:16">
      <c r="B24" t="s">
        <v>48</v>
      </c>
      <c r="C24">
        <v>0.3983029700639128</v>
      </c>
      <c r="D24">
        <v>0.2</v>
      </c>
      <c r="E24" s="48">
        <v>8.7549352432114438E-2</v>
      </c>
      <c r="F24">
        <v>6.752951827378699E-2</v>
      </c>
      <c r="G24">
        <v>2.0019834158327449E-2</v>
      </c>
      <c r="H24">
        <v>2.7408076677843392E-3</v>
      </c>
      <c r="I24">
        <v>2.6035136986603678E-3</v>
      </c>
      <c r="J24">
        <v>1.3729396912397131E-4</v>
      </c>
      <c r="K24">
        <v>0.21980592416387462</v>
      </c>
      <c r="L24">
        <v>0.16954309495344969</v>
      </c>
      <c r="M24">
        <v>5.0262829210424943E-2</v>
      </c>
      <c r="N24">
        <v>6.8812132315873558E-3</v>
      </c>
      <c r="O24">
        <v>6.536515904570335E-3</v>
      </c>
      <c r="P24">
        <v>3.4469732701702108E-4</v>
      </c>
    </row>
    <row r="25" spans="1:16">
      <c r="B25" t="s">
        <v>49</v>
      </c>
      <c r="E25" s="48"/>
    </row>
    <row r="26" spans="1:16">
      <c r="B26" t="s">
        <v>190</v>
      </c>
      <c r="C26">
        <v>8.9214020772181364</v>
      </c>
      <c r="D26">
        <v>0.25</v>
      </c>
      <c r="E26" s="48">
        <v>0.17016457999789139</v>
      </c>
      <c r="F26">
        <v>6.945206882822845E-2</v>
      </c>
      <c r="G26">
        <v>0.10071251116966294</v>
      </c>
      <c r="H26">
        <v>0.13353438528307834</v>
      </c>
      <c r="I26">
        <v>1.6529625637249069E-2</v>
      </c>
      <c r="J26">
        <v>0.11700475964582928</v>
      </c>
      <c r="K26">
        <v>1.9073748557127242E-2</v>
      </c>
      <c r="L26">
        <v>7.7848827154178585E-3</v>
      </c>
      <c r="M26">
        <v>1.1288865841709381E-2</v>
      </c>
      <c r="N26">
        <v>1.4967869862526913E-2</v>
      </c>
      <c r="O26">
        <v>1.8528058139492937E-3</v>
      </c>
      <c r="P26">
        <v>1.311506404857762E-2</v>
      </c>
    </row>
    <row r="27" spans="1:16">
      <c r="B27" t="s">
        <v>50</v>
      </c>
      <c r="C27">
        <v>37.286823510883821</v>
      </c>
      <c r="D27">
        <v>0.314</v>
      </c>
      <c r="E27" s="48">
        <v>7.128579649914653</v>
      </c>
      <c r="F27">
        <v>6.1083119091877878</v>
      </c>
      <c r="G27">
        <v>1.0202677407268652</v>
      </c>
      <c r="H27">
        <v>1.1754738652473677</v>
      </c>
      <c r="I27">
        <v>0.79148438861320891</v>
      </c>
      <c r="J27">
        <v>0.38398947663415883</v>
      </c>
      <c r="K27">
        <v>0.19118227241411057</v>
      </c>
      <c r="L27">
        <v>0.16381958381101583</v>
      </c>
      <c r="M27">
        <v>2.7362688603094727E-2</v>
      </c>
      <c r="N27">
        <v>3.1525181138164084E-2</v>
      </c>
      <c r="O27">
        <v>2.1226919165752454E-2</v>
      </c>
      <c r="P27">
        <v>1.0298261972411632E-2</v>
      </c>
    </row>
    <row r="28" spans="1:16">
      <c r="B28" t="s">
        <v>191</v>
      </c>
      <c r="C28">
        <v>166.10688689066282</v>
      </c>
      <c r="D28">
        <v>0.33860000000000001</v>
      </c>
      <c r="E28" s="48">
        <v>2.8965109563043363</v>
      </c>
      <c r="F28">
        <v>1.5385683449875898</v>
      </c>
      <c r="G28">
        <v>1.3579426113167465</v>
      </c>
      <c r="H28">
        <v>6.53371574360997</v>
      </c>
      <c r="I28">
        <v>2.8743557692979285</v>
      </c>
      <c r="J28">
        <v>3.6593599743120415</v>
      </c>
      <c r="K28">
        <v>1.7437633144078594E-2</v>
      </c>
      <c r="L28">
        <v>9.2625198978072924E-3</v>
      </c>
      <c r="M28">
        <v>8.1751132462713014E-3</v>
      </c>
      <c r="N28">
        <v>3.9334406091847851E-2</v>
      </c>
      <c r="O28">
        <v>1.7304254044505252E-2</v>
      </c>
      <c r="P28">
        <v>2.2030152047342603E-2</v>
      </c>
    </row>
    <row r="29" spans="1:16">
      <c r="A29" t="s">
        <v>192</v>
      </c>
      <c r="B29" t="s">
        <v>193</v>
      </c>
      <c r="C29">
        <v>45.573671217315002</v>
      </c>
      <c r="D29">
        <v>0.24199999999999999</v>
      </c>
      <c r="E29" s="48">
        <v>1.1699809090485687</v>
      </c>
      <c r="F29">
        <v>0.28007610191739396</v>
      </c>
      <c r="G29">
        <v>0.8899048071311747</v>
      </c>
      <c r="H29">
        <v>0.37882859255592366</v>
      </c>
      <c r="I29">
        <v>0.1887066598291669</v>
      </c>
      <c r="J29">
        <v>0.19012193272675676</v>
      </c>
      <c r="K29">
        <v>2.5672298890945015E-2</v>
      </c>
      <c r="L29">
        <v>6.1455681413478801E-3</v>
      </c>
      <c r="M29">
        <v>1.9526730749597133E-2</v>
      </c>
      <c r="N29">
        <v>8.3124440589722268E-3</v>
      </c>
      <c r="O29">
        <v>4.1406947210667275E-3</v>
      </c>
      <c r="P29">
        <v>4.1717493379054994E-3</v>
      </c>
    </row>
    <row r="30" spans="1:16">
      <c r="B30" t="s">
        <v>51</v>
      </c>
      <c r="C30">
        <v>0.43100773130418485</v>
      </c>
      <c r="D30">
        <v>0.15</v>
      </c>
      <c r="E30" s="48">
        <v>3.0146845091089225E-2</v>
      </c>
      <c r="F30">
        <v>2.1106266911886482E-2</v>
      </c>
      <c r="G30">
        <v>9.0405781792027434E-3</v>
      </c>
      <c r="H30">
        <v>-1.9463857993347002E-4</v>
      </c>
      <c r="I30">
        <v>-2.0738487796372884E-4</v>
      </c>
      <c r="J30">
        <v>1.2746298030258814E-5</v>
      </c>
      <c r="K30">
        <v>6.9945021635384561E-2</v>
      </c>
      <c r="L30">
        <v>4.896957845285304E-2</v>
      </c>
      <c r="M30">
        <v>2.0975443182531524E-2</v>
      </c>
      <c r="N30">
        <v>-4.5158953261583914E-4</v>
      </c>
      <c r="O30">
        <v>-4.8116277946152759E-4</v>
      </c>
      <c r="P30">
        <v>2.9573246845688437E-5</v>
      </c>
    </row>
    <row r="31" spans="1:16">
      <c r="B31" t="s">
        <v>53</v>
      </c>
      <c r="E31" s="48"/>
    </row>
    <row r="32" spans="1:16">
      <c r="B32" t="s">
        <v>194</v>
      </c>
      <c r="C32">
        <v>37.382194532689283</v>
      </c>
      <c r="D32">
        <v>0.3</v>
      </c>
      <c r="E32" s="48">
        <v>3.9287668656222849</v>
      </c>
      <c r="F32">
        <v>1.2112360557561255</v>
      </c>
      <c r="G32">
        <v>2.7175308098661595</v>
      </c>
      <c r="H32">
        <v>1.0907054651436583</v>
      </c>
      <c r="I32">
        <v>0.90199920552108459</v>
      </c>
      <c r="J32">
        <v>0.1887062596225737</v>
      </c>
      <c r="K32">
        <v>0.10509727731973387</v>
      </c>
      <c r="L32">
        <v>3.2401416527243911E-2</v>
      </c>
      <c r="M32">
        <v>7.2695860792489964E-2</v>
      </c>
      <c r="N32">
        <v>2.9177138441936E-2</v>
      </c>
      <c r="O32">
        <v>2.4129113252896944E-2</v>
      </c>
      <c r="P32">
        <v>5.048025189039059E-3</v>
      </c>
    </row>
    <row r="33" spans="1:16">
      <c r="B33" t="s">
        <v>55</v>
      </c>
      <c r="E33" s="48"/>
    </row>
    <row r="34" spans="1:16">
      <c r="B34" t="s">
        <v>195</v>
      </c>
      <c r="C34">
        <v>7.9548109276661032</v>
      </c>
      <c r="D34">
        <v>0.28000000000000003</v>
      </c>
      <c r="E34" s="48">
        <v>0.42656415068203546</v>
      </c>
      <c r="F34">
        <v>0.14021066991865599</v>
      </c>
      <c r="G34">
        <v>0.28635348076337946</v>
      </c>
      <c r="H34">
        <v>0.1859742871829152</v>
      </c>
      <c r="I34">
        <v>-3.038082833569989E-2</v>
      </c>
      <c r="J34">
        <v>0.21635511551861508</v>
      </c>
      <c r="K34">
        <v>5.3623417899033209E-2</v>
      </c>
      <c r="L34">
        <v>1.7625895975857345E-2</v>
      </c>
      <c r="M34">
        <v>3.599752192317586E-2</v>
      </c>
      <c r="N34">
        <v>2.337884443439299E-2</v>
      </c>
      <c r="O34">
        <v>-3.8191766733308712E-3</v>
      </c>
      <c r="P34">
        <v>2.7198021107723857E-2</v>
      </c>
    </row>
    <row r="35" spans="1:16">
      <c r="B35" t="s">
        <v>56</v>
      </c>
      <c r="C35">
        <v>16.980179105913855</v>
      </c>
      <c r="D35">
        <v>0.27</v>
      </c>
      <c r="E35" s="48">
        <v>1.4082294707463936</v>
      </c>
      <c r="F35">
        <v>0.79480198304387129</v>
      </c>
      <c r="G35">
        <v>0.61342748770252231</v>
      </c>
      <c r="H35">
        <v>1.4666467768775731</v>
      </c>
      <c r="I35">
        <v>1.0366576337778635</v>
      </c>
      <c r="J35">
        <v>0.42998914309970959</v>
      </c>
      <c r="K35">
        <v>8.2933723016851785E-2</v>
      </c>
      <c r="L35">
        <v>4.6807632480570106E-2</v>
      </c>
      <c r="M35">
        <v>3.6126090536281671E-2</v>
      </c>
      <c r="N35">
        <v>8.6374046335398746E-2</v>
      </c>
      <c r="O35">
        <v>6.1051042354247985E-2</v>
      </c>
      <c r="P35">
        <v>2.5323003981150765E-2</v>
      </c>
    </row>
    <row r="36" spans="1:16">
      <c r="B36" t="s">
        <v>57</v>
      </c>
      <c r="C36">
        <v>8.7820665870805144</v>
      </c>
      <c r="D36">
        <v>0.19</v>
      </c>
      <c r="E36" s="48">
        <v>0.70221461489869563</v>
      </c>
      <c r="F36">
        <v>0.48651642862878441</v>
      </c>
      <c r="G36">
        <v>0.21569818626991122</v>
      </c>
      <c r="H36">
        <v>-0.48012547181952858</v>
      </c>
      <c r="I36">
        <v>-0.48047458555377975</v>
      </c>
      <c r="J36">
        <v>3.4911373425117187E-4</v>
      </c>
      <c r="K36">
        <v>7.996006497283209E-2</v>
      </c>
      <c r="L36">
        <v>5.5398854450102793E-2</v>
      </c>
      <c r="M36">
        <v>2.4561210522729287E-2</v>
      </c>
      <c r="N36">
        <v>-5.4671126329860834E-2</v>
      </c>
      <c r="O36">
        <v>-5.4710879357327602E-2</v>
      </c>
      <c r="P36">
        <v>3.975302746676512E-5</v>
      </c>
    </row>
    <row r="37" spans="1:16">
      <c r="B37" t="s">
        <v>58</v>
      </c>
      <c r="C37">
        <v>6.2258326041219583</v>
      </c>
      <c r="D37">
        <v>0.21</v>
      </c>
      <c r="E37" s="48">
        <v>0.55401828129230823</v>
      </c>
      <c r="F37">
        <v>0.49494758221281709</v>
      </c>
      <c r="G37">
        <v>5.907069907949114E-2</v>
      </c>
      <c r="H37">
        <v>5.8380833696366548E-2</v>
      </c>
      <c r="I37">
        <v>6.6688516940348992E-4</v>
      </c>
      <c r="J37">
        <v>5.7713948526963058E-2</v>
      </c>
      <c r="K37">
        <v>8.8987018527531159E-2</v>
      </c>
      <c r="L37">
        <v>7.9499018634893184E-2</v>
      </c>
      <c r="M37">
        <v>9.4879998926379744E-3</v>
      </c>
      <c r="N37">
        <v>9.3771929649560694E-3</v>
      </c>
      <c r="O37">
        <v>1.0711582077583695E-4</v>
      </c>
      <c r="P37">
        <v>9.2700771441802318E-3</v>
      </c>
    </row>
    <row r="38" spans="1:16">
      <c r="A38" t="s">
        <v>60</v>
      </c>
      <c r="B38" t="s">
        <v>60</v>
      </c>
      <c r="C38">
        <v>2.9169999999999998</v>
      </c>
      <c r="D38">
        <v>0.22</v>
      </c>
      <c r="E38" s="48">
        <v>0.14009898329065634</v>
      </c>
      <c r="F38">
        <v>0.11777605114149546</v>
      </c>
      <c r="G38">
        <v>2.2322932149160882E-2</v>
      </c>
      <c r="H38">
        <v>1.9783614702909954E-2</v>
      </c>
      <c r="I38">
        <v>1.9003668919639376E-2</v>
      </c>
      <c r="J38">
        <v>7.7994578327057751E-4</v>
      </c>
      <c r="K38">
        <v>4.8028448162720727E-2</v>
      </c>
      <c r="L38">
        <v>4.0375746020396112E-2</v>
      </c>
      <c r="M38">
        <v>7.6527021423246086E-3</v>
      </c>
      <c r="N38">
        <v>6.7821785063112636E-3</v>
      </c>
      <c r="O38">
        <v>6.5147990811242297E-3</v>
      </c>
      <c r="P38">
        <v>2.6737942518703379E-4</v>
      </c>
    </row>
    <row r="39" spans="1:16">
      <c r="B39" t="s">
        <v>61</v>
      </c>
      <c r="C39">
        <v>0.62991330425360359</v>
      </c>
      <c r="D39">
        <v>0.17</v>
      </c>
      <c r="E39" s="48">
        <v>3.8300831716674075E-2</v>
      </c>
      <c r="F39">
        <v>1.9567108632217611E-2</v>
      </c>
      <c r="G39">
        <v>1.8733723084456463E-2</v>
      </c>
      <c r="H39">
        <v>-1.1996110828804041E-3</v>
      </c>
      <c r="I39">
        <v>-1.2890368977857367E-3</v>
      </c>
      <c r="J39">
        <v>8.9425814905332631E-5</v>
      </c>
      <c r="K39">
        <v>6.0803338265822897E-2</v>
      </c>
      <c r="L39">
        <v>3.1063177265962107E-2</v>
      </c>
      <c r="M39">
        <v>2.9740160999860786E-2</v>
      </c>
      <c r="N39">
        <v>-1.9044066457714311E-3</v>
      </c>
      <c r="O39">
        <v>-2.0463719198837074E-3</v>
      </c>
      <c r="P39">
        <v>1.4196527411227644E-4</v>
      </c>
    </row>
    <row r="40" spans="1:16">
      <c r="B40" t="s">
        <v>62</v>
      </c>
      <c r="C40">
        <v>28.380403234482216</v>
      </c>
      <c r="D40">
        <v>0.28000000000000003</v>
      </c>
      <c r="E40" s="48">
        <v>4.0213800257688312</v>
      </c>
      <c r="F40">
        <v>3.1658234146898794</v>
      </c>
      <c r="G40">
        <v>0.85555661107895187</v>
      </c>
      <c r="H40">
        <v>0.86796528793394034</v>
      </c>
      <c r="I40">
        <v>0.30880140654605304</v>
      </c>
      <c r="J40">
        <v>0.55916388138788731</v>
      </c>
      <c r="K40">
        <v>0.14169566205750209</v>
      </c>
      <c r="L40">
        <v>0.11154962769674115</v>
      </c>
      <c r="M40">
        <v>3.0146034360760941E-2</v>
      </c>
      <c r="N40">
        <v>3.0583261300507588E-2</v>
      </c>
      <c r="O40">
        <v>1.0880797006113678E-2</v>
      </c>
      <c r="P40">
        <v>1.9702464294393911E-2</v>
      </c>
    </row>
    <row r="41" spans="1:16">
      <c r="B41" t="s">
        <v>63</v>
      </c>
      <c r="C41">
        <v>14.727097286125488</v>
      </c>
      <c r="D41">
        <v>0.22</v>
      </c>
      <c r="E41" s="48">
        <v>1.8790398127610988</v>
      </c>
      <c r="F41">
        <v>1.4676970926928903</v>
      </c>
      <c r="G41">
        <v>0.41134272006820849</v>
      </c>
      <c r="H41">
        <v>2.086158957905369</v>
      </c>
      <c r="I41">
        <v>1.4821029416062244</v>
      </c>
      <c r="J41">
        <v>0.60405601629914463</v>
      </c>
      <c r="K41">
        <v>0.12759064303400486</v>
      </c>
      <c r="L41">
        <v>9.9659631777921295E-2</v>
      </c>
      <c r="M41">
        <v>2.7931011256083549E-2</v>
      </c>
      <c r="N41">
        <v>0.14165445622952158</v>
      </c>
      <c r="O41">
        <v>0.10063781835694974</v>
      </c>
      <c r="P41">
        <v>4.1016637872571836E-2</v>
      </c>
    </row>
    <row r="42" spans="1:16">
      <c r="B42" t="s">
        <v>64</v>
      </c>
      <c r="E42" s="48">
        <v>0</v>
      </c>
      <c r="F42">
        <v>0</v>
      </c>
      <c r="G42">
        <v>0</v>
      </c>
      <c r="H42">
        <v>0</v>
      </c>
      <c r="I42">
        <v>0</v>
      </c>
      <c r="J42">
        <v>0</v>
      </c>
    </row>
    <row r="43" spans="1:16">
      <c r="B43" t="s">
        <v>196</v>
      </c>
      <c r="C43">
        <v>12.275014163556076</v>
      </c>
      <c r="D43">
        <v>0.2</v>
      </c>
      <c r="E43" s="48">
        <v>0.99509856411795194</v>
      </c>
      <c r="F43">
        <v>0.3232851181123596</v>
      </c>
      <c r="G43">
        <v>0.67181344600559234</v>
      </c>
      <c r="H43">
        <v>9.3615700495637957E-2</v>
      </c>
      <c r="I43">
        <v>8.9708422099904969E-2</v>
      </c>
      <c r="J43">
        <v>3.9072783957329882E-3</v>
      </c>
      <c r="K43">
        <v>8.1066999260363509E-2</v>
      </c>
      <c r="L43">
        <v>2.6336842777108762E-2</v>
      </c>
      <c r="M43">
        <v>5.4730156483254744E-2</v>
      </c>
      <c r="N43">
        <v>7.6265248453707248E-3</v>
      </c>
      <c r="O43">
        <v>7.3082133270562684E-3</v>
      </c>
      <c r="P43">
        <v>3.1831151831445613E-4</v>
      </c>
    </row>
    <row r="44" spans="1:16">
      <c r="B44" t="s">
        <v>65</v>
      </c>
      <c r="C44">
        <v>70.19379874569357</v>
      </c>
      <c r="D44">
        <v>0.2</v>
      </c>
      <c r="E44" s="48">
        <v>12.300180136609274</v>
      </c>
      <c r="F44">
        <v>9.7090538356138776</v>
      </c>
      <c r="G44">
        <v>2.5911263009953966</v>
      </c>
      <c r="H44">
        <v>10.894100163122735</v>
      </c>
      <c r="I44">
        <v>7.7590684909809688</v>
      </c>
      <c r="J44">
        <v>3.1350316721417659</v>
      </c>
      <c r="K44">
        <v>0.17523172069902965</v>
      </c>
      <c r="L44">
        <v>0.13831782876987453</v>
      </c>
      <c r="M44">
        <v>3.6913891929155118E-2</v>
      </c>
      <c r="N44">
        <v>0.15520032193429473</v>
      </c>
      <c r="O44">
        <v>0.11053780575534092</v>
      </c>
      <c r="P44">
        <v>4.4662516178953796E-2</v>
      </c>
    </row>
    <row r="45" spans="1:16">
      <c r="B45" t="s">
        <v>197</v>
      </c>
      <c r="C45">
        <v>404.99173999999999</v>
      </c>
      <c r="D45">
        <v>0.4</v>
      </c>
      <c r="E45" s="48">
        <v>57.026123441400721</v>
      </c>
      <c r="F45">
        <v>17.245248127406519</v>
      </c>
      <c r="G45">
        <v>39.780875313994201</v>
      </c>
      <c r="H45">
        <v>122.16583691417057</v>
      </c>
      <c r="I45">
        <v>68.65363263422806</v>
      </c>
      <c r="J45">
        <v>53.512204279942509</v>
      </c>
      <c r="K45">
        <v>0.14080811485538131</v>
      </c>
      <c r="L45">
        <v>4.2581728030814947E-2</v>
      </c>
      <c r="M45">
        <v>9.8226386824566359E-2</v>
      </c>
      <c r="N45">
        <v>0.30165019393770987</v>
      </c>
      <c r="O45">
        <v>0.1695185996490399</v>
      </c>
      <c r="P45">
        <v>0.13213159428866997</v>
      </c>
    </row>
    <row r="46" spans="1:16">
      <c r="B46" t="s">
        <v>198</v>
      </c>
      <c r="C46">
        <v>592.19769080783021</v>
      </c>
      <c r="E46" s="48">
        <v>27.422697354796586</v>
      </c>
      <c r="F46">
        <v>6.4919177269418009</v>
      </c>
      <c r="G46">
        <v>20.930779627854786</v>
      </c>
      <c r="H46">
        <v>16.975686448539282</v>
      </c>
      <c r="I46">
        <v>2.2230097721163702</v>
      </c>
      <c r="J46">
        <v>14.752676676422912</v>
      </c>
      <c r="K46">
        <v>4.630666039475545E-2</v>
      </c>
      <c r="L46">
        <v>1.0962416483059956E-2</v>
      </c>
      <c r="M46">
        <v>3.5344243911695501E-2</v>
      </c>
      <c r="N46">
        <v>2.8665573527283373E-2</v>
      </c>
      <c r="O46">
        <v>3.7538305309564994E-3</v>
      </c>
      <c r="P46">
        <v>2.4911742996326872E-2</v>
      </c>
    </row>
    <row r="47" spans="1:16">
      <c r="B47" t="s">
        <v>199</v>
      </c>
      <c r="C47">
        <v>53.528694639071517</v>
      </c>
      <c r="D47">
        <v>0.34</v>
      </c>
      <c r="E47" s="48">
        <v>4.8321019687632383</v>
      </c>
      <c r="F47">
        <v>1.7909255297823645</v>
      </c>
      <c r="G47">
        <v>3.041176438980874</v>
      </c>
      <c r="H47">
        <v>2.303750020470964</v>
      </c>
      <c r="I47">
        <v>2.2028073326581499</v>
      </c>
      <c r="J47">
        <v>0.10094268781281412</v>
      </c>
      <c r="K47">
        <v>9.0271246129663765E-2</v>
      </c>
      <c r="L47">
        <v>3.3457298778870971E-2</v>
      </c>
      <c r="M47">
        <v>5.6813947350792801E-2</v>
      </c>
      <c r="N47">
        <v>4.3037664863761073E-2</v>
      </c>
      <c r="O47">
        <v>4.115189708082817E-2</v>
      </c>
      <c r="P47">
        <v>1.8857677829329004E-3</v>
      </c>
    </row>
    <row r="48" spans="1:16">
      <c r="A48" t="s">
        <v>200</v>
      </c>
      <c r="B48" t="s">
        <v>201</v>
      </c>
      <c r="C48">
        <v>421.94464956064348</v>
      </c>
      <c r="D48">
        <v>0.25</v>
      </c>
      <c r="E48" s="48">
        <v>15.131451982825235</v>
      </c>
      <c r="F48">
        <v>1.5324179887294989</v>
      </c>
      <c r="G48">
        <v>13.599033994095736</v>
      </c>
      <c r="H48">
        <v>11.379357477638573</v>
      </c>
      <c r="I48">
        <v>1.6074921435645078E-3</v>
      </c>
      <c r="J48">
        <v>11.377749985495008</v>
      </c>
      <c r="K48">
        <v>3.5861224922702772E-2</v>
      </c>
      <c r="L48">
        <v>3.6317986027910375E-3</v>
      </c>
      <c r="M48">
        <v>3.2229426319911735E-2</v>
      </c>
      <c r="N48">
        <v>2.6968839371437719E-2</v>
      </c>
      <c r="O48">
        <v>3.8097227805550664E-6</v>
      </c>
      <c r="P48">
        <v>2.6965029648657164E-2</v>
      </c>
    </row>
    <row r="49" spans="1:16">
      <c r="B49" t="s">
        <v>202</v>
      </c>
      <c r="C49">
        <v>17.029186059832139</v>
      </c>
      <c r="D49">
        <v>0.25</v>
      </c>
      <c r="E49" s="48">
        <v>0.35090435988265745</v>
      </c>
      <c r="F49">
        <v>0.14322036792261797</v>
      </c>
      <c r="G49">
        <v>0.20768399196003948</v>
      </c>
      <c r="H49">
        <v>0.24974158917818989</v>
      </c>
      <c r="I49">
        <v>-7.3693752283767681E-4</v>
      </c>
      <c r="J49">
        <v>0.25047852670102755</v>
      </c>
      <c r="K49">
        <v>2.060605590013246E-2</v>
      </c>
      <c r="L49">
        <v>8.4102885140494923E-3</v>
      </c>
      <c r="M49">
        <v>1.2195767386082966E-2</v>
      </c>
      <c r="N49">
        <v>1.4665503583126138E-2</v>
      </c>
      <c r="O49">
        <v>-4.3274970409533538E-5</v>
      </c>
      <c r="P49">
        <v>1.4708778553535669E-2</v>
      </c>
    </row>
    <row r="50" spans="1:16">
      <c r="B50" t="s">
        <v>203</v>
      </c>
      <c r="C50">
        <v>1.5394204107008198</v>
      </c>
      <c r="D50">
        <v>0.3</v>
      </c>
      <c r="E50" s="48">
        <v>0.31725599660623816</v>
      </c>
      <c r="F50">
        <v>0.12948690798483267</v>
      </c>
      <c r="G50">
        <v>0.18776908862140548</v>
      </c>
      <c r="H50">
        <v>3.5762470319334744E-2</v>
      </c>
      <c r="I50">
        <v>-4.4288499944834239E-4</v>
      </c>
      <c r="J50">
        <v>3.6205355318783085E-2</v>
      </c>
      <c r="K50">
        <v>0.20608794998489571</v>
      </c>
      <c r="L50">
        <v>8.4114064673134911E-2</v>
      </c>
      <c r="M50">
        <v>0.12197388531176079</v>
      </c>
      <c r="N50">
        <v>2.3231126514071557E-2</v>
      </c>
      <c r="O50">
        <v>-2.8769593826985794E-4</v>
      </c>
      <c r="P50">
        <v>2.3518822452341416E-2</v>
      </c>
    </row>
    <row r="51" spans="1:16">
      <c r="B51" t="s">
        <v>204</v>
      </c>
      <c r="C51">
        <v>37.377974500000001</v>
      </c>
      <c r="D51">
        <v>0.34610000000000002</v>
      </c>
      <c r="E51" s="48">
        <v>3.2797817073095037</v>
      </c>
      <c r="F51">
        <v>0.95600836625481389</v>
      </c>
      <c r="G51">
        <v>2.3237733410546899</v>
      </c>
      <c r="H51">
        <v>1.6186458933230192</v>
      </c>
      <c r="I51">
        <v>9.9760626637240453E-3</v>
      </c>
      <c r="J51">
        <v>1.6086698306592953</v>
      </c>
      <c r="K51">
        <v>8.7746373397239688E-2</v>
      </c>
      <c r="L51">
        <v>2.5576783628412338E-2</v>
      </c>
      <c r="M51">
        <v>6.216958976882736E-2</v>
      </c>
      <c r="N51">
        <v>4.3304804901159615E-2</v>
      </c>
      <c r="O51">
        <v>2.6689682352167173E-4</v>
      </c>
      <c r="P51">
        <v>4.3037908077637944E-2</v>
      </c>
    </row>
    <row r="52" spans="1:16">
      <c r="A52" t="s">
        <v>205</v>
      </c>
      <c r="B52" t="s">
        <v>206</v>
      </c>
      <c r="C52">
        <v>41.990935943542297</v>
      </c>
      <c r="D52">
        <v>0.2</v>
      </c>
      <c r="E52" s="48">
        <v>2.3686208698667821</v>
      </c>
      <c r="F52">
        <v>1.4536733107661155</v>
      </c>
      <c r="G52">
        <v>0.91494755910066661</v>
      </c>
      <c r="H52">
        <v>0.15098890069814561</v>
      </c>
      <c r="I52">
        <v>0.14357902869552672</v>
      </c>
      <c r="J52">
        <v>7.4098720026188891E-3</v>
      </c>
      <c r="K52">
        <v>5.640790843651218E-2</v>
      </c>
      <c r="L52">
        <v>3.4618740404372267E-2</v>
      </c>
      <c r="M52">
        <v>2.1789168032139913E-2</v>
      </c>
      <c r="N52">
        <v>3.5957498280379694E-3</v>
      </c>
      <c r="O52">
        <v>3.4192862214019655E-3</v>
      </c>
      <c r="P52">
        <v>1.7646360663600398E-4</v>
      </c>
    </row>
    <row r="53" spans="1:16">
      <c r="B53" t="s">
        <v>207</v>
      </c>
      <c r="C53">
        <v>18.786829694039877</v>
      </c>
      <c r="D53">
        <v>0.28000000000000003</v>
      </c>
      <c r="E53" s="48">
        <v>1.1425804695429322</v>
      </c>
      <c r="F53">
        <v>0.48618525550155789</v>
      </c>
      <c r="G53">
        <v>0.65639521404137435</v>
      </c>
      <c r="H53">
        <v>1.2374400969110568</v>
      </c>
      <c r="I53">
        <v>-0.13378032152230868</v>
      </c>
      <c r="J53">
        <v>1.3712204184333654</v>
      </c>
      <c r="K53">
        <v>6.0818162944512984E-2</v>
      </c>
      <c r="L53">
        <v>2.5879047365602096E-2</v>
      </c>
      <c r="M53">
        <v>3.4939115578910891E-2</v>
      </c>
      <c r="N53">
        <v>6.5867425055949419E-2</v>
      </c>
      <c r="O53">
        <v>-7.1209631268840685E-3</v>
      </c>
      <c r="P53">
        <v>7.2988388182833486E-2</v>
      </c>
    </row>
    <row r="54" spans="1:16">
      <c r="B54" t="s">
        <v>208</v>
      </c>
      <c r="E54" s="48">
        <v>0</v>
      </c>
      <c r="F54">
        <v>0</v>
      </c>
      <c r="G54">
        <v>0</v>
      </c>
      <c r="H54">
        <v>0</v>
      </c>
      <c r="I54">
        <v>0</v>
      </c>
      <c r="J54">
        <v>0</v>
      </c>
    </row>
    <row r="55" spans="1:16">
      <c r="B55" t="s">
        <v>209</v>
      </c>
      <c r="E55" s="48">
        <v>0</v>
      </c>
      <c r="F55">
        <v>0</v>
      </c>
      <c r="G55">
        <v>0</v>
      </c>
      <c r="H55">
        <v>0</v>
      </c>
      <c r="I55">
        <v>0</v>
      </c>
      <c r="J55">
        <v>0</v>
      </c>
    </row>
    <row r="56" spans="1:16">
      <c r="B56" t="s">
        <v>210</v>
      </c>
      <c r="E56" s="48">
        <v>0</v>
      </c>
      <c r="F56">
        <v>0</v>
      </c>
      <c r="G56">
        <v>0</v>
      </c>
      <c r="H56">
        <v>0</v>
      </c>
      <c r="I56">
        <v>0</v>
      </c>
      <c r="J56">
        <v>0</v>
      </c>
    </row>
    <row r="57" spans="1:16">
      <c r="B57" t="s">
        <v>211</v>
      </c>
      <c r="E57" s="48">
        <v>0</v>
      </c>
      <c r="F57">
        <v>0</v>
      </c>
      <c r="G57">
        <v>0</v>
      </c>
      <c r="H57">
        <v>0</v>
      </c>
      <c r="I57">
        <v>0</v>
      </c>
      <c r="J57">
        <v>0</v>
      </c>
    </row>
    <row r="58" spans="1:16">
      <c r="B58" t="s">
        <v>212</v>
      </c>
      <c r="E58" s="48">
        <v>0</v>
      </c>
      <c r="F58">
        <v>0</v>
      </c>
      <c r="G58">
        <v>0</v>
      </c>
      <c r="H58">
        <v>0</v>
      </c>
      <c r="I58">
        <v>0</v>
      </c>
      <c r="J58">
        <v>0</v>
      </c>
    </row>
    <row r="59" spans="1:16">
      <c r="A59" t="s">
        <v>213</v>
      </c>
      <c r="B59" t="s">
        <v>214</v>
      </c>
      <c r="E59" s="48">
        <v>0</v>
      </c>
      <c r="F59">
        <v>0</v>
      </c>
      <c r="G59">
        <v>0</v>
      </c>
      <c r="H59">
        <v>0</v>
      </c>
      <c r="I59">
        <v>0</v>
      </c>
      <c r="J59">
        <v>0</v>
      </c>
    </row>
    <row r="60" spans="1:16">
      <c r="A60" t="s">
        <v>215</v>
      </c>
      <c r="B60" t="s">
        <v>216</v>
      </c>
      <c r="E60" s="48">
        <v>0</v>
      </c>
      <c r="F60">
        <v>0</v>
      </c>
      <c r="G60">
        <v>0</v>
      </c>
      <c r="H60">
        <v>0</v>
      </c>
      <c r="I60">
        <v>0</v>
      </c>
      <c r="J60">
        <v>0</v>
      </c>
    </row>
    <row r="61" spans="1:16">
      <c r="B61" t="s">
        <v>217</v>
      </c>
      <c r="E61" s="48">
        <v>0</v>
      </c>
      <c r="F61">
        <v>0</v>
      </c>
      <c r="G61">
        <v>0</v>
      </c>
      <c r="H61">
        <v>0</v>
      </c>
      <c r="I61">
        <v>0</v>
      </c>
      <c r="J61">
        <v>0</v>
      </c>
    </row>
    <row r="62" spans="1:16">
      <c r="B62" t="s">
        <v>218</v>
      </c>
      <c r="E62" s="48">
        <v>0</v>
      </c>
      <c r="F62">
        <v>0</v>
      </c>
      <c r="G62">
        <v>0</v>
      </c>
      <c r="H62">
        <v>0</v>
      </c>
      <c r="I62">
        <v>0</v>
      </c>
      <c r="J62">
        <v>0</v>
      </c>
    </row>
    <row r="63" spans="1:16">
      <c r="B63" t="s">
        <v>219</v>
      </c>
      <c r="E63" s="48">
        <v>0</v>
      </c>
      <c r="F63">
        <v>0</v>
      </c>
      <c r="G63">
        <v>0</v>
      </c>
      <c r="H63">
        <v>0</v>
      </c>
      <c r="I63">
        <v>0</v>
      </c>
      <c r="J63">
        <v>0</v>
      </c>
    </row>
    <row r="64" spans="1:16">
      <c r="A64" t="s">
        <v>220</v>
      </c>
      <c r="B64" t="s">
        <v>221</v>
      </c>
      <c r="E64" s="48">
        <v>0</v>
      </c>
      <c r="F64">
        <v>0</v>
      </c>
      <c r="G64">
        <v>0</v>
      </c>
      <c r="H64">
        <v>0</v>
      </c>
      <c r="I64">
        <v>0</v>
      </c>
      <c r="J64">
        <v>0</v>
      </c>
    </row>
    <row r="65" spans="1:10">
      <c r="A65" t="s">
        <v>222</v>
      </c>
      <c r="B65" t="s">
        <v>223</v>
      </c>
      <c r="E65" s="48">
        <v>0</v>
      </c>
      <c r="F65">
        <v>0</v>
      </c>
      <c r="G65">
        <v>0</v>
      </c>
      <c r="H65">
        <v>0</v>
      </c>
      <c r="I65">
        <v>0</v>
      </c>
      <c r="J65">
        <v>0</v>
      </c>
    </row>
    <row r="66" spans="1:10">
      <c r="B66" t="s">
        <v>224</v>
      </c>
      <c r="E66" s="48">
        <v>0</v>
      </c>
      <c r="F66">
        <v>0</v>
      </c>
      <c r="G66">
        <v>0</v>
      </c>
      <c r="H66">
        <v>0</v>
      </c>
      <c r="I66">
        <v>0</v>
      </c>
      <c r="J66">
        <v>0</v>
      </c>
    </row>
    <row r="67" spans="1:10">
      <c r="B67" t="s">
        <v>225</v>
      </c>
      <c r="E67" s="48">
        <v>0</v>
      </c>
      <c r="F67">
        <v>0</v>
      </c>
      <c r="G67">
        <v>0</v>
      </c>
      <c r="H67">
        <v>0</v>
      </c>
      <c r="I67">
        <v>0</v>
      </c>
      <c r="J67">
        <v>0</v>
      </c>
    </row>
    <row r="68" spans="1:10">
      <c r="B68" t="s">
        <v>39</v>
      </c>
      <c r="E68" s="48">
        <v>0</v>
      </c>
      <c r="F68">
        <v>0</v>
      </c>
      <c r="G68">
        <v>0</v>
      </c>
      <c r="H68">
        <v>0</v>
      </c>
      <c r="I68">
        <v>0</v>
      </c>
      <c r="J68">
        <v>0</v>
      </c>
    </row>
    <row r="69" spans="1:10">
      <c r="B69" t="s">
        <v>226</v>
      </c>
      <c r="E69" s="48">
        <v>0</v>
      </c>
      <c r="F69">
        <v>0</v>
      </c>
      <c r="G69">
        <v>0</v>
      </c>
      <c r="H69">
        <v>0</v>
      </c>
      <c r="I69">
        <v>0</v>
      </c>
      <c r="J69">
        <v>0</v>
      </c>
    </row>
    <row r="70" spans="1:10">
      <c r="B70" t="s">
        <v>227</v>
      </c>
      <c r="E70" s="48">
        <v>0</v>
      </c>
      <c r="F70">
        <v>0</v>
      </c>
      <c r="G70">
        <v>0</v>
      </c>
      <c r="H70">
        <v>0</v>
      </c>
      <c r="I70">
        <v>0</v>
      </c>
      <c r="J70">
        <v>0</v>
      </c>
    </row>
    <row r="71" spans="1:10">
      <c r="B71" t="s">
        <v>228</v>
      </c>
      <c r="E71" s="48">
        <v>0</v>
      </c>
      <c r="F71">
        <v>0</v>
      </c>
      <c r="G71">
        <v>0</v>
      </c>
      <c r="H71">
        <v>0</v>
      </c>
      <c r="I71">
        <v>0</v>
      </c>
      <c r="J71">
        <v>0</v>
      </c>
    </row>
    <row r="72" spans="1:10">
      <c r="A72" t="s">
        <v>229</v>
      </c>
      <c r="B72" t="s">
        <v>230</v>
      </c>
      <c r="E72" s="48">
        <v>0</v>
      </c>
      <c r="F72">
        <v>0</v>
      </c>
      <c r="G72">
        <v>0</v>
      </c>
      <c r="H72">
        <v>0</v>
      </c>
      <c r="I72">
        <v>0</v>
      </c>
      <c r="J72">
        <v>0</v>
      </c>
    </row>
    <row r="73" spans="1:10">
      <c r="A73" t="s">
        <v>231</v>
      </c>
      <c r="B73" t="s">
        <v>232</v>
      </c>
      <c r="E73" s="48">
        <v>0</v>
      </c>
      <c r="F73">
        <v>0</v>
      </c>
      <c r="G73">
        <v>0</v>
      </c>
      <c r="H73">
        <v>0</v>
      </c>
      <c r="I73">
        <v>0</v>
      </c>
      <c r="J73">
        <v>0</v>
      </c>
    </row>
    <row r="74" spans="1:10">
      <c r="B74" t="s">
        <v>233</v>
      </c>
      <c r="E74" s="48">
        <v>0</v>
      </c>
      <c r="F74">
        <v>0</v>
      </c>
      <c r="G74">
        <v>0</v>
      </c>
      <c r="H74">
        <v>0</v>
      </c>
      <c r="I74">
        <v>0</v>
      </c>
      <c r="J74">
        <v>0</v>
      </c>
    </row>
    <row r="75" spans="1:10">
      <c r="B75" t="s">
        <v>234</v>
      </c>
      <c r="E75" s="48">
        <v>0</v>
      </c>
      <c r="F75">
        <v>0</v>
      </c>
      <c r="G75">
        <v>0</v>
      </c>
      <c r="H75">
        <v>0</v>
      </c>
      <c r="I75">
        <v>0</v>
      </c>
      <c r="J75">
        <v>0</v>
      </c>
    </row>
    <row r="76" spans="1:10">
      <c r="B76" t="s">
        <v>235</v>
      </c>
      <c r="E76" s="48">
        <v>0</v>
      </c>
      <c r="F76">
        <v>0</v>
      </c>
      <c r="G76">
        <v>0</v>
      </c>
      <c r="H76">
        <v>0</v>
      </c>
      <c r="I76">
        <v>0</v>
      </c>
      <c r="J76">
        <v>0</v>
      </c>
    </row>
    <row r="77" spans="1:10">
      <c r="A77" t="s">
        <v>236</v>
      </c>
      <c r="B77" t="s">
        <v>237</v>
      </c>
      <c r="E77" s="48">
        <v>0</v>
      </c>
      <c r="F77">
        <v>0</v>
      </c>
      <c r="G77">
        <v>0</v>
      </c>
      <c r="H77">
        <v>0</v>
      </c>
      <c r="I77">
        <v>0</v>
      </c>
      <c r="J77">
        <v>0</v>
      </c>
    </row>
    <row r="78" spans="1:10">
      <c r="B78" t="s">
        <v>54</v>
      </c>
      <c r="E78" s="48">
        <v>0</v>
      </c>
      <c r="F78">
        <v>0</v>
      </c>
      <c r="G78">
        <v>0</v>
      </c>
      <c r="H78">
        <v>0</v>
      </c>
      <c r="I78">
        <v>0</v>
      </c>
      <c r="J78">
        <v>0</v>
      </c>
    </row>
    <row r="79" spans="1:10">
      <c r="A79" t="s">
        <v>238</v>
      </c>
      <c r="B79" t="s">
        <v>239</v>
      </c>
      <c r="E79" s="48">
        <v>0</v>
      </c>
      <c r="F79">
        <v>0</v>
      </c>
      <c r="G79">
        <v>0</v>
      </c>
      <c r="H79">
        <v>0</v>
      </c>
      <c r="I79">
        <v>0</v>
      </c>
      <c r="J79">
        <v>0</v>
      </c>
    </row>
    <row r="80" spans="1:10">
      <c r="B80" t="s">
        <v>240</v>
      </c>
      <c r="E80" s="48">
        <v>0</v>
      </c>
      <c r="F80">
        <v>0</v>
      </c>
      <c r="G80">
        <v>0</v>
      </c>
      <c r="H80">
        <v>0</v>
      </c>
      <c r="I80">
        <v>0</v>
      </c>
      <c r="J80">
        <v>0</v>
      </c>
    </row>
    <row r="81" spans="1:16">
      <c r="B81" t="s">
        <v>241</v>
      </c>
      <c r="E81" s="48">
        <v>0</v>
      </c>
      <c r="F81">
        <v>0</v>
      </c>
      <c r="G81">
        <v>0</v>
      </c>
      <c r="H81">
        <v>0</v>
      </c>
      <c r="I81">
        <v>0</v>
      </c>
      <c r="J81">
        <v>0</v>
      </c>
    </row>
    <row r="82" spans="1:16">
      <c r="B82" t="s">
        <v>242</v>
      </c>
      <c r="E82" s="48">
        <v>0</v>
      </c>
      <c r="F82">
        <v>0</v>
      </c>
      <c r="G82">
        <v>0</v>
      </c>
      <c r="H82">
        <v>0</v>
      </c>
      <c r="I82">
        <v>0</v>
      </c>
      <c r="J82">
        <v>0</v>
      </c>
    </row>
    <row r="83" spans="1:16">
      <c r="B83" t="s">
        <v>243</v>
      </c>
      <c r="E83" s="48">
        <v>0</v>
      </c>
      <c r="F83">
        <v>0</v>
      </c>
      <c r="G83">
        <v>0</v>
      </c>
      <c r="H83">
        <v>0</v>
      </c>
      <c r="I83">
        <v>0</v>
      </c>
      <c r="J83">
        <v>0</v>
      </c>
    </row>
    <row r="84" spans="1:16">
      <c r="B84" t="s">
        <v>244</v>
      </c>
      <c r="E84" s="48">
        <v>0</v>
      </c>
      <c r="F84">
        <v>0</v>
      </c>
      <c r="G84">
        <v>0</v>
      </c>
      <c r="H84">
        <v>0</v>
      </c>
      <c r="I84">
        <v>0</v>
      </c>
      <c r="J84">
        <v>0</v>
      </c>
    </row>
    <row r="85" spans="1:16">
      <c r="B85" t="s">
        <v>245</v>
      </c>
      <c r="E85" s="48">
        <v>0</v>
      </c>
      <c r="F85">
        <v>0</v>
      </c>
      <c r="G85">
        <v>0</v>
      </c>
      <c r="H85">
        <v>0</v>
      </c>
      <c r="I85">
        <v>0</v>
      </c>
      <c r="J85">
        <v>0</v>
      </c>
    </row>
    <row r="86" spans="1:16">
      <c r="B86" t="s">
        <v>246</v>
      </c>
      <c r="E86" s="48">
        <v>0</v>
      </c>
      <c r="F86">
        <v>0</v>
      </c>
      <c r="G86">
        <v>0</v>
      </c>
      <c r="H86">
        <v>0</v>
      </c>
      <c r="I86">
        <v>0</v>
      </c>
      <c r="J86">
        <v>0</v>
      </c>
    </row>
    <row r="87" spans="1:16">
      <c r="B87" t="s">
        <v>247</v>
      </c>
      <c r="E87" s="48">
        <v>0</v>
      </c>
      <c r="F87">
        <v>0</v>
      </c>
      <c r="G87">
        <v>0</v>
      </c>
      <c r="H87">
        <v>0</v>
      </c>
      <c r="I87">
        <v>0</v>
      </c>
      <c r="J87">
        <v>0</v>
      </c>
    </row>
    <row r="88" spans="1:16">
      <c r="A88" t="s">
        <v>248</v>
      </c>
      <c r="B88" t="s">
        <v>249</v>
      </c>
      <c r="E88" s="48">
        <v>0</v>
      </c>
      <c r="F88">
        <v>0</v>
      </c>
      <c r="G88">
        <v>0</v>
      </c>
      <c r="H88">
        <v>0</v>
      </c>
      <c r="I88">
        <v>0</v>
      </c>
      <c r="J88">
        <v>0</v>
      </c>
    </row>
    <row r="89" spans="1:16">
      <c r="B89" t="s">
        <v>250</v>
      </c>
      <c r="E89" s="48">
        <v>0</v>
      </c>
      <c r="F89">
        <v>0</v>
      </c>
      <c r="G89">
        <v>0</v>
      </c>
      <c r="H89">
        <v>0</v>
      </c>
      <c r="I89">
        <v>0</v>
      </c>
      <c r="J89">
        <v>0</v>
      </c>
    </row>
    <row r="90" spans="1:16">
      <c r="B90" t="s">
        <v>251</v>
      </c>
      <c r="E90" s="48">
        <v>0</v>
      </c>
      <c r="F90">
        <v>0</v>
      </c>
      <c r="G90">
        <v>0</v>
      </c>
      <c r="H90">
        <v>0</v>
      </c>
      <c r="I90">
        <v>0</v>
      </c>
      <c r="J90">
        <v>0</v>
      </c>
    </row>
    <row r="91" spans="1:16">
      <c r="B91" t="s">
        <v>252</v>
      </c>
      <c r="C91">
        <v>266.94859926828144</v>
      </c>
      <c r="D91">
        <v>0.23739999999999997</v>
      </c>
      <c r="E91" s="48">
        <v>18.687705941084808</v>
      </c>
      <c r="F91">
        <v>7.627293688862026</v>
      </c>
      <c r="G91">
        <v>11.060412252222783</v>
      </c>
      <c r="H91">
        <v>4.7300037318571091</v>
      </c>
      <c r="I91">
        <v>0.58899913651554581</v>
      </c>
      <c r="J91">
        <v>4.1410045953415633</v>
      </c>
      <c r="K91">
        <v>7.0004884806695672E-2</v>
      </c>
      <c r="L91">
        <v>2.857214351290396E-2</v>
      </c>
      <c r="M91">
        <v>4.1432741293791722E-2</v>
      </c>
      <c r="N91">
        <v>1.7718780862017145E-2</v>
      </c>
      <c r="O91">
        <v>2.2064140367472236E-3</v>
      </c>
      <c r="P91">
        <v>1.5512366825269921E-2</v>
      </c>
    </row>
    <row r="92" spans="1:16">
      <c r="E92" s="48">
        <v>0</v>
      </c>
      <c r="F92">
        <v>0</v>
      </c>
      <c r="G92">
        <v>0</v>
      </c>
      <c r="H92">
        <v>0</v>
      </c>
      <c r="I92">
        <v>0</v>
      </c>
      <c r="J92">
        <v>0</v>
      </c>
    </row>
    <row r="93" spans="1:16">
      <c r="B93" t="s">
        <v>253</v>
      </c>
      <c r="C93">
        <v>1986.5618629909525</v>
      </c>
      <c r="E93" s="48">
        <v>181.4024073037761</v>
      </c>
      <c r="F93">
        <v>82.434115096975276</v>
      </c>
      <c r="G93">
        <v>98.968292206800825</v>
      </c>
      <c r="H93">
        <v>207.39999938490325</v>
      </c>
      <c r="I93">
        <v>113.26534821687198</v>
      </c>
      <c r="J93">
        <v>94.134651168031269</v>
      </c>
      <c r="K93">
        <v>9.1314753737725546E-2</v>
      </c>
      <c r="L93">
        <v>4.1495871149395319E-2</v>
      </c>
      <c r="M93">
        <v>4.9818882588330227E-2</v>
      </c>
      <c r="N93">
        <v>0.10440148039117361</v>
      </c>
      <c r="O93">
        <v>5.7015766952427313E-2</v>
      </c>
      <c r="P93">
        <v>4.7385713438746306E-2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A8BC-03F8-104C-865C-0963EB31FE7D}">
  <dimension ref="A1:J95"/>
  <sheetViews>
    <sheetView workbookViewId="0">
      <selection activeCell="I2" sqref="I2"/>
    </sheetView>
  </sheetViews>
  <sheetFormatPr baseColWidth="10" defaultColWidth="11.453125" defaultRowHeight="14.5"/>
  <sheetData>
    <row r="1" spans="1:10">
      <c r="A1" s="40"/>
      <c r="B1" s="41" t="s">
        <v>254</v>
      </c>
      <c r="C1" s="41" t="s">
        <v>255</v>
      </c>
      <c r="D1" s="179" t="s">
        <v>256</v>
      </c>
      <c r="E1" s="179"/>
      <c r="F1" s="179"/>
      <c r="G1" s="179"/>
      <c r="H1" s="179"/>
      <c r="I1" s="179"/>
      <c r="J1" s="179"/>
    </row>
    <row r="2" spans="1:10">
      <c r="A2" s="40" t="s">
        <v>81</v>
      </c>
      <c r="B2" s="41" t="s">
        <v>257</v>
      </c>
      <c r="C2" s="41" t="s">
        <v>257</v>
      </c>
      <c r="D2" s="41" t="s">
        <v>258</v>
      </c>
      <c r="E2" s="40" t="s">
        <v>259</v>
      </c>
      <c r="F2" s="40" t="s">
        <v>260</v>
      </c>
      <c r="G2" s="41" t="s">
        <v>257</v>
      </c>
      <c r="H2" s="40" t="s">
        <v>261</v>
      </c>
      <c r="I2" s="40" t="s">
        <v>262</v>
      </c>
      <c r="J2" s="40" t="s">
        <v>263</v>
      </c>
    </row>
    <row r="3" spans="1:10">
      <c r="A3" s="40" t="s">
        <v>241</v>
      </c>
      <c r="B3" s="41">
        <v>7.7640320000000003</v>
      </c>
      <c r="C3" s="41">
        <v>3.0127100000000002</v>
      </c>
      <c r="D3" s="41">
        <v>94.857690000000005</v>
      </c>
      <c r="E3" s="40">
        <v>1.7353719999999999</v>
      </c>
      <c r="F3" s="40">
        <v>14.905239999999999</v>
      </c>
      <c r="G3" s="41">
        <v>32.725900000000003</v>
      </c>
      <c r="H3" s="40">
        <v>8.9463919999999995</v>
      </c>
      <c r="I3" s="40"/>
      <c r="J3" s="40"/>
    </row>
    <row r="4" spans="1:10">
      <c r="A4" s="40" t="s">
        <v>264</v>
      </c>
      <c r="B4" s="41">
        <v>226.48840000000001</v>
      </c>
      <c r="C4" s="41">
        <v>285.75740000000002</v>
      </c>
      <c r="D4" s="41">
        <v>1216.7850000000001</v>
      </c>
      <c r="E4" s="40">
        <v>0.73926230000000004</v>
      </c>
      <c r="F4" s="40">
        <v>6.3495780000000002</v>
      </c>
      <c r="G4" s="41">
        <v>389.37130000000002</v>
      </c>
      <c r="H4" s="40">
        <v>3.5349629999999999</v>
      </c>
      <c r="I4" s="40"/>
      <c r="J4" s="40">
        <v>17.590920000000001</v>
      </c>
    </row>
    <row r="5" spans="1:10">
      <c r="A5" s="40" t="s">
        <v>225</v>
      </c>
      <c r="B5" s="41">
        <v>10.56324</v>
      </c>
      <c r="C5" s="41">
        <v>4.0988990000000003</v>
      </c>
      <c r="D5" s="41">
        <v>202.3853</v>
      </c>
      <c r="E5" s="40">
        <v>0.43298799999999998</v>
      </c>
      <c r="F5" s="40">
        <v>3.718966</v>
      </c>
      <c r="G5" s="41">
        <v>44.524769999999997</v>
      </c>
      <c r="H5" s="40">
        <v>1.4234260000000001</v>
      </c>
      <c r="I5" s="40"/>
      <c r="J5" s="40"/>
    </row>
    <row r="6" spans="1:10">
      <c r="A6" s="40" t="s">
        <v>38</v>
      </c>
      <c r="B6" s="41">
        <v>208.68039999999999</v>
      </c>
      <c r="C6" s="41">
        <v>263.28919999999999</v>
      </c>
      <c r="D6" s="41">
        <v>3509.614</v>
      </c>
      <c r="E6" s="40">
        <v>0.4574878</v>
      </c>
      <c r="F6" s="40">
        <v>3.9293969999999998</v>
      </c>
      <c r="G6" s="41">
        <v>701.92269999999996</v>
      </c>
      <c r="H6" s="40">
        <v>1.3672439999999999</v>
      </c>
      <c r="I6" s="40"/>
      <c r="J6" s="40">
        <v>5.8423290000000003</v>
      </c>
    </row>
    <row r="7" spans="1:10">
      <c r="A7" s="40" t="s">
        <v>206</v>
      </c>
      <c r="B7" s="41">
        <v>5030.2830000000004</v>
      </c>
      <c r="C7" s="41">
        <v>6346.6390000000001</v>
      </c>
      <c r="D7" s="41">
        <v>84599.93</v>
      </c>
      <c r="E7" s="40">
        <v>0.2920623</v>
      </c>
      <c r="F7" s="40">
        <v>2.2843049999999998</v>
      </c>
      <c r="G7" s="41">
        <v>16919.990000000002</v>
      </c>
      <c r="H7" s="40">
        <v>1.317007</v>
      </c>
      <c r="I7" s="40">
        <v>41.156280000000002</v>
      </c>
      <c r="J7" s="40">
        <v>5.9324370000000002</v>
      </c>
    </row>
    <row r="8" spans="1:10">
      <c r="A8" s="40" t="s">
        <v>265</v>
      </c>
      <c r="B8" s="41">
        <v>216.5403</v>
      </c>
      <c r="C8" s="41">
        <v>273.20600000000002</v>
      </c>
      <c r="D8" s="41">
        <v>705.42809999999997</v>
      </c>
      <c r="E8" s="40">
        <v>0.22528580000000001</v>
      </c>
      <c r="F8" s="40">
        <v>1.9349959999999999</v>
      </c>
      <c r="G8" s="41">
        <v>246.8998</v>
      </c>
      <c r="H8" s="40">
        <v>1.1782520000000001</v>
      </c>
      <c r="I8" s="40"/>
      <c r="J8" s="40">
        <v>9.1150169999999999</v>
      </c>
    </row>
    <row r="9" spans="1:10">
      <c r="A9" s="40" t="s">
        <v>204</v>
      </c>
      <c r="B9" s="41">
        <v>5335.866</v>
      </c>
      <c r="C9" s="41">
        <v>6732.1909999999998</v>
      </c>
      <c r="D9" s="41">
        <v>71598.17</v>
      </c>
      <c r="E9" s="40">
        <v>0.19035630000000001</v>
      </c>
      <c r="F9" s="40">
        <v>9.2588190000000008</v>
      </c>
      <c r="G9" s="41">
        <v>24780.13</v>
      </c>
      <c r="H9" s="40">
        <v>1.0896049999999999</v>
      </c>
      <c r="I9" s="40"/>
      <c r="J9" s="40"/>
    </row>
    <row r="10" spans="1:10">
      <c r="A10" s="40" t="s">
        <v>266</v>
      </c>
      <c r="B10" s="41">
        <v>83.298580000000001</v>
      </c>
      <c r="C10" s="41">
        <v>105.0967</v>
      </c>
      <c r="D10" s="41">
        <v>752.70590000000004</v>
      </c>
      <c r="E10" s="40">
        <v>0.2327302</v>
      </c>
      <c r="F10" s="40">
        <v>1.998937</v>
      </c>
      <c r="G10" s="41">
        <v>225.81180000000001</v>
      </c>
      <c r="H10" s="40">
        <v>1.0433030000000001</v>
      </c>
      <c r="I10" s="40"/>
      <c r="J10" s="40">
        <v>5.3413550000000001</v>
      </c>
    </row>
    <row r="11" spans="1:10">
      <c r="A11" s="40" t="s">
        <v>267</v>
      </c>
      <c r="B11" s="41">
        <v>91.730540000000005</v>
      </c>
      <c r="C11" s="41">
        <v>115.73520000000001</v>
      </c>
      <c r="D11" s="41">
        <v>828.899</v>
      </c>
      <c r="E11" s="40">
        <v>0.23197709999999999</v>
      </c>
      <c r="F11" s="40">
        <v>1.992469</v>
      </c>
      <c r="G11" s="41">
        <v>248.66970000000001</v>
      </c>
      <c r="H11" s="40">
        <v>1.039927</v>
      </c>
      <c r="I11" s="40">
        <v>32.222949999999997</v>
      </c>
      <c r="J11" s="40">
        <v>6.6378089999999998</v>
      </c>
    </row>
    <row r="12" spans="1:10">
      <c r="A12" s="40" t="s">
        <v>268</v>
      </c>
      <c r="B12" s="41">
        <v>220.81129999999999</v>
      </c>
      <c r="C12" s="41">
        <v>85.682320000000004</v>
      </c>
      <c r="D12" s="41">
        <v>3303.8449999999998</v>
      </c>
      <c r="E12" s="40">
        <v>0.4879561</v>
      </c>
      <c r="F12" s="40">
        <v>4.1910920000000003</v>
      </c>
      <c r="G12" s="41">
        <v>396.46129999999999</v>
      </c>
      <c r="H12" s="40">
        <v>0.8749806</v>
      </c>
      <c r="I12" s="40">
        <v>56.258830000000003</v>
      </c>
      <c r="J12" s="40">
        <v>3.2169949999999998</v>
      </c>
    </row>
    <row r="13" spans="1:10">
      <c r="A13" s="40" t="s">
        <v>36</v>
      </c>
      <c r="B13" s="41">
        <v>9828.8119999999999</v>
      </c>
      <c r="C13" s="41">
        <v>3813.9140000000002</v>
      </c>
      <c r="D13" s="41">
        <v>10025.719999999999</v>
      </c>
      <c r="E13" s="40">
        <v>0.1249437</v>
      </c>
      <c r="F13" s="40">
        <v>0.31129240000000002</v>
      </c>
      <c r="G13" s="41">
        <v>3407.741</v>
      </c>
      <c r="H13" s="40">
        <v>0.72885690000000003</v>
      </c>
      <c r="I13" s="40">
        <v>21.16676</v>
      </c>
      <c r="J13" s="40">
        <v>2.3914369999999998</v>
      </c>
    </row>
    <row r="14" spans="1:10">
      <c r="A14" s="40" t="s">
        <v>269</v>
      </c>
      <c r="B14" s="41">
        <v>99.408029999999997</v>
      </c>
      <c r="C14" s="41">
        <v>125.4218</v>
      </c>
      <c r="D14" s="41">
        <v>569.66309999999999</v>
      </c>
      <c r="E14" s="40">
        <v>0.1583232</v>
      </c>
      <c r="F14" s="40">
        <v>1.35985</v>
      </c>
      <c r="G14" s="41">
        <v>170.8989</v>
      </c>
      <c r="H14" s="40">
        <v>0.70974470000000001</v>
      </c>
      <c r="I14" s="40"/>
      <c r="J14" s="40">
        <v>5.6708360000000004</v>
      </c>
    </row>
    <row r="15" spans="1:10">
      <c r="A15" s="40" t="s">
        <v>270</v>
      </c>
      <c r="B15" s="41">
        <v>47.405439999999999</v>
      </c>
      <c r="C15" s="41">
        <v>59.810789999999997</v>
      </c>
      <c r="D15" s="41">
        <v>587.6481</v>
      </c>
      <c r="E15" s="40">
        <v>0.27351560000000003</v>
      </c>
      <c r="F15" s="40">
        <v>2.3492459999999999</v>
      </c>
      <c r="G15" s="41">
        <v>88.147220000000004</v>
      </c>
      <c r="H15" s="40">
        <v>0.61306939999999999</v>
      </c>
      <c r="I15" s="40">
        <v>19.69556</v>
      </c>
      <c r="J15" s="40">
        <v>2.3669820000000001</v>
      </c>
    </row>
    <row r="16" spans="1:10">
      <c r="A16" s="40" t="s">
        <v>271</v>
      </c>
      <c r="B16" s="41">
        <v>367.37290000000002</v>
      </c>
      <c r="C16" s="41">
        <v>463.50940000000003</v>
      </c>
      <c r="D16" s="41">
        <v>5331.5770000000002</v>
      </c>
      <c r="E16" s="40">
        <v>0.12804199999999999</v>
      </c>
      <c r="F16" s="40">
        <v>1.0997619999999999</v>
      </c>
      <c r="G16" s="41">
        <v>1706.105</v>
      </c>
      <c r="H16" s="40">
        <v>0.61226420000000004</v>
      </c>
      <c r="I16" s="40"/>
      <c r="J16" s="40"/>
    </row>
    <row r="17" spans="1:10">
      <c r="A17" s="40" t="s">
        <v>199</v>
      </c>
      <c r="B17" s="41">
        <v>6695.7120000000004</v>
      </c>
      <c r="C17" s="41">
        <v>8447.89</v>
      </c>
      <c r="D17" s="41">
        <v>32117.68</v>
      </c>
      <c r="E17" s="40">
        <v>0.1170744</v>
      </c>
      <c r="F17" s="40">
        <v>1.0835060000000001</v>
      </c>
      <c r="G17" s="41">
        <v>10920.01</v>
      </c>
      <c r="H17" s="40">
        <v>0.60869969999999995</v>
      </c>
      <c r="I17" s="40">
        <v>19.271730000000002</v>
      </c>
      <c r="J17" s="40">
        <v>2.6588729999999998</v>
      </c>
    </row>
    <row r="18" spans="1:10">
      <c r="A18" s="40" t="s">
        <v>51</v>
      </c>
      <c r="B18" s="41">
        <v>48.486710000000002</v>
      </c>
      <c r="C18" s="41">
        <v>18.814489999999999</v>
      </c>
      <c r="D18" s="41">
        <v>1087.2739999999999</v>
      </c>
      <c r="E18" s="40">
        <v>0.25974829999999999</v>
      </c>
      <c r="F18" s="40">
        <v>0.8881329</v>
      </c>
      <c r="G18" s="41">
        <v>163.09110000000001</v>
      </c>
      <c r="H18" s="40">
        <v>0.59152039999999995</v>
      </c>
      <c r="I18" s="40">
        <v>34.888739999999999</v>
      </c>
      <c r="J18" s="40">
        <v>2.7010969999999999</v>
      </c>
    </row>
    <row r="19" spans="1:10">
      <c r="A19" s="40" t="s">
        <v>189</v>
      </c>
      <c r="B19" s="41">
        <v>1146.479</v>
      </c>
      <c r="C19" s="41">
        <v>1446.4970000000001</v>
      </c>
      <c r="D19" s="41">
        <v>5723.5519999999997</v>
      </c>
      <c r="E19" s="40">
        <v>8.4739999999999996E-2</v>
      </c>
      <c r="F19" s="40">
        <v>0.57842020000000005</v>
      </c>
      <c r="G19" s="41">
        <v>1373.652</v>
      </c>
      <c r="H19" s="40">
        <v>0.54938189999999998</v>
      </c>
      <c r="I19" s="40">
        <v>12.854710000000001</v>
      </c>
      <c r="J19" s="40">
        <v>3.1667269999999998</v>
      </c>
    </row>
    <row r="20" spans="1:10">
      <c r="A20" s="40" t="s">
        <v>272</v>
      </c>
      <c r="B20" s="41">
        <v>951.70669999999996</v>
      </c>
      <c r="C20" s="41">
        <v>1200.7560000000001</v>
      </c>
      <c r="D20" s="41">
        <v>3709.0729999999999</v>
      </c>
      <c r="E20" s="40">
        <v>0.18081230000000001</v>
      </c>
      <c r="F20" s="40">
        <v>1.5530109999999999</v>
      </c>
      <c r="G20" s="41">
        <v>741.81449999999995</v>
      </c>
      <c r="H20" s="40">
        <v>0.54037389999999996</v>
      </c>
      <c r="I20" s="40"/>
      <c r="J20" s="40"/>
    </row>
    <row r="21" spans="1:10">
      <c r="A21" s="40" t="s">
        <v>194</v>
      </c>
      <c r="B21" s="41">
        <v>2832.1210000000001</v>
      </c>
      <c r="C21" s="41">
        <v>3573.2489999999998</v>
      </c>
      <c r="D21" s="41">
        <v>15396.32</v>
      </c>
      <c r="E21" s="40">
        <v>4.7366800000000001E-2</v>
      </c>
      <c r="F21" s="40">
        <v>0.65626620000000002</v>
      </c>
      <c r="G21" s="41">
        <v>4618.8959999999997</v>
      </c>
      <c r="H21" s="40">
        <v>0.42890260000000002</v>
      </c>
      <c r="I21" s="40">
        <v>11.95664</v>
      </c>
      <c r="J21" s="40"/>
    </row>
    <row r="22" spans="1:10">
      <c r="A22" s="40" t="s">
        <v>273</v>
      </c>
      <c r="B22" s="41">
        <v>549.47050000000002</v>
      </c>
      <c r="C22" s="41">
        <v>693.25959999999998</v>
      </c>
      <c r="D22" s="41">
        <v>6617.2979999999998</v>
      </c>
      <c r="E22" s="40">
        <v>7.9810500000000006E-2</v>
      </c>
      <c r="F22" s="40">
        <v>0.68549859999999996</v>
      </c>
      <c r="G22" s="41">
        <v>2316.0540000000001</v>
      </c>
      <c r="H22" s="40">
        <v>0.4174117</v>
      </c>
      <c r="I22" s="40">
        <v>14.24654</v>
      </c>
      <c r="J22" s="40">
        <v>1.711541</v>
      </c>
    </row>
    <row r="23" spans="1:10">
      <c r="A23" s="40" t="s">
        <v>52</v>
      </c>
      <c r="B23" s="41">
        <v>49.600540000000002</v>
      </c>
      <c r="C23" s="41">
        <v>19.246700000000001</v>
      </c>
      <c r="D23" s="41">
        <v>1112.251</v>
      </c>
      <c r="E23" s="40">
        <v>0.1740189</v>
      </c>
      <c r="F23" s="40">
        <v>1.494661</v>
      </c>
      <c r="G23" s="41">
        <v>166.83760000000001</v>
      </c>
      <c r="H23" s="40">
        <v>0.39005339999999999</v>
      </c>
      <c r="I23" s="40">
        <v>24.011060000000001</v>
      </c>
      <c r="J23" s="40">
        <v>2.2397239999999998</v>
      </c>
    </row>
    <row r="24" spans="1:10">
      <c r="A24" s="40" t="s">
        <v>274</v>
      </c>
      <c r="B24" s="41">
        <v>183.3904</v>
      </c>
      <c r="C24" s="41">
        <v>231.38120000000001</v>
      </c>
      <c r="D24" s="41">
        <v>1894.4559999999999</v>
      </c>
      <c r="E24" s="40">
        <v>0.1359264</v>
      </c>
      <c r="F24" s="40">
        <v>1.1674819999999999</v>
      </c>
      <c r="G24" s="41">
        <v>341.00209999999998</v>
      </c>
      <c r="H24" s="40">
        <v>0.36560559999999998</v>
      </c>
      <c r="I24" s="40">
        <v>14.467919999999999</v>
      </c>
      <c r="J24" s="40">
        <v>1.4528080000000001</v>
      </c>
    </row>
    <row r="25" spans="1:10">
      <c r="A25" s="40" t="s">
        <v>275</v>
      </c>
      <c r="B25" s="41">
        <v>44.38306</v>
      </c>
      <c r="C25" s="41">
        <v>55.997509999999998</v>
      </c>
      <c r="D25" s="41">
        <v>481.2672</v>
      </c>
      <c r="E25" s="40">
        <v>9.4890699999999994E-2</v>
      </c>
      <c r="F25" s="40">
        <v>0.81502319999999995</v>
      </c>
      <c r="G25" s="41">
        <v>120.3168</v>
      </c>
      <c r="H25" s="40">
        <v>0.35448669999999999</v>
      </c>
      <c r="I25" s="40">
        <v>8.0396909999999995</v>
      </c>
      <c r="J25" s="40">
        <v>1.3530850000000001</v>
      </c>
    </row>
    <row r="26" spans="1:10">
      <c r="A26" s="40" t="s">
        <v>276</v>
      </c>
      <c r="B26" s="41">
        <v>141.17939999999999</v>
      </c>
      <c r="C26" s="41">
        <v>178.1241</v>
      </c>
      <c r="D26" s="41">
        <v>733.62180000000001</v>
      </c>
      <c r="E26" s="40">
        <v>0.12818550000000001</v>
      </c>
      <c r="F26" s="40">
        <v>1.1009949999999999</v>
      </c>
      <c r="G26" s="41">
        <v>110.0433</v>
      </c>
      <c r="H26" s="40">
        <v>0.28732039999999998</v>
      </c>
      <c r="I26" s="40">
        <v>15.08503</v>
      </c>
      <c r="J26" s="40">
        <v>1.1406449999999999</v>
      </c>
    </row>
    <row r="27" spans="1:10">
      <c r="A27" s="40" t="s">
        <v>203</v>
      </c>
      <c r="B27" s="41">
        <v>99.872619999999998</v>
      </c>
      <c r="C27" s="41">
        <v>126.00790000000001</v>
      </c>
      <c r="D27" s="41">
        <v>542.93949999999995</v>
      </c>
      <c r="E27" s="40">
        <v>4.1123199999999999E-2</v>
      </c>
      <c r="F27" s="40">
        <v>0.49392649999999999</v>
      </c>
      <c r="G27" s="41">
        <v>162.8819</v>
      </c>
      <c r="H27" s="40">
        <v>0.28581289999999998</v>
      </c>
      <c r="I27" s="40">
        <v>10.60439</v>
      </c>
      <c r="J27" s="40">
        <v>2.1456080000000002</v>
      </c>
    </row>
    <row r="28" spans="1:10">
      <c r="A28" s="40" t="s">
        <v>277</v>
      </c>
      <c r="B28" s="41">
        <v>998.37279999999998</v>
      </c>
      <c r="C28" s="41">
        <v>1259.633</v>
      </c>
      <c r="D28" s="41">
        <v>3794.49</v>
      </c>
      <c r="E28" s="40">
        <v>6.2753000000000003E-2</v>
      </c>
      <c r="F28" s="40">
        <v>0.53898999999999997</v>
      </c>
      <c r="G28" s="41">
        <v>1138.347</v>
      </c>
      <c r="H28" s="40">
        <v>0.28131440000000002</v>
      </c>
      <c r="I28" s="40">
        <v>29.206420000000001</v>
      </c>
      <c r="J28" s="40"/>
    </row>
    <row r="29" spans="1:10">
      <c r="A29" s="40" t="s">
        <v>278</v>
      </c>
      <c r="B29" s="41">
        <v>14.28351</v>
      </c>
      <c r="C29" s="41">
        <v>18.02131</v>
      </c>
      <c r="D29" s="41">
        <v>132.7961</v>
      </c>
      <c r="E29" s="40">
        <v>8.42667E-2</v>
      </c>
      <c r="F29" s="40">
        <v>0.72377259999999999</v>
      </c>
      <c r="G29" s="41">
        <v>26.559229999999999</v>
      </c>
      <c r="H29" s="40">
        <v>0.25183850000000002</v>
      </c>
      <c r="I29" s="40">
        <v>9.8038170000000004</v>
      </c>
      <c r="J29" s="40">
        <v>1.258038</v>
      </c>
    </row>
    <row r="30" spans="1:10">
      <c r="A30" s="40" t="s">
        <v>279</v>
      </c>
      <c r="B30" s="41">
        <v>42.130920000000003</v>
      </c>
      <c r="C30" s="41">
        <v>53.156010000000002</v>
      </c>
      <c r="D30" s="41">
        <v>1304.3920000000001</v>
      </c>
      <c r="E30" s="40">
        <v>0.1067285</v>
      </c>
      <c r="F30" s="40">
        <v>0.91669889999999998</v>
      </c>
      <c r="G30" s="41">
        <v>195.65889999999999</v>
      </c>
      <c r="H30" s="40">
        <v>0.23922579999999999</v>
      </c>
      <c r="I30" s="40">
        <v>17.207339999999999</v>
      </c>
      <c r="J30" s="40">
        <v>1.9349670000000001</v>
      </c>
    </row>
    <row r="31" spans="1:10">
      <c r="A31" s="40" t="s">
        <v>280</v>
      </c>
      <c r="B31" s="41">
        <v>1.015344</v>
      </c>
      <c r="C31" s="41">
        <v>1.2810459999999999</v>
      </c>
      <c r="D31" s="41">
        <v>15.71776</v>
      </c>
      <c r="E31" s="40">
        <v>4.7538299999999999E-2</v>
      </c>
      <c r="F31" s="40">
        <v>0.40831000000000001</v>
      </c>
      <c r="G31" s="41">
        <v>4.7153270000000003</v>
      </c>
      <c r="H31" s="40">
        <v>0.21310879999999999</v>
      </c>
      <c r="I31" s="40"/>
      <c r="J31" s="40"/>
    </row>
    <row r="32" spans="1:10">
      <c r="A32" s="40" t="s">
        <v>281</v>
      </c>
      <c r="B32" s="41">
        <v>53.440800000000003</v>
      </c>
      <c r="C32" s="41">
        <v>67.425539999999998</v>
      </c>
      <c r="D32" s="41">
        <v>579.4846</v>
      </c>
      <c r="E32" s="40">
        <v>5.6477899999999998E-2</v>
      </c>
      <c r="F32" s="40">
        <v>0.4850931</v>
      </c>
      <c r="G32" s="41">
        <v>144.87119999999999</v>
      </c>
      <c r="H32" s="40">
        <v>0.2109867</v>
      </c>
      <c r="I32" s="40">
        <v>5.9632810000000003</v>
      </c>
      <c r="J32" s="40">
        <v>2.032845</v>
      </c>
    </row>
    <row r="33" spans="1:10">
      <c r="A33" s="40" t="s">
        <v>282</v>
      </c>
      <c r="B33" s="41">
        <v>2.957433</v>
      </c>
      <c r="C33" s="41">
        <v>3.7313529999999999</v>
      </c>
      <c r="D33" s="41">
        <v>13.488289999999999</v>
      </c>
      <c r="E33" s="40">
        <v>5.5075800000000001E-2</v>
      </c>
      <c r="F33" s="40">
        <v>0.47305009999999997</v>
      </c>
      <c r="G33" s="41">
        <v>3.3720720000000002</v>
      </c>
      <c r="H33" s="40">
        <v>0.20574870000000001</v>
      </c>
      <c r="I33" s="40"/>
      <c r="J33" s="40">
        <v>1.0415639999999999</v>
      </c>
    </row>
    <row r="34" spans="1:10">
      <c r="A34" s="40" t="s">
        <v>283</v>
      </c>
      <c r="B34" s="41">
        <v>133.93279999999999</v>
      </c>
      <c r="C34" s="41">
        <v>168.9812</v>
      </c>
      <c r="D34" s="41">
        <v>1660.3979999999999</v>
      </c>
      <c r="E34" s="40">
        <v>3.8689399999999999E-2</v>
      </c>
      <c r="F34" s="40">
        <v>0.33230579999999998</v>
      </c>
      <c r="G34" s="41">
        <v>564.53539999999998</v>
      </c>
      <c r="H34" s="40">
        <v>0.1965653</v>
      </c>
      <c r="I34" s="40">
        <v>99.335930000000005</v>
      </c>
      <c r="J34" s="40">
        <v>1.383928</v>
      </c>
    </row>
    <row r="35" spans="1:10">
      <c r="A35" s="40" t="s">
        <v>37</v>
      </c>
      <c r="B35" s="41">
        <v>127.572</v>
      </c>
      <c r="C35" s="41">
        <v>160.95580000000001</v>
      </c>
      <c r="D35" s="41">
        <v>994.36850000000004</v>
      </c>
      <c r="E35" s="40">
        <v>0.12498720000000001</v>
      </c>
      <c r="F35" s="40">
        <v>1.0735250000000001</v>
      </c>
      <c r="G35" s="41">
        <v>99.436859999999996</v>
      </c>
      <c r="H35" s="40">
        <v>0.18676780000000001</v>
      </c>
      <c r="I35" s="40">
        <v>8.6984119999999994</v>
      </c>
      <c r="J35" s="40">
        <v>0.87643249999999995</v>
      </c>
    </row>
    <row r="36" spans="1:10">
      <c r="A36" s="40" t="s">
        <v>284</v>
      </c>
      <c r="B36" s="41">
        <v>14.61256</v>
      </c>
      <c r="C36" s="41">
        <v>18.43647</v>
      </c>
      <c r="D36" s="41">
        <v>83.738079999999997</v>
      </c>
      <c r="E36" s="40">
        <v>3.9927700000000003E-2</v>
      </c>
      <c r="F36" s="40">
        <v>0.34294239999999998</v>
      </c>
      <c r="G36" s="41">
        <v>25.121420000000001</v>
      </c>
      <c r="H36" s="40">
        <v>0.1789915</v>
      </c>
      <c r="I36" s="40"/>
      <c r="J36" s="40">
        <v>1.201905</v>
      </c>
    </row>
    <row r="37" spans="1:10">
      <c r="A37" s="40" t="s">
        <v>197</v>
      </c>
      <c r="B37" s="41">
        <v>55241.96</v>
      </c>
      <c r="C37" s="41">
        <v>21435.77</v>
      </c>
      <c r="D37" s="41">
        <v>80188.800000000003</v>
      </c>
      <c r="E37" s="40">
        <v>4.24415E-2</v>
      </c>
      <c r="F37" s="40">
        <v>0.52479580000000003</v>
      </c>
      <c r="G37" s="41">
        <v>32075.52</v>
      </c>
      <c r="H37" s="40">
        <v>0.17222219999999999</v>
      </c>
      <c r="I37" s="40">
        <v>7.6754379999999998</v>
      </c>
      <c r="J37" s="40">
        <v>0.8707743</v>
      </c>
    </row>
    <row r="38" spans="1:10">
      <c r="A38" s="40" t="s">
        <v>285</v>
      </c>
      <c r="B38" s="41">
        <v>79.83032</v>
      </c>
      <c r="C38" s="41">
        <v>100.7208</v>
      </c>
      <c r="D38" s="41">
        <v>1482.95</v>
      </c>
      <c r="E38" s="40">
        <v>4.4821199999999999E-2</v>
      </c>
      <c r="F38" s="40">
        <v>0.38497219999999999</v>
      </c>
      <c r="G38" s="41">
        <v>370.73739999999998</v>
      </c>
      <c r="H38" s="40">
        <v>0.16744010000000001</v>
      </c>
      <c r="I38" s="40">
        <v>10.1859</v>
      </c>
      <c r="J38" s="40">
        <v>2.033344</v>
      </c>
    </row>
    <row r="39" spans="1:10">
      <c r="A39" s="40" t="s">
        <v>286</v>
      </c>
      <c r="B39" s="41">
        <v>5.8378519999999998</v>
      </c>
      <c r="C39" s="41">
        <v>7.3655379999999999</v>
      </c>
      <c r="D39" s="41">
        <v>90.459100000000007</v>
      </c>
      <c r="E39" s="40">
        <v>8.9079800000000001E-2</v>
      </c>
      <c r="F39" s="40">
        <v>0.76511269999999998</v>
      </c>
      <c r="G39" s="41">
        <v>10.855090000000001</v>
      </c>
      <c r="H39" s="40">
        <v>0.15973370000000001</v>
      </c>
      <c r="I39" s="40">
        <v>6.4099180000000002</v>
      </c>
      <c r="J39" s="40">
        <v>0.73736489999999999</v>
      </c>
    </row>
    <row r="40" spans="1:10">
      <c r="A40" s="40" t="s">
        <v>59</v>
      </c>
      <c r="B40" s="41">
        <v>371.06060000000002</v>
      </c>
      <c r="C40" s="41">
        <v>468.16219999999998</v>
      </c>
      <c r="D40" s="41">
        <v>1807.6610000000001</v>
      </c>
      <c r="E40" s="40">
        <v>6.4412700000000003E-2</v>
      </c>
      <c r="F40" s="40">
        <v>0.55324519999999999</v>
      </c>
      <c r="G40" s="41">
        <v>289.22579999999999</v>
      </c>
      <c r="H40" s="40">
        <v>0.15400240000000001</v>
      </c>
      <c r="I40" s="40"/>
      <c r="J40" s="40"/>
    </row>
    <row r="41" spans="1:10">
      <c r="A41" s="40" t="s">
        <v>58</v>
      </c>
      <c r="B41" s="41">
        <v>894.0566</v>
      </c>
      <c r="C41" s="41">
        <v>346.92439999999999</v>
      </c>
      <c r="D41" s="41">
        <v>1476.085</v>
      </c>
      <c r="E41" s="40">
        <v>5.5454200000000002E-2</v>
      </c>
      <c r="F41" s="40">
        <v>0.30612729999999999</v>
      </c>
      <c r="G41" s="41">
        <v>309.9778</v>
      </c>
      <c r="H41" s="40">
        <v>0.15107309999999999</v>
      </c>
      <c r="I41" s="40">
        <v>4.9247719999999999</v>
      </c>
      <c r="J41" s="40">
        <v>0.59899840000000004</v>
      </c>
    </row>
    <row r="42" spans="1:10">
      <c r="A42" s="40" t="s">
        <v>188</v>
      </c>
      <c r="B42" s="41">
        <v>3865.42</v>
      </c>
      <c r="C42" s="41">
        <v>1499.915</v>
      </c>
      <c r="D42" s="41">
        <v>8469.4539999999997</v>
      </c>
      <c r="E42" s="40">
        <v>5.92448E-2</v>
      </c>
      <c r="F42" s="40">
        <v>0.1804471</v>
      </c>
      <c r="G42" s="41">
        <v>2244.4050000000002</v>
      </c>
      <c r="H42" s="40">
        <v>0.14614199999999999</v>
      </c>
      <c r="I42" s="40">
        <v>4.5669579999999996</v>
      </c>
      <c r="J42" s="40">
        <v>0.53587949999999995</v>
      </c>
    </row>
    <row r="43" spans="1:10">
      <c r="A43" s="40" t="s">
        <v>44</v>
      </c>
      <c r="B43" s="41">
        <v>9932.1020000000008</v>
      </c>
      <c r="C43" s="41">
        <v>3853.9940000000001</v>
      </c>
      <c r="D43" s="41">
        <v>10341</v>
      </c>
      <c r="E43" s="40">
        <v>5.5105399999999999E-2</v>
      </c>
      <c r="F43" s="40">
        <v>0.32540550000000001</v>
      </c>
      <c r="G43" s="41">
        <v>3443.5529999999999</v>
      </c>
      <c r="H43" s="40">
        <v>0.1396905</v>
      </c>
      <c r="I43" s="40">
        <v>6.8417000000000003</v>
      </c>
      <c r="J43" s="40">
        <v>0.4895003</v>
      </c>
    </row>
    <row r="44" spans="1:10">
      <c r="A44" s="40" t="s">
        <v>40</v>
      </c>
      <c r="B44" s="41">
        <v>781.97379999999998</v>
      </c>
      <c r="C44" s="41">
        <v>303.43259999999998</v>
      </c>
      <c r="D44" s="41">
        <v>1426.9349999999999</v>
      </c>
      <c r="E44" s="40">
        <v>4.2496800000000001E-2</v>
      </c>
      <c r="F44" s="40">
        <v>8.1582100000000005E-2</v>
      </c>
      <c r="G44" s="41">
        <v>271.11770000000001</v>
      </c>
      <c r="H44" s="40">
        <v>0.13881760000000001</v>
      </c>
      <c r="I44" s="40">
        <v>3.8361329999999998</v>
      </c>
      <c r="J44" s="40">
        <v>0.71649870000000004</v>
      </c>
    </row>
    <row r="45" spans="1:10">
      <c r="A45" s="40" t="s">
        <v>60</v>
      </c>
      <c r="B45" s="41">
        <v>358.38679999999999</v>
      </c>
      <c r="C45" s="41">
        <v>139.06630000000001</v>
      </c>
      <c r="D45" s="41">
        <v>564.80039999999997</v>
      </c>
      <c r="E45" s="40">
        <v>4.8670600000000001E-2</v>
      </c>
      <c r="F45" s="40">
        <v>0.1028041</v>
      </c>
      <c r="G45" s="41">
        <v>124.2561</v>
      </c>
      <c r="H45" s="40">
        <v>0.13841819999999999</v>
      </c>
      <c r="I45" s="40">
        <v>3.6551089999999999</v>
      </c>
      <c r="J45" s="40">
        <v>0.74327960000000004</v>
      </c>
    </row>
    <row r="46" spans="1:10">
      <c r="A46" s="40" t="s">
        <v>63</v>
      </c>
      <c r="B46" s="41">
        <v>1859.4839999999999</v>
      </c>
      <c r="C46" s="41">
        <v>721.54319999999996</v>
      </c>
      <c r="D46" s="41">
        <v>2930.4569999999999</v>
      </c>
      <c r="E46" s="40">
        <v>4.62452E-2</v>
      </c>
      <c r="F46" s="40">
        <v>0.119738</v>
      </c>
      <c r="G46" s="41">
        <v>644.70060000000001</v>
      </c>
      <c r="H46" s="40">
        <v>0.12531600000000001</v>
      </c>
      <c r="I46" s="40">
        <v>4.9973809999999999</v>
      </c>
      <c r="J46" s="40">
        <v>0.36774990000000002</v>
      </c>
    </row>
    <row r="47" spans="1:10">
      <c r="A47" s="40" t="s">
        <v>62</v>
      </c>
      <c r="B47" s="41">
        <v>4457.3140000000003</v>
      </c>
      <c r="C47" s="41">
        <v>1729.59</v>
      </c>
      <c r="D47" s="41">
        <v>6181.57</v>
      </c>
      <c r="E47" s="40">
        <v>3.8889100000000003E-2</v>
      </c>
      <c r="F47" s="40">
        <v>0.29656120000000002</v>
      </c>
      <c r="G47" s="41">
        <v>1545.3920000000001</v>
      </c>
      <c r="H47" s="40">
        <v>0.1249044</v>
      </c>
      <c r="I47" s="40">
        <v>5.4790809999999999</v>
      </c>
      <c r="J47" s="40">
        <v>0.56643469999999996</v>
      </c>
    </row>
    <row r="48" spans="1:10">
      <c r="A48" s="40" t="s">
        <v>56</v>
      </c>
      <c r="B48" s="41">
        <v>1132.0740000000001</v>
      </c>
      <c r="C48" s="41">
        <v>439.28309999999999</v>
      </c>
      <c r="D48" s="41">
        <v>1570.002</v>
      </c>
      <c r="E48" s="40">
        <v>2.0622700000000001E-2</v>
      </c>
      <c r="F48" s="40">
        <v>0.22723779999999999</v>
      </c>
      <c r="G48" s="41">
        <v>392.50049999999999</v>
      </c>
      <c r="H48" s="40">
        <v>0.1057739</v>
      </c>
      <c r="I48" s="40">
        <v>3.0811009999999999</v>
      </c>
      <c r="J48" s="40">
        <v>0.37562469999999998</v>
      </c>
    </row>
    <row r="49" spans="1:10">
      <c r="A49" s="40" t="s">
        <v>65</v>
      </c>
      <c r="B49" s="41">
        <v>7846.1260000000002</v>
      </c>
      <c r="C49" s="41">
        <v>3044.5650000000001</v>
      </c>
      <c r="D49" s="41">
        <v>13601.63</v>
      </c>
      <c r="E49" s="40">
        <v>3.2000000000000001E-2</v>
      </c>
      <c r="F49" s="40">
        <v>0.18840119999999999</v>
      </c>
      <c r="G49" s="41">
        <v>2720.326</v>
      </c>
      <c r="H49" s="40">
        <v>0.1026209</v>
      </c>
      <c r="I49" s="40">
        <v>3.65829</v>
      </c>
      <c r="J49" s="40">
        <v>0.38105709999999998</v>
      </c>
    </row>
    <row r="50" spans="1:10">
      <c r="A50" s="40" t="s">
        <v>45</v>
      </c>
      <c r="B50" s="41">
        <v>10263.19</v>
      </c>
      <c r="C50" s="41">
        <v>3982.4659999999999</v>
      </c>
      <c r="D50" s="41">
        <v>11972.89</v>
      </c>
      <c r="E50" s="40">
        <v>2.1648899999999999E-2</v>
      </c>
      <c r="F50" s="40">
        <v>0.27950619999999998</v>
      </c>
      <c r="G50" s="41">
        <v>3558.3440000000001</v>
      </c>
      <c r="H50" s="40">
        <v>0.1023159</v>
      </c>
      <c r="I50" s="40">
        <v>5.1382680000000001</v>
      </c>
      <c r="J50" s="40">
        <v>0.4371487</v>
      </c>
    </row>
    <row r="51" spans="1:10">
      <c r="A51" s="40" t="s">
        <v>287</v>
      </c>
      <c r="B51" s="41">
        <v>62.490110000000001</v>
      </c>
      <c r="C51" s="41">
        <v>78.842920000000007</v>
      </c>
      <c r="D51" s="41">
        <v>270.60199999999998</v>
      </c>
      <c r="E51" s="40">
        <v>3.7946300000000002E-2</v>
      </c>
      <c r="F51" s="40">
        <v>0.32592399999999999</v>
      </c>
      <c r="G51" s="41">
        <v>48.708350000000003</v>
      </c>
      <c r="H51" s="40">
        <v>0.1020655</v>
      </c>
      <c r="I51" s="40">
        <v>3.7512970000000001</v>
      </c>
      <c r="J51" s="40">
        <v>0.40360760000000001</v>
      </c>
    </row>
    <row r="52" spans="1:10">
      <c r="A52" s="40" t="s">
        <v>42</v>
      </c>
      <c r="B52" s="41">
        <v>68.239109999999997</v>
      </c>
      <c r="C52" s="41">
        <v>26.479099999999999</v>
      </c>
      <c r="D52" s="41">
        <v>118.2957</v>
      </c>
      <c r="E52" s="40">
        <v>2.89962E-2</v>
      </c>
      <c r="F52" s="40">
        <v>8.1300899999999995E-2</v>
      </c>
      <c r="G52" s="41">
        <v>23.659140000000001</v>
      </c>
      <c r="H52" s="40">
        <v>0.10137640000000001</v>
      </c>
      <c r="I52" s="40">
        <v>5.794117</v>
      </c>
      <c r="J52" s="40">
        <v>0.44219510000000001</v>
      </c>
    </row>
    <row r="53" spans="1:10">
      <c r="A53" s="40" t="s">
        <v>288</v>
      </c>
      <c r="B53" s="41">
        <v>2.520435</v>
      </c>
      <c r="C53" s="41">
        <v>3.18</v>
      </c>
      <c r="D53" s="41">
        <v>24.760269999999998</v>
      </c>
      <c r="E53" s="40">
        <v>3.7756900000000003E-2</v>
      </c>
      <c r="F53" s="40">
        <v>0.32429669999999999</v>
      </c>
      <c r="G53" s="41">
        <v>4.3330469999999996</v>
      </c>
      <c r="H53" s="40">
        <v>9.8734799999999998E-2</v>
      </c>
      <c r="I53" s="40">
        <v>5.1952860000000003</v>
      </c>
      <c r="J53" s="40">
        <v>0.45454240000000001</v>
      </c>
    </row>
    <row r="54" spans="1:10">
      <c r="A54" s="40" t="s">
        <v>289</v>
      </c>
      <c r="B54" s="41">
        <v>31.17146</v>
      </c>
      <c r="C54" s="41">
        <v>39.328609999999998</v>
      </c>
      <c r="D54" s="41">
        <v>142.1671</v>
      </c>
      <c r="E54" s="40">
        <v>2.6155399999999999E-2</v>
      </c>
      <c r="F54" s="40">
        <v>0.22465080000000001</v>
      </c>
      <c r="G54" s="41">
        <v>35.54177</v>
      </c>
      <c r="H54" s="40">
        <v>9.7709699999999997E-2</v>
      </c>
      <c r="I54" s="40"/>
      <c r="J54" s="40"/>
    </row>
    <row r="55" spans="1:10">
      <c r="A55" s="40" t="s">
        <v>290</v>
      </c>
      <c r="B55" s="41">
        <v>14.55561</v>
      </c>
      <c r="C55" s="41">
        <v>18.364619999999999</v>
      </c>
      <c r="D55" s="41">
        <v>75.636510000000001</v>
      </c>
      <c r="E55" s="40">
        <v>4.2593600000000002E-2</v>
      </c>
      <c r="F55" s="40">
        <v>0.36583939999999998</v>
      </c>
      <c r="G55" s="41">
        <v>11.34548</v>
      </c>
      <c r="H55" s="40">
        <v>9.5471100000000003E-2</v>
      </c>
      <c r="I55" s="40">
        <v>9.4407680000000003</v>
      </c>
      <c r="J55" s="40">
        <v>0.52085409999999999</v>
      </c>
    </row>
    <row r="56" spans="1:10">
      <c r="A56" s="40" t="s">
        <v>291</v>
      </c>
      <c r="B56" s="41">
        <v>46.18826</v>
      </c>
      <c r="C56" s="41">
        <v>58.275100000000002</v>
      </c>
      <c r="D56" s="41">
        <v>180.00880000000001</v>
      </c>
      <c r="E56" s="40">
        <v>3.1812E-2</v>
      </c>
      <c r="F56" s="40">
        <v>0.27323540000000002</v>
      </c>
      <c r="G56" s="41">
        <v>36.001759999999997</v>
      </c>
      <c r="H56" s="40">
        <v>9.5072900000000002E-2</v>
      </c>
      <c r="I56" s="40"/>
      <c r="J56" s="40"/>
    </row>
    <row r="57" spans="1:10">
      <c r="A57" s="40" t="s">
        <v>292</v>
      </c>
      <c r="B57" s="41">
        <v>3.302197</v>
      </c>
      <c r="C57" s="41">
        <v>4.1663370000000004</v>
      </c>
      <c r="D57" s="41">
        <v>61.402119999999996</v>
      </c>
      <c r="E57" s="40">
        <v>6.11885E-2</v>
      </c>
      <c r="F57" s="40">
        <v>0.52555229999999997</v>
      </c>
      <c r="G57" s="41">
        <v>6.1402130000000001</v>
      </c>
      <c r="H57" s="40">
        <v>9.1433600000000004E-2</v>
      </c>
      <c r="I57" s="40"/>
      <c r="J57" s="40">
        <v>0.38429089999999999</v>
      </c>
    </row>
    <row r="58" spans="1:10">
      <c r="A58" s="40" t="s">
        <v>293</v>
      </c>
      <c r="B58" s="41">
        <v>196.74850000000001</v>
      </c>
      <c r="C58" s="41">
        <v>248.23490000000001</v>
      </c>
      <c r="D58" s="41">
        <v>229.23769999999999</v>
      </c>
      <c r="E58" s="40">
        <v>2.4263900000000001E-2</v>
      </c>
      <c r="F58" s="40">
        <v>0.20840429999999999</v>
      </c>
      <c r="G58" s="41">
        <v>57.309440000000002</v>
      </c>
      <c r="H58" s="40">
        <v>9.0643500000000002E-2</v>
      </c>
      <c r="I58" s="40"/>
      <c r="J58" s="40">
        <v>1.1883840000000001</v>
      </c>
    </row>
    <row r="59" spans="1:10">
      <c r="A59" s="40" t="s">
        <v>294</v>
      </c>
      <c r="B59" s="41">
        <v>2766.4119999999998</v>
      </c>
      <c r="C59" s="41">
        <v>3490.3440000000001</v>
      </c>
      <c r="D59" s="41">
        <v>3223.232</v>
      </c>
      <c r="E59" s="40">
        <v>2.3137700000000001E-2</v>
      </c>
      <c r="F59" s="40">
        <v>0.1987313</v>
      </c>
      <c r="G59" s="41">
        <v>805.80790000000002</v>
      </c>
      <c r="H59" s="40">
        <v>8.6436299999999994E-2</v>
      </c>
      <c r="I59" s="40"/>
      <c r="J59" s="40">
        <v>0.83455190000000001</v>
      </c>
    </row>
    <row r="60" spans="1:10">
      <c r="A60" s="40" t="s">
        <v>295</v>
      </c>
      <c r="B60" s="41">
        <v>11.39396</v>
      </c>
      <c r="C60" s="41">
        <v>14.3756</v>
      </c>
      <c r="D60" s="41">
        <v>88.811000000000007</v>
      </c>
      <c r="E60" s="40">
        <v>5.5308499999999997E-2</v>
      </c>
      <c r="F60" s="40">
        <v>0.4750492</v>
      </c>
      <c r="G60" s="41">
        <v>8.8811009999999992</v>
      </c>
      <c r="H60" s="40">
        <v>8.2647300000000007E-2</v>
      </c>
      <c r="I60" s="40">
        <v>4.648542</v>
      </c>
      <c r="J60" s="40">
        <v>0.50154100000000001</v>
      </c>
    </row>
    <row r="61" spans="1:10">
      <c r="A61" s="40" t="s">
        <v>296</v>
      </c>
      <c r="B61" s="41">
        <v>0.56609849999999995</v>
      </c>
      <c r="C61" s="41">
        <v>0.7142387</v>
      </c>
      <c r="D61" s="41">
        <v>6.9515529999999996</v>
      </c>
      <c r="E61" s="40">
        <v>3.94843E-2</v>
      </c>
      <c r="F61" s="40">
        <v>0.33913389999999999</v>
      </c>
      <c r="G61" s="41">
        <v>0.97321740000000001</v>
      </c>
      <c r="H61" s="40">
        <v>8.26017E-2</v>
      </c>
      <c r="I61" s="40"/>
      <c r="J61" s="40">
        <v>0.88834460000000004</v>
      </c>
    </row>
    <row r="62" spans="1:10">
      <c r="A62" s="40" t="s">
        <v>297</v>
      </c>
      <c r="B62" s="41">
        <v>4.6152499999999996</v>
      </c>
      <c r="C62" s="41">
        <v>5.8229990000000003</v>
      </c>
      <c r="D62" s="41">
        <v>39.97099</v>
      </c>
      <c r="E62" s="40">
        <v>6.1152900000000003E-2</v>
      </c>
      <c r="F62" s="40">
        <v>0.52524649999999995</v>
      </c>
      <c r="G62" s="41">
        <v>3.5973890000000002</v>
      </c>
      <c r="H62" s="40">
        <v>8.2242399999999993E-2</v>
      </c>
      <c r="I62" s="40">
        <v>6.8955659999999996</v>
      </c>
      <c r="J62" s="40">
        <v>0.30631829999999999</v>
      </c>
    </row>
    <row r="63" spans="1:10">
      <c r="A63" s="40" t="s">
        <v>50</v>
      </c>
      <c r="B63" s="41">
        <v>4388.8549999999996</v>
      </c>
      <c r="C63" s="41">
        <v>1703.0250000000001</v>
      </c>
      <c r="D63" s="41">
        <v>4846.0420000000004</v>
      </c>
      <c r="E63" s="40">
        <v>2.2870100000000001E-2</v>
      </c>
      <c r="F63" s="40">
        <v>0.36718309999999998</v>
      </c>
      <c r="G63" s="41">
        <v>1521.6569999999999</v>
      </c>
      <c r="H63" s="40">
        <v>8.1836800000000001E-2</v>
      </c>
      <c r="I63" s="40">
        <v>3.8387600000000002</v>
      </c>
      <c r="J63" s="40">
        <v>0.27370860000000002</v>
      </c>
    </row>
    <row r="64" spans="1:10">
      <c r="A64" s="40" t="s">
        <v>57</v>
      </c>
      <c r="B64" s="41">
        <v>1087.298</v>
      </c>
      <c r="C64" s="41">
        <v>1371.83</v>
      </c>
      <c r="D64" s="41">
        <v>1984.087</v>
      </c>
      <c r="E64" s="40">
        <v>2.2601799999999998E-2</v>
      </c>
      <c r="F64" s="40">
        <v>0.1023559</v>
      </c>
      <c r="G64" s="41">
        <v>376.97649999999999</v>
      </c>
      <c r="H64" s="40">
        <v>7.9969600000000002E-2</v>
      </c>
      <c r="I64" s="40">
        <v>4.3146979999999999</v>
      </c>
      <c r="J64" s="40">
        <v>0.38510559999999999</v>
      </c>
    </row>
    <row r="65" spans="1:10">
      <c r="A65" s="40" t="s">
        <v>298</v>
      </c>
      <c r="B65" s="41">
        <v>2.7728640000000002</v>
      </c>
      <c r="C65" s="41">
        <v>3.4984850000000001</v>
      </c>
      <c r="D65" s="41">
        <v>51.559550000000002</v>
      </c>
      <c r="E65" s="40">
        <v>5.0644099999999997E-2</v>
      </c>
      <c r="F65" s="40">
        <v>0.43498559999999997</v>
      </c>
      <c r="G65" s="41">
        <v>5.1559549999999996</v>
      </c>
      <c r="H65" s="40">
        <v>7.56772E-2</v>
      </c>
      <c r="I65" s="40">
        <v>2.9731770000000002</v>
      </c>
      <c r="J65" s="40">
        <v>0.3729884</v>
      </c>
    </row>
    <row r="66" spans="1:10">
      <c r="A66" s="40" t="s">
        <v>41</v>
      </c>
      <c r="B66" s="41">
        <v>660.81870000000004</v>
      </c>
      <c r="C66" s="41">
        <v>256.42020000000002</v>
      </c>
      <c r="D66" s="41">
        <v>1041.4190000000001</v>
      </c>
      <c r="E66" s="40">
        <v>2.0146399999999998E-2</v>
      </c>
      <c r="F66" s="40">
        <v>0.20382819999999999</v>
      </c>
      <c r="G66" s="41">
        <v>229.1121</v>
      </c>
      <c r="H66" s="40">
        <v>7.4653700000000003E-2</v>
      </c>
      <c r="I66" s="40">
        <v>2.7665920000000002</v>
      </c>
      <c r="J66" s="40">
        <v>0.16270029999999999</v>
      </c>
    </row>
    <row r="67" spans="1:10">
      <c r="A67" s="40" t="s">
        <v>299</v>
      </c>
      <c r="B67" s="41">
        <v>2.5621839999999998</v>
      </c>
      <c r="C67" s="41">
        <v>3.232672</v>
      </c>
      <c r="D67" s="41">
        <v>34.030050000000003</v>
      </c>
      <c r="E67" s="40">
        <v>3.27596E-2</v>
      </c>
      <c r="F67" s="40">
        <v>0.28137420000000002</v>
      </c>
      <c r="G67" s="41">
        <v>4.7642069999999999</v>
      </c>
      <c r="H67" s="40">
        <v>6.8533399999999994E-2</v>
      </c>
      <c r="I67" s="40"/>
      <c r="J67" s="40">
        <v>0.3326865</v>
      </c>
    </row>
    <row r="68" spans="1:10">
      <c r="A68" s="40" t="s">
        <v>300</v>
      </c>
      <c r="B68" s="41">
        <v>4.3524260000000004</v>
      </c>
      <c r="C68" s="41">
        <v>5.4913959999999999</v>
      </c>
      <c r="D68" s="41">
        <v>46.765900000000002</v>
      </c>
      <c r="E68" s="40">
        <v>2.73359E-2</v>
      </c>
      <c r="F68" s="40">
        <v>0.2347902</v>
      </c>
      <c r="G68" s="41">
        <v>7.4825429999999997</v>
      </c>
      <c r="H68" s="40">
        <v>6.5356700000000004E-2</v>
      </c>
      <c r="I68" s="40"/>
      <c r="J68" s="40">
        <v>0.43686350000000002</v>
      </c>
    </row>
    <row r="69" spans="1:10">
      <c r="A69" s="40" t="s">
        <v>301</v>
      </c>
      <c r="B69" s="41">
        <v>2.264408</v>
      </c>
      <c r="C69" s="41">
        <v>2.856973</v>
      </c>
      <c r="D69" s="41">
        <v>59.135370000000002</v>
      </c>
      <c r="E69" s="40">
        <v>1.87271E-2</v>
      </c>
      <c r="F69" s="40">
        <v>0.16084850000000001</v>
      </c>
      <c r="G69" s="41">
        <v>11.82708</v>
      </c>
      <c r="H69" s="40">
        <v>5.5967700000000002E-2</v>
      </c>
      <c r="I69" s="40">
        <v>1.4877100000000001</v>
      </c>
      <c r="J69" s="40">
        <v>0.29873119999999997</v>
      </c>
    </row>
    <row r="70" spans="1:10">
      <c r="A70" s="40" t="s">
        <v>61</v>
      </c>
      <c r="B70" s="41">
        <v>71.83126</v>
      </c>
      <c r="C70" s="41">
        <v>27.872979999999998</v>
      </c>
      <c r="D70" s="41">
        <v>146.4975</v>
      </c>
      <c r="E70" s="40">
        <v>4.2863600000000002E-2</v>
      </c>
      <c r="F70" s="40">
        <v>0.1169864</v>
      </c>
      <c r="G70" s="41">
        <v>24.904579999999999</v>
      </c>
      <c r="H70" s="40">
        <v>5.5704200000000002E-2</v>
      </c>
      <c r="I70" s="40">
        <v>3.4916269999999998</v>
      </c>
      <c r="J70" s="40">
        <v>0.2539959</v>
      </c>
    </row>
    <row r="71" spans="1:10">
      <c r="A71" s="40" t="s">
        <v>302</v>
      </c>
      <c r="B71" s="41">
        <v>8.6143409999999996</v>
      </c>
      <c r="C71" s="41">
        <v>10.868600000000001</v>
      </c>
      <c r="D71" s="41">
        <v>140.49100000000001</v>
      </c>
      <c r="E71" s="40">
        <v>3.4283099999999997E-2</v>
      </c>
      <c r="F71" s="40">
        <v>0.2944601</v>
      </c>
      <c r="G71" s="41">
        <v>14.049099999999999</v>
      </c>
      <c r="H71" s="40">
        <v>5.12291E-2</v>
      </c>
      <c r="I71" s="40">
        <v>1.866153</v>
      </c>
      <c r="J71" s="40">
        <v>0.40928100000000001</v>
      </c>
    </row>
    <row r="72" spans="1:10">
      <c r="A72" s="40" t="s">
        <v>46</v>
      </c>
      <c r="B72" s="41">
        <v>274.726</v>
      </c>
      <c r="C72" s="41">
        <v>106.6031</v>
      </c>
      <c r="D72" s="41">
        <v>328.44850000000002</v>
      </c>
      <c r="E72" s="40">
        <v>1.45281E-2</v>
      </c>
      <c r="F72" s="40">
        <v>0.24456459999999999</v>
      </c>
      <c r="G72" s="41">
        <v>95.250060000000005</v>
      </c>
      <c r="H72" s="40">
        <v>4.9431500000000003E-2</v>
      </c>
      <c r="I72" s="40"/>
      <c r="J72" s="40">
        <v>0.17931739999999999</v>
      </c>
    </row>
    <row r="73" spans="1:10">
      <c r="A73" s="40" t="s">
        <v>43</v>
      </c>
      <c r="B73" s="41">
        <v>339.40089999999998</v>
      </c>
      <c r="C73" s="41">
        <v>131.69909999999999</v>
      </c>
      <c r="D73" s="41">
        <v>588.36739999999998</v>
      </c>
      <c r="E73" s="40">
        <v>2.34457E-2</v>
      </c>
      <c r="F73" s="40">
        <v>0.1385499</v>
      </c>
      <c r="G73" s="41">
        <v>117.6735</v>
      </c>
      <c r="H73" s="40">
        <v>4.9302199999999997E-2</v>
      </c>
      <c r="I73" s="40">
        <v>2.2155670000000001</v>
      </c>
      <c r="J73" s="40">
        <v>0.15742519999999999</v>
      </c>
    </row>
    <row r="74" spans="1:10">
      <c r="A74" s="40" t="s">
        <v>303</v>
      </c>
      <c r="B74" s="41">
        <v>9.4891330000000007</v>
      </c>
      <c r="C74" s="41">
        <v>11.97231</v>
      </c>
      <c r="D74" s="41">
        <v>73.963710000000006</v>
      </c>
      <c r="E74" s="40">
        <v>2.9269199999999999E-2</v>
      </c>
      <c r="F74" s="40">
        <v>0.25139529999999999</v>
      </c>
      <c r="G74" s="41">
        <v>7.3963710000000003</v>
      </c>
      <c r="H74" s="40">
        <v>4.3736799999999999E-2</v>
      </c>
      <c r="I74" s="40">
        <v>2.901354</v>
      </c>
      <c r="J74" s="40">
        <v>0.18942320000000001</v>
      </c>
    </row>
    <row r="75" spans="1:10">
      <c r="A75" s="40" t="s">
        <v>304</v>
      </c>
      <c r="B75" s="41">
        <v>452.16219999999998</v>
      </c>
      <c r="C75" s="41">
        <v>570.48689999999999</v>
      </c>
      <c r="D75" s="41">
        <v>439.02350000000001</v>
      </c>
      <c r="E75" s="40">
        <v>9.6363000000000004E-3</v>
      </c>
      <c r="F75" s="40">
        <v>8.2766800000000001E-2</v>
      </c>
      <c r="G75" s="41">
        <v>131.70699999999999</v>
      </c>
      <c r="H75" s="40">
        <v>4.3198399999999998E-2</v>
      </c>
      <c r="I75" s="40">
        <v>1.1707909999999999</v>
      </c>
      <c r="J75" s="40">
        <v>0.3158687</v>
      </c>
    </row>
    <row r="76" spans="1:10">
      <c r="A76" s="40" t="s">
        <v>196</v>
      </c>
      <c r="B76" s="41">
        <v>419.43369999999999</v>
      </c>
      <c r="C76" s="41">
        <v>529.19380000000001</v>
      </c>
      <c r="D76" s="41">
        <v>1634.653</v>
      </c>
      <c r="E76" s="40">
        <v>7.6889000000000002E-3</v>
      </c>
      <c r="F76" s="40">
        <v>0.45305040000000002</v>
      </c>
      <c r="G76" s="41">
        <v>326.93049999999999</v>
      </c>
      <c r="H76" s="40">
        <v>3.78514E-2</v>
      </c>
      <c r="I76" s="40">
        <v>2.297828</v>
      </c>
      <c r="J76" s="40">
        <v>0.21033199999999999</v>
      </c>
    </row>
    <row r="77" spans="1:10">
      <c r="A77" s="40" t="s">
        <v>305</v>
      </c>
      <c r="B77" s="41">
        <v>1.0603320000000001</v>
      </c>
      <c r="C77" s="41">
        <v>1.337807</v>
      </c>
      <c r="D77" s="41">
        <v>1.029522</v>
      </c>
      <c r="E77" s="40">
        <v>5.5890999999999996E-3</v>
      </c>
      <c r="F77" s="40">
        <v>4.8005199999999998E-2</v>
      </c>
      <c r="G77" s="41">
        <v>0.30885649999999998</v>
      </c>
      <c r="H77" s="40">
        <v>2.5055299999999999E-2</v>
      </c>
      <c r="I77" s="40">
        <v>0.47610249999999998</v>
      </c>
      <c r="J77" s="40">
        <v>9.3751799999999996E-2</v>
      </c>
    </row>
    <row r="78" spans="1:10">
      <c r="A78" s="40" t="s">
        <v>306</v>
      </c>
      <c r="B78" s="41">
        <v>1.0219370000000001</v>
      </c>
      <c r="C78" s="41">
        <v>1.289364</v>
      </c>
      <c r="D78" s="41">
        <v>5.8562620000000001</v>
      </c>
      <c r="E78" s="40">
        <v>5.1520999999999997E-3</v>
      </c>
      <c r="F78" s="40">
        <v>4.4251899999999997E-2</v>
      </c>
      <c r="G78" s="41">
        <v>1.7568790000000001</v>
      </c>
      <c r="H78" s="40">
        <v>2.30963E-2</v>
      </c>
      <c r="I78" s="40"/>
      <c r="J78" s="40"/>
    </row>
    <row r="79" spans="1:10">
      <c r="A79" s="40" t="s">
        <v>207</v>
      </c>
      <c r="B79" s="41">
        <v>948.44849999999997</v>
      </c>
      <c r="C79" s="41">
        <v>1196.645</v>
      </c>
      <c r="D79" s="41">
        <v>204.0076</v>
      </c>
      <c r="E79" s="40">
        <v>2.6679E-3</v>
      </c>
      <c r="F79" s="40">
        <v>2.3333300000000001E-2</v>
      </c>
      <c r="G79" s="41">
        <v>57.122140000000002</v>
      </c>
      <c r="H79" s="40">
        <v>1.9313500000000001E-2</v>
      </c>
      <c r="I79" s="40">
        <v>0.35120570000000001</v>
      </c>
      <c r="J79" s="40">
        <v>6.7046999999999995E-2</v>
      </c>
    </row>
    <row r="80" spans="1:10">
      <c r="A80" s="40" t="s">
        <v>307</v>
      </c>
      <c r="B80" s="41">
        <v>0.91399090000000005</v>
      </c>
      <c r="C80" s="41">
        <v>1.15317</v>
      </c>
      <c r="D80" s="41">
        <v>8.0994969999999995</v>
      </c>
      <c r="E80" s="40">
        <v>6.3223999999999997E-3</v>
      </c>
      <c r="F80" s="40">
        <v>5.4303400000000002E-2</v>
      </c>
      <c r="G80" s="41">
        <v>1.5713029999999999</v>
      </c>
      <c r="H80" s="40">
        <v>1.8328199999999999E-2</v>
      </c>
      <c r="I80" s="40"/>
      <c r="J80" s="40">
        <v>0.1453429</v>
      </c>
    </row>
    <row r="81" spans="1:10">
      <c r="A81" s="40" t="s">
        <v>308</v>
      </c>
      <c r="B81" s="41">
        <v>20.246200000000002</v>
      </c>
      <c r="C81" s="41">
        <v>25.544360000000001</v>
      </c>
      <c r="D81" s="41">
        <v>5.542573</v>
      </c>
      <c r="E81" s="40">
        <v>2.3703000000000001E-3</v>
      </c>
      <c r="F81" s="40">
        <v>2.0358399999999999E-2</v>
      </c>
      <c r="G81" s="41">
        <v>1.2193659999999999</v>
      </c>
      <c r="H81" s="40">
        <v>7.7920999999999997E-3</v>
      </c>
      <c r="I81" s="40"/>
      <c r="J81" s="40"/>
    </row>
    <row r="82" spans="1:10">
      <c r="A82" s="40" t="s">
        <v>309</v>
      </c>
      <c r="B82" s="41">
        <v>0</v>
      </c>
      <c r="C82" s="41">
        <v>0</v>
      </c>
      <c r="D82" s="41"/>
      <c r="E82" s="40"/>
      <c r="F82" s="40"/>
      <c r="G82" s="41">
        <v>0</v>
      </c>
      <c r="H82" s="40">
        <v>0</v>
      </c>
      <c r="I82" s="40"/>
      <c r="J82" s="40">
        <v>0</v>
      </c>
    </row>
    <row r="83" spans="1:10">
      <c r="A83" s="40" t="s">
        <v>310</v>
      </c>
      <c r="B83" s="41">
        <v>0</v>
      </c>
      <c r="C83" s="41">
        <v>0</v>
      </c>
      <c r="D83" s="41"/>
      <c r="E83" s="40"/>
      <c r="F83" s="40"/>
      <c r="G83" s="41">
        <v>0</v>
      </c>
      <c r="H83" s="40">
        <v>0</v>
      </c>
      <c r="I83" s="40"/>
      <c r="J83" s="40">
        <v>0</v>
      </c>
    </row>
    <row r="84" spans="1:10">
      <c r="A84" s="40" t="s">
        <v>311</v>
      </c>
      <c r="B84" s="41">
        <v>0.61316470000000001</v>
      </c>
      <c r="C84" s="41">
        <v>0.2379288</v>
      </c>
      <c r="D84" s="41"/>
      <c r="E84" s="40"/>
      <c r="F84" s="40"/>
      <c r="G84" s="41"/>
      <c r="H84" s="40"/>
      <c r="I84" s="40"/>
      <c r="J84" s="40"/>
    </row>
    <row r="85" spans="1:10">
      <c r="A85" s="40" t="s">
        <v>191</v>
      </c>
      <c r="B85" s="41">
        <v>1896.6659999999999</v>
      </c>
      <c r="C85" s="41">
        <v>735.971</v>
      </c>
      <c r="D85" s="41"/>
      <c r="E85" s="40"/>
      <c r="F85" s="40"/>
      <c r="G85" s="41"/>
      <c r="H85" s="40"/>
      <c r="I85" s="40"/>
      <c r="J85" s="40"/>
    </row>
    <row r="86" spans="1:10">
      <c r="A86" s="40" t="s">
        <v>192</v>
      </c>
      <c r="B86" s="41">
        <v>1063.682</v>
      </c>
      <c r="C86" s="41">
        <v>412.7448</v>
      </c>
      <c r="D86" s="41"/>
      <c r="E86" s="40"/>
      <c r="F86" s="40"/>
      <c r="G86" s="41"/>
      <c r="H86" s="40"/>
      <c r="I86" s="40"/>
      <c r="J86" s="40"/>
    </row>
    <row r="87" spans="1:10">
      <c r="A87" s="40" t="s">
        <v>312</v>
      </c>
      <c r="B87" s="41">
        <v>83.694500000000005</v>
      </c>
      <c r="C87" s="41">
        <v>105.5962</v>
      </c>
      <c r="D87" s="41"/>
      <c r="E87" s="40"/>
      <c r="F87" s="40"/>
      <c r="G87" s="41"/>
      <c r="H87" s="40"/>
      <c r="I87" s="40"/>
      <c r="J87" s="40"/>
    </row>
    <row r="88" spans="1:10">
      <c r="A88" s="40" t="s">
        <v>195</v>
      </c>
      <c r="B88" s="41">
        <v>318.45190000000002</v>
      </c>
      <c r="C88" s="41">
        <v>123.5702</v>
      </c>
      <c r="D88" s="41"/>
      <c r="E88" s="40"/>
      <c r="F88" s="40"/>
      <c r="G88" s="41"/>
      <c r="H88" s="40"/>
      <c r="I88" s="40"/>
      <c r="J88" s="40"/>
    </row>
    <row r="89" spans="1:10">
      <c r="A89" s="40" t="s">
        <v>313</v>
      </c>
      <c r="B89" s="41">
        <v>1116.2809999999999</v>
      </c>
      <c r="C89" s="41">
        <v>1408.3969999999999</v>
      </c>
      <c r="D89" s="41"/>
      <c r="E89" s="40"/>
      <c r="F89" s="40"/>
      <c r="G89" s="41"/>
      <c r="H89" s="40"/>
      <c r="I89" s="40"/>
      <c r="J89" s="40"/>
    </row>
    <row r="90" spans="1:10">
      <c r="A90" s="40" t="s">
        <v>314</v>
      </c>
      <c r="B90" s="41">
        <v>35.27131</v>
      </c>
      <c r="C90" s="41">
        <v>44.501339999999999</v>
      </c>
      <c r="D90" s="41"/>
      <c r="E90" s="40"/>
      <c r="F90" s="40"/>
      <c r="G90" s="41"/>
      <c r="H90" s="40"/>
      <c r="I90" s="40"/>
      <c r="J90" s="40"/>
    </row>
    <row r="91" spans="1:10">
      <c r="A91" s="40" t="s">
        <v>201</v>
      </c>
      <c r="B91" s="41">
        <v>39284.120000000003</v>
      </c>
      <c r="C91" s="41">
        <v>49564.24</v>
      </c>
      <c r="D91" s="41"/>
      <c r="E91" s="40"/>
      <c r="F91" s="40"/>
      <c r="G91" s="41"/>
      <c r="H91" s="40"/>
      <c r="I91" s="40"/>
      <c r="J91" s="40"/>
    </row>
    <row r="92" spans="1:10">
      <c r="A92" s="40" t="s">
        <v>315</v>
      </c>
      <c r="B92" s="41">
        <v>1153.9390000000001</v>
      </c>
      <c r="C92" s="41">
        <v>1455.9090000000001</v>
      </c>
      <c r="D92" s="41"/>
      <c r="E92" s="40"/>
      <c r="F92" s="40"/>
      <c r="G92" s="41"/>
      <c r="H92" s="40"/>
      <c r="I92" s="40"/>
      <c r="J92" s="40"/>
    </row>
    <row r="93" spans="1:10">
      <c r="A93" s="40" t="s">
        <v>187</v>
      </c>
      <c r="B93" s="41">
        <v>3203.4209999999998</v>
      </c>
      <c r="C93" s="41">
        <v>1243.0360000000001</v>
      </c>
      <c r="D93" s="41"/>
      <c r="E93" s="40"/>
      <c r="F93" s="40"/>
      <c r="G93" s="41"/>
      <c r="H93" s="40"/>
      <c r="I93" s="40"/>
      <c r="J93" s="40"/>
    </row>
    <row r="94" spans="1:10">
      <c r="A94" s="40" t="s">
        <v>190</v>
      </c>
      <c r="B94" s="41">
        <v>577.19230000000005</v>
      </c>
      <c r="C94" s="41">
        <v>223.97030000000001</v>
      </c>
      <c r="D94" s="41"/>
      <c r="E94" s="40"/>
      <c r="F94" s="40"/>
      <c r="G94" s="41"/>
      <c r="H94" s="40"/>
      <c r="I94" s="40"/>
      <c r="J94" s="40"/>
    </row>
    <row r="95" spans="1:10">
      <c r="A95" s="40" t="s">
        <v>316</v>
      </c>
      <c r="B95" s="41">
        <f>SUM(B3:B94)</f>
        <v>193632.36747210004</v>
      </c>
      <c r="C95" s="41">
        <f t="shared" ref="C95:G95" si="0">SUM(C3:C94)</f>
        <v>139760.33119649996</v>
      </c>
      <c r="D95" s="41">
        <f t="shared" si="0"/>
        <v>419526.62219700008</v>
      </c>
      <c r="E95" s="41"/>
      <c r="F95" s="41"/>
      <c r="G95" s="41">
        <f t="shared" si="0"/>
        <v>124576.69093690001</v>
      </c>
      <c r="H95" s="41"/>
      <c r="I95" s="41"/>
      <c r="J95" s="41"/>
    </row>
  </sheetData>
  <mergeCells count="1">
    <mergeCell ref="D1:J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60E46-D351-4E7B-A51D-1399B188632F}">
  <dimension ref="A1:N35"/>
  <sheetViews>
    <sheetView workbookViewId="0">
      <selection activeCell="B3" sqref="B3:H3"/>
    </sheetView>
  </sheetViews>
  <sheetFormatPr baseColWidth="10" defaultColWidth="11.453125" defaultRowHeight="14.5"/>
  <sheetData>
    <row r="1" spans="1:14">
      <c r="A1" s="125" t="s">
        <v>317</v>
      </c>
    </row>
    <row r="2" spans="1:14">
      <c r="B2" s="129" t="s">
        <v>318</v>
      </c>
      <c r="C2" s="129" t="s">
        <v>319</v>
      </c>
      <c r="D2" s="129" t="s">
        <v>320</v>
      </c>
      <c r="E2" s="129" t="s">
        <v>321</v>
      </c>
      <c r="F2" s="129" t="s">
        <v>322</v>
      </c>
      <c r="G2" s="129" t="s">
        <v>323</v>
      </c>
      <c r="H2" s="129" t="s">
        <v>324</v>
      </c>
    </row>
    <row r="3" spans="1:14" ht="73" customHeight="1">
      <c r="B3" s="128" t="s">
        <v>82</v>
      </c>
      <c r="C3" s="128" t="s">
        <v>83</v>
      </c>
      <c r="D3" s="128" t="s">
        <v>84</v>
      </c>
      <c r="E3" s="128" t="s">
        <v>85</v>
      </c>
      <c r="F3" s="128" t="s">
        <v>86</v>
      </c>
      <c r="G3" s="128" t="s">
        <v>87</v>
      </c>
      <c r="H3" s="128" t="s">
        <v>88</v>
      </c>
      <c r="N3" s="77"/>
    </row>
    <row r="4" spans="1:14">
      <c r="A4" s="126" t="s">
        <v>35</v>
      </c>
      <c r="B4">
        <v>180.4</v>
      </c>
      <c r="C4">
        <v>-72.8</v>
      </c>
      <c r="D4">
        <v>107.5</v>
      </c>
      <c r="E4">
        <v>-619.9</v>
      </c>
      <c r="F4">
        <v>-512.29999999999995</v>
      </c>
      <c r="G4" s="26">
        <v>-5.33E-2</v>
      </c>
      <c r="H4" s="26">
        <v>-1.8E-3</v>
      </c>
      <c r="N4" s="77"/>
    </row>
    <row r="5" spans="1:14">
      <c r="A5" s="126" t="s">
        <v>36</v>
      </c>
      <c r="B5">
        <v>309.89999999999998</v>
      </c>
      <c r="C5">
        <v>-574.5</v>
      </c>
      <c r="D5">
        <v>-264.7</v>
      </c>
      <c r="E5">
        <v>-715.6</v>
      </c>
      <c r="F5">
        <v>-980.2</v>
      </c>
      <c r="G5" s="26">
        <v>-0.1489</v>
      </c>
      <c r="H5" s="26">
        <v>-2.7000000000000001E-3</v>
      </c>
      <c r="N5" s="77"/>
    </row>
    <row r="6" spans="1:14">
      <c r="A6" s="126" t="s">
        <v>41</v>
      </c>
      <c r="B6">
        <v>133</v>
      </c>
      <c r="C6">
        <v>-19.3</v>
      </c>
      <c r="D6">
        <v>113.8</v>
      </c>
      <c r="E6">
        <v>-337.2</v>
      </c>
      <c r="F6">
        <v>-223.5</v>
      </c>
      <c r="G6" s="26">
        <v>-4.53E-2</v>
      </c>
      <c r="H6" s="26">
        <v>-1.1999999999999999E-3</v>
      </c>
      <c r="N6" s="77"/>
    </row>
    <row r="7" spans="1:14">
      <c r="A7" s="126" t="s">
        <v>43</v>
      </c>
      <c r="B7">
        <v>81.5</v>
      </c>
      <c r="C7">
        <v>-22</v>
      </c>
      <c r="D7">
        <v>59.5</v>
      </c>
      <c r="E7">
        <v>-253.7</v>
      </c>
      <c r="F7">
        <v>-194.2</v>
      </c>
      <c r="G7" s="26">
        <v>-4.9299999999999997E-2</v>
      </c>
      <c r="H7" s="26">
        <v>-1.1999999999999999E-3</v>
      </c>
      <c r="N7" s="77"/>
    </row>
    <row r="8" spans="1:14">
      <c r="A8" s="126" t="s">
        <v>44</v>
      </c>
      <c r="B8">
        <v>66.900000000000006</v>
      </c>
      <c r="C8" s="127">
        <v>-2867.3</v>
      </c>
      <c r="D8" s="127">
        <v>-2800.4</v>
      </c>
      <c r="E8" s="127">
        <v>-7505.3</v>
      </c>
      <c r="F8" s="127">
        <v>-10305.700000000001</v>
      </c>
      <c r="G8" s="26">
        <v>-0.14940000000000001</v>
      </c>
      <c r="H8" s="26">
        <v>-5.4000000000000003E-3</v>
      </c>
      <c r="N8" s="77"/>
    </row>
    <row r="9" spans="1:14">
      <c r="A9" s="126" t="s">
        <v>45</v>
      </c>
      <c r="B9">
        <v>712.1</v>
      </c>
      <c r="C9">
        <v>-868.8</v>
      </c>
      <c r="D9">
        <v>-156.69999999999999</v>
      </c>
      <c r="E9" s="127">
        <v>-8509</v>
      </c>
      <c r="F9" s="127">
        <v>-8665.7000000000007</v>
      </c>
      <c r="G9" s="26">
        <v>-8.2699999999999996E-2</v>
      </c>
      <c r="H9" s="26">
        <v>-3.2000000000000002E-3</v>
      </c>
      <c r="N9" s="77"/>
    </row>
    <row r="10" spans="1:14">
      <c r="A10" s="126" t="s">
        <v>46</v>
      </c>
      <c r="B10">
        <v>22.6</v>
      </c>
      <c r="C10">
        <v>-5.8</v>
      </c>
      <c r="D10">
        <v>16.7</v>
      </c>
      <c r="E10">
        <v>-178.7</v>
      </c>
      <c r="F10">
        <v>-162</v>
      </c>
      <c r="G10" s="26">
        <v>-3.9600000000000003E-2</v>
      </c>
      <c r="H10" s="26">
        <v>-6.9999999999999999E-4</v>
      </c>
      <c r="N10" s="77"/>
    </row>
    <row r="11" spans="1:14">
      <c r="A11" s="126" t="s">
        <v>38</v>
      </c>
      <c r="B11">
        <v>17.2</v>
      </c>
      <c r="C11">
        <v>-0.5</v>
      </c>
      <c r="D11">
        <v>16.600000000000001</v>
      </c>
      <c r="E11">
        <v>-14.7</v>
      </c>
      <c r="F11">
        <v>1.9</v>
      </c>
      <c r="G11" s="26">
        <v>6.4999999999999997E-3</v>
      </c>
      <c r="H11" s="26">
        <v>0</v>
      </c>
      <c r="N11" s="77"/>
    </row>
    <row r="12" spans="1:14">
      <c r="A12" s="126" t="s">
        <v>49</v>
      </c>
      <c r="B12">
        <v>283.2</v>
      </c>
      <c r="C12">
        <v>-0.1</v>
      </c>
      <c r="D12">
        <v>283.10000000000002</v>
      </c>
      <c r="E12">
        <v>-78.7</v>
      </c>
      <c r="F12">
        <v>204.4</v>
      </c>
      <c r="G12" s="26">
        <v>6.7000000000000004E-2</v>
      </c>
      <c r="H12" s="26">
        <v>1.2999999999999999E-3</v>
      </c>
      <c r="N12" s="77"/>
    </row>
    <row r="13" spans="1:14">
      <c r="A13" s="126" t="s">
        <v>50</v>
      </c>
      <c r="B13">
        <v>255.2</v>
      </c>
      <c r="C13">
        <v>-318.39999999999998</v>
      </c>
      <c r="D13">
        <v>-63.2</v>
      </c>
      <c r="E13" s="127">
        <v>-2945.5</v>
      </c>
      <c r="F13" s="127">
        <v>-3008.7</v>
      </c>
      <c r="G13" s="26">
        <v>-8.4000000000000005E-2</v>
      </c>
      <c r="H13" s="26">
        <v>-1.8E-3</v>
      </c>
      <c r="N13" s="77"/>
    </row>
    <row r="14" spans="1:14">
      <c r="A14" s="126" t="s">
        <v>53</v>
      </c>
      <c r="B14">
        <v>211.4</v>
      </c>
      <c r="C14">
        <v>-111.6</v>
      </c>
      <c r="D14">
        <v>99.8</v>
      </c>
      <c r="E14">
        <v>-164</v>
      </c>
      <c r="F14">
        <v>-64.099999999999994</v>
      </c>
      <c r="G14" s="26">
        <v>-3.6700000000000003E-2</v>
      </c>
      <c r="H14" s="26">
        <v>-1.8E-3</v>
      </c>
      <c r="N14" s="77"/>
    </row>
    <row r="15" spans="1:14">
      <c r="A15" s="126" t="s">
        <v>55</v>
      </c>
      <c r="B15" s="127">
        <v>1049.3</v>
      </c>
      <c r="C15">
        <v>-131</v>
      </c>
      <c r="D15">
        <v>918.4</v>
      </c>
      <c r="E15" s="127">
        <v>-1036.7</v>
      </c>
      <c r="F15">
        <v>-118.3</v>
      </c>
      <c r="G15" s="26">
        <v>-8.2000000000000007E-3</v>
      </c>
      <c r="H15" s="26">
        <v>-2.0000000000000001E-4</v>
      </c>
      <c r="N15" s="77"/>
    </row>
    <row r="16" spans="1:14">
      <c r="A16" s="126" t="s">
        <v>58</v>
      </c>
      <c r="B16">
        <v>55.5</v>
      </c>
      <c r="C16">
        <v>-35</v>
      </c>
      <c r="D16">
        <v>20.6</v>
      </c>
      <c r="E16">
        <v>-442.7</v>
      </c>
      <c r="F16">
        <v>-422.1</v>
      </c>
      <c r="G16" s="26">
        <v>-7.8E-2</v>
      </c>
      <c r="H16" s="26">
        <v>-2E-3</v>
      </c>
      <c r="N16" s="77"/>
    </row>
    <row r="17" spans="1:14">
      <c r="A17" s="126" t="s">
        <v>62</v>
      </c>
      <c r="B17">
        <v>77.2</v>
      </c>
      <c r="C17">
        <v>-761.9</v>
      </c>
      <c r="D17">
        <v>-684.7</v>
      </c>
      <c r="E17" s="127">
        <v>-6478.4</v>
      </c>
      <c r="F17" s="127">
        <v>-7163</v>
      </c>
      <c r="G17" s="26">
        <v>-0.1081</v>
      </c>
      <c r="H17" s="26">
        <v>-6.1000000000000004E-3</v>
      </c>
      <c r="N17" s="77"/>
    </row>
    <row r="18" spans="1:14">
      <c r="A18" s="126" t="s">
        <v>63</v>
      </c>
      <c r="B18">
        <v>226.7</v>
      </c>
      <c r="C18">
        <v>-116.2</v>
      </c>
      <c r="D18">
        <v>110.4</v>
      </c>
      <c r="E18">
        <v>-570.29999999999995</v>
      </c>
      <c r="F18">
        <v>-459.8</v>
      </c>
      <c r="G18" s="26">
        <v>-6.2199999999999998E-2</v>
      </c>
      <c r="H18" s="26">
        <v>-1.5E-3</v>
      </c>
      <c r="N18" s="77"/>
    </row>
    <row r="19" spans="1:14">
      <c r="A19" s="126" t="s">
        <v>65</v>
      </c>
      <c r="B19" s="127">
        <v>3108.3</v>
      </c>
      <c r="C19">
        <v>-102.5</v>
      </c>
      <c r="D19" s="127">
        <v>3005.8</v>
      </c>
      <c r="E19" s="127">
        <v>-5593.7</v>
      </c>
      <c r="F19" s="127">
        <v>-2587.9</v>
      </c>
      <c r="G19" s="26">
        <v>-3.0800000000000001E-2</v>
      </c>
      <c r="H19" s="26">
        <v>-1.5E-3</v>
      </c>
      <c r="N19" s="77"/>
    </row>
    <row r="20" spans="1:14">
      <c r="A20" s="126" t="s">
        <v>39</v>
      </c>
      <c r="B20">
        <v>11.8</v>
      </c>
      <c r="C20">
        <v>0</v>
      </c>
      <c r="D20">
        <v>11.8</v>
      </c>
      <c r="E20">
        <v>-3.8</v>
      </c>
      <c r="F20">
        <v>8</v>
      </c>
      <c r="G20" s="26">
        <v>3.4099999999999998E-2</v>
      </c>
      <c r="H20" s="26">
        <v>4.0000000000000002E-4</v>
      </c>
      <c r="N20" s="77"/>
    </row>
    <row r="21" spans="1:14">
      <c r="A21" s="126" t="s">
        <v>40</v>
      </c>
      <c r="B21">
        <v>88</v>
      </c>
      <c r="C21">
        <v>-1.8</v>
      </c>
      <c r="D21">
        <v>86.2</v>
      </c>
      <c r="E21">
        <v>-252.1</v>
      </c>
      <c r="F21">
        <v>-165.9</v>
      </c>
      <c r="G21" s="26">
        <v>-2.86E-2</v>
      </c>
      <c r="H21" s="26">
        <v>-6.9999999999999999E-4</v>
      </c>
      <c r="N21" s="77"/>
    </row>
    <row r="22" spans="1:14">
      <c r="A22" s="126" t="s">
        <v>42</v>
      </c>
      <c r="B22">
        <v>7.1</v>
      </c>
      <c r="C22">
        <v>-2.1</v>
      </c>
      <c r="D22">
        <v>5</v>
      </c>
      <c r="E22">
        <v>-16.3</v>
      </c>
      <c r="F22">
        <v>-11.3</v>
      </c>
      <c r="G22" s="26">
        <v>-3.4099999999999998E-2</v>
      </c>
      <c r="H22" s="26">
        <v>-4.0000000000000002E-4</v>
      </c>
      <c r="N22" s="77"/>
    </row>
    <row r="23" spans="1:14">
      <c r="A23" s="126" t="s">
        <v>47</v>
      </c>
      <c r="B23">
        <v>96.5</v>
      </c>
      <c r="C23">
        <v>-3.6</v>
      </c>
      <c r="D23">
        <v>92.9</v>
      </c>
      <c r="E23">
        <v>-255.6</v>
      </c>
      <c r="F23">
        <v>-162.69999999999999</v>
      </c>
      <c r="G23" s="26">
        <v>-3.1300000000000001E-2</v>
      </c>
      <c r="H23" s="26">
        <v>-8.9999999999999998E-4</v>
      </c>
      <c r="N23" s="77"/>
    </row>
    <row r="24" spans="1:14">
      <c r="A24" s="126" t="s">
        <v>51</v>
      </c>
      <c r="B24">
        <v>6</v>
      </c>
      <c r="C24">
        <v>-0.1</v>
      </c>
      <c r="D24">
        <v>5.9</v>
      </c>
      <c r="E24">
        <v>-9.5</v>
      </c>
      <c r="F24">
        <v>-3.6</v>
      </c>
      <c r="G24" s="26">
        <v>-1.1299999999999999E-2</v>
      </c>
      <c r="H24" s="26">
        <v>-1E-4</v>
      </c>
      <c r="N24" s="77"/>
    </row>
    <row r="25" spans="1:14">
      <c r="A25" s="126" t="s">
        <v>52</v>
      </c>
      <c r="B25">
        <v>7.3</v>
      </c>
      <c r="C25">
        <v>-0.1</v>
      </c>
      <c r="D25">
        <v>7.3</v>
      </c>
      <c r="E25">
        <v>-17.3</v>
      </c>
      <c r="F25">
        <v>-10</v>
      </c>
      <c r="G25" s="26">
        <v>-1.6799999999999999E-2</v>
      </c>
      <c r="H25" s="26">
        <v>-2.0000000000000001E-4</v>
      </c>
      <c r="N25" s="77"/>
    </row>
    <row r="26" spans="1:14">
      <c r="A26" s="126" t="s">
        <v>54</v>
      </c>
      <c r="B26">
        <v>0.1</v>
      </c>
      <c r="C26">
        <v>-18</v>
      </c>
      <c r="D26">
        <v>-17.899999999999999</v>
      </c>
      <c r="E26">
        <v>-52.9</v>
      </c>
      <c r="F26">
        <v>-70.8</v>
      </c>
      <c r="G26" s="26">
        <v>-0.1595</v>
      </c>
      <c r="H26" s="26">
        <v>-7.3000000000000001E-3</v>
      </c>
      <c r="N26" s="77"/>
    </row>
    <row r="27" spans="1:14">
      <c r="A27" s="126" t="s">
        <v>57</v>
      </c>
      <c r="B27">
        <v>198.7</v>
      </c>
      <c r="C27">
        <v>-1.7</v>
      </c>
      <c r="D27">
        <v>197</v>
      </c>
      <c r="E27">
        <v>-986.7</v>
      </c>
      <c r="F27">
        <v>-789.7</v>
      </c>
      <c r="G27" s="26">
        <v>-3.3700000000000001E-2</v>
      </c>
      <c r="H27" s="26">
        <v>-1.1999999999999999E-3</v>
      </c>
      <c r="N27" s="77"/>
    </row>
    <row r="28" spans="1:14">
      <c r="A28" s="126" t="s">
        <v>60</v>
      </c>
      <c r="B28">
        <v>29.6</v>
      </c>
      <c r="C28">
        <v>-0.6</v>
      </c>
      <c r="D28">
        <v>29</v>
      </c>
      <c r="E28">
        <v>-67.099999999999994</v>
      </c>
      <c r="F28">
        <v>-38.1</v>
      </c>
      <c r="G28" s="26">
        <v>-2.46E-2</v>
      </c>
      <c r="H28" s="26">
        <v>-2.9999999999999997E-4</v>
      </c>
      <c r="N28" s="77"/>
    </row>
    <row r="29" spans="1:14">
      <c r="A29" s="126" t="s">
        <v>61</v>
      </c>
      <c r="B29">
        <v>15</v>
      </c>
      <c r="C29">
        <v>-0.1</v>
      </c>
      <c r="D29">
        <v>15</v>
      </c>
      <c r="E29">
        <v>-28.7</v>
      </c>
      <c r="F29">
        <v>-13.7</v>
      </c>
      <c r="G29" s="26">
        <v>-1.95E-2</v>
      </c>
      <c r="H29" s="26">
        <v>-2.9999999999999997E-4</v>
      </c>
      <c r="N29" s="77"/>
    </row>
    <row r="30" spans="1:14">
      <c r="A30" s="126" t="s">
        <v>37</v>
      </c>
      <c r="B30">
        <v>18.399999999999999</v>
      </c>
      <c r="C30">
        <v>0</v>
      </c>
      <c r="D30">
        <v>18.399999999999999</v>
      </c>
      <c r="E30">
        <v>-15.7</v>
      </c>
      <c r="F30">
        <v>2.7</v>
      </c>
      <c r="G30" s="26">
        <v>2.5999999999999999E-3</v>
      </c>
      <c r="H30" s="26">
        <v>0</v>
      </c>
      <c r="N30" s="77"/>
    </row>
    <row r="31" spans="1:14">
      <c r="A31" s="126" t="s">
        <v>59</v>
      </c>
      <c r="B31">
        <v>51.1</v>
      </c>
      <c r="C31">
        <v>-0.4</v>
      </c>
      <c r="D31">
        <v>50.7</v>
      </c>
      <c r="E31">
        <v>-165.1</v>
      </c>
      <c r="F31">
        <v>-114.4</v>
      </c>
      <c r="G31" s="26">
        <v>-2.2599999999999999E-2</v>
      </c>
      <c r="H31" s="26">
        <v>-4.0000000000000002E-4</v>
      </c>
      <c r="N31" s="77"/>
    </row>
    <row r="32" spans="1:14">
      <c r="A32" s="126" t="s">
        <v>325</v>
      </c>
      <c r="B32">
        <v>46.5</v>
      </c>
      <c r="C32" s="127">
        <v>-4063.4</v>
      </c>
      <c r="D32" s="127">
        <v>-4016.9</v>
      </c>
      <c r="E32" s="127">
        <v>-96789.9</v>
      </c>
      <c r="F32" s="127">
        <v>-100806.9</v>
      </c>
      <c r="G32" s="26">
        <v>-0.1069</v>
      </c>
      <c r="H32" s="26">
        <v>-7.9000000000000008E-3</v>
      </c>
      <c r="N32" s="77"/>
    </row>
    <row r="33" spans="1:14">
      <c r="A33" s="126" t="s">
        <v>191</v>
      </c>
      <c r="B33">
        <v>0</v>
      </c>
      <c r="C33">
        <v>-722.7</v>
      </c>
      <c r="D33">
        <v>-722.7</v>
      </c>
      <c r="E33" s="127">
        <v>-23261.5</v>
      </c>
      <c r="F33" s="127">
        <v>-23984.2</v>
      </c>
      <c r="G33" s="26">
        <v>-0.1074</v>
      </c>
      <c r="H33" s="26">
        <v>-6.7000000000000002E-3</v>
      </c>
      <c r="N33" s="77"/>
    </row>
    <row r="34" spans="1:14">
      <c r="A34" s="126" t="s">
        <v>316</v>
      </c>
      <c r="B34" s="127">
        <v>7366.6</v>
      </c>
      <c r="C34" s="127">
        <v>-10822.4</v>
      </c>
      <c r="D34" s="127">
        <v>-3455.7</v>
      </c>
      <c r="E34" s="127">
        <v>-157366.29999999999</v>
      </c>
      <c r="F34" s="127">
        <v>-160822</v>
      </c>
      <c r="G34" s="26">
        <v>-9.8500000000000004E-2</v>
      </c>
      <c r="H34" s="26">
        <v>-5.4000000000000003E-3</v>
      </c>
      <c r="N34" s="77"/>
    </row>
    <row r="35" spans="1:14">
      <c r="A35" s="126" t="s">
        <v>326</v>
      </c>
      <c r="B35" s="127">
        <v>7320.2</v>
      </c>
      <c r="C35" s="127">
        <v>-6036.3</v>
      </c>
      <c r="D35" s="127">
        <v>1283.9000000000001</v>
      </c>
      <c r="E35" s="127">
        <v>-37314.800000000003</v>
      </c>
      <c r="F35" s="127">
        <v>-36030.9</v>
      </c>
      <c r="G35" s="26">
        <v>-7.7299999999999994E-2</v>
      </c>
      <c r="H35" s="26">
        <v>-2.7000000000000001E-3</v>
      </c>
      <c r="N35" s="77"/>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6A931-292E-4769-80F1-EB0C91886231}">
  <dimension ref="A1:G202"/>
  <sheetViews>
    <sheetView topLeftCell="A126" workbookViewId="0">
      <selection activeCell="B130" sqref="B130"/>
    </sheetView>
  </sheetViews>
  <sheetFormatPr baseColWidth="10" defaultColWidth="11.453125" defaultRowHeight="14.5"/>
  <cols>
    <col min="1" max="1" width="31.26953125" bestFit="1" customWidth="1"/>
    <col min="2" max="2" width="36" customWidth="1"/>
    <col min="3" max="3" width="34.81640625" customWidth="1"/>
    <col min="4" max="4" width="21.7265625" customWidth="1"/>
    <col min="5" max="5" width="21.1796875" style="76" customWidth="1"/>
    <col min="6" max="6" width="30.7265625" customWidth="1"/>
    <col min="7" max="7" width="22.453125" style="76" customWidth="1"/>
  </cols>
  <sheetData>
    <row r="1" spans="1:7">
      <c r="A1" s="48" t="s">
        <v>1979</v>
      </c>
      <c r="E1"/>
      <c r="G1"/>
    </row>
    <row r="2" spans="1:7">
      <c r="E2"/>
      <c r="G2"/>
    </row>
    <row r="3" spans="1:7">
      <c r="A3" t="s">
        <v>81</v>
      </c>
      <c r="B3" t="s">
        <v>1980</v>
      </c>
      <c r="C3" t="s">
        <v>1981</v>
      </c>
      <c r="D3" t="s">
        <v>1982</v>
      </c>
      <c r="E3" t="s">
        <v>1983</v>
      </c>
      <c r="F3" t="s">
        <v>1984</v>
      </c>
      <c r="G3" t="s">
        <v>1985</v>
      </c>
    </row>
    <row r="4" spans="1:7">
      <c r="A4" s="75" t="s">
        <v>1986</v>
      </c>
      <c r="B4" s="75" t="s">
        <v>1987</v>
      </c>
      <c r="C4" s="75" t="s">
        <v>1988</v>
      </c>
      <c r="D4" s="75" t="s">
        <v>1989</v>
      </c>
      <c r="E4" s="76">
        <v>6.0000000000000001E-3</v>
      </c>
      <c r="F4" s="75" t="s">
        <v>1990</v>
      </c>
      <c r="G4" s="76">
        <v>1.4999999999999999E-2</v>
      </c>
    </row>
    <row r="5" spans="1:7">
      <c r="A5" s="75" t="s">
        <v>490</v>
      </c>
      <c r="B5" s="75" t="s">
        <v>1991</v>
      </c>
      <c r="C5" s="75" t="s">
        <v>1992</v>
      </c>
      <c r="D5" s="75" t="s">
        <v>1993</v>
      </c>
      <c r="E5" s="76">
        <v>2E-3</v>
      </c>
      <c r="F5" s="75" t="s">
        <v>1994</v>
      </c>
      <c r="G5" s="76">
        <v>3.0000000000000001E-3</v>
      </c>
    </row>
    <row r="6" spans="1:7">
      <c r="A6" s="75" t="s">
        <v>499</v>
      </c>
      <c r="B6" s="75" t="s">
        <v>1995</v>
      </c>
      <c r="C6" s="75" t="s">
        <v>1996</v>
      </c>
      <c r="D6" s="75" t="s">
        <v>1997</v>
      </c>
      <c r="E6" s="76">
        <v>2E-3</v>
      </c>
      <c r="F6" s="75" t="s">
        <v>1995</v>
      </c>
      <c r="G6" s="76">
        <v>0</v>
      </c>
    </row>
    <row r="7" spans="1:7">
      <c r="A7" s="75" t="s">
        <v>307</v>
      </c>
      <c r="B7" s="75" t="s">
        <v>1995</v>
      </c>
      <c r="C7" s="75" t="s">
        <v>1998</v>
      </c>
      <c r="D7" s="75" t="s">
        <v>1999</v>
      </c>
      <c r="E7" s="76">
        <v>3.0000000000000001E-3</v>
      </c>
      <c r="F7" s="75" t="s">
        <v>1995</v>
      </c>
      <c r="G7" s="76">
        <v>0</v>
      </c>
    </row>
    <row r="8" spans="1:7">
      <c r="A8" s="75" t="s">
        <v>308</v>
      </c>
      <c r="B8" s="75" t="s">
        <v>2000</v>
      </c>
      <c r="C8" s="75" t="s">
        <v>2001</v>
      </c>
      <c r="D8" s="75" t="s">
        <v>2002</v>
      </c>
      <c r="E8" s="76">
        <v>0</v>
      </c>
      <c r="F8" s="75" t="s">
        <v>2003</v>
      </c>
      <c r="G8" s="76">
        <v>0</v>
      </c>
    </row>
    <row r="9" spans="1:7">
      <c r="A9" s="75" t="s">
        <v>300</v>
      </c>
      <c r="B9" s="75" t="s">
        <v>2004</v>
      </c>
      <c r="C9" s="75" t="s">
        <v>1995</v>
      </c>
      <c r="D9" s="75" t="s">
        <v>1995</v>
      </c>
      <c r="E9" s="76">
        <v>0</v>
      </c>
      <c r="F9" s="75" t="s">
        <v>2005</v>
      </c>
      <c r="G9" s="76">
        <v>0</v>
      </c>
    </row>
    <row r="10" spans="1:7">
      <c r="A10" s="75" t="s">
        <v>688</v>
      </c>
      <c r="B10" s="75" t="s">
        <v>1995</v>
      </c>
      <c r="C10" s="75" t="s">
        <v>2006</v>
      </c>
      <c r="D10" s="75" t="s">
        <v>2007</v>
      </c>
      <c r="E10" s="76">
        <v>0</v>
      </c>
      <c r="F10" s="75" t="s">
        <v>1995</v>
      </c>
      <c r="G10" s="76">
        <v>0</v>
      </c>
    </row>
    <row r="11" spans="1:7">
      <c r="A11" s="75" t="s">
        <v>712</v>
      </c>
      <c r="B11" s="75" t="s">
        <v>1995</v>
      </c>
      <c r="C11" s="75" t="s">
        <v>2008</v>
      </c>
      <c r="D11" s="75" t="s">
        <v>2009</v>
      </c>
      <c r="E11" s="76">
        <v>8.0000000000000002E-3</v>
      </c>
      <c r="F11" s="75" t="s">
        <v>1995</v>
      </c>
      <c r="G11" s="76">
        <v>0</v>
      </c>
    </row>
    <row r="12" spans="1:7">
      <c r="A12" s="75" t="s">
        <v>282</v>
      </c>
      <c r="B12" s="75" t="s">
        <v>2010</v>
      </c>
      <c r="C12" s="75" t="s">
        <v>1995</v>
      </c>
      <c r="D12" s="75" t="s">
        <v>1995</v>
      </c>
      <c r="E12" s="76">
        <v>0</v>
      </c>
      <c r="F12" s="75" t="s">
        <v>2011</v>
      </c>
      <c r="G12" s="76">
        <v>0</v>
      </c>
    </row>
    <row r="13" spans="1:7">
      <c r="A13" s="75" t="s">
        <v>728</v>
      </c>
      <c r="B13" s="75" t="s">
        <v>1995</v>
      </c>
      <c r="C13" s="75" t="s">
        <v>2012</v>
      </c>
      <c r="D13" s="75" t="s">
        <v>2013</v>
      </c>
      <c r="E13" s="76">
        <v>1E-3</v>
      </c>
      <c r="F13" s="75" t="s">
        <v>1995</v>
      </c>
      <c r="G13" s="76">
        <v>0</v>
      </c>
    </row>
    <row r="14" spans="1:7">
      <c r="A14" s="75" t="s">
        <v>736</v>
      </c>
      <c r="B14" s="75" t="s">
        <v>1995</v>
      </c>
      <c r="C14" s="75" t="s">
        <v>2014</v>
      </c>
      <c r="D14" s="75" t="s">
        <v>2015</v>
      </c>
      <c r="E14" s="76">
        <v>0.17</v>
      </c>
      <c r="F14" s="75" t="s">
        <v>1995</v>
      </c>
      <c r="G14" s="76">
        <v>0</v>
      </c>
    </row>
    <row r="15" spans="1:7">
      <c r="A15" s="75" t="s">
        <v>2016</v>
      </c>
      <c r="B15" s="75" t="s">
        <v>1995</v>
      </c>
      <c r="C15" s="75" t="s">
        <v>2017</v>
      </c>
      <c r="D15" s="75" t="s">
        <v>2018</v>
      </c>
      <c r="E15" s="76">
        <v>1.4999999999999999E-2</v>
      </c>
      <c r="F15" s="75" t="s">
        <v>1995</v>
      </c>
      <c r="G15" s="76">
        <v>0</v>
      </c>
    </row>
    <row r="16" spans="1:7">
      <c r="A16" s="75" t="s">
        <v>2019</v>
      </c>
      <c r="B16" s="75" t="s">
        <v>1995</v>
      </c>
      <c r="C16" s="75" t="s">
        <v>2020</v>
      </c>
      <c r="D16" s="75" t="s">
        <v>2021</v>
      </c>
      <c r="E16" s="76">
        <v>3.4000000000000002E-2</v>
      </c>
      <c r="F16" s="75" t="s">
        <v>1995</v>
      </c>
      <c r="G16" s="76">
        <v>0</v>
      </c>
    </row>
    <row r="17" spans="1:7">
      <c r="A17" s="75" t="s">
        <v>2022</v>
      </c>
      <c r="B17" s="75" t="s">
        <v>1995</v>
      </c>
      <c r="C17" s="75" t="s">
        <v>2023</v>
      </c>
      <c r="D17" s="75" t="s">
        <v>2024</v>
      </c>
      <c r="E17" s="76">
        <v>4.0000000000000001E-3</v>
      </c>
      <c r="F17" s="75" t="s">
        <v>1995</v>
      </c>
      <c r="G17" s="76">
        <v>0</v>
      </c>
    </row>
    <row r="18" spans="1:7">
      <c r="A18" s="75" t="s">
        <v>840</v>
      </c>
      <c r="B18" s="75" t="s">
        <v>1995</v>
      </c>
      <c r="C18" s="75" t="s">
        <v>2025</v>
      </c>
      <c r="D18" s="75" t="s">
        <v>2026</v>
      </c>
      <c r="E18" s="76">
        <v>1E-3</v>
      </c>
      <c r="F18" s="75" t="s">
        <v>1995</v>
      </c>
      <c r="G18" s="76">
        <v>0</v>
      </c>
    </row>
    <row r="19" spans="1:7">
      <c r="A19" s="75" t="s">
        <v>874</v>
      </c>
      <c r="B19" s="75" t="s">
        <v>1995</v>
      </c>
      <c r="C19" s="75" t="s">
        <v>2027</v>
      </c>
      <c r="D19" s="75" t="s">
        <v>2028</v>
      </c>
      <c r="E19" s="76">
        <v>3.0000000000000001E-3</v>
      </c>
      <c r="F19" s="75" t="s">
        <v>1995</v>
      </c>
      <c r="G19" s="76">
        <v>0</v>
      </c>
    </row>
    <row r="20" spans="1:7">
      <c r="A20" s="75" t="s">
        <v>891</v>
      </c>
      <c r="B20" s="75" t="s">
        <v>2029</v>
      </c>
      <c r="C20" s="75" t="s">
        <v>2030</v>
      </c>
      <c r="D20" s="75" t="s">
        <v>2031</v>
      </c>
      <c r="E20" s="76">
        <v>3.0000000000000001E-3</v>
      </c>
      <c r="F20" s="75" t="s">
        <v>2032</v>
      </c>
      <c r="G20" s="76">
        <v>1E-3</v>
      </c>
    </row>
    <row r="21" spans="1:7">
      <c r="A21" s="75" t="s">
        <v>914</v>
      </c>
      <c r="B21" s="75" t="s">
        <v>1995</v>
      </c>
      <c r="C21" s="75" t="s">
        <v>2033</v>
      </c>
      <c r="D21" s="75" t="s">
        <v>2034</v>
      </c>
      <c r="E21" s="76">
        <v>2E-3</v>
      </c>
      <c r="F21" s="75" t="s">
        <v>1995</v>
      </c>
      <c r="G21" s="76">
        <v>0</v>
      </c>
    </row>
    <row r="22" spans="1:7">
      <c r="A22" s="75" t="s">
        <v>922</v>
      </c>
      <c r="B22" s="75" t="s">
        <v>1995</v>
      </c>
      <c r="C22" s="75" t="s">
        <v>2035</v>
      </c>
      <c r="D22" s="75" t="s">
        <v>2036</v>
      </c>
      <c r="E22" s="76">
        <v>2E-3</v>
      </c>
      <c r="F22" s="75" t="s">
        <v>1995</v>
      </c>
      <c r="G22" s="76">
        <v>0</v>
      </c>
    </row>
    <row r="23" spans="1:7">
      <c r="A23" s="75" t="s">
        <v>950</v>
      </c>
      <c r="B23" s="75" t="s">
        <v>1995</v>
      </c>
      <c r="C23" s="75" t="s">
        <v>2037</v>
      </c>
      <c r="D23" s="75" t="s">
        <v>2038</v>
      </c>
      <c r="E23" s="76">
        <v>1.4E-2</v>
      </c>
      <c r="F23" s="75" t="s">
        <v>1995</v>
      </c>
      <c r="G23" s="76">
        <v>0</v>
      </c>
    </row>
    <row r="24" spans="1:7">
      <c r="A24" s="75" t="s">
        <v>2039</v>
      </c>
      <c r="B24" s="75" t="s">
        <v>1995</v>
      </c>
      <c r="C24" s="75" t="s">
        <v>2040</v>
      </c>
      <c r="D24" s="75" t="s">
        <v>2041</v>
      </c>
      <c r="E24" s="76">
        <v>2.1999999999999999E-2</v>
      </c>
      <c r="F24" s="75" t="s">
        <v>1995</v>
      </c>
      <c r="G24" s="76">
        <v>0</v>
      </c>
    </row>
    <row r="25" spans="1:7">
      <c r="A25" s="75" t="s">
        <v>982</v>
      </c>
      <c r="B25" s="75" t="s">
        <v>2042</v>
      </c>
      <c r="C25" s="75" t="s">
        <v>2043</v>
      </c>
      <c r="D25" s="75" t="s">
        <v>2044</v>
      </c>
      <c r="E25" s="76">
        <v>1E-3</v>
      </c>
      <c r="F25" s="75" t="s">
        <v>2045</v>
      </c>
      <c r="G25" s="76">
        <v>1E-3</v>
      </c>
    </row>
    <row r="26" spans="1:7">
      <c r="A26" s="75" t="s">
        <v>1011</v>
      </c>
      <c r="B26" s="75" t="s">
        <v>1995</v>
      </c>
      <c r="C26" s="75" t="s">
        <v>2046</v>
      </c>
      <c r="D26" s="75" t="s">
        <v>2047</v>
      </c>
      <c r="E26" s="76">
        <v>3.0000000000000001E-3</v>
      </c>
      <c r="F26" s="75" t="s">
        <v>1995</v>
      </c>
      <c r="G26" s="76">
        <v>0</v>
      </c>
    </row>
    <row r="27" spans="1:7">
      <c r="A27" s="75" t="s">
        <v>296</v>
      </c>
      <c r="B27" s="75" t="s">
        <v>1995</v>
      </c>
      <c r="C27" s="75" t="s">
        <v>2048</v>
      </c>
      <c r="D27" s="75" t="s">
        <v>2049</v>
      </c>
      <c r="E27" s="76">
        <v>3.0000000000000001E-3</v>
      </c>
      <c r="F27" s="75" t="s">
        <v>1995</v>
      </c>
      <c r="G27" s="76">
        <v>0</v>
      </c>
    </row>
    <row r="28" spans="1:7">
      <c r="A28" s="75" t="s">
        <v>1161</v>
      </c>
      <c r="B28" s="75" t="s">
        <v>1995</v>
      </c>
      <c r="C28" s="75" t="s">
        <v>2050</v>
      </c>
      <c r="D28" s="75" t="s">
        <v>2051</v>
      </c>
      <c r="E28" s="76">
        <v>7.0000000000000001E-3</v>
      </c>
      <c r="F28" s="75" t="s">
        <v>1995</v>
      </c>
      <c r="G28" s="76">
        <v>0</v>
      </c>
    </row>
    <row r="29" spans="1:7">
      <c r="A29" s="75" t="s">
        <v>1230</v>
      </c>
      <c r="B29" s="75" t="s">
        <v>1995</v>
      </c>
      <c r="C29" s="75" t="s">
        <v>2052</v>
      </c>
      <c r="D29" s="75" t="s">
        <v>2053</v>
      </c>
      <c r="E29" s="76">
        <v>0</v>
      </c>
      <c r="F29" s="75" t="s">
        <v>1995</v>
      </c>
      <c r="G29" s="76">
        <v>0</v>
      </c>
    </row>
    <row r="30" spans="1:7">
      <c r="A30" s="75" t="s">
        <v>1246</v>
      </c>
      <c r="B30" s="75" t="s">
        <v>2054</v>
      </c>
      <c r="C30" s="75" t="s">
        <v>2055</v>
      </c>
      <c r="D30" s="75" t="s">
        <v>2056</v>
      </c>
      <c r="E30" s="76">
        <v>1E-3</v>
      </c>
      <c r="F30" s="75" t="s">
        <v>2057</v>
      </c>
      <c r="G30" s="76">
        <v>2E-3</v>
      </c>
    </row>
    <row r="31" spans="1:7">
      <c r="A31" s="75" t="s">
        <v>1276</v>
      </c>
      <c r="B31" s="75" t="s">
        <v>1995</v>
      </c>
      <c r="C31" s="75" t="s">
        <v>2058</v>
      </c>
      <c r="D31" s="75" t="s">
        <v>2059</v>
      </c>
      <c r="E31" s="76">
        <v>5.0000000000000001E-3</v>
      </c>
      <c r="F31" s="75" t="s">
        <v>1995</v>
      </c>
      <c r="G31" s="76">
        <v>0</v>
      </c>
    </row>
    <row r="32" spans="1:7">
      <c r="A32" s="75" t="s">
        <v>1284</v>
      </c>
      <c r="B32" s="75" t="s">
        <v>1995</v>
      </c>
      <c r="C32" s="75" t="s">
        <v>2060</v>
      </c>
      <c r="D32" s="75" t="s">
        <v>2061</v>
      </c>
      <c r="E32" s="76">
        <v>7.0000000000000001E-3</v>
      </c>
      <c r="F32" s="75" t="s">
        <v>1995</v>
      </c>
      <c r="G32" s="76">
        <v>0</v>
      </c>
    </row>
    <row r="33" spans="1:7">
      <c r="A33" s="75" t="s">
        <v>284</v>
      </c>
      <c r="B33" s="75" t="s">
        <v>1995</v>
      </c>
      <c r="C33" s="75" t="s">
        <v>2062</v>
      </c>
      <c r="D33" s="75" t="s">
        <v>2063</v>
      </c>
      <c r="E33" s="76">
        <v>3.0000000000000001E-3</v>
      </c>
      <c r="F33" s="75" t="s">
        <v>1995</v>
      </c>
      <c r="G33" s="76">
        <v>0</v>
      </c>
    </row>
    <row r="34" spans="1:7">
      <c r="A34" s="75" t="s">
        <v>1329</v>
      </c>
      <c r="B34" s="75" t="s">
        <v>1995</v>
      </c>
      <c r="C34" s="75" t="s">
        <v>2064</v>
      </c>
      <c r="D34" s="75" t="s">
        <v>2065</v>
      </c>
      <c r="E34" s="76">
        <v>2E-3</v>
      </c>
      <c r="F34" s="75" t="s">
        <v>1995</v>
      </c>
      <c r="G34" s="76">
        <v>0</v>
      </c>
    </row>
    <row r="35" spans="1:7">
      <c r="A35" s="75" t="s">
        <v>242</v>
      </c>
      <c r="B35" s="75" t="s">
        <v>2066</v>
      </c>
      <c r="C35" s="75" t="s">
        <v>2067</v>
      </c>
      <c r="D35" s="75" t="s">
        <v>2068</v>
      </c>
      <c r="E35" s="76">
        <v>0.03</v>
      </c>
      <c r="F35" s="75" t="s">
        <v>2069</v>
      </c>
      <c r="G35" s="76">
        <v>7.0000000000000001E-3</v>
      </c>
    </row>
    <row r="36" spans="1:7">
      <c r="A36" s="75" t="s">
        <v>312</v>
      </c>
      <c r="B36" s="75" t="s">
        <v>1995</v>
      </c>
      <c r="C36" s="75" t="s">
        <v>2070</v>
      </c>
      <c r="D36" s="75" t="s">
        <v>2071</v>
      </c>
      <c r="E36" s="76">
        <v>7.0000000000000001E-3</v>
      </c>
      <c r="F36" s="75" t="s">
        <v>1995</v>
      </c>
      <c r="G36" s="76">
        <v>0</v>
      </c>
    </row>
    <row r="37" spans="1:7">
      <c r="A37" s="75" t="s">
        <v>264</v>
      </c>
      <c r="B37" s="75" t="s">
        <v>1995</v>
      </c>
      <c r="C37" s="75" t="s">
        <v>2072</v>
      </c>
      <c r="D37" s="75" t="s">
        <v>2073</v>
      </c>
      <c r="E37" s="76">
        <v>0.02</v>
      </c>
      <c r="F37" s="75" t="s">
        <v>1995</v>
      </c>
      <c r="G37" s="76">
        <v>0</v>
      </c>
    </row>
    <row r="38" spans="1:7">
      <c r="A38" s="75" t="s">
        <v>1404</v>
      </c>
      <c r="B38" s="75" t="s">
        <v>1995</v>
      </c>
      <c r="C38" s="75" t="s">
        <v>2074</v>
      </c>
      <c r="D38" s="75" t="s">
        <v>2075</v>
      </c>
      <c r="E38" s="76">
        <v>4.0000000000000001E-3</v>
      </c>
      <c r="F38" s="75" t="s">
        <v>1995</v>
      </c>
      <c r="G38" s="76">
        <v>0</v>
      </c>
    </row>
    <row r="39" spans="1:7">
      <c r="A39" s="75" t="s">
        <v>306</v>
      </c>
      <c r="B39" s="75" t="s">
        <v>1995</v>
      </c>
      <c r="C39" s="75" t="s">
        <v>2076</v>
      </c>
      <c r="D39" s="75" t="s">
        <v>2077</v>
      </c>
      <c r="E39" s="76">
        <v>2E-3</v>
      </c>
      <c r="F39" s="75" t="s">
        <v>1995</v>
      </c>
      <c r="G39" s="76">
        <v>0</v>
      </c>
    </row>
    <row r="40" spans="1:7">
      <c r="A40" s="75" t="s">
        <v>277</v>
      </c>
      <c r="B40" s="75" t="s">
        <v>1995</v>
      </c>
      <c r="C40" s="75" t="s">
        <v>2078</v>
      </c>
      <c r="D40" s="75" t="s">
        <v>2079</v>
      </c>
      <c r="E40" s="76">
        <v>4.0000000000000001E-3</v>
      </c>
      <c r="F40" s="75" t="s">
        <v>1995</v>
      </c>
      <c r="G40" s="76">
        <v>0</v>
      </c>
    </row>
    <row r="41" spans="1:7">
      <c r="A41" s="75" t="s">
        <v>1586</v>
      </c>
      <c r="B41" s="75" t="s">
        <v>1995</v>
      </c>
      <c r="C41" s="75" t="s">
        <v>2080</v>
      </c>
      <c r="D41" s="75" t="s">
        <v>2081</v>
      </c>
      <c r="E41" s="76">
        <v>1.2E-2</v>
      </c>
      <c r="F41" s="75" t="s">
        <v>1995</v>
      </c>
      <c r="G41" s="76">
        <v>0</v>
      </c>
    </row>
    <row r="42" spans="1:7">
      <c r="A42" s="75" t="s">
        <v>1625</v>
      </c>
      <c r="B42" s="75" t="s">
        <v>2082</v>
      </c>
      <c r="C42" s="75" t="s">
        <v>2083</v>
      </c>
      <c r="D42" s="75" t="s">
        <v>2084</v>
      </c>
      <c r="E42" s="76">
        <v>1.2E-2</v>
      </c>
      <c r="F42" s="75" t="s">
        <v>2085</v>
      </c>
      <c r="G42" s="76">
        <v>0</v>
      </c>
    </row>
    <row r="43" spans="1:7">
      <c r="A43" s="75" t="s">
        <v>243</v>
      </c>
      <c r="B43" s="75" t="s">
        <v>1995</v>
      </c>
      <c r="C43" s="75" t="s">
        <v>2086</v>
      </c>
      <c r="D43" s="75" t="s">
        <v>2041</v>
      </c>
      <c r="E43" s="76">
        <v>2.4E-2</v>
      </c>
      <c r="F43" s="75" t="s">
        <v>1995</v>
      </c>
      <c r="G43" s="76">
        <v>0</v>
      </c>
    </row>
    <row r="44" spans="1:7">
      <c r="A44" s="75" t="s">
        <v>1648</v>
      </c>
      <c r="B44" s="75" t="s">
        <v>1995</v>
      </c>
      <c r="C44" s="75" t="s">
        <v>2087</v>
      </c>
      <c r="D44" s="75" t="s">
        <v>2088</v>
      </c>
      <c r="E44" s="76">
        <v>2.5999999999999999E-2</v>
      </c>
      <c r="F44" s="75" t="s">
        <v>1995</v>
      </c>
      <c r="G44" s="76">
        <v>0</v>
      </c>
    </row>
    <row r="45" spans="1:7">
      <c r="A45" s="75" t="s">
        <v>207</v>
      </c>
      <c r="B45" s="75" t="s">
        <v>1995</v>
      </c>
      <c r="C45" s="75" t="s">
        <v>2089</v>
      </c>
      <c r="D45" s="75" t="s">
        <v>2090</v>
      </c>
      <c r="E45" s="76">
        <v>8.0000000000000002E-3</v>
      </c>
      <c r="F45" s="75" t="s">
        <v>1995</v>
      </c>
      <c r="G45" s="76">
        <v>0</v>
      </c>
    </row>
    <row r="46" spans="1:7">
      <c r="A46" s="75" t="s">
        <v>1735</v>
      </c>
      <c r="B46" s="75" t="s">
        <v>1995</v>
      </c>
      <c r="C46" s="75" t="s">
        <v>2091</v>
      </c>
      <c r="D46" s="75" t="s">
        <v>2092</v>
      </c>
      <c r="E46" s="76">
        <v>6.0000000000000001E-3</v>
      </c>
      <c r="F46" s="75" t="s">
        <v>1995</v>
      </c>
      <c r="G46" s="76">
        <v>0</v>
      </c>
    </row>
    <row r="47" spans="1:7">
      <c r="A47" s="75" t="s">
        <v>1795</v>
      </c>
      <c r="B47" s="75" t="s">
        <v>1995</v>
      </c>
      <c r="C47" s="75" t="s">
        <v>2093</v>
      </c>
      <c r="D47" s="75" t="s">
        <v>2094</v>
      </c>
      <c r="E47" s="76">
        <v>4.0000000000000001E-3</v>
      </c>
      <c r="F47" s="75" t="s">
        <v>1995</v>
      </c>
      <c r="G47" s="76">
        <v>0</v>
      </c>
    </row>
    <row r="48" spans="1:7">
      <c r="A48" s="75" t="s">
        <v>288</v>
      </c>
      <c r="B48" s="75" t="s">
        <v>1995</v>
      </c>
      <c r="C48" s="75" t="s">
        <v>2095</v>
      </c>
      <c r="D48" s="75" t="s">
        <v>2096</v>
      </c>
      <c r="E48" s="76">
        <v>4.0000000000000001E-3</v>
      </c>
      <c r="F48" s="75" t="s">
        <v>1995</v>
      </c>
      <c r="G48" s="76">
        <v>0</v>
      </c>
    </row>
    <row r="49" spans="1:7">
      <c r="A49" s="75" t="s">
        <v>1839</v>
      </c>
      <c r="B49" s="75" t="s">
        <v>1995</v>
      </c>
      <c r="C49" s="75" t="s">
        <v>2097</v>
      </c>
      <c r="D49" s="75" t="s">
        <v>2098</v>
      </c>
      <c r="E49" s="76">
        <v>8.9999999999999993E-3</v>
      </c>
      <c r="F49" s="75" t="s">
        <v>1995</v>
      </c>
      <c r="G49" s="76">
        <v>0</v>
      </c>
    </row>
    <row r="50" spans="1:7">
      <c r="A50" s="75" t="s">
        <v>269</v>
      </c>
      <c r="B50" s="75" t="s">
        <v>2099</v>
      </c>
      <c r="C50" s="75" t="s">
        <v>2100</v>
      </c>
      <c r="D50" s="75" t="s">
        <v>2101</v>
      </c>
      <c r="E50" s="76">
        <v>1.0999999999999999E-2</v>
      </c>
      <c r="F50" s="75" t="s">
        <v>2102</v>
      </c>
      <c r="G50" s="76">
        <v>0</v>
      </c>
    </row>
    <row r="51" spans="1:7">
      <c r="A51" s="75" t="s">
        <v>265</v>
      </c>
      <c r="B51" s="75" t="s">
        <v>1995</v>
      </c>
      <c r="C51" s="75" t="s">
        <v>2103</v>
      </c>
      <c r="D51" s="75" t="s">
        <v>2104</v>
      </c>
      <c r="E51" s="76">
        <v>2.5000000000000001E-2</v>
      </c>
      <c r="F51" s="75" t="s">
        <v>1995</v>
      </c>
      <c r="G51" s="76">
        <v>0</v>
      </c>
    </row>
    <row r="52" spans="1:7">
      <c r="A52" s="75" t="s">
        <v>1972</v>
      </c>
      <c r="B52" s="75" t="s">
        <v>1995</v>
      </c>
      <c r="C52" s="75" t="s">
        <v>2105</v>
      </c>
      <c r="D52" s="75" t="s">
        <v>2106</v>
      </c>
      <c r="E52" s="76">
        <v>3.0000000000000001E-3</v>
      </c>
      <c r="F52" s="75" t="s">
        <v>1995</v>
      </c>
      <c r="G52" s="76">
        <v>0</v>
      </c>
    </row>
    <row r="53" spans="1:7">
      <c r="A53" s="75" t="s">
        <v>2107</v>
      </c>
      <c r="B53" s="75" t="s">
        <v>2108</v>
      </c>
      <c r="C53" s="75" t="s">
        <v>2109</v>
      </c>
      <c r="D53" s="75" t="s">
        <v>2110</v>
      </c>
      <c r="E53" s="76">
        <v>2E-3</v>
      </c>
      <c r="F53" s="75" t="s">
        <v>2111</v>
      </c>
      <c r="G53" s="76">
        <v>0.255</v>
      </c>
    </row>
    <row r="54" spans="1:7">
      <c r="A54" s="75" t="s">
        <v>339</v>
      </c>
      <c r="B54" s="75" t="s">
        <v>2112</v>
      </c>
      <c r="C54" s="75" t="s">
        <v>2113</v>
      </c>
      <c r="D54" s="75" t="s">
        <v>2114</v>
      </c>
      <c r="E54" s="76">
        <v>3.0000000000000001E-3</v>
      </c>
      <c r="F54" s="75" t="s">
        <v>2115</v>
      </c>
      <c r="G54" s="76">
        <v>0</v>
      </c>
    </row>
    <row r="55" spans="1:7">
      <c r="A55" s="75" t="s">
        <v>278</v>
      </c>
      <c r="B55" s="75" t="s">
        <v>2082</v>
      </c>
      <c r="C55" s="75" t="s">
        <v>2116</v>
      </c>
      <c r="D55" s="75" t="s">
        <v>2117</v>
      </c>
      <c r="E55" s="76">
        <v>2E-3</v>
      </c>
      <c r="F55" s="75" t="s">
        <v>2085</v>
      </c>
      <c r="G55" s="76">
        <v>0</v>
      </c>
    </row>
    <row r="56" spans="1:7">
      <c r="A56" s="75" t="s">
        <v>291</v>
      </c>
      <c r="B56" s="75" t="s">
        <v>1995</v>
      </c>
      <c r="C56" s="75" t="s">
        <v>2118</v>
      </c>
      <c r="D56" s="75" t="s">
        <v>2007</v>
      </c>
      <c r="E56" s="76">
        <v>0</v>
      </c>
      <c r="F56" s="75" t="s">
        <v>1995</v>
      </c>
      <c r="G56" s="76">
        <v>0</v>
      </c>
    </row>
    <row r="57" spans="1:7">
      <c r="A57" s="75" t="s">
        <v>216</v>
      </c>
      <c r="B57" s="75" t="s">
        <v>2119</v>
      </c>
      <c r="C57" s="75" t="s">
        <v>2120</v>
      </c>
      <c r="D57" s="75" t="s">
        <v>1995</v>
      </c>
      <c r="E57" s="76">
        <v>0</v>
      </c>
      <c r="F57" s="75" t="s">
        <v>2121</v>
      </c>
      <c r="G57" s="76">
        <v>0</v>
      </c>
    </row>
    <row r="58" spans="1:7">
      <c r="A58" s="75" t="s">
        <v>285</v>
      </c>
      <c r="B58" s="75" t="s">
        <v>1995</v>
      </c>
      <c r="C58" s="75" t="s">
        <v>2122</v>
      </c>
      <c r="D58" s="75" t="s">
        <v>2123</v>
      </c>
      <c r="E58" s="76">
        <v>1E-3</v>
      </c>
      <c r="F58" s="75" t="s">
        <v>1995</v>
      </c>
      <c r="G58" s="76">
        <v>0</v>
      </c>
    </row>
    <row r="59" spans="1:7">
      <c r="A59" s="75" t="s">
        <v>280</v>
      </c>
      <c r="B59" s="75" t="s">
        <v>1995</v>
      </c>
      <c r="C59" s="75" t="s">
        <v>2124</v>
      </c>
      <c r="D59" s="75" t="s">
        <v>2125</v>
      </c>
      <c r="E59" s="76">
        <v>1.2E-2</v>
      </c>
      <c r="F59" s="75" t="s">
        <v>1995</v>
      </c>
      <c r="G59" s="76">
        <v>0</v>
      </c>
    </row>
    <row r="60" spans="1:7">
      <c r="A60" s="75" t="s">
        <v>2126</v>
      </c>
      <c r="B60" s="75" t="s">
        <v>2127</v>
      </c>
      <c r="C60" s="75" t="s">
        <v>2128</v>
      </c>
      <c r="D60" s="75" t="s">
        <v>2129</v>
      </c>
      <c r="E60" s="76">
        <v>1E-3</v>
      </c>
      <c r="F60" s="75" t="s">
        <v>2130</v>
      </c>
      <c r="G60" s="76">
        <v>0</v>
      </c>
    </row>
    <row r="61" spans="1:7">
      <c r="A61" s="75" t="s">
        <v>704</v>
      </c>
      <c r="B61" s="75" t="s">
        <v>1995</v>
      </c>
      <c r="C61" s="75" t="s">
        <v>1996</v>
      </c>
      <c r="D61" s="75" t="s">
        <v>2131</v>
      </c>
      <c r="E61" s="76">
        <v>6.0000000000000001E-3</v>
      </c>
      <c r="F61" s="75" t="s">
        <v>1995</v>
      </c>
      <c r="G61" s="76">
        <v>0</v>
      </c>
    </row>
    <row r="62" spans="1:7">
      <c r="A62" s="75" t="s">
        <v>201</v>
      </c>
      <c r="B62" s="75" t="s">
        <v>2132</v>
      </c>
      <c r="C62" s="75" t="s">
        <v>2133</v>
      </c>
      <c r="D62" s="75" t="s">
        <v>2134</v>
      </c>
      <c r="E62" s="76">
        <v>0</v>
      </c>
      <c r="F62" s="75" t="s">
        <v>2135</v>
      </c>
      <c r="G62" s="76">
        <v>4.3999999999999997E-2</v>
      </c>
    </row>
    <row r="63" spans="1:7">
      <c r="A63" s="75" t="s">
        <v>270</v>
      </c>
      <c r="B63" s="75" t="s">
        <v>1995</v>
      </c>
      <c r="C63" s="75" t="s">
        <v>2136</v>
      </c>
      <c r="D63" s="75" t="s">
        <v>2137</v>
      </c>
      <c r="E63" s="76">
        <v>2E-3</v>
      </c>
      <c r="F63" s="75" t="s">
        <v>1995</v>
      </c>
      <c r="G63" s="76">
        <v>0</v>
      </c>
    </row>
    <row r="64" spans="1:7">
      <c r="A64" s="75" t="s">
        <v>232</v>
      </c>
      <c r="B64" s="75" t="s">
        <v>2138</v>
      </c>
      <c r="C64" s="75" t="s">
        <v>2139</v>
      </c>
      <c r="D64" s="75" t="s">
        <v>2140</v>
      </c>
      <c r="E64" s="76">
        <v>1E-3</v>
      </c>
      <c r="F64" s="75" t="s">
        <v>2141</v>
      </c>
      <c r="G64" s="76">
        <v>0.06</v>
      </c>
    </row>
    <row r="65" spans="1:7">
      <c r="A65" s="75" t="s">
        <v>204</v>
      </c>
      <c r="B65" s="75" t="s">
        <v>1995</v>
      </c>
      <c r="C65" s="75" t="s">
        <v>2142</v>
      </c>
      <c r="D65" s="75" t="s">
        <v>2143</v>
      </c>
      <c r="E65" s="76">
        <v>7.0000000000000001E-3</v>
      </c>
      <c r="F65" s="75" t="s">
        <v>1995</v>
      </c>
      <c r="G65" s="76">
        <v>0</v>
      </c>
    </row>
    <row r="66" spans="1:7">
      <c r="A66" s="75" t="s">
        <v>294</v>
      </c>
      <c r="B66" s="75" t="s">
        <v>2144</v>
      </c>
      <c r="C66" s="75" t="s">
        <v>2145</v>
      </c>
      <c r="D66" s="75" t="s">
        <v>2146</v>
      </c>
      <c r="E66" s="76">
        <v>2E-3</v>
      </c>
      <c r="F66" s="75" t="s">
        <v>2147</v>
      </c>
      <c r="G66" s="76">
        <v>2E-3</v>
      </c>
    </row>
    <row r="67" spans="1:7">
      <c r="A67" s="75" t="s">
        <v>1099</v>
      </c>
      <c r="B67" s="75" t="s">
        <v>2148</v>
      </c>
      <c r="C67" s="75" t="s">
        <v>2149</v>
      </c>
      <c r="D67" s="75" t="s">
        <v>2150</v>
      </c>
      <c r="E67" s="76">
        <v>0</v>
      </c>
      <c r="F67" s="75" t="s">
        <v>2151</v>
      </c>
      <c r="G67" s="76">
        <v>1E-3</v>
      </c>
    </row>
    <row r="68" spans="1:7">
      <c r="A68" s="75" t="s">
        <v>190</v>
      </c>
      <c r="B68" s="75" t="s">
        <v>1995</v>
      </c>
      <c r="C68" s="75" t="s">
        <v>2152</v>
      </c>
      <c r="D68" s="75" t="s">
        <v>2153</v>
      </c>
      <c r="E68" s="76">
        <v>2E-3</v>
      </c>
      <c r="F68" s="75" t="s">
        <v>1995</v>
      </c>
      <c r="G68" s="76">
        <v>0</v>
      </c>
    </row>
    <row r="69" spans="1:7">
      <c r="A69" s="75" t="s">
        <v>191</v>
      </c>
      <c r="B69" s="75" t="s">
        <v>1995</v>
      </c>
      <c r="C69" s="75" t="s">
        <v>2154</v>
      </c>
      <c r="D69" s="75" t="s">
        <v>2155</v>
      </c>
      <c r="E69" s="76">
        <v>2E-3</v>
      </c>
      <c r="F69" s="75" t="s">
        <v>1995</v>
      </c>
      <c r="G69" s="76">
        <v>0</v>
      </c>
    </row>
    <row r="70" spans="1:7">
      <c r="A70" s="75" t="s">
        <v>1144</v>
      </c>
      <c r="B70" s="75" t="s">
        <v>1995</v>
      </c>
      <c r="C70" s="75" t="s">
        <v>2156</v>
      </c>
      <c r="D70" s="75" t="s">
        <v>2157</v>
      </c>
      <c r="E70" s="76">
        <v>2E-3</v>
      </c>
      <c r="F70" s="75" t="s">
        <v>1995</v>
      </c>
      <c r="G70" s="76">
        <v>0</v>
      </c>
    </row>
    <row r="71" spans="1:7">
      <c r="A71" s="75" t="s">
        <v>272</v>
      </c>
      <c r="B71" s="75" t="s">
        <v>1995</v>
      </c>
      <c r="C71" s="75" t="s">
        <v>2158</v>
      </c>
      <c r="D71" s="75" t="s">
        <v>2159</v>
      </c>
      <c r="E71" s="76">
        <v>1E-3</v>
      </c>
      <c r="F71" s="75" t="s">
        <v>1995</v>
      </c>
      <c r="G71" s="76">
        <v>0</v>
      </c>
    </row>
    <row r="72" spans="1:7">
      <c r="A72" s="75" t="s">
        <v>310</v>
      </c>
      <c r="B72" s="75" t="s">
        <v>2160</v>
      </c>
      <c r="C72" s="75" t="s">
        <v>2161</v>
      </c>
      <c r="D72" s="75" t="s">
        <v>1995</v>
      </c>
      <c r="E72" s="76">
        <v>0</v>
      </c>
      <c r="F72" s="75" t="s">
        <v>2162</v>
      </c>
      <c r="G72" s="76">
        <v>0</v>
      </c>
    </row>
    <row r="73" spans="1:7">
      <c r="A73" s="75" t="s">
        <v>298</v>
      </c>
      <c r="B73" s="75" t="s">
        <v>1995</v>
      </c>
      <c r="C73" s="75" t="s">
        <v>2163</v>
      </c>
      <c r="D73" s="75" t="s">
        <v>2164</v>
      </c>
      <c r="E73" s="76">
        <v>1E-3</v>
      </c>
      <c r="F73" s="75" t="s">
        <v>1995</v>
      </c>
      <c r="G73" s="76">
        <v>0</v>
      </c>
    </row>
    <row r="74" spans="1:7">
      <c r="A74" s="75" t="s">
        <v>2165</v>
      </c>
      <c r="B74" s="75" t="s">
        <v>2052</v>
      </c>
      <c r="C74" s="75" t="s">
        <v>2166</v>
      </c>
      <c r="D74" s="75" t="s">
        <v>2167</v>
      </c>
      <c r="E74" s="76">
        <v>2E-3</v>
      </c>
      <c r="F74" s="75" t="s">
        <v>2053</v>
      </c>
      <c r="G74" s="76">
        <v>0</v>
      </c>
    </row>
    <row r="75" spans="1:7">
      <c r="A75" s="75" t="s">
        <v>234</v>
      </c>
      <c r="B75" s="75" t="s">
        <v>2062</v>
      </c>
      <c r="C75" s="75" t="s">
        <v>2168</v>
      </c>
      <c r="D75" s="75" t="s">
        <v>2169</v>
      </c>
      <c r="E75" s="76">
        <v>0</v>
      </c>
      <c r="F75" s="75" t="s">
        <v>2170</v>
      </c>
      <c r="G75" s="76">
        <v>0</v>
      </c>
    </row>
    <row r="76" spans="1:7">
      <c r="A76" s="75" t="s">
        <v>268</v>
      </c>
      <c r="B76" s="75" t="s">
        <v>2171</v>
      </c>
      <c r="C76" s="75" t="s">
        <v>2172</v>
      </c>
      <c r="D76" s="75" t="s">
        <v>2173</v>
      </c>
      <c r="E76" s="76">
        <v>0</v>
      </c>
      <c r="F76" s="75" t="s">
        <v>2174</v>
      </c>
      <c r="G76" s="76">
        <v>1E-3</v>
      </c>
    </row>
    <row r="77" spans="1:7">
      <c r="A77" s="75" t="s">
        <v>315</v>
      </c>
      <c r="B77" s="75" t="s">
        <v>2175</v>
      </c>
      <c r="C77" s="75" t="s">
        <v>2176</v>
      </c>
      <c r="D77" s="75" t="s">
        <v>2177</v>
      </c>
      <c r="E77" s="76">
        <v>3.0000000000000001E-3</v>
      </c>
      <c r="F77" s="75" t="s">
        <v>2178</v>
      </c>
      <c r="G77" s="76">
        <v>1.7000000000000001E-2</v>
      </c>
    </row>
    <row r="78" spans="1:7">
      <c r="A78" s="75" t="s">
        <v>1300</v>
      </c>
      <c r="B78" s="75" t="s">
        <v>1995</v>
      </c>
      <c r="C78" s="75" t="s">
        <v>2118</v>
      </c>
      <c r="D78" s="75" t="s">
        <v>1995</v>
      </c>
      <c r="E78" s="76">
        <v>0</v>
      </c>
      <c r="F78" s="75" t="s">
        <v>1995</v>
      </c>
      <c r="G78" s="76">
        <v>0</v>
      </c>
    </row>
    <row r="79" spans="1:7">
      <c r="A79" s="75" t="s">
        <v>314</v>
      </c>
      <c r="B79" s="75" t="s">
        <v>1995</v>
      </c>
      <c r="C79" s="75" t="s">
        <v>2179</v>
      </c>
      <c r="D79" s="75" t="s">
        <v>2180</v>
      </c>
      <c r="E79" s="76">
        <v>2E-3</v>
      </c>
      <c r="F79" s="75" t="s">
        <v>1995</v>
      </c>
      <c r="G79" s="76">
        <v>0</v>
      </c>
    </row>
    <row r="80" spans="1:7">
      <c r="A80" s="75" t="s">
        <v>293</v>
      </c>
      <c r="B80" s="75" t="s">
        <v>2181</v>
      </c>
      <c r="C80" s="75" t="s">
        <v>2182</v>
      </c>
      <c r="D80" s="75" t="s">
        <v>2183</v>
      </c>
      <c r="E80" s="76">
        <v>2E-3</v>
      </c>
      <c r="F80" s="75" t="s">
        <v>2184</v>
      </c>
      <c r="G80" s="76">
        <v>0</v>
      </c>
    </row>
    <row r="81" spans="1:7">
      <c r="A81" s="75" t="s">
        <v>301</v>
      </c>
      <c r="B81" s="75" t="s">
        <v>1995</v>
      </c>
      <c r="C81" s="75" t="s">
        <v>2185</v>
      </c>
      <c r="D81" s="75" t="s">
        <v>2186</v>
      </c>
      <c r="E81" s="76">
        <v>1E-3</v>
      </c>
      <c r="F81" s="75" t="s">
        <v>1995</v>
      </c>
      <c r="G81" s="76">
        <v>0</v>
      </c>
    </row>
    <row r="82" spans="1:7">
      <c r="A82" s="75" t="s">
        <v>2187</v>
      </c>
      <c r="B82" s="75" t="s">
        <v>1995</v>
      </c>
      <c r="C82" s="75" t="s">
        <v>2188</v>
      </c>
      <c r="D82" s="75" t="s">
        <v>2189</v>
      </c>
      <c r="E82" s="76">
        <v>0</v>
      </c>
      <c r="F82" s="75" t="s">
        <v>1995</v>
      </c>
      <c r="G82" s="76">
        <v>0</v>
      </c>
    </row>
    <row r="83" spans="1:7">
      <c r="A83" s="75" t="s">
        <v>1480</v>
      </c>
      <c r="B83" s="75" t="s">
        <v>1995</v>
      </c>
      <c r="C83" s="75" t="s">
        <v>2190</v>
      </c>
      <c r="D83" s="75" t="s">
        <v>2191</v>
      </c>
      <c r="E83" s="76">
        <v>2E-3</v>
      </c>
      <c r="F83" s="75" t="s">
        <v>1995</v>
      </c>
      <c r="G83" s="76">
        <v>0</v>
      </c>
    </row>
    <row r="84" spans="1:7">
      <c r="A84" s="75" t="s">
        <v>271</v>
      </c>
      <c r="B84" s="75" t="s">
        <v>1995</v>
      </c>
      <c r="C84" s="75" t="s">
        <v>2192</v>
      </c>
      <c r="D84" s="75" t="s">
        <v>2193</v>
      </c>
      <c r="E84" s="76">
        <v>3.0000000000000001E-3</v>
      </c>
      <c r="F84" s="75" t="s">
        <v>1995</v>
      </c>
      <c r="G84" s="76">
        <v>0</v>
      </c>
    </row>
    <row r="85" spans="1:7">
      <c r="A85" s="75" t="s">
        <v>304</v>
      </c>
      <c r="B85" s="75" t="s">
        <v>1995</v>
      </c>
      <c r="C85" s="75" t="s">
        <v>2194</v>
      </c>
      <c r="D85" s="75" t="s">
        <v>2195</v>
      </c>
      <c r="E85" s="76">
        <v>1.2E-2</v>
      </c>
      <c r="F85" s="75" t="s">
        <v>1995</v>
      </c>
      <c r="G85" s="76">
        <v>0</v>
      </c>
    </row>
    <row r="86" spans="1:7">
      <c r="A86" s="75" t="s">
        <v>1562</v>
      </c>
      <c r="B86" s="75" t="s">
        <v>2196</v>
      </c>
      <c r="C86" s="75" t="s">
        <v>2197</v>
      </c>
      <c r="D86" s="75" t="s">
        <v>2198</v>
      </c>
      <c r="E86" s="76">
        <v>1E-3</v>
      </c>
      <c r="F86" s="75" t="s">
        <v>2199</v>
      </c>
      <c r="G86" s="76">
        <v>0</v>
      </c>
    </row>
    <row r="87" spans="1:7">
      <c r="A87" s="75" t="s">
        <v>1616</v>
      </c>
      <c r="B87" s="75" t="s">
        <v>1995</v>
      </c>
      <c r="C87" s="75" t="s">
        <v>2200</v>
      </c>
      <c r="D87" s="75" t="s">
        <v>2201</v>
      </c>
      <c r="E87" s="76">
        <v>2E-3</v>
      </c>
      <c r="F87" s="75" t="s">
        <v>1995</v>
      </c>
      <c r="G87" s="76">
        <v>0</v>
      </c>
    </row>
    <row r="88" spans="1:7">
      <c r="A88" s="75" t="s">
        <v>244</v>
      </c>
      <c r="B88" s="75" t="s">
        <v>2202</v>
      </c>
      <c r="C88" s="75" t="s">
        <v>2203</v>
      </c>
      <c r="D88" s="75" t="s">
        <v>2204</v>
      </c>
      <c r="E88" s="76">
        <v>8.0000000000000002E-3</v>
      </c>
      <c r="F88" s="75" t="s">
        <v>2205</v>
      </c>
      <c r="G88" s="76">
        <v>9.1999999999999998E-2</v>
      </c>
    </row>
    <row r="89" spans="1:7">
      <c r="A89" s="75" t="s">
        <v>192</v>
      </c>
      <c r="B89" s="75" t="s">
        <v>2206</v>
      </c>
      <c r="C89" s="75" t="s">
        <v>2179</v>
      </c>
      <c r="D89" s="75" t="s">
        <v>2207</v>
      </c>
      <c r="E89" s="76">
        <v>0</v>
      </c>
      <c r="F89" s="75" t="s">
        <v>2208</v>
      </c>
      <c r="G89" s="76">
        <v>0.02</v>
      </c>
    </row>
    <row r="90" spans="1:7">
      <c r="A90" s="75" t="s">
        <v>279</v>
      </c>
      <c r="B90" s="75" t="s">
        <v>2209</v>
      </c>
      <c r="C90" s="75" t="s">
        <v>2210</v>
      </c>
      <c r="D90" s="75" t="s">
        <v>2211</v>
      </c>
      <c r="E90" s="76">
        <v>1E-3</v>
      </c>
      <c r="F90" s="75" t="s">
        <v>2212</v>
      </c>
      <c r="G90" s="76">
        <v>0</v>
      </c>
    </row>
    <row r="91" spans="1:7">
      <c r="A91" s="75" t="s">
        <v>1769</v>
      </c>
      <c r="B91" s="75" t="s">
        <v>1995</v>
      </c>
      <c r="C91" s="75" t="s">
        <v>2213</v>
      </c>
      <c r="D91" s="75" t="s">
        <v>2214</v>
      </c>
      <c r="E91" s="76">
        <v>6.0000000000000001E-3</v>
      </c>
      <c r="F91" s="75" t="s">
        <v>1995</v>
      </c>
      <c r="G91" s="76">
        <v>0</v>
      </c>
    </row>
    <row r="92" spans="1:7">
      <c r="A92" s="75" t="s">
        <v>2215</v>
      </c>
      <c r="B92" s="75" t="s">
        <v>2216</v>
      </c>
      <c r="C92" s="75" t="s">
        <v>2217</v>
      </c>
      <c r="D92" s="75" t="s">
        <v>2218</v>
      </c>
      <c r="E92" s="76">
        <v>0</v>
      </c>
      <c r="F92" s="75" t="s">
        <v>2219</v>
      </c>
      <c r="G92" s="76">
        <v>1.6E-2</v>
      </c>
    </row>
    <row r="93" spans="1:7">
      <c r="A93" s="75" t="s">
        <v>299</v>
      </c>
      <c r="B93" s="75" t="s">
        <v>2118</v>
      </c>
      <c r="C93" s="75" t="s">
        <v>2220</v>
      </c>
      <c r="D93" s="75" t="s">
        <v>2221</v>
      </c>
      <c r="E93" s="76">
        <v>3.0000000000000001E-3</v>
      </c>
      <c r="F93" s="75" t="s">
        <v>2222</v>
      </c>
      <c r="G93" s="76">
        <v>0</v>
      </c>
    </row>
    <row r="94" spans="1:7">
      <c r="A94" s="75" t="s">
        <v>313</v>
      </c>
      <c r="B94" s="75" t="s">
        <v>2223</v>
      </c>
      <c r="C94" s="75" t="s">
        <v>2224</v>
      </c>
      <c r="D94" s="75" t="s">
        <v>2225</v>
      </c>
      <c r="E94" s="76">
        <v>2E-3</v>
      </c>
      <c r="F94" s="75" t="s">
        <v>2226</v>
      </c>
      <c r="G94" s="76">
        <v>0</v>
      </c>
    </row>
    <row r="95" spans="1:7">
      <c r="A95" s="75" t="s">
        <v>1811</v>
      </c>
      <c r="B95" s="75" t="s">
        <v>2227</v>
      </c>
      <c r="C95" s="75" t="s">
        <v>2228</v>
      </c>
      <c r="D95" s="75" t="s">
        <v>2229</v>
      </c>
      <c r="E95" s="76">
        <v>6.0000000000000001E-3</v>
      </c>
      <c r="F95" s="75" t="s">
        <v>2230</v>
      </c>
      <c r="G95" s="76">
        <v>0</v>
      </c>
    </row>
    <row r="96" spans="1:7">
      <c r="A96" s="75" t="s">
        <v>196</v>
      </c>
      <c r="B96" s="75" t="s">
        <v>1995</v>
      </c>
      <c r="C96" s="75" t="s">
        <v>2231</v>
      </c>
      <c r="D96" s="75" t="s">
        <v>2232</v>
      </c>
      <c r="E96" s="76">
        <v>1E-3</v>
      </c>
      <c r="F96" s="75" t="s">
        <v>1995</v>
      </c>
      <c r="G96" s="76">
        <v>0</v>
      </c>
    </row>
    <row r="97" spans="1:7">
      <c r="A97" s="75" t="s">
        <v>1856</v>
      </c>
      <c r="B97" s="75" t="s">
        <v>1995</v>
      </c>
      <c r="C97" s="75" t="s">
        <v>2025</v>
      </c>
      <c r="D97" s="75" t="s">
        <v>2233</v>
      </c>
      <c r="E97" s="76">
        <v>0</v>
      </c>
      <c r="F97" s="75" t="s">
        <v>1995</v>
      </c>
      <c r="G97" s="76">
        <v>0</v>
      </c>
    </row>
    <row r="98" spans="1:7">
      <c r="A98" s="75" t="s">
        <v>2234</v>
      </c>
      <c r="B98" s="75" t="s">
        <v>1995</v>
      </c>
      <c r="C98" s="75" t="s">
        <v>2235</v>
      </c>
      <c r="D98" s="75" t="s">
        <v>2236</v>
      </c>
      <c r="E98" s="76">
        <v>0.01</v>
      </c>
      <c r="F98" s="75" t="s">
        <v>1995</v>
      </c>
      <c r="G98" s="76">
        <v>0</v>
      </c>
    </row>
    <row r="99" spans="1:7">
      <c r="A99" s="75" t="s">
        <v>1917</v>
      </c>
      <c r="B99" s="75" t="s">
        <v>2082</v>
      </c>
      <c r="C99" s="75" t="s">
        <v>2237</v>
      </c>
      <c r="D99" s="75" t="s">
        <v>1999</v>
      </c>
      <c r="E99" s="76">
        <v>1E-3</v>
      </c>
      <c r="F99" s="75" t="s">
        <v>2085</v>
      </c>
      <c r="G99" s="76">
        <v>0</v>
      </c>
    </row>
    <row r="100" spans="1:7">
      <c r="A100" s="75" t="s">
        <v>1940</v>
      </c>
      <c r="B100" s="75" t="s">
        <v>1995</v>
      </c>
      <c r="C100" s="75" t="s">
        <v>2238</v>
      </c>
      <c r="D100" s="75" t="s">
        <v>2239</v>
      </c>
      <c r="E100" s="76">
        <v>7.0000000000000001E-3</v>
      </c>
      <c r="F100" s="75" t="s">
        <v>1995</v>
      </c>
      <c r="G100" s="76">
        <v>0</v>
      </c>
    </row>
    <row r="101" spans="1:7">
      <c r="A101" s="75" t="s">
        <v>1957</v>
      </c>
      <c r="B101" s="75" t="s">
        <v>2240</v>
      </c>
      <c r="C101" s="75" t="s">
        <v>2241</v>
      </c>
      <c r="D101" s="75" t="s">
        <v>2242</v>
      </c>
      <c r="E101" s="76">
        <v>0</v>
      </c>
      <c r="F101" s="75" t="s">
        <v>2243</v>
      </c>
      <c r="G101" s="76">
        <v>0</v>
      </c>
    </row>
    <row r="102" spans="1:7">
      <c r="A102" s="75" t="s">
        <v>2244</v>
      </c>
      <c r="B102" s="75" t="s">
        <v>2245</v>
      </c>
      <c r="C102" s="75" t="s">
        <v>2246</v>
      </c>
      <c r="D102" s="75" t="s">
        <v>2247</v>
      </c>
      <c r="E102" s="76">
        <v>5.0000000000000001E-3</v>
      </c>
      <c r="F102" s="75" t="s">
        <v>2248</v>
      </c>
      <c r="G102" s="76">
        <v>0.20100000000000001</v>
      </c>
    </row>
    <row r="103" spans="1:7">
      <c r="A103" s="75" t="s">
        <v>210</v>
      </c>
      <c r="B103" s="75" t="s">
        <v>1995</v>
      </c>
      <c r="C103" s="75" t="s">
        <v>2118</v>
      </c>
      <c r="D103" s="75" t="s">
        <v>1995</v>
      </c>
      <c r="E103" s="76">
        <v>0</v>
      </c>
      <c r="F103" s="75" t="s">
        <v>1995</v>
      </c>
      <c r="G103" s="76">
        <v>0</v>
      </c>
    </row>
    <row r="104" spans="1:7">
      <c r="A104" s="75" t="s">
        <v>211</v>
      </c>
      <c r="B104" s="75" t="s">
        <v>1995</v>
      </c>
      <c r="C104" s="75" t="s">
        <v>1995</v>
      </c>
      <c r="D104" s="75" t="s">
        <v>1995</v>
      </c>
      <c r="E104" s="76">
        <v>0</v>
      </c>
      <c r="F104" s="75" t="s">
        <v>1995</v>
      </c>
      <c r="G104" s="76">
        <v>0</v>
      </c>
    </row>
    <row r="105" spans="1:7">
      <c r="A105" s="75" t="s">
        <v>212</v>
      </c>
      <c r="B105" s="75" t="s">
        <v>1995</v>
      </c>
      <c r="C105" s="75" t="s">
        <v>2001</v>
      </c>
      <c r="D105" s="75" t="s">
        <v>2249</v>
      </c>
      <c r="E105" s="76">
        <v>2E-3</v>
      </c>
      <c r="F105" s="75" t="s">
        <v>1995</v>
      </c>
      <c r="G105" s="76">
        <v>0</v>
      </c>
    </row>
    <row r="106" spans="1:7">
      <c r="A106" s="75" t="s">
        <v>214</v>
      </c>
      <c r="B106" s="75" t="s">
        <v>2250</v>
      </c>
      <c r="C106" s="75" t="s">
        <v>2251</v>
      </c>
      <c r="D106" s="75" t="s">
        <v>1995</v>
      </c>
      <c r="E106" s="76">
        <v>0</v>
      </c>
      <c r="F106" s="75" t="s">
        <v>2252</v>
      </c>
      <c r="G106" s="76">
        <v>1E-3</v>
      </c>
    </row>
    <row r="107" spans="1:7">
      <c r="A107" s="75" t="s">
        <v>217</v>
      </c>
      <c r="B107" s="75" t="s">
        <v>2253</v>
      </c>
      <c r="C107" s="75" t="s">
        <v>2254</v>
      </c>
      <c r="D107" s="75" t="s">
        <v>2255</v>
      </c>
      <c r="E107" s="76">
        <v>8.0000000000000002E-3</v>
      </c>
      <c r="F107" s="75" t="s">
        <v>2256</v>
      </c>
      <c r="G107" s="76">
        <v>8.9999999999999993E-3</v>
      </c>
    </row>
    <row r="108" spans="1:7">
      <c r="A108" s="75" t="s">
        <v>219</v>
      </c>
      <c r="B108" s="75" t="s">
        <v>2257</v>
      </c>
      <c r="C108" s="75" t="s">
        <v>2258</v>
      </c>
      <c r="D108" s="75" t="s">
        <v>1995</v>
      </c>
      <c r="E108" s="76">
        <v>0</v>
      </c>
      <c r="F108" s="75" t="s">
        <v>2259</v>
      </c>
      <c r="G108" s="76">
        <v>3.5000000000000003E-2</v>
      </c>
    </row>
    <row r="109" spans="1:7">
      <c r="A109" s="75" t="s">
        <v>224</v>
      </c>
      <c r="B109" s="75" t="s">
        <v>2260</v>
      </c>
      <c r="C109" s="75" t="s">
        <v>2261</v>
      </c>
      <c r="D109" s="75" t="s">
        <v>1995</v>
      </c>
      <c r="E109" s="76">
        <v>0</v>
      </c>
      <c r="F109" s="75" t="s">
        <v>2262</v>
      </c>
      <c r="G109" s="76">
        <v>0.122</v>
      </c>
    </row>
    <row r="110" spans="1:7">
      <c r="A110" s="75" t="s">
        <v>2263</v>
      </c>
      <c r="B110" s="75" t="s">
        <v>2264</v>
      </c>
      <c r="C110" s="75" t="s">
        <v>2265</v>
      </c>
      <c r="D110" s="75" t="s">
        <v>2266</v>
      </c>
      <c r="E110" s="76">
        <v>0</v>
      </c>
      <c r="F110" s="75" t="s">
        <v>2267</v>
      </c>
      <c r="G110" s="76">
        <v>3.0000000000000001E-3</v>
      </c>
    </row>
    <row r="111" spans="1:7">
      <c r="A111" s="75" t="s">
        <v>848</v>
      </c>
      <c r="B111" s="75" t="s">
        <v>1995</v>
      </c>
      <c r="C111" s="75" t="s">
        <v>2268</v>
      </c>
      <c r="D111" s="75" t="s">
        <v>2173</v>
      </c>
      <c r="E111" s="76">
        <v>8.0000000000000002E-3</v>
      </c>
      <c r="F111" s="75" t="s">
        <v>1995</v>
      </c>
      <c r="G111" s="76">
        <v>0</v>
      </c>
    </row>
    <row r="112" spans="1:7">
      <c r="A112" s="75" t="s">
        <v>1034</v>
      </c>
      <c r="B112" s="75" t="s">
        <v>1995</v>
      </c>
      <c r="C112" s="75" t="s">
        <v>2269</v>
      </c>
      <c r="D112" s="75" t="s">
        <v>2270</v>
      </c>
      <c r="E112" s="76">
        <v>0</v>
      </c>
      <c r="F112" s="75" t="s">
        <v>1995</v>
      </c>
      <c r="G112" s="76">
        <v>0</v>
      </c>
    </row>
    <row r="113" spans="1:7">
      <c r="A113" s="75" t="s">
        <v>1127</v>
      </c>
      <c r="B113" s="75" t="s">
        <v>1995</v>
      </c>
      <c r="C113" s="75" t="s">
        <v>2271</v>
      </c>
      <c r="D113" s="75" t="s">
        <v>2272</v>
      </c>
      <c r="E113" s="76">
        <v>8.9999999999999993E-3</v>
      </c>
      <c r="F113" s="75" t="s">
        <v>1995</v>
      </c>
      <c r="G113" s="76">
        <v>0</v>
      </c>
    </row>
    <row r="114" spans="1:7">
      <c r="A114" s="75" t="s">
        <v>251</v>
      </c>
      <c r="B114" s="75" t="s">
        <v>2273</v>
      </c>
      <c r="C114" s="75" t="s">
        <v>2274</v>
      </c>
      <c r="D114" s="75" t="s">
        <v>2275</v>
      </c>
      <c r="E114" s="76">
        <v>5.0000000000000001E-3</v>
      </c>
      <c r="F114" s="75" t="s">
        <v>2276</v>
      </c>
      <c r="G114" s="76">
        <v>0.03</v>
      </c>
    </row>
    <row r="115" spans="1:7">
      <c r="A115" s="75" t="s">
        <v>245</v>
      </c>
      <c r="B115" s="75" t="s">
        <v>2277</v>
      </c>
      <c r="C115" s="75" t="s">
        <v>2052</v>
      </c>
      <c r="D115" s="75" t="s">
        <v>2053</v>
      </c>
      <c r="E115" s="76">
        <v>0</v>
      </c>
      <c r="F115" s="75" t="s">
        <v>2278</v>
      </c>
      <c r="G115" s="76">
        <v>0</v>
      </c>
    </row>
    <row r="116" spans="1:7">
      <c r="A116" s="75" t="s">
        <v>246</v>
      </c>
      <c r="B116" s="75" t="s">
        <v>2279</v>
      </c>
      <c r="C116" s="75" t="s">
        <v>1995</v>
      </c>
      <c r="D116" s="75" t="s">
        <v>1995</v>
      </c>
      <c r="E116" s="76">
        <v>0</v>
      </c>
      <c r="F116" s="75" t="s">
        <v>2280</v>
      </c>
      <c r="G116" s="76">
        <v>0</v>
      </c>
    </row>
    <row r="117" spans="1:7">
      <c r="A117" s="75" t="s">
        <v>2281</v>
      </c>
      <c r="B117" s="75" t="s">
        <v>2082</v>
      </c>
      <c r="C117" s="75" t="s">
        <v>2282</v>
      </c>
      <c r="D117" s="75" t="s">
        <v>2283</v>
      </c>
      <c r="E117" s="76">
        <v>2.4E-2</v>
      </c>
      <c r="F117" s="75" t="s">
        <v>2085</v>
      </c>
      <c r="G117" s="76">
        <v>0</v>
      </c>
    </row>
    <row r="118" spans="1:7">
      <c r="A118" s="75" t="s">
        <v>1744</v>
      </c>
      <c r="B118" s="75" t="s">
        <v>1995</v>
      </c>
      <c r="C118" s="75" t="s">
        <v>1995</v>
      </c>
      <c r="D118" s="75" t="s">
        <v>1995</v>
      </c>
      <c r="E118" s="76">
        <v>0</v>
      </c>
      <c r="F118" s="75" t="s">
        <v>1995</v>
      </c>
      <c r="G118" s="76">
        <v>0</v>
      </c>
    </row>
    <row r="119" spans="1:7">
      <c r="A119" s="75" t="s">
        <v>1830</v>
      </c>
      <c r="B119" s="75" t="s">
        <v>2269</v>
      </c>
      <c r="C119" s="75" t="s">
        <v>2284</v>
      </c>
      <c r="D119" s="75" t="s">
        <v>2285</v>
      </c>
      <c r="E119" s="76">
        <v>8.0000000000000002E-3</v>
      </c>
      <c r="F119" s="75" t="s">
        <v>2286</v>
      </c>
      <c r="G119" s="76">
        <v>0</v>
      </c>
    </row>
    <row r="120" spans="1:7">
      <c r="A120" s="75" t="s">
        <v>248</v>
      </c>
      <c r="B120" s="75" t="s">
        <v>1995</v>
      </c>
      <c r="C120" s="75" t="s">
        <v>2033</v>
      </c>
      <c r="D120" s="75" t="s">
        <v>1995</v>
      </c>
      <c r="E120" s="76">
        <v>0</v>
      </c>
      <c r="F120" s="75" t="s">
        <v>1995</v>
      </c>
      <c r="G120" s="76">
        <v>0</v>
      </c>
    </row>
    <row r="121" spans="1:7">
      <c r="A121" s="75" t="s">
        <v>2287</v>
      </c>
      <c r="B121" s="75" t="s">
        <v>2288</v>
      </c>
      <c r="C121" s="75" t="s">
        <v>2289</v>
      </c>
      <c r="D121" s="75" t="s">
        <v>2290</v>
      </c>
      <c r="E121" s="76">
        <v>6.0000000000000001E-3</v>
      </c>
      <c r="F121" s="75" t="s">
        <v>2291</v>
      </c>
      <c r="G121" s="76">
        <v>0.443</v>
      </c>
    </row>
    <row r="122" spans="1:7">
      <c r="A122" s="75" t="s">
        <v>290</v>
      </c>
      <c r="B122" s="75" t="s">
        <v>2292</v>
      </c>
      <c r="C122" s="75" t="s">
        <v>2293</v>
      </c>
      <c r="D122" s="75" t="s">
        <v>2294</v>
      </c>
      <c r="E122" s="76">
        <v>3.0000000000000001E-3</v>
      </c>
      <c r="F122" s="75" t="s">
        <v>2295</v>
      </c>
      <c r="G122" s="76">
        <v>0</v>
      </c>
    </row>
    <row r="123" spans="1:7">
      <c r="A123" s="75" t="s">
        <v>209</v>
      </c>
      <c r="B123" s="75" t="s">
        <v>1995</v>
      </c>
      <c r="C123" s="75" t="s">
        <v>2296</v>
      </c>
      <c r="D123" s="75" t="s">
        <v>1995</v>
      </c>
      <c r="E123" s="76">
        <v>0</v>
      </c>
      <c r="F123" s="75" t="s">
        <v>1995</v>
      </c>
      <c r="G123" s="76">
        <v>0</v>
      </c>
    </row>
    <row r="124" spans="1:7">
      <c r="A124" s="75" t="s">
        <v>35</v>
      </c>
      <c r="B124" s="75" t="s">
        <v>2297</v>
      </c>
      <c r="C124" s="75" t="s">
        <v>2298</v>
      </c>
      <c r="D124" s="75" t="s">
        <v>2299</v>
      </c>
      <c r="E124" s="76">
        <v>3.0000000000000001E-3</v>
      </c>
      <c r="F124" s="75" t="s">
        <v>2300</v>
      </c>
      <c r="G124" s="76">
        <v>7.0000000000000001E-3</v>
      </c>
    </row>
    <row r="125" spans="1:7">
      <c r="A125" s="75" t="s">
        <v>287</v>
      </c>
      <c r="B125" s="75" t="s">
        <v>1995</v>
      </c>
      <c r="C125" s="75" t="s">
        <v>2301</v>
      </c>
      <c r="D125" s="75" t="s">
        <v>2302</v>
      </c>
      <c r="E125" s="76">
        <v>1E-3</v>
      </c>
      <c r="F125" s="75" t="s">
        <v>1995</v>
      </c>
      <c r="G125" s="76">
        <v>0</v>
      </c>
    </row>
    <row r="126" spans="1:7">
      <c r="A126" s="75" t="s">
        <v>36</v>
      </c>
      <c r="B126" s="75" t="s">
        <v>1995</v>
      </c>
      <c r="C126" s="75" t="s">
        <v>2303</v>
      </c>
      <c r="D126" s="75" t="s">
        <v>2304</v>
      </c>
      <c r="E126" s="76">
        <v>2E-3</v>
      </c>
      <c r="F126" s="75" t="s">
        <v>1995</v>
      </c>
      <c r="G126" s="76">
        <v>0</v>
      </c>
    </row>
    <row r="127" spans="1:7">
      <c r="A127" s="75" t="s">
        <v>303</v>
      </c>
      <c r="B127" s="75" t="s">
        <v>1995</v>
      </c>
      <c r="C127" s="75" t="s">
        <v>2305</v>
      </c>
      <c r="D127" s="75" t="s">
        <v>2306</v>
      </c>
      <c r="E127" s="76">
        <v>1E-3</v>
      </c>
      <c r="F127" s="75" t="s">
        <v>1995</v>
      </c>
      <c r="G127" s="76">
        <v>0</v>
      </c>
    </row>
    <row r="128" spans="1:7">
      <c r="A128" s="75" t="s">
        <v>37</v>
      </c>
      <c r="B128" s="75" t="s">
        <v>2307</v>
      </c>
      <c r="C128" s="75" t="s">
        <v>2308</v>
      </c>
      <c r="D128" s="75" t="s">
        <v>2309</v>
      </c>
      <c r="E128" s="76">
        <v>2E-3</v>
      </c>
      <c r="F128" s="75" t="s">
        <v>2310</v>
      </c>
      <c r="G128" s="76">
        <v>0</v>
      </c>
    </row>
    <row r="129" spans="1:7">
      <c r="A129" s="75" t="s">
        <v>38</v>
      </c>
      <c r="B129" s="75" t="s">
        <v>2127</v>
      </c>
      <c r="C129" s="75" t="s">
        <v>2311</v>
      </c>
      <c r="D129" s="75" t="s">
        <v>2312</v>
      </c>
      <c r="E129" s="76">
        <v>3.0000000000000001E-3</v>
      </c>
      <c r="F129" s="75" t="s">
        <v>2130</v>
      </c>
      <c r="G129" s="76">
        <v>0</v>
      </c>
    </row>
    <row r="130" spans="1:7">
      <c r="A130" s="75" t="s">
        <v>39</v>
      </c>
      <c r="B130" s="75" t="s">
        <v>2313</v>
      </c>
      <c r="C130" s="75" t="s">
        <v>2314</v>
      </c>
      <c r="D130" s="75" t="s">
        <v>2315</v>
      </c>
      <c r="E130" s="76">
        <v>3.0000000000000001E-3</v>
      </c>
      <c r="F130" s="75" t="s">
        <v>2316</v>
      </c>
      <c r="G130" s="76">
        <v>3.0000000000000001E-3</v>
      </c>
    </row>
    <row r="131" spans="1:7">
      <c r="A131" s="75" t="s">
        <v>40</v>
      </c>
      <c r="B131" s="75" t="s">
        <v>2317</v>
      </c>
      <c r="C131" s="75" t="s">
        <v>2318</v>
      </c>
      <c r="D131" s="75" t="s">
        <v>2319</v>
      </c>
      <c r="E131" s="76">
        <v>3.0000000000000001E-3</v>
      </c>
      <c r="F131" s="75" t="s">
        <v>2320</v>
      </c>
      <c r="G131" s="76">
        <v>0</v>
      </c>
    </row>
    <row r="132" spans="1:7">
      <c r="A132" s="75" t="s">
        <v>41</v>
      </c>
      <c r="B132" s="75" t="s">
        <v>2321</v>
      </c>
      <c r="C132" s="75" t="s">
        <v>2322</v>
      </c>
      <c r="D132" s="75" t="s">
        <v>2323</v>
      </c>
      <c r="E132" s="76">
        <v>3.0000000000000001E-3</v>
      </c>
      <c r="F132" s="75" t="s">
        <v>2324</v>
      </c>
      <c r="G132" s="76">
        <v>8.9999999999999993E-3</v>
      </c>
    </row>
    <row r="133" spans="1:7">
      <c r="A133" s="75" t="s">
        <v>42</v>
      </c>
      <c r="B133" s="75" t="s">
        <v>1995</v>
      </c>
      <c r="C133" s="75" t="s">
        <v>2325</v>
      </c>
      <c r="D133" s="75" t="s">
        <v>2326</v>
      </c>
      <c r="E133" s="76">
        <v>3.0000000000000001E-3</v>
      </c>
      <c r="F133" s="75" t="s">
        <v>1995</v>
      </c>
      <c r="G133" s="76">
        <v>0</v>
      </c>
    </row>
    <row r="134" spans="1:7">
      <c r="A134" s="75" t="s">
        <v>43</v>
      </c>
      <c r="B134" s="75" t="s">
        <v>2327</v>
      </c>
      <c r="C134" s="75" t="s">
        <v>2328</v>
      </c>
      <c r="D134" s="75" t="s">
        <v>2329</v>
      </c>
      <c r="E134" s="76">
        <v>1E-3</v>
      </c>
      <c r="F134" s="75" t="s">
        <v>2330</v>
      </c>
      <c r="G134" s="76">
        <v>6.0000000000000001E-3</v>
      </c>
    </row>
    <row r="135" spans="1:7">
      <c r="A135" s="75" t="s">
        <v>44</v>
      </c>
      <c r="B135" s="75" t="s">
        <v>1995</v>
      </c>
      <c r="C135" s="75" t="s">
        <v>2331</v>
      </c>
      <c r="D135" s="75" t="s">
        <v>2332</v>
      </c>
      <c r="E135" s="76">
        <v>1.2999999999999999E-2</v>
      </c>
      <c r="F135" s="75" t="s">
        <v>1995</v>
      </c>
      <c r="G135" s="76">
        <v>0</v>
      </c>
    </row>
    <row r="136" spans="1:7">
      <c r="A136" s="75" t="s">
        <v>45</v>
      </c>
      <c r="B136" s="75" t="s">
        <v>1995</v>
      </c>
      <c r="C136" s="75" t="s">
        <v>2333</v>
      </c>
      <c r="D136" s="75" t="s">
        <v>2334</v>
      </c>
      <c r="E136" s="76">
        <v>8.9999999999999993E-3</v>
      </c>
      <c r="F136" s="75" t="s">
        <v>1995</v>
      </c>
      <c r="G136" s="76">
        <v>0</v>
      </c>
    </row>
    <row r="137" spans="1:7">
      <c r="A137" s="75" t="s">
        <v>229</v>
      </c>
      <c r="B137" s="75" t="s">
        <v>2335</v>
      </c>
      <c r="C137" s="75" t="s">
        <v>2336</v>
      </c>
      <c r="D137" s="75" t="s">
        <v>1995</v>
      </c>
      <c r="E137" s="76">
        <v>0</v>
      </c>
      <c r="F137" s="75" t="s">
        <v>2337</v>
      </c>
      <c r="G137" s="76">
        <v>1.0999999999999999E-2</v>
      </c>
    </row>
    <row r="138" spans="1:7">
      <c r="A138" s="75" t="s">
        <v>46</v>
      </c>
      <c r="B138" s="75" t="s">
        <v>1995</v>
      </c>
      <c r="C138" s="75" t="s">
        <v>2338</v>
      </c>
      <c r="D138" s="75" t="s">
        <v>2339</v>
      </c>
      <c r="E138" s="76">
        <v>4.0000000000000001E-3</v>
      </c>
      <c r="F138" s="75" t="s">
        <v>1995</v>
      </c>
      <c r="G138" s="76">
        <v>0</v>
      </c>
    </row>
    <row r="139" spans="1:7">
      <c r="A139" s="75" t="s">
        <v>228</v>
      </c>
      <c r="B139" s="75" t="s">
        <v>2340</v>
      </c>
      <c r="C139" s="75" t="s">
        <v>2341</v>
      </c>
      <c r="D139" s="75" t="s">
        <v>1995</v>
      </c>
      <c r="E139" s="76">
        <v>0</v>
      </c>
      <c r="F139" s="75" t="s">
        <v>2342</v>
      </c>
      <c r="G139" s="76">
        <v>0</v>
      </c>
    </row>
    <row r="140" spans="1:7">
      <c r="A140" s="75" t="s">
        <v>47</v>
      </c>
      <c r="B140" s="75" t="s">
        <v>2343</v>
      </c>
      <c r="C140" s="75" t="s">
        <v>2344</v>
      </c>
      <c r="D140" s="75" t="s">
        <v>2345</v>
      </c>
      <c r="E140" s="76">
        <v>1.0999999999999999E-2</v>
      </c>
      <c r="F140" s="75" t="s">
        <v>2346</v>
      </c>
      <c r="G140" s="76">
        <v>0</v>
      </c>
    </row>
    <row r="141" spans="1:7">
      <c r="A141" s="75" t="s">
        <v>48</v>
      </c>
      <c r="B141" s="75" t="s">
        <v>2127</v>
      </c>
      <c r="C141" s="75" t="s">
        <v>2347</v>
      </c>
      <c r="D141" s="75" t="s">
        <v>2348</v>
      </c>
      <c r="E141" s="76">
        <v>2E-3</v>
      </c>
      <c r="F141" s="75" t="s">
        <v>2130</v>
      </c>
      <c r="G141" s="76">
        <v>0</v>
      </c>
    </row>
    <row r="142" spans="1:7">
      <c r="A142" s="75" t="s">
        <v>49</v>
      </c>
      <c r="B142" s="75" t="s">
        <v>2349</v>
      </c>
      <c r="C142" s="75" t="s">
        <v>2350</v>
      </c>
      <c r="D142" s="75" t="s">
        <v>2351</v>
      </c>
      <c r="E142" s="76">
        <v>0</v>
      </c>
      <c r="F142" s="75" t="s">
        <v>2352</v>
      </c>
      <c r="G142" s="76">
        <v>3.1E-2</v>
      </c>
    </row>
    <row r="143" spans="1:7">
      <c r="A143" s="75" t="s">
        <v>2353</v>
      </c>
      <c r="B143" s="75" t="s">
        <v>2354</v>
      </c>
      <c r="C143" s="75" t="s">
        <v>2355</v>
      </c>
      <c r="D143" s="75" t="s">
        <v>1995</v>
      </c>
      <c r="E143" s="76">
        <v>0</v>
      </c>
      <c r="F143" s="75" t="s">
        <v>2356</v>
      </c>
      <c r="G143" s="76">
        <v>1.0999999999999999E-2</v>
      </c>
    </row>
    <row r="144" spans="1:7">
      <c r="A144" s="75" t="s">
        <v>50</v>
      </c>
      <c r="B144" s="75" t="s">
        <v>2357</v>
      </c>
      <c r="C144" s="75" t="s">
        <v>2358</v>
      </c>
      <c r="D144" s="75" t="s">
        <v>2359</v>
      </c>
      <c r="E144" s="76">
        <v>1E-3</v>
      </c>
      <c r="F144" s="75" t="s">
        <v>2360</v>
      </c>
      <c r="G144" s="76">
        <v>1E-3</v>
      </c>
    </row>
    <row r="145" spans="1:7">
      <c r="A145" s="75" t="s">
        <v>226</v>
      </c>
      <c r="B145" s="75" t="s">
        <v>2361</v>
      </c>
      <c r="C145" s="75" t="s">
        <v>2362</v>
      </c>
      <c r="D145" s="75" t="s">
        <v>2363</v>
      </c>
      <c r="E145" s="76">
        <v>1.7999999999999999E-2</v>
      </c>
      <c r="F145" s="75" t="s">
        <v>2364</v>
      </c>
      <c r="G145" s="76">
        <v>1.4E-2</v>
      </c>
    </row>
    <row r="146" spans="1:7">
      <c r="A146" s="75" t="s">
        <v>51</v>
      </c>
      <c r="B146" s="75" t="s">
        <v>2365</v>
      </c>
      <c r="C146" s="75" t="s">
        <v>2366</v>
      </c>
      <c r="D146" s="75" t="s">
        <v>2367</v>
      </c>
      <c r="E146" s="76">
        <v>1E-3</v>
      </c>
      <c r="F146" s="75" t="s">
        <v>2368</v>
      </c>
      <c r="G146" s="76">
        <v>0</v>
      </c>
    </row>
    <row r="147" spans="1:7">
      <c r="A147" s="75" t="s">
        <v>235</v>
      </c>
      <c r="B147" s="75" t="s">
        <v>2369</v>
      </c>
      <c r="C147" s="75" t="s">
        <v>2370</v>
      </c>
      <c r="D147" s="75" t="s">
        <v>2371</v>
      </c>
      <c r="E147" s="76">
        <v>8.9999999999999993E-3</v>
      </c>
      <c r="F147" s="75" t="s">
        <v>2372</v>
      </c>
      <c r="G147" s="76">
        <v>0</v>
      </c>
    </row>
    <row r="148" spans="1:7">
      <c r="A148" s="75" t="s">
        <v>52</v>
      </c>
      <c r="B148" s="75" t="s">
        <v>2373</v>
      </c>
      <c r="C148" s="75" t="s">
        <v>2271</v>
      </c>
      <c r="D148" s="75" t="s">
        <v>2374</v>
      </c>
      <c r="E148" s="76">
        <v>2E-3</v>
      </c>
      <c r="F148" s="75" t="s">
        <v>2375</v>
      </c>
      <c r="G148" s="76">
        <v>0</v>
      </c>
    </row>
    <row r="149" spans="1:7">
      <c r="A149" s="75" t="s">
        <v>53</v>
      </c>
      <c r="B149" s="75" t="s">
        <v>2376</v>
      </c>
      <c r="C149" s="75" t="s">
        <v>2377</v>
      </c>
      <c r="D149" s="75" t="s">
        <v>2378</v>
      </c>
      <c r="E149" s="76">
        <v>4.2999999999999997E-2</v>
      </c>
      <c r="F149" s="75" t="s">
        <v>2379</v>
      </c>
      <c r="G149" s="76">
        <v>4.8000000000000001E-2</v>
      </c>
    </row>
    <row r="150" spans="1:7">
      <c r="A150" s="75" t="s">
        <v>54</v>
      </c>
      <c r="B150" s="75" t="s">
        <v>2380</v>
      </c>
      <c r="C150" s="75" t="s">
        <v>2381</v>
      </c>
      <c r="D150" s="75" t="s">
        <v>2382</v>
      </c>
      <c r="E150" s="76">
        <v>1E-3</v>
      </c>
      <c r="F150" s="75" t="s">
        <v>2383</v>
      </c>
      <c r="G150" s="76">
        <v>6.0000000000000001E-3</v>
      </c>
    </row>
    <row r="151" spans="1:7">
      <c r="A151" s="75" t="s">
        <v>286</v>
      </c>
      <c r="B151" s="75" t="s">
        <v>1995</v>
      </c>
      <c r="C151" s="75" t="s">
        <v>2384</v>
      </c>
      <c r="D151" s="75" t="s">
        <v>2385</v>
      </c>
      <c r="E151" s="76">
        <v>3.0000000000000001E-3</v>
      </c>
      <c r="F151" s="75" t="s">
        <v>1995</v>
      </c>
      <c r="G151" s="76">
        <v>0</v>
      </c>
    </row>
    <row r="152" spans="1:7">
      <c r="A152" s="75" t="s">
        <v>240</v>
      </c>
      <c r="B152" s="75" t="s">
        <v>2386</v>
      </c>
      <c r="C152" s="75" t="s">
        <v>2387</v>
      </c>
      <c r="D152" s="75" t="s">
        <v>1995</v>
      </c>
      <c r="E152" s="76">
        <v>0</v>
      </c>
      <c r="F152" s="75" t="s">
        <v>2388</v>
      </c>
      <c r="G152" s="76">
        <v>0</v>
      </c>
    </row>
    <row r="153" spans="1:7">
      <c r="A153" s="75" t="s">
        <v>297</v>
      </c>
      <c r="B153" s="75" t="s">
        <v>1995</v>
      </c>
      <c r="C153" s="75" t="s">
        <v>2389</v>
      </c>
      <c r="D153" s="75" t="s">
        <v>2390</v>
      </c>
      <c r="E153" s="76">
        <v>3.0000000000000001E-3</v>
      </c>
      <c r="F153" s="75" t="s">
        <v>1995</v>
      </c>
      <c r="G153" s="76">
        <v>0</v>
      </c>
    </row>
    <row r="154" spans="1:7">
      <c r="A154" s="75" t="s">
        <v>55</v>
      </c>
      <c r="B154" s="75" t="s">
        <v>2391</v>
      </c>
      <c r="C154" s="75" t="s">
        <v>2392</v>
      </c>
      <c r="D154" s="75" t="s">
        <v>2393</v>
      </c>
      <c r="E154" s="76">
        <v>3.0000000000000001E-3</v>
      </c>
      <c r="F154" s="75" t="s">
        <v>2394</v>
      </c>
      <c r="G154" s="76">
        <v>6.3E-2</v>
      </c>
    </row>
    <row r="155" spans="1:7">
      <c r="A155" s="75" t="s">
        <v>1463</v>
      </c>
      <c r="B155" s="75" t="s">
        <v>1995</v>
      </c>
      <c r="C155" s="75" t="s">
        <v>2395</v>
      </c>
      <c r="D155" s="75" t="s">
        <v>2396</v>
      </c>
      <c r="E155" s="76">
        <v>3.0000000000000001E-3</v>
      </c>
      <c r="F155" s="75" t="s">
        <v>1995</v>
      </c>
      <c r="G155" s="76">
        <v>0</v>
      </c>
    </row>
    <row r="156" spans="1:7">
      <c r="A156" s="75" t="s">
        <v>56</v>
      </c>
      <c r="B156" s="75" t="s">
        <v>2397</v>
      </c>
      <c r="C156" s="75" t="s">
        <v>2398</v>
      </c>
      <c r="D156" s="75" t="s">
        <v>2399</v>
      </c>
      <c r="E156" s="76">
        <v>2E-3</v>
      </c>
      <c r="F156" s="75" t="s">
        <v>2400</v>
      </c>
      <c r="G156" s="76">
        <v>1.7000000000000001E-2</v>
      </c>
    </row>
    <row r="157" spans="1:7">
      <c r="A157" s="75" t="s">
        <v>57</v>
      </c>
      <c r="B157" s="75" t="s">
        <v>1995</v>
      </c>
      <c r="C157" s="75" t="s">
        <v>2401</v>
      </c>
      <c r="D157" s="75" t="s">
        <v>2402</v>
      </c>
      <c r="E157" s="76">
        <v>5.0000000000000001E-3</v>
      </c>
      <c r="F157" s="75" t="s">
        <v>1995</v>
      </c>
      <c r="G157" s="76">
        <v>0</v>
      </c>
    </row>
    <row r="158" spans="1:7">
      <c r="A158" s="75" t="s">
        <v>58</v>
      </c>
      <c r="B158" s="75" t="s">
        <v>2403</v>
      </c>
      <c r="C158" s="75" t="s">
        <v>2404</v>
      </c>
      <c r="D158" s="75" t="s">
        <v>2405</v>
      </c>
      <c r="E158" s="76">
        <v>2E-3</v>
      </c>
      <c r="F158" s="75" t="s">
        <v>2406</v>
      </c>
      <c r="G158" s="76">
        <v>1E-3</v>
      </c>
    </row>
    <row r="159" spans="1:7">
      <c r="A159" s="75" t="s">
        <v>59</v>
      </c>
      <c r="B159" s="75" t="s">
        <v>1995</v>
      </c>
      <c r="C159" s="75" t="s">
        <v>2407</v>
      </c>
      <c r="D159" s="75" t="s">
        <v>2408</v>
      </c>
      <c r="E159" s="76">
        <v>6.0000000000000001E-3</v>
      </c>
      <c r="F159" s="75" t="s">
        <v>1995</v>
      </c>
      <c r="G159" s="76">
        <v>0</v>
      </c>
    </row>
    <row r="160" spans="1:7">
      <c r="A160" s="75" t="s">
        <v>206</v>
      </c>
      <c r="B160" s="75" t="s">
        <v>1995</v>
      </c>
      <c r="C160" s="75" t="s">
        <v>2409</v>
      </c>
      <c r="D160" s="75" t="s">
        <v>2410</v>
      </c>
      <c r="E160" s="76">
        <v>2E-3</v>
      </c>
      <c r="F160" s="75" t="s">
        <v>1995</v>
      </c>
      <c r="G160" s="76">
        <v>0</v>
      </c>
    </row>
    <row r="161" spans="1:7">
      <c r="A161" s="75" t="s">
        <v>276</v>
      </c>
      <c r="B161" s="75" t="s">
        <v>2172</v>
      </c>
      <c r="C161" s="75" t="s">
        <v>2411</v>
      </c>
      <c r="D161" s="75" t="s">
        <v>2412</v>
      </c>
      <c r="E161" s="76">
        <v>5.0000000000000001E-3</v>
      </c>
      <c r="F161" s="75" t="s">
        <v>2413</v>
      </c>
      <c r="G161" s="76">
        <v>0</v>
      </c>
    </row>
    <row r="162" spans="1:7">
      <c r="A162" s="75" t="s">
        <v>60</v>
      </c>
      <c r="B162" s="75" t="s">
        <v>1995</v>
      </c>
      <c r="C162" s="75" t="s">
        <v>2414</v>
      </c>
      <c r="D162" s="75" t="s">
        <v>2415</v>
      </c>
      <c r="E162" s="76">
        <v>5.0000000000000001E-3</v>
      </c>
      <c r="F162" s="75" t="s">
        <v>1995</v>
      </c>
      <c r="G162" s="76">
        <v>0</v>
      </c>
    </row>
    <row r="163" spans="1:7">
      <c r="A163" s="75" t="s">
        <v>61</v>
      </c>
      <c r="B163" s="75" t="s">
        <v>2416</v>
      </c>
      <c r="C163" s="75" t="s">
        <v>2417</v>
      </c>
      <c r="D163" s="75" t="s">
        <v>2418</v>
      </c>
      <c r="E163" s="76">
        <v>4.0000000000000001E-3</v>
      </c>
      <c r="F163" s="75" t="s">
        <v>2419</v>
      </c>
      <c r="G163" s="76">
        <v>0</v>
      </c>
    </row>
    <row r="164" spans="1:7">
      <c r="A164" s="75" t="s">
        <v>62</v>
      </c>
      <c r="B164" s="75" t="s">
        <v>2420</v>
      </c>
      <c r="C164" s="75" t="s">
        <v>2421</v>
      </c>
      <c r="D164" s="75" t="s">
        <v>2422</v>
      </c>
      <c r="E164" s="76">
        <v>4.0000000000000001E-3</v>
      </c>
      <c r="F164" s="75" t="s">
        <v>2423</v>
      </c>
      <c r="G164" s="76">
        <v>8.0000000000000002E-3</v>
      </c>
    </row>
    <row r="165" spans="1:7">
      <c r="A165" s="75" t="s">
        <v>63</v>
      </c>
      <c r="B165" s="75" t="s">
        <v>2424</v>
      </c>
      <c r="C165" s="75" t="s">
        <v>2425</v>
      </c>
      <c r="D165" s="75" t="s">
        <v>2426</v>
      </c>
      <c r="E165" s="76">
        <v>2E-3</v>
      </c>
      <c r="F165" s="75" t="s">
        <v>2427</v>
      </c>
      <c r="G165" s="76">
        <v>1.9E-2</v>
      </c>
    </row>
    <row r="166" spans="1:7">
      <c r="A166" s="75" t="s">
        <v>64</v>
      </c>
      <c r="B166" s="75" t="s">
        <v>2428</v>
      </c>
      <c r="C166" s="75" t="s">
        <v>2429</v>
      </c>
      <c r="D166" s="75" t="s">
        <v>2430</v>
      </c>
      <c r="E166" s="76">
        <v>1E-3</v>
      </c>
      <c r="F166" s="75" t="s">
        <v>2431</v>
      </c>
      <c r="G166" s="76">
        <v>6.2E-2</v>
      </c>
    </row>
    <row r="167" spans="1:7">
      <c r="A167" s="75" t="s">
        <v>274</v>
      </c>
      <c r="B167" s="75" t="s">
        <v>2112</v>
      </c>
      <c r="C167" s="75" t="s">
        <v>2432</v>
      </c>
      <c r="D167" s="75" t="s">
        <v>2433</v>
      </c>
      <c r="E167" s="76">
        <v>3.0000000000000001E-3</v>
      </c>
      <c r="F167" s="75" t="s">
        <v>2115</v>
      </c>
      <c r="G167" s="76">
        <v>0</v>
      </c>
    </row>
    <row r="168" spans="1:7">
      <c r="A168" s="75" t="s">
        <v>65</v>
      </c>
      <c r="B168" s="75" t="s">
        <v>2434</v>
      </c>
      <c r="C168" s="75" t="s">
        <v>2435</v>
      </c>
      <c r="D168" s="75" t="s">
        <v>2436</v>
      </c>
      <c r="E168" s="76">
        <v>8.9999999999999993E-3</v>
      </c>
      <c r="F168" s="75" t="s">
        <v>2437</v>
      </c>
      <c r="G168" s="76">
        <v>0.123</v>
      </c>
    </row>
    <row r="169" spans="1:7">
      <c r="A169" s="75" t="s">
        <v>2438</v>
      </c>
      <c r="B169" s="75" t="s">
        <v>2439</v>
      </c>
      <c r="C169" s="75" t="s">
        <v>2440</v>
      </c>
      <c r="D169" s="75" t="s">
        <v>2441</v>
      </c>
      <c r="E169" s="76">
        <v>6.0000000000000001E-3</v>
      </c>
      <c r="F169" s="75" t="s">
        <v>2442</v>
      </c>
      <c r="G169" s="76">
        <v>2.5000000000000001E-2</v>
      </c>
    </row>
    <row r="170" spans="1:7">
      <c r="A170" s="75" t="s">
        <v>273</v>
      </c>
      <c r="B170" s="75" t="s">
        <v>1995</v>
      </c>
      <c r="C170" s="75" t="s">
        <v>2443</v>
      </c>
      <c r="D170" s="75" t="s">
        <v>2444</v>
      </c>
      <c r="E170" s="76">
        <v>2E-3</v>
      </c>
      <c r="F170" s="75" t="s">
        <v>1995</v>
      </c>
      <c r="G170" s="76">
        <v>0</v>
      </c>
    </row>
    <row r="171" spans="1:7">
      <c r="A171" s="75" t="s">
        <v>275</v>
      </c>
      <c r="B171" s="75" t="s">
        <v>1995</v>
      </c>
      <c r="C171" s="75" t="s">
        <v>2445</v>
      </c>
      <c r="D171" s="75" t="s">
        <v>2446</v>
      </c>
      <c r="E171" s="76">
        <v>3.0000000000000001E-3</v>
      </c>
      <c r="F171" s="75" t="s">
        <v>1995</v>
      </c>
      <c r="G171" s="76">
        <v>0</v>
      </c>
    </row>
    <row r="172" spans="1:7">
      <c r="A172" s="75" t="s">
        <v>199</v>
      </c>
      <c r="B172" s="75" t="s">
        <v>2447</v>
      </c>
      <c r="C172" s="75" t="s">
        <v>2448</v>
      </c>
      <c r="D172" s="75" t="s">
        <v>2449</v>
      </c>
      <c r="E172" s="76">
        <v>4.0000000000000001E-3</v>
      </c>
      <c r="F172" s="75" t="s">
        <v>2450</v>
      </c>
      <c r="G172" s="76">
        <v>2.3E-2</v>
      </c>
    </row>
    <row r="173" spans="1:7">
      <c r="A173" s="75" t="s">
        <v>189</v>
      </c>
      <c r="B173" s="75" t="s">
        <v>1995</v>
      </c>
      <c r="C173" s="75" t="s">
        <v>2451</v>
      </c>
      <c r="D173" s="75" t="s">
        <v>2452</v>
      </c>
      <c r="E173" s="76">
        <v>6.0000000000000001E-3</v>
      </c>
      <c r="F173" s="75" t="s">
        <v>1995</v>
      </c>
      <c r="G173" s="76">
        <v>0</v>
      </c>
    </row>
    <row r="174" spans="1:7">
      <c r="A174" s="75" t="s">
        <v>202</v>
      </c>
      <c r="B174" s="75" t="s">
        <v>1995</v>
      </c>
      <c r="C174" s="75" t="s">
        <v>2453</v>
      </c>
      <c r="D174" s="75" t="s">
        <v>2454</v>
      </c>
      <c r="E174" s="76">
        <v>7.0000000000000001E-3</v>
      </c>
      <c r="F174" s="75" t="s">
        <v>1995</v>
      </c>
      <c r="G174" s="76">
        <v>0</v>
      </c>
    </row>
    <row r="175" spans="1:7">
      <c r="A175" s="75" t="s">
        <v>203</v>
      </c>
      <c r="B175" s="75" t="s">
        <v>1995</v>
      </c>
      <c r="C175" s="75" t="s">
        <v>2455</v>
      </c>
      <c r="D175" s="75" t="s">
        <v>2456</v>
      </c>
      <c r="E175" s="76">
        <v>6.0000000000000001E-3</v>
      </c>
      <c r="F175" s="75" t="s">
        <v>1995</v>
      </c>
      <c r="G175" s="76">
        <v>0</v>
      </c>
    </row>
    <row r="176" spans="1:7">
      <c r="A176" s="75" t="s">
        <v>856</v>
      </c>
      <c r="B176" s="75" t="s">
        <v>1995</v>
      </c>
      <c r="C176" s="75" t="s">
        <v>2457</v>
      </c>
      <c r="D176" s="75" t="s">
        <v>2458</v>
      </c>
      <c r="E176" s="76">
        <v>4.0000000000000001E-3</v>
      </c>
      <c r="F176" s="75" t="s">
        <v>1995</v>
      </c>
      <c r="G176" s="76">
        <v>0</v>
      </c>
    </row>
    <row r="177" spans="1:7">
      <c r="A177" s="75" t="s">
        <v>865</v>
      </c>
      <c r="B177" s="75" t="s">
        <v>1995</v>
      </c>
      <c r="C177" s="75" t="s">
        <v>2459</v>
      </c>
      <c r="D177" s="75" t="s">
        <v>2460</v>
      </c>
      <c r="E177" s="76">
        <v>2E-3</v>
      </c>
      <c r="F177" s="75" t="s">
        <v>1995</v>
      </c>
      <c r="G177" s="76">
        <v>0</v>
      </c>
    </row>
    <row r="178" spans="1:7">
      <c r="A178" s="75" t="s">
        <v>267</v>
      </c>
      <c r="B178" s="75" t="s">
        <v>1995</v>
      </c>
      <c r="C178" s="75" t="s">
        <v>2461</v>
      </c>
      <c r="D178" s="75" t="s">
        <v>2462</v>
      </c>
      <c r="E178" s="76">
        <v>8.0000000000000002E-3</v>
      </c>
      <c r="F178" s="75" t="s">
        <v>1995</v>
      </c>
      <c r="G178" s="76">
        <v>0</v>
      </c>
    </row>
    <row r="179" spans="1:7">
      <c r="A179" s="75" t="s">
        <v>281</v>
      </c>
      <c r="B179" s="75" t="s">
        <v>1995</v>
      </c>
      <c r="C179" s="75" t="s">
        <v>2463</v>
      </c>
      <c r="D179" s="75" t="s">
        <v>2464</v>
      </c>
      <c r="E179" s="76">
        <v>2E-3</v>
      </c>
      <c r="F179" s="75" t="s">
        <v>1995</v>
      </c>
      <c r="G179" s="76">
        <v>0</v>
      </c>
    </row>
    <row r="180" spans="1:7">
      <c r="A180" s="75" t="s">
        <v>266</v>
      </c>
      <c r="B180" s="75" t="s">
        <v>1995</v>
      </c>
      <c r="C180" s="75" t="s">
        <v>2465</v>
      </c>
      <c r="D180" s="75" t="s">
        <v>2466</v>
      </c>
      <c r="E180" s="76">
        <v>1.2999999999999999E-2</v>
      </c>
      <c r="F180" s="75" t="s">
        <v>1995</v>
      </c>
      <c r="G180" s="76">
        <v>0</v>
      </c>
    </row>
    <row r="181" spans="1:7">
      <c r="A181" s="75" t="s">
        <v>194</v>
      </c>
      <c r="B181" s="75" t="s">
        <v>1995</v>
      </c>
      <c r="C181" s="75" t="s">
        <v>2467</v>
      </c>
      <c r="D181" s="75" t="s">
        <v>2468</v>
      </c>
      <c r="E181" s="76">
        <v>8.9999999999999993E-3</v>
      </c>
      <c r="F181" s="75" t="s">
        <v>1995</v>
      </c>
      <c r="G181" s="76">
        <v>0</v>
      </c>
    </row>
    <row r="182" spans="1:7">
      <c r="A182" s="75" t="s">
        <v>1440</v>
      </c>
      <c r="B182" s="75" t="s">
        <v>1995</v>
      </c>
      <c r="C182" s="75" t="s">
        <v>2469</v>
      </c>
      <c r="D182" s="75" t="s">
        <v>2470</v>
      </c>
      <c r="E182" s="76">
        <v>0.01</v>
      </c>
      <c r="F182" s="75" t="s">
        <v>1995</v>
      </c>
      <c r="G182" s="76">
        <v>0</v>
      </c>
    </row>
    <row r="183" spans="1:7">
      <c r="A183" s="75" t="s">
        <v>250</v>
      </c>
      <c r="B183" s="75" t="s">
        <v>2471</v>
      </c>
      <c r="C183" s="75" t="s">
        <v>2250</v>
      </c>
      <c r="D183" s="75" t="s">
        <v>2472</v>
      </c>
      <c r="E183" s="76">
        <v>5.0000000000000001E-3</v>
      </c>
      <c r="F183" s="75" t="s">
        <v>2473</v>
      </c>
      <c r="G183" s="76">
        <v>2E-3</v>
      </c>
    </row>
    <row r="184" spans="1:7">
      <c r="A184" s="75" t="s">
        <v>302</v>
      </c>
      <c r="B184" s="75" t="s">
        <v>2474</v>
      </c>
      <c r="C184" s="75" t="s">
        <v>2475</v>
      </c>
      <c r="D184" s="75" t="s">
        <v>2476</v>
      </c>
      <c r="E184" s="76">
        <v>2E-3</v>
      </c>
      <c r="F184" s="75" t="s">
        <v>2477</v>
      </c>
      <c r="G184" s="76">
        <v>0</v>
      </c>
    </row>
    <row r="185" spans="1:7">
      <c r="A185" s="75" t="s">
        <v>1527</v>
      </c>
      <c r="B185" s="75" t="s">
        <v>1995</v>
      </c>
      <c r="C185" s="75" t="s">
        <v>2478</v>
      </c>
      <c r="D185" s="75" t="s">
        <v>2479</v>
      </c>
      <c r="E185" s="76">
        <v>3.0000000000000001E-3</v>
      </c>
      <c r="F185" s="75" t="s">
        <v>1995</v>
      </c>
      <c r="G185" s="76">
        <v>0</v>
      </c>
    </row>
    <row r="186" spans="1:7">
      <c r="A186" s="75" t="s">
        <v>1908</v>
      </c>
      <c r="B186" s="75" t="s">
        <v>2480</v>
      </c>
      <c r="C186" s="75" t="s">
        <v>2481</v>
      </c>
      <c r="D186" s="75" t="s">
        <v>2482</v>
      </c>
      <c r="E186" s="76">
        <v>1E-3</v>
      </c>
      <c r="F186" s="75" t="s">
        <v>2483</v>
      </c>
      <c r="G186" s="76">
        <v>0</v>
      </c>
    </row>
    <row r="187" spans="1:7">
      <c r="A187" s="75" t="s">
        <v>283</v>
      </c>
      <c r="B187" s="75" t="s">
        <v>2006</v>
      </c>
      <c r="C187" s="75" t="s">
        <v>2484</v>
      </c>
      <c r="D187" s="75" t="s">
        <v>2485</v>
      </c>
      <c r="E187" s="76">
        <v>2.1999999999999999E-2</v>
      </c>
      <c r="F187" s="75" t="s">
        <v>2486</v>
      </c>
      <c r="G187" s="76">
        <v>0</v>
      </c>
    </row>
    <row r="188" spans="1:7">
      <c r="A188" s="75" t="s">
        <v>2487</v>
      </c>
      <c r="B188" s="75" t="s">
        <v>2488</v>
      </c>
      <c r="C188" s="75" t="s">
        <v>2489</v>
      </c>
      <c r="D188" s="75" t="s">
        <v>2490</v>
      </c>
      <c r="E188" s="76">
        <v>4.0000000000000001E-3</v>
      </c>
      <c r="F188" s="75" t="s">
        <v>2491</v>
      </c>
      <c r="G188" s="76">
        <v>5.8000000000000003E-2</v>
      </c>
    </row>
    <row r="189" spans="1:7">
      <c r="A189" s="75" t="s">
        <v>188</v>
      </c>
      <c r="B189" s="75" t="s">
        <v>2488</v>
      </c>
      <c r="C189" s="75" t="s">
        <v>2492</v>
      </c>
      <c r="D189" s="75" t="s">
        <v>2493</v>
      </c>
      <c r="E189" s="76">
        <v>2E-3</v>
      </c>
      <c r="F189" s="75" t="s">
        <v>2491</v>
      </c>
      <c r="G189" s="76">
        <v>5.8000000000000003E-2</v>
      </c>
    </row>
    <row r="190" spans="1:7">
      <c r="A190" s="75" t="s">
        <v>197</v>
      </c>
      <c r="B190" s="75" t="s">
        <v>1995</v>
      </c>
      <c r="C190" s="75" t="s">
        <v>2494</v>
      </c>
      <c r="D190" s="75" t="s">
        <v>2495</v>
      </c>
      <c r="E190" s="76">
        <v>4.0000000000000001E-3</v>
      </c>
      <c r="F190" s="75" t="s">
        <v>1995</v>
      </c>
      <c r="G190" s="76">
        <v>0</v>
      </c>
    </row>
    <row r="191" spans="1:7">
      <c r="A191" s="75" t="s">
        <v>2496</v>
      </c>
      <c r="B191" s="75" t="s">
        <v>2497</v>
      </c>
      <c r="C191" s="75" t="s">
        <v>2498</v>
      </c>
      <c r="D191" s="75" t="s">
        <v>2499</v>
      </c>
      <c r="E191" s="76">
        <v>3.0000000000000001E-3</v>
      </c>
      <c r="F191" s="75" t="s">
        <v>2500</v>
      </c>
      <c r="G191" s="76">
        <v>2E-3</v>
      </c>
    </row>
    <row r="192" spans="1:7">
      <c r="A192" s="75" t="s">
        <v>2501</v>
      </c>
      <c r="B192" s="75" t="s">
        <v>2502</v>
      </c>
      <c r="C192" s="75" t="s">
        <v>2082</v>
      </c>
      <c r="D192" s="75" t="s">
        <v>2085</v>
      </c>
      <c r="E192" s="76">
        <v>3.0000000000000001E-3</v>
      </c>
      <c r="F192" s="75" t="s">
        <v>2503</v>
      </c>
      <c r="G192" s="76">
        <v>0</v>
      </c>
    </row>
    <row r="193" spans="1:7">
      <c r="A193" s="75" t="s">
        <v>187</v>
      </c>
      <c r="B193" s="75" t="s">
        <v>1995</v>
      </c>
      <c r="C193" s="75" t="s">
        <v>2504</v>
      </c>
      <c r="D193" s="75" t="s">
        <v>2505</v>
      </c>
      <c r="E193" s="76">
        <v>4.0000000000000001E-3</v>
      </c>
      <c r="F193" s="75" t="s">
        <v>1995</v>
      </c>
      <c r="G193" s="76">
        <v>0</v>
      </c>
    </row>
    <row r="194" spans="1:7">
      <c r="A194" s="75" t="s">
        <v>930</v>
      </c>
      <c r="B194" s="75" t="s">
        <v>1995</v>
      </c>
      <c r="C194" s="75" t="s">
        <v>2506</v>
      </c>
      <c r="D194" s="75" t="s">
        <v>2507</v>
      </c>
      <c r="E194" s="76">
        <v>0</v>
      </c>
      <c r="F194" s="75" t="s">
        <v>1995</v>
      </c>
      <c r="G194" s="76">
        <v>0</v>
      </c>
    </row>
    <row r="195" spans="1:7">
      <c r="A195" s="75" t="s">
        <v>2508</v>
      </c>
      <c r="B195" s="75" t="s">
        <v>2265</v>
      </c>
      <c r="C195" s="75" t="s">
        <v>2509</v>
      </c>
      <c r="D195" s="75" t="s">
        <v>2510</v>
      </c>
      <c r="E195" s="76">
        <v>7.0000000000000001E-3</v>
      </c>
      <c r="F195" s="75" t="s">
        <v>2511</v>
      </c>
      <c r="G195" s="76">
        <v>0</v>
      </c>
    </row>
    <row r="196" spans="1:7">
      <c r="A196" s="75" t="s">
        <v>2512</v>
      </c>
      <c r="B196" s="75" t="s">
        <v>1995</v>
      </c>
      <c r="C196" s="75" t="s">
        <v>2513</v>
      </c>
      <c r="D196" s="75" t="s">
        <v>1995</v>
      </c>
      <c r="E196" s="76">
        <v>0</v>
      </c>
      <c r="F196" s="75" t="s">
        <v>1995</v>
      </c>
      <c r="G196" s="76">
        <v>0</v>
      </c>
    </row>
    <row r="197" spans="1:7">
      <c r="A197" s="75" t="s">
        <v>195</v>
      </c>
      <c r="B197" s="75" t="s">
        <v>2514</v>
      </c>
      <c r="C197" s="75" t="s">
        <v>2515</v>
      </c>
      <c r="D197" s="75" t="s">
        <v>2285</v>
      </c>
      <c r="E197" s="76">
        <v>1E-3</v>
      </c>
      <c r="F197" s="75" t="s">
        <v>2516</v>
      </c>
      <c r="G197" s="76">
        <v>1E-3</v>
      </c>
    </row>
    <row r="198" spans="1:7">
      <c r="A198" s="75" t="s">
        <v>309</v>
      </c>
      <c r="B198" s="75" t="s">
        <v>2517</v>
      </c>
      <c r="C198" s="75" t="s">
        <v>2373</v>
      </c>
      <c r="D198" s="75" t="s">
        <v>1995</v>
      </c>
      <c r="E198" s="76">
        <v>0</v>
      </c>
      <c r="F198" s="75" t="s">
        <v>2518</v>
      </c>
      <c r="G198" s="76">
        <v>0</v>
      </c>
    </row>
    <row r="199" spans="1:7">
      <c r="A199" s="75" t="s">
        <v>1511</v>
      </c>
      <c r="B199" s="75" t="s">
        <v>2519</v>
      </c>
      <c r="C199" s="75" t="s">
        <v>2520</v>
      </c>
      <c r="D199" s="75" t="s">
        <v>2521</v>
      </c>
      <c r="E199" s="76">
        <v>3.0000000000000001E-3</v>
      </c>
      <c r="F199" s="75" t="s">
        <v>2522</v>
      </c>
      <c r="G199" s="76">
        <v>1E-3</v>
      </c>
    </row>
    <row r="200" spans="1:7">
      <c r="A200" s="75" t="s">
        <v>1594</v>
      </c>
      <c r="B200" s="75" t="s">
        <v>1995</v>
      </c>
      <c r="C200" s="75" t="s">
        <v>2523</v>
      </c>
      <c r="D200" s="75" t="s">
        <v>2211</v>
      </c>
      <c r="E200" s="76">
        <v>8.4000000000000005E-2</v>
      </c>
      <c r="F200" s="75" t="s">
        <v>1995</v>
      </c>
      <c r="G200" s="76">
        <v>0</v>
      </c>
    </row>
    <row r="201" spans="1:7">
      <c r="A201" s="75" t="s">
        <v>305</v>
      </c>
      <c r="B201" s="75" t="s">
        <v>2506</v>
      </c>
      <c r="C201" s="75" t="s">
        <v>2052</v>
      </c>
      <c r="D201" s="75" t="s">
        <v>2053</v>
      </c>
      <c r="E201" s="76">
        <v>0</v>
      </c>
      <c r="F201" s="75" t="s">
        <v>2233</v>
      </c>
      <c r="G201" s="76">
        <v>0</v>
      </c>
    </row>
    <row r="202" spans="1:7">
      <c r="A202" s="75" t="s">
        <v>1925</v>
      </c>
      <c r="B202" s="75" t="s">
        <v>2343</v>
      </c>
      <c r="C202" s="75" t="s">
        <v>2269</v>
      </c>
      <c r="D202" s="75" t="s">
        <v>1995</v>
      </c>
      <c r="E202" s="76">
        <v>0</v>
      </c>
      <c r="F202" s="75" t="s">
        <v>2346</v>
      </c>
      <c r="G202" s="76">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E4A8-6700-9243-BE69-5856015E5E68}">
  <sheetPr>
    <tabColor theme="5" tint="0.79998168889431442"/>
  </sheetPr>
  <dimension ref="D2:P41"/>
  <sheetViews>
    <sheetView showGridLines="0" topLeftCell="J1" zoomScaleNormal="100" workbookViewId="0">
      <selection activeCell="O30" sqref="O30"/>
    </sheetView>
  </sheetViews>
  <sheetFormatPr baseColWidth="10" defaultColWidth="11.453125" defaultRowHeight="14.5"/>
  <cols>
    <col min="1" max="3" width="3.81640625" customWidth="1"/>
    <col min="4" max="4" width="15.81640625" customWidth="1"/>
    <col min="5" max="6" width="25.81640625" customWidth="1"/>
    <col min="7" max="7" width="30.453125" customWidth="1"/>
    <col min="8" max="13" width="25.81640625" customWidth="1"/>
    <col min="14" max="14" width="29.453125" customWidth="1"/>
    <col min="15" max="15" width="21.7265625" customWidth="1"/>
    <col min="16" max="16" width="30.7265625" customWidth="1"/>
  </cols>
  <sheetData>
    <row r="2" spans="4:16" ht="21">
      <c r="D2" s="168" t="s">
        <v>22</v>
      </c>
      <c r="E2" s="169"/>
      <c r="F2" s="169"/>
      <c r="G2" s="169"/>
      <c r="H2" s="169"/>
      <c r="I2" s="169"/>
      <c r="J2" s="169"/>
      <c r="K2" s="169"/>
      <c r="L2" s="169"/>
      <c r="M2" s="169"/>
      <c r="N2" s="169"/>
      <c r="O2" s="169"/>
      <c r="P2" s="170"/>
    </row>
    <row r="5" spans="4:16">
      <c r="D5" s="1" t="s">
        <v>23</v>
      </c>
      <c r="F5" t="s">
        <v>24</v>
      </c>
    </row>
    <row r="7" spans="4:16">
      <c r="D7" s="50" t="s">
        <v>25</v>
      </c>
      <c r="K7" s="50" t="s">
        <v>26</v>
      </c>
    </row>
    <row r="9" spans="4:16">
      <c r="D9" s="30"/>
      <c r="E9" s="31" t="s">
        <v>27</v>
      </c>
      <c r="F9" s="31" t="s">
        <v>28</v>
      </c>
      <c r="G9" s="31" t="s">
        <v>29</v>
      </c>
      <c r="H9" s="31" t="s">
        <v>30</v>
      </c>
      <c r="I9" s="32" t="s">
        <v>31</v>
      </c>
      <c r="K9" s="30"/>
      <c r="L9" s="104" t="s">
        <v>27</v>
      </c>
      <c r="M9" s="104" t="s">
        <v>28</v>
      </c>
      <c r="N9" s="104" t="s">
        <v>29</v>
      </c>
      <c r="O9" s="104" t="s">
        <v>32</v>
      </c>
      <c r="P9" s="138" t="s">
        <v>33</v>
      </c>
    </row>
    <row r="10" spans="4:16">
      <c r="D10" s="100" t="s">
        <v>34</v>
      </c>
      <c r="E10" s="31">
        <f>'Tørsløv et al. (2020)'!F8</f>
        <v>2015</v>
      </c>
      <c r="F10" s="31">
        <f>'Janský &amp; Palanský (2019)'!F8</f>
        <v>2016</v>
      </c>
      <c r="G10" s="31">
        <f>'Garcia-Bernardo &amp; Janský (2021)'!F8</f>
        <v>2016</v>
      </c>
      <c r="H10" s="31">
        <f>'Clausing (2016)'!F8</f>
        <v>2012</v>
      </c>
      <c r="I10" s="32">
        <f>'TJN (2021)'!F8</f>
        <v>2017</v>
      </c>
      <c r="K10" s="100"/>
      <c r="L10" s="31">
        <f>'Tørsløv et al. (2020)'!F8</f>
        <v>2015</v>
      </c>
      <c r="M10" s="31">
        <f>'Janský &amp; Palanský (2019)'!F8</f>
        <v>2016</v>
      </c>
      <c r="N10" s="31">
        <f>'Garcia-Bernardo &amp; Janský (2021)'!F8</f>
        <v>2016</v>
      </c>
      <c r="O10" s="31">
        <f>'Cobham &amp; Janský (2017)'!F10</f>
        <v>2013</v>
      </c>
      <c r="P10" s="32">
        <v>2012</v>
      </c>
    </row>
    <row r="11" spans="4:16">
      <c r="D11" s="2" t="s">
        <v>35</v>
      </c>
      <c r="E11" s="99">
        <f>IFERROR('Tørsløv et al. (2020)'!E15 * 1000, "n/a")</f>
        <v>3589.4388002507044</v>
      </c>
      <c r="F11" s="85" t="str">
        <f>IFERROR('Janský &amp; Palanský (2019)'!E15, "n/a")</f>
        <v>n/a</v>
      </c>
      <c r="G11" s="85">
        <f>IFERROR('Garcia-Bernardo &amp; Janský (2021)'!G16, "n/a")</f>
        <v>2301</v>
      </c>
      <c r="H11" s="85" t="str">
        <f>IFERROR('Clausing (2016)'!E15 * 1000, "n/a")</f>
        <v>n/a</v>
      </c>
      <c r="I11" s="113">
        <f>IFERROR(VLOOKUP(D11,'TJN (2021)'!$D$15:$F$45,3,FALSE), "n/a")</f>
        <v>-3362</v>
      </c>
      <c r="K11" s="2" t="s">
        <v>35</v>
      </c>
      <c r="L11" s="66">
        <f>IFERROR('Tørsløv et al. (2020)'!F15 * 1000,"n/a")</f>
        <v>897.3597000626761</v>
      </c>
      <c r="M11" s="85" t="str">
        <f>IFERROR('Janský &amp; Palanský (2019)'!F15, "n/a")</f>
        <v>n/a</v>
      </c>
      <c r="N11" s="27">
        <f>IFERROR('Garcia-Bernardo &amp; Janský (2021)'!J16, "n/a")</f>
        <v>175</v>
      </c>
      <c r="O11" s="27">
        <f>IFERROR('Cobham &amp; Janský (2017)'!F18*1000,"n/a")</f>
        <v>540</v>
      </c>
      <c r="P11" s="139">
        <f>IFERROR('Alvarez-Martinez et al. 2021'!I16*(-1)/VLOOKUP(K11,'OECD x-rates'!$A$7:$L$37,4,FALSE),"n/a")</f>
        <v>658.19733843137556</v>
      </c>
    </row>
    <row r="12" spans="4:16">
      <c r="D12" s="3" t="s">
        <v>36</v>
      </c>
      <c r="E12" s="102">
        <f>IFERROR('Tørsløv et al. (2020)'!E16 * 1000, "n/a")</f>
        <v>-13106.870602869716</v>
      </c>
      <c r="F12" s="86">
        <f>IFERROR('Janský &amp; Palanský (2019)'!E16, "n/a")</f>
        <v>10025.719999999999</v>
      </c>
      <c r="G12" s="86">
        <f>IFERROR('Garcia-Bernardo &amp; Janský (2021)'!G17, "n/a")</f>
        <v>7217</v>
      </c>
      <c r="H12" s="86" t="str">
        <f>IFERROR('Clausing (2016)'!E16 * 1000, "n/a")</f>
        <v>n/a</v>
      </c>
      <c r="I12" s="114" t="str">
        <f>IFERROR(VLOOKUP(D12,'TJN (2021)'!$D$15:$F$45,3,FALSE), "n/a")</f>
        <v>3301</v>
      </c>
      <c r="K12" s="3" t="s">
        <v>36</v>
      </c>
      <c r="L12" s="68" t="str">
        <f>IFERROR('Tørsløv et al. (2020)'!F16 * 1000,"n/a")</f>
        <v>n/a</v>
      </c>
      <c r="M12" s="68">
        <f>IFERROR('Janský &amp; Palanský (2019)'!F16, "n/a")</f>
        <v>3407.741</v>
      </c>
      <c r="N12" s="28">
        <f>IFERROR('Garcia-Bernardo &amp; Janský (2021)'!J17, "n/a")</f>
        <v>671</v>
      </c>
      <c r="O12" s="28">
        <f>IFERROR('Cobham &amp; Janský (2017)'!F19*1000,"n/a")</f>
        <v>3490</v>
      </c>
      <c r="P12" s="44">
        <f>IFERROR('Alvarez-Martinez et al. 2021'!I17*(-1)/VLOOKUP(K12,'OECD x-rates'!$A$7:$L$37,4,FALSE),"n/a")</f>
        <v>1259.3500510061183</v>
      </c>
    </row>
    <row r="13" spans="4:16">
      <c r="D13" s="3" t="s">
        <v>37</v>
      </c>
      <c r="E13" s="68" t="str">
        <f>IFERROR('Tørsløv et al. (2020)'!E17 * 1000, "n/a")</f>
        <v>n/a</v>
      </c>
      <c r="F13" s="28">
        <f>IFERROR('Janský &amp; Palanský (2019)'!E17, "n/a")</f>
        <v>994.36850000000004</v>
      </c>
      <c r="G13" s="28">
        <f>IFERROR('Garcia-Bernardo &amp; Janský (2021)'!G18, "n/a")</f>
        <v>-24</v>
      </c>
      <c r="H13" s="86" t="str">
        <f>IFERROR('Clausing (2016)'!E17 * 1000, "n/a")</f>
        <v>n/a</v>
      </c>
      <c r="I13" s="114">
        <f>IFERROR(VLOOKUP(D13,'TJN (2021)'!$D$15:$F$45,3,FALSE), "n/a")</f>
        <v>1222</v>
      </c>
      <c r="K13" s="3" t="s">
        <v>37</v>
      </c>
      <c r="L13" s="68" t="str">
        <f>IFERROR('Tørsløv et al. (2020)'!F17 * 1000,"n/a")</f>
        <v>n/a</v>
      </c>
      <c r="M13" s="68">
        <f>IFERROR('Janský &amp; Palanský (2019)'!F17, "n/a")</f>
        <v>99.436859999999996</v>
      </c>
      <c r="N13" s="28">
        <f>IFERROR('Garcia-Bernardo &amp; Janský (2021)'!J18, "n/a")</f>
        <v>0</v>
      </c>
      <c r="O13" s="28">
        <f>IFERROR('Cobham &amp; Janský (2017)'!F20*1000,"n/a")</f>
        <v>-620</v>
      </c>
      <c r="P13" s="44">
        <f>IFERROR('Alvarez-Martinez et al. 2021'!I18*(-1)/VLOOKUP(K13,'OECD x-rates'!$A$7:$L$37,4,FALSE),"n/a")</f>
        <v>-1.7739233270917514</v>
      </c>
    </row>
    <row r="14" spans="4:16">
      <c r="D14" s="3" t="s">
        <v>38</v>
      </c>
      <c r="E14" s="68" t="str">
        <f>IFERROR('Tørsløv et al. (2020)'!E18 * 1000, "n/a")</f>
        <v>n/a</v>
      </c>
      <c r="F14" s="28">
        <f>IFERROR('Janský &amp; Palanský (2019)'!E18, "n/a")</f>
        <v>3509.614</v>
      </c>
      <c r="G14" s="28">
        <f>IFERROR('Garcia-Bernardo &amp; Janský (2021)'!G19, "n/a")</f>
        <v>-744</v>
      </c>
      <c r="H14" s="86" t="str">
        <f>IFERROR('Clausing (2016)'!E18 * 1000, "n/a")</f>
        <v>n/a</v>
      </c>
      <c r="I14" s="114">
        <f>IFERROR(VLOOKUP(D14,'TJN (2021)'!$D$15:$F$45,3,FALSE), "n/a")</f>
        <v>803</v>
      </c>
      <c r="K14" s="3" t="s">
        <v>38</v>
      </c>
      <c r="L14" s="68" t="str">
        <f>IFERROR('Tørsløv et al. (2020)'!F18 * 1000,"n/a")</f>
        <v>n/a</v>
      </c>
      <c r="M14" s="68">
        <f>IFERROR('Janský &amp; Palanský (2019)'!F18, "n/a")</f>
        <v>701.92269999999996</v>
      </c>
      <c r="N14" s="28">
        <f>IFERROR('Garcia-Bernardo &amp; Janský (2021)'!J19, "n/a")</f>
        <v>-28</v>
      </c>
      <c r="O14" s="28">
        <f>IFERROR('Cobham &amp; Janský (2017)'!F21*1000,"n/a")</f>
        <v>-210</v>
      </c>
      <c r="P14" s="44">
        <f>IFERROR('Alvarez-Martinez et al. 2021'!I19*(-1)/VLOOKUP(K14,'OECD x-rates'!$A$7:$L$37,4,FALSE),"n/a")</f>
        <v>-0.32477011403875228</v>
      </c>
    </row>
    <row r="15" spans="4:16">
      <c r="D15" s="87" t="s">
        <v>39</v>
      </c>
      <c r="E15" s="68" t="str">
        <f>IFERROR('Tørsløv et al. (2020)'!E19 * 1000, "n/a")</f>
        <v>n/a</v>
      </c>
      <c r="F15" s="28" t="str">
        <f>IFERROR('Janský &amp; Palanský (2019)'!E19, "n/a")</f>
        <v>n/a</v>
      </c>
      <c r="G15" s="28">
        <f>IFERROR('Garcia-Bernardo &amp; Janský (2021)'!G20, "n/a")</f>
        <v>-4243</v>
      </c>
      <c r="H15" s="86" t="str">
        <f>IFERROR('Clausing (2016)'!E19 * 1000, "n/a")</f>
        <v>n/a</v>
      </c>
      <c r="I15" s="114">
        <f>IFERROR(VLOOKUP(D15,'TJN (2021)'!$D$15:$F$45,3,FALSE), "n/a")</f>
        <v>-3061</v>
      </c>
      <c r="K15" s="3" t="s">
        <v>39</v>
      </c>
      <c r="L15" s="68" t="str">
        <f>IFERROR('Tørsløv et al. (2020)'!F19 * 1000,"n/a")</f>
        <v>n/a</v>
      </c>
      <c r="M15" s="68" t="str">
        <f>IFERROR('Janský &amp; Palanský (2019)'!F19, "n/a")</f>
        <v>n/a</v>
      </c>
      <c r="N15" s="28">
        <f>IFERROR('Garcia-Bernardo &amp; Janský (2021)'!J20, "n/a")</f>
        <v>-93</v>
      </c>
      <c r="O15" s="28">
        <f>IFERROR('Cobham &amp; Janský (2017)'!F22*1000,"n/a")</f>
        <v>-260</v>
      </c>
      <c r="P15" s="44">
        <f>IFERROR('Alvarez-Martinez et al. 2021'!I20*(-1)/VLOOKUP(K15,'OECD x-rates'!$A$7:$L$37,4,FALSE),"n/a")</f>
        <v>-10.278310965159095</v>
      </c>
    </row>
    <row r="16" spans="4:16">
      <c r="D16" s="87" t="s">
        <v>40</v>
      </c>
      <c r="E16" s="68">
        <f>IFERROR('Tørsløv et al. (2020)'!E20 * 1000, "n/a")</f>
        <v>1760.6284926203614</v>
      </c>
      <c r="F16" s="28">
        <f>IFERROR('Janský &amp; Palanský (2019)'!E20, "n/a")</f>
        <v>1426.9349999999999</v>
      </c>
      <c r="G16" s="28">
        <f>IFERROR('Garcia-Bernardo &amp; Janský (2021)'!G21, "n/a")</f>
        <v>1249</v>
      </c>
      <c r="H16" s="86">
        <f>IFERROR('Clausing (2016)'!E20 * 1000, "n/a")</f>
        <v>400</v>
      </c>
      <c r="I16" s="114">
        <f>IFERROR(VLOOKUP(D16,'TJN (2021)'!$D$15:$F$45,3,FALSE), "n/a")</f>
        <v>3077</v>
      </c>
      <c r="K16" s="3" t="s">
        <v>40</v>
      </c>
      <c r="L16" s="68">
        <f>IFERROR('Tørsløv et al. (2020)'!F20 * 1000,"n/a")</f>
        <v>334.51941359786866</v>
      </c>
      <c r="M16" s="68">
        <f>IFERROR('Janský &amp; Palanský (2019)'!F20, "n/a")</f>
        <v>271.11770000000001</v>
      </c>
      <c r="N16" s="28">
        <f>IFERROR('Garcia-Bernardo &amp; Janský (2021)'!J21, "n/a")</f>
        <v>76</v>
      </c>
      <c r="O16" s="28">
        <f>IFERROR('Cobham &amp; Janský (2017)'!F23*1000,"n/a")</f>
        <v>-180</v>
      </c>
      <c r="P16" s="44">
        <f>IFERROR('Alvarez-Martinez et al. 2021'!I21*(-1)/VLOOKUP(K16,'OECD x-rates'!$A$7:$L$37,4,FALSE),"n/a")</f>
        <v>8.4740135359468773</v>
      </c>
    </row>
    <row r="17" spans="4:16">
      <c r="D17" s="3" t="s">
        <v>41</v>
      </c>
      <c r="E17" s="68">
        <f>IFERROR('Tørsløv et al. (2020)'!E21 * 1000, "n/a")</f>
        <v>2961.7661722785192</v>
      </c>
      <c r="F17" s="28">
        <f>IFERROR('Janský &amp; Palanský (2019)'!E21, "n/a")</f>
        <v>1041.4190000000001</v>
      </c>
      <c r="G17" s="28">
        <f>IFERROR('Garcia-Bernardo &amp; Janský (2021)'!G22, "n/a")</f>
        <v>-6398</v>
      </c>
      <c r="H17" s="86">
        <f>IFERROR('Clausing (2016)'!E21 * 1000, "n/a")</f>
        <v>2800</v>
      </c>
      <c r="I17" s="114">
        <f>IFERROR(VLOOKUP(D17,'TJN (2021)'!$D$15:$F$45,3,FALSE), "n/a")</f>
        <v>-7031</v>
      </c>
      <c r="K17" s="3" t="s">
        <v>41</v>
      </c>
      <c r="L17" s="68">
        <f>IFERROR('Tørsløv et al. (2020)'!F21 * 1000,"n/a")</f>
        <v>651.58855790127427</v>
      </c>
      <c r="M17" s="68">
        <f>IFERROR('Janský &amp; Palanský (2019)'!F21, "n/a")</f>
        <v>229.1121</v>
      </c>
      <c r="N17" s="28">
        <f>IFERROR('Garcia-Bernardo &amp; Janský (2021)'!J22, "n/a")</f>
        <v>-955</v>
      </c>
      <c r="O17" s="28">
        <f>IFERROR('Cobham &amp; Janský (2017)'!F24*1000,"n/a")</f>
        <v>420</v>
      </c>
      <c r="P17" s="44">
        <f>IFERROR('Alvarez-Martinez et al. 2021'!I22*(-1)/VLOOKUP(K17,'OECD x-rates'!$A$7:$L$37,4,FALSE),"n/a")</f>
        <v>38.584536215601069</v>
      </c>
    </row>
    <row r="18" spans="4:16">
      <c r="D18" s="3" t="s">
        <v>42</v>
      </c>
      <c r="E18" s="68">
        <f>IFERROR('Tørsløv et al. (2020)'!E22 * 1000, "n/a")</f>
        <v>243.69349684162626</v>
      </c>
      <c r="F18" s="28">
        <f>IFERROR('Janský &amp; Palanský (2019)'!E22, "n/a")</f>
        <v>118.2957</v>
      </c>
      <c r="G18" s="28">
        <f>IFERROR('Garcia-Bernardo &amp; Janský (2021)'!G23, "n/a")</f>
        <v>626</v>
      </c>
      <c r="H18" s="86" t="str">
        <f>IFERROR('Clausing (2016)'!E22 * 1000, "n/a")</f>
        <v>n/a</v>
      </c>
      <c r="I18" s="114" t="str">
        <f>IFERROR(VLOOKUP(D18,'TJN (2021)'!$D$15:$F$45,3,FALSE), "n/a")</f>
        <v>412</v>
      </c>
      <c r="K18" s="3" t="s">
        <v>42</v>
      </c>
      <c r="L18" s="68">
        <f>IFERROR('Tørsløv et al. (2020)'!F22 * 1000,"n/a")</f>
        <v>48.738699368325257</v>
      </c>
      <c r="M18" s="68">
        <f>IFERROR('Janský &amp; Palanský (2019)'!F22, "n/a")</f>
        <v>23.659140000000001</v>
      </c>
      <c r="N18" s="28">
        <f>IFERROR('Garcia-Bernardo &amp; Janský (2021)'!J23, "n/a")</f>
        <v>1</v>
      </c>
      <c r="O18" s="28">
        <f>IFERROR('Cobham &amp; Janský (2017)'!F25*1000,"n/a")</f>
        <v>-10</v>
      </c>
      <c r="P18" s="44">
        <f>IFERROR('Alvarez-Martinez et al. 2021'!I23*(-1)/VLOOKUP(K18,'OECD x-rates'!$A$7:$L$37,4,FALSE),"n/a")</f>
        <v>14.518114238287223</v>
      </c>
    </row>
    <row r="19" spans="4:16">
      <c r="D19" s="3" t="s">
        <v>43</v>
      </c>
      <c r="E19" s="68">
        <f>IFERROR('Tørsløv et al. (2020)'!E23 * 1000, "n/a")</f>
        <v>2714.8693656359137</v>
      </c>
      <c r="F19" s="28">
        <f>IFERROR('Janský &amp; Palanský (2019)'!E23, "n/a")</f>
        <v>588.36739999999998</v>
      </c>
      <c r="G19" s="28">
        <f>IFERROR('Garcia-Bernardo &amp; Janský (2021)'!G24, "n/a")</f>
        <v>111</v>
      </c>
      <c r="H19" s="86">
        <f>IFERROR('Clausing (2016)'!E23 * 1000, "n/a")</f>
        <v>2000</v>
      </c>
      <c r="I19" s="114">
        <f>IFERROR(VLOOKUP(D19,'TJN (2021)'!$D$15:$F$45,3,FALSE), "n/a")</f>
        <v>-5617</v>
      </c>
      <c r="K19" s="3" t="s">
        <v>43</v>
      </c>
      <c r="L19" s="68">
        <f>IFERROR('Tørsløv et al. (2020)'!F23 * 1000,"n/a")</f>
        <v>542.97387312718274</v>
      </c>
      <c r="M19" s="68">
        <f>IFERROR('Janský &amp; Palanský (2019)'!F23, "n/a")</f>
        <v>117.6735</v>
      </c>
      <c r="N19" s="28">
        <f>IFERROR('Garcia-Bernardo &amp; Janský (2021)'!J24, "n/a")</f>
        <v>9</v>
      </c>
      <c r="O19" s="28">
        <f>IFERROR('Cobham &amp; Janský (2017)'!F26*1000,"n/a")</f>
        <v>280</v>
      </c>
      <c r="P19" s="44">
        <f>IFERROR('Alvarez-Martinez et al. 2021'!I24*(-1)/VLOOKUP(K19,'OECD x-rates'!$A$7:$L$37,4,FALSE),"n/a")</f>
        <v>249.50599867923702</v>
      </c>
    </row>
    <row r="20" spans="4:16">
      <c r="D20" s="3" t="s">
        <v>44</v>
      </c>
      <c r="E20" s="68">
        <f>IFERROR('Tørsløv et al. (2020)'!E24 * 1000, "n/a")</f>
        <v>32084.129887442166</v>
      </c>
      <c r="F20" s="28">
        <f>IFERROR('Janský &amp; Palanský (2019)'!E24, "n/a")</f>
        <v>10341</v>
      </c>
      <c r="G20" s="28">
        <f>IFERROR('Garcia-Bernardo &amp; Janský (2021)'!G25, "n/a")</f>
        <v>91048</v>
      </c>
      <c r="H20" s="86">
        <f>IFERROR('Clausing (2016)'!E24 * 1000, "n/a")</f>
        <v>60200</v>
      </c>
      <c r="I20" s="114" t="str">
        <f>IFERROR(VLOOKUP(D20,'TJN (2021)'!$D$15:$F$45,3,FALSE), "n/a")</f>
        <v>101991</v>
      </c>
      <c r="K20" s="3" t="s">
        <v>44</v>
      </c>
      <c r="L20" s="68">
        <f>IFERROR('Tørsløv et al. (2020)'!F24 * 1000,"n/a")</f>
        <v>10693.640491484475</v>
      </c>
      <c r="M20" s="68">
        <f>IFERROR('Janský &amp; Palanský (2019)'!F24, "n/a")</f>
        <v>3443.5529999999999</v>
      </c>
      <c r="N20" s="28">
        <f>IFERROR('Garcia-Bernardo &amp; Janský (2021)'!J25, "n/a")</f>
        <v>17572</v>
      </c>
      <c r="O20" s="28">
        <f>IFERROR('Cobham &amp; Janský (2017)'!F27*1000,"n/a")</f>
        <v>19780</v>
      </c>
      <c r="P20" s="44">
        <f>IFERROR('Alvarez-Martinez et al. 2021'!I25*(-1)/VLOOKUP(K20,'OECD x-rates'!$A$7:$L$37,4,FALSE),"n/a")</f>
        <v>13240.648664205013</v>
      </c>
    </row>
    <row r="21" spans="4:16">
      <c r="D21" s="3" t="s">
        <v>45</v>
      </c>
      <c r="E21" s="68">
        <f>IFERROR('Tørsløv et al. (2020)'!E25 * 1000, "n/a")</f>
        <v>54904.338589641877</v>
      </c>
      <c r="F21" s="28">
        <f>IFERROR('Janský &amp; Palanský (2019)'!E25, "n/a")</f>
        <v>11972.89</v>
      </c>
      <c r="G21" s="28">
        <f>IFERROR('Garcia-Bernardo &amp; Janský (2021)'!G26, "n/a")</f>
        <v>101907</v>
      </c>
      <c r="H21" s="86">
        <f>IFERROR('Clausing (2016)'!E25 * 1000, "n/a")</f>
        <v>43500</v>
      </c>
      <c r="I21" s="114" t="str">
        <f>IFERROR(VLOOKUP(D21,'TJN (2021)'!$D$15:$F$45,3,FALSE), "n/a")</f>
        <v>114766</v>
      </c>
      <c r="K21" s="3" t="s">
        <v>45</v>
      </c>
      <c r="L21" s="68">
        <f>IFERROR('Tørsløv et al. (2020)'!F25 * 1000,"n/a")</f>
        <v>16317.569428841562</v>
      </c>
      <c r="M21" s="68">
        <f>IFERROR('Janský &amp; Palanský (2019)'!F25, "n/a")</f>
        <v>3558.3440000000001</v>
      </c>
      <c r="N21" s="28">
        <f>IFERROR('Garcia-Bernardo &amp; Janský (2021)'!J26, "n/a")</f>
        <v>20585</v>
      </c>
      <c r="O21" s="28">
        <f>IFERROR('Cobham &amp; Janský (2017)'!F28*1000,"n/a")</f>
        <v>15020</v>
      </c>
      <c r="P21" s="44">
        <f>IFERROR('Alvarez-Martinez et al. 2021'!I26*(-1)/VLOOKUP(K21,'OECD x-rates'!$A$7:$L$37,4,FALSE),"n/a")</f>
        <v>11133.594916347398</v>
      </c>
    </row>
    <row r="22" spans="4:16">
      <c r="D22" s="3" t="s">
        <v>46</v>
      </c>
      <c r="E22" s="68">
        <f>IFERROR('Tørsløv et al. (2020)'!E26 * 1000, "n/a")</f>
        <v>1046.5124601954992</v>
      </c>
      <c r="F22" s="28">
        <f>IFERROR('Janský &amp; Palanský (2019)'!E26, "n/a")</f>
        <v>328.44850000000002</v>
      </c>
      <c r="G22" s="28">
        <f>IFERROR('Garcia-Bernardo &amp; Janský (2021)'!G27, "n/a")</f>
        <v>1526</v>
      </c>
      <c r="H22" s="86">
        <f>IFERROR('Clausing (2016)'!E26 * 1000, "n/a")</f>
        <v>500</v>
      </c>
      <c r="I22" s="114" t="str">
        <f>IFERROR(VLOOKUP(D22,'TJN (2021)'!$D$15:$F$45,3,FALSE), "n/a")</f>
        <v>2693</v>
      </c>
      <c r="K22" s="3" t="s">
        <v>46</v>
      </c>
      <c r="L22" s="68">
        <f>IFERROR('Tørsløv et al. (2020)'!F26 * 1000,"n/a")</f>
        <v>303.48861345669474</v>
      </c>
      <c r="M22" s="68">
        <f>IFERROR('Janský &amp; Palanský (2019)'!F26, "n/a")</f>
        <v>95.250060000000005</v>
      </c>
      <c r="N22" s="28">
        <f>IFERROR('Garcia-Bernardo &amp; Janský (2021)'!J27, "n/a")</f>
        <v>262</v>
      </c>
      <c r="O22" s="28">
        <f>IFERROR('Cobham &amp; Janský (2017)'!F29*1000,"n/a")</f>
        <v>430</v>
      </c>
      <c r="P22" s="44">
        <f>IFERROR('Alvarez-Martinez et al. 2021'!I27*(-1)/VLOOKUP(K22,'OECD x-rates'!$A$7:$L$37,4,FALSE),"n/a")</f>
        <v>208.1357970444717</v>
      </c>
    </row>
    <row r="23" spans="4:16">
      <c r="D23" s="3" t="s">
        <v>47</v>
      </c>
      <c r="E23" s="68">
        <f>IFERROR('Tørsløv et al. (2020)'!E27 * 1000, "n/a")</f>
        <v>2394.889053990079</v>
      </c>
      <c r="F23" s="28" t="str">
        <f>IFERROR('Janský &amp; Palanský (2019)'!E27, "n/a")</f>
        <v>n/a</v>
      </c>
      <c r="G23" s="28">
        <f>IFERROR('Garcia-Bernardo &amp; Janský (2021)'!G28, "n/a")</f>
        <v>-3799</v>
      </c>
      <c r="H23" s="86" t="str">
        <f>IFERROR('Clausing (2016)'!E27 * 1000, "n/a")</f>
        <v>n/a</v>
      </c>
      <c r="I23" s="114">
        <f>IFERROR(VLOOKUP(D23,'TJN (2021)'!$D$15:$F$45,3,FALSE), "n/a")</f>
        <v>17106</v>
      </c>
      <c r="K23" s="3" t="s">
        <v>47</v>
      </c>
      <c r="L23" s="68">
        <f>IFERROR('Tørsløv et al. (2020)'!F27 * 1000,"n/a")</f>
        <v>455.02892025811502</v>
      </c>
      <c r="M23" s="68" t="str">
        <f>IFERROR('Janský &amp; Palanský (2019)'!F27, "n/a")</f>
        <v>n/a</v>
      </c>
      <c r="N23" s="28">
        <f>IFERROR('Garcia-Bernardo &amp; Janský (2021)'!J28, "n/a")</f>
        <v>-122</v>
      </c>
      <c r="O23" s="28">
        <f>IFERROR('Cobham &amp; Janský (2017)'!F30*1000,"n/a")</f>
        <v>-120</v>
      </c>
      <c r="P23" s="44">
        <f>IFERROR('Alvarez-Martinez et al. 2021'!I28*(-1)/VLOOKUP(K23,'OECD x-rates'!$A$7:$L$37,4,FALSE),"n/a")</f>
        <v>0.7227764912943615</v>
      </c>
    </row>
    <row r="24" spans="4:16">
      <c r="D24" s="3" t="s">
        <v>48</v>
      </c>
      <c r="E24" s="68">
        <f>IFERROR('Tørsløv et al. (2020)'!E28 * 1000, "n/a")</f>
        <v>437.74676216057213</v>
      </c>
      <c r="F24" s="28" t="str">
        <f>IFERROR('Janský &amp; Palanský (2019)'!E28, "n/a")</f>
        <v>n/a</v>
      </c>
      <c r="G24" s="28">
        <f>IFERROR('Garcia-Bernardo &amp; Janský (2021)'!G29, "n/a")</f>
        <v>798</v>
      </c>
      <c r="H24" s="86" t="str">
        <f>IFERROR('Clausing (2016)'!E28 * 1000, "n/a")</f>
        <v>n/a</v>
      </c>
      <c r="I24" s="114">
        <f>IFERROR(VLOOKUP(D24,'TJN (2021)'!$D$15:$F$45,3,FALSE), "n/a")</f>
        <v>213</v>
      </c>
      <c r="K24" s="3" t="s">
        <v>48</v>
      </c>
      <c r="L24" s="68">
        <f>IFERROR('Tørsløv et al. (2020)'!F28 * 1000,"n/a")</f>
        <v>87.549352432114432</v>
      </c>
      <c r="M24" s="68" t="str">
        <f>IFERROR('Janský &amp; Palanský (2019)'!F28, "n/a")</f>
        <v>n/a</v>
      </c>
      <c r="N24" s="28">
        <f>IFERROR('Garcia-Bernardo &amp; Janský (2021)'!J29, "n/a")</f>
        <v>33</v>
      </c>
      <c r="O24" s="28">
        <f>IFERROR('Cobham &amp; Janský (2017)'!F31*1000,"n/a")</f>
        <v>-10</v>
      </c>
      <c r="P24" s="44" t="str">
        <f>IFERROR('Alvarez-Martinez et al. 2021'!I29*(-1)/VLOOKUP(K24,'OECD x-rates'!$A$7:$L$37,4,FALSE),"n/a")</f>
        <v>n/a</v>
      </c>
    </row>
    <row r="25" spans="4:16">
      <c r="D25" s="3" t="s">
        <v>49</v>
      </c>
      <c r="E25" s="68">
        <f>IFERROR('Tørsløv et al. (2020)'!E29 * 1000, "n/a")</f>
        <v>-106328.9638729139</v>
      </c>
      <c r="F25" s="28" t="str">
        <f>IFERROR('Janský &amp; Palanský (2019)'!E29, "n/a")</f>
        <v>n/a</v>
      </c>
      <c r="G25" s="28">
        <f>IFERROR('Garcia-Bernardo &amp; Janský (2021)'!G30, "n/a")</f>
        <v>-28062</v>
      </c>
      <c r="H25" s="86" t="str">
        <f>IFERROR('Clausing (2016)'!E29 * 1000, "n/a")</f>
        <v>n/a</v>
      </c>
      <c r="I25" s="114">
        <f>IFERROR(VLOOKUP(D25,'TJN (2021)'!$D$15:$F$45,3,FALSE), "n/a")</f>
        <v>-35523</v>
      </c>
      <c r="K25" s="3" t="s">
        <v>49</v>
      </c>
      <c r="L25" s="68" t="str">
        <f>IFERROR('Tørsløv et al. (2020)'!F29 * 1000,"n/a")</f>
        <v>n/a</v>
      </c>
      <c r="M25" s="68" t="str">
        <f>IFERROR('Janský &amp; Palanský (2019)'!F29, "n/a")</f>
        <v>n/a</v>
      </c>
      <c r="N25" s="28">
        <f>IFERROR('Garcia-Bernardo &amp; Janský (2021)'!J30, "n/a")</f>
        <v>-2273</v>
      </c>
      <c r="O25" s="28">
        <f>IFERROR('Cobham &amp; Janský (2017)'!F32*1000,"n/a")</f>
        <v>-450</v>
      </c>
      <c r="P25" s="44">
        <f>IFERROR('Alvarez-Martinez et al. 2021'!I30*(-1)/VLOOKUP(K25,'OECD x-rates'!$A$7:$L$37,4,FALSE),"n/a")</f>
        <v>-262.61084515981491</v>
      </c>
    </row>
    <row r="26" spans="4:16">
      <c r="D26" s="3" t="s">
        <v>50</v>
      </c>
      <c r="E26" s="68">
        <f>IFERROR('Tørsløv et al. (2020)'!E30 * 1000, "n/a")</f>
        <v>22702.482961511632</v>
      </c>
      <c r="F26" s="28">
        <f>IFERROR('Janský &amp; Palanský (2019)'!E30, "n/a")</f>
        <v>4846.0420000000004</v>
      </c>
      <c r="G26" s="28">
        <f>IFERROR('Garcia-Bernardo &amp; Janský (2021)'!G31, "n/a")</f>
        <v>50226</v>
      </c>
      <c r="H26" s="86">
        <f>IFERROR('Clausing (2016)'!E30 * 1000, "n/a")</f>
        <v>14300</v>
      </c>
      <c r="I26" s="114">
        <f>IFERROR(VLOOKUP(D26,'TJN (2021)'!$D$15:$F$45,3,FALSE), "n/a")</f>
        <v>7087</v>
      </c>
      <c r="K26" s="3" t="s">
        <v>50</v>
      </c>
      <c r="L26" s="68">
        <f>IFERROR('Tørsløv et al. (2020)'!F30 * 1000,"n/a")</f>
        <v>7128.5796499146527</v>
      </c>
      <c r="M26" s="68">
        <f>IFERROR('Janský &amp; Palanský (2019)'!F30, "n/a")</f>
        <v>1521.6569999999999</v>
      </c>
      <c r="N26" s="28">
        <f>IFERROR('Garcia-Bernardo &amp; Janský (2021)'!J31, "n/a")</f>
        <v>8137</v>
      </c>
      <c r="O26" s="28">
        <f>IFERROR('Cobham &amp; Janský (2017)'!F33*1000,"n/a")</f>
        <v>5330</v>
      </c>
      <c r="P26" s="44">
        <f>IFERROR('Alvarez-Martinez et al. 2021'!I31*(-1)/VLOOKUP(K26,'OECD x-rates'!$A$7:$L$37,4,FALSE),"n/a")</f>
        <v>3865.544275109271</v>
      </c>
    </row>
    <row r="27" spans="4:16">
      <c r="D27" s="3" t="s">
        <v>51</v>
      </c>
      <c r="E27" s="68">
        <f>IFERROR('Tørsløv et al. (2020)'!E31 * 1000, "n/a")</f>
        <v>200.97896727392819</v>
      </c>
      <c r="F27" s="28">
        <f>IFERROR('Janský &amp; Palanský (2019)'!E31, "n/a")</f>
        <v>1087.2739999999999</v>
      </c>
      <c r="G27" s="28">
        <f>IFERROR('Garcia-Bernardo &amp; Janský (2021)'!G32, "n/a")</f>
        <v>817</v>
      </c>
      <c r="H27" s="86" t="str">
        <f>IFERROR('Clausing (2016)'!E31 * 1000, "n/a")</f>
        <v>n/a</v>
      </c>
      <c r="I27" s="114">
        <f>IFERROR(VLOOKUP(D27,'TJN (2021)'!$D$15:$F$45,3,FALSE), "n/a")</f>
        <v>21</v>
      </c>
      <c r="K27" s="3" t="s">
        <v>51</v>
      </c>
      <c r="L27" s="68">
        <f>IFERROR('Tørsløv et al. (2020)'!F31 * 1000,"n/a")</f>
        <v>30.146845091089226</v>
      </c>
      <c r="M27" s="68">
        <f>IFERROR('Janský &amp; Palanský (2019)'!F31, "n/a")</f>
        <v>163.09110000000001</v>
      </c>
      <c r="N27" s="28">
        <f>IFERROR('Garcia-Bernardo &amp; Janský (2021)'!J32, "n/a")</f>
        <v>34</v>
      </c>
      <c r="O27" s="28">
        <f>IFERROR('Cobham &amp; Janský (2017)'!F34*1000,"n/a")</f>
        <v>-300</v>
      </c>
      <c r="P27" s="44">
        <f>IFERROR('Alvarez-Martinez et al. 2021'!I32*(-1)/VLOOKUP(K27,'OECD x-rates'!$A$7:$L$37,4,FALSE),"n/a")</f>
        <v>4.6264584589009852</v>
      </c>
    </row>
    <row r="28" spans="4:16">
      <c r="D28" s="3" t="s">
        <v>52</v>
      </c>
      <c r="E28" s="68" t="str">
        <f>IFERROR('Tørsløv et al. (2020)'!E32 * 1000, "n/a")</f>
        <v>n/a</v>
      </c>
      <c r="F28" s="28">
        <f>IFERROR('Janský &amp; Palanský (2019)'!E32, "n/a")</f>
        <v>1112.251</v>
      </c>
      <c r="G28" s="28">
        <f>IFERROR('Garcia-Bernardo &amp; Janský (2021)'!G33, "n/a")</f>
        <v>947</v>
      </c>
      <c r="H28" s="86" t="str">
        <f>IFERROR('Clausing (2016)'!E32 * 1000, "n/a")</f>
        <v>n/a</v>
      </c>
      <c r="I28" s="114">
        <f>IFERROR(VLOOKUP(D28,'TJN (2021)'!$D$15:$F$45,3,FALSE), "n/a")</f>
        <v>412</v>
      </c>
      <c r="K28" s="3" t="s">
        <v>52</v>
      </c>
      <c r="L28" s="68" t="str">
        <f>IFERROR('Tørsløv et al. (2020)'!F32 * 1000,"n/a")</f>
        <v>n/a</v>
      </c>
      <c r="M28" s="68">
        <f>IFERROR('Janský &amp; Palanský (2019)'!F32, "n/a")</f>
        <v>166.83760000000001</v>
      </c>
      <c r="N28" s="28">
        <f>IFERROR('Garcia-Bernardo &amp; Janský (2021)'!J33, "n/a")</f>
        <v>162</v>
      </c>
      <c r="O28" s="28">
        <f>IFERROR('Cobham &amp; Janský (2017)'!F35*1000,"n/a")</f>
        <v>-470</v>
      </c>
      <c r="P28" s="44">
        <f>IFERROR('Alvarez-Martinez et al. 2021'!I33*(-1)/VLOOKUP(K28,'OECD x-rates'!$A$7:$L$37,4,FALSE),"n/a")</f>
        <v>12.853404352676849</v>
      </c>
    </row>
    <row r="29" spans="4:16">
      <c r="D29" s="3" t="s">
        <v>53</v>
      </c>
      <c r="E29" s="68">
        <f>IFERROR('Tørsløv et al. (2020)'!E33 * 1000, "n/a")</f>
        <v>-46799.572185855701</v>
      </c>
      <c r="F29" s="28" t="str">
        <f>IFERROR('Janský &amp; Palanský (2019)'!E33, "n/a")</f>
        <v>n/a</v>
      </c>
      <c r="G29" s="28">
        <f>IFERROR('Garcia-Bernardo &amp; Janský (2021)'!G34, "n/a")</f>
        <v>-17536</v>
      </c>
      <c r="H29" s="86" t="str">
        <f>IFERROR('Clausing (2016)'!E33 * 1000, "n/a")</f>
        <v>n/a</v>
      </c>
      <c r="I29" s="114">
        <f>IFERROR(VLOOKUP(D29,'TJN (2021)'!$D$15:$F$45,3,FALSE), "n/a")</f>
        <v>-45879</v>
      </c>
      <c r="K29" s="3" t="s">
        <v>53</v>
      </c>
      <c r="L29" s="68" t="str">
        <f>IFERROR('Tørsløv et al. (2020)'!F33 * 1000,"n/a")</f>
        <v>n/a</v>
      </c>
      <c r="M29" s="68" t="str">
        <f>IFERROR('Janský &amp; Palanský (2019)'!F33, "n/a")</f>
        <v>n/a</v>
      </c>
      <c r="N29" s="28">
        <f>IFERROR('Garcia-Bernardo &amp; Janský (2021)'!J34, "n/a")</f>
        <v>-316</v>
      </c>
      <c r="O29" s="28">
        <f>IFERROR('Cobham &amp; Janský (2017)'!F36*1000,"n/a")</f>
        <v>230</v>
      </c>
      <c r="P29" s="44">
        <f>IFERROR('Alvarez-Martinez et al. 2021'!I34*(-1)/VLOOKUP(K29,'OECD x-rates'!$A$7:$L$37,4,FALSE),"n/a")</f>
        <v>82.35496660833725</v>
      </c>
    </row>
    <row r="30" spans="4:16">
      <c r="D30" s="3" t="s">
        <v>54</v>
      </c>
      <c r="E30" s="68">
        <f>IFERROR('Tørsløv et al. (2020)'!E34 * 1000, "n/a")</f>
        <v>-12327.426958163089</v>
      </c>
      <c r="F30" s="28" t="str">
        <f>IFERROR('Janský &amp; Palanský (2019)'!E34, "n/a")</f>
        <v>n/a</v>
      </c>
      <c r="G30" s="28">
        <f>IFERROR('Garcia-Bernardo &amp; Janský (2021)'!G35, "n/a")</f>
        <v>331</v>
      </c>
      <c r="H30" s="86" t="str">
        <f>IFERROR('Clausing (2016)'!E34 * 1000, "n/a")</f>
        <v>n/a</v>
      </c>
      <c r="I30" s="114">
        <f>IFERROR(VLOOKUP(D30,'TJN (2021)'!$D$15:$F$45,3,FALSE), "n/a")</f>
        <v>-6338</v>
      </c>
      <c r="K30" s="3" t="s">
        <v>54</v>
      </c>
      <c r="L30" s="68" t="str">
        <f>IFERROR('Tørsløv et al. (2020)'!F34 * 1000,"n/a")</f>
        <v>n/a</v>
      </c>
      <c r="M30" s="68" t="str">
        <f>IFERROR('Janský &amp; Palanský (2019)'!F34, "n/a")</f>
        <v>n/a</v>
      </c>
      <c r="N30" s="28">
        <f>IFERROR('Garcia-Bernardo &amp; Janský (2021)'!J35, "n/a")</f>
        <v>18</v>
      </c>
      <c r="O30" s="28">
        <f>IFERROR('Cobham &amp; Janský (2017)'!F37*1000,"n/a")</f>
        <v>430</v>
      </c>
      <c r="P30" s="44">
        <f>IFERROR('Alvarez-Martinez et al. 2021'!I35*(-1)/VLOOKUP(K30,'OECD x-rates'!$A$7:$L$37,4,FALSE),"n/a")</f>
        <v>90.963052041657988</v>
      </c>
    </row>
    <row r="31" spans="4:16">
      <c r="D31" s="3" t="s">
        <v>55</v>
      </c>
      <c r="E31" s="68">
        <f>IFERROR('Tørsløv et al. (2020)'!E35 * 1000, "n/a")</f>
        <v>-57353.364287520075</v>
      </c>
      <c r="F31" s="28" t="str">
        <f>IFERROR('Janský &amp; Palanský (2019)'!E35, "n/a")</f>
        <v>n/a</v>
      </c>
      <c r="G31" s="28">
        <f>IFERROR('Garcia-Bernardo &amp; Janský (2021)'!G36, "n/a")</f>
        <v>-140896</v>
      </c>
      <c r="H31" s="86" t="str">
        <f>IFERROR('Clausing (2016)'!E35 * 1000, "n/a")</f>
        <v>n/a</v>
      </c>
      <c r="I31" s="114">
        <f>IFERROR(VLOOKUP(D31,'TJN (2021)'!$D$15:$F$45,3,FALSE), "n/a")</f>
        <v>-62601</v>
      </c>
      <c r="K31" s="3" t="s">
        <v>55</v>
      </c>
      <c r="L31" s="68" t="str">
        <f>IFERROR('Tørsløv et al. (2020)'!F35 * 1000,"n/a")</f>
        <v>n/a</v>
      </c>
      <c r="M31" s="68" t="str">
        <f>IFERROR('Janský &amp; Palanský (2019)'!F35, "n/a")</f>
        <v>n/a</v>
      </c>
      <c r="N31" s="28">
        <f>IFERROR('Garcia-Bernardo &amp; Janský (2021)'!J36, "n/a")</f>
        <v>-6904</v>
      </c>
      <c r="O31" s="28">
        <f>IFERROR('Cobham &amp; Janský (2017)'!F38*1000,"n/a")</f>
        <v>1040</v>
      </c>
      <c r="P31" s="44">
        <f>IFERROR('Alvarez-Martinez et al. 2021'!I36*(-1)/VLOOKUP(K31,'OECD x-rates'!$A$7:$L$37,4,FALSE),"n/a")</f>
        <v>151.99052339729013</v>
      </c>
    </row>
    <row r="32" spans="4:16">
      <c r="D32" s="3" t="s">
        <v>56</v>
      </c>
      <c r="E32" s="68">
        <f>IFERROR('Tørsløv et al. (2020)'!E36 * 1000, "n/a")</f>
        <v>5215.6647064681247</v>
      </c>
      <c r="F32" s="28">
        <f>IFERROR('Janský &amp; Palanský (2019)'!E36, "n/a")</f>
        <v>1570.002</v>
      </c>
      <c r="G32" s="28">
        <f>IFERROR('Garcia-Bernardo &amp; Janský (2021)'!G37, "n/a")</f>
        <v>-2455</v>
      </c>
      <c r="H32" s="86">
        <f>IFERROR('Clausing (2016)'!E36 * 1000, "n/a")</f>
        <v>9200</v>
      </c>
      <c r="I32" s="114">
        <f>IFERROR(VLOOKUP(D32,'TJN (2021)'!$D$15:$F$45,3,FALSE), "n/a")</f>
        <v>-16651</v>
      </c>
      <c r="K32" s="3" t="s">
        <v>56</v>
      </c>
      <c r="L32" s="68">
        <f>IFERROR('Tørsløv et al. (2020)'!F36 * 1000,"n/a")</f>
        <v>1408.2294707463936</v>
      </c>
      <c r="M32" s="68">
        <f>IFERROR('Janský &amp; Palanský (2019)'!F36, "n/a")</f>
        <v>392.50049999999999</v>
      </c>
      <c r="N32" s="28">
        <f>IFERROR('Garcia-Bernardo &amp; Janský (2021)'!J37, "n/a")</f>
        <v>-601</v>
      </c>
      <c r="O32" s="28" t="str">
        <f>IFERROR('Cobham &amp; Janský (2017)'!F39*1000,"n/a")</f>
        <v>n/a</v>
      </c>
      <c r="P32" s="44" t="str">
        <f>IFERROR('Alvarez-Martinez et al. 2021'!I37*(-1)/VLOOKUP(K32,'OECD x-rates'!$A$7:$L$37,4,FALSE),"n/a")</f>
        <v>n/a</v>
      </c>
    </row>
    <row r="33" spans="4:16">
      <c r="D33" s="3" t="s">
        <v>57</v>
      </c>
      <c r="E33" s="68">
        <f>IFERROR('Tørsløv et al. (2020)'!E37 * 1000, "n/a")</f>
        <v>3695.8663942036615</v>
      </c>
      <c r="F33" s="28">
        <f>IFERROR('Janský &amp; Palanský (2019)'!E37, "n/a")</f>
        <v>1984.087</v>
      </c>
      <c r="G33" s="28">
        <f>IFERROR('Garcia-Bernardo &amp; Janský (2021)'!G38, "n/a")</f>
        <v>19654</v>
      </c>
      <c r="H33" s="86">
        <f>IFERROR('Clausing (2016)'!E37 * 1000, "n/a")</f>
        <v>1800</v>
      </c>
      <c r="I33" s="114" t="str">
        <f>IFERROR(VLOOKUP(D33,'TJN (2021)'!$D$15:$F$45,3,FALSE), "n/a")</f>
        <v>14143</v>
      </c>
      <c r="K33" s="3" t="s">
        <v>57</v>
      </c>
      <c r="L33" s="68">
        <f>IFERROR('Tørsløv et al. (2020)'!F37 * 1000,"n/a")</f>
        <v>702.21461489869569</v>
      </c>
      <c r="M33" s="68">
        <f>IFERROR('Janský &amp; Palanský (2019)'!F37, "n/a")</f>
        <v>376.97649999999999</v>
      </c>
      <c r="N33" s="28">
        <f>IFERROR('Garcia-Bernardo &amp; Janský (2021)'!J38, "n/a")</f>
        <v>2024</v>
      </c>
      <c r="O33" s="28">
        <f>IFERROR('Cobham &amp; Janský (2017)'!F40*1000,"n/a")</f>
        <v>-470</v>
      </c>
      <c r="P33" s="44">
        <f>IFERROR('Alvarez-Martinez et al. 2021'!I38*(-1)/VLOOKUP(K33,'OECD x-rates'!$A$7:$L$37,4,FALSE),"n/a")</f>
        <v>242.49648860662631</v>
      </c>
    </row>
    <row r="34" spans="4:16">
      <c r="D34" s="3" t="s">
        <v>58</v>
      </c>
      <c r="E34" s="68">
        <f>IFERROR('Tørsløv et al. (2020)'!E38 * 1000, "n/a")</f>
        <v>2638.1822918681346</v>
      </c>
      <c r="F34" s="28">
        <f>IFERROR('Janský &amp; Palanský (2019)'!E38, "n/a")</f>
        <v>1476.085</v>
      </c>
      <c r="G34" s="28">
        <f>IFERROR('Garcia-Bernardo &amp; Janský (2021)'!G39, "n/a")</f>
        <v>3501</v>
      </c>
      <c r="H34" s="86">
        <f>IFERROR('Clausing (2016)'!E38 * 1000, "n/a")</f>
        <v>4700</v>
      </c>
      <c r="I34" s="114">
        <f>IFERROR(VLOOKUP(D34,'TJN (2021)'!$D$15:$F$45,3,FALSE), "n/a")</f>
        <v>1192</v>
      </c>
      <c r="K34" s="3" t="s">
        <v>58</v>
      </c>
      <c r="L34" s="68">
        <f>IFERROR('Tørsløv et al. (2020)'!F38 * 1000,"n/a")</f>
        <v>554.01828129230819</v>
      </c>
      <c r="M34" s="68">
        <f>IFERROR('Janský &amp; Palanský (2019)'!F38, "n/a")</f>
        <v>309.9778</v>
      </c>
      <c r="N34" s="28">
        <f>IFERROR('Garcia-Bernardo &amp; Janský (2021)'!J39, "n/a")</f>
        <v>718</v>
      </c>
      <c r="O34" s="28">
        <f>IFERROR('Cobham &amp; Janský (2017)'!F41*1000,"n/a")</f>
        <v>1110</v>
      </c>
      <c r="P34" s="44">
        <f>IFERROR('Alvarez-Martinez et al. 2021'!I39*(-1)/VLOOKUP(K34,'OECD x-rates'!$A$7:$L$37,4,FALSE),"n/a")</f>
        <v>542.30938229920685</v>
      </c>
    </row>
    <row r="35" spans="4:16">
      <c r="D35" s="3" t="s">
        <v>59</v>
      </c>
      <c r="E35" s="68" t="str">
        <f>IFERROR('Tørsløv et al. (2020)'!E39 * 1000, "n/a")</f>
        <v>n/a</v>
      </c>
      <c r="F35" s="28">
        <f>IFERROR('Janský &amp; Palanský (2019)'!E39, "n/a")</f>
        <v>1807.6610000000001</v>
      </c>
      <c r="G35" s="28">
        <f>IFERROR('Garcia-Bernardo &amp; Janský (2021)'!G40, "n/a")</f>
        <v>7947</v>
      </c>
      <c r="H35" s="86" t="str">
        <f>IFERROR('Clausing (2016)'!E39 * 1000, "n/a")</f>
        <v>n/a</v>
      </c>
      <c r="I35" s="114" t="str">
        <f>IFERROR(VLOOKUP(D35,'TJN (2021)'!$D$15:$F$45,3,FALSE), "n/a")</f>
        <v>7558</v>
      </c>
      <c r="K35" s="3" t="s">
        <v>59</v>
      </c>
      <c r="L35" s="68" t="str">
        <f>IFERROR('Tørsløv et al. (2020)'!F39 * 1000,"n/a")</f>
        <v>n/a</v>
      </c>
      <c r="M35" s="68">
        <f>IFERROR('Janský &amp; Palanský (2019)'!F39, "n/a")</f>
        <v>289.22579999999999</v>
      </c>
      <c r="N35" s="28">
        <f>IFERROR('Garcia-Bernardo &amp; Janský (2021)'!J40, "n/a")</f>
        <v>890</v>
      </c>
      <c r="O35" s="28">
        <f>IFERROR('Cobham &amp; Janský (2017)'!F42*1000,"n/a")</f>
        <v>-1670</v>
      </c>
      <c r="P35" s="44">
        <f>IFERROR('Alvarez-Martinez et al. 2021'!I40*(-1)/VLOOKUP(K35,'OECD x-rates'!$A$7:$L$37,4,FALSE),"n/a")</f>
        <v>32.985410299290699</v>
      </c>
    </row>
    <row r="36" spans="4:16">
      <c r="D36" s="3" t="s">
        <v>60</v>
      </c>
      <c r="E36" s="68">
        <f>IFERROR('Tørsløv et al. (2020)'!E40 * 1000, "n/a")</f>
        <v>636.81356041207425</v>
      </c>
      <c r="F36" s="28">
        <f>IFERROR('Janský &amp; Palanský (2019)'!E40, "n/a")</f>
        <v>564.80039999999997</v>
      </c>
      <c r="G36" s="28">
        <f>IFERROR('Garcia-Bernardo &amp; Janský (2021)'!G41, "n/a")</f>
        <v>1506</v>
      </c>
      <c r="H36" s="86" t="str">
        <f>IFERROR('Clausing (2016)'!E40 * 1000, "n/a")</f>
        <v>n/a</v>
      </c>
      <c r="I36" s="114" t="str">
        <f>IFERROR(VLOOKUP(D36,'TJN (2021)'!$D$15:$F$45,3,FALSE), "n/a")</f>
        <v>2483</v>
      </c>
      <c r="K36" s="3" t="s">
        <v>60</v>
      </c>
      <c r="L36" s="68">
        <f>IFERROR('Tørsløv et al. (2020)'!F40 * 1000,"n/a")</f>
        <v>140.09898329065635</v>
      </c>
      <c r="M36" s="68">
        <f>IFERROR('Janský &amp; Palanský (2019)'!F40, "n/a")</f>
        <v>124.2561</v>
      </c>
      <c r="N36" s="28">
        <f>IFERROR('Garcia-Bernardo &amp; Janský (2021)'!J41, "n/a")</f>
        <v>264</v>
      </c>
      <c r="O36" s="28">
        <f>IFERROR('Cobham &amp; Janský (2017)'!F43*1000,"n/a")</f>
        <v>40</v>
      </c>
      <c r="P36" s="44">
        <f>IFERROR('Alvarez-Martinez et al. 2021'!I41*(-1)/VLOOKUP(K36,'OECD x-rates'!$A$7:$L$37,4,FALSE),"n/a")</f>
        <v>48.950455971570193</v>
      </c>
    </row>
    <row r="37" spans="4:16">
      <c r="D37" s="3" t="s">
        <v>61</v>
      </c>
      <c r="E37" s="68">
        <f>IFERROR('Tørsløv et al. (2020)'!E41 * 1000, "n/a")</f>
        <v>225.29901009808276</v>
      </c>
      <c r="F37" s="28">
        <f>IFERROR('Janský &amp; Palanský (2019)'!E41, "n/a")</f>
        <v>146.4975</v>
      </c>
      <c r="G37" s="28">
        <f>IFERROR('Garcia-Bernardo &amp; Janský (2021)'!G42, "n/a")</f>
        <v>799</v>
      </c>
      <c r="H37" s="86" t="str">
        <f>IFERROR('Clausing (2016)'!E41 * 1000, "n/a")</f>
        <v>n/a</v>
      </c>
      <c r="I37" s="114">
        <f>IFERROR(VLOOKUP(D37,'TJN (2021)'!$D$15:$F$45,3,FALSE), "n/a")</f>
        <v>851</v>
      </c>
      <c r="K37" s="3" t="s">
        <v>61</v>
      </c>
      <c r="L37" s="68">
        <f>IFERROR('Tørsløv et al. (2020)'!F41 * 1000,"n/a")</f>
        <v>38.300831716674075</v>
      </c>
      <c r="M37" s="68">
        <f>IFERROR('Janský &amp; Palanský (2019)'!F41, "n/a")</f>
        <v>24.904579999999999</v>
      </c>
      <c r="N37" s="28">
        <f>IFERROR('Garcia-Bernardo &amp; Janský (2021)'!J42, "n/a")</f>
        <v>80</v>
      </c>
      <c r="O37" s="28">
        <f>IFERROR('Cobham &amp; Janský (2017)'!F44*1000,"n/a")</f>
        <v>-70</v>
      </c>
      <c r="P37" s="44">
        <f>IFERROR('Alvarez-Martinez et al. 2021'!I42*(-1)/VLOOKUP(K37,'OECD x-rates'!$A$7:$L$37,4,FALSE),"n/a")</f>
        <v>17.60160752783495</v>
      </c>
    </row>
    <row r="38" spans="4:16">
      <c r="D38" s="3" t="s">
        <v>62</v>
      </c>
      <c r="E38" s="68">
        <f>IFERROR('Tørsløv et al. (2020)'!E42 * 1000, "n/a")</f>
        <v>14362.071520602967</v>
      </c>
      <c r="F38" s="28">
        <f>IFERROR('Janský &amp; Palanský (2019)'!E42, "n/a")</f>
        <v>6181.57</v>
      </c>
      <c r="G38" s="28">
        <f>IFERROR('Garcia-Bernardo &amp; Janský (2021)'!G43, "n/a")</f>
        <v>10569</v>
      </c>
      <c r="H38" s="86">
        <f>IFERROR('Clausing (2016)'!E42 * 1000, "n/a")</f>
        <v>17700</v>
      </c>
      <c r="I38" s="114">
        <f>IFERROR(VLOOKUP(D38,'TJN (2021)'!$D$15:$F$45,3,FALSE), "n/a")</f>
        <v>12312</v>
      </c>
      <c r="K38" s="3" t="s">
        <v>62</v>
      </c>
      <c r="L38" s="68">
        <f>IFERROR('Tørsløv et al. (2020)'!F42 * 1000,"n/a")</f>
        <v>4021.3800257688313</v>
      </c>
      <c r="M38" s="68">
        <f>IFERROR('Janský &amp; Palanský (2019)'!F42, "n/a")</f>
        <v>1545.3920000000001</v>
      </c>
      <c r="N38" s="28">
        <f>IFERROR('Garcia-Bernardo &amp; Janský (2021)'!J43, "n/a")</f>
        <v>1131</v>
      </c>
      <c r="O38" s="28">
        <f>IFERROR('Cobham &amp; Janský (2017)'!F45*1000,"n/a")</f>
        <v>5520</v>
      </c>
      <c r="P38" s="44">
        <f>IFERROR('Alvarez-Martinez et al. 2021'!I43*(-1)/VLOOKUP(K38,'OECD x-rates'!$A$7:$L$37,4,FALSE),"n/a")</f>
        <v>9202.9426804293253</v>
      </c>
    </row>
    <row r="39" spans="4:16">
      <c r="D39" s="3" t="s">
        <v>63</v>
      </c>
      <c r="E39" s="68">
        <f>IFERROR('Tørsløv et al. (2020)'!E43 * 1000, "n/a")</f>
        <v>8541.0900580049947</v>
      </c>
      <c r="F39" s="28">
        <f>IFERROR('Janský &amp; Palanský (2019)'!E43, "n/a")</f>
        <v>2930.4569999999999</v>
      </c>
      <c r="G39" s="28">
        <f>IFERROR('Garcia-Bernardo &amp; Janský (2021)'!G44, "n/a")</f>
        <v>-12796</v>
      </c>
      <c r="H39" s="86" t="str">
        <f>IFERROR('Clausing (2016)'!E43 * 1000, "n/a")</f>
        <v>n/a</v>
      </c>
      <c r="I39" s="114">
        <f>IFERROR(VLOOKUP(D39,'TJN (2021)'!$D$15:$F$45,3,FALSE), "n/a")</f>
        <v>-16938</v>
      </c>
      <c r="K39" s="3" t="s">
        <v>63</v>
      </c>
      <c r="L39" s="68">
        <f>IFERROR('Tørsløv et al. (2020)'!F43 * 1000,"n/a")</f>
        <v>1879.0398127610988</v>
      </c>
      <c r="M39" s="68">
        <f>IFERROR('Janský &amp; Palanský (2019)'!F43, "n/a")</f>
        <v>644.70060000000001</v>
      </c>
      <c r="N39" s="28">
        <f>IFERROR('Garcia-Bernardo &amp; Janský (2021)'!J44, "n/a")</f>
        <v>-973</v>
      </c>
      <c r="O39" s="28">
        <f>IFERROR('Cobham &amp; Janský (2017)'!F46*1000,"n/a")</f>
        <v>20</v>
      </c>
      <c r="P39" s="44">
        <f>IFERROR('Alvarez-Martinez et al. 2021'!I44*(-1)/VLOOKUP(K39,'OECD x-rates'!$A$7:$L$37,4,FALSE),"n/a")</f>
        <v>67.866998395280547</v>
      </c>
    </row>
    <row r="40" spans="4:16">
      <c r="D40" s="3" t="s">
        <v>64</v>
      </c>
      <c r="E40" s="68">
        <f>IFERROR('Tørsløv et al. (2020)'!E44 * 1000, "n/a")</f>
        <v>-58152.724672949247</v>
      </c>
      <c r="F40" s="28" t="str">
        <f>IFERROR('Janský &amp; Palanský (2019)'!E44, "n/a")</f>
        <v>n/a</v>
      </c>
      <c r="G40" s="28">
        <f>IFERROR('Garcia-Bernardo &amp; Janský (2021)'!G45, "n/a")</f>
        <v>-51611</v>
      </c>
      <c r="H40" s="86" t="str">
        <f>IFERROR('Clausing (2016)'!E44 * 1000, "n/a")</f>
        <v>n/a</v>
      </c>
      <c r="I40" s="114">
        <f>IFERROR(VLOOKUP(D40,'TJN (2021)'!$D$15:$F$45,3,FALSE), "n/a")</f>
        <v>-67858</v>
      </c>
      <c r="K40" s="3" t="s">
        <v>64</v>
      </c>
      <c r="L40" s="68" t="str">
        <f>IFERROR('Tørsløv et al. (2020)'!F44 * 1000,"n/a")</f>
        <v>n/a</v>
      </c>
      <c r="M40" s="68" t="str">
        <f>IFERROR('Janský &amp; Palanský (2019)'!F44, "n/a")</f>
        <v>n/a</v>
      </c>
      <c r="N40" s="28">
        <f>IFERROR('Garcia-Bernardo &amp; Janský (2021)'!J45, "n/a")</f>
        <v>-3768</v>
      </c>
      <c r="O40" s="28">
        <f>IFERROR('Cobham &amp; Janský (2017)'!F47*1000,"n/a")</f>
        <v>-180</v>
      </c>
      <c r="P40" s="44" t="str">
        <f>IFERROR('Alvarez-Martinez et al. 2021'!I45*(-1)/VLOOKUP(K40,'OECD x-rates'!$A$7:$L$37,4,FALSE),"n/a")</f>
        <v>n/a</v>
      </c>
    </row>
    <row r="41" spans="4:16">
      <c r="D41" s="4" t="s">
        <v>65</v>
      </c>
      <c r="E41" s="103">
        <f>IFERROR('Tørsløv et al. (2020)'!E45 * 1000, "n/a")</f>
        <v>61500.90068304637</v>
      </c>
      <c r="F41" s="88">
        <f>IFERROR('Janský &amp; Palanský (2019)'!E45, "n/a")</f>
        <v>13601.63</v>
      </c>
      <c r="G41" s="88">
        <f>IFERROR('Garcia-Bernardo &amp; Janský (2021)'!G46, "n/a")</f>
        <v>37776</v>
      </c>
      <c r="H41" s="29" t="str">
        <f>IFERROR('Clausing (2016)'!E45 * 1000, "n/a")</f>
        <v>n/a</v>
      </c>
      <c r="I41" s="142">
        <f>IFERROR(VLOOKUP(D41,'TJN (2021)'!$D$15:$F$45,3,FALSE), "n/a")</f>
        <v>-3518</v>
      </c>
      <c r="K41" s="4" t="s">
        <v>65</v>
      </c>
      <c r="L41" s="70">
        <f>IFERROR('Tørsløv et al. (2020)'!F45 * 1000,"n/a")</f>
        <v>12300.180136609275</v>
      </c>
      <c r="M41" s="70">
        <f>IFERROR('Janský &amp; Palanský (2019)'!F45, "n/a")</f>
        <v>2720.326</v>
      </c>
      <c r="N41" s="29">
        <f>IFERROR('Garcia-Bernardo &amp; Janský (2021)'!J46, "n/a")</f>
        <v>3815</v>
      </c>
      <c r="O41" s="29">
        <f>IFERROR('Cobham &amp; Janský (2017)'!F48*1000,"n/a")</f>
        <v>1060</v>
      </c>
      <c r="P41" s="46">
        <f>IFERROR('Alvarez-Martinez et al. 2021'!I46*(-1)/VLOOKUP(K41,'OECD x-rates'!$A$7:$L$37,4,FALSE),"n/a")</f>
        <v>4088.0061038121971</v>
      </c>
    </row>
  </sheetData>
  <mergeCells count="1">
    <mergeCell ref="D2:P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A3B6-8470-C44C-99F2-4A602E4D9BFD}">
  <dimension ref="A1:U8776"/>
  <sheetViews>
    <sheetView topLeftCell="A700" zoomScaleNormal="100" workbookViewId="0">
      <selection activeCell="K725" sqref="K725"/>
    </sheetView>
  </sheetViews>
  <sheetFormatPr baseColWidth="10" defaultColWidth="11.453125" defaultRowHeight="14.5"/>
  <sheetData>
    <row r="1" spans="1:21" ht="15.5">
      <c r="A1" s="51" t="s">
        <v>327</v>
      </c>
      <c r="B1" s="51" t="s">
        <v>328</v>
      </c>
      <c r="C1" s="51" t="s">
        <v>329</v>
      </c>
      <c r="D1" s="51" t="s">
        <v>330</v>
      </c>
      <c r="E1" s="51" t="s">
        <v>81</v>
      </c>
      <c r="F1" s="51" t="s">
        <v>331</v>
      </c>
      <c r="G1" s="51" t="s">
        <v>332</v>
      </c>
      <c r="H1" s="51" t="s">
        <v>333</v>
      </c>
      <c r="I1" s="51" t="s">
        <v>334</v>
      </c>
      <c r="J1" s="51" t="s">
        <v>335</v>
      </c>
      <c r="K1" s="51">
        <v>2012</v>
      </c>
      <c r="L1" s="51">
        <v>2013</v>
      </c>
      <c r="M1" s="51">
        <v>2014</v>
      </c>
      <c r="N1" s="51">
        <v>2015</v>
      </c>
      <c r="O1" s="51">
        <v>2016</v>
      </c>
      <c r="P1" s="51">
        <v>2017</v>
      </c>
      <c r="Q1" s="51">
        <v>2018</v>
      </c>
      <c r="R1" s="51">
        <v>2019</v>
      </c>
      <c r="S1" s="51">
        <v>2020</v>
      </c>
      <c r="T1" s="51">
        <v>2021</v>
      </c>
      <c r="U1" s="51" t="s">
        <v>336</v>
      </c>
    </row>
    <row r="2" spans="1:21" ht="15.5">
      <c r="A2" s="51">
        <v>512</v>
      </c>
      <c r="B2" s="51" t="s">
        <v>337</v>
      </c>
      <c r="C2" s="51" t="s">
        <v>338</v>
      </c>
      <c r="D2" s="51" t="str">
        <f>C2&amp;E2</f>
        <v>NGDP_RAfghanistan</v>
      </c>
      <c r="E2" s="51" t="s">
        <v>339</v>
      </c>
      <c r="F2" s="51" t="s">
        <v>340</v>
      </c>
      <c r="G2" s="51" t="s">
        <v>341</v>
      </c>
      <c r="H2" s="51" t="s">
        <v>342</v>
      </c>
      <c r="I2" s="51" t="s">
        <v>343</v>
      </c>
      <c r="J2" s="51" t="s">
        <v>344</v>
      </c>
      <c r="K2" s="51">
        <v>1092.1199999999999</v>
      </c>
      <c r="L2" s="51">
        <v>1154.18</v>
      </c>
      <c r="M2" s="51">
        <v>1185.31</v>
      </c>
      <c r="N2" s="51">
        <v>1197.01</v>
      </c>
      <c r="O2" s="51">
        <v>1222.92</v>
      </c>
      <c r="P2" s="51">
        <v>1255.29</v>
      </c>
      <c r="Q2" s="51">
        <v>1270.22</v>
      </c>
      <c r="R2" s="51">
        <v>1319.9</v>
      </c>
      <c r="S2" s="51">
        <v>1253.9100000000001</v>
      </c>
      <c r="T2" s="51">
        <v>1304.06</v>
      </c>
      <c r="U2" s="51">
        <v>2019</v>
      </c>
    </row>
    <row r="3" spans="1:21" ht="15.5">
      <c r="A3" s="51">
        <v>512</v>
      </c>
      <c r="B3" s="51" t="s">
        <v>337</v>
      </c>
      <c r="C3" s="51" t="s">
        <v>345</v>
      </c>
      <c r="D3" s="51" t="str">
        <f t="shared" ref="D3:D66" si="0">C3&amp;E3</f>
        <v>NGDP_RPCHAfghanistan</v>
      </c>
      <c r="E3" s="51" t="s">
        <v>339</v>
      </c>
      <c r="F3" s="51" t="s">
        <v>340</v>
      </c>
      <c r="G3" s="51" t="s">
        <v>346</v>
      </c>
      <c r="H3" s="51" t="s">
        <v>347</v>
      </c>
      <c r="I3" s="51"/>
      <c r="J3" s="51" t="s">
        <v>348</v>
      </c>
      <c r="K3" s="51">
        <v>13.968</v>
      </c>
      <c r="L3" s="51">
        <v>5.6829999999999998</v>
      </c>
      <c r="M3" s="51">
        <v>2.6970000000000001</v>
      </c>
      <c r="N3" s="51">
        <v>0.98799999999999999</v>
      </c>
      <c r="O3" s="51">
        <v>2.1640000000000001</v>
      </c>
      <c r="P3" s="51">
        <v>2.6469999999999998</v>
      </c>
      <c r="Q3" s="51">
        <v>1.1890000000000001</v>
      </c>
      <c r="R3" s="51">
        <v>3.9119999999999999</v>
      </c>
      <c r="S3" s="51">
        <v>-5</v>
      </c>
      <c r="T3" s="51">
        <v>4</v>
      </c>
      <c r="U3" s="51">
        <v>2019</v>
      </c>
    </row>
    <row r="4" spans="1:21" ht="15.5">
      <c r="A4" s="51">
        <v>512</v>
      </c>
      <c r="B4" s="51" t="s">
        <v>337</v>
      </c>
      <c r="C4" s="51" t="s">
        <v>349</v>
      </c>
      <c r="D4" s="51" t="str">
        <f t="shared" si="0"/>
        <v>NGDPAfghanistan</v>
      </c>
      <c r="E4" s="51" t="s">
        <v>339</v>
      </c>
      <c r="F4" s="51" t="s">
        <v>155</v>
      </c>
      <c r="G4" s="51" t="s">
        <v>350</v>
      </c>
      <c r="H4" s="51" t="s">
        <v>342</v>
      </c>
      <c r="I4" s="51" t="s">
        <v>343</v>
      </c>
      <c r="J4" s="51" t="s">
        <v>344</v>
      </c>
      <c r="K4" s="51">
        <v>1033.5899999999999</v>
      </c>
      <c r="L4" s="51">
        <v>1116.83</v>
      </c>
      <c r="M4" s="51">
        <v>1183.04</v>
      </c>
      <c r="N4" s="51">
        <v>1226.57</v>
      </c>
      <c r="O4" s="51">
        <v>1222.92</v>
      </c>
      <c r="P4" s="51">
        <v>1285.46</v>
      </c>
      <c r="Q4" s="51">
        <v>1327.69</v>
      </c>
      <c r="R4" s="51">
        <v>1469.6</v>
      </c>
      <c r="S4" s="51">
        <v>1470.21</v>
      </c>
      <c r="T4" s="51">
        <v>1599.35</v>
      </c>
      <c r="U4" s="51">
        <v>2019</v>
      </c>
    </row>
    <row r="5" spans="1:21" ht="15.5">
      <c r="A5" s="51">
        <v>512</v>
      </c>
      <c r="B5" s="51" t="s">
        <v>337</v>
      </c>
      <c r="C5" s="51" t="s">
        <v>157</v>
      </c>
      <c r="D5" s="51" t="str">
        <f t="shared" si="0"/>
        <v>NGDPDAfghanistan</v>
      </c>
      <c r="E5" s="51" t="s">
        <v>339</v>
      </c>
      <c r="F5" s="51" t="s">
        <v>155</v>
      </c>
      <c r="G5" s="51" t="s">
        <v>351</v>
      </c>
      <c r="H5" s="51" t="s">
        <v>352</v>
      </c>
      <c r="I5" s="51" t="s">
        <v>343</v>
      </c>
      <c r="J5" s="51" t="s">
        <v>353</v>
      </c>
      <c r="K5" s="51">
        <v>20.292999999999999</v>
      </c>
      <c r="L5" s="51">
        <v>20.170000000000002</v>
      </c>
      <c r="M5" s="51">
        <v>20.635000000000002</v>
      </c>
      <c r="N5" s="51">
        <v>20.22</v>
      </c>
      <c r="O5" s="51">
        <v>17.994</v>
      </c>
      <c r="P5" s="51">
        <v>18.91</v>
      </c>
      <c r="Q5" s="51">
        <v>18.401</v>
      </c>
      <c r="R5" s="51">
        <v>18.876000000000001</v>
      </c>
      <c r="S5" s="51">
        <v>19.132000000000001</v>
      </c>
      <c r="T5" s="51">
        <v>19.937999999999999</v>
      </c>
      <c r="U5" s="51">
        <v>2019</v>
      </c>
    </row>
    <row r="6" spans="1:21" ht="15.5">
      <c r="A6" s="51">
        <v>512</v>
      </c>
      <c r="B6" s="51" t="s">
        <v>337</v>
      </c>
      <c r="C6" s="51" t="s">
        <v>354</v>
      </c>
      <c r="D6" s="51" t="str">
        <f t="shared" si="0"/>
        <v>PPPGDPAfghanistan</v>
      </c>
      <c r="E6" s="51" t="s">
        <v>339</v>
      </c>
      <c r="F6" s="51" t="s">
        <v>155</v>
      </c>
      <c r="G6" s="51" t="s">
        <v>355</v>
      </c>
      <c r="H6" s="51" t="s">
        <v>356</v>
      </c>
      <c r="I6" s="51" t="s">
        <v>343</v>
      </c>
      <c r="J6" s="51" t="s">
        <v>353</v>
      </c>
      <c r="K6" s="51">
        <v>59.945</v>
      </c>
      <c r="L6" s="51">
        <v>63.783999999999999</v>
      </c>
      <c r="M6" s="51">
        <v>69.444000000000003</v>
      </c>
      <c r="N6" s="51">
        <v>72.055999999999997</v>
      </c>
      <c r="O6" s="51">
        <v>70.097999999999999</v>
      </c>
      <c r="P6" s="51">
        <v>74.712000000000003</v>
      </c>
      <c r="Q6" s="51">
        <v>77.415999999999997</v>
      </c>
      <c r="R6" s="51">
        <v>81.88</v>
      </c>
      <c r="S6" s="51">
        <v>78.728999999999999</v>
      </c>
      <c r="T6" s="51">
        <v>83.37</v>
      </c>
      <c r="U6" s="51">
        <v>2019</v>
      </c>
    </row>
    <row r="7" spans="1:21" ht="15.5">
      <c r="A7" s="51">
        <v>512</v>
      </c>
      <c r="B7" s="51" t="s">
        <v>337</v>
      </c>
      <c r="C7" s="51" t="s">
        <v>357</v>
      </c>
      <c r="D7" s="51" t="str">
        <f t="shared" si="0"/>
        <v>NGDP_DAfghanistan</v>
      </c>
      <c r="E7" s="51" t="s">
        <v>339</v>
      </c>
      <c r="F7" s="51" t="s">
        <v>358</v>
      </c>
      <c r="G7" s="51" t="s">
        <v>359</v>
      </c>
      <c r="H7" s="51" t="s">
        <v>360</v>
      </c>
      <c r="I7" s="51"/>
      <c r="J7" s="51" t="s">
        <v>361</v>
      </c>
      <c r="K7" s="51">
        <v>94.641000000000005</v>
      </c>
      <c r="L7" s="51">
        <v>96.763999999999996</v>
      </c>
      <c r="M7" s="51">
        <v>99.808999999999997</v>
      </c>
      <c r="N7" s="51">
        <v>102.46899999999999</v>
      </c>
      <c r="O7" s="51">
        <v>100</v>
      </c>
      <c r="P7" s="51">
        <v>102.404</v>
      </c>
      <c r="Q7" s="51">
        <v>104.52500000000001</v>
      </c>
      <c r="R7" s="51">
        <v>111.34099999999999</v>
      </c>
      <c r="S7" s="51">
        <v>117.25</v>
      </c>
      <c r="T7" s="51">
        <v>122.64400000000001</v>
      </c>
      <c r="U7" s="51">
        <v>2019</v>
      </c>
    </row>
    <row r="8" spans="1:21" ht="15.5">
      <c r="A8" s="51">
        <v>512</v>
      </c>
      <c r="B8" s="51" t="s">
        <v>337</v>
      </c>
      <c r="C8" s="51" t="s">
        <v>362</v>
      </c>
      <c r="D8" s="51" t="str">
        <f t="shared" si="0"/>
        <v>NGDPRPCAfghanistan</v>
      </c>
      <c r="E8" s="51" t="s">
        <v>339</v>
      </c>
      <c r="F8" s="51" t="s">
        <v>363</v>
      </c>
      <c r="G8" s="51" t="s">
        <v>364</v>
      </c>
      <c r="H8" s="51" t="s">
        <v>342</v>
      </c>
      <c r="I8" s="51" t="s">
        <v>333</v>
      </c>
      <c r="J8" s="51" t="s">
        <v>365</v>
      </c>
      <c r="K8" s="51">
        <v>42225.02</v>
      </c>
      <c r="L8" s="51">
        <v>43169.34</v>
      </c>
      <c r="M8" s="51">
        <v>42944.6</v>
      </c>
      <c r="N8" s="51">
        <v>42110.879999999997</v>
      </c>
      <c r="O8" s="51">
        <v>41880.720000000001</v>
      </c>
      <c r="P8" s="51">
        <v>42265.57</v>
      </c>
      <c r="Q8" s="51">
        <v>40196.699999999997</v>
      </c>
      <c r="R8" s="51">
        <v>40990.730000000003</v>
      </c>
      <c r="S8" s="51">
        <v>38065.69</v>
      </c>
      <c r="T8" s="51">
        <v>38698.25</v>
      </c>
      <c r="U8" s="51">
        <v>2019</v>
      </c>
    </row>
    <row r="9" spans="1:21" ht="15.5">
      <c r="A9" s="51">
        <v>512</v>
      </c>
      <c r="B9" s="51" t="s">
        <v>337</v>
      </c>
      <c r="C9" s="51" t="s">
        <v>366</v>
      </c>
      <c r="D9" s="51" t="str">
        <f t="shared" si="0"/>
        <v>NGDPRPPPPCAfghanistan</v>
      </c>
      <c r="E9" s="51" t="s">
        <v>339</v>
      </c>
      <c r="F9" s="51" t="s">
        <v>363</v>
      </c>
      <c r="G9" s="51" t="s">
        <v>367</v>
      </c>
      <c r="H9" s="51" t="s">
        <v>368</v>
      </c>
      <c r="I9" s="51" t="s">
        <v>333</v>
      </c>
      <c r="J9" s="51" t="s">
        <v>365</v>
      </c>
      <c r="K9" s="51">
        <v>2513.14</v>
      </c>
      <c r="L9" s="51">
        <v>2569.34</v>
      </c>
      <c r="M9" s="51">
        <v>2555.9699999999998</v>
      </c>
      <c r="N9" s="51">
        <v>2506.35</v>
      </c>
      <c r="O9" s="51">
        <v>2492.65</v>
      </c>
      <c r="P9" s="51">
        <v>2515.5500000000002</v>
      </c>
      <c r="Q9" s="51">
        <v>2392.42</v>
      </c>
      <c r="R9" s="51">
        <v>2439.6799999999998</v>
      </c>
      <c r="S9" s="51">
        <v>2265.59</v>
      </c>
      <c r="T9" s="51">
        <v>2303.23</v>
      </c>
      <c r="U9" s="51">
        <v>2019</v>
      </c>
    </row>
    <row r="10" spans="1:21" ht="15.5">
      <c r="A10" s="51">
        <v>512</v>
      </c>
      <c r="B10" s="51" t="s">
        <v>337</v>
      </c>
      <c r="C10" s="51" t="s">
        <v>369</v>
      </c>
      <c r="D10" s="51" t="str">
        <f t="shared" si="0"/>
        <v>NGDPPCAfghanistan</v>
      </c>
      <c r="E10" s="51" t="s">
        <v>339</v>
      </c>
      <c r="F10" s="51" t="s">
        <v>370</v>
      </c>
      <c r="G10" s="51" t="s">
        <v>371</v>
      </c>
      <c r="H10" s="51" t="s">
        <v>342</v>
      </c>
      <c r="I10" s="51" t="s">
        <v>333</v>
      </c>
      <c r="J10" s="51" t="s">
        <v>372</v>
      </c>
      <c r="K10" s="51">
        <v>39962.17</v>
      </c>
      <c r="L10" s="51">
        <v>41772.32</v>
      </c>
      <c r="M10" s="51">
        <v>42862.46</v>
      </c>
      <c r="N10" s="51">
        <v>43150.71</v>
      </c>
      <c r="O10" s="51">
        <v>41880.720000000001</v>
      </c>
      <c r="P10" s="51">
        <v>43281.49</v>
      </c>
      <c r="Q10" s="51">
        <v>42015.519999999997</v>
      </c>
      <c r="R10" s="51">
        <v>45639.64</v>
      </c>
      <c r="S10" s="51">
        <v>44632.11</v>
      </c>
      <c r="T10" s="51">
        <v>47460.99</v>
      </c>
      <c r="U10" s="51">
        <v>2019</v>
      </c>
    </row>
    <row r="11" spans="1:21" ht="15.5">
      <c r="A11" s="51">
        <v>512</v>
      </c>
      <c r="B11" s="51" t="s">
        <v>337</v>
      </c>
      <c r="C11" s="51" t="s">
        <v>373</v>
      </c>
      <c r="D11" s="51" t="str">
        <f t="shared" si="0"/>
        <v>NGDPDPCAfghanistan</v>
      </c>
      <c r="E11" s="51" t="s">
        <v>339</v>
      </c>
      <c r="F11" s="51" t="s">
        <v>370</v>
      </c>
      <c r="G11" s="51" t="s">
        <v>374</v>
      </c>
      <c r="H11" s="51" t="s">
        <v>352</v>
      </c>
      <c r="I11" s="51" t="s">
        <v>333</v>
      </c>
      <c r="J11" s="51" t="s">
        <v>372</v>
      </c>
      <c r="K11" s="51">
        <v>784.61099999999999</v>
      </c>
      <c r="L11" s="51">
        <v>754.40200000000004</v>
      </c>
      <c r="M11" s="51">
        <v>747.62199999999996</v>
      </c>
      <c r="N11" s="51">
        <v>711.33699999999999</v>
      </c>
      <c r="O11" s="51">
        <v>616.23400000000004</v>
      </c>
      <c r="P11" s="51">
        <v>636.69299999999998</v>
      </c>
      <c r="Q11" s="51">
        <v>582.32299999999998</v>
      </c>
      <c r="R11" s="51">
        <v>586.20399999999995</v>
      </c>
      <c r="S11" s="51">
        <v>580.81700000000001</v>
      </c>
      <c r="T11" s="51">
        <v>591.66700000000003</v>
      </c>
      <c r="U11" s="51">
        <v>2019</v>
      </c>
    </row>
    <row r="12" spans="1:21" ht="15.5">
      <c r="A12" s="51">
        <v>512</v>
      </c>
      <c r="B12" s="51" t="s">
        <v>337</v>
      </c>
      <c r="C12" s="51" t="s">
        <v>375</v>
      </c>
      <c r="D12" s="51" t="str">
        <f t="shared" si="0"/>
        <v>PPPPCAfghanistan</v>
      </c>
      <c r="E12" s="51" t="s">
        <v>339</v>
      </c>
      <c r="F12" s="51" t="s">
        <v>370</v>
      </c>
      <c r="G12" s="51" t="s">
        <v>376</v>
      </c>
      <c r="H12" s="51" t="s">
        <v>356</v>
      </c>
      <c r="I12" s="51" t="s">
        <v>333</v>
      </c>
      <c r="J12" s="51" t="s">
        <v>372</v>
      </c>
      <c r="K12" s="51">
        <v>2317.69</v>
      </c>
      <c r="L12" s="51">
        <v>2385.71</v>
      </c>
      <c r="M12" s="51">
        <v>2516.0100000000002</v>
      </c>
      <c r="N12" s="51">
        <v>2534.92</v>
      </c>
      <c r="O12" s="51">
        <v>2400.62</v>
      </c>
      <c r="P12" s="51">
        <v>2515.5500000000002</v>
      </c>
      <c r="Q12" s="51">
        <v>2449.86</v>
      </c>
      <c r="R12" s="51">
        <v>2542.85</v>
      </c>
      <c r="S12" s="51">
        <v>2390.02</v>
      </c>
      <c r="T12" s="51">
        <v>2474.02</v>
      </c>
      <c r="U12" s="51">
        <v>2019</v>
      </c>
    </row>
    <row r="13" spans="1:21" ht="15.5">
      <c r="A13" s="51">
        <v>512</v>
      </c>
      <c r="B13" s="51" t="s">
        <v>337</v>
      </c>
      <c r="C13" s="51" t="s">
        <v>377</v>
      </c>
      <c r="D13" s="51" t="str">
        <f t="shared" si="0"/>
        <v>NGAP_NPGDPAfghanistan</v>
      </c>
      <c r="E13" s="51" t="s">
        <v>339</v>
      </c>
      <c r="F13" s="51" t="s">
        <v>378</v>
      </c>
      <c r="G13" s="51" t="s">
        <v>379</v>
      </c>
      <c r="H13" s="51" t="s">
        <v>380</v>
      </c>
      <c r="I13" s="51"/>
      <c r="J13" s="51"/>
      <c r="K13" s="51"/>
      <c r="L13" s="51"/>
      <c r="M13" s="51"/>
      <c r="N13" s="51"/>
      <c r="O13" s="51"/>
      <c r="P13" s="51"/>
      <c r="Q13" s="51"/>
      <c r="R13" s="51"/>
      <c r="S13" s="51"/>
      <c r="T13" s="51"/>
      <c r="U13" s="51"/>
    </row>
    <row r="14" spans="1:21" ht="15.5">
      <c r="A14" s="51">
        <v>512</v>
      </c>
      <c r="B14" s="51" t="s">
        <v>337</v>
      </c>
      <c r="C14" s="51" t="s">
        <v>381</v>
      </c>
      <c r="D14" s="51" t="str">
        <f t="shared" si="0"/>
        <v>PPPSHAfghanistan</v>
      </c>
      <c r="E14" s="51" t="s">
        <v>339</v>
      </c>
      <c r="F14" s="51" t="s">
        <v>382</v>
      </c>
      <c r="G14" s="51" t="s">
        <v>383</v>
      </c>
      <c r="H14" s="51" t="s">
        <v>384</v>
      </c>
      <c r="I14" s="51"/>
      <c r="J14" s="51" t="s">
        <v>353</v>
      </c>
      <c r="K14" s="51">
        <v>0.06</v>
      </c>
      <c r="L14" s="51">
        <v>6.0999999999999999E-2</v>
      </c>
      <c r="M14" s="51">
        <v>6.4000000000000001E-2</v>
      </c>
      <c r="N14" s="51">
        <v>6.5000000000000002E-2</v>
      </c>
      <c r="O14" s="51">
        <v>6.0999999999999999E-2</v>
      </c>
      <c r="P14" s="51">
        <v>6.0999999999999999E-2</v>
      </c>
      <c r="Q14" s="51">
        <v>0.06</v>
      </c>
      <c r="R14" s="51">
        <v>6.0999999999999999E-2</v>
      </c>
      <c r="S14" s="51">
        <v>0.06</v>
      </c>
      <c r="T14" s="51">
        <v>5.8999999999999997E-2</v>
      </c>
      <c r="U14" s="51">
        <v>2019</v>
      </c>
    </row>
    <row r="15" spans="1:21" ht="15.5">
      <c r="A15" s="51">
        <v>512</v>
      </c>
      <c r="B15" s="51" t="s">
        <v>337</v>
      </c>
      <c r="C15" s="51" t="s">
        <v>385</v>
      </c>
      <c r="D15" s="51" t="str">
        <f t="shared" si="0"/>
        <v>PPPEXAfghanistan</v>
      </c>
      <c r="E15" s="51" t="s">
        <v>339</v>
      </c>
      <c r="F15" s="51" t="s">
        <v>386</v>
      </c>
      <c r="G15" s="51" t="s">
        <v>387</v>
      </c>
      <c r="H15" s="51" t="s">
        <v>388</v>
      </c>
      <c r="I15" s="51"/>
      <c r="J15" s="51" t="s">
        <v>353</v>
      </c>
      <c r="K15" s="51">
        <v>17.242000000000001</v>
      </c>
      <c r="L15" s="51">
        <v>17.509</v>
      </c>
      <c r="M15" s="51">
        <v>17.036000000000001</v>
      </c>
      <c r="N15" s="51">
        <v>17.023</v>
      </c>
      <c r="O15" s="51">
        <v>17.446000000000002</v>
      </c>
      <c r="P15" s="51">
        <v>17.206</v>
      </c>
      <c r="Q15" s="51">
        <v>17.149999999999999</v>
      </c>
      <c r="R15" s="51">
        <v>17.948</v>
      </c>
      <c r="S15" s="51">
        <v>18.673999999999999</v>
      </c>
      <c r="T15" s="51">
        <v>19.184000000000001</v>
      </c>
      <c r="U15" s="51">
        <v>2019</v>
      </c>
    </row>
    <row r="16" spans="1:21" ht="15.5">
      <c r="A16" s="51">
        <v>512</v>
      </c>
      <c r="B16" s="51" t="s">
        <v>337</v>
      </c>
      <c r="C16" s="51" t="s">
        <v>389</v>
      </c>
      <c r="D16" s="51" t="str">
        <f t="shared" si="0"/>
        <v>NID_NGDPAfghanistan</v>
      </c>
      <c r="E16" s="51" t="s">
        <v>339</v>
      </c>
      <c r="F16" s="51" t="s">
        <v>390</v>
      </c>
      <c r="G16" s="51" t="s">
        <v>391</v>
      </c>
      <c r="H16" s="51" t="s">
        <v>392</v>
      </c>
      <c r="I16" s="51"/>
      <c r="J16" s="51" t="s">
        <v>344</v>
      </c>
      <c r="K16" s="51">
        <v>25.34</v>
      </c>
      <c r="L16" s="51">
        <v>23.093</v>
      </c>
      <c r="M16" s="51">
        <v>17.45</v>
      </c>
      <c r="N16" s="51">
        <v>18.427</v>
      </c>
      <c r="O16" s="51">
        <v>19.297999999999998</v>
      </c>
      <c r="P16" s="51">
        <v>18.477</v>
      </c>
      <c r="Q16" s="51">
        <v>18.039000000000001</v>
      </c>
      <c r="R16" s="51">
        <v>18.192</v>
      </c>
      <c r="S16" s="51">
        <v>16.420000000000002</v>
      </c>
      <c r="T16" s="51">
        <v>17.416</v>
      </c>
      <c r="U16" s="51">
        <v>2019</v>
      </c>
    </row>
    <row r="17" spans="1:21" ht="15.5">
      <c r="A17" s="51">
        <v>512</v>
      </c>
      <c r="B17" s="51" t="s">
        <v>337</v>
      </c>
      <c r="C17" s="51" t="s">
        <v>393</v>
      </c>
      <c r="D17" s="51" t="str">
        <f t="shared" si="0"/>
        <v>NGSD_NGDPAfghanistan</v>
      </c>
      <c r="E17" s="51" t="s">
        <v>339</v>
      </c>
      <c r="F17" s="51" t="s">
        <v>394</v>
      </c>
      <c r="G17" s="51" t="s">
        <v>395</v>
      </c>
      <c r="H17" s="51" t="s">
        <v>392</v>
      </c>
      <c r="I17" s="51"/>
      <c r="J17" s="51" t="s">
        <v>344</v>
      </c>
      <c r="K17" s="51">
        <v>36.204000000000001</v>
      </c>
      <c r="L17" s="51">
        <v>24.538</v>
      </c>
      <c r="M17" s="51">
        <v>24.007000000000001</v>
      </c>
      <c r="N17" s="51">
        <v>22.222999999999999</v>
      </c>
      <c r="O17" s="51">
        <v>28.315999999999999</v>
      </c>
      <c r="P17" s="51">
        <v>26.062999999999999</v>
      </c>
      <c r="Q17" s="51">
        <v>30.196999999999999</v>
      </c>
      <c r="R17" s="51">
        <v>29.896999999999998</v>
      </c>
      <c r="S17" s="51">
        <v>27.132000000000001</v>
      </c>
      <c r="T17" s="51">
        <v>27.390999999999998</v>
      </c>
      <c r="U17" s="51">
        <v>2019</v>
      </c>
    </row>
    <row r="18" spans="1:21" ht="15.5">
      <c r="A18" s="51">
        <v>512</v>
      </c>
      <c r="B18" s="51" t="s">
        <v>337</v>
      </c>
      <c r="C18" s="51" t="s">
        <v>396</v>
      </c>
      <c r="D18" s="51" t="str">
        <f t="shared" si="0"/>
        <v>PCPIAfghanistan</v>
      </c>
      <c r="E18" s="51" t="s">
        <v>339</v>
      </c>
      <c r="F18" s="51" t="s">
        <v>397</v>
      </c>
      <c r="G18" s="51" t="s">
        <v>398</v>
      </c>
      <c r="H18" s="51" t="s">
        <v>360</v>
      </c>
      <c r="I18" s="51"/>
      <c r="J18" s="51" t="s">
        <v>399</v>
      </c>
      <c r="K18" s="51">
        <v>90.716999999999999</v>
      </c>
      <c r="L18" s="51">
        <v>97.417000000000002</v>
      </c>
      <c r="M18" s="51">
        <v>101.97</v>
      </c>
      <c r="N18" s="51">
        <v>101.29600000000001</v>
      </c>
      <c r="O18" s="51">
        <v>105.736</v>
      </c>
      <c r="P18" s="51">
        <v>110.998</v>
      </c>
      <c r="Q18" s="51">
        <v>111.693</v>
      </c>
      <c r="R18" s="51">
        <v>114.264</v>
      </c>
      <c r="S18" s="51">
        <v>120.67100000000001</v>
      </c>
      <c r="T18" s="51">
        <v>126.78</v>
      </c>
      <c r="U18" s="51">
        <v>2020</v>
      </c>
    </row>
    <row r="19" spans="1:21" ht="15.5">
      <c r="A19" s="51">
        <v>512</v>
      </c>
      <c r="B19" s="51" t="s">
        <v>337</v>
      </c>
      <c r="C19" s="51" t="s">
        <v>400</v>
      </c>
      <c r="D19" s="51" t="str">
        <f t="shared" si="0"/>
        <v>PCPIPCHAfghanistan</v>
      </c>
      <c r="E19" s="51" t="s">
        <v>339</v>
      </c>
      <c r="F19" s="51" t="s">
        <v>397</v>
      </c>
      <c r="G19" s="51" t="s">
        <v>401</v>
      </c>
      <c r="H19" s="51" t="s">
        <v>347</v>
      </c>
      <c r="I19" s="51"/>
      <c r="J19" s="51" t="s">
        <v>402</v>
      </c>
      <c r="K19" s="51">
        <v>6.4409999999999998</v>
      </c>
      <c r="L19" s="51">
        <v>7.3860000000000001</v>
      </c>
      <c r="M19" s="51">
        <v>4.6740000000000004</v>
      </c>
      <c r="N19" s="51">
        <v>-0.66200000000000003</v>
      </c>
      <c r="O19" s="51">
        <v>4.3840000000000003</v>
      </c>
      <c r="P19" s="51">
        <v>4.976</v>
      </c>
      <c r="Q19" s="51">
        <v>0.626</v>
      </c>
      <c r="R19" s="51">
        <v>2.302</v>
      </c>
      <c r="S19" s="51">
        <v>5.6070000000000002</v>
      </c>
      <c r="T19" s="51">
        <v>5.0620000000000003</v>
      </c>
      <c r="U19" s="51">
        <v>2020</v>
      </c>
    </row>
    <row r="20" spans="1:21" ht="15.5">
      <c r="A20" s="51">
        <v>512</v>
      </c>
      <c r="B20" s="51" t="s">
        <v>337</v>
      </c>
      <c r="C20" s="51" t="s">
        <v>403</v>
      </c>
      <c r="D20" s="51" t="str">
        <f t="shared" si="0"/>
        <v>PCPIEAfghanistan</v>
      </c>
      <c r="E20" s="51" t="s">
        <v>339</v>
      </c>
      <c r="F20" s="51" t="s">
        <v>404</v>
      </c>
      <c r="G20" s="51" t="s">
        <v>405</v>
      </c>
      <c r="H20" s="51" t="s">
        <v>360</v>
      </c>
      <c r="I20" s="51"/>
      <c r="J20" s="51" t="s">
        <v>399</v>
      </c>
      <c r="K20" s="51">
        <v>94.686999999999998</v>
      </c>
      <c r="L20" s="51">
        <v>101.54300000000001</v>
      </c>
      <c r="M20" s="51">
        <v>103.053</v>
      </c>
      <c r="N20" s="51">
        <v>104.218</v>
      </c>
      <c r="O20" s="51">
        <v>109</v>
      </c>
      <c r="P20" s="51">
        <v>112.315</v>
      </c>
      <c r="Q20" s="51">
        <v>113.16200000000001</v>
      </c>
      <c r="R20" s="51">
        <v>116.3</v>
      </c>
      <c r="S20" s="51">
        <v>122.1</v>
      </c>
      <c r="T20" s="51">
        <v>129.18199999999999</v>
      </c>
      <c r="U20" s="51">
        <v>2020</v>
      </c>
    </row>
    <row r="21" spans="1:21" ht="15.5">
      <c r="A21" s="51">
        <v>512</v>
      </c>
      <c r="B21" s="51" t="s">
        <v>337</v>
      </c>
      <c r="C21" s="51" t="s">
        <v>406</v>
      </c>
      <c r="D21" s="51" t="str">
        <f t="shared" si="0"/>
        <v>PCPIEPCHAfghanistan</v>
      </c>
      <c r="E21" s="51" t="s">
        <v>339</v>
      </c>
      <c r="F21" s="51" t="s">
        <v>404</v>
      </c>
      <c r="G21" s="51" t="s">
        <v>407</v>
      </c>
      <c r="H21" s="51" t="s">
        <v>347</v>
      </c>
      <c r="I21" s="51"/>
      <c r="J21" s="51" t="s">
        <v>408</v>
      </c>
      <c r="K21" s="51">
        <v>5.875</v>
      </c>
      <c r="L21" s="51">
        <v>7.2409999999999997</v>
      </c>
      <c r="M21" s="51">
        <v>1.4870000000000001</v>
      </c>
      <c r="N21" s="51">
        <v>1.131</v>
      </c>
      <c r="O21" s="51">
        <v>4.5880000000000001</v>
      </c>
      <c r="P21" s="51">
        <v>3.0409999999999999</v>
      </c>
      <c r="Q21" s="51">
        <v>0.755</v>
      </c>
      <c r="R21" s="51">
        <v>2.7730000000000001</v>
      </c>
      <c r="S21" s="51">
        <v>4.9870000000000001</v>
      </c>
      <c r="T21" s="51">
        <v>5.8</v>
      </c>
      <c r="U21" s="51">
        <v>2020</v>
      </c>
    </row>
    <row r="22" spans="1:21" ht="15.5">
      <c r="A22" s="51">
        <v>512</v>
      </c>
      <c r="B22" s="51" t="s">
        <v>337</v>
      </c>
      <c r="C22" s="51" t="s">
        <v>409</v>
      </c>
      <c r="D22" s="51" t="str">
        <f t="shared" si="0"/>
        <v>FLIBOR6Afghanistan</v>
      </c>
      <c r="E22" s="51" t="s">
        <v>339</v>
      </c>
      <c r="F22" s="51" t="s">
        <v>410</v>
      </c>
      <c r="G22" s="51"/>
      <c r="H22" s="51" t="s">
        <v>384</v>
      </c>
      <c r="I22" s="51"/>
      <c r="J22" s="51"/>
      <c r="K22" s="51"/>
      <c r="L22" s="51"/>
      <c r="M22" s="51"/>
      <c r="N22" s="51"/>
      <c r="O22" s="51"/>
      <c r="P22" s="51"/>
      <c r="Q22" s="51"/>
      <c r="R22" s="51"/>
      <c r="S22" s="51"/>
      <c r="T22" s="51"/>
      <c r="U22" s="51"/>
    </row>
    <row r="23" spans="1:21" ht="15.5">
      <c r="A23" s="51">
        <v>512</v>
      </c>
      <c r="B23" s="51" t="s">
        <v>337</v>
      </c>
      <c r="C23" s="51" t="s">
        <v>411</v>
      </c>
      <c r="D23" s="51" t="str">
        <f t="shared" si="0"/>
        <v>TM_RPCHAfghanistan</v>
      </c>
      <c r="E23" s="51" t="s">
        <v>339</v>
      </c>
      <c r="F23" s="51" t="s">
        <v>412</v>
      </c>
      <c r="G23" s="51" t="s">
        <v>413</v>
      </c>
      <c r="H23" s="51" t="s">
        <v>347</v>
      </c>
      <c r="I23" s="51"/>
      <c r="J23" s="51" t="s">
        <v>414</v>
      </c>
      <c r="K23" s="51">
        <v>31.436</v>
      </c>
      <c r="L23" s="51">
        <v>3.6709999999999998</v>
      </c>
      <c r="M23" s="51">
        <v>-14.976000000000001</v>
      </c>
      <c r="N23" s="51">
        <v>15.308999999999999</v>
      </c>
      <c r="O23" s="51">
        <v>-7.9290000000000003</v>
      </c>
      <c r="P23" s="51">
        <v>4.4420000000000002</v>
      </c>
      <c r="Q23" s="51">
        <v>-4.5510000000000002</v>
      </c>
      <c r="R23" s="51">
        <v>-7.8620000000000001</v>
      </c>
      <c r="S23" s="51">
        <v>2.8919999999999999</v>
      </c>
      <c r="T23" s="51">
        <v>4.9180000000000001</v>
      </c>
      <c r="U23" s="51">
        <v>2019</v>
      </c>
    </row>
    <row r="24" spans="1:21" ht="15.5">
      <c r="A24" s="51">
        <v>512</v>
      </c>
      <c r="B24" s="51" t="s">
        <v>337</v>
      </c>
      <c r="C24" s="51" t="s">
        <v>415</v>
      </c>
      <c r="D24" s="51" t="str">
        <f t="shared" si="0"/>
        <v>TMG_RPCHAfghanistan</v>
      </c>
      <c r="E24" s="51" t="s">
        <v>339</v>
      </c>
      <c r="F24" s="51" t="s">
        <v>416</v>
      </c>
      <c r="G24" s="51" t="s">
        <v>417</v>
      </c>
      <c r="H24" s="51" t="s">
        <v>347</v>
      </c>
      <c r="I24" s="51"/>
      <c r="J24" s="51" t="s">
        <v>414</v>
      </c>
      <c r="K24" s="51">
        <v>36.033999999999999</v>
      </c>
      <c r="L24" s="51">
        <v>7.9349999999999996</v>
      </c>
      <c r="M24" s="51">
        <v>-16.77</v>
      </c>
      <c r="N24" s="51">
        <v>23.256</v>
      </c>
      <c r="O24" s="51">
        <v>-7.6079999999999997</v>
      </c>
      <c r="P24" s="51">
        <v>2.597</v>
      </c>
      <c r="Q24" s="51">
        <v>-7.4050000000000002</v>
      </c>
      <c r="R24" s="51">
        <v>-5.758</v>
      </c>
      <c r="S24" s="51">
        <v>4.0279999999999996</v>
      </c>
      <c r="T24" s="51">
        <v>5.0309999999999997</v>
      </c>
      <c r="U24" s="51">
        <v>2019</v>
      </c>
    </row>
    <row r="25" spans="1:21" ht="15.5">
      <c r="A25" s="51">
        <v>512</v>
      </c>
      <c r="B25" s="51" t="s">
        <v>337</v>
      </c>
      <c r="C25" s="51" t="s">
        <v>418</v>
      </c>
      <c r="D25" s="51" t="str">
        <f t="shared" si="0"/>
        <v>TX_RPCHAfghanistan</v>
      </c>
      <c r="E25" s="51" t="s">
        <v>339</v>
      </c>
      <c r="F25" s="51" t="s">
        <v>419</v>
      </c>
      <c r="G25" s="51" t="s">
        <v>420</v>
      </c>
      <c r="H25" s="51" t="s">
        <v>347</v>
      </c>
      <c r="I25" s="51"/>
      <c r="J25" s="51" t="s">
        <v>414</v>
      </c>
      <c r="K25" s="51">
        <v>-23.92</v>
      </c>
      <c r="L25" s="51">
        <v>-37.564</v>
      </c>
      <c r="M25" s="51">
        <v>51.44</v>
      </c>
      <c r="N25" s="51">
        <v>-11.585000000000001</v>
      </c>
      <c r="O25" s="51">
        <v>-15.409000000000001</v>
      </c>
      <c r="P25" s="51">
        <v>-5.883</v>
      </c>
      <c r="Q25" s="51">
        <v>28.901</v>
      </c>
      <c r="R25" s="51">
        <v>-5.1159999999999997</v>
      </c>
      <c r="S25" s="51">
        <v>-10.423999999999999</v>
      </c>
      <c r="T25" s="51">
        <v>2.117</v>
      </c>
      <c r="U25" s="51">
        <v>2019</v>
      </c>
    </row>
    <row r="26" spans="1:21" ht="15.5">
      <c r="A26" s="51">
        <v>512</v>
      </c>
      <c r="B26" s="51" t="s">
        <v>337</v>
      </c>
      <c r="C26" s="51" t="s">
        <v>421</v>
      </c>
      <c r="D26" s="51" t="str">
        <f t="shared" si="0"/>
        <v>TXG_RPCHAfghanistan</v>
      </c>
      <c r="E26" s="51" t="s">
        <v>339</v>
      </c>
      <c r="F26" s="51" t="s">
        <v>422</v>
      </c>
      <c r="G26" s="51" t="s">
        <v>423</v>
      </c>
      <c r="H26" s="51" t="s">
        <v>347</v>
      </c>
      <c r="I26" s="51"/>
      <c r="J26" s="51" t="s">
        <v>414</v>
      </c>
      <c r="K26" s="51">
        <v>4.5389999999999997</v>
      </c>
      <c r="L26" s="51">
        <v>10.092000000000001</v>
      </c>
      <c r="M26" s="51">
        <v>34.840000000000003</v>
      </c>
      <c r="N26" s="51">
        <v>12.919</v>
      </c>
      <c r="O26" s="51">
        <v>12.99</v>
      </c>
      <c r="P26" s="51">
        <v>18.262</v>
      </c>
      <c r="Q26" s="51">
        <v>3.7930000000000001</v>
      </c>
      <c r="R26" s="51">
        <v>6.8000000000000005E-2</v>
      </c>
      <c r="S26" s="51">
        <v>-14.255000000000001</v>
      </c>
      <c r="T26" s="51">
        <v>5.375</v>
      </c>
      <c r="U26" s="51">
        <v>2019</v>
      </c>
    </row>
    <row r="27" spans="1:21" ht="15.5">
      <c r="A27" s="51">
        <v>512</v>
      </c>
      <c r="B27" s="51" t="s">
        <v>337</v>
      </c>
      <c r="C27" s="51" t="s">
        <v>424</v>
      </c>
      <c r="D27" s="51" t="str">
        <f t="shared" si="0"/>
        <v>LURAfghanistan</v>
      </c>
      <c r="E27" s="51" t="s">
        <v>339</v>
      </c>
      <c r="F27" s="51" t="s">
        <v>425</v>
      </c>
      <c r="G27" s="51" t="s">
        <v>426</v>
      </c>
      <c r="H27" s="51" t="s">
        <v>427</v>
      </c>
      <c r="I27" s="51"/>
      <c r="J27" s="51"/>
      <c r="K27" s="51"/>
      <c r="L27" s="51"/>
      <c r="M27" s="51"/>
      <c r="N27" s="51"/>
      <c r="O27" s="51"/>
      <c r="P27" s="51"/>
      <c r="Q27" s="51"/>
      <c r="R27" s="51"/>
      <c r="S27" s="51"/>
      <c r="T27" s="51"/>
      <c r="U27" s="51"/>
    </row>
    <row r="28" spans="1:21" ht="15.5">
      <c r="A28" s="51">
        <v>512</v>
      </c>
      <c r="B28" s="51" t="s">
        <v>337</v>
      </c>
      <c r="C28" s="51" t="s">
        <v>428</v>
      </c>
      <c r="D28" s="51" t="str">
        <f t="shared" si="0"/>
        <v>LEAfghanistan</v>
      </c>
      <c r="E28" s="51" t="s">
        <v>339</v>
      </c>
      <c r="F28" s="51" t="s">
        <v>429</v>
      </c>
      <c r="G28" s="51" t="s">
        <v>430</v>
      </c>
      <c r="H28" s="51" t="s">
        <v>431</v>
      </c>
      <c r="I28" s="51" t="s">
        <v>432</v>
      </c>
      <c r="J28" s="51"/>
      <c r="K28" s="51"/>
      <c r="L28" s="51"/>
      <c r="M28" s="51"/>
      <c r="N28" s="51"/>
      <c r="O28" s="51"/>
      <c r="P28" s="51"/>
      <c r="Q28" s="51"/>
      <c r="R28" s="51"/>
      <c r="S28" s="51"/>
      <c r="T28" s="51"/>
      <c r="U28" s="51"/>
    </row>
    <row r="29" spans="1:21" ht="15.5">
      <c r="A29" s="51">
        <v>512</v>
      </c>
      <c r="B29" s="51" t="s">
        <v>337</v>
      </c>
      <c r="C29" s="51" t="s">
        <v>433</v>
      </c>
      <c r="D29" s="51" t="str">
        <f t="shared" si="0"/>
        <v>LPAfghanistan</v>
      </c>
      <c r="E29" s="51" t="s">
        <v>339</v>
      </c>
      <c r="F29" s="51" t="s">
        <v>434</v>
      </c>
      <c r="G29" s="51" t="s">
        <v>435</v>
      </c>
      <c r="H29" s="51" t="s">
        <v>431</v>
      </c>
      <c r="I29" s="51" t="s">
        <v>432</v>
      </c>
      <c r="J29" s="51" t="s">
        <v>436</v>
      </c>
      <c r="K29" s="51">
        <v>25.864000000000001</v>
      </c>
      <c r="L29" s="51">
        <v>26.736000000000001</v>
      </c>
      <c r="M29" s="51">
        <v>27.600999999999999</v>
      </c>
      <c r="N29" s="51">
        <v>28.425000000000001</v>
      </c>
      <c r="O29" s="51">
        <v>29.2</v>
      </c>
      <c r="P29" s="51">
        <v>29.7</v>
      </c>
      <c r="Q29" s="51">
        <v>31.6</v>
      </c>
      <c r="R29" s="51">
        <v>32.200000000000003</v>
      </c>
      <c r="S29" s="51">
        <v>32.941000000000003</v>
      </c>
      <c r="T29" s="51">
        <v>33.698</v>
      </c>
      <c r="U29" s="51">
        <v>2019</v>
      </c>
    </row>
    <row r="30" spans="1:21" ht="15.5">
      <c r="A30" s="51">
        <v>512</v>
      </c>
      <c r="B30" s="51" t="s">
        <v>337</v>
      </c>
      <c r="C30" s="51" t="s">
        <v>437</v>
      </c>
      <c r="D30" s="51" t="str">
        <f t="shared" si="0"/>
        <v>GGRAfghanistan</v>
      </c>
      <c r="E30" s="51" t="s">
        <v>339</v>
      </c>
      <c r="F30" s="51" t="s">
        <v>438</v>
      </c>
      <c r="G30" s="51" t="s">
        <v>439</v>
      </c>
      <c r="H30" s="51" t="s">
        <v>342</v>
      </c>
      <c r="I30" s="51" t="s">
        <v>343</v>
      </c>
      <c r="J30" s="51" t="s">
        <v>440</v>
      </c>
      <c r="K30" s="51">
        <v>260.57100000000003</v>
      </c>
      <c r="L30" s="51">
        <v>271.90300000000002</v>
      </c>
      <c r="M30" s="51">
        <v>280.18700000000001</v>
      </c>
      <c r="N30" s="51">
        <v>301.35599999999999</v>
      </c>
      <c r="O30" s="51">
        <v>344.327</v>
      </c>
      <c r="P30" s="51">
        <v>347.82900000000001</v>
      </c>
      <c r="Q30" s="51">
        <v>405.87299999999999</v>
      </c>
      <c r="R30" s="51">
        <v>395.923</v>
      </c>
      <c r="S30" s="51">
        <v>397.67099999999999</v>
      </c>
      <c r="T30" s="51">
        <v>416.24799999999999</v>
      </c>
      <c r="U30" s="51">
        <v>2019</v>
      </c>
    </row>
    <row r="31" spans="1:21" ht="15.5">
      <c r="A31" s="51">
        <v>512</v>
      </c>
      <c r="B31" s="51" t="s">
        <v>337</v>
      </c>
      <c r="C31" s="51" t="s">
        <v>441</v>
      </c>
      <c r="D31" s="51" t="str">
        <f t="shared" si="0"/>
        <v>GGR_NGDPAfghanistan</v>
      </c>
      <c r="E31" s="51" t="s">
        <v>339</v>
      </c>
      <c r="F31" s="51" t="s">
        <v>438</v>
      </c>
      <c r="G31" s="51" t="s">
        <v>439</v>
      </c>
      <c r="H31" s="51" t="s">
        <v>392</v>
      </c>
      <c r="I31" s="51"/>
      <c r="J31" s="51" t="s">
        <v>442</v>
      </c>
      <c r="K31" s="51">
        <v>25.21</v>
      </c>
      <c r="L31" s="51">
        <v>24.346</v>
      </c>
      <c r="M31" s="51">
        <v>23.684000000000001</v>
      </c>
      <c r="N31" s="51">
        <v>24.568999999999999</v>
      </c>
      <c r="O31" s="51">
        <v>28.155999999999999</v>
      </c>
      <c r="P31" s="51">
        <v>27.059000000000001</v>
      </c>
      <c r="Q31" s="51">
        <v>30.57</v>
      </c>
      <c r="R31" s="51">
        <v>26.940999999999999</v>
      </c>
      <c r="S31" s="51">
        <v>27.048999999999999</v>
      </c>
      <c r="T31" s="51">
        <v>26.026</v>
      </c>
      <c r="U31" s="51">
        <v>2019</v>
      </c>
    </row>
    <row r="32" spans="1:21" ht="15.5">
      <c r="A32" s="51">
        <v>512</v>
      </c>
      <c r="B32" s="51" t="s">
        <v>337</v>
      </c>
      <c r="C32" s="51" t="s">
        <v>443</v>
      </c>
      <c r="D32" s="51" t="str">
        <f t="shared" si="0"/>
        <v>GGXAfghanistan</v>
      </c>
      <c r="E32" s="51" t="s">
        <v>339</v>
      </c>
      <c r="F32" s="51" t="s">
        <v>444</v>
      </c>
      <c r="G32" s="51" t="s">
        <v>445</v>
      </c>
      <c r="H32" s="51" t="s">
        <v>342</v>
      </c>
      <c r="I32" s="51" t="s">
        <v>343</v>
      </c>
      <c r="J32" s="51" t="s">
        <v>440</v>
      </c>
      <c r="K32" s="51">
        <v>258.68900000000002</v>
      </c>
      <c r="L32" s="51">
        <v>278.95</v>
      </c>
      <c r="M32" s="51">
        <v>300.52100000000002</v>
      </c>
      <c r="N32" s="51">
        <v>318.255</v>
      </c>
      <c r="O32" s="51">
        <v>342.77100000000002</v>
      </c>
      <c r="P32" s="51">
        <v>356.48200000000003</v>
      </c>
      <c r="Q32" s="51">
        <v>384.17599999999999</v>
      </c>
      <c r="R32" s="51">
        <v>411.47300000000001</v>
      </c>
      <c r="S32" s="51">
        <v>433.83600000000001</v>
      </c>
      <c r="T32" s="51">
        <v>456.233</v>
      </c>
      <c r="U32" s="51">
        <v>2019</v>
      </c>
    </row>
    <row r="33" spans="1:21" ht="15.5">
      <c r="A33" s="51">
        <v>512</v>
      </c>
      <c r="B33" s="51" t="s">
        <v>337</v>
      </c>
      <c r="C33" s="51" t="s">
        <v>446</v>
      </c>
      <c r="D33" s="51" t="str">
        <f t="shared" si="0"/>
        <v>GGX_NGDPAfghanistan</v>
      </c>
      <c r="E33" s="51" t="s">
        <v>339</v>
      </c>
      <c r="F33" s="51" t="s">
        <v>444</v>
      </c>
      <c r="G33" s="51" t="s">
        <v>445</v>
      </c>
      <c r="H33" s="51" t="s">
        <v>392</v>
      </c>
      <c r="I33" s="51"/>
      <c r="J33" s="51" t="s">
        <v>447</v>
      </c>
      <c r="K33" s="51">
        <v>25.027999999999999</v>
      </c>
      <c r="L33" s="51">
        <v>24.977</v>
      </c>
      <c r="M33" s="51">
        <v>25.402000000000001</v>
      </c>
      <c r="N33" s="51">
        <v>25.946999999999999</v>
      </c>
      <c r="O33" s="51">
        <v>28.029</v>
      </c>
      <c r="P33" s="51">
        <v>27.731999999999999</v>
      </c>
      <c r="Q33" s="51">
        <v>28.936</v>
      </c>
      <c r="R33" s="51">
        <v>27.998999999999999</v>
      </c>
      <c r="S33" s="51">
        <v>29.507999999999999</v>
      </c>
      <c r="T33" s="51">
        <v>28.526</v>
      </c>
      <c r="U33" s="51">
        <v>2019</v>
      </c>
    </row>
    <row r="34" spans="1:21" ht="15.5">
      <c r="A34" s="51">
        <v>512</v>
      </c>
      <c r="B34" s="51" t="s">
        <v>337</v>
      </c>
      <c r="C34" s="51" t="s">
        <v>448</v>
      </c>
      <c r="D34" s="51" t="str">
        <f t="shared" si="0"/>
        <v>GGXCNLAfghanistan</v>
      </c>
      <c r="E34" s="51" t="s">
        <v>339</v>
      </c>
      <c r="F34" s="51" t="s">
        <v>449</v>
      </c>
      <c r="G34" s="51" t="s">
        <v>450</v>
      </c>
      <c r="H34" s="51" t="s">
        <v>342</v>
      </c>
      <c r="I34" s="51" t="s">
        <v>343</v>
      </c>
      <c r="J34" s="51" t="s">
        <v>440</v>
      </c>
      <c r="K34" s="51">
        <v>1.8819999999999999</v>
      </c>
      <c r="L34" s="51">
        <v>-7.0469999999999997</v>
      </c>
      <c r="M34" s="51">
        <v>-20.334</v>
      </c>
      <c r="N34" s="51">
        <v>-16.898</v>
      </c>
      <c r="O34" s="51">
        <v>1.556</v>
      </c>
      <c r="P34" s="51">
        <v>-8.6530000000000005</v>
      </c>
      <c r="Q34" s="51">
        <v>21.696999999999999</v>
      </c>
      <c r="R34" s="51">
        <v>-15.55</v>
      </c>
      <c r="S34" s="51">
        <v>-36.164999999999999</v>
      </c>
      <c r="T34" s="51">
        <v>-39.984999999999999</v>
      </c>
      <c r="U34" s="51">
        <v>2019</v>
      </c>
    </row>
    <row r="35" spans="1:21" ht="15.5">
      <c r="A35" s="51">
        <v>512</v>
      </c>
      <c r="B35" s="51" t="s">
        <v>337</v>
      </c>
      <c r="C35" s="51" t="s">
        <v>451</v>
      </c>
      <c r="D35" s="51" t="str">
        <f t="shared" si="0"/>
        <v>GGXCNL_NGDPAfghanistan</v>
      </c>
      <c r="E35" s="51" t="s">
        <v>339</v>
      </c>
      <c r="F35" s="51" t="s">
        <v>449</v>
      </c>
      <c r="G35" s="51" t="s">
        <v>450</v>
      </c>
      <c r="H35" s="51" t="s">
        <v>392</v>
      </c>
      <c r="I35" s="51"/>
      <c r="J35" s="51" t="s">
        <v>452</v>
      </c>
      <c r="K35" s="51">
        <v>0.182</v>
      </c>
      <c r="L35" s="51">
        <v>-0.63100000000000001</v>
      </c>
      <c r="M35" s="51">
        <v>-1.7190000000000001</v>
      </c>
      <c r="N35" s="51">
        <v>-1.3779999999999999</v>
      </c>
      <c r="O35" s="51">
        <v>0.127</v>
      </c>
      <c r="P35" s="51">
        <v>-0.67300000000000004</v>
      </c>
      <c r="Q35" s="51">
        <v>1.6339999999999999</v>
      </c>
      <c r="R35" s="51">
        <v>-1.0580000000000001</v>
      </c>
      <c r="S35" s="51">
        <v>-2.46</v>
      </c>
      <c r="T35" s="51">
        <v>-2.5</v>
      </c>
      <c r="U35" s="51">
        <v>2019</v>
      </c>
    </row>
    <row r="36" spans="1:21" ht="15.5">
      <c r="A36" s="51">
        <v>512</v>
      </c>
      <c r="B36" s="51" t="s">
        <v>337</v>
      </c>
      <c r="C36" s="51" t="s">
        <v>453</v>
      </c>
      <c r="D36" s="51" t="str">
        <f t="shared" si="0"/>
        <v>GGSBAfghanistan</v>
      </c>
      <c r="E36" s="51" t="s">
        <v>339</v>
      </c>
      <c r="F36" s="51" t="s">
        <v>454</v>
      </c>
      <c r="G36" s="51" t="s">
        <v>455</v>
      </c>
      <c r="H36" s="51" t="s">
        <v>342</v>
      </c>
      <c r="I36" s="51" t="s">
        <v>343</v>
      </c>
      <c r="J36" s="51"/>
      <c r="K36" s="51"/>
      <c r="L36" s="51"/>
      <c r="M36" s="51"/>
      <c r="N36" s="51"/>
      <c r="O36" s="51"/>
      <c r="P36" s="51"/>
      <c r="Q36" s="51"/>
      <c r="R36" s="51"/>
      <c r="S36" s="51"/>
      <c r="T36" s="51"/>
      <c r="U36" s="51"/>
    </row>
    <row r="37" spans="1:21" ht="15.5">
      <c r="A37" s="51">
        <v>512</v>
      </c>
      <c r="B37" s="51" t="s">
        <v>337</v>
      </c>
      <c r="C37" s="51" t="s">
        <v>456</v>
      </c>
      <c r="D37" s="51" t="str">
        <f t="shared" si="0"/>
        <v>GGSB_NPGDPAfghanistan</v>
      </c>
      <c r="E37" s="51" t="s">
        <v>339</v>
      </c>
      <c r="F37" s="51" t="s">
        <v>454</v>
      </c>
      <c r="G37" s="51" t="s">
        <v>455</v>
      </c>
      <c r="H37" s="51" t="s">
        <v>380</v>
      </c>
      <c r="I37" s="51"/>
      <c r="J37" s="51"/>
      <c r="K37" s="51"/>
      <c r="L37" s="51"/>
      <c r="M37" s="51"/>
      <c r="N37" s="51"/>
      <c r="O37" s="51"/>
      <c r="P37" s="51"/>
      <c r="Q37" s="51"/>
      <c r="R37" s="51"/>
      <c r="S37" s="51"/>
      <c r="T37" s="51"/>
      <c r="U37" s="51"/>
    </row>
    <row r="38" spans="1:21" ht="15.5">
      <c r="A38" s="51">
        <v>512</v>
      </c>
      <c r="B38" s="51" t="s">
        <v>337</v>
      </c>
      <c r="C38" s="51" t="s">
        <v>457</v>
      </c>
      <c r="D38" s="51" t="str">
        <f t="shared" si="0"/>
        <v>GGXONLBAfghanistan</v>
      </c>
      <c r="E38" s="51" t="s">
        <v>339</v>
      </c>
      <c r="F38" s="51" t="s">
        <v>458</v>
      </c>
      <c r="G38" s="51" t="s">
        <v>459</v>
      </c>
      <c r="H38" s="51" t="s">
        <v>342</v>
      </c>
      <c r="I38" s="51" t="s">
        <v>343</v>
      </c>
      <c r="J38" s="51" t="s">
        <v>440</v>
      </c>
      <c r="K38" s="51">
        <v>2.66</v>
      </c>
      <c r="L38" s="51">
        <v>-6.0750000000000002</v>
      </c>
      <c r="M38" s="51">
        <v>-19.934999999999999</v>
      </c>
      <c r="N38" s="51">
        <v>-16.27</v>
      </c>
      <c r="O38" s="51">
        <v>2.35</v>
      </c>
      <c r="P38" s="51">
        <v>-7.7670000000000003</v>
      </c>
      <c r="Q38" s="51">
        <v>22.486000000000001</v>
      </c>
      <c r="R38" s="51">
        <v>-14.971</v>
      </c>
      <c r="S38" s="51">
        <v>-35.593000000000004</v>
      </c>
      <c r="T38" s="51">
        <v>-39.320999999999998</v>
      </c>
      <c r="U38" s="51">
        <v>2019</v>
      </c>
    </row>
    <row r="39" spans="1:21" ht="15.5">
      <c r="A39" s="51">
        <v>512</v>
      </c>
      <c r="B39" s="51" t="s">
        <v>337</v>
      </c>
      <c r="C39" s="51" t="s">
        <v>460</v>
      </c>
      <c r="D39" s="51" t="str">
        <f t="shared" si="0"/>
        <v>GGXONLB_NGDPAfghanistan</v>
      </c>
      <c r="E39" s="51" t="s">
        <v>339</v>
      </c>
      <c r="F39" s="51" t="s">
        <v>458</v>
      </c>
      <c r="G39" s="51" t="s">
        <v>459</v>
      </c>
      <c r="H39" s="51" t="s">
        <v>392</v>
      </c>
      <c r="I39" s="51"/>
      <c r="J39" s="51" t="s">
        <v>461</v>
      </c>
      <c r="K39" s="51">
        <v>0.25700000000000001</v>
      </c>
      <c r="L39" s="51">
        <v>-0.54400000000000004</v>
      </c>
      <c r="M39" s="51">
        <v>-1.6850000000000001</v>
      </c>
      <c r="N39" s="51">
        <v>-1.3260000000000001</v>
      </c>
      <c r="O39" s="51">
        <v>0.192</v>
      </c>
      <c r="P39" s="51">
        <v>-0.60399999999999998</v>
      </c>
      <c r="Q39" s="51">
        <v>1.694</v>
      </c>
      <c r="R39" s="51">
        <v>-1.0189999999999999</v>
      </c>
      <c r="S39" s="51">
        <v>-2.4209999999999998</v>
      </c>
      <c r="T39" s="51">
        <v>-2.4590000000000001</v>
      </c>
      <c r="U39" s="51">
        <v>2019</v>
      </c>
    </row>
    <row r="40" spans="1:21" ht="15.5">
      <c r="A40" s="51">
        <v>512</v>
      </c>
      <c r="B40" s="51" t="s">
        <v>337</v>
      </c>
      <c r="C40" s="51" t="s">
        <v>462</v>
      </c>
      <c r="D40" s="51" t="str">
        <f t="shared" si="0"/>
        <v>GGXWDNAfghanistan</v>
      </c>
      <c r="E40" s="51" t="s">
        <v>339</v>
      </c>
      <c r="F40" s="51" t="s">
        <v>463</v>
      </c>
      <c r="G40" s="51" t="s">
        <v>464</v>
      </c>
      <c r="H40" s="51" t="s">
        <v>342</v>
      </c>
      <c r="I40" s="51" t="s">
        <v>343</v>
      </c>
      <c r="J40" s="51"/>
      <c r="K40" s="51"/>
      <c r="L40" s="51"/>
      <c r="M40" s="51"/>
      <c r="N40" s="51"/>
      <c r="O40" s="51"/>
      <c r="P40" s="51"/>
      <c r="Q40" s="51"/>
      <c r="R40" s="51"/>
      <c r="S40" s="51"/>
      <c r="T40" s="51"/>
      <c r="U40" s="51"/>
    </row>
    <row r="41" spans="1:21" ht="15.5">
      <c r="A41" s="51">
        <v>512</v>
      </c>
      <c r="B41" s="51" t="s">
        <v>337</v>
      </c>
      <c r="C41" s="51" t="s">
        <v>465</v>
      </c>
      <c r="D41" s="51" t="str">
        <f t="shared" si="0"/>
        <v>GGXWDN_NGDPAfghanistan</v>
      </c>
      <c r="E41" s="51" t="s">
        <v>339</v>
      </c>
      <c r="F41" s="51" t="s">
        <v>463</v>
      </c>
      <c r="G41" s="51" t="s">
        <v>464</v>
      </c>
      <c r="H41" s="51" t="s">
        <v>392</v>
      </c>
      <c r="I41" s="51"/>
      <c r="J41" s="51"/>
      <c r="K41" s="51"/>
      <c r="L41" s="51"/>
      <c r="M41" s="51"/>
      <c r="N41" s="51"/>
      <c r="O41" s="51"/>
      <c r="P41" s="51"/>
      <c r="Q41" s="51"/>
      <c r="R41" s="51"/>
      <c r="S41" s="51"/>
      <c r="T41" s="51"/>
      <c r="U41" s="51"/>
    </row>
    <row r="42" spans="1:21" ht="15.5">
      <c r="A42" s="51">
        <v>512</v>
      </c>
      <c r="B42" s="51" t="s">
        <v>337</v>
      </c>
      <c r="C42" s="51" t="s">
        <v>466</v>
      </c>
      <c r="D42" s="51" t="str">
        <f t="shared" si="0"/>
        <v>GGXWDGAfghanistan</v>
      </c>
      <c r="E42" s="51" t="s">
        <v>339</v>
      </c>
      <c r="F42" s="51" t="s">
        <v>467</v>
      </c>
      <c r="G42" s="51" t="s">
        <v>468</v>
      </c>
      <c r="H42" s="51" t="s">
        <v>342</v>
      </c>
      <c r="I42" s="51" t="s">
        <v>343</v>
      </c>
      <c r="J42" s="51" t="s">
        <v>440</v>
      </c>
      <c r="K42" s="51">
        <v>69.864999999999995</v>
      </c>
      <c r="L42" s="51">
        <v>77.111000000000004</v>
      </c>
      <c r="M42" s="51">
        <v>102.928</v>
      </c>
      <c r="N42" s="51">
        <v>112.28100000000001</v>
      </c>
      <c r="O42" s="51">
        <v>103.181</v>
      </c>
      <c r="P42" s="51">
        <v>102.807</v>
      </c>
      <c r="Q42" s="51">
        <v>98.042000000000002</v>
      </c>
      <c r="R42" s="51">
        <v>90.091999999999999</v>
      </c>
      <c r="S42" s="51">
        <v>114.461</v>
      </c>
      <c r="T42" s="51">
        <v>141.21299999999999</v>
      </c>
      <c r="U42" s="51">
        <v>2019</v>
      </c>
    </row>
    <row r="43" spans="1:21" ht="15.5">
      <c r="A43" s="51">
        <v>512</v>
      </c>
      <c r="B43" s="51" t="s">
        <v>337</v>
      </c>
      <c r="C43" s="51" t="s">
        <v>469</v>
      </c>
      <c r="D43" s="51" t="str">
        <f t="shared" si="0"/>
        <v>GGXWDG_NGDPAfghanistan</v>
      </c>
      <c r="E43" s="51" t="s">
        <v>339</v>
      </c>
      <c r="F43" s="51" t="s">
        <v>467</v>
      </c>
      <c r="G43" s="51" t="s">
        <v>468</v>
      </c>
      <c r="H43" s="51" t="s">
        <v>392</v>
      </c>
      <c r="I43" s="51"/>
      <c r="J43" s="51" t="s">
        <v>470</v>
      </c>
      <c r="K43" s="51">
        <v>6.7590000000000003</v>
      </c>
      <c r="L43" s="51">
        <v>6.9039999999999999</v>
      </c>
      <c r="M43" s="51">
        <v>8.6999999999999993</v>
      </c>
      <c r="N43" s="51">
        <v>9.1539999999999999</v>
      </c>
      <c r="O43" s="51">
        <v>8.4369999999999994</v>
      </c>
      <c r="P43" s="51">
        <v>7.9980000000000002</v>
      </c>
      <c r="Q43" s="51">
        <v>7.3840000000000003</v>
      </c>
      <c r="R43" s="51">
        <v>6.13</v>
      </c>
      <c r="S43" s="51">
        <v>7.7850000000000001</v>
      </c>
      <c r="T43" s="51">
        <v>8.8290000000000006</v>
      </c>
      <c r="U43" s="51">
        <v>2019</v>
      </c>
    </row>
    <row r="44" spans="1:21" ht="15.5">
      <c r="A44" s="51">
        <v>512</v>
      </c>
      <c r="B44" s="51" t="s">
        <v>337</v>
      </c>
      <c r="C44" s="51" t="s">
        <v>471</v>
      </c>
      <c r="D44" s="51" t="str">
        <f t="shared" si="0"/>
        <v>NGDP_FYAfghanistan</v>
      </c>
      <c r="E44" s="51" t="s">
        <v>339</v>
      </c>
      <c r="F44" s="51" t="s">
        <v>472</v>
      </c>
      <c r="G44" s="51" t="s">
        <v>473</v>
      </c>
      <c r="H44" s="51" t="s">
        <v>342</v>
      </c>
      <c r="I44" s="51" t="s">
        <v>343</v>
      </c>
      <c r="J44" s="51" t="s">
        <v>440</v>
      </c>
      <c r="K44" s="51">
        <v>1033.5899999999999</v>
      </c>
      <c r="L44" s="51">
        <v>1116.83</v>
      </c>
      <c r="M44" s="51">
        <v>1183.04</v>
      </c>
      <c r="N44" s="51">
        <v>1226.57</v>
      </c>
      <c r="O44" s="51">
        <v>1222.92</v>
      </c>
      <c r="P44" s="51">
        <v>1285.46</v>
      </c>
      <c r="Q44" s="51">
        <v>1327.69</v>
      </c>
      <c r="R44" s="51">
        <v>1469.6</v>
      </c>
      <c r="S44" s="51">
        <v>1470.21</v>
      </c>
      <c r="T44" s="51">
        <v>1599.35</v>
      </c>
      <c r="U44" s="51">
        <v>2019</v>
      </c>
    </row>
    <row r="45" spans="1:21" ht="15.5">
      <c r="A45" s="51">
        <v>512</v>
      </c>
      <c r="B45" s="51" t="s">
        <v>337</v>
      </c>
      <c r="C45" s="51" t="s">
        <v>474</v>
      </c>
      <c r="D45" s="51" t="str">
        <f t="shared" si="0"/>
        <v>BCAAfghanistan</v>
      </c>
      <c r="E45" s="51" t="s">
        <v>339</v>
      </c>
      <c r="F45" s="51" t="s">
        <v>475</v>
      </c>
      <c r="G45" s="51" t="s">
        <v>476</v>
      </c>
      <c r="H45" s="51" t="s">
        <v>352</v>
      </c>
      <c r="I45" s="51" t="s">
        <v>343</v>
      </c>
      <c r="J45" s="51" t="s">
        <v>477</v>
      </c>
      <c r="K45" s="51">
        <v>2.2050000000000001</v>
      </c>
      <c r="L45" s="51">
        <v>0.29099999999999998</v>
      </c>
      <c r="M45" s="51">
        <v>1.353</v>
      </c>
      <c r="N45" s="51">
        <v>0.76800000000000002</v>
      </c>
      <c r="O45" s="51">
        <v>1.623</v>
      </c>
      <c r="P45" s="51">
        <v>1.4339999999999999</v>
      </c>
      <c r="Q45" s="51">
        <v>2.2370000000000001</v>
      </c>
      <c r="R45" s="51">
        <v>2.2090000000000001</v>
      </c>
      <c r="S45" s="51">
        <v>2.0489999999999999</v>
      </c>
      <c r="T45" s="51">
        <v>1.9890000000000001</v>
      </c>
      <c r="U45" s="51">
        <v>2019</v>
      </c>
    </row>
    <row r="46" spans="1:21" ht="15.5">
      <c r="A46" s="51">
        <v>512</v>
      </c>
      <c r="B46" s="51" t="s">
        <v>337</v>
      </c>
      <c r="C46" s="51" t="s">
        <v>478</v>
      </c>
      <c r="D46" s="51" t="str">
        <f t="shared" si="0"/>
        <v>BCA_NGDPDAfghanistan</v>
      </c>
      <c r="E46" s="51" t="s">
        <v>339</v>
      </c>
      <c r="F46" s="51" t="s">
        <v>475</v>
      </c>
      <c r="G46" s="51" t="s">
        <v>476</v>
      </c>
      <c r="H46" s="51" t="s">
        <v>392</v>
      </c>
      <c r="I46" s="51"/>
      <c r="J46" s="51" t="s">
        <v>479</v>
      </c>
      <c r="K46" s="51">
        <v>10.864000000000001</v>
      </c>
      <c r="L46" s="51">
        <v>1.444</v>
      </c>
      <c r="M46" s="51">
        <v>6.5570000000000004</v>
      </c>
      <c r="N46" s="51">
        <v>3.7959999999999998</v>
      </c>
      <c r="O46" s="51">
        <v>9.0180000000000007</v>
      </c>
      <c r="P46" s="51">
        <v>7.5860000000000003</v>
      </c>
      <c r="Q46" s="51">
        <v>12.157999999999999</v>
      </c>
      <c r="R46" s="51">
        <v>11.705</v>
      </c>
      <c r="S46" s="51">
        <v>10.712</v>
      </c>
      <c r="T46" s="51">
        <v>9.9749999999999996</v>
      </c>
      <c r="U46" s="51">
        <v>2019</v>
      </c>
    </row>
    <row r="47" spans="1:21" ht="15.5">
      <c r="A47" s="51">
        <v>914</v>
      </c>
      <c r="B47" s="51" t="s">
        <v>480</v>
      </c>
      <c r="C47" s="51" t="s">
        <v>338</v>
      </c>
      <c r="D47" s="51" t="str">
        <f t="shared" si="0"/>
        <v>NGDP_RAlbania</v>
      </c>
      <c r="E47" s="51" t="s">
        <v>290</v>
      </c>
      <c r="F47" s="51" t="s">
        <v>340</v>
      </c>
      <c r="G47" s="51" t="s">
        <v>341</v>
      </c>
      <c r="H47" s="51" t="s">
        <v>342</v>
      </c>
      <c r="I47" s="51" t="s">
        <v>343</v>
      </c>
      <c r="J47" s="51" t="s">
        <v>481</v>
      </c>
      <c r="K47" s="51">
        <v>700.125</v>
      </c>
      <c r="L47" s="51">
        <v>707.14</v>
      </c>
      <c r="M47" s="51">
        <v>719.68799999999999</v>
      </c>
      <c r="N47" s="51">
        <v>735.65700000000004</v>
      </c>
      <c r="O47" s="51">
        <v>760.04200000000003</v>
      </c>
      <c r="P47" s="51">
        <v>788.94</v>
      </c>
      <c r="Q47" s="51">
        <v>821.06100000000004</v>
      </c>
      <c r="R47" s="51">
        <v>839.44899999999996</v>
      </c>
      <c r="S47" s="51">
        <v>810.06899999999996</v>
      </c>
      <c r="T47" s="51">
        <v>850.572</v>
      </c>
      <c r="U47" s="51">
        <v>2019</v>
      </c>
    </row>
    <row r="48" spans="1:21" ht="15.5">
      <c r="A48" s="51">
        <v>914</v>
      </c>
      <c r="B48" s="51" t="s">
        <v>480</v>
      </c>
      <c r="C48" s="51" t="s">
        <v>345</v>
      </c>
      <c r="D48" s="51" t="str">
        <f t="shared" si="0"/>
        <v>NGDP_RPCHAlbania</v>
      </c>
      <c r="E48" s="51" t="s">
        <v>290</v>
      </c>
      <c r="F48" s="51" t="s">
        <v>340</v>
      </c>
      <c r="G48" s="51" t="s">
        <v>346</v>
      </c>
      <c r="H48" s="51" t="s">
        <v>347</v>
      </c>
      <c r="I48" s="51"/>
      <c r="J48" s="51" t="s">
        <v>348</v>
      </c>
      <c r="K48" s="51">
        <v>1.4179999999999999</v>
      </c>
      <c r="L48" s="51">
        <v>1.002</v>
      </c>
      <c r="M48" s="51">
        <v>1.774</v>
      </c>
      <c r="N48" s="51">
        <v>2.2189999999999999</v>
      </c>
      <c r="O48" s="51">
        <v>3.3149999999999999</v>
      </c>
      <c r="P48" s="51">
        <v>3.802</v>
      </c>
      <c r="Q48" s="51">
        <v>4.0709999999999997</v>
      </c>
      <c r="R48" s="51">
        <v>2.2400000000000002</v>
      </c>
      <c r="S48" s="51">
        <v>-3.5</v>
      </c>
      <c r="T48" s="51">
        <v>5</v>
      </c>
      <c r="U48" s="51">
        <v>2019</v>
      </c>
    </row>
    <row r="49" spans="1:21" ht="15.5">
      <c r="A49" s="51">
        <v>914</v>
      </c>
      <c r="B49" s="51" t="s">
        <v>480</v>
      </c>
      <c r="C49" s="51" t="s">
        <v>349</v>
      </c>
      <c r="D49" s="51" t="str">
        <f t="shared" si="0"/>
        <v>NGDPAlbania</v>
      </c>
      <c r="E49" s="51" t="s">
        <v>290</v>
      </c>
      <c r="F49" s="51" t="s">
        <v>155</v>
      </c>
      <c r="G49" s="51" t="s">
        <v>350</v>
      </c>
      <c r="H49" s="51" t="s">
        <v>342</v>
      </c>
      <c r="I49" s="51" t="s">
        <v>343</v>
      </c>
      <c r="J49" s="51" t="s">
        <v>481</v>
      </c>
      <c r="K49" s="51">
        <v>1332.81</v>
      </c>
      <c r="L49" s="51">
        <v>1350.05</v>
      </c>
      <c r="M49" s="51">
        <v>1395.31</v>
      </c>
      <c r="N49" s="51">
        <v>1434.31</v>
      </c>
      <c r="O49" s="51">
        <v>1472.48</v>
      </c>
      <c r="P49" s="51">
        <v>1550.65</v>
      </c>
      <c r="Q49" s="51">
        <v>1635.72</v>
      </c>
      <c r="R49" s="51">
        <v>1678.43</v>
      </c>
      <c r="S49" s="51">
        <v>1642.57</v>
      </c>
      <c r="T49" s="51">
        <v>1757.49</v>
      </c>
      <c r="U49" s="51">
        <v>2019</v>
      </c>
    </row>
    <row r="50" spans="1:21" ht="15.5">
      <c r="A50" s="51">
        <v>914</v>
      </c>
      <c r="B50" s="51" t="s">
        <v>480</v>
      </c>
      <c r="C50" s="51" t="s">
        <v>157</v>
      </c>
      <c r="D50" s="51" t="str">
        <f t="shared" si="0"/>
        <v>NGDPDAlbania</v>
      </c>
      <c r="E50" s="51" t="s">
        <v>290</v>
      </c>
      <c r="F50" s="51" t="s">
        <v>155</v>
      </c>
      <c r="G50" s="51" t="s">
        <v>351</v>
      </c>
      <c r="H50" s="51" t="s">
        <v>352</v>
      </c>
      <c r="I50" s="51" t="s">
        <v>343</v>
      </c>
      <c r="J50" s="51" t="s">
        <v>353</v>
      </c>
      <c r="K50" s="51">
        <v>12.324</v>
      </c>
      <c r="L50" s="51">
        <v>12.784000000000001</v>
      </c>
      <c r="M50" s="51">
        <v>13.246</v>
      </c>
      <c r="N50" s="51">
        <v>11.388999999999999</v>
      </c>
      <c r="O50" s="51">
        <v>11.862</v>
      </c>
      <c r="P50" s="51">
        <v>13.053000000000001</v>
      </c>
      <c r="Q50" s="51">
        <v>15.147</v>
      </c>
      <c r="R50" s="51">
        <v>15.276</v>
      </c>
      <c r="S50" s="51">
        <v>15.147</v>
      </c>
      <c r="T50" s="51">
        <v>17.138000000000002</v>
      </c>
      <c r="U50" s="51">
        <v>2019</v>
      </c>
    </row>
    <row r="51" spans="1:21" ht="15.5">
      <c r="A51" s="51">
        <v>914</v>
      </c>
      <c r="B51" s="51" t="s">
        <v>480</v>
      </c>
      <c r="C51" s="51" t="s">
        <v>354</v>
      </c>
      <c r="D51" s="51" t="str">
        <f t="shared" si="0"/>
        <v>PPPGDPAlbania</v>
      </c>
      <c r="E51" s="51" t="s">
        <v>290</v>
      </c>
      <c r="F51" s="51" t="s">
        <v>155</v>
      </c>
      <c r="G51" s="51" t="s">
        <v>355</v>
      </c>
      <c r="H51" s="51" t="s">
        <v>356</v>
      </c>
      <c r="I51" s="51" t="s">
        <v>343</v>
      </c>
      <c r="J51" s="51" t="s">
        <v>353</v>
      </c>
      <c r="K51" s="51">
        <v>30.53</v>
      </c>
      <c r="L51" s="51">
        <v>30.603999999999999</v>
      </c>
      <c r="M51" s="51">
        <v>32.529000000000003</v>
      </c>
      <c r="N51" s="51">
        <v>33.594999999999999</v>
      </c>
      <c r="O51" s="51">
        <v>34.735999999999997</v>
      </c>
      <c r="P51" s="51">
        <v>37.609000000000002</v>
      </c>
      <c r="Q51" s="51">
        <v>40.08</v>
      </c>
      <c r="R51" s="51">
        <v>41.709000000000003</v>
      </c>
      <c r="S51" s="51">
        <v>40.737000000000002</v>
      </c>
      <c r="T51" s="51">
        <v>43.552999999999997</v>
      </c>
      <c r="U51" s="51">
        <v>2019</v>
      </c>
    </row>
    <row r="52" spans="1:21" ht="15.5">
      <c r="A52" s="51">
        <v>914</v>
      </c>
      <c r="B52" s="51" t="s">
        <v>480</v>
      </c>
      <c r="C52" s="51" t="s">
        <v>357</v>
      </c>
      <c r="D52" s="51" t="str">
        <f t="shared" si="0"/>
        <v>NGDP_DAlbania</v>
      </c>
      <c r="E52" s="51" t="s">
        <v>290</v>
      </c>
      <c r="F52" s="51" t="s">
        <v>358</v>
      </c>
      <c r="G52" s="51" t="s">
        <v>359</v>
      </c>
      <c r="H52" s="51" t="s">
        <v>360</v>
      </c>
      <c r="I52" s="51"/>
      <c r="J52" s="51" t="s">
        <v>361</v>
      </c>
      <c r="K52" s="51">
        <v>190.36799999999999</v>
      </c>
      <c r="L52" s="51">
        <v>190.917</v>
      </c>
      <c r="M52" s="51">
        <v>193.876</v>
      </c>
      <c r="N52" s="51">
        <v>194.97</v>
      </c>
      <c r="O52" s="51">
        <v>193.73699999999999</v>
      </c>
      <c r="P52" s="51">
        <v>196.548</v>
      </c>
      <c r="Q52" s="51">
        <v>199.22</v>
      </c>
      <c r="R52" s="51">
        <v>199.94399999999999</v>
      </c>
      <c r="S52" s="51">
        <v>202.77</v>
      </c>
      <c r="T52" s="51">
        <v>206.625</v>
      </c>
      <c r="U52" s="51">
        <v>2019</v>
      </c>
    </row>
    <row r="53" spans="1:21" ht="15.5">
      <c r="A53" s="51">
        <v>914</v>
      </c>
      <c r="B53" s="51" t="s">
        <v>480</v>
      </c>
      <c r="C53" s="51" t="s">
        <v>362</v>
      </c>
      <c r="D53" s="51" t="str">
        <f t="shared" si="0"/>
        <v>NGDPRPCAlbania</v>
      </c>
      <c r="E53" s="51" t="s">
        <v>290</v>
      </c>
      <c r="F53" s="51" t="s">
        <v>363</v>
      </c>
      <c r="G53" s="51" t="s">
        <v>364</v>
      </c>
      <c r="H53" s="51" t="s">
        <v>342</v>
      </c>
      <c r="I53" s="51" t="s">
        <v>333</v>
      </c>
      <c r="J53" s="51" t="s">
        <v>365</v>
      </c>
      <c r="K53" s="51">
        <v>241389.08</v>
      </c>
      <c r="L53" s="51">
        <v>244254.87</v>
      </c>
      <c r="M53" s="51">
        <v>249104.37</v>
      </c>
      <c r="N53" s="51">
        <v>255373.96</v>
      </c>
      <c r="O53" s="51">
        <v>264261.27</v>
      </c>
      <c r="P53" s="51">
        <v>274561.40999999997</v>
      </c>
      <c r="Q53" s="51">
        <v>286445.51</v>
      </c>
      <c r="R53" s="51">
        <v>292520.03999999998</v>
      </c>
      <c r="S53" s="51">
        <v>282732.59000000003</v>
      </c>
      <c r="T53" s="51">
        <v>297343.27</v>
      </c>
      <c r="U53" s="51">
        <v>2019</v>
      </c>
    </row>
    <row r="54" spans="1:21" ht="15.5">
      <c r="A54" s="51">
        <v>914</v>
      </c>
      <c r="B54" s="51" t="s">
        <v>480</v>
      </c>
      <c r="C54" s="51" t="s">
        <v>366</v>
      </c>
      <c r="D54" s="51" t="str">
        <f t="shared" si="0"/>
        <v>NGDPRPPPPCAlbania</v>
      </c>
      <c r="E54" s="51" t="s">
        <v>290</v>
      </c>
      <c r="F54" s="51" t="s">
        <v>363</v>
      </c>
      <c r="G54" s="51" t="s">
        <v>367</v>
      </c>
      <c r="H54" s="51" t="s">
        <v>368</v>
      </c>
      <c r="I54" s="51" t="s">
        <v>333</v>
      </c>
      <c r="J54" s="51" t="s">
        <v>365</v>
      </c>
      <c r="K54" s="51">
        <v>11506.99</v>
      </c>
      <c r="L54" s="51">
        <v>11643.6</v>
      </c>
      <c r="M54" s="51">
        <v>11874.77</v>
      </c>
      <c r="N54" s="51">
        <v>12173.64</v>
      </c>
      <c r="O54" s="51">
        <v>12597.3</v>
      </c>
      <c r="P54" s="51">
        <v>13088.31</v>
      </c>
      <c r="Q54" s="51">
        <v>13654.82</v>
      </c>
      <c r="R54" s="51">
        <v>13944.39</v>
      </c>
      <c r="S54" s="51">
        <v>13477.83</v>
      </c>
      <c r="T54" s="51">
        <v>14174.32</v>
      </c>
      <c r="U54" s="51">
        <v>2019</v>
      </c>
    </row>
    <row r="55" spans="1:21" ht="15.5">
      <c r="A55" s="51">
        <v>914</v>
      </c>
      <c r="B55" s="51" t="s">
        <v>480</v>
      </c>
      <c r="C55" s="51" t="s">
        <v>369</v>
      </c>
      <c r="D55" s="51" t="str">
        <f t="shared" si="0"/>
        <v>NGDPPCAlbania</v>
      </c>
      <c r="E55" s="51" t="s">
        <v>290</v>
      </c>
      <c r="F55" s="51" t="s">
        <v>370</v>
      </c>
      <c r="G55" s="51" t="s">
        <v>371</v>
      </c>
      <c r="H55" s="51" t="s">
        <v>342</v>
      </c>
      <c r="I55" s="51" t="s">
        <v>333</v>
      </c>
      <c r="J55" s="51" t="s">
        <v>372</v>
      </c>
      <c r="K55" s="51">
        <v>459526.46</v>
      </c>
      <c r="L55" s="51">
        <v>466324.61</v>
      </c>
      <c r="M55" s="51">
        <v>482954.1</v>
      </c>
      <c r="N55" s="51">
        <v>497901.56</v>
      </c>
      <c r="O55" s="51">
        <v>511970.59</v>
      </c>
      <c r="P55" s="51">
        <v>539644.57999999996</v>
      </c>
      <c r="Q55" s="51">
        <v>570655.99</v>
      </c>
      <c r="R55" s="51">
        <v>584876.96</v>
      </c>
      <c r="S55" s="51">
        <v>573296.28</v>
      </c>
      <c r="T55" s="51">
        <v>614385</v>
      </c>
      <c r="U55" s="51">
        <v>2019</v>
      </c>
    </row>
    <row r="56" spans="1:21" ht="15.5">
      <c r="A56" s="51">
        <v>914</v>
      </c>
      <c r="B56" s="51" t="s">
        <v>480</v>
      </c>
      <c r="C56" s="51" t="s">
        <v>373</v>
      </c>
      <c r="D56" s="51" t="str">
        <f t="shared" si="0"/>
        <v>NGDPDPCAlbania</v>
      </c>
      <c r="E56" s="51" t="s">
        <v>290</v>
      </c>
      <c r="F56" s="51" t="s">
        <v>370</v>
      </c>
      <c r="G56" s="51" t="s">
        <v>374</v>
      </c>
      <c r="H56" s="51" t="s">
        <v>352</v>
      </c>
      <c r="I56" s="51" t="s">
        <v>333</v>
      </c>
      <c r="J56" s="51" t="s">
        <v>372</v>
      </c>
      <c r="K56" s="51">
        <v>4248.91</v>
      </c>
      <c r="L56" s="51">
        <v>4415.6000000000004</v>
      </c>
      <c r="M56" s="51">
        <v>4584.92</v>
      </c>
      <c r="N56" s="51">
        <v>3953.61</v>
      </c>
      <c r="O56" s="51">
        <v>4124.41</v>
      </c>
      <c r="P56" s="51">
        <v>4542.76</v>
      </c>
      <c r="Q56" s="51">
        <v>5284.44</v>
      </c>
      <c r="R56" s="51">
        <v>5323.19</v>
      </c>
      <c r="S56" s="51">
        <v>5286.68</v>
      </c>
      <c r="T56" s="51">
        <v>5991.09</v>
      </c>
      <c r="U56" s="51">
        <v>2019</v>
      </c>
    </row>
    <row r="57" spans="1:21" ht="15.5">
      <c r="A57" s="51">
        <v>914</v>
      </c>
      <c r="B57" s="51" t="s">
        <v>480</v>
      </c>
      <c r="C57" s="51" t="s">
        <v>375</v>
      </c>
      <c r="D57" s="51" t="str">
        <f t="shared" si="0"/>
        <v>PPPPCAlbania</v>
      </c>
      <c r="E57" s="51" t="s">
        <v>290</v>
      </c>
      <c r="F57" s="51" t="s">
        <v>370</v>
      </c>
      <c r="G57" s="51" t="s">
        <v>376</v>
      </c>
      <c r="H57" s="51" t="s">
        <v>356</v>
      </c>
      <c r="I57" s="51" t="s">
        <v>333</v>
      </c>
      <c r="J57" s="51" t="s">
        <v>372</v>
      </c>
      <c r="K57" s="51">
        <v>10526.27</v>
      </c>
      <c r="L57" s="51">
        <v>10570.98</v>
      </c>
      <c r="M57" s="51">
        <v>11259.26</v>
      </c>
      <c r="N57" s="51">
        <v>11662</v>
      </c>
      <c r="O57" s="51">
        <v>12077.6</v>
      </c>
      <c r="P57" s="51">
        <v>13088.31</v>
      </c>
      <c r="Q57" s="51">
        <v>13982.67</v>
      </c>
      <c r="R57" s="51">
        <v>14534.11</v>
      </c>
      <c r="S57" s="51">
        <v>14218.11</v>
      </c>
      <c r="T57" s="51">
        <v>15225.33</v>
      </c>
      <c r="U57" s="51">
        <v>2019</v>
      </c>
    </row>
    <row r="58" spans="1:21" ht="15.5">
      <c r="A58" s="51">
        <v>914</v>
      </c>
      <c r="B58" s="51" t="s">
        <v>480</v>
      </c>
      <c r="C58" s="51" t="s">
        <v>377</v>
      </c>
      <c r="D58" s="51" t="str">
        <f t="shared" si="0"/>
        <v>NGAP_NPGDPAlbania</v>
      </c>
      <c r="E58" s="51" t="s">
        <v>290</v>
      </c>
      <c r="F58" s="51" t="s">
        <v>378</v>
      </c>
      <c r="G58" s="51" t="s">
        <v>379</v>
      </c>
      <c r="H58" s="51" t="s">
        <v>380</v>
      </c>
      <c r="I58" s="51"/>
      <c r="J58" s="51"/>
      <c r="K58" s="51"/>
      <c r="L58" s="51"/>
      <c r="M58" s="51"/>
      <c r="N58" s="51"/>
      <c r="O58" s="51"/>
      <c r="P58" s="51"/>
      <c r="Q58" s="51"/>
      <c r="R58" s="51"/>
      <c r="S58" s="51"/>
      <c r="T58" s="51"/>
      <c r="U58" s="51"/>
    </row>
    <row r="59" spans="1:21" ht="15.5">
      <c r="A59" s="51">
        <v>914</v>
      </c>
      <c r="B59" s="51" t="s">
        <v>480</v>
      </c>
      <c r="C59" s="51" t="s">
        <v>381</v>
      </c>
      <c r="D59" s="51" t="str">
        <f t="shared" si="0"/>
        <v>PPPSHAlbania</v>
      </c>
      <c r="E59" s="51" t="s">
        <v>290</v>
      </c>
      <c r="F59" s="51" t="s">
        <v>382</v>
      </c>
      <c r="G59" s="51" t="s">
        <v>383</v>
      </c>
      <c r="H59" s="51" t="s">
        <v>384</v>
      </c>
      <c r="I59" s="51"/>
      <c r="J59" s="51" t="s">
        <v>353</v>
      </c>
      <c r="K59" s="51">
        <v>0.03</v>
      </c>
      <c r="L59" s="51">
        <v>2.9000000000000001E-2</v>
      </c>
      <c r="M59" s="51">
        <v>0.03</v>
      </c>
      <c r="N59" s="51">
        <v>0.03</v>
      </c>
      <c r="O59" s="51">
        <v>0.03</v>
      </c>
      <c r="P59" s="51">
        <v>3.1E-2</v>
      </c>
      <c r="Q59" s="51">
        <v>3.1E-2</v>
      </c>
      <c r="R59" s="51">
        <v>3.1E-2</v>
      </c>
      <c r="S59" s="51">
        <v>3.1E-2</v>
      </c>
      <c r="T59" s="51">
        <v>3.1E-2</v>
      </c>
      <c r="U59" s="51">
        <v>2019</v>
      </c>
    </row>
    <row r="60" spans="1:21" ht="15.5">
      <c r="A60" s="51">
        <v>914</v>
      </c>
      <c r="B60" s="51" t="s">
        <v>480</v>
      </c>
      <c r="C60" s="51" t="s">
        <v>385</v>
      </c>
      <c r="D60" s="51" t="str">
        <f t="shared" si="0"/>
        <v>PPPEXAlbania</v>
      </c>
      <c r="E60" s="51" t="s">
        <v>290</v>
      </c>
      <c r="F60" s="51" t="s">
        <v>386</v>
      </c>
      <c r="G60" s="51" t="s">
        <v>387</v>
      </c>
      <c r="H60" s="51" t="s">
        <v>388</v>
      </c>
      <c r="I60" s="51"/>
      <c r="J60" s="51" t="s">
        <v>353</v>
      </c>
      <c r="K60" s="51">
        <v>43.655000000000001</v>
      </c>
      <c r="L60" s="51">
        <v>44.113999999999997</v>
      </c>
      <c r="M60" s="51">
        <v>42.893999999999998</v>
      </c>
      <c r="N60" s="51">
        <v>42.694000000000003</v>
      </c>
      <c r="O60" s="51">
        <v>42.39</v>
      </c>
      <c r="P60" s="51">
        <v>41.231000000000002</v>
      </c>
      <c r="Q60" s="51">
        <v>40.811999999999998</v>
      </c>
      <c r="R60" s="51">
        <v>40.241999999999997</v>
      </c>
      <c r="S60" s="51">
        <v>40.322000000000003</v>
      </c>
      <c r="T60" s="51">
        <v>40.353000000000002</v>
      </c>
      <c r="U60" s="51">
        <v>2019</v>
      </c>
    </row>
    <row r="61" spans="1:21" ht="15.5">
      <c r="A61" s="51">
        <v>914</v>
      </c>
      <c r="B61" s="51" t="s">
        <v>480</v>
      </c>
      <c r="C61" s="51" t="s">
        <v>389</v>
      </c>
      <c r="D61" s="51" t="str">
        <f t="shared" si="0"/>
        <v>NID_NGDPAlbania</v>
      </c>
      <c r="E61" s="51" t="s">
        <v>290</v>
      </c>
      <c r="F61" s="51" t="s">
        <v>390</v>
      </c>
      <c r="G61" s="51" t="s">
        <v>391</v>
      </c>
      <c r="H61" s="51" t="s">
        <v>392</v>
      </c>
      <c r="I61" s="51"/>
      <c r="J61" s="51" t="s">
        <v>481</v>
      </c>
      <c r="K61" s="51">
        <v>29.824000000000002</v>
      </c>
      <c r="L61" s="51">
        <v>27.491</v>
      </c>
      <c r="M61" s="51">
        <v>27.288</v>
      </c>
      <c r="N61" s="51">
        <v>26.236999999999998</v>
      </c>
      <c r="O61" s="51">
        <v>25.47</v>
      </c>
      <c r="P61" s="51">
        <v>24.672000000000001</v>
      </c>
      <c r="Q61" s="51">
        <v>24.34</v>
      </c>
      <c r="R61" s="51">
        <v>22.827999999999999</v>
      </c>
      <c r="S61" s="51">
        <v>22.844999999999999</v>
      </c>
      <c r="T61" s="51">
        <v>23.847000000000001</v>
      </c>
      <c r="U61" s="51">
        <v>2019</v>
      </c>
    </row>
    <row r="62" spans="1:21" ht="15.5">
      <c r="A62" s="51">
        <v>914</v>
      </c>
      <c r="B62" s="51" t="s">
        <v>480</v>
      </c>
      <c r="C62" s="51" t="s">
        <v>393</v>
      </c>
      <c r="D62" s="51" t="str">
        <f t="shared" si="0"/>
        <v>NGSD_NGDPAlbania</v>
      </c>
      <c r="E62" s="51" t="s">
        <v>290</v>
      </c>
      <c r="F62" s="51" t="s">
        <v>394</v>
      </c>
      <c r="G62" s="51" t="s">
        <v>395</v>
      </c>
      <c r="H62" s="51" t="s">
        <v>392</v>
      </c>
      <c r="I62" s="51"/>
      <c r="J62" s="51" t="s">
        <v>481</v>
      </c>
      <c r="K62" s="51">
        <v>19.673999999999999</v>
      </c>
      <c r="L62" s="51">
        <v>16.827000000000002</v>
      </c>
      <c r="M62" s="51">
        <v>13.361000000000001</v>
      </c>
      <c r="N62" s="51">
        <v>15.804</v>
      </c>
      <c r="O62" s="51">
        <v>16.795999999999999</v>
      </c>
      <c r="P62" s="51">
        <v>17.085000000000001</v>
      </c>
      <c r="Q62" s="51">
        <v>17.129000000000001</v>
      </c>
      <c r="R62" s="51">
        <v>14.539</v>
      </c>
      <c r="S62" s="51">
        <v>13.255000000000001</v>
      </c>
      <c r="T62" s="51">
        <v>15.135999999999999</v>
      </c>
      <c r="U62" s="51">
        <v>2019</v>
      </c>
    </row>
    <row r="63" spans="1:21" ht="15.5">
      <c r="A63" s="51">
        <v>914</v>
      </c>
      <c r="B63" s="51" t="s">
        <v>480</v>
      </c>
      <c r="C63" s="51" t="s">
        <v>396</v>
      </c>
      <c r="D63" s="51" t="str">
        <f t="shared" si="0"/>
        <v>PCPIAlbania</v>
      </c>
      <c r="E63" s="51" t="s">
        <v>290</v>
      </c>
      <c r="F63" s="51" t="s">
        <v>397</v>
      </c>
      <c r="G63" s="51" t="s">
        <v>398</v>
      </c>
      <c r="H63" s="51" t="s">
        <v>360</v>
      </c>
      <c r="I63" s="51"/>
      <c r="J63" s="51" t="s">
        <v>482</v>
      </c>
      <c r="K63" s="51">
        <v>94.783000000000001</v>
      </c>
      <c r="L63" s="51">
        <v>96.608000000000004</v>
      </c>
      <c r="M63" s="51">
        <v>98.167000000000002</v>
      </c>
      <c r="N63" s="51">
        <v>100</v>
      </c>
      <c r="O63" s="51">
        <v>101.28700000000001</v>
      </c>
      <c r="P63" s="51">
        <v>103.298</v>
      </c>
      <c r="Q63" s="51">
        <v>105.372</v>
      </c>
      <c r="R63" s="51">
        <v>106.887</v>
      </c>
      <c r="S63" s="51">
        <v>108.6</v>
      </c>
      <c r="T63" s="51">
        <v>110.72499999999999</v>
      </c>
      <c r="U63" s="51">
        <v>2020</v>
      </c>
    </row>
    <row r="64" spans="1:21" ht="15.5">
      <c r="A64" s="51">
        <v>914</v>
      </c>
      <c r="B64" s="51" t="s">
        <v>480</v>
      </c>
      <c r="C64" s="51" t="s">
        <v>400</v>
      </c>
      <c r="D64" s="51" t="str">
        <f t="shared" si="0"/>
        <v>PCPIPCHAlbania</v>
      </c>
      <c r="E64" s="51" t="s">
        <v>290</v>
      </c>
      <c r="F64" s="51" t="s">
        <v>397</v>
      </c>
      <c r="G64" s="51" t="s">
        <v>401</v>
      </c>
      <c r="H64" s="51" t="s">
        <v>347</v>
      </c>
      <c r="I64" s="51"/>
      <c r="J64" s="51" t="s">
        <v>402</v>
      </c>
      <c r="K64" s="51">
        <v>2.036</v>
      </c>
      <c r="L64" s="51">
        <v>1.925</v>
      </c>
      <c r="M64" s="51">
        <v>1.613</v>
      </c>
      <c r="N64" s="51">
        <v>1.8680000000000001</v>
      </c>
      <c r="O64" s="51">
        <v>1.2869999999999999</v>
      </c>
      <c r="P64" s="51">
        <v>1.986</v>
      </c>
      <c r="Q64" s="51">
        <v>2.008</v>
      </c>
      <c r="R64" s="51">
        <v>1.4379999999999999</v>
      </c>
      <c r="S64" s="51">
        <v>1.603</v>
      </c>
      <c r="T64" s="51">
        <v>1.956</v>
      </c>
      <c r="U64" s="51">
        <v>2020</v>
      </c>
    </row>
    <row r="65" spans="1:21" ht="15.5">
      <c r="A65" s="51">
        <v>914</v>
      </c>
      <c r="B65" s="51" t="s">
        <v>480</v>
      </c>
      <c r="C65" s="51" t="s">
        <v>403</v>
      </c>
      <c r="D65" s="51" t="str">
        <f t="shared" si="0"/>
        <v>PCPIEAlbania</v>
      </c>
      <c r="E65" s="51" t="s">
        <v>290</v>
      </c>
      <c r="F65" s="51" t="s">
        <v>404</v>
      </c>
      <c r="G65" s="51" t="s">
        <v>405</v>
      </c>
      <c r="H65" s="51" t="s">
        <v>360</v>
      </c>
      <c r="I65" s="51"/>
      <c r="J65" s="51" t="s">
        <v>482</v>
      </c>
      <c r="K65" s="51">
        <v>95.7</v>
      </c>
      <c r="L65" s="51">
        <v>97.4</v>
      </c>
      <c r="M65" s="51">
        <v>98.1</v>
      </c>
      <c r="N65" s="51">
        <v>100</v>
      </c>
      <c r="O65" s="51">
        <v>102.16500000000001</v>
      </c>
      <c r="P65" s="51">
        <v>104.004</v>
      </c>
      <c r="Q65" s="51">
        <v>105.84399999999999</v>
      </c>
      <c r="R65" s="51">
        <v>107.143</v>
      </c>
      <c r="S65" s="51">
        <v>108.22499999999999</v>
      </c>
      <c r="T65" s="51">
        <v>110.157</v>
      </c>
      <c r="U65" s="51">
        <v>2020</v>
      </c>
    </row>
    <row r="66" spans="1:21" ht="15.5">
      <c r="A66" s="51">
        <v>914</v>
      </c>
      <c r="B66" s="51" t="s">
        <v>480</v>
      </c>
      <c r="C66" s="51" t="s">
        <v>406</v>
      </c>
      <c r="D66" s="51" t="str">
        <f t="shared" si="0"/>
        <v>PCPIEPCHAlbania</v>
      </c>
      <c r="E66" s="51" t="s">
        <v>290</v>
      </c>
      <c r="F66" s="51" t="s">
        <v>404</v>
      </c>
      <c r="G66" s="51" t="s">
        <v>407</v>
      </c>
      <c r="H66" s="51" t="s">
        <v>347</v>
      </c>
      <c r="I66" s="51"/>
      <c r="J66" s="51" t="s">
        <v>408</v>
      </c>
      <c r="K66" s="51">
        <v>2.4630000000000001</v>
      </c>
      <c r="L66" s="51">
        <v>1.776</v>
      </c>
      <c r="M66" s="51">
        <v>0.71899999999999997</v>
      </c>
      <c r="N66" s="51">
        <v>1.9370000000000001</v>
      </c>
      <c r="O66" s="51">
        <v>2.165</v>
      </c>
      <c r="P66" s="51">
        <v>1.8009999999999999</v>
      </c>
      <c r="Q66" s="51">
        <v>1.7689999999999999</v>
      </c>
      <c r="R66" s="51">
        <v>1.2270000000000001</v>
      </c>
      <c r="S66" s="51">
        <v>1.01</v>
      </c>
      <c r="T66" s="51">
        <v>1.7849999999999999</v>
      </c>
      <c r="U66" s="51">
        <v>2020</v>
      </c>
    </row>
    <row r="67" spans="1:21" ht="15.5">
      <c r="A67" s="51">
        <v>914</v>
      </c>
      <c r="B67" s="51" t="s">
        <v>480</v>
      </c>
      <c r="C67" s="51" t="s">
        <v>409</v>
      </c>
      <c r="D67" s="51" t="str">
        <f t="shared" ref="D67:D130" si="1">C67&amp;E67</f>
        <v>FLIBOR6Albania</v>
      </c>
      <c r="E67" s="51" t="s">
        <v>290</v>
      </c>
      <c r="F67" s="51" t="s">
        <v>410</v>
      </c>
      <c r="G67" s="51"/>
      <c r="H67" s="51" t="s">
        <v>384</v>
      </c>
      <c r="I67" s="51"/>
      <c r="J67" s="51"/>
      <c r="K67" s="51"/>
      <c r="L67" s="51"/>
      <c r="M67" s="51"/>
      <c r="N67" s="51"/>
      <c r="O67" s="51"/>
      <c r="P67" s="51"/>
      <c r="Q67" s="51"/>
      <c r="R67" s="51"/>
      <c r="S67" s="51"/>
      <c r="T67" s="51"/>
      <c r="U67" s="51"/>
    </row>
    <row r="68" spans="1:21" ht="15.5">
      <c r="A68" s="51">
        <v>914</v>
      </c>
      <c r="B68" s="51" t="s">
        <v>480</v>
      </c>
      <c r="C68" s="51" t="s">
        <v>411</v>
      </c>
      <c r="D68" s="51" t="str">
        <f t="shared" si="1"/>
        <v>TM_RPCHAlbania</v>
      </c>
      <c r="E68" s="51" t="s">
        <v>290</v>
      </c>
      <c r="F68" s="51" t="s">
        <v>412</v>
      </c>
      <c r="G68" s="51" t="s">
        <v>413</v>
      </c>
      <c r="H68" s="51" t="s">
        <v>347</v>
      </c>
      <c r="I68" s="51"/>
      <c r="J68" s="51" t="s">
        <v>483</v>
      </c>
      <c r="K68" s="51">
        <v>-7.6020000000000003</v>
      </c>
      <c r="L68" s="51">
        <v>-0.61099999999999999</v>
      </c>
      <c r="M68" s="51">
        <v>5.4160000000000004</v>
      </c>
      <c r="N68" s="51">
        <v>7.5999999999999998E-2</v>
      </c>
      <c r="O68" s="51">
        <v>8.3000000000000007</v>
      </c>
      <c r="P68" s="51">
        <v>5.9930000000000003</v>
      </c>
      <c r="Q68" s="51">
        <v>5.7649999999999997</v>
      </c>
      <c r="R68" s="51">
        <v>5.0140000000000002</v>
      </c>
      <c r="S68" s="51">
        <v>-21.446000000000002</v>
      </c>
      <c r="T68" s="51">
        <v>10.544</v>
      </c>
      <c r="U68" s="51">
        <v>2020</v>
      </c>
    </row>
    <row r="69" spans="1:21" ht="15.5">
      <c r="A69" s="51">
        <v>914</v>
      </c>
      <c r="B69" s="51" t="s">
        <v>480</v>
      </c>
      <c r="C69" s="51" t="s">
        <v>415</v>
      </c>
      <c r="D69" s="51" t="str">
        <f t="shared" si="1"/>
        <v>TMG_RPCHAlbania</v>
      </c>
      <c r="E69" s="51" t="s">
        <v>290</v>
      </c>
      <c r="F69" s="51" t="s">
        <v>416</v>
      </c>
      <c r="G69" s="51" t="s">
        <v>417</v>
      </c>
      <c r="H69" s="51" t="s">
        <v>347</v>
      </c>
      <c r="I69" s="51"/>
      <c r="J69" s="51" t="s">
        <v>483</v>
      </c>
      <c r="K69" s="51">
        <v>-5.1909999999999998</v>
      </c>
      <c r="L69" s="51">
        <v>-1.304</v>
      </c>
      <c r="M69" s="51">
        <v>6.11</v>
      </c>
      <c r="N69" s="51">
        <v>2.1680000000000001</v>
      </c>
      <c r="O69" s="51">
        <v>9.4359999999999999</v>
      </c>
      <c r="P69" s="51">
        <v>4.3310000000000004</v>
      </c>
      <c r="Q69" s="51">
        <v>4.2329999999999997</v>
      </c>
      <c r="R69" s="51">
        <v>3.4569999999999999</v>
      </c>
      <c r="S69" s="51">
        <v>-8.8179999999999996</v>
      </c>
      <c r="T69" s="51">
        <v>2.4980000000000002</v>
      </c>
      <c r="U69" s="51">
        <v>2020</v>
      </c>
    </row>
    <row r="70" spans="1:21" ht="15.5">
      <c r="A70" s="51">
        <v>914</v>
      </c>
      <c r="B70" s="51" t="s">
        <v>480</v>
      </c>
      <c r="C70" s="51" t="s">
        <v>418</v>
      </c>
      <c r="D70" s="51" t="str">
        <f t="shared" si="1"/>
        <v>TX_RPCHAlbania</v>
      </c>
      <c r="E70" s="51" t="s">
        <v>290</v>
      </c>
      <c r="F70" s="51" t="s">
        <v>419</v>
      </c>
      <c r="G70" s="51" t="s">
        <v>420</v>
      </c>
      <c r="H70" s="51" t="s">
        <v>347</v>
      </c>
      <c r="I70" s="51"/>
      <c r="J70" s="51" t="s">
        <v>483</v>
      </c>
      <c r="K70" s="51">
        <v>-0.40500000000000003</v>
      </c>
      <c r="L70" s="51">
        <v>8.2910000000000004</v>
      </c>
      <c r="M70" s="51">
        <v>3.3090000000000002</v>
      </c>
      <c r="N70" s="51">
        <v>5.2720000000000002</v>
      </c>
      <c r="O70" s="51">
        <v>10.396000000000001</v>
      </c>
      <c r="P70" s="51">
        <v>10.099</v>
      </c>
      <c r="Q70" s="51">
        <v>3.484</v>
      </c>
      <c r="R70" s="51">
        <v>1.8220000000000001</v>
      </c>
      <c r="S70" s="51">
        <v>-28.951000000000001</v>
      </c>
      <c r="T70" s="51">
        <v>16.41</v>
      </c>
      <c r="U70" s="51">
        <v>2020</v>
      </c>
    </row>
    <row r="71" spans="1:21" ht="15.5">
      <c r="A71" s="51">
        <v>914</v>
      </c>
      <c r="B71" s="51" t="s">
        <v>480</v>
      </c>
      <c r="C71" s="51" t="s">
        <v>421</v>
      </c>
      <c r="D71" s="51" t="str">
        <f t="shared" si="1"/>
        <v>TXG_RPCHAlbania</v>
      </c>
      <c r="E71" s="51" t="s">
        <v>290</v>
      </c>
      <c r="F71" s="51" t="s">
        <v>422</v>
      </c>
      <c r="G71" s="51" t="s">
        <v>423</v>
      </c>
      <c r="H71" s="51" t="s">
        <v>347</v>
      </c>
      <c r="I71" s="51"/>
      <c r="J71" s="51" t="s">
        <v>483</v>
      </c>
      <c r="K71" s="51">
        <v>23.248999999999999</v>
      </c>
      <c r="L71" s="51">
        <v>26.696999999999999</v>
      </c>
      <c r="M71" s="51">
        <v>-6.2149999999999999</v>
      </c>
      <c r="N71" s="51">
        <v>4.3559999999999999</v>
      </c>
      <c r="O71" s="51">
        <v>-0.28499999999999998</v>
      </c>
      <c r="P71" s="51">
        <v>-1.647</v>
      </c>
      <c r="Q71" s="51">
        <v>14.138999999999999</v>
      </c>
      <c r="R71" s="51">
        <v>-8.468</v>
      </c>
      <c r="S71" s="51">
        <v>-0.34</v>
      </c>
      <c r="T71" s="51">
        <v>0.58199999999999996</v>
      </c>
      <c r="U71" s="51">
        <v>2020</v>
      </c>
    </row>
    <row r="72" spans="1:21" ht="15.5">
      <c r="A72" s="51">
        <v>914</v>
      </c>
      <c r="B72" s="51" t="s">
        <v>480</v>
      </c>
      <c r="C72" s="51" t="s">
        <v>424</v>
      </c>
      <c r="D72" s="51" t="str">
        <f t="shared" si="1"/>
        <v>LURAlbania</v>
      </c>
      <c r="E72" s="51" t="s">
        <v>290</v>
      </c>
      <c r="F72" s="51" t="s">
        <v>425</v>
      </c>
      <c r="G72" s="51" t="s">
        <v>426</v>
      </c>
      <c r="H72" s="51" t="s">
        <v>427</v>
      </c>
      <c r="I72" s="51"/>
      <c r="J72" s="51" t="s">
        <v>484</v>
      </c>
      <c r="K72" s="51">
        <v>13.4</v>
      </c>
      <c r="L72" s="51">
        <v>15.9</v>
      </c>
      <c r="M72" s="51">
        <v>17.5</v>
      </c>
      <c r="N72" s="51">
        <v>17.100000000000001</v>
      </c>
      <c r="O72" s="51">
        <v>15.2</v>
      </c>
      <c r="P72" s="51">
        <v>13.7</v>
      </c>
      <c r="Q72" s="51">
        <v>12.3</v>
      </c>
      <c r="R72" s="51">
        <v>11.5</v>
      </c>
      <c r="S72" s="51">
        <v>12.5</v>
      </c>
      <c r="T72" s="51">
        <v>14</v>
      </c>
      <c r="U72" s="51">
        <v>2019</v>
      </c>
    </row>
    <row r="73" spans="1:21" ht="15.5">
      <c r="A73" s="51">
        <v>914</v>
      </c>
      <c r="B73" s="51" t="s">
        <v>480</v>
      </c>
      <c r="C73" s="51" t="s">
        <v>428</v>
      </c>
      <c r="D73" s="51" t="str">
        <f t="shared" si="1"/>
        <v>LEAlbania</v>
      </c>
      <c r="E73" s="51" t="s">
        <v>290</v>
      </c>
      <c r="F73" s="51" t="s">
        <v>429</v>
      </c>
      <c r="G73" s="51" t="s">
        <v>430</v>
      </c>
      <c r="H73" s="51" t="s">
        <v>431</v>
      </c>
      <c r="I73" s="51" t="s">
        <v>432</v>
      </c>
      <c r="J73" s="51"/>
      <c r="K73" s="51"/>
      <c r="L73" s="51"/>
      <c r="M73" s="51"/>
      <c r="N73" s="51"/>
      <c r="O73" s="51"/>
      <c r="P73" s="51"/>
      <c r="Q73" s="51"/>
      <c r="R73" s="51"/>
      <c r="S73" s="51"/>
      <c r="T73" s="51"/>
      <c r="U73" s="51"/>
    </row>
    <row r="74" spans="1:21" ht="15.5">
      <c r="A74" s="51">
        <v>914</v>
      </c>
      <c r="B74" s="51" t="s">
        <v>480</v>
      </c>
      <c r="C74" s="51" t="s">
        <v>433</v>
      </c>
      <c r="D74" s="51" t="str">
        <f t="shared" si="1"/>
        <v>LPAlbania</v>
      </c>
      <c r="E74" s="51" t="s">
        <v>290</v>
      </c>
      <c r="F74" s="51" t="s">
        <v>434</v>
      </c>
      <c r="G74" s="51" t="s">
        <v>435</v>
      </c>
      <c r="H74" s="51" t="s">
        <v>431</v>
      </c>
      <c r="I74" s="51" t="s">
        <v>432</v>
      </c>
      <c r="J74" s="51" t="s">
        <v>485</v>
      </c>
      <c r="K74" s="51">
        <v>2.9</v>
      </c>
      <c r="L74" s="51">
        <v>2.895</v>
      </c>
      <c r="M74" s="51">
        <v>2.8889999999999998</v>
      </c>
      <c r="N74" s="51">
        <v>2.8809999999999998</v>
      </c>
      <c r="O74" s="51">
        <v>2.8759999999999999</v>
      </c>
      <c r="P74" s="51">
        <v>2.8730000000000002</v>
      </c>
      <c r="Q74" s="51">
        <v>2.8660000000000001</v>
      </c>
      <c r="R74" s="51">
        <v>2.87</v>
      </c>
      <c r="S74" s="51">
        <v>2.8650000000000002</v>
      </c>
      <c r="T74" s="51">
        <v>2.8610000000000002</v>
      </c>
      <c r="U74" s="51">
        <v>2020</v>
      </c>
    </row>
    <row r="75" spans="1:21" ht="15.5">
      <c r="A75" s="51">
        <v>914</v>
      </c>
      <c r="B75" s="51" t="s">
        <v>480</v>
      </c>
      <c r="C75" s="51" t="s">
        <v>437</v>
      </c>
      <c r="D75" s="51" t="str">
        <f t="shared" si="1"/>
        <v>GGRAlbania</v>
      </c>
      <c r="E75" s="51" t="s">
        <v>290</v>
      </c>
      <c r="F75" s="51" t="s">
        <v>438</v>
      </c>
      <c r="G75" s="51" t="s">
        <v>439</v>
      </c>
      <c r="H75" s="51" t="s">
        <v>342</v>
      </c>
      <c r="I75" s="51" t="s">
        <v>343</v>
      </c>
      <c r="J75" s="51" t="s">
        <v>486</v>
      </c>
      <c r="K75" s="51">
        <v>330.38400000000001</v>
      </c>
      <c r="L75" s="51">
        <v>323.709</v>
      </c>
      <c r="M75" s="51">
        <v>366.56900000000002</v>
      </c>
      <c r="N75" s="51">
        <v>379.23099999999999</v>
      </c>
      <c r="O75" s="51">
        <v>407.02100000000002</v>
      </c>
      <c r="P75" s="51">
        <v>430.39699999999999</v>
      </c>
      <c r="Q75" s="51">
        <v>449.38900000000001</v>
      </c>
      <c r="R75" s="51">
        <v>460.31400000000002</v>
      </c>
      <c r="S75" s="51">
        <v>425.904</v>
      </c>
      <c r="T75" s="51">
        <v>475.041</v>
      </c>
      <c r="U75" s="51">
        <v>2019</v>
      </c>
    </row>
    <row r="76" spans="1:21" ht="15.5">
      <c r="A76" s="51">
        <v>914</v>
      </c>
      <c r="B76" s="51" t="s">
        <v>480</v>
      </c>
      <c r="C76" s="51" t="s">
        <v>441</v>
      </c>
      <c r="D76" s="51" t="str">
        <f t="shared" si="1"/>
        <v>GGR_NGDPAlbania</v>
      </c>
      <c r="E76" s="51" t="s">
        <v>290</v>
      </c>
      <c r="F76" s="51" t="s">
        <v>438</v>
      </c>
      <c r="G76" s="51" t="s">
        <v>439</v>
      </c>
      <c r="H76" s="51" t="s">
        <v>392</v>
      </c>
      <c r="I76" s="51"/>
      <c r="J76" s="51" t="s">
        <v>442</v>
      </c>
      <c r="K76" s="51">
        <v>24.789000000000001</v>
      </c>
      <c r="L76" s="51">
        <v>23.977</v>
      </c>
      <c r="M76" s="51">
        <v>26.271999999999998</v>
      </c>
      <c r="N76" s="51">
        <v>26.44</v>
      </c>
      <c r="O76" s="51">
        <v>27.641999999999999</v>
      </c>
      <c r="P76" s="51">
        <v>27.756</v>
      </c>
      <c r="Q76" s="51">
        <v>27.474</v>
      </c>
      <c r="R76" s="51">
        <v>27.425000000000001</v>
      </c>
      <c r="S76" s="51">
        <v>25.928999999999998</v>
      </c>
      <c r="T76" s="51">
        <v>27.029</v>
      </c>
      <c r="U76" s="51">
        <v>2019</v>
      </c>
    </row>
    <row r="77" spans="1:21" ht="15.5">
      <c r="A77" s="51">
        <v>914</v>
      </c>
      <c r="B77" s="51" t="s">
        <v>480</v>
      </c>
      <c r="C77" s="51" t="s">
        <v>443</v>
      </c>
      <c r="D77" s="51" t="str">
        <f t="shared" si="1"/>
        <v>GGXAlbania</v>
      </c>
      <c r="E77" s="51" t="s">
        <v>290</v>
      </c>
      <c r="F77" s="51" t="s">
        <v>444</v>
      </c>
      <c r="G77" s="51" t="s">
        <v>445</v>
      </c>
      <c r="H77" s="51" t="s">
        <v>342</v>
      </c>
      <c r="I77" s="51" t="s">
        <v>343</v>
      </c>
      <c r="J77" s="51" t="s">
        <v>486</v>
      </c>
      <c r="K77" s="51">
        <v>376.24099999999999</v>
      </c>
      <c r="L77" s="51">
        <v>394.11700000000002</v>
      </c>
      <c r="M77" s="51">
        <v>442.71800000000002</v>
      </c>
      <c r="N77" s="51">
        <v>441.161</v>
      </c>
      <c r="O77" s="51">
        <v>429.07299999999998</v>
      </c>
      <c r="P77" s="51">
        <v>451.98899999999998</v>
      </c>
      <c r="Q77" s="51">
        <v>471.40699999999998</v>
      </c>
      <c r="R77" s="51">
        <v>493.16500000000002</v>
      </c>
      <c r="S77" s="51">
        <v>536.27800000000002</v>
      </c>
      <c r="T77" s="51">
        <v>580.94299999999998</v>
      </c>
      <c r="U77" s="51">
        <v>2019</v>
      </c>
    </row>
    <row r="78" spans="1:21" ht="15.5">
      <c r="A78" s="51">
        <v>914</v>
      </c>
      <c r="B78" s="51" t="s">
        <v>480</v>
      </c>
      <c r="C78" s="51" t="s">
        <v>446</v>
      </c>
      <c r="D78" s="51" t="str">
        <f t="shared" si="1"/>
        <v>GGX_NGDPAlbania</v>
      </c>
      <c r="E78" s="51" t="s">
        <v>290</v>
      </c>
      <c r="F78" s="51" t="s">
        <v>444</v>
      </c>
      <c r="G78" s="51" t="s">
        <v>445</v>
      </c>
      <c r="H78" s="51" t="s">
        <v>392</v>
      </c>
      <c r="I78" s="51"/>
      <c r="J78" s="51" t="s">
        <v>447</v>
      </c>
      <c r="K78" s="51">
        <v>28.228999999999999</v>
      </c>
      <c r="L78" s="51">
        <v>29.193000000000001</v>
      </c>
      <c r="M78" s="51">
        <v>31.728999999999999</v>
      </c>
      <c r="N78" s="51">
        <v>30.757999999999999</v>
      </c>
      <c r="O78" s="51">
        <v>29.138999999999999</v>
      </c>
      <c r="P78" s="51">
        <v>29.148</v>
      </c>
      <c r="Q78" s="51">
        <v>28.82</v>
      </c>
      <c r="R78" s="51">
        <v>29.382999999999999</v>
      </c>
      <c r="S78" s="51">
        <v>32.649000000000001</v>
      </c>
      <c r="T78" s="51">
        <v>33.055</v>
      </c>
      <c r="U78" s="51">
        <v>2019</v>
      </c>
    </row>
    <row r="79" spans="1:21" ht="15.5">
      <c r="A79" s="51">
        <v>914</v>
      </c>
      <c r="B79" s="51" t="s">
        <v>480</v>
      </c>
      <c r="C79" s="51" t="s">
        <v>448</v>
      </c>
      <c r="D79" s="51" t="str">
        <f t="shared" si="1"/>
        <v>GGXCNLAlbania</v>
      </c>
      <c r="E79" s="51" t="s">
        <v>290</v>
      </c>
      <c r="F79" s="51" t="s">
        <v>449</v>
      </c>
      <c r="G79" s="51" t="s">
        <v>450</v>
      </c>
      <c r="H79" s="51" t="s">
        <v>342</v>
      </c>
      <c r="I79" s="51" t="s">
        <v>343</v>
      </c>
      <c r="J79" s="51" t="s">
        <v>486</v>
      </c>
      <c r="K79" s="51">
        <v>-45.856999999999999</v>
      </c>
      <c r="L79" s="51">
        <v>-70.408000000000001</v>
      </c>
      <c r="M79" s="51">
        <v>-76.149000000000001</v>
      </c>
      <c r="N79" s="51">
        <v>-61.930999999999997</v>
      </c>
      <c r="O79" s="51">
        <v>-22.052</v>
      </c>
      <c r="P79" s="51">
        <v>-21.591999999999999</v>
      </c>
      <c r="Q79" s="51">
        <v>-22.018000000000001</v>
      </c>
      <c r="R79" s="51">
        <v>-32.850999999999999</v>
      </c>
      <c r="S79" s="51">
        <v>-110.374</v>
      </c>
      <c r="T79" s="51">
        <v>-105.902</v>
      </c>
      <c r="U79" s="51">
        <v>2019</v>
      </c>
    </row>
    <row r="80" spans="1:21" ht="15.5">
      <c r="A80" s="51">
        <v>914</v>
      </c>
      <c r="B80" s="51" t="s">
        <v>480</v>
      </c>
      <c r="C80" s="51" t="s">
        <v>451</v>
      </c>
      <c r="D80" s="51" t="str">
        <f t="shared" si="1"/>
        <v>GGXCNL_NGDPAlbania</v>
      </c>
      <c r="E80" s="51" t="s">
        <v>290</v>
      </c>
      <c r="F80" s="51" t="s">
        <v>449</v>
      </c>
      <c r="G80" s="51" t="s">
        <v>450</v>
      </c>
      <c r="H80" s="51" t="s">
        <v>392</v>
      </c>
      <c r="I80" s="51"/>
      <c r="J80" s="51" t="s">
        <v>452</v>
      </c>
      <c r="K80" s="51">
        <v>-3.4409999999999998</v>
      </c>
      <c r="L80" s="51">
        <v>-5.2149999999999999</v>
      </c>
      <c r="M80" s="51">
        <v>-5.4580000000000002</v>
      </c>
      <c r="N80" s="51">
        <v>-4.3179999999999996</v>
      </c>
      <c r="O80" s="51">
        <v>-1.498</v>
      </c>
      <c r="P80" s="51">
        <v>-1.3919999999999999</v>
      </c>
      <c r="Q80" s="51">
        <v>-1.3460000000000001</v>
      </c>
      <c r="R80" s="51">
        <v>-1.9570000000000001</v>
      </c>
      <c r="S80" s="51">
        <v>-6.72</v>
      </c>
      <c r="T80" s="51">
        <v>-6.0259999999999998</v>
      </c>
      <c r="U80" s="51">
        <v>2019</v>
      </c>
    </row>
    <row r="81" spans="1:21" ht="15.5">
      <c r="A81" s="51">
        <v>914</v>
      </c>
      <c r="B81" s="51" t="s">
        <v>480</v>
      </c>
      <c r="C81" s="51" t="s">
        <v>453</v>
      </c>
      <c r="D81" s="51" t="str">
        <f t="shared" si="1"/>
        <v>GGSBAlbania</v>
      </c>
      <c r="E81" s="51" t="s">
        <v>290</v>
      </c>
      <c r="F81" s="51" t="s">
        <v>454</v>
      </c>
      <c r="G81" s="51" t="s">
        <v>455</v>
      </c>
      <c r="H81" s="51" t="s">
        <v>342</v>
      </c>
      <c r="I81" s="51" t="s">
        <v>343</v>
      </c>
      <c r="J81" s="51"/>
      <c r="K81" s="51"/>
      <c r="L81" s="51"/>
      <c r="M81" s="51"/>
      <c r="N81" s="51"/>
      <c r="O81" s="51"/>
      <c r="P81" s="51"/>
      <c r="Q81" s="51"/>
      <c r="R81" s="51"/>
      <c r="S81" s="51"/>
      <c r="T81" s="51"/>
      <c r="U81" s="51"/>
    </row>
    <row r="82" spans="1:21" ht="15.5">
      <c r="A82" s="51">
        <v>914</v>
      </c>
      <c r="B82" s="51" t="s">
        <v>480</v>
      </c>
      <c r="C82" s="51" t="s">
        <v>456</v>
      </c>
      <c r="D82" s="51" t="str">
        <f t="shared" si="1"/>
        <v>GGSB_NPGDPAlbania</v>
      </c>
      <c r="E82" s="51" t="s">
        <v>290</v>
      </c>
      <c r="F82" s="51" t="s">
        <v>454</v>
      </c>
      <c r="G82" s="51" t="s">
        <v>455</v>
      </c>
      <c r="H82" s="51" t="s">
        <v>380</v>
      </c>
      <c r="I82" s="51"/>
      <c r="J82" s="51"/>
      <c r="K82" s="51"/>
      <c r="L82" s="51"/>
      <c r="M82" s="51"/>
      <c r="N82" s="51"/>
      <c r="O82" s="51"/>
      <c r="P82" s="51"/>
      <c r="Q82" s="51"/>
      <c r="R82" s="51"/>
      <c r="S82" s="51"/>
      <c r="T82" s="51"/>
      <c r="U82" s="51"/>
    </row>
    <row r="83" spans="1:21" ht="15.5">
      <c r="A83" s="51">
        <v>914</v>
      </c>
      <c r="B83" s="51" t="s">
        <v>480</v>
      </c>
      <c r="C83" s="51" t="s">
        <v>457</v>
      </c>
      <c r="D83" s="51" t="str">
        <f t="shared" si="1"/>
        <v>GGXONLBAlbania</v>
      </c>
      <c r="E83" s="51" t="s">
        <v>290</v>
      </c>
      <c r="F83" s="51" t="s">
        <v>458</v>
      </c>
      <c r="G83" s="51" t="s">
        <v>459</v>
      </c>
      <c r="H83" s="51" t="s">
        <v>342</v>
      </c>
      <c r="I83" s="51" t="s">
        <v>343</v>
      </c>
      <c r="J83" s="51" t="s">
        <v>486</v>
      </c>
      <c r="K83" s="51">
        <v>-4.359</v>
      </c>
      <c r="L83" s="51">
        <v>-27.073</v>
      </c>
      <c r="M83" s="51">
        <v>-36.073999999999998</v>
      </c>
      <c r="N83" s="51">
        <v>-23.288</v>
      </c>
      <c r="O83" s="51">
        <v>14.207000000000001</v>
      </c>
      <c r="P83" s="51">
        <v>10.311999999999999</v>
      </c>
      <c r="Q83" s="51">
        <v>14.494999999999999</v>
      </c>
      <c r="R83" s="51">
        <v>2.2909999999999999</v>
      </c>
      <c r="S83" s="51">
        <v>-75.980999999999995</v>
      </c>
      <c r="T83" s="51">
        <v>-70.438999999999993</v>
      </c>
      <c r="U83" s="51">
        <v>2019</v>
      </c>
    </row>
    <row r="84" spans="1:21" ht="15.5">
      <c r="A84" s="51">
        <v>914</v>
      </c>
      <c r="B84" s="51" t="s">
        <v>480</v>
      </c>
      <c r="C84" s="51" t="s">
        <v>460</v>
      </c>
      <c r="D84" s="51" t="str">
        <f t="shared" si="1"/>
        <v>GGXONLB_NGDPAlbania</v>
      </c>
      <c r="E84" s="51" t="s">
        <v>290</v>
      </c>
      <c r="F84" s="51" t="s">
        <v>458</v>
      </c>
      <c r="G84" s="51" t="s">
        <v>459</v>
      </c>
      <c r="H84" s="51" t="s">
        <v>392</v>
      </c>
      <c r="I84" s="51"/>
      <c r="J84" s="51" t="s">
        <v>461</v>
      </c>
      <c r="K84" s="51">
        <v>-0.32700000000000001</v>
      </c>
      <c r="L84" s="51">
        <v>-2.0049999999999999</v>
      </c>
      <c r="M84" s="51">
        <v>-2.585</v>
      </c>
      <c r="N84" s="51">
        <v>-1.6240000000000001</v>
      </c>
      <c r="O84" s="51">
        <v>0.96499999999999997</v>
      </c>
      <c r="P84" s="51">
        <v>0.66500000000000004</v>
      </c>
      <c r="Q84" s="51">
        <v>0.88600000000000001</v>
      </c>
      <c r="R84" s="51">
        <v>0.13700000000000001</v>
      </c>
      <c r="S84" s="51">
        <v>-4.6260000000000003</v>
      </c>
      <c r="T84" s="51">
        <v>-4.008</v>
      </c>
      <c r="U84" s="51">
        <v>2019</v>
      </c>
    </row>
    <row r="85" spans="1:21" ht="15.5">
      <c r="A85" s="51">
        <v>914</v>
      </c>
      <c r="B85" s="51" t="s">
        <v>480</v>
      </c>
      <c r="C85" s="51" t="s">
        <v>462</v>
      </c>
      <c r="D85" s="51" t="str">
        <f t="shared" si="1"/>
        <v>GGXWDNAlbania</v>
      </c>
      <c r="E85" s="51" t="s">
        <v>290</v>
      </c>
      <c r="F85" s="51" t="s">
        <v>463</v>
      </c>
      <c r="G85" s="51" t="s">
        <v>464</v>
      </c>
      <c r="H85" s="51" t="s">
        <v>342</v>
      </c>
      <c r="I85" s="51" t="s">
        <v>343</v>
      </c>
      <c r="J85" s="51" t="s">
        <v>486</v>
      </c>
      <c r="K85" s="51">
        <v>807.38</v>
      </c>
      <c r="L85" s="51">
        <v>921.36099999999999</v>
      </c>
      <c r="M85" s="51">
        <v>914.43</v>
      </c>
      <c r="N85" s="51">
        <v>986.827</v>
      </c>
      <c r="O85" s="51">
        <v>1028.47</v>
      </c>
      <c r="P85" s="51">
        <v>1015.75</v>
      </c>
      <c r="Q85" s="51">
        <v>1006.16</v>
      </c>
      <c r="R85" s="51">
        <v>1022.71</v>
      </c>
      <c r="S85" s="51">
        <v>1147.78</v>
      </c>
      <c r="T85" s="51">
        <v>1245.28</v>
      </c>
      <c r="U85" s="51">
        <v>2019</v>
      </c>
    </row>
    <row r="86" spans="1:21" ht="15.5">
      <c r="A86" s="51">
        <v>914</v>
      </c>
      <c r="B86" s="51" t="s">
        <v>480</v>
      </c>
      <c r="C86" s="51" t="s">
        <v>465</v>
      </c>
      <c r="D86" s="51" t="str">
        <f t="shared" si="1"/>
        <v>GGXWDN_NGDPAlbania</v>
      </c>
      <c r="E86" s="51" t="s">
        <v>290</v>
      </c>
      <c r="F86" s="51" t="s">
        <v>463</v>
      </c>
      <c r="G86" s="51" t="s">
        <v>464</v>
      </c>
      <c r="H86" s="51" t="s">
        <v>392</v>
      </c>
      <c r="I86" s="51"/>
      <c r="J86" s="51" t="s">
        <v>487</v>
      </c>
      <c r="K86" s="51">
        <v>60.576999999999998</v>
      </c>
      <c r="L86" s="51">
        <v>68.245999999999995</v>
      </c>
      <c r="M86" s="51">
        <v>65.536000000000001</v>
      </c>
      <c r="N86" s="51">
        <v>68.802000000000007</v>
      </c>
      <c r="O86" s="51">
        <v>69.846000000000004</v>
      </c>
      <c r="P86" s="51">
        <v>65.504999999999995</v>
      </c>
      <c r="Q86" s="51">
        <v>61.512</v>
      </c>
      <c r="R86" s="51">
        <v>60.932000000000002</v>
      </c>
      <c r="S86" s="51">
        <v>69.876999999999995</v>
      </c>
      <c r="T86" s="51">
        <v>70.855000000000004</v>
      </c>
      <c r="U86" s="51">
        <v>2019</v>
      </c>
    </row>
    <row r="87" spans="1:21" ht="15.5">
      <c r="A87" s="51">
        <v>914</v>
      </c>
      <c r="B87" s="51" t="s">
        <v>480</v>
      </c>
      <c r="C87" s="51" t="s">
        <v>466</v>
      </c>
      <c r="D87" s="51" t="str">
        <f t="shared" si="1"/>
        <v>GGXWDGAlbania</v>
      </c>
      <c r="E87" s="51" t="s">
        <v>290</v>
      </c>
      <c r="F87" s="51" t="s">
        <v>467</v>
      </c>
      <c r="G87" s="51" t="s">
        <v>468</v>
      </c>
      <c r="H87" s="51" t="s">
        <v>342</v>
      </c>
      <c r="I87" s="51" t="s">
        <v>343</v>
      </c>
      <c r="J87" s="51" t="s">
        <v>486</v>
      </c>
      <c r="K87" s="51">
        <v>828.26800000000003</v>
      </c>
      <c r="L87" s="51">
        <v>950.31600000000003</v>
      </c>
      <c r="M87" s="51">
        <v>1004.51</v>
      </c>
      <c r="N87" s="51">
        <v>1057.32</v>
      </c>
      <c r="O87" s="51">
        <v>1079.69</v>
      </c>
      <c r="P87" s="51">
        <v>1114.83</v>
      </c>
      <c r="Q87" s="51">
        <v>1136.96</v>
      </c>
      <c r="R87" s="51">
        <v>1138.4000000000001</v>
      </c>
      <c r="S87" s="51">
        <v>1247.7</v>
      </c>
      <c r="T87" s="51">
        <v>1325.5</v>
      </c>
      <c r="U87" s="51">
        <v>2019</v>
      </c>
    </row>
    <row r="88" spans="1:21" ht="15.5">
      <c r="A88" s="51">
        <v>914</v>
      </c>
      <c r="B88" s="51" t="s">
        <v>480</v>
      </c>
      <c r="C88" s="51" t="s">
        <v>469</v>
      </c>
      <c r="D88" s="51" t="str">
        <f t="shared" si="1"/>
        <v>GGXWDG_NGDPAlbania</v>
      </c>
      <c r="E88" s="51" t="s">
        <v>290</v>
      </c>
      <c r="F88" s="51" t="s">
        <v>467</v>
      </c>
      <c r="G88" s="51" t="s">
        <v>468</v>
      </c>
      <c r="H88" s="51" t="s">
        <v>392</v>
      </c>
      <c r="I88" s="51"/>
      <c r="J88" s="51" t="s">
        <v>470</v>
      </c>
      <c r="K88" s="51">
        <v>62.143999999999998</v>
      </c>
      <c r="L88" s="51">
        <v>70.391000000000005</v>
      </c>
      <c r="M88" s="51">
        <v>71.992000000000004</v>
      </c>
      <c r="N88" s="51">
        <v>73.715999999999994</v>
      </c>
      <c r="O88" s="51">
        <v>73.323999999999998</v>
      </c>
      <c r="P88" s="51">
        <v>71.894999999999996</v>
      </c>
      <c r="Q88" s="51">
        <v>69.509</v>
      </c>
      <c r="R88" s="51">
        <v>67.825000000000003</v>
      </c>
      <c r="S88" s="51">
        <v>75.959999999999994</v>
      </c>
      <c r="T88" s="51">
        <v>75.42</v>
      </c>
      <c r="U88" s="51">
        <v>2019</v>
      </c>
    </row>
    <row r="89" spans="1:21" ht="15.5">
      <c r="A89" s="51">
        <v>914</v>
      </c>
      <c r="B89" s="51" t="s">
        <v>480</v>
      </c>
      <c r="C89" s="51" t="s">
        <v>471</v>
      </c>
      <c r="D89" s="51" t="str">
        <f t="shared" si="1"/>
        <v>NGDP_FYAlbania</v>
      </c>
      <c r="E89" s="51" t="s">
        <v>290</v>
      </c>
      <c r="F89" s="51" t="s">
        <v>472</v>
      </c>
      <c r="G89" s="51" t="s">
        <v>473</v>
      </c>
      <c r="H89" s="51" t="s">
        <v>342</v>
      </c>
      <c r="I89" s="51" t="s">
        <v>343</v>
      </c>
      <c r="J89" s="51" t="s">
        <v>486</v>
      </c>
      <c r="K89" s="51">
        <v>1332.81</v>
      </c>
      <c r="L89" s="51">
        <v>1350.05</v>
      </c>
      <c r="M89" s="51">
        <v>1395.31</v>
      </c>
      <c r="N89" s="51">
        <v>1434.31</v>
      </c>
      <c r="O89" s="51">
        <v>1472.48</v>
      </c>
      <c r="P89" s="51">
        <v>1550.65</v>
      </c>
      <c r="Q89" s="51">
        <v>1635.72</v>
      </c>
      <c r="R89" s="51">
        <v>1678.43</v>
      </c>
      <c r="S89" s="51">
        <v>1642.57</v>
      </c>
      <c r="T89" s="51">
        <v>1757.49</v>
      </c>
      <c r="U89" s="51">
        <v>2019</v>
      </c>
    </row>
    <row r="90" spans="1:21" ht="15.5">
      <c r="A90" s="51">
        <v>914</v>
      </c>
      <c r="B90" s="51" t="s">
        <v>480</v>
      </c>
      <c r="C90" s="51" t="s">
        <v>474</v>
      </c>
      <c r="D90" s="51" t="str">
        <f t="shared" si="1"/>
        <v>BCAAlbania</v>
      </c>
      <c r="E90" s="51" t="s">
        <v>290</v>
      </c>
      <c r="F90" s="51" t="s">
        <v>475</v>
      </c>
      <c r="G90" s="51" t="s">
        <v>476</v>
      </c>
      <c r="H90" s="51" t="s">
        <v>352</v>
      </c>
      <c r="I90" s="51" t="s">
        <v>343</v>
      </c>
      <c r="J90" s="51" t="s">
        <v>488</v>
      </c>
      <c r="K90" s="51">
        <v>-1.2569999999999999</v>
      </c>
      <c r="L90" s="51">
        <v>-1.1830000000000001</v>
      </c>
      <c r="M90" s="51">
        <v>-1.43</v>
      </c>
      <c r="N90" s="51">
        <v>-0.98099999999999998</v>
      </c>
      <c r="O90" s="51">
        <v>-0.89800000000000002</v>
      </c>
      <c r="P90" s="51">
        <v>-0.97799999999999998</v>
      </c>
      <c r="Q90" s="51">
        <v>-1.024</v>
      </c>
      <c r="R90" s="51">
        <v>-1.2190000000000001</v>
      </c>
      <c r="S90" s="51">
        <v>-1.4550000000000001</v>
      </c>
      <c r="T90" s="51">
        <v>-1.488</v>
      </c>
      <c r="U90" s="51">
        <v>2019</v>
      </c>
    </row>
    <row r="91" spans="1:21" ht="15.5">
      <c r="A91" s="51">
        <v>914</v>
      </c>
      <c r="B91" s="51" t="s">
        <v>480</v>
      </c>
      <c r="C91" s="51" t="s">
        <v>478</v>
      </c>
      <c r="D91" s="51" t="str">
        <f t="shared" si="1"/>
        <v>BCA_NGDPDAlbania</v>
      </c>
      <c r="E91" s="51" t="s">
        <v>290</v>
      </c>
      <c r="F91" s="51" t="s">
        <v>475</v>
      </c>
      <c r="G91" s="51" t="s">
        <v>476</v>
      </c>
      <c r="H91" s="51" t="s">
        <v>392</v>
      </c>
      <c r="I91" s="51"/>
      <c r="J91" s="51" t="s">
        <v>479</v>
      </c>
      <c r="K91" s="51">
        <v>-10.202</v>
      </c>
      <c r="L91" s="51">
        <v>-9.2530000000000001</v>
      </c>
      <c r="M91" s="51">
        <v>-10.797000000000001</v>
      </c>
      <c r="N91" s="51">
        <v>-8.609</v>
      </c>
      <c r="O91" s="51">
        <v>-7.5720000000000001</v>
      </c>
      <c r="P91" s="51">
        <v>-7.492</v>
      </c>
      <c r="Q91" s="51">
        <v>-6.758</v>
      </c>
      <c r="R91" s="51">
        <v>-7.9790000000000001</v>
      </c>
      <c r="S91" s="51">
        <v>-9.6029999999999998</v>
      </c>
      <c r="T91" s="51">
        <v>-8.6839999999999993</v>
      </c>
      <c r="U91" s="51">
        <v>2019</v>
      </c>
    </row>
    <row r="92" spans="1:21" ht="15.5">
      <c r="A92" s="51">
        <v>612</v>
      </c>
      <c r="B92" s="51" t="s">
        <v>489</v>
      </c>
      <c r="C92" s="51" t="s">
        <v>338</v>
      </c>
      <c r="D92" s="51" t="str">
        <f t="shared" si="1"/>
        <v>NGDP_RAlgeria</v>
      </c>
      <c r="E92" s="51" t="s">
        <v>490</v>
      </c>
      <c r="F92" s="51" t="s">
        <v>340</v>
      </c>
      <c r="G92" s="51" t="s">
        <v>341</v>
      </c>
      <c r="H92" s="51" t="s">
        <v>342</v>
      </c>
      <c r="I92" s="51" t="s">
        <v>343</v>
      </c>
      <c r="J92" s="51" t="s">
        <v>491</v>
      </c>
      <c r="K92" s="51">
        <v>6371.89</v>
      </c>
      <c r="L92" s="51">
        <v>6550.3</v>
      </c>
      <c r="M92" s="51">
        <v>6799.22</v>
      </c>
      <c r="N92" s="51">
        <v>7050.79</v>
      </c>
      <c r="O92" s="51">
        <v>7276.41</v>
      </c>
      <c r="P92" s="51">
        <v>7371.01</v>
      </c>
      <c r="Q92" s="51">
        <v>7459.46</v>
      </c>
      <c r="R92" s="51">
        <v>7519.13</v>
      </c>
      <c r="S92" s="51">
        <v>7068.59</v>
      </c>
      <c r="T92" s="51">
        <v>7271.06</v>
      </c>
      <c r="U92" s="51">
        <v>2019</v>
      </c>
    </row>
    <row r="93" spans="1:21" ht="15.5">
      <c r="A93" s="51">
        <v>612</v>
      </c>
      <c r="B93" s="51" t="s">
        <v>489</v>
      </c>
      <c r="C93" s="51" t="s">
        <v>345</v>
      </c>
      <c r="D93" s="51" t="str">
        <f t="shared" si="1"/>
        <v>NGDP_RPCHAlgeria</v>
      </c>
      <c r="E93" s="51" t="s">
        <v>490</v>
      </c>
      <c r="F93" s="51" t="s">
        <v>340</v>
      </c>
      <c r="G93" s="51" t="s">
        <v>346</v>
      </c>
      <c r="H93" s="51" t="s">
        <v>347</v>
      </c>
      <c r="I93" s="51"/>
      <c r="J93" s="51" t="s">
        <v>348</v>
      </c>
      <c r="K93" s="51">
        <v>3.4</v>
      </c>
      <c r="L93" s="51">
        <v>2.8</v>
      </c>
      <c r="M93" s="51">
        <v>3.8</v>
      </c>
      <c r="N93" s="51">
        <v>3.7</v>
      </c>
      <c r="O93" s="51">
        <v>3.2</v>
      </c>
      <c r="P93" s="51">
        <v>1.3</v>
      </c>
      <c r="Q93" s="51">
        <v>1.2</v>
      </c>
      <c r="R93" s="51">
        <v>0.8</v>
      </c>
      <c r="S93" s="51">
        <v>-5.992</v>
      </c>
      <c r="T93" s="51">
        <v>2.8639999999999999</v>
      </c>
      <c r="U93" s="51">
        <v>2019</v>
      </c>
    </row>
    <row r="94" spans="1:21" ht="15.5">
      <c r="A94" s="51">
        <v>612</v>
      </c>
      <c r="B94" s="51" t="s">
        <v>489</v>
      </c>
      <c r="C94" s="51" t="s">
        <v>349</v>
      </c>
      <c r="D94" s="51" t="str">
        <f t="shared" si="1"/>
        <v>NGDPAlgeria</v>
      </c>
      <c r="E94" s="51" t="s">
        <v>490</v>
      </c>
      <c r="F94" s="51" t="s">
        <v>155</v>
      </c>
      <c r="G94" s="51" t="s">
        <v>350</v>
      </c>
      <c r="H94" s="51" t="s">
        <v>342</v>
      </c>
      <c r="I94" s="51" t="s">
        <v>343</v>
      </c>
      <c r="J94" s="51" t="s">
        <v>491</v>
      </c>
      <c r="K94" s="51">
        <v>16209.6</v>
      </c>
      <c r="L94" s="51">
        <v>16647.900000000001</v>
      </c>
      <c r="M94" s="51">
        <v>17228.599999999999</v>
      </c>
      <c r="N94" s="51">
        <v>16712.689999999999</v>
      </c>
      <c r="O94" s="51">
        <v>17514.599999999999</v>
      </c>
      <c r="P94" s="51">
        <v>18876.2</v>
      </c>
      <c r="Q94" s="51">
        <v>20452.3</v>
      </c>
      <c r="R94" s="51">
        <v>20428.3</v>
      </c>
      <c r="S94" s="51">
        <v>18304.2</v>
      </c>
      <c r="T94" s="51">
        <v>20816.27</v>
      </c>
      <c r="U94" s="51">
        <v>2019</v>
      </c>
    </row>
    <row r="95" spans="1:21" ht="15.5">
      <c r="A95" s="51">
        <v>612</v>
      </c>
      <c r="B95" s="51" t="s">
        <v>489</v>
      </c>
      <c r="C95" s="51" t="s">
        <v>157</v>
      </c>
      <c r="D95" s="51" t="str">
        <f t="shared" si="1"/>
        <v>NGDPDAlgeria</v>
      </c>
      <c r="E95" s="51" t="s">
        <v>490</v>
      </c>
      <c r="F95" s="51" t="s">
        <v>155</v>
      </c>
      <c r="G95" s="51" t="s">
        <v>351</v>
      </c>
      <c r="H95" s="51" t="s">
        <v>352</v>
      </c>
      <c r="I95" s="51" t="s">
        <v>343</v>
      </c>
      <c r="J95" s="51" t="s">
        <v>353</v>
      </c>
      <c r="K95" s="51">
        <v>209.059</v>
      </c>
      <c r="L95" s="51">
        <v>209.755</v>
      </c>
      <c r="M95" s="51">
        <v>213.81</v>
      </c>
      <c r="N95" s="51">
        <v>165.97900000000001</v>
      </c>
      <c r="O95" s="51">
        <v>160.03399999999999</v>
      </c>
      <c r="P95" s="51">
        <v>170.20699999999999</v>
      </c>
      <c r="Q95" s="51">
        <v>175.36699999999999</v>
      </c>
      <c r="R95" s="51">
        <v>171.07</v>
      </c>
      <c r="S95" s="51">
        <v>144.29400000000001</v>
      </c>
      <c r="T95" s="51">
        <v>151.459</v>
      </c>
      <c r="U95" s="51">
        <v>2019</v>
      </c>
    </row>
    <row r="96" spans="1:21" ht="15.5">
      <c r="A96" s="51">
        <v>612</v>
      </c>
      <c r="B96" s="51" t="s">
        <v>489</v>
      </c>
      <c r="C96" s="51" t="s">
        <v>354</v>
      </c>
      <c r="D96" s="51" t="str">
        <f t="shared" si="1"/>
        <v>PPPGDPAlgeria</v>
      </c>
      <c r="E96" s="51" t="s">
        <v>490</v>
      </c>
      <c r="F96" s="51" t="s">
        <v>155</v>
      </c>
      <c r="G96" s="51" t="s">
        <v>355</v>
      </c>
      <c r="H96" s="51" t="s">
        <v>356</v>
      </c>
      <c r="I96" s="51" t="s">
        <v>343</v>
      </c>
      <c r="J96" s="51" t="s">
        <v>353</v>
      </c>
      <c r="K96" s="51">
        <v>497.33</v>
      </c>
      <c r="L96" s="51">
        <v>497.988</v>
      </c>
      <c r="M96" s="51">
        <v>506.13499999999999</v>
      </c>
      <c r="N96" s="51">
        <v>477.358</v>
      </c>
      <c r="O96" s="51">
        <v>471.38200000000001</v>
      </c>
      <c r="P96" s="51">
        <v>485.80200000000002</v>
      </c>
      <c r="Q96" s="51">
        <v>503.43599999999998</v>
      </c>
      <c r="R96" s="51">
        <v>516.52200000000005</v>
      </c>
      <c r="S96" s="51">
        <v>491.459</v>
      </c>
      <c r="T96" s="51">
        <v>514.74800000000005</v>
      </c>
      <c r="U96" s="51">
        <v>2019</v>
      </c>
    </row>
    <row r="97" spans="1:21" ht="15.5">
      <c r="A97" s="51">
        <v>612</v>
      </c>
      <c r="B97" s="51" t="s">
        <v>489</v>
      </c>
      <c r="C97" s="51" t="s">
        <v>357</v>
      </c>
      <c r="D97" s="51" t="str">
        <f t="shared" si="1"/>
        <v>NGDP_DAlgeria</v>
      </c>
      <c r="E97" s="51" t="s">
        <v>490</v>
      </c>
      <c r="F97" s="51" t="s">
        <v>358</v>
      </c>
      <c r="G97" s="51" t="s">
        <v>359</v>
      </c>
      <c r="H97" s="51" t="s">
        <v>360</v>
      </c>
      <c r="I97" s="51"/>
      <c r="J97" s="51" t="s">
        <v>361</v>
      </c>
      <c r="K97" s="51">
        <v>254.392</v>
      </c>
      <c r="L97" s="51">
        <v>254.155</v>
      </c>
      <c r="M97" s="51">
        <v>253.39099999999999</v>
      </c>
      <c r="N97" s="51">
        <v>237.03299999999999</v>
      </c>
      <c r="O97" s="51">
        <v>240.70400000000001</v>
      </c>
      <c r="P97" s="51">
        <v>256.08699999999999</v>
      </c>
      <c r="Q97" s="51">
        <v>274.17899999999997</v>
      </c>
      <c r="R97" s="51">
        <v>271.68400000000003</v>
      </c>
      <c r="S97" s="51">
        <v>258.95100000000002</v>
      </c>
      <c r="T97" s="51">
        <v>286.29000000000002</v>
      </c>
      <c r="U97" s="51">
        <v>2019</v>
      </c>
    </row>
    <row r="98" spans="1:21" ht="15.5">
      <c r="A98" s="51">
        <v>612</v>
      </c>
      <c r="B98" s="51" t="s">
        <v>489</v>
      </c>
      <c r="C98" s="51" t="s">
        <v>362</v>
      </c>
      <c r="D98" s="51" t="str">
        <f t="shared" si="1"/>
        <v>NGDPRPCAlgeria</v>
      </c>
      <c r="E98" s="51" t="s">
        <v>490</v>
      </c>
      <c r="F98" s="51" t="s">
        <v>363</v>
      </c>
      <c r="G98" s="51" t="s">
        <v>364</v>
      </c>
      <c r="H98" s="51" t="s">
        <v>342</v>
      </c>
      <c r="I98" s="51" t="s">
        <v>333</v>
      </c>
      <c r="J98" s="51" t="s">
        <v>365</v>
      </c>
      <c r="K98" s="51">
        <v>169939.75</v>
      </c>
      <c r="L98" s="51">
        <v>171039.61</v>
      </c>
      <c r="M98" s="51">
        <v>173830.74</v>
      </c>
      <c r="N98" s="51">
        <v>176432.86</v>
      </c>
      <c r="O98" s="51">
        <v>178186.2</v>
      </c>
      <c r="P98" s="51">
        <v>176673.74</v>
      </c>
      <c r="Q98" s="51">
        <v>175195.1</v>
      </c>
      <c r="R98" s="51">
        <v>173156.15</v>
      </c>
      <c r="S98" s="51">
        <v>159825.13</v>
      </c>
      <c r="T98" s="51">
        <v>161492.88</v>
      </c>
      <c r="U98" s="51">
        <v>2019</v>
      </c>
    </row>
    <row r="99" spans="1:21" ht="15.5">
      <c r="A99" s="51">
        <v>612</v>
      </c>
      <c r="B99" s="51" t="s">
        <v>489</v>
      </c>
      <c r="C99" s="51" t="s">
        <v>366</v>
      </c>
      <c r="D99" s="51" t="str">
        <f t="shared" si="1"/>
        <v>NGDPRPPPPCAlgeria</v>
      </c>
      <c r="E99" s="51" t="s">
        <v>490</v>
      </c>
      <c r="F99" s="51" t="s">
        <v>363</v>
      </c>
      <c r="G99" s="51" t="s">
        <v>367</v>
      </c>
      <c r="H99" s="51" t="s">
        <v>368</v>
      </c>
      <c r="I99" s="51" t="s">
        <v>333</v>
      </c>
      <c r="J99" s="51" t="s">
        <v>365</v>
      </c>
      <c r="K99" s="51">
        <v>11200.25</v>
      </c>
      <c r="L99" s="51">
        <v>11272.73</v>
      </c>
      <c r="M99" s="51">
        <v>11456.69</v>
      </c>
      <c r="N99" s="51">
        <v>11628.19</v>
      </c>
      <c r="O99" s="51">
        <v>11743.75</v>
      </c>
      <c r="P99" s="51">
        <v>11644.06</v>
      </c>
      <c r="Q99" s="51">
        <v>11546.61</v>
      </c>
      <c r="R99" s="51">
        <v>11412.23</v>
      </c>
      <c r="S99" s="51">
        <v>10533.62</v>
      </c>
      <c r="T99" s="51">
        <v>10643.54</v>
      </c>
      <c r="U99" s="51">
        <v>2019</v>
      </c>
    </row>
    <row r="100" spans="1:21" ht="15.5">
      <c r="A100" s="51">
        <v>612</v>
      </c>
      <c r="B100" s="51" t="s">
        <v>489</v>
      </c>
      <c r="C100" s="51" t="s">
        <v>369</v>
      </c>
      <c r="D100" s="51" t="str">
        <f t="shared" si="1"/>
        <v>NGDPPCAlgeria</v>
      </c>
      <c r="E100" s="51" t="s">
        <v>490</v>
      </c>
      <c r="F100" s="51" t="s">
        <v>370</v>
      </c>
      <c r="G100" s="51" t="s">
        <v>371</v>
      </c>
      <c r="H100" s="51" t="s">
        <v>342</v>
      </c>
      <c r="I100" s="51" t="s">
        <v>333</v>
      </c>
      <c r="J100" s="51" t="s">
        <v>372</v>
      </c>
      <c r="K100" s="51">
        <v>432313.64</v>
      </c>
      <c r="L100" s="51">
        <v>434705.07</v>
      </c>
      <c r="M100" s="51">
        <v>440471.44</v>
      </c>
      <c r="N100" s="51">
        <v>418203.99</v>
      </c>
      <c r="O100" s="51">
        <v>428900.97</v>
      </c>
      <c r="P100" s="51">
        <v>452438.82</v>
      </c>
      <c r="Q100" s="51">
        <v>480349.01</v>
      </c>
      <c r="R100" s="51">
        <v>470438.01</v>
      </c>
      <c r="S100" s="51">
        <v>413869.27</v>
      </c>
      <c r="T100" s="51">
        <v>462337.25</v>
      </c>
      <c r="U100" s="51">
        <v>2019</v>
      </c>
    </row>
    <row r="101" spans="1:21" ht="15.5">
      <c r="A101" s="51">
        <v>612</v>
      </c>
      <c r="B101" s="51" t="s">
        <v>489</v>
      </c>
      <c r="C101" s="51" t="s">
        <v>373</v>
      </c>
      <c r="D101" s="51" t="str">
        <f t="shared" si="1"/>
        <v>NGDPDPCAlgeria</v>
      </c>
      <c r="E101" s="51" t="s">
        <v>490</v>
      </c>
      <c r="F101" s="51" t="s">
        <v>370</v>
      </c>
      <c r="G101" s="51" t="s">
        <v>374</v>
      </c>
      <c r="H101" s="51" t="s">
        <v>352</v>
      </c>
      <c r="I101" s="51" t="s">
        <v>333</v>
      </c>
      <c r="J101" s="51" t="s">
        <v>372</v>
      </c>
      <c r="K101" s="51">
        <v>5575.65</v>
      </c>
      <c r="L101" s="51">
        <v>5477.06</v>
      </c>
      <c r="M101" s="51">
        <v>5466.33</v>
      </c>
      <c r="N101" s="51">
        <v>4153.32</v>
      </c>
      <c r="O101" s="51">
        <v>3918.94</v>
      </c>
      <c r="P101" s="51">
        <v>4079.65</v>
      </c>
      <c r="Q101" s="51">
        <v>4118.74</v>
      </c>
      <c r="R101" s="51">
        <v>3939.54</v>
      </c>
      <c r="S101" s="51">
        <v>3262.58</v>
      </c>
      <c r="T101" s="51">
        <v>3363.97</v>
      </c>
      <c r="U101" s="51">
        <v>2019</v>
      </c>
    </row>
    <row r="102" spans="1:21" ht="15.5">
      <c r="A102" s="51">
        <v>612</v>
      </c>
      <c r="B102" s="51" t="s">
        <v>489</v>
      </c>
      <c r="C102" s="51" t="s">
        <v>375</v>
      </c>
      <c r="D102" s="51" t="str">
        <f t="shared" si="1"/>
        <v>PPPPCAlgeria</v>
      </c>
      <c r="E102" s="51" t="s">
        <v>490</v>
      </c>
      <c r="F102" s="51" t="s">
        <v>370</v>
      </c>
      <c r="G102" s="51" t="s">
        <v>376</v>
      </c>
      <c r="H102" s="51" t="s">
        <v>356</v>
      </c>
      <c r="I102" s="51" t="s">
        <v>333</v>
      </c>
      <c r="J102" s="51" t="s">
        <v>372</v>
      </c>
      <c r="K102" s="51">
        <v>13263.91</v>
      </c>
      <c r="L102" s="51">
        <v>13003.31</v>
      </c>
      <c r="M102" s="51">
        <v>12940</v>
      </c>
      <c r="N102" s="51">
        <v>11944.99</v>
      </c>
      <c r="O102" s="51">
        <v>11543.3</v>
      </c>
      <c r="P102" s="51">
        <v>11644.06</v>
      </c>
      <c r="Q102" s="51">
        <v>11823.84</v>
      </c>
      <c r="R102" s="51">
        <v>11894.86</v>
      </c>
      <c r="S102" s="51">
        <v>11112.19</v>
      </c>
      <c r="T102" s="51">
        <v>11432.75</v>
      </c>
      <c r="U102" s="51">
        <v>2019</v>
      </c>
    </row>
    <row r="103" spans="1:21" ht="15.5">
      <c r="A103" s="51">
        <v>612</v>
      </c>
      <c r="B103" s="51" t="s">
        <v>489</v>
      </c>
      <c r="C103" s="51" t="s">
        <v>377</v>
      </c>
      <c r="D103" s="51" t="str">
        <f t="shared" si="1"/>
        <v>NGAP_NPGDPAlgeria</v>
      </c>
      <c r="E103" s="51" t="s">
        <v>490</v>
      </c>
      <c r="F103" s="51" t="s">
        <v>378</v>
      </c>
      <c r="G103" s="51" t="s">
        <v>379</v>
      </c>
      <c r="H103" s="51" t="s">
        <v>380</v>
      </c>
      <c r="I103" s="51"/>
      <c r="J103" s="51"/>
      <c r="K103" s="51"/>
      <c r="L103" s="51"/>
      <c r="M103" s="51"/>
      <c r="N103" s="51"/>
      <c r="O103" s="51"/>
      <c r="P103" s="51"/>
      <c r="Q103" s="51"/>
      <c r="R103" s="51"/>
      <c r="S103" s="51"/>
      <c r="T103" s="51"/>
      <c r="U103" s="51"/>
    </row>
    <row r="104" spans="1:21" ht="15.5">
      <c r="A104" s="51">
        <v>612</v>
      </c>
      <c r="B104" s="51" t="s">
        <v>489</v>
      </c>
      <c r="C104" s="51" t="s">
        <v>381</v>
      </c>
      <c r="D104" s="51" t="str">
        <f t="shared" si="1"/>
        <v>PPPSHAlgeria</v>
      </c>
      <c r="E104" s="51" t="s">
        <v>490</v>
      </c>
      <c r="F104" s="51" t="s">
        <v>382</v>
      </c>
      <c r="G104" s="51" t="s">
        <v>383</v>
      </c>
      <c r="H104" s="51" t="s">
        <v>384</v>
      </c>
      <c r="I104" s="51"/>
      <c r="J104" s="51" t="s">
        <v>353</v>
      </c>
      <c r="K104" s="51">
        <v>0.497</v>
      </c>
      <c r="L104" s="51">
        <v>0.47399999999999998</v>
      </c>
      <c r="M104" s="51">
        <v>0.46400000000000002</v>
      </c>
      <c r="N104" s="51">
        <v>0.42899999999999999</v>
      </c>
      <c r="O104" s="51">
        <v>0.40799999999999997</v>
      </c>
      <c r="P104" s="51">
        <v>0.39900000000000002</v>
      </c>
      <c r="Q104" s="51">
        <v>0.39</v>
      </c>
      <c r="R104" s="51">
        <v>0.38300000000000001</v>
      </c>
      <c r="S104" s="51">
        <v>0.373</v>
      </c>
      <c r="T104" s="51">
        <v>0.36299999999999999</v>
      </c>
      <c r="U104" s="51">
        <v>2019</v>
      </c>
    </row>
    <row r="105" spans="1:21" ht="15.5">
      <c r="A105" s="51">
        <v>612</v>
      </c>
      <c r="B105" s="51" t="s">
        <v>489</v>
      </c>
      <c r="C105" s="51" t="s">
        <v>385</v>
      </c>
      <c r="D105" s="51" t="str">
        <f t="shared" si="1"/>
        <v>PPPEXAlgeria</v>
      </c>
      <c r="E105" s="51" t="s">
        <v>490</v>
      </c>
      <c r="F105" s="51" t="s">
        <v>386</v>
      </c>
      <c r="G105" s="51" t="s">
        <v>387</v>
      </c>
      <c r="H105" s="51" t="s">
        <v>388</v>
      </c>
      <c r="I105" s="51"/>
      <c r="J105" s="51" t="s">
        <v>353</v>
      </c>
      <c r="K105" s="51">
        <v>32.593000000000004</v>
      </c>
      <c r="L105" s="51">
        <v>33.43</v>
      </c>
      <c r="M105" s="51">
        <v>34.04</v>
      </c>
      <c r="N105" s="51">
        <v>35.011000000000003</v>
      </c>
      <c r="O105" s="51">
        <v>37.155999999999999</v>
      </c>
      <c r="P105" s="51">
        <v>38.856000000000002</v>
      </c>
      <c r="Q105" s="51">
        <v>40.625</v>
      </c>
      <c r="R105" s="51">
        <v>39.549999999999997</v>
      </c>
      <c r="S105" s="51">
        <v>37.244999999999997</v>
      </c>
      <c r="T105" s="51">
        <v>40.44</v>
      </c>
      <c r="U105" s="51">
        <v>2019</v>
      </c>
    </row>
    <row r="106" spans="1:21" ht="15.5">
      <c r="A106" s="51">
        <v>612</v>
      </c>
      <c r="B106" s="51" t="s">
        <v>489</v>
      </c>
      <c r="C106" s="51" t="s">
        <v>389</v>
      </c>
      <c r="D106" s="51" t="str">
        <f t="shared" si="1"/>
        <v>NID_NGDPAlgeria</v>
      </c>
      <c r="E106" s="51" t="s">
        <v>490</v>
      </c>
      <c r="F106" s="51" t="s">
        <v>390</v>
      </c>
      <c r="G106" s="51" t="s">
        <v>391</v>
      </c>
      <c r="H106" s="51" t="s">
        <v>392</v>
      </c>
      <c r="I106" s="51"/>
      <c r="J106" s="51" t="s">
        <v>491</v>
      </c>
      <c r="K106" s="51">
        <v>39.158000000000001</v>
      </c>
      <c r="L106" s="51">
        <v>43.39</v>
      </c>
      <c r="M106" s="51">
        <v>45.554000000000002</v>
      </c>
      <c r="N106" s="51">
        <v>50.780999999999999</v>
      </c>
      <c r="O106" s="51">
        <v>50.777999999999999</v>
      </c>
      <c r="P106" s="51">
        <v>48.543999999999997</v>
      </c>
      <c r="Q106" s="51">
        <v>47.279000000000003</v>
      </c>
      <c r="R106" s="51">
        <v>45.991</v>
      </c>
      <c r="S106" s="51">
        <v>45.69</v>
      </c>
      <c r="T106" s="51">
        <v>49.286000000000001</v>
      </c>
      <c r="U106" s="51">
        <v>2019</v>
      </c>
    </row>
    <row r="107" spans="1:21" ht="15.5">
      <c r="A107" s="51">
        <v>612</v>
      </c>
      <c r="B107" s="51" t="s">
        <v>489</v>
      </c>
      <c r="C107" s="51" t="s">
        <v>393</v>
      </c>
      <c r="D107" s="51" t="str">
        <f t="shared" si="1"/>
        <v>NGSD_NGDPAlgeria</v>
      </c>
      <c r="E107" s="51" t="s">
        <v>490</v>
      </c>
      <c r="F107" s="51" t="s">
        <v>394</v>
      </c>
      <c r="G107" s="51" t="s">
        <v>395</v>
      </c>
      <c r="H107" s="51" t="s">
        <v>392</v>
      </c>
      <c r="I107" s="51"/>
      <c r="J107" s="51" t="s">
        <v>491</v>
      </c>
      <c r="K107" s="51">
        <v>45.033999999999999</v>
      </c>
      <c r="L107" s="51">
        <v>43.777999999999999</v>
      </c>
      <c r="M107" s="51">
        <v>41.131</v>
      </c>
      <c r="N107" s="51">
        <v>34.326000000000001</v>
      </c>
      <c r="O107" s="51">
        <v>34.220999999999997</v>
      </c>
      <c r="P107" s="51">
        <v>35.570999999999998</v>
      </c>
      <c r="Q107" s="51">
        <v>37.752000000000002</v>
      </c>
      <c r="R107" s="51">
        <v>35.966000000000001</v>
      </c>
      <c r="S107" s="51">
        <v>35.203000000000003</v>
      </c>
      <c r="T107" s="51">
        <v>41.567</v>
      </c>
      <c r="U107" s="51">
        <v>2019</v>
      </c>
    </row>
    <row r="108" spans="1:21" ht="15.5">
      <c r="A108" s="51">
        <v>612</v>
      </c>
      <c r="B108" s="51" t="s">
        <v>489</v>
      </c>
      <c r="C108" s="51" t="s">
        <v>396</v>
      </c>
      <c r="D108" s="51" t="str">
        <f t="shared" si="1"/>
        <v>PCPIAlgeria</v>
      </c>
      <c r="E108" s="51" t="s">
        <v>490</v>
      </c>
      <c r="F108" s="51" t="s">
        <v>397</v>
      </c>
      <c r="G108" s="51" t="s">
        <v>398</v>
      </c>
      <c r="H108" s="51" t="s">
        <v>360</v>
      </c>
      <c r="I108" s="51"/>
      <c r="J108" s="51" t="s">
        <v>492</v>
      </c>
      <c r="K108" s="51">
        <v>155.053</v>
      </c>
      <c r="L108" s="51">
        <v>160.1</v>
      </c>
      <c r="M108" s="51">
        <v>164.77</v>
      </c>
      <c r="N108" s="51">
        <v>172.65299999999999</v>
      </c>
      <c r="O108" s="51">
        <v>183.69900000000001</v>
      </c>
      <c r="P108" s="51">
        <v>193.97</v>
      </c>
      <c r="Q108" s="51">
        <v>202.25299999999999</v>
      </c>
      <c r="R108" s="51">
        <v>206.2</v>
      </c>
      <c r="S108" s="51">
        <v>211.18</v>
      </c>
      <c r="T108" s="51">
        <v>221.602</v>
      </c>
      <c r="U108" s="51">
        <v>2019</v>
      </c>
    </row>
    <row r="109" spans="1:21" ht="15.5">
      <c r="A109" s="51">
        <v>612</v>
      </c>
      <c r="B109" s="51" t="s">
        <v>489</v>
      </c>
      <c r="C109" s="51" t="s">
        <v>400</v>
      </c>
      <c r="D109" s="51" t="str">
        <f t="shared" si="1"/>
        <v>PCPIPCHAlgeria</v>
      </c>
      <c r="E109" s="51" t="s">
        <v>490</v>
      </c>
      <c r="F109" s="51" t="s">
        <v>397</v>
      </c>
      <c r="G109" s="51" t="s">
        <v>401</v>
      </c>
      <c r="H109" s="51" t="s">
        <v>347</v>
      </c>
      <c r="I109" s="51"/>
      <c r="J109" s="51" t="s">
        <v>402</v>
      </c>
      <c r="K109" s="51">
        <v>8.9160000000000004</v>
      </c>
      <c r="L109" s="51">
        <v>3.2549999999999999</v>
      </c>
      <c r="M109" s="51">
        <v>2.9169999999999998</v>
      </c>
      <c r="N109" s="51">
        <v>4.7839999999999998</v>
      </c>
      <c r="O109" s="51">
        <v>6.3979999999999997</v>
      </c>
      <c r="P109" s="51">
        <v>5.5910000000000002</v>
      </c>
      <c r="Q109" s="51">
        <v>4.2699999999999996</v>
      </c>
      <c r="R109" s="51">
        <v>1.952</v>
      </c>
      <c r="S109" s="51">
        <v>2.415</v>
      </c>
      <c r="T109" s="51">
        <v>4.9349999999999996</v>
      </c>
      <c r="U109" s="51">
        <v>2019</v>
      </c>
    </row>
    <row r="110" spans="1:21" ht="15.5">
      <c r="A110" s="51">
        <v>612</v>
      </c>
      <c r="B110" s="51" t="s">
        <v>489</v>
      </c>
      <c r="C110" s="51" t="s">
        <v>403</v>
      </c>
      <c r="D110" s="51" t="str">
        <f t="shared" si="1"/>
        <v>PCPIEAlgeria</v>
      </c>
      <c r="E110" s="51" t="s">
        <v>490</v>
      </c>
      <c r="F110" s="51" t="s">
        <v>404</v>
      </c>
      <c r="G110" s="51" t="s">
        <v>405</v>
      </c>
      <c r="H110" s="51" t="s">
        <v>360</v>
      </c>
      <c r="I110" s="51"/>
      <c r="J110" s="51" t="s">
        <v>492</v>
      </c>
      <c r="K110" s="51">
        <v>158.47999999999999</v>
      </c>
      <c r="L110" s="51">
        <v>160.30000000000001</v>
      </c>
      <c r="M110" s="51">
        <v>168.72</v>
      </c>
      <c r="N110" s="51">
        <v>176.08</v>
      </c>
      <c r="O110" s="51">
        <v>188.33</v>
      </c>
      <c r="P110" s="51">
        <v>197.62</v>
      </c>
      <c r="Q110" s="51">
        <v>202.96</v>
      </c>
      <c r="R110" s="51">
        <v>207.9</v>
      </c>
      <c r="S110" s="51">
        <v>214.29300000000001</v>
      </c>
      <c r="T110" s="51">
        <v>225.60400000000001</v>
      </c>
      <c r="U110" s="51">
        <v>2019</v>
      </c>
    </row>
    <row r="111" spans="1:21" ht="15.5">
      <c r="A111" s="51">
        <v>612</v>
      </c>
      <c r="B111" s="51" t="s">
        <v>489</v>
      </c>
      <c r="C111" s="51" t="s">
        <v>406</v>
      </c>
      <c r="D111" s="51" t="str">
        <f t="shared" si="1"/>
        <v>PCPIEPCHAlgeria</v>
      </c>
      <c r="E111" s="51" t="s">
        <v>490</v>
      </c>
      <c r="F111" s="51" t="s">
        <v>404</v>
      </c>
      <c r="G111" s="51" t="s">
        <v>407</v>
      </c>
      <c r="H111" s="51" t="s">
        <v>347</v>
      </c>
      <c r="I111" s="51"/>
      <c r="J111" s="51" t="s">
        <v>408</v>
      </c>
      <c r="K111" s="51">
        <v>9.0350000000000001</v>
      </c>
      <c r="L111" s="51">
        <v>1.1479999999999999</v>
      </c>
      <c r="M111" s="51">
        <v>5.2530000000000001</v>
      </c>
      <c r="N111" s="51">
        <v>4.3620000000000001</v>
      </c>
      <c r="O111" s="51">
        <v>6.9569999999999999</v>
      </c>
      <c r="P111" s="51">
        <v>4.9329999999999998</v>
      </c>
      <c r="Q111" s="51">
        <v>2.702</v>
      </c>
      <c r="R111" s="51">
        <v>2.4340000000000002</v>
      </c>
      <c r="S111" s="51">
        <v>3.0750000000000002</v>
      </c>
      <c r="T111" s="51">
        <v>5.2789999999999999</v>
      </c>
      <c r="U111" s="51">
        <v>2019</v>
      </c>
    </row>
    <row r="112" spans="1:21" ht="15.5">
      <c r="A112" s="51">
        <v>612</v>
      </c>
      <c r="B112" s="51" t="s">
        <v>489</v>
      </c>
      <c r="C112" s="51" t="s">
        <v>409</v>
      </c>
      <c r="D112" s="51" t="str">
        <f t="shared" si="1"/>
        <v>FLIBOR6Algeria</v>
      </c>
      <c r="E112" s="51" t="s">
        <v>490</v>
      </c>
      <c r="F112" s="51" t="s">
        <v>410</v>
      </c>
      <c r="G112" s="51"/>
      <c r="H112" s="51" t="s">
        <v>384</v>
      </c>
      <c r="I112" s="51"/>
      <c r="J112" s="51"/>
      <c r="K112" s="51"/>
      <c r="L112" s="51"/>
      <c r="M112" s="51"/>
      <c r="N112" s="51"/>
      <c r="O112" s="51"/>
      <c r="P112" s="51"/>
      <c r="Q112" s="51"/>
      <c r="R112" s="51"/>
      <c r="S112" s="51"/>
      <c r="T112" s="51"/>
      <c r="U112" s="51"/>
    </row>
    <row r="113" spans="1:21" ht="15.5">
      <c r="A113" s="51">
        <v>612</v>
      </c>
      <c r="B113" s="51" t="s">
        <v>489</v>
      </c>
      <c r="C113" s="51" t="s">
        <v>411</v>
      </c>
      <c r="D113" s="51" t="str">
        <f t="shared" si="1"/>
        <v>TM_RPCHAlgeria</v>
      </c>
      <c r="E113" s="51" t="s">
        <v>490</v>
      </c>
      <c r="F113" s="51" t="s">
        <v>412</v>
      </c>
      <c r="G113" s="51" t="s">
        <v>413</v>
      </c>
      <c r="H113" s="51" t="s">
        <v>347</v>
      </c>
      <c r="I113" s="51"/>
      <c r="J113" s="51" t="s">
        <v>493</v>
      </c>
      <c r="K113" s="51">
        <v>7.4210000000000003</v>
      </c>
      <c r="L113" s="51">
        <v>7.5739999999999998</v>
      </c>
      <c r="M113" s="51">
        <v>9.1869999999999994</v>
      </c>
      <c r="N113" s="51">
        <v>-6.0890000000000004</v>
      </c>
      <c r="O113" s="51">
        <v>-1.3420000000000001</v>
      </c>
      <c r="P113" s="51">
        <v>-0.875</v>
      </c>
      <c r="Q113" s="51">
        <v>-1.534</v>
      </c>
      <c r="R113" s="51">
        <v>-9.5730000000000004</v>
      </c>
      <c r="S113" s="51">
        <v>-25.571000000000002</v>
      </c>
      <c r="T113" s="51">
        <v>3.6560000000000001</v>
      </c>
      <c r="U113" s="51">
        <v>2019</v>
      </c>
    </row>
    <row r="114" spans="1:21" ht="15.5">
      <c r="A114" s="51">
        <v>612</v>
      </c>
      <c r="B114" s="51" t="s">
        <v>489</v>
      </c>
      <c r="C114" s="51" t="s">
        <v>415</v>
      </c>
      <c r="D114" s="51" t="str">
        <f t="shared" si="1"/>
        <v>TMG_RPCHAlgeria</v>
      </c>
      <c r="E114" s="51" t="s">
        <v>490</v>
      </c>
      <c r="F114" s="51" t="s">
        <v>416</v>
      </c>
      <c r="G114" s="51" t="s">
        <v>417</v>
      </c>
      <c r="H114" s="51" t="s">
        <v>347</v>
      </c>
      <c r="I114" s="51"/>
      <c r="J114" s="51" t="s">
        <v>493</v>
      </c>
      <c r="K114" s="51">
        <v>11.484</v>
      </c>
      <c r="L114" s="51">
        <v>9.4990000000000006</v>
      </c>
      <c r="M114" s="51">
        <v>11.284000000000001</v>
      </c>
      <c r="N114" s="51">
        <v>-5.5590000000000002</v>
      </c>
      <c r="O114" s="51">
        <v>-1.921</v>
      </c>
      <c r="P114" s="51">
        <v>-2.0129999999999999</v>
      </c>
      <c r="Q114" s="51">
        <v>-2.6019999999999999</v>
      </c>
      <c r="R114" s="51">
        <v>-7.9779999999999998</v>
      </c>
      <c r="S114" s="51">
        <v>-22.306999999999999</v>
      </c>
      <c r="T114" s="51">
        <v>3.15</v>
      </c>
      <c r="U114" s="51">
        <v>2019</v>
      </c>
    </row>
    <row r="115" spans="1:21" ht="15.5">
      <c r="A115" s="51">
        <v>612</v>
      </c>
      <c r="B115" s="51" t="s">
        <v>489</v>
      </c>
      <c r="C115" s="51" t="s">
        <v>418</v>
      </c>
      <c r="D115" s="51" t="str">
        <f t="shared" si="1"/>
        <v>TX_RPCHAlgeria</v>
      </c>
      <c r="E115" s="51" t="s">
        <v>490</v>
      </c>
      <c r="F115" s="51" t="s">
        <v>419</v>
      </c>
      <c r="G115" s="51" t="s">
        <v>420</v>
      </c>
      <c r="H115" s="51" t="s">
        <v>347</v>
      </c>
      <c r="I115" s="51"/>
      <c r="J115" s="51" t="s">
        <v>493</v>
      </c>
      <c r="K115" s="51">
        <v>-3.6520000000000001</v>
      </c>
      <c r="L115" s="51">
        <v>-6.3940000000000001</v>
      </c>
      <c r="M115" s="51">
        <v>0.311</v>
      </c>
      <c r="N115" s="51">
        <v>5.7329999999999997</v>
      </c>
      <c r="O115" s="51">
        <v>9.6120000000000001</v>
      </c>
      <c r="P115" s="51">
        <v>4.2000000000000003E-2</v>
      </c>
      <c r="Q115" s="51">
        <v>-7.9130000000000003</v>
      </c>
      <c r="R115" s="51">
        <v>-2.9540000000000002</v>
      </c>
      <c r="S115" s="51">
        <v>-4.1539999999999999</v>
      </c>
      <c r="T115" s="51">
        <v>0.34200000000000003</v>
      </c>
      <c r="U115" s="51">
        <v>2019</v>
      </c>
    </row>
    <row r="116" spans="1:21" ht="15.5">
      <c r="A116" s="51">
        <v>612</v>
      </c>
      <c r="B116" s="51" t="s">
        <v>489</v>
      </c>
      <c r="C116" s="51" t="s">
        <v>421</v>
      </c>
      <c r="D116" s="51" t="str">
        <f t="shared" si="1"/>
        <v>TXG_RPCHAlgeria</v>
      </c>
      <c r="E116" s="51" t="s">
        <v>490</v>
      </c>
      <c r="F116" s="51" t="s">
        <v>422</v>
      </c>
      <c r="G116" s="51" t="s">
        <v>423</v>
      </c>
      <c r="H116" s="51" t="s">
        <v>347</v>
      </c>
      <c r="I116" s="51"/>
      <c r="J116" s="51" t="s">
        <v>493</v>
      </c>
      <c r="K116" s="51">
        <v>-4.0039999999999996</v>
      </c>
      <c r="L116" s="51">
        <v>-6.89</v>
      </c>
      <c r="M116" s="51">
        <v>0.47399999999999998</v>
      </c>
      <c r="N116" s="51">
        <v>1.7549999999999999</v>
      </c>
      <c r="O116" s="51">
        <v>7.883</v>
      </c>
      <c r="P116" s="51">
        <v>2.6280000000000001</v>
      </c>
      <c r="Q116" s="51">
        <v>-6.8879999999999999</v>
      </c>
      <c r="R116" s="51">
        <v>-4.4630000000000001</v>
      </c>
      <c r="S116" s="51">
        <v>-9.3219999999999992</v>
      </c>
      <c r="T116" s="51">
        <v>-1.46</v>
      </c>
      <c r="U116" s="51">
        <v>2019</v>
      </c>
    </row>
    <row r="117" spans="1:21" ht="15.5">
      <c r="A117" s="51">
        <v>612</v>
      </c>
      <c r="B117" s="51" t="s">
        <v>489</v>
      </c>
      <c r="C117" s="51" t="s">
        <v>424</v>
      </c>
      <c r="D117" s="51" t="str">
        <f t="shared" si="1"/>
        <v>LURAlgeria</v>
      </c>
      <c r="E117" s="51" t="s">
        <v>490</v>
      </c>
      <c r="F117" s="51" t="s">
        <v>425</v>
      </c>
      <c r="G117" s="51" t="s">
        <v>426</v>
      </c>
      <c r="H117" s="51" t="s">
        <v>427</v>
      </c>
      <c r="I117" s="51"/>
      <c r="J117" s="51" t="s">
        <v>494</v>
      </c>
      <c r="K117" s="51">
        <v>10.968999999999999</v>
      </c>
      <c r="L117" s="51">
        <v>9.8290000000000006</v>
      </c>
      <c r="M117" s="51">
        <v>10.6</v>
      </c>
      <c r="N117" s="51">
        <v>11.214</v>
      </c>
      <c r="O117" s="51">
        <v>10.497999999999999</v>
      </c>
      <c r="P117" s="51">
        <v>11.709</v>
      </c>
      <c r="Q117" s="51">
        <v>11.731</v>
      </c>
      <c r="R117" s="51">
        <v>11.382999999999999</v>
      </c>
      <c r="S117" s="51">
        <v>14.242000000000001</v>
      </c>
      <c r="T117" s="51">
        <v>14.541</v>
      </c>
      <c r="U117" s="51">
        <v>2019</v>
      </c>
    </row>
    <row r="118" spans="1:21" ht="15.5">
      <c r="A118" s="51">
        <v>612</v>
      </c>
      <c r="B118" s="51" t="s">
        <v>489</v>
      </c>
      <c r="C118" s="51" t="s">
        <v>428</v>
      </c>
      <c r="D118" s="51" t="str">
        <f t="shared" si="1"/>
        <v>LEAlgeria</v>
      </c>
      <c r="E118" s="51" t="s">
        <v>490</v>
      </c>
      <c r="F118" s="51" t="s">
        <v>429</v>
      </c>
      <c r="G118" s="51" t="s">
        <v>430</v>
      </c>
      <c r="H118" s="51" t="s">
        <v>431</v>
      </c>
      <c r="I118" s="51" t="s">
        <v>432</v>
      </c>
      <c r="J118" s="51"/>
      <c r="K118" s="51"/>
      <c r="L118" s="51"/>
      <c r="M118" s="51"/>
      <c r="N118" s="51"/>
      <c r="O118" s="51"/>
      <c r="P118" s="51"/>
      <c r="Q118" s="51"/>
      <c r="R118" s="51"/>
      <c r="S118" s="51"/>
      <c r="T118" s="51"/>
      <c r="U118" s="51"/>
    </row>
    <row r="119" spans="1:21" ht="15.5">
      <c r="A119" s="51">
        <v>612</v>
      </c>
      <c r="B119" s="51" t="s">
        <v>489</v>
      </c>
      <c r="C119" s="51" t="s">
        <v>433</v>
      </c>
      <c r="D119" s="51" t="str">
        <f t="shared" si="1"/>
        <v>LPAlgeria</v>
      </c>
      <c r="E119" s="51" t="s">
        <v>490</v>
      </c>
      <c r="F119" s="51" t="s">
        <v>434</v>
      </c>
      <c r="G119" s="51" t="s">
        <v>435</v>
      </c>
      <c r="H119" s="51" t="s">
        <v>431</v>
      </c>
      <c r="I119" s="51" t="s">
        <v>432</v>
      </c>
      <c r="J119" s="51" t="s">
        <v>495</v>
      </c>
      <c r="K119" s="51">
        <v>37.494999999999997</v>
      </c>
      <c r="L119" s="51">
        <v>38.296999999999997</v>
      </c>
      <c r="M119" s="51">
        <v>39.113999999999997</v>
      </c>
      <c r="N119" s="51">
        <v>39.963000000000001</v>
      </c>
      <c r="O119" s="51">
        <v>40.835999999999999</v>
      </c>
      <c r="P119" s="51">
        <v>41.720999999999997</v>
      </c>
      <c r="Q119" s="51">
        <v>42.578000000000003</v>
      </c>
      <c r="R119" s="51">
        <v>43.423999999999999</v>
      </c>
      <c r="S119" s="51">
        <v>44.226999999999997</v>
      </c>
      <c r="T119" s="51">
        <v>45.024000000000001</v>
      </c>
      <c r="U119" s="51">
        <v>2019</v>
      </c>
    </row>
    <row r="120" spans="1:21" ht="15.5">
      <c r="A120" s="51">
        <v>612</v>
      </c>
      <c r="B120" s="51" t="s">
        <v>489</v>
      </c>
      <c r="C120" s="51" t="s">
        <v>437</v>
      </c>
      <c r="D120" s="51" t="str">
        <f t="shared" si="1"/>
        <v>GGRAlgeria</v>
      </c>
      <c r="E120" s="51" t="s">
        <v>490</v>
      </c>
      <c r="F120" s="51" t="s">
        <v>438</v>
      </c>
      <c r="G120" s="51" t="s">
        <v>439</v>
      </c>
      <c r="H120" s="51" t="s">
        <v>342</v>
      </c>
      <c r="I120" s="51" t="s">
        <v>343</v>
      </c>
      <c r="J120" s="51" t="s">
        <v>496</v>
      </c>
      <c r="K120" s="51">
        <v>6339.34</v>
      </c>
      <c r="L120" s="51">
        <v>5957.55</v>
      </c>
      <c r="M120" s="51">
        <v>5738.07</v>
      </c>
      <c r="N120" s="51">
        <v>5104.74</v>
      </c>
      <c r="O120" s="51">
        <v>5011.58</v>
      </c>
      <c r="P120" s="51">
        <v>6047.89</v>
      </c>
      <c r="Q120" s="51">
        <v>6826.88</v>
      </c>
      <c r="R120" s="51">
        <v>6586.5</v>
      </c>
      <c r="S120" s="51">
        <v>5539.65</v>
      </c>
      <c r="T120" s="51">
        <v>5324.7</v>
      </c>
      <c r="U120" s="51">
        <v>2019</v>
      </c>
    </row>
    <row r="121" spans="1:21" ht="15.5">
      <c r="A121" s="51">
        <v>612</v>
      </c>
      <c r="B121" s="51" t="s">
        <v>489</v>
      </c>
      <c r="C121" s="51" t="s">
        <v>441</v>
      </c>
      <c r="D121" s="51" t="str">
        <f t="shared" si="1"/>
        <v>GGR_NGDPAlgeria</v>
      </c>
      <c r="E121" s="51" t="s">
        <v>490</v>
      </c>
      <c r="F121" s="51" t="s">
        <v>438</v>
      </c>
      <c r="G121" s="51" t="s">
        <v>439</v>
      </c>
      <c r="H121" s="51" t="s">
        <v>392</v>
      </c>
      <c r="I121" s="51"/>
      <c r="J121" s="51" t="s">
        <v>442</v>
      </c>
      <c r="K121" s="51">
        <v>39.109000000000002</v>
      </c>
      <c r="L121" s="51">
        <v>35.786000000000001</v>
      </c>
      <c r="M121" s="51">
        <v>33.305</v>
      </c>
      <c r="N121" s="51">
        <v>30.544</v>
      </c>
      <c r="O121" s="51">
        <v>28.614000000000001</v>
      </c>
      <c r="P121" s="51">
        <v>32.04</v>
      </c>
      <c r="Q121" s="51">
        <v>33.380000000000003</v>
      </c>
      <c r="R121" s="51">
        <v>32.241999999999997</v>
      </c>
      <c r="S121" s="51">
        <v>30.263999999999999</v>
      </c>
      <c r="T121" s="51">
        <v>25.58</v>
      </c>
      <c r="U121" s="51">
        <v>2019</v>
      </c>
    </row>
    <row r="122" spans="1:21" ht="15.5">
      <c r="A122" s="51">
        <v>612</v>
      </c>
      <c r="B122" s="51" t="s">
        <v>489</v>
      </c>
      <c r="C122" s="51" t="s">
        <v>443</v>
      </c>
      <c r="D122" s="51" t="str">
        <f t="shared" si="1"/>
        <v>GGXAlgeria</v>
      </c>
      <c r="E122" s="51" t="s">
        <v>490</v>
      </c>
      <c r="F122" s="51" t="s">
        <v>444</v>
      </c>
      <c r="G122" s="51" t="s">
        <v>445</v>
      </c>
      <c r="H122" s="51" t="s">
        <v>342</v>
      </c>
      <c r="I122" s="51" t="s">
        <v>343</v>
      </c>
      <c r="J122" s="51" t="s">
        <v>496</v>
      </c>
      <c r="K122" s="51">
        <v>7058.17</v>
      </c>
      <c r="L122" s="51">
        <v>6024.13</v>
      </c>
      <c r="M122" s="51">
        <v>6995.77</v>
      </c>
      <c r="N122" s="51">
        <v>7656.33</v>
      </c>
      <c r="O122" s="51">
        <v>7297.49</v>
      </c>
      <c r="P122" s="51">
        <v>7282.63</v>
      </c>
      <c r="Q122" s="51">
        <v>7732.07</v>
      </c>
      <c r="R122" s="51">
        <v>7725.48</v>
      </c>
      <c r="S122" s="51">
        <v>6952.4</v>
      </c>
      <c r="T122" s="51">
        <v>8150.31</v>
      </c>
      <c r="U122" s="51">
        <v>2019</v>
      </c>
    </row>
    <row r="123" spans="1:21" ht="15.5">
      <c r="A123" s="51">
        <v>612</v>
      </c>
      <c r="B123" s="51" t="s">
        <v>489</v>
      </c>
      <c r="C123" s="51" t="s">
        <v>446</v>
      </c>
      <c r="D123" s="51" t="str">
        <f t="shared" si="1"/>
        <v>GGX_NGDPAlgeria</v>
      </c>
      <c r="E123" s="51" t="s">
        <v>490</v>
      </c>
      <c r="F123" s="51" t="s">
        <v>444</v>
      </c>
      <c r="G123" s="51" t="s">
        <v>445</v>
      </c>
      <c r="H123" s="51" t="s">
        <v>392</v>
      </c>
      <c r="I123" s="51"/>
      <c r="J123" s="51" t="s">
        <v>447</v>
      </c>
      <c r="K123" s="51">
        <v>43.542999999999999</v>
      </c>
      <c r="L123" s="51">
        <v>36.186</v>
      </c>
      <c r="M123" s="51">
        <v>40.606000000000002</v>
      </c>
      <c r="N123" s="51">
        <v>45.811</v>
      </c>
      <c r="O123" s="51">
        <v>41.664999999999999</v>
      </c>
      <c r="P123" s="51">
        <v>38.581000000000003</v>
      </c>
      <c r="Q123" s="51">
        <v>37.805</v>
      </c>
      <c r="R123" s="51">
        <v>37.817999999999998</v>
      </c>
      <c r="S123" s="51">
        <v>37.982999999999997</v>
      </c>
      <c r="T123" s="51">
        <v>39.154000000000003</v>
      </c>
      <c r="U123" s="51">
        <v>2019</v>
      </c>
    </row>
    <row r="124" spans="1:21" ht="15.5">
      <c r="A124" s="51">
        <v>612</v>
      </c>
      <c r="B124" s="51" t="s">
        <v>489</v>
      </c>
      <c r="C124" s="51" t="s">
        <v>448</v>
      </c>
      <c r="D124" s="51" t="str">
        <f t="shared" si="1"/>
        <v>GGXCNLAlgeria</v>
      </c>
      <c r="E124" s="51" t="s">
        <v>490</v>
      </c>
      <c r="F124" s="51" t="s">
        <v>449</v>
      </c>
      <c r="G124" s="51" t="s">
        <v>450</v>
      </c>
      <c r="H124" s="51" t="s">
        <v>342</v>
      </c>
      <c r="I124" s="51" t="s">
        <v>343</v>
      </c>
      <c r="J124" s="51" t="s">
        <v>496</v>
      </c>
      <c r="K124" s="51">
        <v>-718.83399999999995</v>
      </c>
      <c r="L124" s="51">
        <v>-66.584999999999994</v>
      </c>
      <c r="M124" s="51">
        <v>-1257.7</v>
      </c>
      <c r="N124" s="51">
        <v>-2551.6</v>
      </c>
      <c r="O124" s="51">
        <v>-2285.91</v>
      </c>
      <c r="P124" s="51">
        <v>-1234.75</v>
      </c>
      <c r="Q124" s="51">
        <v>-905.18899999999996</v>
      </c>
      <c r="R124" s="51">
        <v>-1138.98</v>
      </c>
      <c r="S124" s="51">
        <v>-1412.75</v>
      </c>
      <c r="T124" s="51">
        <v>-2825.61</v>
      </c>
      <c r="U124" s="51">
        <v>2019</v>
      </c>
    </row>
    <row r="125" spans="1:21" ht="15.5">
      <c r="A125" s="51">
        <v>612</v>
      </c>
      <c r="B125" s="51" t="s">
        <v>489</v>
      </c>
      <c r="C125" s="51" t="s">
        <v>451</v>
      </c>
      <c r="D125" s="51" t="str">
        <f t="shared" si="1"/>
        <v>GGXCNL_NGDPAlgeria</v>
      </c>
      <c r="E125" s="51" t="s">
        <v>490</v>
      </c>
      <c r="F125" s="51" t="s">
        <v>449</v>
      </c>
      <c r="G125" s="51" t="s">
        <v>450</v>
      </c>
      <c r="H125" s="51" t="s">
        <v>392</v>
      </c>
      <c r="I125" s="51"/>
      <c r="J125" s="51" t="s">
        <v>452</v>
      </c>
      <c r="K125" s="51">
        <v>-4.4349999999999996</v>
      </c>
      <c r="L125" s="51">
        <v>-0.4</v>
      </c>
      <c r="M125" s="51">
        <v>-7.3</v>
      </c>
      <c r="N125" s="51">
        <v>-15.266999999999999</v>
      </c>
      <c r="O125" s="51">
        <v>-13.051</v>
      </c>
      <c r="P125" s="51">
        <v>-6.5410000000000004</v>
      </c>
      <c r="Q125" s="51">
        <v>-4.4260000000000002</v>
      </c>
      <c r="R125" s="51">
        <v>-5.5750000000000002</v>
      </c>
      <c r="S125" s="51">
        <v>-7.718</v>
      </c>
      <c r="T125" s="51">
        <v>-13.574</v>
      </c>
      <c r="U125" s="51">
        <v>2019</v>
      </c>
    </row>
    <row r="126" spans="1:21" ht="15.5">
      <c r="A126" s="51">
        <v>612</v>
      </c>
      <c r="B126" s="51" t="s">
        <v>489</v>
      </c>
      <c r="C126" s="51" t="s">
        <v>453</v>
      </c>
      <c r="D126" s="51" t="str">
        <f t="shared" si="1"/>
        <v>GGSBAlgeria</v>
      </c>
      <c r="E126" s="51" t="s">
        <v>490</v>
      </c>
      <c r="F126" s="51" t="s">
        <v>454</v>
      </c>
      <c r="G126" s="51" t="s">
        <v>455</v>
      </c>
      <c r="H126" s="51" t="s">
        <v>342</v>
      </c>
      <c r="I126" s="51" t="s">
        <v>343</v>
      </c>
      <c r="J126" s="51"/>
      <c r="K126" s="51"/>
      <c r="L126" s="51"/>
      <c r="M126" s="51"/>
      <c r="N126" s="51"/>
      <c r="O126" s="51"/>
      <c r="P126" s="51"/>
      <c r="Q126" s="51"/>
      <c r="R126" s="51"/>
      <c r="S126" s="51"/>
      <c r="T126" s="51"/>
      <c r="U126" s="51"/>
    </row>
    <row r="127" spans="1:21" ht="15.5">
      <c r="A127" s="51">
        <v>612</v>
      </c>
      <c r="B127" s="51" t="s">
        <v>489</v>
      </c>
      <c r="C127" s="51" t="s">
        <v>456</v>
      </c>
      <c r="D127" s="51" t="str">
        <f t="shared" si="1"/>
        <v>GGSB_NPGDPAlgeria</v>
      </c>
      <c r="E127" s="51" t="s">
        <v>490</v>
      </c>
      <c r="F127" s="51" t="s">
        <v>454</v>
      </c>
      <c r="G127" s="51" t="s">
        <v>455</v>
      </c>
      <c r="H127" s="51" t="s">
        <v>380</v>
      </c>
      <c r="I127" s="51"/>
      <c r="J127" s="51"/>
      <c r="K127" s="51"/>
      <c r="L127" s="51"/>
      <c r="M127" s="51"/>
      <c r="N127" s="51"/>
      <c r="O127" s="51"/>
      <c r="P127" s="51"/>
      <c r="Q127" s="51"/>
      <c r="R127" s="51"/>
      <c r="S127" s="51"/>
      <c r="T127" s="51"/>
      <c r="U127" s="51"/>
    </row>
    <row r="128" spans="1:21" ht="15.5">
      <c r="A128" s="51">
        <v>612</v>
      </c>
      <c r="B128" s="51" t="s">
        <v>489</v>
      </c>
      <c r="C128" s="51" t="s">
        <v>457</v>
      </c>
      <c r="D128" s="51" t="str">
        <f t="shared" si="1"/>
        <v>GGXONLBAlgeria</v>
      </c>
      <c r="E128" s="51" t="s">
        <v>490</v>
      </c>
      <c r="F128" s="51" t="s">
        <v>458</v>
      </c>
      <c r="G128" s="51" t="s">
        <v>459</v>
      </c>
      <c r="H128" s="51" t="s">
        <v>342</v>
      </c>
      <c r="I128" s="51" t="s">
        <v>343</v>
      </c>
      <c r="J128" s="51" t="s">
        <v>496</v>
      </c>
      <c r="K128" s="51">
        <v>-860.01099999999997</v>
      </c>
      <c r="L128" s="51">
        <v>-74.977000000000004</v>
      </c>
      <c r="M128" s="51">
        <v>-1279.7</v>
      </c>
      <c r="N128" s="51">
        <v>-2647.75</v>
      </c>
      <c r="O128" s="51">
        <v>-2298.13</v>
      </c>
      <c r="P128" s="51">
        <v>-1165.8599999999999</v>
      </c>
      <c r="Q128" s="51">
        <v>-942.84799999999996</v>
      </c>
      <c r="R128" s="51">
        <v>-1263.3399999999999</v>
      </c>
      <c r="S128" s="51">
        <v>-1368.36</v>
      </c>
      <c r="T128" s="51">
        <v>-2823.04</v>
      </c>
      <c r="U128" s="51">
        <v>2019</v>
      </c>
    </row>
    <row r="129" spans="1:21" ht="15.5">
      <c r="A129" s="51">
        <v>612</v>
      </c>
      <c r="B129" s="51" t="s">
        <v>489</v>
      </c>
      <c r="C129" s="51" t="s">
        <v>460</v>
      </c>
      <c r="D129" s="51" t="str">
        <f t="shared" si="1"/>
        <v>GGXONLB_NGDPAlgeria</v>
      </c>
      <c r="E129" s="51" t="s">
        <v>490</v>
      </c>
      <c r="F129" s="51" t="s">
        <v>458</v>
      </c>
      <c r="G129" s="51" t="s">
        <v>459</v>
      </c>
      <c r="H129" s="51" t="s">
        <v>392</v>
      </c>
      <c r="I129" s="51"/>
      <c r="J129" s="51" t="s">
        <v>461</v>
      </c>
      <c r="K129" s="51">
        <v>-5.306</v>
      </c>
      <c r="L129" s="51">
        <v>-0.45</v>
      </c>
      <c r="M129" s="51">
        <v>-7.4279999999999999</v>
      </c>
      <c r="N129" s="51">
        <v>-15.843</v>
      </c>
      <c r="O129" s="51">
        <v>-13.121</v>
      </c>
      <c r="P129" s="51">
        <v>-6.1760000000000002</v>
      </c>
      <c r="Q129" s="51">
        <v>-4.6100000000000003</v>
      </c>
      <c r="R129" s="51">
        <v>-6.1840000000000002</v>
      </c>
      <c r="S129" s="51">
        <v>-7.476</v>
      </c>
      <c r="T129" s="51">
        <v>-13.561999999999999</v>
      </c>
      <c r="U129" s="51">
        <v>2019</v>
      </c>
    </row>
    <row r="130" spans="1:21" ht="15.5">
      <c r="A130" s="51">
        <v>612</v>
      </c>
      <c r="B130" s="51" t="s">
        <v>489</v>
      </c>
      <c r="C130" s="51" t="s">
        <v>462</v>
      </c>
      <c r="D130" s="51" t="str">
        <f t="shared" si="1"/>
        <v>GGXWDNAlgeria</v>
      </c>
      <c r="E130" s="51" t="s">
        <v>490</v>
      </c>
      <c r="F130" s="51" t="s">
        <v>463</v>
      </c>
      <c r="G130" s="51" t="s">
        <v>464</v>
      </c>
      <c r="H130" s="51" t="s">
        <v>342</v>
      </c>
      <c r="I130" s="51" t="s">
        <v>343</v>
      </c>
      <c r="J130" s="51" t="s">
        <v>496</v>
      </c>
      <c r="K130" s="51">
        <v>-4706.29</v>
      </c>
      <c r="L130" s="51">
        <v>-4913.0200000000004</v>
      </c>
      <c r="M130" s="51">
        <v>-3753.7</v>
      </c>
      <c r="N130" s="51">
        <v>-1272.96</v>
      </c>
      <c r="O130" s="51">
        <v>2334.14</v>
      </c>
      <c r="P130" s="51">
        <v>4011.86</v>
      </c>
      <c r="Q130" s="51">
        <v>5155.74</v>
      </c>
      <c r="R130" s="51">
        <v>6167.97</v>
      </c>
      <c r="S130" s="51">
        <v>9227.5300000000007</v>
      </c>
      <c r="T130" s="51">
        <v>12601.83</v>
      </c>
      <c r="U130" s="51">
        <v>2019</v>
      </c>
    </row>
    <row r="131" spans="1:21" ht="15.5">
      <c r="A131" s="51">
        <v>612</v>
      </c>
      <c r="B131" s="51" t="s">
        <v>489</v>
      </c>
      <c r="C131" s="51" t="s">
        <v>465</v>
      </c>
      <c r="D131" s="51" t="str">
        <f t="shared" ref="D131:D194" si="2">C131&amp;E131</f>
        <v>GGXWDN_NGDPAlgeria</v>
      </c>
      <c r="E131" s="51" t="s">
        <v>490</v>
      </c>
      <c r="F131" s="51" t="s">
        <v>463</v>
      </c>
      <c r="G131" s="51" t="s">
        <v>464</v>
      </c>
      <c r="H131" s="51" t="s">
        <v>392</v>
      </c>
      <c r="I131" s="51"/>
      <c r="J131" s="51" t="s">
        <v>487</v>
      </c>
      <c r="K131" s="51">
        <v>-29.033999999999999</v>
      </c>
      <c r="L131" s="51">
        <v>-29.510999999999999</v>
      </c>
      <c r="M131" s="51">
        <v>-21.788</v>
      </c>
      <c r="N131" s="51">
        <v>-7.617</v>
      </c>
      <c r="O131" s="51">
        <v>13.327</v>
      </c>
      <c r="P131" s="51">
        <v>21.254000000000001</v>
      </c>
      <c r="Q131" s="51">
        <v>25.209</v>
      </c>
      <c r="R131" s="51">
        <v>30.193000000000001</v>
      </c>
      <c r="S131" s="51">
        <v>50.411999999999999</v>
      </c>
      <c r="T131" s="51">
        <v>60.537999999999997</v>
      </c>
      <c r="U131" s="51">
        <v>2019</v>
      </c>
    </row>
    <row r="132" spans="1:21" ht="15.5">
      <c r="A132" s="51">
        <v>612</v>
      </c>
      <c r="B132" s="51" t="s">
        <v>489</v>
      </c>
      <c r="C132" s="51" t="s">
        <v>466</v>
      </c>
      <c r="D132" s="51" t="str">
        <f t="shared" si="2"/>
        <v>GGXWDGAlgeria</v>
      </c>
      <c r="E132" s="51" t="s">
        <v>490</v>
      </c>
      <c r="F132" s="51" t="s">
        <v>467</v>
      </c>
      <c r="G132" s="51" t="s">
        <v>468</v>
      </c>
      <c r="H132" s="51" t="s">
        <v>342</v>
      </c>
      <c r="I132" s="51" t="s">
        <v>343</v>
      </c>
      <c r="J132" s="51" t="s">
        <v>496</v>
      </c>
      <c r="K132" s="51">
        <v>1511.65</v>
      </c>
      <c r="L132" s="51">
        <v>1265.3800000000001</v>
      </c>
      <c r="M132" s="51">
        <v>1322</v>
      </c>
      <c r="N132" s="51">
        <v>1461.9</v>
      </c>
      <c r="O132" s="51">
        <v>3582.08</v>
      </c>
      <c r="P132" s="51">
        <v>5063.5200000000004</v>
      </c>
      <c r="Q132" s="51">
        <v>7734.1</v>
      </c>
      <c r="R132" s="51">
        <v>9350.19</v>
      </c>
      <c r="S132" s="51">
        <v>9713.5400000000009</v>
      </c>
      <c r="T132" s="51">
        <v>13179.21</v>
      </c>
      <c r="U132" s="51">
        <v>2019</v>
      </c>
    </row>
    <row r="133" spans="1:21" ht="15.5">
      <c r="A133" s="51">
        <v>612</v>
      </c>
      <c r="B133" s="51" t="s">
        <v>489</v>
      </c>
      <c r="C133" s="51" t="s">
        <v>469</v>
      </c>
      <c r="D133" s="51" t="str">
        <f t="shared" si="2"/>
        <v>GGXWDG_NGDPAlgeria</v>
      </c>
      <c r="E133" s="51" t="s">
        <v>490</v>
      </c>
      <c r="F133" s="51" t="s">
        <v>467</v>
      </c>
      <c r="G133" s="51" t="s">
        <v>468</v>
      </c>
      <c r="H133" s="51" t="s">
        <v>392</v>
      </c>
      <c r="I133" s="51"/>
      <c r="J133" s="51" t="s">
        <v>470</v>
      </c>
      <c r="K133" s="51">
        <v>9.3260000000000005</v>
      </c>
      <c r="L133" s="51">
        <v>7.601</v>
      </c>
      <c r="M133" s="51">
        <v>7.673</v>
      </c>
      <c r="N133" s="51">
        <v>8.7469999999999999</v>
      </c>
      <c r="O133" s="51">
        <v>20.452000000000002</v>
      </c>
      <c r="P133" s="51">
        <v>26.824999999999999</v>
      </c>
      <c r="Q133" s="51">
        <v>37.814999999999998</v>
      </c>
      <c r="R133" s="51">
        <v>45.771000000000001</v>
      </c>
      <c r="S133" s="51">
        <v>53.067</v>
      </c>
      <c r="T133" s="51">
        <v>63.311999999999998</v>
      </c>
      <c r="U133" s="51">
        <v>2019</v>
      </c>
    </row>
    <row r="134" spans="1:21" ht="15.5">
      <c r="A134" s="51">
        <v>612</v>
      </c>
      <c r="B134" s="51" t="s">
        <v>489</v>
      </c>
      <c r="C134" s="51" t="s">
        <v>471</v>
      </c>
      <c r="D134" s="51" t="str">
        <f t="shared" si="2"/>
        <v>NGDP_FYAlgeria</v>
      </c>
      <c r="E134" s="51" t="s">
        <v>490</v>
      </c>
      <c r="F134" s="51" t="s">
        <v>472</v>
      </c>
      <c r="G134" s="51" t="s">
        <v>473</v>
      </c>
      <c r="H134" s="51" t="s">
        <v>342</v>
      </c>
      <c r="I134" s="51" t="s">
        <v>343</v>
      </c>
      <c r="J134" s="51" t="s">
        <v>496</v>
      </c>
      <c r="K134" s="51">
        <v>16209.6</v>
      </c>
      <c r="L134" s="51">
        <v>16647.900000000001</v>
      </c>
      <c r="M134" s="51">
        <v>17228.599999999999</v>
      </c>
      <c r="N134" s="51">
        <v>16712.689999999999</v>
      </c>
      <c r="O134" s="51">
        <v>17514.599999999999</v>
      </c>
      <c r="P134" s="51">
        <v>18876.2</v>
      </c>
      <c r="Q134" s="51">
        <v>20452.3</v>
      </c>
      <c r="R134" s="51">
        <v>20428.3</v>
      </c>
      <c r="S134" s="51">
        <v>18304.2</v>
      </c>
      <c r="T134" s="51">
        <v>20816.27</v>
      </c>
      <c r="U134" s="51">
        <v>2019</v>
      </c>
    </row>
    <row r="135" spans="1:21" ht="15.5">
      <c r="A135" s="51">
        <v>612</v>
      </c>
      <c r="B135" s="51" t="s">
        <v>489</v>
      </c>
      <c r="C135" s="51" t="s">
        <v>474</v>
      </c>
      <c r="D135" s="51" t="str">
        <f t="shared" si="2"/>
        <v>BCAAlgeria</v>
      </c>
      <c r="E135" s="51" t="s">
        <v>490</v>
      </c>
      <c r="F135" s="51" t="s">
        <v>475</v>
      </c>
      <c r="G135" s="51" t="s">
        <v>476</v>
      </c>
      <c r="H135" s="51" t="s">
        <v>352</v>
      </c>
      <c r="I135" s="51" t="s">
        <v>343</v>
      </c>
      <c r="J135" s="51" t="s">
        <v>497</v>
      </c>
      <c r="K135" s="51">
        <v>12.29</v>
      </c>
      <c r="L135" s="51">
        <v>0.83499999999999996</v>
      </c>
      <c r="M135" s="51">
        <v>-9.4359999999999999</v>
      </c>
      <c r="N135" s="51">
        <v>-27.29</v>
      </c>
      <c r="O135" s="51">
        <v>-26.472999999999999</v>
      </c>
      <c r="P135" s="51">
        <v>-22.081</v>
      </c>
      <c r="Q135" s="51">
        <v>-16.706</v>
      </c>
      <c r="R135" s="51">
        <v>-17.149999999999999</v>
      </c>
      <c r="S135" s="51">
        <v>-15.131</v>
      </c>
      <c r="T135" s="51">
        <v>-11.691000000000001</v>
      </c>
      <c r="U135" s="51">
        <v>2019</v>
      </c>
    </row>
    <row r="136" spans="1:21" ht="15.5">
      <c r="A136" s="51">
        <v>612</v>
      </c>
      <c r="B136" s="51" t="s">
        <v>489</v>
      </c>
      <c r="C136" s="51" t="s">
        <v>478</v>
      </c>
      <c r="D136" s="51" t="str">
        <f t="shared" si="2"/>
        <v>BCA_NGDPDAlgeria</v>
      </c>
      <c r="E136" s="51" t="s">
        <v>490</v>
      </c>
      <c r="F136" s="51" t="s">
        <v>475</v>
      </c>
      <c r="G136" s="51" t="s">
        <v>476</v>
      </c>
      <c r="H136" s="51" t="s">
        <v>392</v>
      </c>
      <c r="I136" s="51"/>
      <c r="J136" s="51" t="s">
        <v>479</v>
      </c>
      <c r="K136" s="51">
        <v>5.8789999999999996</v>
      </c>
      <c r="L136" s="51">
        <v>0.39800000000000002</v>
      </c>
      <c r="M136" s="51">
        <v>-4.4130000000000003</v>
      </c>
      <c r="N136" s="51">
        <v>-16.442</v>
      </c>
      <c r="O136" s="51">
        <v>-16.542000000000002</v>
      </c>
      <c r="P136" s="51">
        <v>-12.973000000000001</v>
      </c>
      <c r="Q136" s="51">
        <v>-9.5269999999999992</v>
      </c>
      <c r="R136" s="51">
        <v>-10.025</v>
      </c>
      <c r="S136" s="51">
        <v>-10.486000000000001</v>
      </c>
      <c r="T136" s="51">
        <v>-7.7190000000000003</v>
      </c>
      <c r="U136" s="51">
        <v>2019</v>
      </c>
    </row>
    <row r="137" spans="1:21" ht="15.5">
      <c r="A137" s="51">
        <v>614</v>
      </c>
      <c r="B137" s="51" t="s">
        <v>498</v>
      </c>
      <c r="C137" s="51" t="s">
        <v>338</v>
      </c>
      <c r="D137" s="51" t="str">
        <f t="shared" si="2"/>
        <v>NGDP_RAngola</v>
      </c>
      <c r="E137" s="51" t="s">
        <v>499</v>
      </c>
      <c r="F137" s="51" t="s">
        <v>340</v>
      </c>
      <c r="G137" s="51" t="s">
        <v>341</v>
      </c>
      <c r="H137" s="51" t="s">
        <v>342</v>
      </c>
      <c r="I137" s="51" t="s">
        <v>343</v>
      </c>
      <c r="J137" s="51" t="s">
        <v>500</v>
      </c>
      <c r="K137" s="51">
        <v>1468.69</v>
      </c>
      <c r="L137" s="51">
        <v>1541.46</v>
      </c>
      <c r="M137" s="51">
        <v>1615.8</v>
      </c>
      <c r="N137" s="51">
        <v>1631.04</v>
      </c>
      <c r="O137" s="51">
        <v>1588.96</v>
      </c>
      <c r="P137" s="51">
        <v>1586.58</v>
      </c>
      <c r="Q137" s="51">
        <v>1554.85</v>
      </c>
      <c r="R137" s="51">
        <v>1545.52</v>
      </c>
      <c r="S137" s="51">
        <v>1484.09</v>
      </c>
      <c r="T137" s="51">
        <v>1489.62</v>
      </c>
      <c r="U137" s="51">
        <v>2019</v>
      </c>
    </row>
    <row r="138" spans="1:21" ht="15.5">
      <c r="A138" s="51">
        <v>614</v>
      </c>
      <c r="B138" s="51" t="s">
        <v>498</v>
      </c>
      <c r="C138" s="51" t="s">
        <v>345</v>
      </c>
      <c r="D138" s="51" t="str">
        <f t="shared" si="2"/>
        <v>NGDP_RPCHAngola</v>
      </c>
      <c r="E138" s="51" t="s">
        <v>499</v>
      </c>
      <c r="F138" s="51" t="s">
        <v>340</v>
      </c>
      <c r="G138" s="51" t="s">
        <v>346</v>
      </c>
      <c r="H138" s="51" t="s">
        <v>347</v>
      </c>
      <c r="I138" s="51"/>
      <c r="J138" s="51" t="s">
        <v>348</v>
      </c>
      <c r="K138" s="51">
        <v>8.5419999999999998</v>
      </c>
      <c r="L138" s="51">
        <v>4.9550000000000001</v>
      </c>
      <c r="M138" s="51">
        <v>4.8230000000000004</v>
      </c>
      <c r="N138" s="51">
        <v>0.94399999999999995</v>
      </c>
      <c r="O138" s="51">
        <v>-2.58</v>
      </c>
      <c r="P138" s="51">
        <v>-0.15</v>
      </c>
      <c r="Q138" s="51">
        <v>-2</v>
      </c>
      <c r="R138" s="51">
        <v>-0.6</v>
      </c>
      <c r="S138" s="51">
        <v>-3.9750000000000001</v>
      </c>
      <c r="T138" s="51">
        <v>0.373</v>
      </c>
      <c r="U138" s="51">
        <v>2019</v>
      </c>
    </row>
    <row r="139" spans="1:21" ht="15.5">
      <c r="A139" s="51">
        <v>614</v>
      </c>
      <c r="B139" s="51" t="s">
        <v>498</v>
      </c>
      <c r="C139" s="51" t="s">
        <v>349</v>
      </c>
      <c r="D139" s="51" t="str">
        <f t="shared" si="2"/>
        <v>NGDPAngola</v>
      </c>
      <c r="E139" s="51" t="s">
        <v>499</v>
      </c>
      <c r="F139" s="51" t="s">
        <v>155</v>
      </c>
      <c r="G139" s="51" t="s">
        <v>350</v>
      </c>
      <c r="H139" s="51" t="s">
        <v>342</v>
      </c>
      <c r="I139" s="51" t="s">
        <v>343</v>
      </c>
      <c r="J139" s="51" t="s">
        <v>500</v>
      </c>
      <c r="K139" s="51">
        <v>12224.95</v>
      </c>
      <c r="L139" s="51">
        <v>13195</v>
      </c>
      <c r="M139" s="51">
        <v>14323.86</v>
      </c>
      <c r="N139" s="51">
        <v>13950.29</v>
      </c>
      <c r="O139" s="51">
        <v>16549.57</v>
      </c>
      <c r="P139" s="51">
        <v>20262.28</v>
      </c>
      <c r="Q139" s="51">
        <v>26777.99</v>
      </c>
      <c r="R139" s="51">
        <v>32689.56</v>
      </c>
      <c r="S139" s="51">
        <v>36105.760000000002</v>
      </c>
      <c r="T139" s="51">
        <v>47618.99</v>
      </c>
      <c r="U139" s="51">
        <v>2019</v>
      </c>
    </row>
    <row r="140" spans="1:21" ht="15.5">
      <c r="A140" s="51">
        <v>614</v>
      </c>
      <c r="B140" s="51" t="s">
        <v>498</v>
      </c>
      <c r="C140" s="51" t="s">
        <v>157</v>
      </c>
      <c r="D140" s="51" t="str">
        <f t="shared" si="2"/>
        <v>NGDPDAngola</v>
      </c>
      <c r="E140" s="51" t="s">
        <v>499</v>
      </c>
      <c r="F140" s="51" t="s">
        <v>155</v>
      </c>
      <c r="G140" s="51" t="s">
        <v>351</v>
      </c>
      <c r="H140" s="51" t="s">
        <v>352</v>
      </c>
      <c r="I140" s="51" t="s">
        <v>343</v>
      </c>
      <c r="J140" s="51" t="s">
        <v>353</v>
      </c>
      <c r="K140" s="51">
        <v>128.053</v>
      </c>
      <c r="L140" s="51">
        <v>136.71</v>
      </c>
      <c r="M140" s="51">
        <v>145.71199999999999</v>
      </c>
      <c r="N140" s="51">
        <v>116.194</v>
      </c>
      <c r="O140" s="51">
        <v>101.124</v>
      </c>
      <c r="P140" s="51">
        <v>122.124</v>
      </c>
      <c r="Q140" s="51">
        <v>105.902</v>
      </c>
      <c r="R140" s="51">
        <v>89.602999999999994</v>
      </c>
      <c r="S140" s="51">
        <v>62.44</v>
      </c>
      <c r="T140" s="51">
        <v>66.492999999999995</v>
      </c>
      <c r="U140" s="51">
        <v>2019</v>
      </c>
    </row>
    <row r="141" spans="1:21" ht="15.5">
      <c r="A141" s="51">
        <v>614</v>
      </c>
      <c r="B141" s="51" t="s">
        <v>498</v>
      </c>
      <c r="C141" s="51" t="s">
        <v>354</v>
      </c>
      <c r="D141" s="51" t="str">
        <f t="shared" si="2"/>
        <v>PPPGDPAngola</v>
      </c>
      <c r="E141" s="51" t="s">
        <v>499</v>
      </c>
      <c r="F141" s="51" t="s">
        <v>155</v>
      </c>
      <c r="G141" s="51" t="s">
        <v>355</v>
      </c>
      <c r="H141" s="51" t="s">
        <v>356</v>
      </c>
      <c r="I141" s="51" t="s">
        <v>343</v>
      </c>
      <c r="J141" s="51" t="s">
        <v>353</v>
      </c>
      <c r="K141" s="51">
        <v>186.124</v>
      </c>
      <c r="L141" s="51">
        <v>199.86600000000001</v>
      </c>
      <c r="M141" s="51">
        <v>220.36500000000001</v>
      </c>
      <c r="N141" s="51">
        <v>204.60400000000001</v>
      </c>
      <c r="O141" s="51">
        <v>204.875</v>
      </c>
      <c r="P141" s="51">
        <v>217.98699999999999</v>
      </c>
      <c r="Q141" s="51">
        <v>218.75700000000001</v>
      </c>
      <c r="R141" s="51">
        <v>221.32599999999999</v>
      </c>
      <c r="S141" s="51">
        <v>215.10499999999999</v>
      </c>
      <c r="T141" s="51">
        <v>219.84100000000001</v>
      </c>
      <c r="U141" s="51">
        <v>2019</v>
      </c>
    </row>
    <row r="142" spans="1:21" ht="15.5">
      <c r="A142" s="51">
        <v>614</v>
      </c>
      <c r="B142" s="51" t="s">
        <v>498</v>
      </c>
      <c r="C142" s="51" t="s">
        <v>357</v>
      </c>
      <c r="D142" s="51" t="str">
        <f t="shared" si="2"/>
        <v>NGDP_DAngola</v>
      </c>
      <c r="E142" s="51" t="s">
        <v>499</v>
      </c>
      <c r="F142" s="51" t="s">
        <v>358</v>
      </c>
      <c r="G142" s="51" t="s">
        <v>359</v>
      </c>
      <c r="H142" s="51" t="s">
        <v>360</v>
      </c>
      <c r="I142" s="51"/>
      <c r="J142" s="51" t="s">
        <v>361</v>
      </c>
      <c r="K142" s="51">
        <v>832.37099999999998</v>
      </c>
      <c r="L142" s="51">
        <v>856.00800000000004</v>
      </c>
      <c r="M142" s="51">
        <v>886.48900000000003</v>
      </c>
      <c r="N142" s="51">
        <v>855.29899999999998</v>
      </c>
      <c r="O142" s="51">
        <v>1041.53</v>
      </c>
      <c r="P142" s="51">
        <v>1277.1099999999999</v>
      </c>
      <c r="Q142" s="51">
        <v>1722.23</v>
      </c>
      <c r="R142" s="51">
        <v>2115.12</v>
      </c>
      <c r="S142" s="51">
        <v>2432.86</v>
      </c>
      <c r="T142" s="51">
        <v>3196.73</v>
      </c>
      <c r="U142" s="51">
        <v>2019</v>
      </c>
    </row>
    <row r="143" spans="1:21" ht="15.5">
      <c r="A143" s="51">
        <v>614</v>
      </c>
      <c r="B143" s="51" t="s">
        <v>498</v>
      </c>
      <c r="C143" s="51" t="s">
        <v>362</v>
      </c>
      <c r="D143" s="51" t="str">
        <f t="shared" si="2"/>
        <v>NGDPRPCAngola</v>
      </c>
      <c r="E143" s="51" t="s">
        <v>499</v>
      </c>
      <c r="F143" s="51" t="s">
        <v>363</v>
      </c>
      <c r="G143" s="51" t="s">
        <v>364</v>
      </c>
      <c r="H143" s="51" t="s">
        <v>342</v>
      </c>
      <c r="I143" s="51" t="s">
        <v>333</v>
      </c>
      <c r="J143" s="51" t="s">
        <v>365</v>
      </c>
      <c r="K143" s="51">
        <v>60157.279999999999</v>
      </c>
      <c r="L143" s="51">
        <v>61298.87</v>
      </c>
      <c r="M143" s="51">
        <v>62383.57</v>
      </c>
      <c r="N143" s="51">
        <v>61131.26</v>
      </c>
      <c r="O143" s="51">
        <v>57774.09</v>
      </c>
      <c r="P143" s="51">
        <v>55911.65</v>
      </c>
      <c r="Q143" s="51">
        <v>53157.1</v>
      </c>
      <c r="R143" s="51">
        <v>51299.18</v>
      </c>
      <c r="S143" s="51">
        <v>47825.38</v>
      </c>
      <c r="T143" s="51">
        <v>46605.4</v>
      </c>
      <c r="U143" s="51">
        <v>2017</v>
      </c>
    </row>
    <row r="144" spans="1:21" ht="15.5">
      <c r="A144" s="51">
        <v>614</v>
      </c>
      <c r="B144" s="51" t="s">
        <v>498</v>
      </c>
      <c r="C144" s="51" t="s">
        <v>366</v>
      </c>
      <c r="D144" s="51" t="str">
        <f t="shared" si="2"/>
        <v>NGDPRPPPPCAngola</v>
      </c>
      <c r="E144" s="51" t="s">
        <v>499</v>
      </c>
      <c r="F144" s="51" t="s">
        <v>363</v>
      </c>
      <c r="G144" s="51" t="s">
        <v>367</v>
      </c>
      <c r="H144" s="51" t="s">
        <v>368</v>
      </c>
      <c r="I144" s="51" t="s">
        <v>333</v>
      </c>
      <c r="J144" s="51" t="s">
        <v>365</v>
      </c>
      <c r="K144" s="51">
        <v>8265.2900000000009</v>
      </c>
      <c r="L144" s="51">
        <v>8422.1299999999992</v>
      </c>
      <c r="M144" s="51">
        <v>8571.17</v>
      </c>
      <c r="N144" s="51">
        <v>8399.1</v>
      </c>
      <c r="O144" s="51">
        <v>7937.85</v>
      </c>
      <c r="P144" s="51">
        <v>7681.96</v>
      </c>
      <c r="Q144" s="51">
        <v>7303.5</v>
      </c>
      <c r="R144" s="51">
        <v>7048.23</v>
      </c>
      <c r="S144" s="51">
        <v>6570.95</v>
      </c>
      <c r="T144" s="51">
        <v>6403.33</v>
      </c>
      <c r="U144" s="51">
        <v>2017</v>
      </c>
    </row>
    <row r="145" spans="1:21" ht="15.5">
      <c r="A145" s="51">
        <v>614</v>
      </c>
      <c r="B145" s="51" t="s">
        <v>498</v>
      </c>
      <c r="C145" s="51" t="s">
        <v>369</v>
      </c>
      <c r="D145" s="51" t="str">
        <f t="shared" si="2"/>
        <v>NGDPPCAngola</v>
      </c>
      <c r="E145" s="51" t="s">
        <v>499</v>
      </c>
      <c r="F145" s="51" t="s">
        <v>370</v>
      </c>
      <c r="G145" s="51" t="s">
        <v>371</v>
      </c>
      <c r="H145" s="51" t="s">
        <v>342</v>
      </c>
      <c r="I145" s="51" t="s">
        <v>333</v>
      </c>
      <c r="J145" s="51" t="s">
        <v>372</v>
      </c>
      <c r="K145" s="51">
        <v>500731.6</v>
      </c>
      <c r="L145" s="51">
        <v>524723.13</v>
      </c>
      <c r="M145" s="51">
        <v>553023.4</v>
      </c>
      <c r="N145" s="51">
        <v>522854.87</v>
      </c>
      <c r="O145" s="51">
        <v>601736.74</v>
      </c>
      <c r="P145" s="51">
        <v>714051.25</v>
      </c>
      <c r="Q145" s="51">
        <v>915486.64</v>
      </c>
      <c r="R145" s="51">
        <v>1085040.1499999999</v>
      </c>
      <c r="S145" s="51">
        <v>1163525.75</v>
      </c>
      <c r="T145" s="51">
        <v>1489849.97</v>
      </c>
      <c r="U145" s="51">
        <v>2017</v>
      </c>
    </row>
    <row r="146" spans="1:21" ht="15.5">
      <c r="A146" s="51">
        <v>614</v>
      </c>
      <c r="B146" s="51" t="s">
        <v>498</v>
      </c>
      <c r="C146" s="51" t="s">
        <v>373</v>
      </c>
      <c r="D146" s="51" t="str">
        <f t="shared" si="2"/>
        <v>NGDPDPCAngola</v>
      </c>
      <c r="E146" s="51" t="s">
        <v>499</v>
      </c>
      <c r="F146" s="51" t="s">
        <v>370</v>
      </c>
      <c r="G146" s="51" t="s">
        <v>374</v>
      </c>
      <c r="H146" s="51" t="s">
        <v>352</v>
      </c>
      <c r="I146" s="51" t="s">
        <v>333</v>
      </c>
      <c r="J146" s="51" t="s">
        <v>372</v>
      </c>
      <c r="K146" s="51">
        <v>5245.02</v>
      </c>
      <c r="L146" s="51">
        <v>5436.52</v>
      </c>
      <c r="M146" s="51">
        <v>5625.74</v>
      </c>
      <c r="N146" s="51">
        <v>4354.92</v>
      </c>
      <c r="O146" s="51">
        <v>3676.83</v>
      </c>
      <c r="P146" s="51">
        <v>4303.6899999999996</v>
      </c>
      <c r="Q146" s="51">
        <v>3620.59</v>
      </c>
      <c r="R146" s="51">
        <v>2974.13</v>
      </c>
      <c r="S146" s="51">
        <v>2012.15</v>
      </c>
      <c r="T146" s="51">
        <v>2080.35</v>
      </c>
      <c r="U146" s="51">
        <v>2017</v>
      </c>
    </row>
    <row r="147" spans="1:21" ht="15.5">
      <c r="A147" s="51">
        <v>614</v>
      </c>
      <c r="B147" s="51" t="s">
        <v>498</v>
      </c>
      <c r="C147" s="51" t="s">
        <v>375</v>
      </c>
      <c r="D147" s="51" t="str">
        <f t="shared" si="2"/>
        <v>PPPPCAngola</v>
      </c>
      <c r="E147" s="51" t="s">
        <v>499</v>
      </c>
      <c r="F147" s="51" t="s">
        <v>370</v>
      </c>
      <c r="G147" s="51" t="s">
        <v>376</v>
      </c>
      <c r="H147" s="51" t="s">
        <v>356</v>
      </c>
      <c r="I147" s="51" t="s">
        <v>333</v>
      </c>
      <c r="J147" s="51" t="s">
        <v>372</v>
      </c>
      <c r="K147" s="51">
        <v>7623.61</v>
      </c>
      <c r="L147" s="51">
        <v>7948.02</v>
      </c>
      <c r="M147" s="51">
        <v>8507.9599999999991</v>
      </c>
      <c r="N147" s="51">
        <v>7668.51</v>
      </c>
      <c r="O147" s="51">
        <v>7449.18</v>
      </c>
      <c r="P147" s="51">
        <v>7681.96</v>
      </c>
      <c r="Q147" s="51">
        <v>7478.85</v>
      </c>
      <c r="R147" s="51">
        <v>7346.3</v>
      </c>
      <c r="S147" s="51">
        <v>6931.86</v>
      </c>
      <c r="T147" s="51">
        <v>6878.13</v>
      </c>
      <c r="U147" s="51">
        <v>2017</v>
      </c>
    </row>
    <row r="148" spans="1:21" ht="15.5">
      <c r="A148" s="51">
        <v>614</v>
      </c>
      <c r="B148" s="51" t="s">
        <v>498</v>
      </c>
      <c r="C148" s="51" t="s">
        <v>377</v>
      </c>
      <c r="D148" s="51" t="str">
        <f t="shared" si="2"/>
        <v>NGAP_NPGDPAngola</v>
      </c>
      <c r="E148" s="51" t="s">
        <v>499</v>
      </c>
      <c r="F148" s="51" t="s">
        <v>378</v>
      </c>
      <c r="G148" s="51" t="s">
        <v>379</v>
      </c>
      <c r="H148" s="51" t="s">
        <v>380</v>
      </c>
      <c r="I148" s="51"/>
      <c r="J148" s="51"/>
      <c r="K148" s="51"/>
      <c r="L148" s="51"/>
      <c r="M148" s="51"/>
      <c r="N148" s="51"/>
      <c r="O148" s="51"/>
      <c r="P148" s="51"/>
      <c r="Q148" s="51"/>
      <c r="R148" s="51"/>
      <c r="S148" s="51"/>
      <c r="T148" s="51"/>
      <c r="U148" s="51"/>
    </row>
    <row r="149" spans="1:21" ht="15.5">
      <c r="A149" s="51">
        <v>614</v>
      </c>
      <c r="B149" s="51" t="s">
        <v>498</v>
      </c>
      <c r="C149" s="51" t="s">
        <v>381</v>
      </c>
      <c r="D149" s="51" t="str">
        <f t="shared" si="2"/>
        <v>PPPSHAngola</v>
      </c>
      <c r="E149" s="51" t="s">
        <v>499</v>
      </c>
      <c r="F149" s="51" t="s">
        <v>382</v>
      </c>
      <c r="G149" s="51" t="s">
        <v>383</v>
      </c>
      <c r="H149" s="51" t="s">
        <v>384</v>
      </c>
      <c r="I149" s="51"/>
      <c r="J149" s="51" t="s">
        <v>353</v>
      </c>
      <c r="K149" s="51">
        <v>0.186</v>
      </c>
      <c r="L149" s="51">
        <v>0.19</v>
      </c>
      <c r="M149" s="51">
        <v>0.20200000000000001</v>
      </c>
      <c r="N149" s="51">
        <v>0.184</v>
      </c>
      <c r="O149" s="51">
        <v>0.17699999999999999</v>
      </c>
      <c r="P149" s="51">
        <v>0.17899999999999999</v>
      </c>
      <c r="Q149" s="51">
        <v>0.17</v>
      </c>
      <c r="R149" s="51">
        <v>0.16400000000000001</v>
      </c>
      <c r="S149" s="51">
        <v>0.16300000000000001</v>
      </c>
      <c r="T149" s="51">
        <v>0.155</v>
      </c>
      <c r="U149" s="51">
        <v>2019</v>
      </c>
    </row>
    <row r="150" spans="1:21" ht="15.5">
      <c r="A150" s="51">
        <v>614</v>
      </c>
      <c r="B150" s="51" t="s">
        <v>498</v>
      </c>
      <c r="C150" s="51" t="s">
        <v>385</v>
      </c>
      <c r="D150" s="51" t="str">
        <f t="shared" si="2"/>
        <v>PPPEXAngola</v>
      </c>
      <c r="E150" s="51" t="s">
        <v>499</v>
      </c>
      <c r="F150" s="51" t="s">
        <v>386</v>
      </c>
      <c r="G150" s="51" t="s">
        <v>387</v>
      </c>
      <c r="H150" s="51" t="s">
        <v>388</v>
      </c>
      <c r="I150" s="51"/>
      <c r="J150" s="51" t="s">
        <v>353</v>
      </c>
      <c r="K150" s="51">
        <v>65.682000000000002</v>
      </c>
      <c r="L150" s="51">
        <v>66.019000000000005</v>
      </c>
      <c r="M150" s="51">
        <v>65.001000000000005</v>
      </c>
      <c r="N150" s="51">
        <v>68.182000000000002</v>
      </c>
      <c r="O150" s="51">
        <v>80.778999999999996</v>
      </c>
      <c r="P150" s="51">
        <v>92.951999999999998</v>
      </c>
      <c r="Q150" s="51">
        <v>122.41</v>
      </c>
      <c r="R150" s="51">
        <v>147.69900000000001</v>
      </c>
      <c r="S150" s="51">
        <v>167.852</v>
      </c>
      <c r="T150" s="51">
        <v>216.607</v>
      </c>
      <c r="U150" s="51">
        <v>2019</v>
      </c>
    </row>
    <row r="151" spans="1:21" ht="15.5">
      <c r="A151" s="51">
        <v>614</v>
      </c>
      <c r="B151" s="51" t="s">
        <v>498</v>
      </c>
      <c r="C151" s="51" t="s">
        <v>389</v>
      </c>
      <c r="D151" s="51" t="str">
        <f t="shared" si="2"/>
        <v>NID_NGDPAngola</v>
      </c>
      <c r="E151" s="51" t="s">
        <v>499</v>
      </c>
      <c r="F151" s="51" t="s">
        <v>390</v>
      </c>
      <c r="G151" s="51" t="s">
        <v>391</v>
      </c>
      <c r="H151" s="51" t="s">
        <v>392</v>
      </c>
      <c r="I151" s="51"/>
      <c r="J151" s="51" t="s">
        <v>500</v>
      </c>
      <c r="K151" s="51">
        <v>26.667999999999999</v>
      </c>
      <c r="L151" s="51">
        <v>26.143000000000001</v>
      </c>
      <c r="M151" s="51">
        <v>27.5</v>
      </c>
      <c r="N151" s="51">
        <v>34.201999999999998</v>
      </c>
      <c r="O151" s="51">
        <v>27.215</v>
      </c>
      <c r="P151" s="51">
        <v>24.13</v>
      </c>
      <c r="Q151" s="51">
        <v>20.303000000000001</v>
      </c>
      <c r="R151" s="51">
        <v>19.638000000000002</v>
      </c>
      <c r="S151" s="51">
        <v>23.006</v>
      </c>
      <c r="T151" s="51">
        <v>22.204999999999998</v>
      </c>
      <c r="U151" s="51">
        <v>2019</v>
      </c>
    </row>
    <row r="152" spans="1:21" ht="15.5">
      <c r="A152" s="51">
        <v>614</v>
      </c>
      <c r="B152" s="51" t="s">
        <v>498</v>
      </c>
      <c r="C152" s="51" t="s">
        <v>393</v>
      </c>
      <c r="D152" s="51" t="str">
        <f t="shared" si="2"/>
        <v>NGSD_NGDPAngola</v>
      </c>
      <c r="E152" s="51" t="s">
        <v>499</v>
      </c>
      <c r="F152" s="51" t="s">
        <v>394</v>
      </c>
      <c r="G152" s="51" t="s">
        <v>395</v>
      </c>
      <c r="H152" s="51" t="s">
        <v>392</v>
      </c>
      <c r="I152" s="51"/>
      <c r="J152" s="51" t="s">
        <v>500</v>
      </c>
      <c r="K152" s="51">
        <v>37.228000000000002</v>
      </c>
      <c r="L152" s="51">
        <v>32.006999999999998</v>
      </c>
      <c r="M152" s="51">
        <v>29.806999999999999</v>
      </c>
      <c r="N152" s="51">
        <v>28.491</v>
      </c>
      <c r="O152" s="51">
        <v>24.486999999999998</v>
      </c>
      <c r="P152" s="51">
        <v>23.350999999999999</v>
      </c>
      <c r="Q152" s="51">
        <v>27.341999999999999</v>
      </c>
      <c r="R152" s="51">
        <v>25.384</v>
      </c>
      <c r="S152" s="51">
        <v>22.399000000000001</v>
      </c>
      <c r="T152" s="51">
        <v>22.986999999999998</v>
      </c>
      <c r="U152" s="51">
        <v>2019</v>
      </c>
    </row>
    <row r="153" spans="1:21" ht="15.5">
      <c r="A153" s="51">
        <v>614</v>
      </c>
      <c r="B153" s="51" t="s">
        <v>498</v>
      </c>
      <c r="C153" s="51" t="s">
        <v>396</v>
      </c>
      <c r="D153" s="51" t="str">
        <f t="shared" si="2"/>
        <v>PCPIAngola</v>
      </c>
      <c r="E153" s="51" t="s">
        <v>499</v>
      </c>
      <c r="F153" s="51" t="s">
        <v>397</v>
      </c>
      <c r="G153" s="51" t="s">
        <v>398</v>
      </c>
      <c r="H153" s="51" t="s">
        <v>360</v>
      </c>
      <c r="I153" s="51"/>
      <c r="J153" s="51" t="s">
        <v>501</v>
      </c>
      <c r="K153" s="51">
        <v>116.45399999999999</v>
      </c>
      <c r="L153" s="51">
        <v>126.681</v>
      </c>
      <c r="M153" s="51">
        <v>135.92699999999999</v>
      </c>
      <c r="N153" s="51">
        <v>148.37700000000001</v>
      </c>
      <c r="O153" s="51">
        <v>193.92</v>
      </c>
      <c r="P153" s="51">
        <v>251.79499999999999</v>
      </c>
      <c r="Q153" s="51">
        <v>301.21800000000002</v>
      </c>
      <c r="R153" s="51">
        <v>352.66399999999999</v>
      </c>
      <c r="S153" s="51">
        <v>431.22699999999998</v>
      </c>
      <c r="T153" s="51">
        <v>527.37099999999998</v>
      </c>
      <c r="U153" s="51">
        <v>2019</v>
      </c>
    </row>
    <row r="154" spans="1:21" ht="15.5">
      <c r="A154" s="51">
        <v>614</v>
      </c>
      <c r="B154" s="51" t="s">
        <v>498</v>
      </c>
      <c r="C154" s="51" t="s">
        <v>400</v>
      </c>
      <c r="D154" s="51" t="str">
        <f t="shared" si="2"/>
        <v>PCPIPCHAngola</v>
      </c>
      <c r="E154" s="51" t="s">
        <v>499</v>
      </c>
      <c r="F154" s="51" t="s">
        <v>397</v>
      </c>
      <c r="G154" s="51" t="s">
        <v>401</v>
      </c>
      <c r="H154" s="51" t="s">
        <v>347</v>
      </c>
      <c r="I154" s="51"/>
      <c r="J154" s="51" t="s">
        <v>402</v>
      </c>
      <c r="K154" s="51">
        <v>10.285</v>
      </c>
      <c r="L154" s="51">
        <v>8.782</v>
      </c>
      <c r="M154" s="51">
        <v>7.298</v>
      </c>
      <c r="N154" s="51">
        <v>9.1590000000000007</v>
      </c>
      <c r="O154" s="51">
        <v>30.693999999999999</v>
      </c>
      <c r="P154" s="51">
        <v>29.844000000000001</v>
      </c>
      <c r="Q154" s="51">
        <v>19.629000000000001</v>
      </c>
      <c r="R154" s="51">
        <v>17.079000000000001</v>
      </c>
      <c r="S154" s="51">
        <v>22.277000000000001</v>
      </c>
      <c r="T154" s="51">
        <v>22.295000000000002</v>
      </c>
      <c r="U154" s="51">
        <v>2019</v>
      </c>
    </row>
    <row r="155" spans="1:21" ht="15.5">
      <c r="A155" s="51">
        <v>614</v>
      </c>
      <c r="B155" s="51" t="s">
        <v>498</v>
      </c>
      <c r="C155" s="51" t="s">
        <v>403</v>
      </c>
      <c r="D155" s="51" t="str">
        <f t="shared" si="2"/>
        <v>PCPIEAngola</v>
      </c>
      <c r="E155" s="51" t="s">
        <v>499</v>
      </c>
      <c r="F155" s="51" t="s">
        <v>404</v>
      </c>
      <c r="G155" s="51" t="s">
        <v>405</v>
      </c>
      <c r="H155" s="51" t="s">
        <v>360</v>
      </c>
      <c r="I155" s="51"/>
      <c r="J155" s="51" t="s">
        <v>501</v>
      </c>
      <c r="K155" s="51">
        <v>121.447</v>
      </c>
      <c r="L155" s="51">
        <v>130.78200000000001</v>
      </c>
      <c r="M155" s="51">
        <v>140.58799999999999</v>
      </c>
      <c r="N155" s="51">
        <v>157.58699999999999</v>
      </c>
      <c r="O155" s="51">
        <v>222.39500000000001</v>
      </c>
      <c r="P155" s="51">
        <v>275.02800000000002</v>
      </c>
      <c r="Q155" s="51">
        <v>326.19400000000002</v>
      </c>
      <c r="R155" s="51">
        <v>381.29899999999998</v>
      </c>
      <c r="S155" s="51">
        <v>477.01499999999999</v>
      </c>
      <c r="T155" s="51">
        <v>566.21500000000003</v>
      </c>
      <c r="U155" s="51">
        <v>2019</v>
      </c>
    </row>
    <row r="156" spans="1:21" ht="15.5">
      <c r="A156" s="51">
        <v>614</v>
      </c>
      <c r="B156" s="51" t="s">
        <v>498</v>
      </c>
      <c r="C156" s="51" t="s">
        <v>406</v>
      </c>
      <c r="D156" s="51" t="str">
        <f t="shared" si="2"/>
        <v>PCPIEPCHAngola</v>
      </c>
      <c r="E156" s="51" t="s">
        <v>499</v>
      </c>
      <c r="F156" s="51" t="s">
        <v>404</v>
      </c>
      <c r="G156" s="51" t="s">
        <v>407</v>
      </c>
      <c r="H156" s="51" t="s">
        <v>347</v>
      </c>
      <c r="I156" s="51"/>
      <c r="J156" s="51" t="s">
        <v>408</v>
      </c>
      <c r="K156" s="51">
        <v>9.0419999999999998</v>
      </c>
      <c r="L156" s="51">
        <v>7.6870000000000003</v>
      </c>
      <c r="M156" s="51">
        <v>7.4980000000000002</v>
      </c>
      <c r="N156" s="51">
        <v>12.090999999999999</v>
      </c>
      <c r="O156" s="51">
        <v>41.125</v>
      </c>
      <c r="P156" s="51">
        <v>23.667000000000002</v>
      </c>
      <c r="Q156" s="51">
        <v>18.603999999999999</v>
      </c>
      <c r="R156" s="51">
        <v>16.893000000000001</v>
      </c>
      <c r="S156" s="51">
        <v>25.103000000000002</v>
      </c>
      <c r="T156" s="51">
        <v>18.7</v>
      </c>
      <c r="U156" s="51">
        <v>2019</v>
      </c>
    </row>
    <row r="157" spans="1:21" ht="15.5">
      <c r="A157" s="51">
        <v>614</v>
      </c>
      <c r="B157" s="51" t="s">
        <v>498</v>
      </c>
      <c r="C157" s="51" t="s">
        <v>409</v>
      </c>
      <c r="D157" s="51" t="str">
        <f t="shared" si="2"/>
        <v>FLIBOR6Angola</v>
      </c>
      <c r="E157" s="51" t="s">
        <v>499</v>
      </c>
      <c r="F157" s="51" t="s">
        <v>410</v>
      </c>
      <c r="G157" s="51"/>
      <c r="H157" s="51" t="s">
        <v>384</v>
      </c>
      <c r="I157" s="51"/>
      <c r="J157" s="51"/>
      <c r="K157" s="51"/>
      <c r="L157" s="51"/>
      <c r="M157" s="51"/>
      <c r="N157" s="51"/>
      <c r="O157" s="51"/>
      <c r="P157" s="51"/>
      <c r="Q157" s="51"/>
      <c r="R157" s="51"/>
      <c r="S157" s="51"/>
      <c r="T157" s="51"/>
      <c r="U157" s="51"/>
    </row>
    <row r="158" spans="1:21" ht="15.5">
      <c r="A158" s="51">
        <v>614</v>
      </c>
      <c r="B158" s="51" t="s">
        <v>498</v>
      </c>
      <c r="C158" s="51" t="s">
        <v>411</v>
      </c>
      <c r="D158" s="51" t="str">
        <f t="shared" si="2"/>
        <v>TM_RPCHAngola</v>
      </c>
      <c r="E158" s="51" t="s">
        <v>499</v>
      </c>
      <c r="F158" s="51" t="s">
        <v>412</v>
      </c>
      <c r="G158" s="51" t="s">
        <v>413</v>
      </c>
      <c r="H158" s="51" t="s">
        <v>347</v>
      </c>
      <c r="I158" s="51"/>
      <c r="J158" s="51" t="s">
        <v>502</v>
      </c>
      <c r="K158" s="51">
        <v>7.173</v>
      </c>
      <c r="L158" s="51">
        <v>8.59</v>
      </c>
      <c r="M158" s="51">
        <v>10.494</v>
      </c>
      <c r="N158" s="51">
        <v>-19.515000000000001</v>
      </c>
      <c r="O158" s="51">
        <v>-25.811</v>
      </c>
      <c r="P158" s="51">
        <v>-0.99099999999999999</v>
      </c>
      <c r="Q158" s="51">
        <v>-11.362</v>
      </c>
      <c r="R158" s="51">
        <v>-11.231</v>
      </c>
      <c r="S158" s="51">
        <v>-25.422999999999998</v>
      </c>
      <c r="T158" s="51">
        <v>15.254</v>
      </c>
      <c r="U158" s="51">
        <v>2019</v>
      </c>
    </row>
    <row r="159" spans="1:21" ht="15.5">
      <c r="A159" s="51">
        <v>614</v>
      </c>
      <c r="B159" s="51" t="s">
        <v>498</v>
      </c>
      <c r="C159" s="51" t="s">
        <v>415</v>
      </c>
      <c r="D159" s="51" t="str">
        <f t="shared" si="2"/>
        <v>TMG_RPCHAngola</v>
      </c>
      <c r="E159" s="51" t="s">
        <v>499</v>
      </c>
      <c r="F159" s="51" t="s">
        <v>416</v>
      </c>
      <c r="G159" s="51" t="s">
        <v>417</v>
      </c>
      <c r="H159" s="51" t="s">
        <v>347</v>
      </c>
      <c r="I159" s="51"/>
      <c r="J159" s="51" t="s">
        <v>502</v>
      </c>
      <c r="K159" s="51">
        <v>20.343</v>
      </c>
      <c r="L159" s="51">
        <v>12.393000000000001</v>
      </c>
      <c r="M159" s="51">
        <v>10.14</v>
      </c>
      <c r="N159" s="51">
        <v>-17.832999999999998</v>
      </c>
      <c r="O159" s="51">
        <v>-32.773000000000003</v>
      </c>
      <c r="P159" s="51">
        <v>2.62</v>
      </c>
      <c r="Q159" s="51">
        <v>5.5410000000000004</v>
      </c>
      <c r="R159" s="51">
        <v>-7.7539999999999996</v>
      </c>
      <c r="S159" s="51">
        <v>-24.917000000000002</v>
      </c>
      <c r="T159" s="51">
        <v>10.693</v>
      </c>
      <c r="U159" s="51">
        <v>2019</v>
      </c>
    </row>
    <row r="160" spans="1:21" ht="15.5">
      <c r="A160" s="51">
        <v>614</v>
      </c>
      <c r="B160" s="51" t="s">
        <v>498</v>
      </c>
      <c r="C160" s="51" t="s">
        <v>418</v>
      </c>
      <c r="D160" s="51" t="str">
        <f t="shared" si="2"/>
        <v>TX_RPCHAngola</v>
      </c>
      <c r="E160" s="51" t="s">
        <v>499</v>
      </c>
      <c r="F160" s="51" t="s">
        <v>419</v>
      </c>
      <c r="G160" s="51" t="s">
        <v>420</v>
      </c>
      <c r="H160" s="51" t="s">
        <v>347</v>
      </c>
      <c r="I160" s="51"/>
      <c r="J160" s="51" t="s">
        <v>502</v>
      </c>
      <c r="K160" s="51">
        <v>3.8380000000000001</v>
      </c>
      <c r="L160" s="51">
        <v>6.4000000000000001E-2</v>
      </c>
      <c r="M160" s="51">
        <v>-2.1150000000000002</v>
      </c>
      <c r="N160" s="51">
        <v>6.7210000000000001</v>
      </c>
      <c r="O160" s="51">
        <v>-0.58699999999999997</v>
      </c>
      <c r="P160" s="51">
        <v>-4.7549999999999999</v>
      </c>
      <c r="Q160" s="51">
        <v>0.107</v>
      </c>
      <c r="R160" s="51">
        <v>0.23100000000000001</v>
      </c>
      <c r="S160" s="51">
        <v>1.2569999999999999</v>
      </c>
      <c r="T160" s="51">
        <v>-0.34200000000000003</v>
      </c>
      <c r="U160" s="51">
        <v>2019</v>
      </c>
    </row>
    <row r="161" spans="1:21" ht="15.5">
      <c r="A161" s="51">
        <v>614</v>
      </c>
      <c r="B161" s="51" t="s">
        <v>498</v>
      </c>
      <c r="C161" s="51" t="s">
        <v>421</v>
      </c>
      <c r="D161" s="51" t="str">
        <f t="shared" si="2"/>
        <v>TXG_RPCHAngola</v>
      </c>
      <c r="E161" s="51" t="s">
        <v>499</v>
      </c>
      <c r="F161" s="51" t="s">
        <v>422</v>
      </c>
      <c r="G161" s="51" t="s">
        <v>423</v>
      </c>
      <c r="H161" s="51" t="s">
        <v>347</v>
      </c>
      <c r="I161" s="51"/>
      <c r="J161" s="51" t="s">
        <v>502</v>
      </c>
      <c r="K161" s="51">
        <v>3.8290000000000002</v>
      </c>
      <c r="L161" s="51">
        <v>-0.752</v>
      </c>
      <c r="M161" s="51">
        <v>-2.9849999999999999</v>
      </c>
      <c r="N161" s="51">
        <v>5.75</v>
      </c>
      <c r="O161" s="51">
        <v>0.57099999999999995</v>
      </c>
      <c r="P161" s="51">
        <v>-5.0609999999999999</v>
      </c>
      <c r="Q161" s="51">
        <v>1.403</v>
      </c>
      <c r="R161" s="51">
        <v>0.496</v>
      </c>
      <c r="S161" s="51">
        <v>0.63800000000000001</v>
      </c>
      <c r="T161" s="51">
        <v>0.187</v>
      </c>
      <c r="U161" s="51">
        <v>2019</v>
      </c>
    </row>
    <row r="162" spans="1:21" ht="15.5">
      <c r="A162" s="51">
        <v>614</v>
      </c>
      <c r="B162" s="51" t="s">
        <v>498</v>
      </c>
      <c r="C162" s="51" t="s">
        <v>424</v>
      </c>
      <c r="D162" s="51" t="str">
        <f t="shared" si="2"/>
        <v>LURAngola</v>
      </c>
      <c r="E162" s="51" t="s">
        <v>499</v>
      </c>
      <c r="F162" s="51" t="s">
        <v>425</v>
      </c>
      <c r="G162" s="51" t="s">
        <v>426</v>
      </c>
      <c r="H162" s="51" t="s">
        <v>427</v>
      </c>
      <c r="I162" s="51"/>
      <c r="J162" s="51"/>
      <c r="K162" s="51"/>
      <c r="L162" s="51"/>
      <c r="M162" s="51"/>
      <c r="N162" s="51"/>
      <c r="O162" s="51"/>
      <c r="P162" s="51"/>
      <c r="Q162" s="51"/>
      <c r="R162" s="51"/>
      <c r="S162" s="51"/>
      <c r="T162" s="51"/>
      <c r="U162" s="51"/>
    </row>
    <row r="163" spans="1:21" ht="15.5">
      <c r="A163" s="51">
        <v>614</v>
      </c>
      <c r="B163" s="51" t="s">
        <v>498</v>
      </c>
      <c r="C163" s="51" t="s">
        <v>428</v>
      </c>
      <c r="D163" s="51" t="str">
        <f t="shared" si="2"/>
        <v>LEAngola</v>
      </c>
      <c r="E163" s="51" t="s">
        <v>499</v>
      </c>
      <c r="F163" s="51" t="s">
        <v>429</v>
      </c>
      <c r="G163" s="51" t="s">
        <v>430</v>
      </c>
      <c r="H163" s="51" t="s">
        <v>431</v>
      </c>
      <c r="I163" s="51" t="s">
        <v>432</v>
      </c>
      <c r="J163" s="51"/>
      <c r="K163" s="51"/>
      <c r="L163" s="51"/>
      <c r="M163" s="51"/>
      <c r="N163" s="51"/>
      <c r="O163" s="51"/>
      <c r="P163" s="51"/>
      <c r="Q163" s="51"/>
      <c r="R163" s="51"/>
      <c r="S163" s="51"/>
      <c r="T163" s="51"/>
      <c r="U163" s="51"/>
    </row>
    <row r="164" spans="1:21" ht="15.5">
      <c r="A164" s="51">
        <v>614</v>
      </c>
      <c r="B164" s="51" t="s">
        <v>498</v>
      </c>
      <c r="C164" s="51" t="s">
        <v>433</v>
      </c>
      <c r="D164" s="51" t="str">
        <f t="shared" si="2"/>
        <v>LPAngola</v>
      </c>
      <c r="E164" s="51" t="s">
        <v>499</v>
      </c>
      <c r="F164" s="51" t="s">
        <v>434</v>
      </c>
      <c r="G164" s="51" t="s">
        <v>435</v>
      </c>
      <c r="H164" s="51" t="s">
        <v>431</v>
      </c>
      <c r="I164" s="51" t="s">
        <v>432</v>
      </c>
      <c r="J164" s="51" t="s">
        <v>503</v>
      </c>
      <c r="K164" s="51">
        <v>24.414000000000001</v>
      </c>
      <c r="L164" s="51">
        <v>25.146999999999998</v>
      </c>
      <c r="M164" s="51">
        <v>25.901</v>
      </c>
      <c r="N164" s="51">
        <v>26.681000000000001</v>
      </c>
      <c r="O164" s="51">
        <v>27.503</v>
      </c>
      <c r="P164" s="51">
        <v>28.376999999999999</v>
      </c>
      <c r="Q164" s="51">
        <v>29.25</v>
      </c>
      <c r="R164" s="51">
        <v>30.128</v>
      </c>
      <c r="S164" s="51">
        <v>31.030999999999999</v>
      </c>
      <c r="T164" s="51">
        <v>31.962</v>
      </c>
      <c r="U164" s="51">
        <v>2017</v>
      </c>
    </row>
    <row r="165" spans="1:21" ht="15.5">
      <c r="A165" s="51">
        <v>614</v>
      </c>
      <c r="B165" s="51" t="s">
        <v>498</v>
      </c>
      <c r="C165" s="51" t="s">
        <v>437</v>
      </c>
      <c r="D165" s="51" t="str">
        <f t="shared" si="2"/>
        <v>GGRAngola</v>
      </c>
      <c r="E165" s="51" t="s">
        <v>499</v>
      </c>
      <c r="F165" s="51" t="s">
        <v>438</v>
      </c>
      <c r="G165" s="51" t="s">
        <v>439</v>
      </c>
      <c r="H165" s="51" t="s">
        <v>342</v>
      </c>
      <c r="I165" s="51" t="s">
        <v>343</v>
      </c>
      <c r="J165" s="51" t="s">
        <v>504</v>
      </c>
      <c r="K165" s="51">
        <v>5053.8</v>
      </c>
      <c r="L165" s="51">
        <v>4848.6099999999997</v>
      </c>
      <c r="M165" s="51">
        <v>4402.6400000000003</v>
      </c>
      <c r="N165" s="51">
        <v>3366.74</v>
      </c>
      <c r="O165" s="51">
        <v>2899.97</v>
      </c>
      <c r="P165" s="51">
        <v>3546.27</v>
      </c>
      <c r="Q165" s="51">
        <v>5859.96</v>
      </c>
      <c r="R165" s="51">
        <v>6530.16</v>
      </c>
      <c r="S165" s="51">
        <v>6577.53</v>
      </c>
      <c r="T165" s="51">
        <v>9842.7800000000007</v>
      </c>
      <c r="U165" s="51">
        <v>2019</v>
      </c>
    </row>
    <row r="166" spans="1:21" ht="15.5">
      <c r="A166" s="51">
        <v>614</v>
      </c>
      <c r="B166" s="51" t="s">
        <v>498</v>
      </c>
      <c r="C166" s="51" t="s">
        <v>441</v>
      </c>
      <c r="D166" s="51" t="str">
        <f t="shared" si="2"/>
        <v>GGR_NGDPAngola</v>
      </c>
      <c r="E166" s="51" t="s">
        <v>499</v>
      </c>
      <c r="F166" s="51" t="s">
        <v>438</v>
      </c>
      <c r="G166" s="51" t="s">
        <v>439</v>
      </c>
      <c r="H166" s="51" t="s">
        <v>392</v>
      </c>
      <c r="I166" s="51"/>
      <c r="J166" s="51" t="s">
        <v>442</v>
      </c>
      <c r="K166" s="51">
        <v>41.34</v>
      </c>
      <c r="L166" s="51">
        <v>36.746000000000002</v>
      </c>
      <c r="M166" s="51">
        <v>30.736000000000001</v>
      </c>
      <c r="N166" s="51">
        <v>24.134</v>
      </c>
      <c r="O166" s="51">
        <v>17.523</v>
      </c>
      <c r="P166" s="51">
        <v>17.501999999999999</v>
      </c>
      <c r="Q166" s="51">
        <v>21.882999999999999</v>
      </c>
      <c r="R166" s="51">
        <v>19.975999999999999</v>
      </c>
      <c r="S166" s="51">
        <v>18.216999999999999</v>
      </c>
      <c r="T166" s="51">
        <v>20.67</v>
      </c>
      <c r="U166" s="51">
        <v>2019</v>
      </c>
    </row>
    <row r="167" spans="1:21" ht="15.5">
      <c r="A167" s="51">
        <v>614</v>
      </c>
      <c r="B167" s="51" t="s">
        <v>498</v>
      </c>
      <c r="C167" s="51" t="s">
        <v>443</v>
      </c>
      <c r="D167" s="51" t="str">
        <f t="shared" si="2"/>
        <v>GGXAngola</v>
      </c>
      <c r="E167" s="51" t="s">
        <v>499</v>
      </c>
      <c r="F167" s="51" t="s">
        <v>444</v>
      </c>
      <c r="G167" s="51" t="s">
        <v>445</v>
      </c>
      <c r="H167" s="51" t="s">
        <v>342</v>
      </c>
      <c r="I167" s="51" t="s">
        <v>343</v>
      </c>
      <c r="J167" s="51" t="s">
        <v>504</v>
      </c>
      <c r="K167" s="51">
        <v>4548.7700000000004</v>
      </c>
      <c r="L167" s="51">
        <v>4888.6899999999996</v>
      </c>
      <c r="M167" s="51">
        <v>5222.0200000000004</v>
      </c>
      <c r="N167" s="51">
        <v>3773.71</v>
      </c>
      <c r="O167" s="51">
        <v>3648.04</v>
      </c>
      <c r="P167" s="51">
        <v>4823.57</v>
      </c>
      <c r="Q167" s="51">
        <v>5273.87</v>
      </c>
      <c r="R167" s="51">
        <v>6290.94</v>
      </c>
      <c r="S167" s="51">
        <v>7187.1</v>
      </c>
      <c r="T167" s="51">
        <v>9265.85</v>
      </c>
      <c r="U167" s="51">
        <v>2019</v>
      </c>
    </row>
    <row r="168" spans="1:21" ht="15.5">
      <c r="A168" s="51">
        <v>614</v>
      </c>
      <c r="B168" s="51" t="s">
        <v>498</v>
      </c>
      <c r="C168" s="51" t="s">
        <v>446</v>
      </c>
      <c r="D168" s="51" t="str">
        <f t="shared" si="2"/>
        <v>GGX_NGDPAngola</v>
      </c>
      <c r="E168" s="51" t="s">
        <v>499</v>
      </c>
      <c r="F168" s="51" t="s">
        <v>444</v>
      </c>
      <c r="G168" s="51" t="s">
        <v>445</v>
      </c>
      <c r="H168" s="51" t="s">
        <v>392</v>
      </c>
      <c r="I168" s="51"/>
      <c r="J168" s="51" t="s">
        <v>447</v>
      </c>
      <c r="K168" s="51">
        <v>37.209000000000003</v>
      </c>
      <c r="L168" s="51">
        <v>37.049999999999997</v>
      </c>
      <c r="M168" s="51">
        <v>36.457000000000001</v>
      </c>
      <c r="N168" s="51">
        <v>27.050999999999998</v>
      </c>
      <c r="O168" s="51">
        <v>22.042999999999999</v>
      </c>
      <c r="P168" s="51">
        <v>23.806000000000001</v>
      </c>
      <c r="Q168" s="51">
        <v>19.695</v>
      </c>
      <c r="R168" s="51">
        <v>19.245000000000001</v>
      </c>
      <c r="S168" s="51">
        <v>19.905999999999999</v>
      </c>
      <c r="T168" s="51">
        <v>19.457999999999998</v>
      </c>
      <c r="U168" s="51">
        <v>2019</v>
      </c>
    </row>
    <row r="169" spans="1:21" ht="15.5">
      <c r="A169" s="51">
        <v>614</v>
      </c>
      <c r="B169" s="51" t="s">
        <v>498</v>
      </c>
      <c r="C169" s="51" t="s">
        <v>448</v>
      </c>
      <c r="D169" s="51" t="str">
        <f t="shared" si="2"/>
        <v>GGXCNLAngola</v>
      </c>
      <c r="E169" s="51" t="s">
        <v>499</v>
      </c>
      <c r="F169" s="51" t="s">
        <v>449</v>
      </c>
      <c r="G169" s="51" t="s">
        <v>450</v>
      </c>
      <c r="H169" s="51" t="s">
        <v>342</v>
      </c>
      <c r="I169" s="51" t="s">
        <v>343</v>
      </c>
      <c r="J169" s="51" t="s">
        <v>504</v>
      </c>
      <c r="K169" s="51">
        <v>505.03699999999998</v>
      </c>
      <c r="L169" s="51">
        <v>-40.085000000000001</v>
      </c>
      <c r="M169" s="51">
        <v>-819.375</v>
      </c>
      <c r="N169" s="51">
        <v>-406.964</v>
      </c>
      <c r="O169" s="51">
        <v>-748.07399999999996</v>
      </c>
      <c r="P169" s="51">
        <v>-1277.3</v>
      </c>
      <c r="Q169" s="51">
        <v>586.09</v>
      </c>
      <c r="R169" s="51">
        <v>239.21700000000001</v>
      </c>
      <c r="S169" s="51">
        <v>-609.57799999999997</v>
      </c>
      <c r="T169" s="51">
        <v>576.92700000000002</v>
      </c>
      <c r="U169" s="51">
        <v>2019</v>
      </c>
    </row>
    <row r="170" spans="1:21" ht="15.5">
      <c r="A170" s="51">
        <v>614</v>
      </c>
      <c r="B170" s="51" t="s">
        <v>498</v>
      </c>
      <c r="C170" s="51" t="s">
        <v>451</v>
      </c>
      <c r="D170" s="51" t="str">
        <f t="shared" si="2"/>
        <v>GGXCNL_NGDPAngola</v>
      </c>
      <c r="E170" s="51" t="s">
        <v>499</v>
      </c>
      <c r="F170" s="51" t="s">
        <v>449</v>
      </c>
      <c r="G170" s="51" t="s">
        <v>450</v>
      </c>
      <c r="H170" s="51" t="s">
        <v>392</v>
      </c>
      <c r="I170" s="51"/>
      <c r="J170" s="51" t="s">
        <v>452</v>
      </c>
      <c r="K170" s="51">
        <v>4.1310000000000002</v>
      </c>
      <c r="L170" s="51">
        <v>-0.30399999999999999</v>
      </c>
      <c r="M170" s="51">
        <v>-5.72</v>
      </c>
      <c r="N170" s="51">
        <v>-2.9169999999999998</v>
      </c>
      <c r="O170" s="51">
        <v>-4.5199999999999996</v>
      </c>
      <c r="P170" s="51">
        <v>-6.3040000000000003</v>
      </c>
      <c r="Q170" s="51">
        <v>2.1890000000000001</v>
      </c>
      <c r="R170" s="51">
        <v>0.73199999999999998</v>
      </c>
      <c r="S170" s="51">
        <v>-1.6879999999999999</v>
      </c>
      <c r="T170" s="51">
        <v>1.212</v>
      </c>
      <c r="U170" s="51">
        <v>2019</v>
      </c>
    </row>
    <row r="171" spans="1:21" ht="15.5">
      <c r="A171" s="51">
        <v>614</v>
      </c>
      <c r="B171" s="51" t="s">
        <v>498</v>
      </c>
      <c r="C171" s="51" t="s">
        <v>453</v>
      </c>
      <c r="D171" s="51" t="str">
        <f t="shared" si="2"/>
        <v>GGSBAngola</v>
      </c>
      <c r="E171" s="51" t="s">
        <v>499</v>
      </c>
      <c r="F171" s="51" t="s">
        <v>454</v>
      </c>
      <c r="G171" s="51" t="s">
        <v>455</v>
      </c>
      <c r="H171" s="51" t="s">
        <v>342</v>
      </c>
      <c r="I171" s="51" t="s">
        <v>343</v>
      </c>
      <c r="J171" s="51" t="s">
        <v>504</v>
      </c>
      <c r="K171" s="51">
        <v>-20.106999999999999</v>
      </c>
      <c r="L171" s="51">
        <v>-258.99599999999998</v>
      </c>
      <c r="M171" s="51">
        <v>-755.94200000000001</v>
      </c>
      <c r="N171" s="51">
        <v>146.57</v>
      </c>
      <c r="O171" s="51">
        <v>-268.637</v>
      </c>
      <c r="P171" s="51">
        <v>-781.28599999999994</v>
      </c>
      <c r="Q171" s="51">
        <v>900.95</v>
      </c>
      <c r="R171" s="51">
        <v>399.52600000000001</v>
      </c>
      <c r="S171" s="51">
        <v>-203.691</v>
      </c>
      <c r="T171" s="51">
        <v>232.39099999999999</v>
      </c>
      <c r="U171" s="51">
        <v>2019</v>
      </c>
    </row>
    <row r="172" spans="1:21" ht="15.5">
      <c r="A172" s="51">
        <v>614</v>
      </c>
      <c r="B172" s="51" t="s">
        <v>498</v>
      </c>
      <c r="C172" s="51" t="s">
        <v>456</v>
      </c>
      <c r="D172" s="51" t="str">
        <f t="shared" si="2"/>
        <v>GGSB_NPGDPAngola</v>
      </c>
      <c r="E172" s="51" t="s">
        <v>499</v>
      </c>
      <c r="F172" s="51" t="s">
        <v>454</v>
      </c>
      <c r="G172" s="51" t="s">
        <v>455</v>
      </c>
      <c r="H172" s="51" t="s">
        <v>380</v>
      </c>
      <c r="I172" s="51"/>
      <c r="J172" s="51" t="s">
        <v>505</v>
      </c>
      <c r="K172" s="51">
        <v>-0.192</v>
      </c>
      <c r="L172" s="51">
        <v>-2.097</v>
      </c>
      <c r="M172" s="51">
        <v>-5.1710000000000003</v>
      </c>
      <c r="N172" s="51">
        <v>0.84499999999999997</v>
      </c>
      <c r="O172" s="51">
        <v>-1.3049999999999999</v>
      </c>
      <c r="P172" s="51">
        <v>-3.198</v>
      </c>
      <c r="Q172" s="51">
        <v>3.1219999999999999</v>
      </c>
      <c r="R172" s="51">
        <v>1.181</v>
      </c>
      <c r="S172" s="51">
        <v>-0.51800000000000002</v>
      </c>
      <c r="T172" s="51">
        <v>0.51400000000000001</v>
      </c>
      <c r="U172" s="51">
        <v>2019</v>
      </c>
    </row>
    <row r="173" spans="1:21" ht="15.5">
      <c r="A173" s="51">
        <v>614</v>
      </c>
      <c r="B173" s="51" t="s">
        <v>498</v>
      </c>
      <c r="C173" s="51" t="s">
        <v>457</v>
      </c>
      <c r="D173" s="51" t="str">
        <f t="shared" si="2"/>
        <v>GGXONLBAngola</v>
      </c>
      <c r="E173" s="51" t="s">
        <v>499</v>
      </c>
      <c r="F173" s="51" t="s">
        <v>458</v>
      </c>
      <c r="G173" s="51" t="s">
        <v>459</v>
      </c>
      <c r="H173" s="51" t="s">
        <v>342</v>
      </c>
      <c r="I173" s="51" t="s">
        <v>343</v>
      </c>
      <c r="J173" s="51" t="s">
        <v>504</v>
      </c>
      <c r="K173" s="51">
        <v>610.322</v>
      </c>
      <c r="L173" s="51">
        <v>59.02</v>
      </c>
      <c r="M173" s="51">
        <v>-669.87900000000002</v>
      </c>
      <c r="N173" s="51">
        <v>-158.494</v>
      </c>
      <c r="O173" s="51">
        <v>-277.67399999999998</v>
      </c>
      <c r="P173" s="51">
        <v>-599.94200000000001</v>
      </c>
      <c r="Q173" s="51">
        <v>1800</v>
      </c>
      <c r="R173" s="51">
        <v>1959.87</v>
      </c>
      <c r="S173" s="51">
        <v>1702.87</v>
      </c>
      <c r="T173" s="51">
        <v>3584.48</v>
      </c>
      <c r="U173" s="51">
        <v>2019</v>
      </c>
    </row>
    <row r="174" spans="1:21" ht="15.5">
      <c r="A174" s="51">
        <v>614</v>
      </c>
      <c r="B174" s="51" t="s">
        <v>498</v>
      </c>
      <c r="C174" s="51" t="s">
        <v>460</v>
      </c>
      <c r="D174" s="51" t="str">
        <f t="shared" si="2"/>
        <v>GGXONLB_NGDPAngola</v>
      </c>
      <c r="E174" s="51" t="s">
        <v>499</v>
      </c>
      <c r="F174" s="51" t="s">
        <v>458</v>
      </c>
      <c r="G174" s="51" t="s">
        <v>459</v>
      </c>
      <c r="H174" s="51" t="s">
        <v>392</v>
      </c>
      <c r="I174" s="51"/>
      <c r="J174" s="51" t="s">
        <v>461</v>
      </c>
      <c r="K174" s="51">
        <v>4.992</v>
      </c>
      <c r="L174" s="51">
        <v>0.44700000000000001</v>
      </c>
      <c r="M174" s="51">
        <v>-4.6769999999999996</v>
      </c>
      <c r="N174" s="51">
        <v>-1.1359999999999999</v>
      </c>
      <c r="O174" s="51">
        <v>-1.6779999999999999</v>
      </c>
      <c r="P174" s="51">
        <v>-2.9609999999999999</v>
      </c>
      <c r="Q174" s="51">
        <v>6.7220000000000004</v>
      </c>
      <c r="R174" s="51">
        <v>5.9950000000000001</v>
      </c>
      <c r="S174" s="51">
        <v>4.7160000000000002</v>
      </c>
      <c r="T174" s="51">
        <v>7.5270000000000001</v>
      </c>
      <c r="U174" s="51">
        <v>2019</v>
      </c>
    </row>
    <row r="175" spans="1:21" ht="15.5">
      <c r="A175" s="51">
        <v>614</v>
      </c>
      <c r="B175" s="51" t="s">
        <v>498</v>
      </c>
      <c r="C175" s="51" t="s">
        <v>462</v>
      </c>
      <c r="D175" s="51" t="str">
        <f t="shared" si="2"/>
        <v>GGXWDNAngola</v>
      </c>
      <c r="E175" s="51" t="s">
        <v>499</v>
      </c>
      <c r="F175" s="51" t="s">
        <v>463</v>
      </c>
      <c r="G175" s="51" t="s">
        <v>464</v>
      </c>
      <c r="H175" s="51" t="s">
        <v>342</v>
      </c>
      <c r="I175" s="51" t="s">
        <v>343</v>
      </c>
      <c r="J175" s="51"/>
      <c r="K175" s="51"/>
      <c r="L175" s="51"/>
      <c r="M175" s="51"/>
      <c r="N175" s="51"/>
      <c r="O175" s="51"/>
      <c r="P175" s="51"/>
      <c r="Q175" s="51"/>
      <c r="R175" s="51"/>
      <c r="S175" s="51"/>
      <c r="T175" s="51"/>
      <c r="U175" s="51"/>
    </row>
    <row r="176" spans="1:21" ht="15.5">
      <c r="A176" s="51">
        <v>614</v>
      </c>
      <c r="B176" s="51" t="s">
        <v>498</v>
      </c>
      <c r="C176" s="51" t="s">
        <v>465</v>
      </c>
      <c r="D176" s="51" t="str">
        <f t="shared" si="2"/>
        <v>GGXWDN_NGDPAngola</v>
      </c>
      <c r="E176" s="51" t="s">
        <v>499</v>
      </c>
      <c r="F176" s="51" t="s">
        <v>463</v>
      </c>
      <c r="G176" s="51" t="s">
        <v>464</v>
      </c>
      <c r="H176" s="51" t="s">
        <v>392</v>
      </c>
      <c r="I176" s="51"/>
      <c r="J176" s="51"/>
      <c r="K176" s="51"/>
      <c r="L176" s="51"/>
      <c r="M176" s="51"/>
      <c r="N176" s="51"/>
      <c r="O176" s="51"/>
      <c r="P176" s="51"/>
      <c r="Q176" s="51"/>
      <c r="R176" s="51"/>
      <c r="S176" s="51"/>
      <c r="T176" s="51"/>
      <c r="U176" s="51"/>
    </row>
    <row r="177" spans="1:21" ht="15.5">
      <c r="A177" s="51">
        <v>614</v>
      </c>
      <c r="B177" s="51" t="s">
        <v>498</v>
      </c>
      <c r="C177" s="51" t="s">
        <v>466</v>
      </c>
      <c r="D177" s="51" t="str">
        <f t="shared" si="2"/>
        <v>GGXWDGAngola</v>
      </c>
      <c r="E177" s="51" t="s">
        <v>499</v>
      </c>
      <c r="F177" s="51" t="s">
        <v>467</v>
      </c>
      <c r="G177" s="51" t="s">
        <v>468</v>
      </c>
      <c r="H177" s="51" t="s">
        <v>342</v>
      </c>
      <c r="I177" s="51" t="s">
        <v>343</v>
      </c>
      <c r="J177" s="51" t="s">
        <v>504</v>
      </c>
      <c r="K177" s="51">
        <v>3262.91</v>
      </c>
      <c r="L177" s="51">
        <v>4374.03</v>
      </c>
      <c r="M177" s="51">
        <v>5702.31</v>
      </c>
      <c r="N177" s="51">
        <v>7964.64</v>
      </c>
      <c r="O177" s="51">
        <v>12521.84</v>
      </c>
      <c r="P177" s="51">
        <v>14034.66</v>
      </c>
      <c r="Q177" s="51">
        <v>23832.49</v>
      </c>
      <c r="R177" s="51">
        <v>35012.67</v>
      </c>
      <c r="S177" s="51">
        <v>45895.98</v>
      </c>
      <c r="T177" s="51">
        <v>52735.839999999997</v>
      </c>
      <c r="U177" s="51">
        <v>2019</v>
      </c>
    </row>
    <row r="178" spans="1:21" ht="15.5">
      <c r="A178" s="51">
        <v>614</v>
      </c>
      <c r="B178" s="51" t="s">
        <v>498</v>
      </c>
      <c r="C178" s="51" t="s">
        <v>469</v>
      </c>
      <c r="D178" s="51" t="str">
        <f t="shared" si="2"/>
        <v>GGXWDG_NGDPAngola</v>
      </c>
      <c r="E178" s="51" t="s">
        <v>499</v>
      </c>
      <c r="F178" s="51" t="s">
        <v>467</v>
      </c>
      <c r="G178" s="51" t="s">
        <v>468</v>
      </c>
      <c r="H178" s="51" t="s">
        <v>392</v>
      </c>
      <c r="I178" s="51"/>
      <c r="J178" s="51" t="s">
        <v>470</v>
      </c>
      <c r="K178" s="51">
        <v>26.690999999999999</v>
      </c>
      <c r="L178" s="51">
        <v>33.149000000000001</v>
      </c>
      <c r="M178" s="51">
        <v>39.81</v>
      </c>
      <c r="N178" s="51">
        <v>57.093000000000004</v>
      </c>
      <c r="O178" s="51">
        <v>75.662999999999997</v>
      </c>
      <c r="P178" s="51">
        <v>69.265000000000001</v>
      </c>
      <c r="Q178" s="51">
        <v>89</v>
      </c>
      <c r="R178" s="51">
        <v>107.107</v>
      </c>
      <c r="S178" s="51">
        <v>127.11499999999999</v>
      </c>
      <c r="T178" s="51">
        <v>110.745</v>
      </c>
      <c r="U178" s="51">
        <v>2019</v>
      </c>
    </row>
    <row r="179" spans="1:21" ht="15.5">
      <c r="A179" s="51">
        <v>614</v>
      </c>
      <c r="B179" s="51" t="s">
        <v>498</v>
      </c>
      <c r="C179" s="51" t="s">
        <v>471</v>
      </c>
      <c r="D179" s="51" t="str">
        <f t="shared" si="2"/>
        <v>NGDP_FYAngola</v>
      </c>
      <c r="E179" s="51" t="s">
        <v>499</v>
      </c>
      <c r="F179" s="51" t="s">
        <v>472</v>
      </c>
      <c r="G179" s="51" t="s">
        <v>473</v>
      </c>
      <c r="H179" s="51" t="s">
        <v>342</v>
      </c>
      <c r="I179" s="51" t="s">
        <v>343</v>
      </c>
      <c r="J179" s="51" t="s">
        <v>504</v>
      </c>
      <c r="K179" s="51">
        <v>12224.95</v>
      </c>
      <c r="L179" s="51">
        <v>13195</v>
      </c>
      <c r="M179" s="51">
        <v>14323.86</v>
      </c>
      <c r="N179" s="51">
        <v>13950.29</v>
      </c>
      <c r="O179" s="51">
        <v>16549.57</v>
      </c>
      <c r="P179" s="51">
        <v>20262.28</v>
      </c>
      <c r="Q179" s="51">
        <v>26777.99</v>
      </c>
      <c r="R179" s="51">
        <v>32689.56</v>
      </c>
      <c r="S179" s="51">
        <v>36105.760000000002</v>
      </c>
      <c r="T179" s="51">
        <v>47618.99</v>
      </c>
      <c r="U179" s="51">
        <v>2019</v>
      </c>
    </row>
    <row r="180" spans="1:21" ht="15.5">
      <c r="A180" s="51">
        <v>614</v>
      </c>
      <c r="B180" s="51" t="s">
        <v>498</v>
      </c>
      <c r="C180" s="51" t="s">
        <v>474</v>
      </c>
      <c r="D180" s="51" t="str">
        <f t="shared" si="2"/>
        <v>BCAAngola</v>
      </c>
      <c r="E180" s="51" t="s">
        <v>499</v>
      </c>
      <c r="F180" s="51" t="s">
        <v>475</v>
      </c>
      <c r="G180" s="51" t="s">
        <v>476</v>
      </c>
      <c r="H180" s="51" t="s">
        <v>352</v>
      </c>
      <c r="I180" s="51" t="s">
        <v>343</v>
      </c>
      <c r="J180" s="51" t="s">
        <v>506</v>
      </c>
      <c r="K180" s="51">
        <v>13.853</v>
      </c>
      <c r="L180" s="51">
        <v>8.3480000000000008</v>
      </c>
      <c r="M180" s="51">
        <v>-3.7480000000000002</v>
      </c>
      <c r="N180" s="51">
        <v>-10.273</v>
      </c>
      <c r="O180" s="51">
        <v>-4.8479999999999999</v>
      </c>
      <c r="P180" s="51">
        <v>-0.63300000000000001</v>
      </c>
      <c r="Q180" s="51">
        <v>7.4550000000000001</v>
      </c>
      <c r="R180" s="51">
        <v>5.149</v>
      </c>
      <c r="S180" s="51">
        <v>-0.379</v>
      </c>
      <c r="T180" s="51">
        <v>0.52</v>
      </c>
      <c r="U180" s="51">
        <v>2019</v>
      </c>
    </row>
    <row r="181" spans="1:21" ht="15.5">
      <c r="A181" s="51">
        <v>614</v>
      </c>
      <c r="B181" s="51" t="s">
        <v>498</v>
      </c>
      <c r="C181" s="51" t="s">
        <v>478</v>
      </c>
      <c r="D181" s="51" t="str">
        <f t="shared" si="2"/>
        <v>BCA_NGDPDAngola</v>
      </c>
      <c r="E181" s="51" t="s">
        <v>499</v>
      </c>
      <c r="F181" s="51" t="s">
        <v>475</v>
      </c>
      <c r="G181" s="51" t="s">
        <v>476</v>
      </c>
      <c r="H181" s="51" t="s">
        <v>392</v>
      </c>
      <c r="I181" s="51"/>
      <c r="J181" s="51" t="s">
        <v>479</v>
      </c>
      <c r="K181" s="51">
        <v>10.818</v>
      </c>
      <c r="L181" s="51">
        <v>6.1070000000000002</v>
      </c>
      <c r="M181" s="51">
        <v>-2.5720000000000001</v>
      </c>
      <c r="N181" s="51">
        <v>-8.8409999999999993</v>
      </c>
      <c r="O181" s="51">
        <v>-4.7939999999999996</v>
      </c>
      <c r="P181" s="51">
        <v>-0.51800000000000002</v>
      </c>
      <c r="Q181" s="51">
        <v>7.0389999999999997</v>
      </c>
      <c r="R181" s="51">
        <v>5.7460000000000004</v>
      </c>
      <c r="S181" s="51">
        <v>-0.60699999999999998</v>
      </c>
      <c r="T181" s="51">
        <v>0.78200000000000003</v>
      </c>
      <c r="U181" s="51">
        <v>2019</v>
      </c>
    </row>
    <row r="182" spans="1:21" ht="15.5">
      <c r="A182" s="51">
        <v>311</v>
      </c>
      <c r="B182" s="51" t="s">
        <v>507</v>
      </c>
      <c r="C182" s="51" t="s">
        <v>338</v>
      </c>
      <c r="D182" s="51" t="str">
        <f t="shared" si="2"/>
        <v>NGDP_RAntigua and Barbuda</v>
      </c>
      <c r="E182" s="51" t="s">
        <v>211</v>
      </c>
      <c r="F182" s="51" t="s">
        <v>340</v>
      </c>
      <c r="G182" s="51" t="s">
        <v>341</v>
      </c>
      <c r="H182" s="51" t="s">
        <v>342</v>
      </c>
      <c r="I182" s="51" t="s">
        <v>343</v>
      </c>
      <c r="J182" s="51" t="s">
        <v>508</v>
      </c>
      <c r="K182" s="51">
        <v>2.8090000000000002</v>
      </c>
      <c r="L182" s="51">
        <v>2.7919999999999998</v>
      </c>
      <c r="M182" s="51">
        <v>2.8980000000000001</v>
      </c>
      <c r="N182" s="51">
        <v>3.0089999999999999</v>
      </c>
      <c r="O182" s="51">
        <v>3.1749999999999998</v>
      </c>
      <c r="P182" s="51">
        <v>3.274</v>
      </c>
      <c r="Q182" s="51">
        <v>3.5019999999999998</v>
      </c>
      <c r="R182" s="51">
        <v>3.6190000000000002</v>
      </c>
      <c r="S182" s="51">
        <v>2.9940000000000002</v>
      </c>
      <c r="T182" s="51">
        <v>2.9049999999999998</v>
      </c>
      <c r="U182" s="51">
        <v>2019</v>
      </c>
    </row>
    <row r="183" spans="1:21" ht="15.5">
      <c r="A183" s="51">
        <v>311</v>
      </c>
      <c r="B183" s="51" t="s">
        <v>507</v>
      </c>
      <c r="C183" s="51" t="s">
        <v>345</v>
      </c>
      <c r="D183" s="51" t="str">
        <f t="shared" si="2"/>
        <v>NGDP_RPCHAntigua and Barbuda</v>
      </c>
      <c r="E183" s="51" t="s">
        <v>211</v>
      </c>
      <c r="F183" s="51" t="s">
        <v>340</v>
      </c>
      <c r="G183" s="51" t="s">
        <v>346</v>
      </c>
      <c r="H183" s="51" t="s">
        <v>347</v>
      </c>
      <c r="I183" s="51"/>
      <c r="J183" s="51" t="s">
        <v>348</v>
      </c>
      <c r="K183" s="51">
        <v>3.3719999999999999</v>
      </c>
      <c r="L183" s="51">
        <v>-0.60099999999999998</v>
      </c>
      <c r="M183" s="51">
        <v>3.7970000000000002</v>
      </c>
      <c r="N183" s="51">
        <v>3.8239999999999998</v>
      </c>
      <c r="O183" s="51">
        <v>5.4980000000000002</v>
      </c>
      <c r="P183" s="51">
        <v>3.1440000000000001</v>
      </c>
      <c r="Q183" s="51">
        <v>6.95</v>
      </c>
      <c r="R183" s="51">
        <v>3.351</v>
      </c>
      <c r="S183" s="51">
        <v>-17.273</v>
      </c>
      <c r="T183" s="51">
        <v>-2.9870000000000001</v>
      </c>
      <c r="U183" s="51">
        <v>2019</v>
      </c>
    </row>
    <row r="184" spans="1:21" ht="15.5">
      <c r="A184" s="51">
        <v>311</v>
      </c>
      <c r="B184" s="51" t="s">
        <v>507</v>
      </c>
      <c r="C184" s="51" t="s">
        <v>349</v>
      </c>
      <c r="D184" s="51" t="str">
        <f t="shared" si="2"/>
        <v>NGDPAntigua and Barbuda</v>
      </c>
      <c r="E184" s="51" t="s">
        <v>211</v>
      </c>
      <c r="F184" s="51" t="s">
        <v>155</v>
      </c>
      <c r="G184" s="51" t="s">
        <v>350</v>
      </c>
      <c r="H184" s="51" t="s">
        <v>342</v>
      </c>
      <c r="I184" s="51" t="s">
        <v>343</v>
      </c>
      <c r="J184" s="51" t="s">
        <v>508</v>
      </c>
      <c r="K184" s="51">
        <v>3.24</v>
      </c>
      <c r="L184" s="51">
        <v>3.19</v>
      </c>
      <c r="M184" s="51">
        <v>3.3740000000000001</v>
      </c>
      <c r="N184" s="51">
        <v>3.609</v>
      </c>
      <c r="O184" s="51">
        <v>3.879</v>
      </c>
      <c r="P184" s="51">
        <v>3.964</v>
      </c>
      <c r="Q184" s="51">
        <v>4.3339999999999996</v>
      </c>
      <c r="R184" s="51">
        <v>4.4870000000000001</v>
      </c>
      <c r="S184" s="51">
        <v>3.7519999999999998</v>
      </c>
      <c r="T184" s="51">
        <v>3.7149999999999999</v>
      </c>
      <c r="U184" s="51">
        <v>2019</v>
      </c>
    </row>
    <row r="185" spans="1:21" ht="15.5">
      <c r="A185" s="51">
        <v>311</v>
      </c>
      <c r="B185" s="51" t="s">
        <v>507</v>
      </c>
      <c r="C185" s="51" t="s">
        <v>157</v>
      </c>
      <c r="D185" s="51" t="str">
        <f t="shared" si="2"/>
        <v>NGDPDAntigua and Barbuda</v>
      </c>
      <c r="E185" s="51" t="s">
        <v>211</v>
      </c>
      <c r="F185" s="51" t="s">
        <v>155</v>
      </c>
      <c r="G185" s="51" t="s">
        <v>351</v>
      </c>
      <c r="H185" s="51" t="s">
        <v>352</v>
      </c>
      <c r="I185" s="51" t="s">
        <v>343</v>
      </c>
      <c r="J185" s="51" t="s">
        <v>353</v>
      </c>
      <c r="K185" s="51">
        <v>1.2</v>
      </c>
      <c r="L185" s="51">
        <v>1.181</v>
      </c>
      <c r="M185" s="51">
        <v>1.25</v>
      </c>
      <c r="N185" s="51">
        <v>1.337</v>
      </c>
      <c r="O185" s="51">
        <v>1.4370000000000001</v>
      </c>
      <c r="P185" s="51">
        <v>1.468</v>
      </c>
      <c r="Q185" s="51">
        <v>1.605</v>
      </c>
      <c r="R185" s="51">
        <v>1.6619999999999999</v>
      </c>
      <c r="S185" s="51">
        <v>1.39</v>
      </c>
      <c r="T185" s="51">
        <v>1.3759999999999999</v>
      </c>
      <c r="U185" s="51">
        <v>2019</v>
      </c>
    </row>
    <row r="186" spans="1:21" ht="15.5">
      <c r="A186" s="51">
        <v>311</v>
      </c>
      <c r="B186" s="51" t="s">
        <v>507</v>
      </c>
      <c r="C186" s="51" t="s">
        <v>354</v>
      </c>
      <c r="D186" s="51" t="str">
        <f t="shared" si="2"/>
        <v>PPPGDPAntigua and Barbuda</v>
      </c>
      <c r="E186" s="51" t="s">
        <v>211</v>
      </c>
      <c r="F186" s="51" t="s">
        <v>155</v>
      </c>
      <c r="G186" s="51" t="s">
        <v>355</v>
      </c>
      <c r="H186" s="51" t="s">
        <v>356</v>
      </c>
      <c r="I186" s="51" t="s">
        <v>343</v>
      </c>
      <c r="J186" s="51" t="s">
        <v>353</v>
      </c>
      <c r="K186" s="51">
        <v>1.772</v>
      </c>
      <c r="L186" s="51">
        <v>1.72</v>
      </c>
      <c r="M186" s="51">
        <v>1.762</v>
      </c>
      <c r="N186" s="51">
        <v>1.77</v>
      </c>
      <c r="O186" s="51">
        <v>1.883</v>
      </c>
      <c r="P186" s="51">
        <v>1.893</v>
      </c>
      <c r="Q186" s="51">
        <v>2.073</v>
      </c>
      <c r="R186" s="51">
        <v>2.181</v>
      </c>
      <c r="S186" s="51">
        <v>1.8260000000000001</v>
      </c>
      <c r="T186" s="51">
        <v>1.804</v>
      </c>
      <c r="U186" s="51">
        <v>2019</v>
      </c>
    </row>
    <row r="187" spans="1:21" ht="15.5">
      <c r="A187" s="51">
        <v>311</v>
      </c>
      <c r="B187" s="51" t="s">
        <v>507</v>
      </c>
      <c r="C187" s="51" t="s">
        <v>357</v>
      </c>
      <c r="D187" s="51" t="str">
        <f t="shared" si="2"/>
        <v>NGDP_DAntigua and Barbuda</v>
      </c>
      <c r="E187" s="51" t="s">
        <v>211</v>
      </c>
      <c r="F187" s="51" t="s">
        <v>358</v>
      </c>
      <c r="G187" s="51" t="s">
        <v>359</v>
      </c>
      <c r="H187" s="51" t="s">
        <v>360</v>
      </c>
      <c r="I187" s="51"/>
      <c r="J187" s="51" t="s">
        <v>361</v>
      </c>
      <c r="K187" s="51">
        <v>115.32899999999999</v>
      </c>
      <c r="L187" s="51">
        <v>114.23699999999999</v>
      </c>
      <c r="M187" s="51">
        <v>116.42100000000001</v>
      </c>
      <c r="N187" s="51">
        <v>119.93600000000001</v>
      </c>
      <c r="O187" s="51">
        <v>122.18</v>
      </c>
      <c r="P187" s="51">
        <v>121.044</v>
      </c>
      <c r="Q187" s="51">
        <v>123.768</v>
      </c>
      <c r="R187" s="51">
        <v>123.97799999999999</v>
      </c>
      <c r="S187" s="51">
        <v>125.32299999999999</v>
      </c>
      <c r="T187" s="51">
        <v>127.896</v>
      </c>
      <c r="U187" s="51">
        <v>2019</v>
      </c>
    </row>
    <row r="188" spans="1:21" ht="15.5">
      <c r="A188" s="51">
        <v>311</v>
      </c>
      <c r="B188" s="51" t="s">
        <v>507</v>
      </c>
      <c r="C188" s="51" t="s">
        <v>362</v>
      </c>
      <c r="D188" s="51" t="str">
        <f t="shared" si="2"/>
        <v>NGDPRPCAntigua and Barbuda</v>
      </c>
      <c r="E188" s="51" t="s">
        <v>211</v>
      </c>
      <c r="F188" s="51" t="s">
        <v>363</v>
      </c>
      <c r="G188" s="51" t="s">
        <v>364</v>
      </c>
      <c r="H188" s="51" t="s">
        <v>342</v>
      </c>
      <c r="I188" s="51" t="s">
        <v>333</v>
      </c>
      <c r="J188" s="51" t="s">
        <v>365</v>
      </c>
      <c r="K188" s="51">
        <v>32333.45</v>
      </c>
      <c r="L188" s="51">
        <v>31652.67</v>
      </c>
      <c r="M188" s="51">
        <v>32357.02</v>
      </c>
      <c r="N188" s="51">
        <v>33085.79</v>
      </c>
      <c r="O188" s="51">
        <v>34376.51</v>
      </c>
      <c r="P188" s="51">
        <v>34920.550000000003</v>
      </c>
      <c r="Q188" s="51">
        <v>36782.199999999997</v>
      </c>
      <c r="R188" s="51">
        <v>37448.32</v>
      </c>
      <c r="S188" s="51">
        <v>30524.639999999999</v>
      </c>
      <c r="T188" s="51">
        <v>29184.28</v>
      </c>
      <c r="U188" s="51">
        <v>2011</v>
      </c>
    </row>
    <row r="189" spans="1:21" ht="15.5">
      <c r="A189" s="51">
        <v>311</v>
      </c>
      <c r="B189" s="51" t="s">
        <v>507</v>
      </c>
      <c r="C189" s="51" t="s">
        <v>366</v>
      </c>
      <c r="D189" s="51" t="str">
        <f t="shared" si="2"/>
        <v>NGDPRPPPPCAntigua and Barbuda</v>
      </c>
      <c r="E189" s="51" t="s">
        <v>211</v>
      </c>
      <c r="F189" s="51" t="s">
        <v>363</v>
      </c>
      <c r="G189" s="51" t="s">
        <v>367</v>
      </c>
      <c r="H189" s="51" t="s">
        <v>368</v>
      </c>
      <c r="I189" s="51" t="s">
        <v>333</v>
      </c>
      <c r="J189" s="51" t="s">
        <v>365</v>
      </c>
      <c r="K189" s="51">
        <v>18694.8</v>
      </c>
      <c r="L189" s="51">
        <v>18301.18</v>
      </c>
      <c r="M189" s="51">
        <v>18708.43</v>
      </c>
      <c r="N189" s="51">
        <v>19129.79</v>
      </c>
      <c r="O189" s="51">
        <v>19876.07</v>
      </c>
      <c r="P189" s="51">
        <v>20190.63</v>
      </c>
      <c r="Q189" s="51">
        <v>21267.02</v>
      </c>
      <c r="R189" s="51">
        <v>21652.16</v>
      </c>
      <c r="S189" s="51">
        <v>17648.97</v>
      </c>
      <c r="T189" s="51">
        <v>16873.990000000002</v>
      </c>
      <c r="U189" s="51">
        <v>2011</v>
      </c>
    </row>
    <row r="190" spans="1:21" ht="15.5">
      <c r="A190" s="51">
        <v>311</v>
      </c>
      <c r="B190" s="51" t="s">
        <v>507</v>
      </c>
      <c r="C190" s="51" t="s">
        <v>369</v>
      </c>
      <c r="D190" s="51" t="str">
        <f t="shared" si="2"/>
        <v>NGDPPCAntigua and Barbuda</v>
      </c>
      <c r="E190" s="51" t="s">
        <v>211</v>
      </c>
      <c r="F190" s="51" t="s">
        <v>370</v>
      </c>
      <c r="G190" s="51" t="s">
        <v>371</v>
      </c>
      <c r="H190" s="51" t="s">
        <v>342</v>
      </c>
      <c r="I190" s="51" t="s">
        <v>333</v>
      </c>
      <c r="J190" s="51" t="s">
        <v>372</v>
      </c>
      <c r="K190" s="51">
        <v>37289.919999999998</v>
      </c>
      <c r="L190" s="51">
        <v>36159</v>
      </c>
      <c r="M190" s="51">
        <v>37670.370000000003</v>
      </c>
      <c r="N190" s="51">
        <v>39681.61</v>
      </c>
      <c r="O190" s="51">
        <v>42001.23</v>
      </c>
      <c r="P190" s="51">
        <v>42269.11</v>
      </c>
      <c r="Q190" s="51">
        <v>45524.58</v>
      </c>
      <c r="R190" s="51">
        <v>46427.74</v>
      </c>
      <c r="S190" s="51">
        <v>38254.31</v>
      </c>
      <c r="T190" s="51">
        <v>37325.379999999997</v>
      </c>
      <c r="U190" s="51">
        <v>2011</v>
      </c>
    </row>
    <row r="191" spans="1:21" ht="15.5">
      <c r="A191" s="51">
        <v>311</v>
      </c>
      <c r="B191" s="51" t="s">
        <v>507</v>
      </c>
      <c r="C191" s="51" t="s">
        <v>373</v>
      </c>
      <c r="D191" s="51" t="str">
        <f t="shared" si="2"/>
        <v>NGDPDPCAntigua and Barbuda</v>
      </c>
      <c r="E191" s="51" t="s">
        <v>211</v>
      </c>
      <c r="F191" s="51" t="s">
        <v>370</v>
      </c>
      <c r="G191" s="51" t="s">
        <v>374</v>
      </c>
      <c r="H191" s="51" t="s">
        <v>352</v>
      </c>
      <c r="I191" s="51" t="s">
        <v>333</v>
      </c>
      <c r="J191" s="51" t="s">
        <v>372</v>
      </c>
      <c r="K191" s="51">
        <v>13811.08</v>
      </c>
      <c r="L191" s="51">
        <v>13392.22</v>
      </c>
      <c r="M191" s="51">
        <v>13951.99</v>
      </c>
      <c r="N191" s="51">
        <v>14696.89</v>
      </c>
      <c r="O191" s="51">
        <v>15556.01</v>
      </c>
      <c r="P191" s="51">
        <v>15655.23</v>
      </c>
      <c r="Q191" s="51">
        <v>16860.96</v>
      </c>
      <c r="R191" s="51">
        <v>17195.46</v>
      </c>
      <c r="S191" s="51">
        <v>14168.26</v>
      </c>
      <c r="T191" s="51">
        <v>13824.22</v>
      </c>
      <c r="U191" s="51">
        <v>2011</v>
      </c>
    </row>
    <row r="192" spans="1:21" ht="15.5">
      <c r="A192" s="51">
        <v>311</v>
      </c>
      <c r="B192" s="51" t="s">
        <v>507</v>
      </c>
      <c r="C192" s="51" t="s">
        <v>375</v>
      </c>
      <c r="D192" s="51" t="str">
        <f t="shared" si="2"/>
        <v>PPPPCAntigua and Barbuda</v>
      </c>
      <c r="E192" s="51" t="s">
        <v>211</v>
      </c>
      <c r="F192" s="51" t="s">
        <v>370</v>
      </c>
      <c r="G192" s="51" t="s">
        <v>376</v>
      </c>
      <c r="H192" s="51" t="s">
        <v>356</v>
      </c>
      <c r="I192" s="51" t="s">
        <v>333</v>
      </c>
      <c r="J192" s="51" t="s">
        <v>372</v>
      </c>
      <c r="K192" s="51">
        <v>20392.93</v>
      </c>
      <c r="L192" s="51">
        <v>19498.87</v>
      </c>
      <c r="M192" s="51">
        <v>19674.14</v>
      </c>
      <c r="N192" s="51">
        <v>19456.150000000001</v>
      </c>
      <c r="O192" s="51">
        <v>20388.52</v>
      </c>
      <c r="P192" s="51">
        <v>20190.63</v>
      </c>
      <c r="Q192" s="51">
        <v>21777.63</v>
      </c>
      <c r="R192" s="51">
        <v>22567.84</v>
      </c>
      <c r="S192" s="51">
        <v>18618.349999999999</v>
      </c>
      <c r="T192" s="51">
        <v>18125.18</v>
      </c>
      <c r="U192" s="51">
        <v>2011</v>
      </c>
    </row>
    <row r="193" spans="1:21" ht="15.5">
      <c r="A193" s="51">
        <v>311</v>
      </c>
      <c r="B193" s="51" t="s">
        <v>507</v>
      </c>
      <c r="C193" s="51" t="s">
        <v>377</v>
      </c>
      <c r="D193" s="51" t="str">
        <f t="shared" si="2"/>
        <v>NGAP_NPGDPAntigua and Barbuda</v>
      </c>
      <c r="E193" s="51" t="s">
        <v>211</v>
      </c>
      <c r="F193" s="51" t="s">
        <v>378</v>
      </c>
      <c r="G193" s="51" t="s">
        <v>379</v>
      </c>
      <c r="H193" s="51" t="s">
        <v>380</v>
      </c>
      <c r="I193" s="51"/>
      <c r="J193" s="51"/>
      <c r="K193" s="51"/>
      <c r="L193" s="51"/>
      <c r="M193" s="51"/>
      <c r="N193" s="51"/>
      <c r="O193" s="51"/>
      <c r="P193" s="51"/>
      <c r="Q193" s="51"/>
      <c r="R193" s="51"/>
      <c r="S193" s="51"/>
      <c r="T193" s="51"/>
      <c r="U193" s="51"/>
    </row>
    <row r="194" spans="1:21" ht="15.5">
      <c r="A194" s="51">
        <v>311</v>
      </c>
      <c r="B194" s="51" t="s">
        <v>507</v>
      </c>
      <c r="C194" s="51" t="s">
        <v>381</v>
      </c>
      <c r="D194" s="51" t="str">
        <f t="shared" si="2"/>
        <v>PPPSHAntigua and Barbuda</v>
      </c>
      <c r="E194" s="51" t="s">
        <v>211</v>
      </c>
      <c r="F194" s="51" t="s">
        <v>382</v>
      </c>
      <c r="G194" s="51" t="s">
        <v>383</v>
      </c>
      <c r="H194" s="51" t="s">
        <v>384</v>
      </c>
      <c r="I194" s="51"/>
      <c r="J194" s="51" t="s">
        <v>353</v>
      </c>
      <c r="K194" s="51">
        <v>2E-3</v>
      </c>
      <c r="L194" s="51">
        <v>2E-3</v>
      </c>
      <c r="M194" s="51">
        <v>2E-3</v>
      </c>
      <c r="N194" s="51">
        <v>2E-3</v>
      </c>
      <c r="O194" s="51">
        <v>2E-3</v>
      </c>
      <c r="P194" s="51">
        <v>2E-3</v>
      </c>
      <c r="Q194" s="51">
        <v>2E-3</v>
      </c>
      <c r="R194" s="51">
        <v>2E-3</v>
      </c>
      <c r="S194" s="51">
        <v>1E-3</v>
      </c>
      <c r="T194" s="51">
        <v>1E-3</v>
      </c>
      <c r="U194" s="51">
        <v>2019</v>
      </c>
    </row>
    <row r="195" spans="1:21" ht="15.5">
      <c r="A195" s="51">
        <v>311</v>
      </c>
      <c r="B195" s="51" t="s">
        <v>507</v>
      </c>
      <c r="C195" s="51" t="s">
        <v>385</v>
      </c>
      <c r="D195" s="51" t="str">
        <f t="shared" ref="D195:D258" si="3">C195&amp;E195</f>
        <v>PPPEXAntigua and Barbuda</v>
      </c>
      <c r="E195" s="51" t="s">
        <v>211</v>
      </c>
      <c r="F195" s="51" t="s">
        <v>386</v>
      </c>
      <c r="G195" s="51" t="s">
        <v>387</v>
      </c>
      <c r="H195" s="51" t="s">
        <v>388</v>
      </c>
      <c r="I195" s="51"/>
      <c r="J195" s="51" t="s">
        <v>353</v>
      </c>
      <c r="K195" s="51">
        <v>1.829</v>
      </c>
      <c r="L195" s="51">
        <v>1.8540000000000001</v>
      </c>
      <c r="M195" s="51">
        <v>1.915</v>
      </c>
      <c r="N195" s="51">
        <v>2.04</v>
      </c>
      <c r="O195" s="51">
        <v>2.06</v>
      </c>
      <c r="P195" s="51">
        <v>2.0939999999999999</v>
      </c>
      <c r="Q195" s="51">
        <v>2.09</v>
      </c>
      <c r="R195" s="51">
        <v>2.0569999999999999</v>
      </c>
      <c r="S195" s="51">
        <v>2.0550000000000002</v>
      </c>
      <c r="T195" s="51">
        <v>2.0590000000000002</v>
      </c>
      <c r="U195" s="51">
        <v>2019</v>
      </c>
    </row>
    <row r="196" spans="1:21" ht="15.5">
      <c r="A196" s="51">
        <v>311</v>
      </c>
      <c r="B196" s="51" t="s">
        <v>507</v>
      </c>
      <c r="C196" s="51" t="s">
        <v>389</v>
      </c>
      <c r="D196" s="51" t="str">
        <f t="shared" si="3"/>
        <v>NID_NGDPAntigua and Barbuda</v>
      </c>
      <c r="E196" s="51" t="s">
        <v>211</v>
      </c>
      <c r="F196" s="51" t="s">
        <v>390</v>
      </c>
      <c r="G196" s="51" t="s">
        <v>391</v>
      </c>
      <c r="H196" s="51" t="s">
        <v>392</v>
      </c>
      <c r="I196" s="51"/>
      <c r="J196" s="51" t="s">
        <v>508</v>
      </c>
      <c r="K196" s="51" t="s">
        <v>95</v>
      </c>
      <c r="L196" s="51" t="s">
        <v>95</v>
      </c>
      <c r="M196" s="51">
        <v>2.5219999999999998</v>
      </c>
      <c r="N196" s="51">
        <v>4.8579999999999997</v>
      </c>
      <c r="O196" s="51">
        <v>12.177</v>
      </c>
      <c r="P196" s="51">
        <v>23.084</v>
      </c>
      <c r="Q196" s="51">
        <v>37.543999999999997</v>
      </c>
      <c r="R196" s="51">
        <v>32.523000000000003</v>
      </c>
      <c r="S196" s="51">
        <v>27.013000000000002</v>
      </c>
      <c r="T196" s="51">
        <v>31.234999999999999</v>
      </c>
      <c r="U196" s="51">
        <v>2019</v>
      </c>
    </row>
    <row r="197" spans="1:21" ht="15.5">
      <c r="A197" s="51">
        <v>311</v>
      </c>
      <c r="B197" s="51" t="s">
        <v>507</v>
      </c>
      <c r="C197" s="51" t="s">
        <v>393</v>
      </c>
      <c r="D197" s="51" t="str">
        <f t="shared" si="3"/>
        <v>NGSD_NGDPAntigua and Barbuda</v>
      </c>
      <c r="E197" s="51" t="s">
        <v>211</v>
      </c>
      <c r="F197" s="51" t="s">
        <v>394</v>
      </c>
      <c r="G197" s="51" t="s">
        <v>395</v>
      </c>
      <c r="H197" s="51" t="s">
        <v>392</v>
      </c>
      <c r="I197" s="51"/>
      <c r="J197" s="51" t="s">
        <v>508</v>
      </c>
      <c r="K197" s="51" t="s">
        <v>95</v>
      </c>
      <c r="L197" s="51" t="s">
        <v>95</v>
      </c>
      <c r="M197" s="51">
        <v>2.7890000000000001</v>
      </c>
      <c r="N197" s="51">
        <v>7.0519999999999996</v>
      </c>
      <c r="O197" s="51">
        <v>9.7490000000000006</v>
      </c>
      <c r="P197" s="51">
        <v>15.25</v>
      </c>
      <c r="Q197" s="51">
        <v>23.003</v>
      </c>
      <c r="R197" s="51">
        <v>25.739000000000001</v>
      </c>
      <c r="S197" s="51">
        <v>14.314</v>
      </c>
      <c r="T197" s="51">
        <v>6.194</v>
      </c>
      <c r="U197" s="51">
        <v>2019</v>
      </c>
    </row>
    <row r="198" spans="1:21" ht="15.5">
      <c r="A198" s="51">
        <v>311</v>
      </c>
      <c r="B198" s="51" t="s">
        <v>507</v>
      </c>
      <c r="C198" s="51" t="s">
        <v>396</v>
      </c>
      <c r="D198" s="51" t="str">
        <f t="shared" si="3"/>
        <v>PCPIAntigua and Barbuda</v>
      </c>
      <c r="E198" s="51" t="s">
        <v>211</v>
      </c>
      <c r="F198" s="51" t="s">
        <v>397</v>
      </c>
      <c r="G198" s="51" t="s">
        <v>398</v>
      </c>
      <c r="H198" s="51" t="s">
        <v>360</v>
      </c>
      <c r="I198" s="51"/>
      <c r="J198" s="51" t="s">
        <v>509</v>
      </c>
      <c r="K198" s="51">
        <v>93.608000000000004</v>
      </c>
      <c r="L198" s="51">
        <v>94.6</v>
      </c>
      <c r="M198" s="51">
        <v>95.631</v>
      </c>
      <c r="N198" s="51">
        <v>96.557000000000002</v>
      </c>
      <c r="O198" s="51">
        <v>96.084999999999994</v>
      </c>
      <c r="P198" s="51">
        <v>98.421999999999997</v>
      </c>
      <c r="Q198" s="51">
        <v>99.614000000000004</v>
      </c>
      <c r="R198" s="51">
        <v>101.04</v>
      </c>
      <c r="S198" s="51">
        <v>102.10899999999999</v>
      </c>
      <c r="T198" s="51">
        <v>104.19799999999999</v>
      </c>
      <c r="U198" s="51">
        <v>2020</v>
      </c>
    </row>
    <row r="199" spans="1:21" ht="15.5">
      <c r="A199" s="51">
        <v>311</v>
      </c>
      <c r="B199" s="51" t="s">
        <v>507</v>
      </c>
      <c r="C199" s="51" t="s">
        <v>400</v>
      </c>
      <c r="D199" s="51" t="str">
        <f t="shared" si="3"/>
        <v>PCPIPCHAntigua and Barbuda</v>
      </c>
      <c r="E199" s="51" t="s">
        <v>211</v>
      </c>
      <c r="F199" s="51" t="s">
        <v>397</v>
      </c>
      <c r="G199" s="51" t="s">
        <v>401</v>
      </c>
      <c r="H199" s="51" t="s">
        <v>347</v>
      </c>
      <c r="I199" s="51"/>
      <c r="J199" s="51" t="s">
        <v>402</v>
      </c>
      <c r="K199" s="51">
        <v>3.3769999999999998</v>
      </c>
      <c r="L199" s="51">
        <v>1.0589999999999999</v>
      </c>
      <c r="M199" s="51">
        <v>1.089</v>
      </c>
      <c r="N199" s="51">
        <v>0.96899999999999997</v>
      </c>
      <c r="O199" s="51">
        <v>-0.48899999999999999</v>
      </c>
      <c r="P199" s="51">
        <v>2.4319999999999999</v>
      </c>
      <c r="Q199" s="51">
        <v>1.2110000000000001</v>
      </c>
      <c r="R199" s="51">
        <v>1.431</v>
      </c>
      <c r="S199" s="51">
        <v>1.0580000000000001</v>
      </c>
      <c r="T199" s="51">
        <v>2.0449999999999999</v>
      </c>
      <c r="U199" s="51">
        <v>2020</v>
      </c>
    </row>
    <row r="200" spans="1:21" ht="15.5">
      <c r="A200" s="51">
        <v>311</v>
      </c>
      <c r="B200" s="51" t="s">
        <v>507</v>
      </c>
      <c r="C200" s="51" t="s">
        <v>403</v>
      </c>
      <c r="D200" s="51" t="str">
        <f t="shared" si="3"/>
        <v>PCPIEAntigua and Barbuda</v>
      </c>
      <c r="E200" s="51" t="s">
        <v>211</v>
      </c>
      <c r="F200" s="51" t="s">
        <v>404</v>
      </c>
      <c r="G200" s="51" t="s">
        <v>405</v>
      </c>
      <c r="H200" s="51" t="s">
        <v>360</v>
      </c>
      <c r="I200" s="51"/>
      <c r="J200" s="51" t="s">
        <v>509</v>
      </c>
      <c r="K200" s="51">
        <v>94.106999999999999</v>
      </c>
      <c r="L200" s="51">
        <v>95.102999999999994</v>
      </c>
      <c r="M200" s="51">
        <v>96.364999999999995</v>
      </c>
      <c r="N200" s="51">
        <v>97.233000000000004</v>
      </c>
      <c r="O200" s="51">
        <v>96.143000000000001</v>
      </c>
      <c r="P200" s="51">
        <v>98.408000000000001</v>
      </c>
      <c r="Q200" s="51">
        <v>100.12</v>
      </c>
      <c r="R200" s="51">
        <v>100.81</v>
      </c>
      <c r="S200" s="51">
        <v>103.61</v>
      </c>
      <c r="T200" s="51">
        <v>105.693</v>
      </c>
      <c r="U200" s="51">
        <v>2020</v>
      </c>
    </row>
    <row r="201" spans="1:21" ht="15.5">
      <c r="A201" s="51">
        <v>311</v>
      </c>
      <c r="B201" s="51" t="s">
        <v>507</v>
      </c>
      <c r="C201" s="51" t="s">
        <v>406</v>
      </c>
      <c r="D201" s="51" t="str">
        <f t="shared" si="3"/>
        <v>PCPIEPCHAntigua and Barbuda</v>
      </c>
      <c r="E201" s="51" t="s">
        <v>211</v>
      </c>
      <c r="F201" s="51" t="s">
        <v>404</v>
      </c>
      <c r="G201" s="51" t="s">
        <v>407</v>
      </c>
      <c r="H201" s="51" t="s">
        <v>347</v>
      </c>
      <c r="I201" s="51"/>
      <c r="J201" s="51" t="s">
        <v>408</v>
      </c>
      <c r="K201" s="51">
        <v>1.839</v>
      </c>
      <c r="L201" s="51">
        <v>1.0589999999999999</v>
      </c>
      <c r="M201" s="51">
        <v>1.327</v>
      </c>
      <c r="N201" s="51">
        <v>0.9</v>
      </c>
      <c r="O201" s="51">
        <v>-1.121</v>
      </c>
      <c r="P201" s="51">
        <v>2.3559999999999999</v>
      </c>
      <c r="Q201" s="51">
        <v>1.7390000000000001</v>
      </c>
      <c r="R201" s="51">
        <v>0.68899999999999995</v>
      </c>
      <c r="S201" s="51">
        <v>2.778</v>
      </c>
      <c r="T201" s="51">
        <v>2.0099999999999998</v>
      </c>
      <c r="U201" s="51">
        <v>2020</v>
      </c>
    </row>
    <row r="202" spans="1:21" ht="15.5">
      <c r="A202" s="51">
        <v>311</v>
      </c>
      <c r="B202" s="51" t="s">
        <v>507</v>
      </c>
      <c r="C202" s="51" t="s">
        <v>409</v>
      </c>
      <c r="D202" s="51" t="str">
        <f t="shared" si="3"/>
        <v>FLIBOR6Antigua and Barbuda</v>
      </c>
      <c r="E202" s="51" t="s">
        <v>211</v>
      </c>
      <c r="F202" s="51" t="s">
        <v>410</v>
      </c>
      <c r="G202" s="51"/>
      <c r="H202" s="51" t="s">
        <v>384</v>
      </c>
      <c r="I202" s="51"/>
      <c r="J202" s="51"/>
      <c r="K202" s="51"/>
      <c r="L202" s="51"/>
      <c r="M202" s="51"/>
      <c r="N202" s="51"/>
      <c r="O202" s="51"/>
      <c r="P202" s="51"/>
      <c r="Q202" s="51"/>
      <c r="R202" s="51"/>
      <c r="S202" s="51"/>
      <c r="T202" s="51"/>
      <c r="U202" s="51"/>
    </row>
    <row r="203" spans="1:21" ht="15.5">
      <c r="A203" s="51">
        <v>311</v>
      </c>
      <c r="B203" s="51" t="s">
        <v>507</v>
      </c>
      <c r="C203" s="51" t="s">
        <v>411</v>
      </c>
      <c r="D203" s="51" t="str">
        <f t="shared" si="3"/>
        <v>TM_RPCHAntigua and Barbuda</v>
      </c>
      <c r="E203" s="51" t="s">
        <v>211</v>
      </c>
      <c r="F203" s="51" t="s">
        <v>412</v>
      </c>
      <c r="G203" s="51" t="s">
        <v>413</v>
      </c>
      <c r="H203" s="51" t="s">
        <v>347</v>
      </c>
      <c r="I203" s="51"/>
      <c r="J203" s="51" t="s">
        <v>510</v>
      </c>
      <c r="K203" s="51" t="s">
        <v>95</v>
      </c>
      <c r="L203" s="51" t="s">
        <v>95</v>
      </c>
      <c r="M203" s="51" t="s">
        <v>95</v>
      </c>
      <c r="N203" s="51">
        <v>7.2080000000000002</v>
      </c>
      <c r="O203" s="51">
        <v>9.06</v>
      </c>
      <c r="P203" s="51">
        <v>1.0229999999999999</v>
      </c>
      <c r="Q203" s="51">
        <v>9.6329999999999991</v>
      </c>
      <c r="R203" s="51">
        <v>2.14</v>
      </c>
      <c r="S203" s="51">
        <v>-41.973999999999997</v>
      </c>
      <c r="T203" s="51">
        <v>-21.155000000000001</v>
      </c>
      <c r="U203" s="51">
        <v>2018</v>
      </c>
    </row>
    <row r="204" spans="1:21" ht="15.5">
      <c r="A204" s="51">
        <v>311</v>
      </c>
      <c r="B204" s="51" t="s">
        <v>507</v>
      </c>
      <c r="C204" s="51" t="s">
        <v>415</v>
      </c>
      <c r="D204" s="51" t="str">
        <f t="shared" si="3"/>
        <v>TMG_RPCHAntigua and Barbuda</v>
      </c>
      <c r="E204" s="51" t="s">
        <v>211</v>
      </c>
      <c r="F204" s="51" t="s">
        <v>416</v>
      </c>
      <c r="G204" s="51" t="s">
        <v>417</v>
      </c>
      <c r="H204" s="51" t="s">
        <v>347</v>
      </c>
      <c r="I204" s="51"/>
      <c r="J204" s="51" t="s">
        <v>510</v>
      </c>
      <c r="K204" s="51" t="s">
        <v>95</v>
      </c>
      <c r="L204" s="51" t="s">
        <v>95</v>
      </c>
      <c r="M204" s="51" t="s">
        <v>95</v>
      </c>
      <c r="N204" s="51">
        <v>-6.931</v>
      </c>
      <c r="O204" s="51">
        <v>4.6950000000000003</v>
      </c>
      <c r="P204" s="51">
        <v>7.0679999999999996</v>
      </c>
      <c r="Q204" s="51">
        <v>18.462</v>
      </c>
      <c r="R204" s="51">
        <v>-7.0000000000000007E-2</v>
      </c>
      <c r="S204" s="51">
        <v>-27.965</v>
      </c>
      <c r="T204" s="51">
        <v>-5.4039999999999999</v>
      </c>
      <c r="U204" s="51">
        <v>2018</v>
      </c>
    </row>
    <row r="205" spans="1:21" ht="15.5">
      <c r="A205" s="51">
        <v>311</v>
      </c>
      <c r="B205" s="51" t="s">
        <v>507</v>
      </c>
      <c r="C205" s="51" t="s">
        <v>418</v>
      </c>
      <c r="D205" s="51" t="str">
        <f t="shared" si="3"/>
        <v>TX_RPCHAntigua and Barbuda</v>
      </c>
      <c r="E205" s="51" t="s">
        <v>211</v>
      </c>
      <c r="F205" s="51" t="s">
        <v>419</v>
      </c>
      <c r="G205" s="51" t="s">
        <v>420</v>
      </c>
      <c r="H205" s="51" t="s">
        <v>347</v>
      </c>
      <c r="I205" s="51"/>
      <c r="J205" s="51" t="s">
        <v>510</v>
      </c>
      <c r="K205" s="51" t="s">
        <v>95</v>
      </c>
      <c r="L205" s="51" t="s">
        <v>95</v>
      </c>
      <c r="M205" s="51" t="s">
        <v>95</v>
      </c>
      <c r="N205" s="51">
        <v>-0.129</v>
      </c>
      <c r="O205" s="51">
        <v>1.913</v>
      </c>
      <c r="P205" s="51">
        <v>-6.4619999999999997</v>
      </c>
      <c r="Q205" s="51">
        <v>2.1150000000000002</v>
      </c>
      <c r="R205" s="51">
        <v>14.151999999999999</v>
      </c>
      <c r="S205" s="51">
        <v>-56.005000000000003</v>
      </c>
      <c r="T205" s="51">
        <v>-49.171999999999997</v>
      </c>
      <c r="U205" s="51">
        <v>2018</v>
      </c>
    </row>
    <row r="206" spans="1:21" ht="15.5">
      <c r="A206" s="51">
        <v>311</v>
      </c>
      <c r="B206" s="51" t="s">
        <v>507</v>
      </c>
      <c r="C206" s="51" t="s">
        <v>421</v>
      </c>
      <c r="D206" s="51" t="str">
        <f t="shared" si="3"/>
        <v>TXG_RPCHAntigua and Barbuda</v>
      </c>
      <c r="E206" s="51" t="s">
        <v>211</v>
      </c>
      <c r="F206" s="51" t="s">
        <v>422</v>
      </c>
      <c r="G206" s="51" t="s">
        <v>423</v>
      </c>
      <c r="H206" s="51" t="s">
        <v>347</v>
      </c>
      <c r="I206" s="51"/>
      <c r="J206" s="51" t="s">
        <v>510</v>
      </c>
      <c r="K206" s="51" t="s">
        <v>95</v>
      </c>
      <c r="L206" s="51" t="s">
        <v>95</v>
      </c>
      <c r="M206" s="51" t="s">
        <v>95</v>
      </c>
      <c r="N206" s="51">
        <v>-20.574000000000002</v>
      </c>
      <c r="O206" s="51">
        <v>-23.747</v>
      </c>
      <c r="P206" s="51">
        <v>-28.69</v>
      </c>
      <c r="Q206" s="51">
        <v>10.125</v>
      </c>
      <c r="R206" s="51">
        <v>33.249000000000002</v>
      </c>
      <c r="S206" s="51">
        <v>-32.823999999999998</v>
      </c>
      <c r="T206" s="51">
        <v>1.2669999999999999</v>
      </c>
      <c r="U206" s="51">
        <v>2018</v>
      </c>
    </row>
    <row r="207" spans="1:21" ht="15.5">
      <c r="A207" s="51">
        <v>311</v>
      </c>
      <c r="B207" s="51" t="s">
        <v>507</v>
      </c>
      <c r="C207" s="51" t="s">
        <v>424</v>
      </c>
      <c r="D207" s="51" t="str">
        <f t="shared" si="3"/>
        <v>LURAntigua and Barbuda</v>
      </c>
      <c r="E207" s="51" t="s">
        <v>211</v>
      </c>
      <c r="F207" s="51" t="s">
        <v>425</v>
      </c>
      <c r="G207" s="51" t="s">
        <v>426</v>
      </c>
      <c r="H207" s="51" t="s">
        <v>427</v>
      </c>
      <c r="I207" s="51"/>
      <c r="J207" s="51"/>
      <c r="K207" s="51"/>
      <c r="L207" s="51"/>
      <c r="M207" s="51"/>
      <c r="N207" s="51"/>
      <c r="O207" s="51"/>
      <c r="P207" s="51"/>
      <c r="Q207" s="51"/>
      <c r="R207" s="51"/>
      <c r="S207" s="51"/>
      <c r="T207" s="51"/>
      <c r="U207" s="51"/>
    </row>
    <row r="208" spans="1:21" ht="15.5">
      <c r="A208" s="51">
        <v>311</v>
      </c>
      <c r="B208" s="51" t="s">
        <v>507</v>
      </c>
      <c r="C208" s="51" t="s">
        <v>428</v>
      </c>
      <c r="D208" s="51" t="str">
        <f t="shared" si="3"/>
        <v>LEAntigua and Barbuda</v>
      </c>
      <c r="E208" s="51" t="s">
        <v>211</v>
      </c>
      <c r="F208" s="51" t="s">
        <v>429</v>
      </c>
      <c r="G208" s="51" t="s">
        <v>430</v>
      </c>
      <c r="H208" s="51" t="s">
        <v>431</v>
      </c>
      <c r="I208" s="51" t="s">
        <v>432</v>
      </c>
      <c r="J208" s="51"/>
      <c r="K208" s="51"/>
      <c r="L208" s="51"/>
      <c r="M208" s="51"/>
      <c r="N208" s="51"/>
      <c r="O208" s="51"/>
      <c r="P208" s="51"/>
      <c r="Q208" s="51"/>
      <c r="R208" s="51"/>
      <c r="S208" s="51"/>
      <c r="T208" s="51"/>
      <c r="U208" s="51"/>
    </row>
    <row r="209" spans="1:21" ht="15.5">
      <c r="A209" s="51">
        <v>311</v>
      </c>
      <c r="B209" s="51" t="s">
        <v>507</v>
      </c>
      <c r="C209" s="51" t="s">
        <v>433</v>
      </c>
      <c r="D209" s="51" t="str">
        <f t="shared" si="3"/>
        <v>LPAntigua and Barbuda</v>
      </c>
      <c r="E209" s="51" t="s">
        <v>211</v>
      </c>
      <c r="F209" s="51" t="s">
        <v>434</v>
      </c>
      <c r="G209" s="51" t="s">
        <v>435</v>
      </c>
      <c r="H209" s="51" t="s">
        <v>431</v>
      </c>
      <c r="I209" s="51" t="s">
        <v>432</v>
      </c>
      <c r="J209" s="51" t="s">
        <v>511</v>
      </c>
      <c r="K209" s="51">
        <v>8.6999999999999994E-2</v>
      </c>
      <c r="L209" s="51">
        <v>8.7999999999999995E-2</v>
      </c>
      <c r="M209" s="51">
        <v>0.09</v>
      </c>
      <c r="N209" s="51">
        <v>9.0999999999999998E-2</v>
      </c>
      <c r="O209" s="51">
        <v>9.1999999999999998E-2</v>
      </c>
      <c r="P209" s="51">
        <v>9.4E-2</v>
      </c>
      <c r="Q209" s="51">
        <v>9.5000000000000001E-2</v>
      </c>
      <c r="R209" s="51">
        <v>9.7000000000000003E-2</v>
      </c>
      <c r="S209" s="51">
        <v>9.8000000000000004E-2</v>
      </c>
      <c r="T209" s="51">
        <v>0.1</v>
      </c>
      <c r="U209" s="51">
        <v>2011</v>
      </c>
    </row>
    <row r="210" spans="1:21" ht="15.5">
      <c r="A210" s="51">
        <v>311</v>
      </c>
      <c r="B210" s="51" t="s">
        <v>507</v>
      </c>
      <c r="C210" s="51" t="s">
        <v>437</v>
      </c>
      <c r="D210" s="51" t="str">
        <f t="shared" si="3"/>
        <v>GGRAntigua and Barbuda</v>
      </c>
      <c r="E210" s="51" t="s">
        <v>211</v>
      </c>
      <c r="F210" s="51" t="s">
        <v>438</v>
      </c>
      <c r="G210" s="51" t="s">
        <v>439</v>
      </c>
      <c r="H210" s="51" t="s">
        <v>342</v>
      </c>
      <c r="I210" s="51" t="s">
        <v>343</v>
      </c>
      <c r="J210" s="51" t="s">
        <v>512</v>
      </c>
      <c r="K210" s="51">
        <v>0.64700000000000002</v>
      </c>
      <c r="L210" s="51">
        <v>0.60399999999999998</v>
      </c>
      <c r="M210" s="51">
        <v>0.68</v>
      </c>
      <c r="N210" s="51">
        <v>0.87</v>
      </c>
      <c r="O210" s="51">
        <v>0.95099999999999996</v>
      </c>
      <c r="P210" s="51">
        <v>0.82199999999999995</v>
      </c>
      <c r="Q210" s="51">
        <v>0.85899999999999999</v>
      </c>
      <c r="R210" s="51">
        <v>0.84899999999999998</v>
      </c>
      <c r="S210" s="51">
        <v>0.751</v>
      </c>
      <c r="T210" s="51">
        <v>0.86099999999999999</v>
      </c>
      <c r="U210" s="51">
        <v>2020</v>
      </c>
    </row>
    <row r="211" spans="1:21" ht="15.5">
      <c r="A211" s="51">
        <v>311</v>
      </c>
      <c r="B211" s="51" t="s">
        <v>507</v>
      </c>
      <c r="C211" s="51" t="s">
        <v>441</v>
      </c>
      <c r="D211" s="51" t="str">
        <f t="shared" si="3"/>
        <v>GGR_NGDPAntigua and Barbuda</v>
      </c>
      <c r="E211" s="51" t="s">
        <v>211</v>
      </c>
      <c r="F211" s="51" t="s">
        <v>438</v>
      </c>
      <c r="G211" s="51" t="s">
        <v>439</v>
      </c>
      <c r="H211" s="51" t="s">
        <v>392</v>
      </c>
      <c r="I211" s="51"/>
      <c r="J211" s="51" t="s">
        <v>442</v>
      </c>
      <c r="K211" s="51">
        <v>19.968</v>
      </c>
      <c r="L211" s="51">
        <v>18.927</v>
      </c>
      <c r="M211" s="51">
        <v>20.14</v>
      </c>
      <c r="N211" s="51">
        <v>24.103999999999999</v>
      </c>
      <c r="O211" s="51">
        <v>24.512</v>
      </c>
      <c r="P211" s="51">
        <v>20.736999999999998</v>
      </c>
      <c r="Q211" s="51">
        <v>19.821999999999999</v>
      </c>
      <c r="R211" s="51">
        <v>18.922999999999998</v>
      </c>
      <c r="S211" s="51">
        <v>20.018999999999998</v>
      </c>
      <c r="T211" s="51">
        <v>23.187000000000001</v>
      </c>
      <c r="U211" s="51">
        <v>2020</v>
      </c>
    </row>
    <row r="212" spans="1:21" ht="15.5">
      <c r="A212" s="51">
        <v>311</v>
      </c>
      <c r="B212" s="51" t="s">
        <v>507</v>
      </c>
      <c r="C212" s="51" t="s">
        <v>443</v>
      </c>
      <c r="D212" s="51" t="str">
        <f t="shared" si="3"/>
        <v>GGXAntigua and Barbuda</v>
      </c>
      <c r="E212" s="51" t="s">
        <v>211</v>
      </c>
      <c r="F212" s="51" t="s">
        <v>444</v>
      </c>
      <c r="G212" s="51" t="s">
        <v>445</v>
      </c>
      <c r="H212" s="51" t="s">
        <v>342</v>
      </c>
      <c r="I212" s="51" t="s">
        <v>343</v>
      </c>
      <c r="J212" s="51" t="s">
        <v>512</v>
      </c>
      <c r="K212" s="51">
        <v>0.68300000000000005</v>
      </c>
      <c r="L212" s="51">
        <v>0.74099999999999999</v>
      </c>
      <c r="M212" s="51">
        <v>0.77600000000000002</v>
      </c>
      <c r="N212" s="51">
        <v>0.96399999999999997</v>
      </c>
      <c r="O212" s="51">
        <v>0.95599999999999996</v>
      </c>
      <c r="P212" s="51">
        <v>0.93500000000000005</v>
      </c>
      <c r="Q212" s="51">
        <v>0.996</v>
      </c>
      <c r="R212" s="51">
        <v>1.0309999999999999</v>
      </c>
      <c r="S212" s="51">
        <v>0.96499999999999997</v>
      </c>
      <c r="T212" s="51">
        <v>1.0760000000000001</v>
      </c>
      <c r="U212" s="51">
        <v>2020</v>
      </c>
    </row>
    <row r="213" spans="1:21" ht="15.5">
      <c r="A213" s="51">
        <v>311</v>
      </c>
      <c r="B213" s="51" t="s">
        <v>507</v>
      </c>
      <c r="C213" s="51" t="s">
        <v>446</v>
      </c>
      <c r="D213" s="51" t="str">
        <f t="shared" si="3"/>
        <v>GGX_NGDPAntigua and Barbuda</v>
      </c>
      <c r="E213" s="51" t="s">
        <v>211</v>
      </c>
      <c r="F213" s="51" t="s">
        <v>444</v>
      </c>
      <c r="G213" s="51" t="s">
        <v>445</v>
      </c>
      <c r="H213" s="51" t="s">
        <v>392</v>
      </c>
      <c r="I213" s="51"/>
      <c r="J213" s="51" t="s">
        <v>447</v>
      </c>
      <c r="K213" s="51">
        <v>21.077000000000002</v>
      </c>
      <c r="L213" s="51">
        <v>23.222999999999999</v>
      </c>
      <c r="M213" s="51">
        <v>23.01</v>
      </c>
      <c r="N213" s="51">
        <v>26.704000000000001</v>
      </c>
      <c r="O213" s="51">
        <v>24.658000000000001</v>
      </c>
      <c r="P213" s="51">
        <v>23.577000000000002</v>
      </c>
      <c r="Q213" s="51">
        <v>22.984999999999999</v>
      </c>
      <c r="R213" s="51">
        <v>22.966999999999999</v>
      </c>
      <c r="S213" s="51">
        <v>25.706</v>
      </c>
      <c r="T213" s="51">
        <v>28.959</v>
      </c>
      <c r="U213" s="51">
        <v>2020</v>
      </c>
    </row>
    <row r="214" spans="1:21" ht="15.5">
      <c r="A214" s="51">
        <v>311</v>
      </c>
      <c r="B214" s="51" t="s">
        <v>507</v>
      </c>
      <c r="C214" s="51" t="s">
        <v>448</v>
      </c>
      <c r="D214" s="51" t="str">
        <f t="shared" si="3"/>
        <v>GGXCNLAntigua and Barbuda</v>
      </c>
      <c r="E214" s="51" t="s">
        <v>211</v>
      </c>
      <c r="F214" s="51" t="s">
        <v>449</v>
      </c>
      <c r="G214" s="51" t="s">
        <v>450</v>
      </c>
      <c r="H214" s="51" t="s">
        <v>342</v>
      </c>
      <c r="I214" s="51" t="s">
        <v>343</v>
      </c>
      <c r="J214" s="51" t="s">
        <v>512</v>
      </c>
      <c r="K214" s="51">
        <v>-3.5999999999999997E-2</v>
      </c>
      <c r="L214" s="51">
        <v>-0.13700000000000001</v>
      </c>
      <c r="M214" s="51">
        <v>-9.7000000000000003E-2</v>
      </c>
      <c r="N214" s="51">
        <v>-9.4E-2</v>
      </c>
      <c r="O214" s="51">
        <v>-6.0000000000000001E-3</v>
      </c>
      <c r="P214" s="51">
        <v>-0.113</v>
      </c>
      <c r="Q214" s="51">
        <v>-0.13700000000000001</v>
      </c>
      <c r="R214" s="51">
        <v>-0.18099999999999999</v>
      </c>
      <c r="S214" s="51">
        <v>-0.21299999999999999</v>
      </c>
      <c r="T214" s="51">
        <v>-0.214</v>
      </c>
      <c r="U214" s="51">
        <v>2020</v>
      </c>
    </row>
    <row r="215" spans="1:21" ht="15.5">
      <c r="A215" s="51">
        <v>311</v>
      </c>
      <c r="B215" s="51" t="s">
        <v>507</v>
      </c>
      <c r="C215" s="51" t="s">
        <v>451</v>
      </c>
      <c r="D215" s="51" t="str">
        <f t="shared" si="3"/>
        <v>GGXCNL_NGDPAntigua and Barbuda</v>
      </c>
      <c r="E215" s="51" t="s">
        <v>211</v>
      </c>
      <c r="F215" s="51" t="s">
        <v>449</v>
      </c>
      <c r="G215" s="51" t="s">
        <v>450</v>
      </c>
      <c r="H215" s="51" t="s">
        <v>392</v>
      </c>
      <c r="I215" s="51"/>
      <c r="J215" s="51" t="s">
        <v>452</v>
      </c>
      <c r="K215" s="51">
        <v>-1.1080000000000001</v>
      </c>
      <c r="L215" s="51">
        <v>-4.2960000000000003</v>
      </c>
      <c r="M215" s="51">
        <v>-2.87</v>
      </c>
      <c r="N215" s="51">
        <v>-2.6</v>
      </c>
      <c r="O215" s="51">
        <v>-0.14499999999999999</v>
      </c>
      <c r="P215" s="51">
        <v>-2.8410000000000002</v>
      </c>
      <c r="Q215" s="51">
        <v>-3.1619999999999999</v>
      </c>
      <c r="R215" s="51">
        <v>-4.0439999999999996</v>
      </c>
      <c r="S215" s="51">
        <v>-5.6870000000000003</v>
      </c>
      <c r="T215" s="51">
        <v>-5.7729999999999997</v>
      </c>
      <c r="U215" s="51">
        <v>2020</v>
      </c>
    </row>
    <row r="216" spans="1:21" ht="15.5">
      <c r="A216" s="51">
        <v>311</v>
      </c>
      <c r="B216" s="51" t="s">
        <v>507</v>
      </c>
      <c r="C216" s="51" t="s">
        <v>453</v>
      </c>
      <c r="D216" s="51" t="str">
        <f t="shared" si="3"/>
        <v>GGSBAntigua and Barbuda</v>
      </c>
      <c r="E216" s="51" t="s">
        <v>211</v>
      </c>
      <c r="F216" s="51" t="s">
        <v>454</v>
      </c>
      <c r="G216" s="51" t="s">
        <v>455</v>
      </c>
      <c r="H216" s="51" t="s">
        <v>342</v>
      </c>
      <c r="I216" s="51" t="s">
        <v>343</v>
      </c>
      <c r="J216" s="51"/>
      <c r="K216" s="51"/>
      <c r="L216" s="51"/>
      <c r="M216" s="51"/>
      <c r="N216" s="51"/>
      <c r="O216" s="51"/>
      <c r="P216" s="51"/>
      <c r="Q216" s="51"/>
      <c r="R216" s="51"/>
      <c r="S216" s="51"/>
      <c r="T216" s="51"/>
      <c r="U216" s="51"/>
    </row>
    <row r="217" spans="1:21" ht="15.5">
      <c r="A217" s="51">
        <v>311</v>
      </c>
      <c r="B217" s="51" t="s">
        <v>507</v>
      </c>
      <c r="C217" s="51" t="s">
        <v>456</v>
      </c>
      <c r="D217" s="51" t="str">
        <f t="shared" si="3"/>
        <v>GGSB_NPGDPAntigua and Barbuda</v>
      </c>
      <c r="E217" s="51" t="s">
        <v>211</v>
      </c>
      <c r="F217" s="51" t="s">
        <v>454</v>
      </c>
      <c r="G217" s="51" t="s">
        <v>455</v>
      </c>
      <c r="H217" s="51" t="s">
        <v>380</v>
      </c>
      <c r="I217" s="51"/>
      <c r="J217" s="51"/>
      <c r="K217" s="51"/>
      <c r="L217" s="51"/>
      <c r="M217" s="51"/>
      <c r="N217" s="51"/>
      <c r="O217" s="51"/>
      <c r="P217" s="51"/>
      <c r="Q217" s="51"/>
      <c r="R217" s="51"/>
      <c r="S217" s="51"/>
      <c r="T217" s="51"/>
      <c r="U217" s="51"/>
    </row>
    <row r="218" spans="1:21" ht="15.5">
      <c r="A218" s="51">
        <v>311</v>
      </c>
      <c r="B218" s="51" t="s">
        <v>507</v>
      </c>
      <c r="C218" s="51" t="s">
        <v>457</v>
      </c>
      <c r="D218" s="51" t="str">
        <f t="shared" si="3"/>
        <v>GGXONLBAntigua and Barbuda</v>
      </c>
      <c r="E218" s="51" t="s">
        <v>211</v>
      </c>
      <c r="F218" s="51" t="s">
        <v>458</v>
      </c>
      <c r="G218" s="51" t="s">
        <v>459</v>
      </c>
      <c r="H218" s="51" t="s">
        <v>342</v>
      </c>
      <c r="I218" s="51" t="s">
        <v>343</v>
      </c>
      <c r="J218" s="51" t="s">
        <v>512</v>
      </c>
      <c r="K218" s="51">
        <v>3.9E-2</v>
      </c>
      <c r="L218" s="51">
        <v>-5.3999999999999999E-2</v>
      </c>
      <c r="M218" s="51">
        <v>-6.0000000000000001E-3</v>
      </c>
      <c r="N218" s="51">
        <v>-3.0000000000000001E-3</v>
      </c>
      <c r="O218" s="51">
        <v>9.2999999999999999E-2</v>
      </c>
      <c r="P218" s="51">
        <v>-5.0000000000000001E-3</v>
      </c>
      <c r="Q218" s="51">
        <v>-2.8000000000000001E-2</v>
      </c>
      <c r="R218" s="51">
        <v>-5.6000000000000001E-2</v>
      </c>
      <c r="S218" s="51">
        <v>-0.11899999999999999</v>
      </c>
      <c r="T218" s="51">
        <v>-0.13100000000000001</v>
      </c>
      <c r="U218" s="51">
        <v>2020</v>
      </c>
    </row>
    <row r="219" spans="1:21" ht="15.5">
      <c r="A219" s="51">
        <v>311</v>
      </c>
      <c r="B219" s="51" t="s">
        <v>507</v>
      </c>
      <c r="C219" s="51" t="s">
        <v>460</v>
      </c>
      <c r="D219" s="51" t="str">
        <f t="shared" si="3"/>
        <v>GGXONLB_NGDPAntigua and Barbuda</v>
      </c>
      <c r="E219" s="51" t="s">
        <v>211</v>
      </c>
      <c r="F219" s="51" t="s">
        <v>458</v>
      </c>
      <c r="G219" s="51" t="s">
        <v>459</v>
      </c>
      <c r="H219" s="51" t="s">
        <v>392</v>
      </c>
      <c r="I219" s="51"/>
      <c r="J219" s="51" t="s">
        <v>461</v>
      </c>
      <c r="K219" s="51">
        <v>1.1990000000000001</v>
      </c>
      <c r="L219" s="51">
        <v>-1.6779999999999999</v>
      </c>
      <c r="M219" s="51">
        <v>-0.17899999999999999</v>
      </c>
      <c r="N219" s="51">
        <v>-8.6999999999999994E-2</v>
      </c>
      <c r="O219" s="51">
        <v>2.395</v>
      </c>
      <c r="P219" s="51">
        <v>-0.13800000000000001</v>
      </c>
      <c r="Q219" s="51">
        <v>-0.65100000000000002</v>
      </c>
      <c r="R219" s="51">
        <v>-1.246</v>
      </c>
      <c r="S219" s="51">
        <v>-3.1819999999999999</v>
      </c>
      <c r="T219" s="51">
        <v>-3.52</v>
      </c>
      <c r="U219" s="51">
        <v>2020</v>
      </c>
    </row>
    <row r="220" spans="1:21" ht="15.5">
      <c r="A220" s="51">
        <v>311</v>
      </c>
      <c r="B220" s="51" t="s">
        <v>507</v>
      </c>
      <c r="C220" s="51" t="s">
        <v>462</v>
      </c>
      <c r="D220" s="51" t="str">
        <f t="shared" si="3"/>
        <v>GGXWDNAntigua and Barbuda</v>
      </c>
      <c r="E220" s="51" t="s">
        <v>211</v>
      </c>
      <c r="F220" s="51" t="s">
        <v>463</v>
      </c>
      <c r="G220" s="51" t="s">
        <v>464</v>
      </c>
      <c r="H220" s="51" t="s">
        <v>342</v>
      </c>
      <c r="I220" s="51" t="s">
        <v>343</v>
      </c>
      <c r="J220" s="51"/>
      <c r="K220" s="51"/>
      <c r="L220" s="51"/>
      <c r="M220" s="51"/>
      <c r="N220" s="51"/>
      <c r="O220" s="51"/>
      <c r="P220" s="51"/>
      <c r="Q220" s="51"/>
      <c r="R220" s="51"/>
      <c r="S220" s="51"/>
      <c r="T220" s="51"/>
      <c r="U220" s="51"/>
    </row>
    <row r="221" spans="1:21" ht="15.5">
      <c r="A221" s="51">
        <v>311</v>
      </c>
      <c r="B221" s="51" t="s">
        <v>507</v>
      </c>
      <c r="C221" s="51" t="s">
        <v>465</v>
      </c>
      <c r="D221" s="51" t="str">
        <f t="shared" si="3"/>
        <v>GGXWDN_NGDPAntigua and Barbuda</v>
      </c>
      <c r="E221" s="51" t="s">
        <v>211</v>
      </c>
      <c r="F221" s="51" t="s">
        <v>463</v>
      </c>
      <c r="G221" s="51" t="s">
        <v>464</v>
      </c>
      <c r="H221" s="51" t="s">
        <v>392</v>
      </c>
      <c r="I221" s="51"/>
      <c r="J221" s="51"/>
      <c r="K221" s="51"/>
      <c r="L221" s="51"/>
      <c r="M221" s="51"/>
      <c r="N221" s="51"/>
      <c r="O221" s="51"/>
      <c r="P221" s="51"/>
      <c r="Q221" s="51"/>
      <c r="R221" s="51"/>
      <c r="S221" s="51"/>
      <c r="T221" s="51"/>
      <c r="U221" s="51"/>
    </row>
    <row r="222" spans="1:21" ht="15.5">
      <c r="A222" s="51">
        <v>311</v>
      </c>
      <c r="B222" s="51" t="s">
        <v>507</v>
      </c>
      <c r="C222" s="51" t="s">
        <v>466</v>
      </c>
      <c r="D222" s="51" t="str">
        <f t="shared" si="3"/>
        <v>GGXWDGAntigua and Barbuda</v>
      </c>
      <c r="E222" s="51" t="s">
        <v>211</v>
      </c>
      <c r="F222" s="51" t="s">
        <v>467</v>
      </c>
      <c r="G222" s="51" t="s">
        <v>468</v>
      </c>
      <c r="H222" s="51" t="s">
        <v>342</v>
      </c>
      <c r="I222" s="51" t="s">
        <v>343</v>
      </c>
      <c r="J222" s="51" t="s">
        <v>512</v>
      </c>
      <c r="K222" s="51">
        <v>2.835</v>
      </c>
      <c r="L222" s="51">
        <v>3.056</v>
      </c>
      <c r="M222" s="51">
        <v>3.6389999999999998</v>
      </c>
      <c r="N222" s="51">
        <v>3.7989999999999999</v>
      </c>
      <c r="O222" s="51">
        <v>3.5640000000000001</v>
      </c>
      <c r="P222" s="51">
        <v>3.871</v>
      </c>
      <c r="Q222" s="51">
        <v>4.0030000000000001</v>
      </c>
      <c r="R222" s="51">
        <v>3.673</v>
      </c>
      <c r="S222" s="51">
        <v>3.8679999999999999</v>
      </c>
      <c r="T222" s="51">
        <v>4.1529999999999996</v>
      </c>
      <c r="U222" s="51">
        <v>2020</v>
      </c>
    </row>
    <row r="223" spans="1:21" ht="15.5">
      <c r="A223" s="51">
        <v>311</v>
      </c>
      <c r="B223" s="51" t="s">
        <v>507</v>
      </c>
      <c r="C223" s="51" t="s">
        <v>469</v>
      </c>
      <c r="D223" s="51" t="str">
        <f t="shared" si="3"/>
        <v>GGXWDG_NGDPAntigua and Barbuda</v>
      </c>
      <c r="E223" s="51" t="s">
        <v>211</v>
      </c>
      <c r="F223" s="51" t="s">
        <v>467</v>
      </c>
      <c r="G223" s="51" t="s">
        <v>468</v>
      </c>
      <c r="H223" s="51" t="s">
        <v>392</v>
      </c>
      <c r="I223" s="51"/>
      <c r="J223" s="51" t="s">
        <v>470</v>
      </c>
      <c r="K223" s="51">
        <v>87.494</v>
      </c>
      <c r="L223" s="51">
        <v>95.790999999999997</v>
      </c>
      <c r="M223" s="51">
        <v>107.833</v>
      </c>
      <c r="N223" s="51">
        <v>105.267</v>
      </c>
      <c r="O223" s="51">
        <v>91.891000000000005</v>
      </c>
      <c r="P223" s="51">
        <v>97.653999999999996</v>
      </c>
      <c r="Q223" s="51">
        <v>92.361999999999995</v>
      </c>
      <c r="R223" s="51">
        <v>81.849000000000004</v>
      </c>
      <c r="S223" s="51">
        <v>103.092</v>
      </c>
      <c r="T223" s="51">
        <v>111.78100000000001</v>
      </c>
      <c r="U223" s="51">
        <v>2020</v>
      </c>
    </row>
    <row r="224" spans="1:21" ht="15.5">
      <c r="A224" s="51">
        <v>311</v>
      </c>
      <c r="B224" s="51" t="s">
        <v>507</v>
      </c>
      <c r="C224" s="51" t="s">
        <v>471</v>
      </c>
      <c r="D224" s="51" t="str">
        <f t="shared" si="3"/>
        <v>NGDP_FYAntigua and Barbuda</v>
      </c>
      <c r="E224" s="51" t="s">
        <v>211</v>
      </c>
      <c r="F224" s="51" t="s">
        <v>472</v>
      </c>
      <c r="G224" s="51" t="s">
        <v>473</v>
      </c>
      <c r="H224" s="51" t="s">
        <v>342</v>
      </c>
      <c r="I224" s="51" t="s">
        <v>343</v>
      </c>
      <c r="J224" s="51" t="s">
        <v>512</v>
      </c>
      <c r="K224" s="51">
        <v>3.24</v>
      </c>
      <c r="L224" s="51">
        <v>3.19</v>
      </c>
      <c r="M224" s="51">
        <v>3.3740000000000001</v>
      </c>
      <c r="N224" s="51">
        <v>3.609</v>
      </c>
      <c r="O224" s="51">
        <v>3.879</v>
      </c>
      <c r="P224" s="51">
        <v>3.964</v>
      </c>
      <c r="Q224" s="51">
        <v>4.3339999999999996</v>
      </c>
      <c r="R224" s="51">
        <v>4.4870000000000001</v>
      </c>
      <c r="S224" s="51">
        <v>3.7519999999999998</v>
      </c>
      <c r="T224" s="51">
        <v>3.7149999999999999</v>
      </c>
      <c r="U224" s="51">
        <v>2020</v>
      </c>
    </row>
    <row r="225" spans="1:21" ht="15.5">
      <c r="A225" s="51">
        <v>311</v>
      </c>
      <c r="B225" s="51" t="s">
        <v>507</v>
      </c>
      <c r="C225" s="51" t="s">
        <v>474</v>
      </c>
      <c r="D225" s="51" t="str">
        <f t="shared" si="3"/>
        <v>BCAAntigua and Barbuda</v>
      </c>
      <c r="E225" s="51" t="s">
        <v>211</v>
      </c>
      <c r="F225" s="51" t="s">
        <v>475</v>
      </c>
      <c r="G225" s="51" t="s">
        <v>476</v>
      </c>
      <c r="H225" s="51" t="s">
        <v>352</v>
      </c>
      <c r="I225" s="51" t="s">
        <v>343</v>
      </c>
      <c r="J225" s="51" t="s">
        <v>513</v>
      </c>
      <c r="K225" s="51" t="s">
        <v>95</v>
      </c>
      <c r="L225" s="51" t="s">
        <v>95</v>
      </c>
      <c r="M225" s="51">
        <v>3.0000000000000001E-3</v>
      </c>
      <c r="N225" s="51">
        <v>2.9000000000000001E-2</v>
      </c>
      <c r="O225" s="51">
        <v>-3.5000000000000003E-2</v>
      </c>
      <c r="P225" s="51">
        <v>-0.115</v>
      </c>
      <c r="Q225" s="51">
        <v>-0.23300000000000001</v>
      </c>
      <c r="R225" s="51">
        <v>-0.113</v>
      </c>
      <c r="S225" s="51">
        <v>-0.17599999999999999</v>
      </c>
      <c r="T225" s="51">
        <v>-0.34499999999999997</v>
      </c>
      <c r="U225" s="51">
        <v>2018</v>
      </c>
    </row>
    <row r="226" spans="1:21" ht="15.5">
      <c r="A226" s="51">
        <v>311</v>
      </c>
      <c r="B226" s="51" t="s">
        <v>507</v>
      </c>
      <c r="C226" s="51" t="s">
        <v>478</v>
      </c>
      <c r="D226" s="51" t="str">
        <f t="shared" si="3"/>
        <v>BCA_NGDPDAntigua and Barbuda</v>
      </c>
      <c r="E226" s="51" t="s">
        <v>211</v>
      </c>
      <c r="F226" s="51" t="s">
        <v>475</v>
      </c>
      <c r="G226" s="51" t="s">
        <v>476</v>
      </c>
      <c r="H226" s="51" t="s">
        <v>392</v>
      </c>
      <c r="I226" s="51"/>
      <c r="J226" s="51" t="s">
        <v>479</v>
      </c>
      <c r="K226" s="51" t="s">
        <v>95</v>
      </c>
      <c r="L226" s="51" t="s">
        <v>95</v>
      </c>
      <c r="M226" s="51">
        <v>0.26700000000000002</v>
      </c>
      <c r="N226" s="51">
        <v>2.194</v>
      </c>
      <c r="O226" s="51">
        <v>-2.4279999999999999</v>
      </c>
      <c r="P226" s="51">
        <v>-7.8339999999999996</v>
      </c>
      <c r="Q226" s="51">
        <v>-14.541</v>
      </c>
      <c r="R226" s="51">
        <v>-6.7839999999999998</v>
      </c>
      <c r="S226" s="51">
        <v>-12.699</v>
      </c>
      <c r="T226" s="51">
        <v>-25.041</v>
      </c>
      <c r="U226" s="51">
        <v>2018</v>
      </c>
    </row>
    <row r="227" spans="1:21" ht="15.5">
      <c r="A227" s="51">
        <v>213</v>
      </c>
      <c r="B227" s="51" t="s">
        <v>514</v>
      </c>
      <c r="C227" s="51" t="s">
        <v>338</v>
      </c>
      <c r="D227" s="51" t="str">
        <f t="shared" si="3"/>
        <v>NGDP_RArgentina</v>
      </c>
      <c r="E227" s="51" t="s">
        <v>273</v>
      </c>
      <c r="F227" s="51" t="s">
        <v>340</v>
      </c>
      <c r="G227" s="51" t="s">
        <v>341</v>
      </c>
      <c r="H227" s="51" t="s">
        <v>342</v>
      </c>
      <c r="I227" s="51" t="s">
        <v>343</v>
      </c>
      <c r="J227" s="51" t="s">
        <v>515</v>
      </c>
      <c r="K227" s="51">
        <v>703.48599999999999</v>
      </c>
      <c r="L227" s="51">
        <v>720.40700000000004</v>
      </c>
      <c r="M227" s="51">
        <v>702.30600000000004</v>
      </c>
      <c r="N227" s="51">
        <v>721.48699999999997</v>
      </c>
      <c r="O227" s="51">
        <v>706.47799999999995</v>
      </c>
      <c r="P227" s="51">
        <v>726.39</v>
      </c>
      <c r="Q227" s="51">
        <v>707.755</v>
      </c>
      <c r="R227" s="51">
        <v>692.97699999999998</v>
      </c>
      <c r="S227" s="51">
        <v>623.98599999999999</v>
      </c>
      <c r="T227" s="51">
        <v>660.42100000000005</v>
      </c>
      <c r="U227" s="51">
        <v>2019</v>
      </c>
    </row>
    <row r="228" spans="1:21" ht="15.5">
      <c r="A228" s="51">
        <v>213</v>
      </c>
      <c r="B228" s="51" t="s">
        <v>514</v>
      </c>
      <c r="C228" s="51" t="s">
        <v>345</v>
      </c>
      <c r="D228" s="51" t="str">
        <f t="shared" si="3"/>
        <v>NGDP_RPCHArgentina</v>
      </c>
      <c r="E228" s="51" t="s">
        <v>273</v>
      </c>
      <c r="F228" s="51" t="s">
        <v>340</v>
      </c>
      <c r="G228" s="51" t="s">
        <v>346</v>
      </c>
      <c r="H228" s="51" t="s">
        <v>347</v>
      </c>
      <c r="I228" s="51"/>
      <c r="J228" s="51" t="s">
        <v>348</v>
      </c>
      <c r="K228" s="51">
        <v>-1.026</v>
      </c>
      <c r="L228" s="51">
        <v>2.4049999999999998</v>
      </c>
      <c r="M228" s="51">
        <v>-2.5129999999999999</v>
      </c>
      <c r="N228" s="51">
        <v>2.7309999999999999</v>
      </c>
      <c r="O228" s="51">
        <v>-2.08</v>
      </c>
      <c r="P228" s="51">
        <v>2.819</v>
      </c>
      <c r="Q228" s="51">
        <v>-2.5649999999999999</v>
      </c>
      <c r="R228" s="51">
        <v>-2.0880000000000001</v>
      </c>
      <c r="S228" s="51">
        <v>-9.9559999999999995</v>
      </c>
      <c r="T228" s="51">
        <v>5.8390000000000004</v>
      </c>
      <c r="U228" s="51">
        <v>2019</v>
      </c>
    </row>
    <row r="229" spans="1:21" ht="15.5">
      <c r="A229" s="51">
        <v>213</v>
      </c>
      <c r="B229" s="51" t="s">
        <v>514</v>
      </c>
      <c r="C229" s="51" t="s">
        <v>349</v>
      </c>
      <c r="D229" s="51" t="str">
        <f t="shared" si="3"/>
        <v>NGDPArgentina</v>
      </c>
      <c r="E229" s="51" t="s">
        <v>273</v>
      </c>
      <c r="F229" s="51" t="s">
        <v>155</v>
      </c>
      <c r="G229" s="51" t="s">
        <v>350</v>
      </c>
      <c r="H229" s="51" t="s">
        <v>342</v>
      </c>
      <c r="I229" s="51" t="s">
        <v>343</v>
      </c>
      <c r="J229" s="51" t="s">
        <v>515</v>
      </c>
      <c r="K229" s="51">
        <v>2637.91</v>
      </c>
      <c r="L229" s="51">
        <v>3348.31</v>
      </c>
      <c r="M229" s="51">
        <v>4579.09</v>
      </c>
      <c r="N229" s="51">
        <v>5954.51</v>
      </c>
      <c r="O229" s="51">
        <v>8228.16</v>
      </c>
      <c r="P229" s="51">
        <v>10660.23</v>
      </c>
      <c r="Q229" s="51">
        <v>14542.72</v>
      </c>
      <c r="R229" s="51">
        <v>21447.25</v>
      </c>
      <c r="S229" s="51">
        <v>27425.97</v>
      </c>
      <c r="T229" s="51">
        <v>41816.769999999997</v>
      </c>
      <c r="U229" s="51">
        <v>2019</v>
      </c>
    </row>
    <row r="230" spans="1:21" ht="15.5">
      <c r="A230" s="51">
        <v>213</v>
      </c>
      <c r="B230" s="51" t="s">
        <v>514</v>
      </c>
      <c r="C230" s="51" t="s">
        <v>157</v>
      </c>
      <c r="D230" s="51" t="str">
        <f t="shared" si="3"/>
        <v>NGDPDArgentina</v>
      </c>
      <c r="E230" s="51" t="s">
        <v>273</v>
      </c>
      <c r="F230" s="51" t="s">
        <v>155</v>
      </c>
      <c r="G230" s="51" t="s">
        <v>351</v>
      </c>
      <c r="H230" s="51" t="s">
        <v>352</v>
      </c>
      <c r="I230" s="51" t="s">
        <v>343</v>
      </c>
      <c r="J230" s="51" t="s">
        <v>353</v>
      </c>
      <c r="K230" s="51">
        <v>579.66600000000005</v>
      </c>
      <c r="L230" s="51">
        <v>611.471</v>
      </c>
      <c r="M230" s="51">
        <v>563.61400000000003</v>
      </c>
      <c r="N230" s="51">
        <v>642.46400000000006</v>
      </c>
      <c r="O230" s="51">
        <v>556.774</v>
      </c>
      <c r="P230" s="51">
        <v>643.86099999999999</v>
      </c>
      <c r="Q230" s="51">
        <v>517.24400000000003</v>
      </c>
      <c r="R230" s="51">
        <v>444.45800000000003</v>
      </c>
      <c r="S230" s="51">
        <v>388.279</v>
      </c>
      <c r="T230" s="51">
        <v>418.15</v>
      </c>
      <c r="U230" s="51">
        <v>2019</v>
      </c>
    </row>
    <row r="231" spans="1:21" ht="15.5">
      <c r="A231" s="51">
        <v>213</v>
      </c>
      <c r="B231" s="51" t="s">
        <v>514</v>
      </c>
      <c r="C231" s="51" t="s">
        <v>354</v>
      </c>
      <c r="D231" s="51" t="str">
        <f t="shared" si="3"/>
        <v>PPPGDPArgentina</v>
      </c>
      <c r="E231" s="51" t="s">
        <v>273</v>
      </c>
      <c r="F231" s="51" t="s">
        <v>155</v>
      </c>
      <c r="G231" s="51" t="s">
        <v>355</v>
      </c>
      <c r="H231" s="51" t="s">
        <v>356</v>
      </c>
      <c r="I231" s="51" t="s">
        <v>343</v>
      </c>
      <c r="J231" s="51" t="s">
        <v>353</v>
      </c>
      <c r="K231" s="51">
        <v>819.69799999999998</v>
      </c>
      <c r="L231" s="51">
        <v>849.61599999999999</v>
      </c>
      <c r="M231" s="51">
        <v>839.89700000000005</v>
      </c>
      <c r="N231" s="51">
        <v>867.17700000000002</v>
      </c>
      <c r="O231" s="51">
        <v>885.22799999999995</v>
      </c>
      <c r="P231" s="51">
        <v>1039.33</v>
      </c>
      <c r="Q231" s="51">
        <v>1036.98</v>
      </c>
      <c r="R231" s="51">
        <v>1033.46</v>
      </c>
      <c r="S231" s="51">
        <v>941.84799999999996</v>
      </c>
      <c r="T231" s="51">
        <v>1015.01</v>
      </c>
      <c r="U231" s="51">
        <v>2019</v>
      </c>
    </row>
    <row r="232" spans="1:21" ht="15.5">
      <c r="A232" s="51">
        <v>213</v>
      </c>
      <c r="B232" s="51" t="s">
        <v>514</v>
      </c>
      <c r="C232" s="51" t="s">
        <v>357</v>
      </c>
      <c r="D232" s="51" t="str">
        <f t="shared" si="3"/>
        <v>NGDP_DArgentina</v>
      </c>
      <c r="E232" s="51" t="s">
        <v>273</v>
      </c>
      <c r="F232" s="51" t="s">
        <v>358</v>
      </c>
      <c r="G232" s="51" t="s">
        <v>359</v>
      </c>
      <c r="H232" s="51" t="s">
        <v>360</v>
      </c>
      <c r="I232" s="51"/>
      <c r="J232" s="51" t="s">
        <v>361</v>
      </c>
      <c r="K232" s="51">
        <v>374.97699999999998</v>
      </c>
      <c r="L232" s="51">
        <v>464.78</v>
      </c>
      <c r="M232" s="51">
        <v>652.00699999999995</v>
      </c>
      <c r="N232" s="51">
        <v>825.31100000000004</v>
      </c>
      <c r="O232" s="51">
        <v>1164.67</v>
      </c>
      <c r="P232" s="51">
        <v>1467.56</v>
      </c>
      <c r="Q232" s="51">
        <v>2054.77</v>
      </c>
      <c r="R232" s="51">
        <v>3094.94</v>
      </c>
      <c r="S232" s="51">
        <v>4395.29</v>
      </c>
      <c r="T232" s="51">
        <v>6331.84</v>
      </c>
      <c r="U232" s="51">
        <v>2019</v>
      </c>
    </row>
    <row r="233" spans="1:21" ht="15.5">
      <c r="A233" s="51">
        <v>213</v>
      </c>
      <c r="B233" s="51" t="s">
        <v>514</v>
      </c>
      <c r="C233" s="51" t="s">
        <v>362</v>
      </c>
      <c r="D233" s="51" t="str">
        <f t="shared" si="3"/>
        <v>NGDPRPCArgentina</v>
      </c>
      <c r="E233" s="51" t="s">
        <v>273</v>
      </c>
      <c r="F233" s="51" t="s">
        <v>363</v>
      </c>
      <c r="G233" s="51" t="s">
        <v>364</v>
      </c>
      <c r="H233" s="51" t="s">
        <v>342</v>
      </c>
      <c r="I233" s="51" t="s">
        <v>333</v>
      </c>
      <c r="J233" s="51" t="s">
        <v>365</v>
      </c>
      <c r="K233" s="51">
        <v>16856.72</v>
      </c>
      <c r="L233" s="51">
        <v>17070.07</v>
      </c>
      <c r="M233" s="51">
        <v>16459.21</v>
      </c>
      <c r="N233" s="51">
        <v>16727.439999999999</v>
      </c>
      <c r="O233" s="51">
        <v>16207.2</v>
      </c>
      <c r="P233" s="51">
        <v>16492.07</v>
      </c>
      <c r="Q233" s="51">
        <v>15906.58</v>
      </c>
      <c r="R233" s="51">
        <v>15420.5</v>
      </c>
      <c r="S233" s="51">
        <v>13747.8</v>
      </c>
      <c r="T233" s="51">
        <v>14406.46</v>
      </c>
      <c r="U233" s="51">
        <v>2019</v>
      </c>
    </row>
    <row r="234" spans="1:21" ht="15.5">
      <c r="A234" s="51">
        <v>213</v>
      </c>
      <c r="B234" s="51" t="s">
        <v>514</v>
      </c>
      <c r="C234" s="51" t="s">
        <v>366</v>
      </c>
      <c r="D234" s="51" t="str">
        <f t="shared" si="3"/>
        <v>NGDPRPPPPCArgentina</v>
      </c>
      <c r="E234" s="51" t="s">
        <v>273</v>
      </c>
      <c r="F234" s="51" t="s">
        <v>363</v>
      </c>
      <c r="G234" s="51" t="s">
        <v>367</v>
      </c>
      <c r="H234" s="51" t="s">
        <v>368</v>
      </c>
      <c r="I234" s="51" t="s">
        <v>333</v>
      </c>
      <c r="J234" s="51" t="s">
        <v>365</v>
      </c>
      <c r="K234" s="51">
        <v>24118.87</v>
      </c>
      <c r="L234" s="51">
        <v>24424.14</v>
      </c>
      <c r="M234" s="51">
        <v>23550.1</v>
      </c>
      <c r="N234" s="51">
        <v>23933.89</v>
      </c>
      <c r="O234" s="51">
        <v>23189.53</v>
      </c>
      <c r="P234" s="51">
        <v>23597.119999999999</v>
      </c>
      <c r="Q234" s="51">
        <v>22759.4</v>
      </c>
      <c r="R234" s="51">
        <v>22063.9</v>
      </c>
      <c r="S234" s="51">
        <v>19670.57</v>
      </c>
      <c r="T234" s="51">
        <v>20613</v>
      </c>
      <c r="U234" s="51">
        <v>2019</v>
      </c>
    </row>
    <row r="235" spans="1:21" ht="15.5">
      <c r="A235" s="51">
        <v>213</v>
      </c>
      <c r="B235" s="51" t="s">
        <v>514</v>
      </c>
      <c r="C235" s="51" t="s">
        <v>369</v>
      </c>
      <c r="D235" s="51" t="str">
        <f t="shared" si="3"/>
        <v>NGDPPCArgentina</v>
      </c>
      <c r="E235" s="51" t="s">
        <v>273</v>
      </c>
      <c r="F235" s="51" t="s">
        <v>370</v>
      </c>
      <c r="G235" s="51" t="s">
        <v>371</v>
      </c>
      <c r="H235" s="51" t="s">
        <v>342</v>
      </c>
      <c r="I235" s="51" t="s">
        <v>333</v>
      </c>
      <c r="J235" s="51" t="s">
        <v>372</v>
      </c>
      <c r="K235" s="51">
        <v>63208.89</v>
      </c>
      <c r="L235" s="51">
        <v>79338.289999999994</v>
      </c>
      <c r="M235" s="51">
        <v>107315.21</v>
      </c>
      <c r="N235" s="51">
        <v>138053.32</v>
      </c>
      <c r="O235" s="51">
        <v>188760.95999999999</v>
      </c>
      <c r="P235" s="51">
        <v>242031.43</v>
      </c>
      <c r="Q235" s="51">
        <v>326843.13</v>
      </c>
      <c r="R235" s="51">
        <v>477255.55</v>
      </c>
      <c r="S235" s="51">
        <v>604254.75</v>
      </c>
      <c r="T235" s="51">
        <v>912193.84</v>
      </c>
      <c r="U235" s="51">
        <v>2019</v>
      </c>
    </row>
    <row r="236" spans="1:21" ht="15.5">
      <c r="A236" s="51">
        <v>213</v>
      </c>
      <c r="B236" s="51" t="s">
        <v>514</v>
      </c>
      <c r="C236" s="51" t="s">
        <v>373</v>
      </c>
      <c r="D236" s="51" t="str">
        <f t="shared" si="3"/>
        <v>NGDPDPCArgentina</v>
      </c>
      <c r="E236" s="51" t="s">
        <v>273</v>
      </c>
      <c r="F236" s="51" t="s">
        <v>370</v>
      </c>
      <c r="G236" s="51" t="s">
        <v>374</v>
      </c>
      <c r="H236" s="51" t="s">
        <v>352</v>
      </c>
      <c r="I236" s="51" t="s">
        <v>333</v>
      </c>
      <c r="J236" s="51" t="s">
        <v>372</v>
      </c>
      <c r="K236" s="51">
        <v>13889.79</v>
      </c>
      <c r="L236" s="51">
        <v>14488.83</v>
      </c>
      <c r="M236" s="51">
        <v>13208.83</v>
      </c>
      <c r="N236" s="51">
        <v>14895.32</v>
      </c>
      <c r="O236" s="51">
        <v>12772.87</v>
      </c>
      <c r="P236" s="51">
        <v>14618.33</v>
      </c>
      <c r="Q236" s="51">
        <v>11624.89</v>
      </c>
      <c r="R236" s="51">
        <v>9890.31</v>
      </c>
      <c r="S236" s="51">
        <v>8554.64</v>
      </c>
      <c r="T236" s="51">
        <v>9121.56</v>
      </c>
      <c r="U236" s="51">
        <v>2019</v>
      </c>
    </row>
    <row r="237" spans="1:21" ht="15.5">
      <c r="A237" s="51">
        <v>213</v>
      </c>
      <c r="B237" s="51" t="s">
        <v>514</v>
      </c>
      <c r="C237" s="51" t="s">
        <v>375</v>
      </c>
      <c r="D237" s="51" t="str">
        <f t="shared" si="3"/>
        <v>PPPPCArgentina</v>
      </c>
      <c r="E237" s="51" t="s">
        <v>273</v>
      </c>
      <c r="F237" s="51" t="s">
        <v>370</v>
      </c>
      <c r="G237" s="51" t="s">
        <v>376</v>
      </c>
      <c r="H237" s="51" t="s">
        <v>356</v>
      </c>
      <c r="I237" s="51" t="s">
        <v>333</v>
      </c>
      <c r="J237" s="51" t="s">
        <v>372</v>
      </c>
      <c r="K237" s="51">
        <v>19641.349999999999</v>
      </c>
      <c r="L237" s="51">
        <v>20131.68</v>
      </c>
      <c r="M237" s="51">
        <v>19683.77</v>
      </c>
      <c r="N237" s="51">
        <v>20105.2</v>
      </c>
      <c r="O237" s="51">
        <v>20307.87</v>
      </c>
      <c r="P237" s="51">
        <v>23597.119999999999</v>
      </c>
      <c r="Q237" s="51">
        <v>23305.85</v>
      </c>
      <c r="R237" s="51">
        <v>22997</v>
      </c>
      <c r="S237" s="51">
        <v>20750.990000000002</v>
      </c>
      <c r="T237" s="51">
        <v>22141.439999999999</v>
      </c>
      <c r="U237" s="51">
        <v>2019</v>
      </c>
    </row>
    <row r="238" spans="1:21" ht="15.5">
      <c r="A238" s="51">
        <v>213</v>
      </c>
      <c r="B238" s="51" t="s">
        <v>514</v>
      </c>
      <c r="C238" s="51" t="s">
        <v>377</v>
      </c>
      <c r="D238" s="51" t="str">
        <f t="shared" si="3"/>
        <v>NGAP_NPGDPArgentina</v>
      </c>
      <c r="E238" s="51" t="s">
        <v>273</v>
      </c>
      <c r="F238" s="51" t="s">
        <v>378</v>
      </c>
      <c r="G238" s="51" t="s">
        <v>379</v>
      </c>
      <c r="H238" s="51" t="s">
        <v>380</v>
      </c>
      <c r="I238" s="51"/>
      <c r="J238" s="51"/>
      <c r="K238" s="51"/>
      <c r="L238" s="51"/>
      <c r="M238" s="51"/>
      <c r="N238" s="51"/>
      <c r="O238" s="51"/>
      <c r="P238" s="51"/>
      <c r="Q238" s="51"/>
      <c r="R238" s="51"/>
      <c r="S238" s="51"/>
      <c r="T238" s="51"/>
      <c r="U238" s="51"/>
    </row>
    <row r="239" spans="1:21" ht="15.5">
      <c r="A239" s="51">
        <v>213</v>
      </c>
      <c r="B239" s="51" t="s">
        <v>514</v>
      </c>
      <c r="C239" s="51" t="s">
        <v>381</v>
      </c>
      <c r="D239" s="51" t="str">
        <f t="shared" si="3"/>
        <v>PPPSHArgentina</v>
      </c>
      <c r="E239" s="51" t="s">
        <v>273</v>
      </c>
      <c r="F239" s="51" t="s">
        <v>382</v>
      </c>
      <c r="G239" s="51" t="s">
        <v>383</v>
      </c>
      <c r="H239" s="51" t="s">
        <v>384</v>
      </c>
      <c r="I239" s="51"/>
      <c r="J239" s="51" t="s">
        <v>353</v>
      </c>
      <c r="K239" s="51">
        <v>0.81899999999999995</v>
      </c>
      <c r="L239" s="51">
        <v>0.80900000000000005</v>
      </c>
      <c r="M239" s="51">
        <v>0.77100000000000002</v>
      </c>
      <c r="N239" s="51">
        <v>0.77900000000000003</v>
      </c>
      <c r="O239" s="51">
        <v>0.76600000000000001</v>
      </c>
      <c r="P239" s="51">
        <v>0.85399999999999998</v>
      </c>
      <c r="Q239" s="51">
        <v>0.80400000000000005</v>
      </c>
      <c r="R239" s="51">
        <v>0.76700000000000002</v>
      </c>
      <c r="S239" s="51">
        <v>0.71499999999999997</v>
      </c>
      <c r="T239" s="51">
        <v>0.71499999999999997</v>
      </c>
      <c r="U239" s="51">
        <v>2019</v>
      </c>
    </row>
    <row r="240" spans="1:21" ht="15.5">
      <c r="A240" s="51">
        <v>213</v>
      </c>
      <c r="B240" s="51" t="s">
        <v>514</v>
      </c>
      <c r="C240" s="51" t="s">
        <v>385</v>
      </c>
      <c r="D240" s="51" t="str">
        <f t="shared" si="3"/>
        <v>PPPEXArgentina</v>
      </c>
      <c r="E240" s="51" t="s">
        <v>273</v>
      </c>
      <c r="F240" s="51" t="s">
        <v>386</v>
      </c>
      <c r="G240" s="51" t="s">
        <v>387</v>
      </c>
      <c r="H240" s="51" t="s">
        <v>388</v>
      </c>
      <c r="I240" s="51"/>
      <c r="J240" s="51" t="s">
        <v>353</v>
      </c>
      <c r="K240" s="51">
        <v>3.218</v>
      </c>
      <c r="L240" s="51">
        <v>3.9409999999999998</v>
      </c>
      <c r="M240" s="51">
        <v>5.452</v>
      </c>
      <c r="N240" s="51">
        <v>6.867</v>
      </c>
      <c r="O240" s="51">
        <v>9.2949999999999999</v>
      </c>
      <c r="P240" s="51">
        <v>10.257</v>
      </c>
      <c r="Q240" s="51">
        <v>14.023999999999999</v>
      </c>
      <c r="R240" s="51">
        <v>20.753</v>
      </c>
      <c r="S240" s="51">
        <v>29.119</v>
      </c>
      <c r="T240" s="51">
        <v>41.198</v>
      </c>
      <c r="U240" s="51">
        <v>2019</v>
      </c>
    </row>
    <row r="241" spans="1:21" ht="15.5">
      <c r="A241" s="51">
        <v>213</v>
      </c>
      <c r="B241" s="51" t="s">
        <v>514</v>
      </c>
      <c r="C241" s="51" t="s">
        <v>389</v>
      </c>
      <c r="D241" s="51" t="str">
        <f t="shared" si="3"/>
        <v>NID_NGDPArgentina</v>
      </c>
      <c r="E241" s="51" t="s">
        <v>273</v>
      </c>
      <c r="F241" s="51" t="s">
        <v>390</v>
      </c>
      <c r="G241" s="51" t="s">
        <v>391</v>
      </c>
      <c r="H241" s="51" t="s">
        <v>392</v>
      </c>
      <c r="I241" s="51"/>
      <c r="J241" s="51" t="s">
        <v>515</v>
      </c>
      <c r="K241" s="51">
        <v>16.501999999999999</v>
      </c>
      <c r="L241" s="51">
        <v>17.306000000000001</v>
      </c>
      <c r="M241" s="51">
        <v>17.263000000000002</v>
      </c>
      <c r="N241" s="51">
        <v>17.071000000000002</v>
      </c>
      <c r="O241" s="51">
        <v>17.663</v>
      </c>
      <c r="P241" s="51">
        <v>18.213000000000001</v>
      </c>
      <c r="Q241" s="51">
        <v>19.709</v>
      </c>
      <c r="R241" s="51">
        <v>17.395</v>
      </c>
      <c r="S241" s="51">
        <v>16.844999999999999</v>
      </c>
      <c r="T241" s="51">
        <v>16.899999999999999</v>
      </c>
      <c r="U241" s="51">
        <v>2019</v>
      </c>
    </row>
    <row r="242" spans="1:21" ht="15.5">
      <c r="A242" s="51">
        <v>213</v>
      </c>
      <c r="B242" s="51" t="s">
        <v>514</v>
      </c>
      <c r="C242" s="51" t="s">
        <v>393</v>
      </c>
      <c r="D242" s="51" t="str">
        <f t="shared" si="3"/>
        <v>NGSD_NGDPArgentina</v>
      </c>
      <c r="E242" s="51" t="s">
        <v>273</v>
      </c>
      <c r="F242" s="51" t="s">
        <v>394</v>
      </c>
      <c r="G242" s="51" t="s">
        <v>395</v>
      </c>
      <c r="H242" s="51" t="s">
        <v>392</v>
      </c>
      <c r="I242" s="51"/>
      <c r="J242" s="51" t="s">
        <v>515</v>
      </c>
      <c r="K242" s="51">
        <v>16.132999999999999</v>
      </c>
      <c r="L242" s="51">
        <v>15.159000000000001</v>
      </c>
      <c r="M242" s="51">
        <v>15.634</v>
      </c>
      <c r="N242" s="51">
        <v>14.327999999999999</v>
      </c>
      <c r="O242" s="51">
        <v>14.95</v>
      </c>
      <c r="P242" s="51">
        <v>13.379</v>
      </c>
      <c r="Q242" s="51">
        <v>14.484</v>
      </c>
      <c r="R242" s="51">
        <v>16.495999999999999</v>
      </c>
      <c r="S242" s="51">
        <v>17.797999999999998</v>
      </c>
      <c r="T242" s="51">
        <v>19.213000000000001</v>
      </c>
      <c r="U242" s="51">
        <v>2019</v>
      </c>
    </row>
    <row r="243" spans="1:21" ht="15.5">
      <c r="A243" s="51">
        <v>213</v>
      </c>
      <c r="B243" s="51" t="s">
        <v>514</v>
      </c>
      <c r="C243" s="51" t="s">
        <v>396</v>
      </c>
      <c r="D243" s="51" t="str">
        <f t="shared" si="3"/>
        <v>PCPIArgentina</v>
      </c>
      <c r="E243" s="51" t="s">
        <v>273</v>
      </c>
      <c r="F243" s="51" t="s">
        <v>397</v>
      </c>
      <c r="G243" s="51" t="s">
        <v>398</v>
      </c>
      <c r="H243" s="51" t="s">
        <v>360</v>
      </c>
      <c r="I243" s="51"/>
      <c r="J243" s="51" t="s">
        <v>516</v>
      </c>
      <c r="K243" s="51">
        <v>78.602999999999994</v>
      </c>
      <c r="L243" s="51">
        <v>86.95</v>
      </c>
      <c r="M243" s="51" t="s">
        <v>95</v>
      </c>
      <c r="N243" s="51" t="s">
        <v>95</v>
      </c>
      <c r="O243" s="51">
        <v>168.27</v>
      </c>
      <c r="P243" s="51">
        <v>211.47300000000001</v>
      </c>
      <c r="Q243" s="51">
        <v>283.959</v>
      </c>
      <c r="R243" s="51">
        <v>436.01499999999999</v>
      </c>
      <c r="S243" s="51">
        <v>619.20699999999999</v>
      </c>
      <c r="T243" s="51" t="s">
        <v>95</v>
      </c>
      <c r="U243" s="51">
        <v>2020</v>
      </c>
    </row>
    <row r="244" spans="1:21" ht="15.5">
      <c r="A244" s="51">
        <v>213</v>
      </c>
      <c r="B244" s="51" t="s">
        <v>514</v>
      </c>
      <c r="C244" s="51" t="s">
        <v>400</v>
      </c>
      <c r="D244" s="51" t="str">
        <f t="shared" si="3"/>
        <v>PCPIPCHArgentina</v>
      </c>
      <c r="E244" s="51" t="s">
        <v>273</v>
      </c>
      <c r="F244" s="51" t="s">
        <v>397</v>
      </c>
      <c r="G244" s="51" t="s">
        <v>401</v>
      </c>
      <c r="H244" s="51" t="s">
        <v>347</v>
      </c>
      <c r="I244" s="51"/>
      <c r="J244" s="51" t="s">
        <v>402</v>
      </c>
      <c r="K244" s="51">
        <v>10.042999999999999</v>
      </c>
      <c r="L244" s="51">
        <v>10.619</v>
      </c>
      <c r="M244" s="51" t="s">
        <v>95</v>
      </c>
      <c r="N244" s="51" t="s">
        <v>95</v>
      </c>
      <c r="O244" s="51" t="s">
        <v>95</v>
      </c>
      <c r="P244" s="51">
        <v>25.675000000000001</v>
      </c>
      <c r="Q244" s="51">
        <v>34.277000000000001</v>
      </c>
      <c r="R244" s="51">
        <v>53.548000000000002</v>
      </c>
      <c r="S244" s="51">
        <v>42.015000000000001</v>
      </c>
      <c r="T244" s="51" t="s">
        <v>95</v>
      </c>
      <c r="U244" s="51">
        <v>2020</v>
      </c>
    </row>
    <row r="245" spans="1:21" ht="15.5">
      <c r="A245" s="51">
        <v>213</v>
      </c>
      <c r="B245" s="51" t="s">
        <v>514</v>
      </c>
      <c r="C245" s="51" t="s">
        <v>403</v>
      </c>
      <c r="D245" s="51" t="str">
        <f t="shared" si="3"/>
        <v>PCPIEArgentina</v>
      </c>
      <c r="E245" s="51" t="s">
        <v>273</v>
      </c>
      <c r="F245" s="51" t="s">
        <v>404</v>
      </c>
      <c r="G245" s="51" t="s">
        <v>405</v>
      </c>
      <c r="H245" s="51" t="s">
        <v>360</v>
      </c>
      <c r="I245" s="51"/>
      <c r="J245" s="51" t="s">
        <v>516</v>
      </c>
      <c r="K245" s="51">
        <v>82.471000000000004</v>
      </c>
      <c r="L245" s="51">
        <v>91.498000000000005</v>
      </c>
      <c r="M245" s="51">
        <v>113.38</v>
      </c>
      <c r="N245" s="51" t="s">
        <v>95</v>
      </c>
      <c r="O245" s="51">
        <v>187.33099999999999</v>
      </c>
      <c r="P245" s="51">
        <v>233.78100000000001</v>
      </c>
      <c r="Q245" s="51">
        <v>345.16699999999997</v>
      </c>
      <c r="R245" s="51">
        <v>530.97900000000004</v>
      </c>
      <c r="S245" s="51">
        <v>722.87800000000004</v>
      </c>
      <c r="T245" s="51" t="s">
        <v>95</v>
      </c>
      <c r="U245" s="51">
        <v>2020</v>
      </c>
    </row>
    <row r="246" spans="1:21" ht="15.5">
      <c r="A246" s="51">
        <v>213</v>
      </c>
      <c r="B246" s="51" t="s">
        <v>514</v>
      </c>
      <c r="C246" s="51" t="s">
        <v>406</v>
      </c>
      <c r="D246" s="51" t="str">
        <f t="shared" si="3"/>
        <v>PCPIEPCHArgentina</v>
      </c>
      <c r="E246" s="51" t="s">
        <v>273</v>
      </c>
      <c r="F246" s="51" t="s">
        <v>404</v>
      </c>
      <c r="G246" s="51" t="s">
        <v>407</v>
      </c>
      <c r="H246" s="51" t="s">
        <v>347</v>
      </c>
      <c r="I246" s="51"/>
      <c r="J246" s="51" t="s">
        <v>408</v>
      </c>
      <c r="K246" s="51">
        <v>10.842000000000001</v>
      </c>
      <c r="L246" s="51">
        <v>10.946</v>
      </c>
      <c r="M246" s="51">
        <v>23.914999999999999</v>
      </c>
      <c r="N246" s="51" t="s">
        <v>95</v>
      </c>
      <c r="O246" s="51" t="s">
        <v>95</v>
      </c>
      <c r="P246" s="51">
        <v>24.795999999999999</v>
      </c>
      <c r="Q246" s="51">
        <v>47.646000000000001</v>
      </c>
      <c r="R246" s="51">
        <v>53.832000000000001</v>
      </c>
      <c r="S246" s="51">
        <v>36.140999999999998</v>
      </c>
      <c r="T246" s="51" t="s">
        <v>95</v>
      </c>
      <c r="U246" s="51">
        <v>2020</v>
      </c>
    </row>
    <row r="247" spans="1:21" ht="15.5">
      <c r="A247" s="51">
        <v>213</v>
      </c>
      <c r="B247" s="51" t="s">
        <v>514</v>
      </c>
      <c r="C247" s="51" t="s">
        <v>409</v>
      </c>
      <c r="D247" s="51" t="str">
        <f t="shared" si="3"/>
        <v>FLIBOR6Argentina</v>
      </c>
      <c r="E247" s="51" t="s">
        <v>273</v>
      </c>
      <c r="F247" s="51" t="s">
        <v>410</v>
      </c>
      <c r="G247" s="51"/>
      <c r="H247" s="51" t="s">
        <v>384</v>
      </c>
      <c r="I247" s="51"/>
      <c r="J247" s="51"/>
      <c r="K247" s="51"/>
      <c r="L247" s="51"/>
      <c r="M247" s="51"/>
      <c r="N247" s="51"/>
      <c r="O247" s="51"/>
      <c r="P247" s="51"/>
      <c r="Q247" s="51"/>
      <c r="R247" s="51"/>
      <c r="S247" s="51"/>
      <c r="T247" s="51"/>
      <c r="U247" s="51"/>
    </row>
    <row r="248" spans="1:21" ht="15.5">
      <c r="A248" s="51">
        <v>213</v>
      </c>
      <c r="B248" s="51" t="s">
        <v>514</v>
      </c>
      <c r="C248" s="51" t="s">
        <v>411</v>
      </c>
      <c r="D248" s="51" t="str">
        <f t="shared" si="3"/>
        <v>TM_RPCHArgentina</v>
      </c>
      <c r="E248" s="51" t="s">
        <v>273</v>
      </c>
      <c r="F248" s="51" t="s">
        <v>412</v>
      </c>
      <c r="G248" s="51" t="s">
        <v>413</v>
      </c>
      <c r="H248" s="51" t="s">
        <v>347</v>
      </c>
      <c r="I248" s="51"/>
      <c r="J248" s="51" t="s">
        <v>517</v>
      </c>
      <c r="K248" s="51">
        <v>-5.952</v>
      </c>
      <c r="L248" s="51">
        <v>3.548</v>
      </c>
      <c r="M248" s="51">
        <v>-10.842000000000001</v>
      </c>
      <c r="N248" s="51">
        <v>2.6440000000000001</v>
      </c>
      <c r="O248" s="51">
        <v>3.5680000000000001</v>
      </c>
      <c r="P248" s="51">
        <v>14.234999999999999</v>
      </c>
      <c r="Q248" s="51">
        <v>-5.5910000000000002</v>
      </c>
      <c r="R248" s="51">
        <v>-21.106999999999999</v>
      </c>
      <c r="S248" s="51">
        <v>-10.722</v>
      </c>
      <c r="T248" s="51">
        <v>21.317</v>
      </c>
      <c r="U248" s="51">
        <v>2019</v>
      </c>
    </row>
    <row r="249" spans="1:21" ht="15.5">
      <c r="A249" s="51">
        <v>213</v>
      </c>
      <c r="B249" s="51" t="s">
        <v>514</v>
      </c>
      <c r="C249" s="51" t="s">
        <v>415</v>
      </c>
      <c r="D249" s="51" t="str">
        <f t="shared" si="3"/>
        <v>TMG_RPCHArgentina</v>
      </c>
      <c r="E249" s="51" t="s">
        <v>273</v>
      </c>
      <c r="F249" s="51" t="s">
        <v>416</v>
      </c>
      <c r="G249" s="51" t="s">
        <v>417</v>
      </c>
      <c r="H249" s="51" t="s">
        <v>347</v>
      </c>
      <c r="I249" s="51"/>
      <c r="J249" s="51" t="s">
        <v>517</v>
      </c>
      <c r="K249" s="51">
        <v>-6.194</v>
      </c>
      <c r="L249" s="51">
        <v>3.6819999999999999</v>
      </c>
      <c r="M249" s="51">
        <v>-11.226000000000001</v>
      </c>
      <c r="N249" s="51">
        <v>3.1760000000000002</v>
      </c>
      <c r="O249" s="51">
        <v>3.37</v>
      </c>
      <c r="P249" s="51">
        <v>14.566000000000001</v>
      </c>
      <c r="Q249" s="51">
        <v>-6.3170000000000002</v>
      </c>
      <c r="R249" s="51">
        <v>-20.846</v>
      </c>
      <c r="S249" s="51">
        <v>-10.587999999999999</v>
      </c>
      <c r="T249" s="51">
        <v>21.225999999999999</v>
      </c>
      <c r="U249" s="51">
        <v>2019</v>
      </c>
    </row>
    <row r="250" spans="1:21" ht="15.5">
      <c r="A250" s="51">
        <v>213</v>
      </c>
      <c r="B250" s="51" t="s">
        <v>514</v>
      </c>
      <c r="C250" s="51" t="s">
        <v>418</v>
      </c>
      <c r="D250" s="51" t="str">
        <f t="shared" si="3"/>
        <v>TX_RPCHArgentina</v>
      </c>
      <c r="E250" s="51" t="s">
        <v>273</v>
      </c>
      <c r="F250" s="51" t="s">
        <v>419</v>
      </c>
      <c r="G250" s="51" t="s">
        <v>420</v>
      </c>
      <c r="H250" s="51" t="s">
        <v>347</v>
      </c>
      <c r="I250" s="51"/>
      <c r="J250" s="51" t="s">
        <v>517</v>
      </c>
      <c r="K250" s="51">
        <v>-5.8369999999999997</v>
      </c>
      <c r="L250" s="51">
        <v>-3.6880000000000002</v>
      </c>
      <c r="M250" s="51">
        <v>-7.7859999999999996</v>
      </c>
      <c r="N250" s="51">
        <v>-1.633</v>
      </c>
      <c r="O250" s="51">
        <v>6.8070000000000004</v>
      </c>
      <c r="P250" s="51">
        <v>-0.13200000000000001</v>
      </c>
      <c r="Q250" s="51">
        <v>-0.26400000000000001</v>
      </c>
      <c r="R250" s="51">
        <v>12.154999999999999</v>
      </c>
      <c r="S250" s="51">
        <v>-13.124000000000001</v>
      </c>
      <c r="T250" s="51">
        <v>4.0880000000000001</v>
      </c>
      <c r="U250" s="51">
        <v>2019</v>
      </c>
    </row>
    <row r="251" spans="1:21" ht="15.5">
      <c r="A251" s="51">
        <v>213</v>
      </c>
      <c r="B251" s="51" t="s">
        <v>514</v>
      </c>
      <c r="C251" s="51" t="s">
        <v>421</v>
      </c>
      <c r="D251" s="51" t="str">
        <f t="shared" si="3"/>
        <v>TXG_RPCHArgentina</v>
      </c>
      <c r="E251" s="51" t="s">
        <v>273</v>
      </c>
      <c r="F251" s="51" t="s">
        <v>422</v>
      </c>
      <c r="G251" s="51" t="s">
        <v>423</v>
      </c>
      <c r="H251" s="51" t="s">
        <v>347</v>
      </c>
      <c r="I251" s="51"/>
      <c r="J251" s="51" t="s">
        <v>517</v>
      </c>
      <c r="K251" s="51">
        <v>-6.01</v>
      </c>
      <c r="L251" s="51">
        <v>-3.4729999999999999</v>
      </c>
      <c r="M251" s="51">
        <v>-7.7350000000000003</v>
      </c>
      <c r="N251" s="51">
        <v>-1.6259999999999999</v>
      </c>
      <c r="O251" s="51">
        <v>6.5449999999999999</v>
      </c>
      <c r="P251" s="51">
        <v>-9.7000000000000003E-2</v>
      </c>
      <c r="Q251" s="51">
        <v>-0.52400000000000002</v>
      </c>
      <c r="R251" s="51">
        <v>12.401999999999999</v>
      </c>
      <c r="S251" s="51">
        <v>-13.167</v>
      </c>
      <c r="T251" s="51">
        <v>4.3109999999999999</v>
      </c>
      <c r="U251" s="51">
        <v>2019</v>
      </c>
    </row>
    <row r="252" spans="1:21" ht="15.5">
      <c r="A252" s="51">
        <v>213</v>
      </c>
      <c r="B252" s="51" t="s">
        <v>514</v>
      </c>
      <c r="C252" s="51" t="s">
        <v>424</v>
      </c>
      <c r="D252" s="51" t="str">
        <f t="shared" si="3"/>
        <v>LURArgentina</v>
      </c>
      <c r="E252" s="51" t="s">
        <v>273</v>
      </c>
      <c r="F252" s="51" t="s">
        <v>425</v>
      </c>
      <c r="G252" s="51" t="s">
        <v>426</v>
      </c>
      <c r="H252" s="51" t="s">
        <v>427</v>
      </c>
      <c r="I252" s="51"/>
      <c r="J252" s="51" t="s">
        <v>518</v>
      </c>
      <c r="K252" s="51">
        <v>7.2</v>
      </c>
      <c r="L252" s="51">
        <v>7.0750000000000002</v>
      </c>
      <c r="M252" s="51">
        <v>7.25</v>
      </c>
      <c r="N252" s="51">
        <v>6.5330000000000004</v>
      </c>
      <c r="O252" s="51">
        <v>8.4670000000000005</v>
      </c>
      <c r="P252" s="51">
        <v>8.35</v>
      </c>
      <c r="Q252" s="51">
        <v>9.1999999999999993</v>
      </c>
      <c r="R252" s="51">
        <v>9.8249999999999993</v>
      </c>
      <c r="S252" s="51">
        <v>11.364000000000001</v>
      </c>
      <c r="T252" s="51">
        <v>10.552</v>
      </c>
      <c r="U252" s="51">
        <v>2019</v>
      </c>
    </row>
    <row r="253" spans="1:21" ht="15.5">
      <c r="A253" s="51">
        <v>213</v>
      </c>
      <c r="B253" s="51" t="s">
        <v>514</v>
      </c>
      <c r="C253" s="51" t="s">
        <v>428</v>
      </c>
      <c r="D253" s="51" t="str">
        <f t="shared" si="3"/>
        <v>LEArgentina</v>
      </c>
      <c r="E253" s="51" t="s">
        <v>273</v>
      </c>
      <c r="F253" s="51" t="s">
        <v>429</v>
      </c>
      <c r="G253" s="51" t="s">
        <v>430</v>
      </c>
      <c r="H253" s="51" t="s">
        <v>431</v>
      </c>
      <c r="I253" s="51" t="s">
        <v>432</v>
      </c>
      <c r="J253" s="51"/>
      <c r="K253" s="51"/>
      <c r="L253" s="51"/>
      <c r="M253" s="51"/>
      <c r="N253" s="51"/>
      <c r="O253" s="51"/>
      <c r="P253" s="51"/>
      <c r="Q253" s="51"/>
      <c r="R253" s="51"/>
      <c r="S253" s="51"/>
      <c r="T253" s="51"/>
      <c r="U253" s="51"/>
    </row>
    <row r="254" spans="1:21" ht="15.5">
      <c r="A254" s="51">
        <v>213</v>
      </c>
      <c r="B254" s="51" t="s">
        <v>514</v>
      </c>
      <c r="C254" s="51" t="s">
        <v>433</v>
      </c>
      <c r="D254" s="51" t="str">
        <f t="shared" si="3"/>
        <v>LPArgentina</v>
      </c>
      <c r="E254" s="51" t="s">
        <v>273</v>
      </c>
      <c r="F254" s="51" t="s">
        <v>434</v>
      </c>
      <c r="G254" s="51" t="s">
        <v>435</v>
      </c>
      <c r="H254" s="51" t="s">
        <v>431</v>
      </c>
      <c r="I254" s="51" t="s">
        <v>432</v>
      </c>
      <c r="J254" s="51" t="s">
        <v>519</v>
      </c>
      <c r="K254" s="51">
        <v>41.732999999999997</v>
      </c>
      <c r="L254" s="51">
        <v>42.203000000000003</v>
      </c>
      <c r="M254" s="51">
        <v>42.67</v>
      </c>
      <c r="N254" s="51">
        <v>43.131999999999998</v>
      </c>
      <c r="O254" s="51">
        <v>43.59</v>
      </c>
      <c r="P254" s="51">
        <v>44.045000000000002</v>
      </c>
      <c r="Q254" s="51">
        <v>44.494999999999997</v>
      </c>
      <c r="R254" s="51">
        <v>44.939</v>
      </c>
      <c r="S254" s="51">
        <v>45.387999999999998</v>
      </c>
      <c r="T254" s="51">
        <v>45.841999999999999</v>
      </c>
      <c r="U254" s="51">
        <v>2019</v>
      </c>
    </row>
    <row r="255" spans="1:21" ht="15.5">
      <c r="A255" s="51">
        <v>213</v>
      </c>
      <c r="B255" s="51" t="s">
        <v>514</v>
      </c>
      <c r="C255" s="51" t="s">
        <v>437</v>
      </c>
      <c r="D255" s="51" t="str">
        <f t="shared" si="3"/>
        <v>GGRArgentina</v>
      </c>
      <c r="E255" s="51" t="s">
        <v>273</v>
      </c>
      <c r="F255" s="51" t="s">
        <v>438</v>
      </c>
      <c r="G255" s="51" t="s">
        <v>439</v>
      </c>
      <c r="H255" s="51" t="s">
        <v>342</v>
      </c>
      <c r="I255" s="51" t="s">
        <v>343</v>
      </c>
      <c r="J255" s="51" t="s">
        <v>520</v>
      </c>
      <c r="K255" s="51">
        <v>891.70399999999995</v>
      </c>
      <c r="L255" s="51">
        <v>1150.1099999999999</v>
      </c>
      <c r="M255" s="51">
        <v>1584.39</v>
      </c>
      <c r="N255" s="51">
        <v>2105.86</v>
      </c>
      <c r="O255" s="51">
        <v>2868.94</v>
      </c>
      <c r="P255" s="51">
        <v>3670.12</v>
      </c>
      <c r="Q255" s="51">
        <v>4940.7</v>
      </c>
      <c r="R255" s="51">
        <v>7261.83</v>
      </c>
      <c r="S255" s="51">
        <v>8986.34</v>
      </c>
      <c r="T255" s="51" t="s">
        <v>95</v>
      </c>
      <c r="U255" s="51">
        <v>2019</v>
      </c>
    </row>
    <row r="256" spans="1:21" ht="15.5">
      <c r="A256" s="51">
        <v>213</v>
      </c>
      <c r="B256" s="51" t="s">
        <v>514</v>
      </c>
      <c r="C256" s="51" t="s">
        <v>441</v>
      </c>
      <c r="D256" s="51" t="str">
        <f t="shared" si="3"/>
        <v>GGR_NGDPArgentina</v>
      </c>
      <c r="E256" s="51" t="s">
        <v>273</v>
      </c>
      <c r="F256" s="51" t="s">
        <v>438</v>
      </c>
      <c r="G256" s="51" t="s">
        <v>439</v>
      </c>
      <c r="H256" s="51" t="s">
        <v>392</v>
      </c>
      <c r="I256" s="51"/>
      <c r="J256" s="51" t="s">
        <v>442</v>
      </c>
      <c r="K256" s="51">
        <v>33.802999999999997</v>
      </c>
      <c r="L256" s="51">
        <v>34.348999999999997</v>
      </c>
      <c r="M256" s="51">
        <v>34.600999999999999</v>
      </c>
      <c r="N256" s="51">
        <v>35.366</v>
      </c>
      <c r="O256" s="51">
        <v>34.866999999999997</v>
      </c>
      <c r="P256" s="51">
        <v>34.427999999999997</v>
      </c>
      <c r="Q256" s="51">
        <v>33.973999999999997</v>
      </c>
      <c r="R256" s="51">
        <v>33.859000000000002</v>
      </c>
      <c r="S256" s="51">
        <v>32.765999999999998</v>
      </c>
      <c r="T256" s="51" t="s">
        <v>95</v>
      </c>
      <c r="U256" s="51">
        <v>2019</v>
      </c>
    </row>
    <row r="257" spans="1:21" ht="15.5">
      <c r="A257" s="51">
        <v>213</v>
      </c>
      <c r="B257" s="51" t="s">
        <v>514</v>
      </c>
      <c r="C257" s="51" t="s">
        <v>443</v>
      </c>
      <c r="D257" s="51" t="str">
        <f t="shared" si="3"/>
        <v>GGXArgentina</v>
      </c>
      <c r="E257" s="51" t="s">
        <v>273</v>
      </c>
      <c r="F257" s="51" t="s">
        <v>444</v>
      </c>
      <c r="G257" s="51" t="s">
        <v>445</v>
      </c>
      <c r="H257" s="51" t="s">
        <v>342</v>
      </c>
      <c r="I257" s="51" t="s">
        <v>343</v>
      </c>
      <c r="J257" s="51" t="s">
        <v>520</v>
      </c>
      <c r="K257" s="51">
        <v>971.31700000000001</v>
      </c>
      <c r="L257" s="51">
        <v>1259.06</v>
      </c>
      <c r="M257" s="51">
        <v>1779.11</v>
      </c>
      <c r="N257" s="51">
        <v>2463.16</v>
      </c>
      <c r="O257" s="51">
        <v>3416.5</v>
      </c>
      <c r="P257" s="51">
        <v>4383.6400000000003</v>
      </c>
      <c r="Q257" s="51">
        <v>5742.99</v>
      </c>
      <c r="R257" s="51">
        <v>8220.0300000000007</v>
      </c>
      <c r="S257" s="51">
        <v>11418.8</v>
      </c>
      <c r="T257" s="51" t="s">
        <v>95</v>
      </c>
      <c r="U257" s="51">
        <v>2019</v>
      </c>
    </row>
    <row r="258" spans="1:21" ht="15.5">
      <c r="A258" s="51">
        <v>213</v>
      </c>
      <c r="B258" s="51" t="s">
        <v>514</v>
      </c>
      <c r="C258" s="51" t="s">
        <v>446</v>
      </c>
      <c r="D258" s="51" t="str">
        <f t="shared" si="3"/>
        <v>GGX_NGDPArgentina</v>
      </c>
      <c r="E258" s="51" t="s">
        <v>273</v>
      </c>
      <c r="F258" s="51" t="s">
        <v>444</v>
      </c>
      <c r="G258" s="51" t="s">
        <v>445</v>
      </c>
      <c r="H258" s="51" t="s">
        <v>392</v>
      </c>
      <c r="I258" s="51"/>
      <c r="J258" s="51" t="s">
        <v>447</v>
      </c>
      <c r="K258" s="51">
        <v>36.820999999999998</v>
      </c>
      <c r="L258" s="51">
        <v>37.603000000000002</v>
      </c>
      <c r="M258" s="51">
        <v>38.853000000000002</v>
      </c>
      <c r="N258" s="51">
        <v>41.366</v>
      </c>
      <c r="O258" s="51">
        <v>41.521999999999998</v>
      </c>
      <c r="P258" s="51">
        <v>41.121000000000002</v>
      </c>
      <c r="Q258" s="51">
        <v>39.49</v>
      </c>
      <c r="R258" s="51">
        <v>38.326999999999998</v>
      </c>
      <c r="S258" s="51">
        <v>41.634999999999998</v>
      </c>
      <c r="T258" s="51" t="s">
        <v>95</v>
      </c>
      <c r="U258" s="51">
        <v>2019</v>
      </c>
    </row>
    <row r="259" spans="1:21" ht="15.5">
      <c r="A259" s="51">
        <v>213</v>
      </c>
      <c r="B259" s="51" t="s">
        <v>514</v>
      </c>
      <c r="C259" s="51" t="s">
        <v>448</v>
      </c>
      <c r="D259" s="51" t="str">
        <f t="shared" ref="D259:D322" si="4">C259&amp;E259</f>
        <v>GGXCNLArgentina</v>
      </c>
      <c r="E259" s="51" t="s">
        <v>273</v>
      </c>
      <c r="F259" s="51" t="s">
        <v>449</v>
      </c>
      <c r="G259" s="51" t="s">
        <v>450</v>
      </c>
      <c r="H259" s="51" t="s">
        <v>342</v>
      </c>
      <c r="I259" s="51" t="s">
        <v>343</v>
      </c>
      <c r="J259" s="51" t="s">
        <v>520</v>
      </c>
      <c r="K259" s="51">
        <v>-79.614000000000004</v>
      </c>
      <c r="L259" s="51">
        <v>-108.94799999999999</v>
      </c>
      <c r="M259" s="51">
        <v>-194.72200000000001</v>
      </c>
      <c r="N259" s="51">
        <v>-357.30399999999997</v>
      </c>
      <c r="O259" s="51">
        <v>-547.55700000000002</v>
      </c>
      <c r="P259" s="51">
        <v>-713.52499999999998</v>
      </c>
      <c r="Q259" s="51">
        <v>-802.28700000000003</v>
      </c>
      <c r="R259" s="51">
        <v>-958.202</v>
      </c>
      <c r="S259" s="51">
        <v>-2432.46</v>
      </c>
      <c r="T259" s="51" t="s">
        <v>95</v>
      </c>
      <c r="U259" s="51">
        <v>2019</v>
      </c>
    </row>
    <row r="260" spans="1:21" ht="15.5">
      <c r="A260" s="51">
        <v>213</v>
      </c>
      <c r="B260" s="51" t="s">
        <v>514</v>
      </c>
      <c r="C260" s="51" t="s">
        <v>451</v>
      </c>
      <c r="D260" s="51" t="str">
        <f t="shared" si="4"/>
        <v>GGXCNL_NGDPArgentina</v>
      </c>
      <c r="E260" s="51" t="s">
        <v>273</v>
      </c>
      <c r="F260" s="51" t="s">
        <v>449</v>
      </c>
      <c r="G260" s="51" t="s">
        <v>450</v>
      </c>
      <c r="H260" s="51" t="s">
        <v>392</v>
      </c>
      <c r="I260" s="51"/>
      <c r="J260" s="51" t="s">
        <v>452</v>
      </c>
      <c r="K260" s="51">
        <v>-3.0179999999999998</v>
      </c>
      <c r="L260" s="51">
        <v>-3.254</v>
      </c>
      <c r="M260" s="51">
        <v>-4.2519999999999998</v>
      </c>
      <c r="N260" s="51">
        <v>-6.0010000000000003</v>
      </c>
      <c r="O260" s="51">
        <v>-6.6550000000000002</v>
      </c>
      <c r="P260" s="51">
        <v>-6.6929999999999996</v>
      </c>
      <c r="Q260" s="51">
        <v>-5.5170000000000003</v>
      </c>
      <c r="R260" s="51">
        <v>-4.468</v>
      </c>
      <c r="S260" s="51">
        <v>-8.8689999999999998</v>
      </c>
      <c r="T260" s="51" t="s">
        <v>95</v>
      </c>
      <c r="U260" s="51">
        <v>2019</v>
      </c>
    </row>
    <row r="261" spans="1:21" ht="15.5">
      <c r="A261" s="51">
        <v>213</v>
      </c>
      <c r="B261" s="51" t="s">
        <v>514</v>
      </c>
      <c r="C261" s="51" t="s">
        <v>453</v>
      </c>
      <c r="D261" s="51" t="str">
        <f t="shared" si="4"/>
        <v>GGSBArgentina</v>
      </c>
      <c r="E261" s="51" t="s">
        <v>273</v>
      </c>
      <c r="F261" s="51" t="s">
        <v>454</v>
      </c>
      <c r="G261" s="51" t="s">
        <v>455</v>
      </c>
      <c r="H261" s="51" t="s">
        <v>342</v>
      </c>
      <c r="I261" s="51" t="s">
        <v>343</v>
      </c>
      <c r="J261" s="51" t="s">
        <v>520</v>
      </c>
      <c r="K261" s="51">
        <v>-92.147000000000006</v>
      </c>
      <c r="L261" s="51">
        <v>-131.52699999999999</v>
      </c>
      <c r="M261" s="51">
        <v>-185.953</v>
      </c>
      <c r="N261" s="51">
        <v>-381.26</v>
      </c>
      <c r="O261" s="51">
        <v>-578.51700000000005</v>
      </c>
      <c r="P261" s="51">
        <v>-751.94</v>
      </c>
      <c r="Q261" s="51">
        <v>-724.697</v>
      </c>
      <c r="R261" s="51">
        <v>-716.68100000000004</v>
      </c>
      <c r="S261" s="51">
        <v>-773.34400000000005</v>
      </c>
      <c r="T261" s="51" t="s">
        <v>95</v>
      </c>
      <c r="U261" s="51">
        <v>2019</v>
      </c>
    </row>
    <row r="262" spans="1:21" ht="15.5">
      <c r="A262" s="51">
        <v>213</v>
      </c>
      <c r="B262" s="51" t="s">
        <v>514</v>
      </c>
      <c r="C262" s="51" t="s">
        <v>456</v>
      </c>
      <c r="D262" s="51" t="str">
        <f t="shared" si="4"/>
        <v>GGSB_NPGDPArgentina</v>
      </c>
      <c r="E262" s="51" t="s">
        <v>273</v>
      </c>
      <c r="F262" s="51" t="s">
        <v>454</v>
      </c>
      <c r="G262" s="51" t="s">
        <v>455</v>
      </c>
      <c r="H262" s="51" t="s">
        <v>380</v>
      </c>
      <c r="I262" s="51"/>
      <c r="J262" s="51" t="s">
        <v>505</v>
      </c>
      <c r="K262" s="51">
        <v>-3.4849999999999999</v>
      </c>
      <c r="L262" s="51">
        <v>-3.9660000000000002</v>
      </c>
      <c r="M262" s="51">
        <v>-3.9740000000000002</v>
      </c>
      <c r="N262" s="51">
        <v>-6.4370000000000003</v>
      </c>
      <c r="O262" s="51">
        <v>-6.915</v>
      </c>
      <c r="P262" s="51">
        <v>-7.1420000000000003</v>
      </c>
      <c r="Q262" s="51">
        <v>-4.9130000000000003</v>
      </c>
      <c r="R262" s="51">
        <v>-3.2519999999999998</v>
      </c>
      <c r="S262" s="51">
        <v>-2.657</v>
      </c>
      <c r="T262" s="51" t="s">
        <v>95</v>
      </c>
      <c r="U262" s="51">
        <v>2019</v>
      </c>
    </row>
    <row r="263" spans="1:21" ht="15.5">
      <c r="A263" s="51">
        <v>213</v>
      </c>
      <c r="B263" s="51" t="s">
        <v>514</v>
      </c>
      <c r="C263" s="51" t="s">
        <v>457</v>
      </c>
      <c r="D263" s="51" t="str">
        <f t="shared" si="4"/>
        <v>GGXONLBArgentina</v>
      </c>
      <c r="E263" s="51" t="s">
        <v>273</v>
      </c>
      <c r="F263" s="51" t="s">
        <v>458</v>
      </c>
      <c r="G263" s="51" t="s">
        <v>459</v>
      </c>
      <c r="H263" s="51" t="s">
        <v>342</v>
      </c>
      <c r="I263" s="51" t="s">
        <v>343</v>
      </c>
      <c r="J263" s="51" t="s">
        <v>520</v>
      </c>
      <c r="K263" s="51">
        <v>-44.734000000000002</v>
      </c>
      <c r="L263" s="51">
        <v>-88.385000000000005</v>
      </c>
      <c r="M263" s="51">
        <v>-160.26900000000001</v>
      </c>
      <c r="N263" s="51">
        <v>-263.06</v>
      </c>
      <c r="O263" s="51">
        <v>-391.84100000000001</v>
      </c>
      <c r="P263" s="51">
        <v>-450.755</v>
      </c>
      <c r="Q263" s="51">
        <v>-329.98700000000002</v>
      </c>
      <c r="R263" s="51">
        <v>-87.626999999999995</v>
      </c>
      <c r="S263" s="51">
        <v>-1756.9</v>
      </c>
      <c r="T263" s="51" t="s">
        <v>95</v>
      </c>
      <c r="U263" s="51">
        <v>2019</v>
      </c>
    </row>
    <row r="264" spans="1:21" ht="15.5">
      <c r="A264" s="51">
        <v>213</v>
      </c>
      <c r="B264" s="51" t="s">
        <v>514</v>
      </c>
      <c r="C264" s="51" t="s">
        <v>460</v>
      </c>
      <c r="D264" s="51" t="str">
        <f t="shared" si="4"/>
        <v>GGXONLB_NGDPArgentina</v>
      </c>
      <c r="E264" s="51" t="s">
        <v>273</v>
      </c>
      <c r="F264" s="51" t="s">
        <v>458</v>
      </c>
      <c r="G264" s="51" t="s">
        <v>459</v>
      </c>
      <c r="H264" s="51" t="s">
        <v>392</v>
      </c>
      <c r="I264" s="51"/>
      <c r="J264" s="51" t="s">
        <v>461</v>
      </c>
      <c r="K264" s="51">
        <v>-1.696</v>
      </c>
      <c r="L264" s="51">
        <v>-2.64</v>
      </c>
      <c r="M264" s="51">
        <v>-3.5</v>
      </c>
      <c r="N264" s="51">
        <v>-4.4180000000000001</v>
      </c>
      <c r="O264" s="51">
        <v>-4.7619999999999996</v>
      </c>
      <c r="P264" s="51">
        <v>-4.2279999999999998</v>
      </c>
      <c r="Q264" s="51">
        <v>-2.2690000000000001</v>
      </c>
      <c r="R264" s="51">
        <v>-0.40899999999999997</v>
      </c>
      <c r="S264" s="51">
        <v>-6.4059999999999997</v>
      </c>
      <c r="T264" s="51" t="s">
        <v>95</v>
      </c>
      <c r="U264" s="51">
        <v>2019</v>
      </c>
    </row>
    <row r="265" spans="1:21" ht="15.5">
      <c r="A265" s="51">
        <v>213</v>
      </c>
      <c r="B265" s="51" t="s">
        <v>514</v>
      </c>
      <c r="C265" s="51" t="s">
        <v>462</v>
      </c>
      <c r="D265" s="51" t="str">
        <f t="shared" si="4"/>
        <v>GGXWDNArgentina</v>
      </c>
      <c r="E265" s="51" t="s">
        <v>273</v>
      </c>
      <c r="F265" s="51" t="s">
        <v>463</v>
      </c>
      <c r="G265" s="51" t="s">
        <v>464</v>
      </c>
      <c r="H265" s="51" t="s">
        <v>342</v>
      </c>
      <c r="I265" s="51" t="s">
        <v>343</v>
      </c>
      <c r="J265" s="51"/>
      <c r="K265" s="51"/>
      <c r="L265" s="51"/>
      <c r="M265" s="51"/>
      <c r="N265" s="51"/>
      <c r="O265" s="51"/>
      <c r="P265" s="51"/>
      <c r="Q265" s="51"/>
      <c r="R265" s="51"/>
      <c r="S265" s="51"/>
      <c r="T265" s="51"/>
      <c r="U265" s="51"/>
    </row>
    <row r="266" spans="1:21" ht="15.5">
      <c r="A266" s="51">
        <v>213</v>
      </c>
      <c r="B266" s="51" t="s">
        <v>514</v>
      </c>
      <c r="C266" s="51" t="s">
        <v>465</v>
      </c>
      <c r="D266" s="51" t="str">
        <f t="shared" si="4"/>
        <v>GGXWDN_NGDPArgentina</v>
      </c>
      <c r="E266" s="51" t="s">
        <v>273</v>
      </c>
      <c r="F266" s="51" t="s">
        <v>463</v>
      </c>
      <c r="G266" s="51" t="s">
        <v>464</v>
      </c>
      <c r="H266" s="51" t="s">
        <v>392</v>
      </c>
      <c r="I266" s="51"/>
      <c r="J266" s="51"/>
      <c r="K266" s="51"/>
      <c r="L266" s="51"/>
      <c r="M266" s="51"/>
      <c r="N266" s="51"/>
      <c r="O266" s="51"/>
      <c r="P266" s="51"/>
      <c r="Q266" s="51"/>
      <c r="R266" s="51"/>
      <c r="S266" s="51"/>
      <c r="T266" s="51"/>
      <c r="U266" s="51"/>
    </row>
    <row r="267" spans="1:21" ht="15.5">
      <c r="A267" s="51">
        <v>213</v>
      </c>
      <c r="B267" s="51" t="s">
        <v>514</v>
      </c>
      <c r="C267" s="51" t="s">
        <v>466</v>
      </c>
      <c r="D267" s="51" t="str">
        <f t="shared" si="4"/>
        <v>GGXWDGArgentina</v>
      </c>
      <c r="E267" s="51" t="s">
        <v>273</v>
      </c>
      <c r="F267" s="51" t="s">
        <v>467</v>
      </c>
      <c r="G267" s="51" t="s">
        <v>468</v>
      </c>
      <c r="H267" s="51" t="s">
        <v>342</v>
      </c>
      <c r="I267" s="51" t="s">
        <v>343</v>
      </c>
      <c r="J267" s="51" t="s">
        <v>520</v>
      </c>
      <c r="K267" s="51">
        <v>1066.67</v>
      </c>
      <c r="L267" s="51">
        <v>1456.38</v>
      </c>
      <c r="M267" s="51">
        <v>2046.71</v>
      </c>
      <c r="N267" s="51">
        <v>3129.85</v>
      </c>
      <c r="O267" s="51">
        <v>4365.88</v>
      </c>
      <c r="P267" s="51">
        <v>6079.3</v>
      </c>
      <c r="Q267" s="51">
        <v>12569.41</v>
      </c>
      <c r="R267" s="51">
        <v>19344.080000000002</v>
      </c>
      <c r="S267" s="51">
        <v>28248.09</v>
      </c>
      <c r="T267" s="51" t="s">
        <v>95</v>
      </c>
      <c r="U267" s="51">
        <v>2019</v>
      </c>
    </row>
    <row r="268" spans="1:21" ht="15.5">
      <c r="A268" s="51">
        <v>213</v>
      </c>
      <c r="B268" s="51" t="s">
        <v>514</v>
      </c>
      <c r="C268" s="51" t="s">
        <v>469</v>
      </c>
      <c r="D268" s="51" t="str">
        <f t="shared" si="4"/>
        <v>GGXWDG_NGDPArgentina</v>
      </c>
      <c r="E268" s="51" t="s">
        <v>273</v>
      </c>
      <c r="F268" s="51" t="s">
        <v>467</v>
      </c>
      <c r="G268" s="51" t="s">
        <v>468</v>
      </c>
      <c r="H268" s="51" t="s">
        <v>392</v>
      </c>
      <c r="I268" s="51"/>
      <c r="J268" s="51" t="s">
        <v>470</v>
      </c>
      <c r="K268" s="51">
        <v>40.436</v>
      </c>
      <c r="L268" s="51">
        <v>43.496000000000002</v>
      </c>
      <c r="M268" s="51">
        <v>44.697000000000003</v>
      </c>
      <c r="N268" s="51">
        <v>52.563000000000002</v>
      </c>
      <c r="O268" s="51">
        <v>53.06</v>
      </c>
      <c r="P268" s="51">
        <v>57.027999999999999</v>
      </c>
      <c r="Q268" s="51">
        <v>86.430999999999997</v>
      </c>
      <c r="R268" s="51">
        <v>90.194000000000003</v>
      </c>
      <c r="S268" s="51">
        <v>102.998</v>
      </c>
      <c r="T268" s="51" t="s">
        <v>95</v>
      </c>
      <c r="U268" s="51">
        <v>2019</v>
      </c>
    </row>
    <row r="269" spans="1:21" ht="15.5">
      <c r="A269" s="51">
        <v>213</v>
      </c>
      <c r="B269" s="51" t="s">
        <v>514</v>
      </c>
      <c r="C269" s="51" t="s">
        <v>471</v>
      </c>
      <c r="D269" s="51" t="str">
        <f t="shared" si="4"/>
        <v>NGDP_FYArgentina</v>
      </c>
      <c r="E269" s="51" t="s">
        <v>273</v>
      </c>
      <c r="F269" s="51" t="s">
        <v>472</v>
      </c>
      <c r="G269" s="51" t="s">
        <v>473</v>
      </c>
      <c r="H269" s="51" t="s">
        <v>342</v>
      </c>
      <c r="I269" s="51" t="s">
        <v>343</v>
      </c>
      <c r="J269" s="51" t="s">
        <v>520</v>
      </c>
      <c r="K269" s="51">
        <v>2637.91</v>
      </c>
      <c r="L269" s="51">
        <v>3348.31</v>
      </c>
      <c r="M269" s="51">
        <v>4579.09</v>
      </c>
      <c r="N269" s="51">
        <v>5954.51</v>
      </c>
      <c r="O269" s="51">
        <v>8228.16</v>
      </c>
      <c r="P269" s="51">
        <v>10660.23</v>
      </c>
      <c r="Q269" s="51">
        <v>14542.72</v>
      </c>
      <c r="R269" s="51">
        <v>21447.25</v>
      </c>
      <c r="S269" s="51">
        <v>27425.97</v>
      </c>
      <c r="T269" s="51">
        <v>41816.769999999997</v>
      </c>
      <c r="U269" s="51">
        <v>2019</v>
      </c>
    </row>
    <row r="270" spans="1:21" ht="15.5">
      <c r="A270" s="51">
        <v>213</v>
      </c>
      <c r="B270" s="51" t="s">
        <v>514</v>
      </c>
      <c r="C270" s="51" t="s">
        <v>474</v>
      </c>
      <c r="D270" s="51" t="str">
        <f t="shared" si="4"/>
        <v>BCAArgentina</v>
      </c>
      <c r="E270" s="51" t="s">
        <v>273</v>
      </c>
      <c r="F270" s="51" t="s">
        <v>475</v>
      </c>
      <c r="G270" s="51" t="s">
        <v>476</v>
      </c>
      <c r="H270" s="51" t="s">
        <v>352</v>
      </c>
      <c r="I270" s="51" t="s">
        <v>343</v>
      </c>
      <c r="J270" s="51" t="s">
        <v>521</v>
      </c>
      <c r="K270" s="51">
        <v>-2.1389999999999998</v>
      </c>
      <c r="L270" s="51">
        <v>-13.125</v>
      </c>
      <c r="M270" s="51">
        <v>-9.1780000000000008</v>
      </c>
      <c r="N270" s="51">
        <v>-17.623000000000001</v>
      </c>
      <c r="O270" s="51">
        <v>-15.105</v>
      </c>
      <c r="P270" s="51">
        <v>-31.12</v>
      </c>
      <c r="Q270" s="51">
        <v>-27.03</v>
      </c>
      <c r="R270" s="51">
        <v>-3.9950000000000001</v>
      </c>
      <c r="S270" s="51">
        <v>3.702</v>
      </c>
      <c r="T270" s="51">
        <v>9.782</v>
      </c>
      <c r="U270" s="51">
        <v>2019</v>
      </c>
    </row>
    <row r="271" spans="1:21" ht="15.5">
      <c r="A271" s="51">
        <v>213</v>
      </c>
      <c r="B271" s="51" t="s">
        <v>514</v>
      </c>
      <c r="C271" s="51" t="s">
        <v>478</v>
      </c>
      <c r="D271" s="51" t="str">
        <f t="shared" si="4"/>
        <v>BCA_NGDPDArgentina</v>
      </c>
      <c r="E271" s="51" t="s">
        <v>273</v>
      </c>
      <c r="F271" s="51" t="s">
        <v>475</v>
      </c>
      <c r="G271" s="51" t="s">
        <v>476</v>
      </c>
      <c r="H271" s="51" t="s">
        <v>392</v>
      </c>
      <c r="I271" s="51"/>
      <c r="J271" s="51" t="s">
        <v>479</v>
      </c>
      <c r="K271" s="51">
        <v>-0.36899999999999999</v>
      </c>
      <c r="L271" s="51">
        <v>-2.1459999999999999</v>
      </c>
      <c r="M271" s="51">
        <v>-1.6279999999999999</v>
      </c>
      <c r="N271" s="51">
        <v>-2.7429999999999999</v>
      </c>
      <c r="O271" s="51">
        <v>-2.7130000000000001</v>
      </c>
      <c r="P271" s="51">
        <v>-4.8330000000000002</v>
      </c>
      <c r="Q271" s="51">
        <v>-5.226</v>
      </c>
      <c r="R271" s="51">
        <v>-0.89900000000000002</v>
      </c>
      <c r="S271" s="51">
        <v>0.95299999999999996</v>
      </c>
      <c r="T271" s="51">
        <v>2.339</v>
      </c>
      <c r="U271" s="51">
        <v>2019</v>
      </c>
    </row>
    <row r="272" spans="1:21" ht="15.5">
      <c r="A272" s="51">
        <v>911</v>
      </c>
      <c r="B272" s="51" t="s">
        <v>522</v>
      </c>
      <c r="C272" s="51" t="s">
        <v>338</v>
      </c>
      <c r="D272" s="51" t="str">
        <f t="shared" si="4"/>
        <v>NGDP_RArmenia</v>
      </c>
      <c r="E272" s="51" t="s">
        <v>278</v>
      </c>
      <c r="F272" s="51" t="s">
        <v>340</v>
      </c>
      <c r="G272" s="51" t="s">
        <v>341</v>
      </c>
      <c r="H272" s="51" t="s">
        <v>342</v>
      </c>
      <c r="I272" s="51" t="s">
        <v>343</v>
      </c>
      <c r="J272" s="51" t="s">
        <v>523</v>
      </c>
      <c r="K272" s="51">
        <v>3039.69</v>
      </c>
      <c r="L272" s="51">
        <v>3143.41</v>
      </c>
      <c r="M272" s="51">
        <v>3256.78</v>
      </c>
      <c r="N272" s="51">
        <v>3362.75</v>
      </c>
      <c r="O272" s="51">
        <v>3369.31</v>
      </c>
      <c r="P272" s="51">
        <v>3622.61</v>
      </c>
      <c r="Q272" s="51">
        <v>3811.88</v>
      </c>
      <c r="R272" s="51">
        <v>4100.91</v>
      </c>
      <c r="S272" s="51">
        <v>3790.43</v>
      </c>
      <c r="T272" s="51">
        <v>3828.5</v>
      </c>
      <c r="U272" s="51">
        <v>2019</v>
      </c>
    </row>
    <row r="273" spans="1:21" ht="15.5">
      <c r="A273" s="51">
        <v>911</v>
      </c>
      <c r="B273" s="51" t="s">
        <v>522</v>
      </c>
      <c r="C273" s="51" t="s">
        <v>345</v>
      </c>
      <c r="D273" s="51" t="str">
        <f t="shared" si="4"/>
        <v>NGDP_RPCHArmenia</v>
      </c>
      <c r="E273" s="51" t="s">
        <v>278</v>
      </c>
      <c r="F273" s="51" t="s">
        <v>340</v>
      </c>
      <c r="G273" s="51" t="s">
        <v>346</v>
      </c>
      <c r="H273" s="51" t="s">
        <v>347</v>
      </c>
      <c r="I273" s="51"/>
      <c r="J273" s="51" t="s">
        <v>348</v>
      </c>
      <c r="K273" s="51">
        <v>7.1340000000000003</v>
      </c>
      <c r="L273" s="51">
        <v>3.4119999999999999</v>
      </c>
      <c r="M273" s="51">
        <v>3.6070000000000002</v>
      </c>
      <c r="N273" s="51">
        <v>3.254</v>
      </c>
      <c r="O273" s="51">
        <v>0.19500000000000001</v>
      </c>
      <c r="P273" s="51">
        <v>7.5179999999999998</v>
      </c>
      <c r="Q273" s="51">
        <v>5.2249999999999996</v>
      </c>
      <c r="R273" s="51">
        <v>7.5819999999999999</v>
      </c>
      <c r="S273" s="51">
        <v>-7.5709999999999997</v>
      </c>
      <c r="T273" s="51">
        <v>1.0049999999999999</v>
      </c>
      <c r="U273" s="51">
        <v>2019</v>
      </c>
    </row>
    <row r="274" spans="1:21" ht="15.5">
      <c r="A274" s="51">
        <v>911</v>
      </c>
      <c r="B274" s="51" t="s">
        <v>522</v>
      </c>
      <c r="C274" s="51" t="s">
        <v>349</v>
      </c>
      <c r="D274" s="51" t="str">
        <f t="shared" si="4"/>
        <v>NGDPArmenia</v>
      </c>
      <c r="E274" s="51" t="s">
        <v>278</v>
      </c>
      <c r="F274" s="51" t="s">
        <v>155</v>
      </c>
      <c r="G274" s="51" t="s">
        <v>350</v>
      </c>
      <c r="H274" s="51" t="s">
        <v>342</v>
      </c>
      <c r="I274" s="51" t="s">
        <v>343</v>
      </c>
      <c r="J274" s="51" t="s">
        <v>523</v>
      </c>
      <c r="K274" s="51">
        <v>4266.46</v>
      </c>
      <c r="L274" s="51">
        <v>4555.6400000000003</v>
      </c>
      <c r="M274" s="51">
        <v>4828.63</v>
      </c>
      <c r="N274" s="51">
        <v>5043.63</v>
      </c>
      <c r="O274" s="51">
        <v>5067.29</v>
      </c>
      <c r="P274" s="51">
        <v>5564.49</v>
      </c>
      <c r="Q274" s="51">
        <v>6017.04</v>
      </c>
      <c r="R274" s="51">
        <v>6569.03</v>
      </c>
      <c r="S274" s="51">
        <v>6183.74</v>
      </c>
      <c r="T274" s="51">
        <v>6434.48</v>
      </c>
      <c r="U274" s="51">
        <v>2019</v>
      </c>
    </row>
    <row r="275" spans="1:21" ht="15.5">
      <c r="A275" s="51">
        <v>911</v>
      </c>
      <c r="B275" s="51" t="s">
        <v>522</v>
      </c>
      <c r="C275" s="51" t="s">
        <v>157</v>
      </c>
      <c r="D275" s="51" t="str">
        <f t="shared" si="4"/>
        <v>NGDPDArmenia</v>
      </c>
      <c r="E275" s="51" t="s">
        <v>278</v>
      </c>
      <c r="F275" s="51" t="s">
        <v>155</v>
      </c>
      <c r="G275" s="51" t="s">
        <v>351</v>
      </c>
      <c r="H275" s="51" t="s">
        <v>352</v>
      </c>
      <c r="I275" s="51" t="s">
        <v>343</v>
      </c>
      <c r="J275" s="51" t="s">
        <v>353</v>
      </c>
      <c r="K275" s="51">
        <v>10.619</v>
      </c>
      <c r="L275" s="51">
        <v>11.121</v>
      </c>
      <c r="M275" s="51">
        <v>11.61</v>
      </c>
      <c r="N275" s="51">
        <v>10.553000000000001</v>
      </c>
      <c r="O275" s="51">
        <v>10.545999999999999</v>
      </c>
      <c r="P275" s="51">
        <v>11.526999999999999</v>
      </c>
      <c r="Q275" s="51">
        <v>12.458</v>
      </c>
      <c r="R275" s="51">
        <v>13.673</v>
      </c>
      <c r="S275" s="51">
        <v>12.339</v>
      </c>
      <c r="T275" s="51">
        <v>12.250999999999999</v>
      </c>
      <c r="U275" s="51">
        <v>2019</v>
      </c>
    </row>
    <row r="276" spans="1:21" ht="15.5">
      <c r="A276" s="51">
        <v>911</v>
      </c>
      <c r="B276" s="51" t="s">
        <v>522</v>
      </c>
      <c r="C276" s="51" t="s">
        <v>354</v>
      </c>
      <c r="D276" s="51" t="str">
        <f t="shared" si="4"/>
        <v>PPPGDPArmenia</v>
      </c>
      <c r="E276" s="51" t="s">
        <v>278</v>
      </c>
      <c r="F276" s="51" t="s">
        <v>155</v>
      </c>
      <c r="G276" s="51" t="s">
        <v>355</v>
      </c>
      <c r="H276" s="51" t="s">
        <v>356</v>
      </c>
      <c r="I276" s="51" t="s">
        <v>343</v>
      </c>
      <c r="J276" s="51" t="s">
        <v>353</v>
      </c>
      <c r="K276" s="51">
        <v>27.009</v>
      </c>
      <c r="L276" s="51">
        <v>28.5</v>
      </c>
      <c r="M276" s="51">
        <v>29.231000000000002</v>
      </c>
      <c r="N276" s="51">
        <v>29.167000000000002</v>
      </c>
      <c r="O276" s="51">
        <v>31.428999999999998</v>
      </c>
      <c r="P276" s="51">
        <v>35.677</v>
      </c>
      <c r="Q276" s="51">
        <v>38.442</v>
      </c>
      <c r="R276" s="51">
        <v>42.094999999999999</v>
      </c>
      <c r="S276" s="51">
        <v>39.380000000000003</v>
      </c>
      <c r="T276" s="51">
        <v>40.5</v>
      </c>
      <c r="U276" s="51">
        <v>2019</v>
      </c>
    </row>
    <row r="277" spans="1:21" ht="15.5">
      <c r="A277" s="51">
        <v>911</v>
      </c>
      <c r="B277" s="51" t="s">
        <v>522</v>
      </c>
      <c r="C277" s="51" t="s">
        <v>357</v>
      </c>
      <c r="D277" s="51" t="str">
        <f t="shared" si="4"/>
        <v>NGDP_DArmenia</v>
      </c>
      <c r="E277" s="51" t="s">
        <v>278</v>
      </c>
      <c r="F277" s="51" t="s">
        <v>358</v>
      </c>
      <c r="G277" s="51" t="s">
        <v>359</v>
      </c>
      <c r="H277" s="51" t="s">
        <v>360</v>
      </c>
      <c r="I277" s="51"/>
      <c r="J277" s="51" t="s">
        <v>361</v>
      </c>
      <c r="K277" s="51">
        <v>140.358</v>
      </c>
      <c r="L277" s="51">
        <v>144.92699999999999</v>
      </c>
      <c r="M277" s="51">
        <v>148.26400000000001</v>
      </c>
      <c r="N277" s="51">
        <v>149.98500000000001</v>
      </c>
      <c r="O277" s="51">
        <v>150.39599999999999</v>
      </c>
      <c r="P277" s="51">
        <v>153.60499999999999</v>
      </c>
      <c r="Q277" s="51">
        <v>157.84899999999999</v>
      </c>
      <c r="R277" s="51">
        <v>160.185</v>
      </c>
      <c r="S277" s="51">
        <v>163.14099999999999</v>
      </c>
      <c r="T277" s="51">
        <v>168.06800000000001</v>
      </c>
      <c r="U277" s="51">
        <v>2019</v>
      </c>
    </row>
    <row r="278" spans="1:21" ht="15.5">
      <c r="A278" s="51">
        <v>911</v>
      </c>
      <c r="B278" s="51" t="s">
        <v>522</v>
      </c>
      <c r="C278" s="51" t="s">
        <v>362</v>
      </c>
      <c r="D278" s="51" t="str">
        <f t="shared" si="4"/>
        <v>NGDPRPCArmenia</v>
      </c>
      <c r="E278" s="51" t="s">
        <v>278</v>
      </c>
      <c r="F278" s="51" t="s">
        <v>363</v>
      </c>
      <c r="G278" s="51" t="s">
        <v>364</v>
      </c>
      <c r="H278" s="51" t="s">
        <v>342</v>
      </c>
      <c r="I278" s="51" t="s">
        <v>333</v>
      </c>
      <c r="J278" s="51" t="s">
        <v>365</v>
      </c>
      <c r="K278" s="51">
        <v>1023466.16</v>
      </c>
      <c r="L278" s="51">
        <v>1054834.3999999999</v>
      </c>
      <c r="M278" s="51">
        <v>1090968.79</v>
      </c>
      <c r="N278" s="51">
        <v>1124499.8500000001</v>
      </c>
      <c r="O278" s="51">
        <v>1125856.3400000001</v>
      </c>
      <c r="P278" s="51">
        <v>1215847.92</v>
      </c>
      <c r="Q278" s="51">
        <v>1283881.82</v>
      </c>
      <c r="R278" s="51">
        <v>1381116.91</v>
      </c>
      <c r="S278" s="51">
        <v>1276451.02</v>
      </c>
      <c r="T278" s="51">
        <v>1289169.94</v>
      </c>
      <c r="U278" s="51">
        <v>2015</v>
      </c>
    </row>
    <row r="279" spans="1:21" ht="15.5">
      <c r="A279" s="51">
        <v>911</v>
      </c>
      <c r="B279" s="51" t="s">
        <v>522</v>
      </c>
      <c r="C279" s="51" t="s">
        <v>366</v>
      </c>
      <c r="D279" s="51" t="str">
        <f t="shared" si="4"/>
        <v>NGDPRPPPPCArmenia</v>
      </c>
      <c r="E279" s="51" t="s">
        <v>278</v>
      </c>
      <c r="F279" s="51" t="s">
        <v>363</v>
      </c>
      <c r="G279" s="51" t="s">
        <v>367</v>
      </c>
      <c r="H279" s="51" t="s">
        <v>368</v>
      </c>
      <c r="I279" s="51" t="s">
        <v>333</v>
      </c>
      <c r="J279" s="51" t="s">
        <v>365</v>
      </c>
      <c r="K279" s="51">
        <v>10079.4</v>
      </c>
      <c r="L279" s="51">
        <v>10388.32</v>
      </c>
      <c r="M279" s="51">
        <v>10744.19</v>
      </c>
      <c r="N279" s="51">
        <v>11074.41</v>
      </c>
      <c r="O279" s="51">
        <v>11087.77</v>
      </c>
      <c r="P279" s="51">
        <v>11974.03</v>
      </c>
      <c r="Q279" s="51">
        <v>12644.05</v>
      </c>
      <c r="R279" s="51">
        <v>13601.65</v>
      </c>
      <c r="S279" s="51">
        <v>12570.87</v>
      </c>
      <c r="T279" s="51">
        <v>12696.13</v>
      </c>
      <c r="U279" s="51">
        <v>2015</v>
      </c>
    </row>
    <row r="280" spans="1:21" ht="15.5">
      <c r="A280" s="51">
        <v>911</v>
      </c>
      <c r="B280" s="51" t="s">
        <v>522</v>
      </c>
      <c r="C280" s="51" t="s">
        <v>369</v>
      </c>
      <c r="D280" s="51" t="str">
        <f t="shared" si="4"/>
        <v>NGDPPCArmenia</v>
      </c>
      <c r="E280" s="51" t="s">
        <v>278</v>
      </c>
      <c r="F280" s="51" t="s">
        <v>370</v>
      </c>
      <c r="G280" s="51" t="s">
        <v>371</v>
      </c>
      <c r="H280" s="51" t="s">
        <v>342</v>
      </c>
      <c r="I280" s="51" t="s">
        <v>333</v>
      </c>
      <c r="J280" s="51" t="s">
        <v>372</v>
      </c>
      <c r="K280" s="51">
        <v>1436518.69</v>
      </c>
      <c r="L280" s="51">
        <v>1528737.65</v>
      </c>
      <c r="M280" s="51">
        <v>1617513.75</v>
      </c>
      <c r="N280" s="51">
        <v>1686586.15</v>
      </c>
      <c r="O280" s="51">
        <v>1693240.34</v>
      </c>
      <c r="P280" s="51">
        <v>1867598.1</v>
      </c>
      <c r="Q280" s="51">
        <v>2026599.62</v>
      </c>
      <c r="R280" s="51">
        <v>2212340.4500000002</v>
      </c>
      <c r="S280" s="51">
        <v>2082415.02</v>
      </c>
      <c r="T280" s="51">
        <v>2166677.89</v>
      </c>
      <c r="U280" s="51">
        <v>2015</v>
      </c>
    </row>
    <row r="281" spans="1:21" ht="15.5">
      <c r="A281" s="51">
        <v>911</v>
      </c>
      <c r="B281" s="51" t="s">
        <v>522</v>
      </c>
      <c r="C281" s="51" t="s">
        <v>373</v>
      </c>
      <c r="D281" s="51" t="str">
        <f t="shared" si="4"/>
        <v>NGDPDPCArmenia</v>
      </c>
      <c r="E281" s="51" t="s">
        <v>278</v>
      </c>
      <c r="F281" s="51" t="s">
        <v>370</v>
      </c>
      <c r="G281" s="51" t="s">
        <v>374</v>
      </c>
      <c r="H281" s="51" t="s">
        <v>352</v>
      </c>
      <c r="I281" s="51" t="s">
        <v>333</v>
      </c>
      <c r="J281" s="51" t="s">
        <v>372</v>
      </c>
      <c r="K281" s="51">
        <v>3575.53</v>
      </c>
      <c r="L281" s="51">
        <v>3732.04</v>
      </c>
      <c r="M281" s="51">
        <v>3889</v>
      </c>
      <c r="N281" s="51">
        <v>3529.03</v>
      </c>
      <c r="O281" s="51">
        <v>3524</v>
      </c>
      <c r="P281" s="51">
        <v>3868.91</v>
      </c>
      <c r="Q281" s="51">
        <v>4195.96</v>
      </c>
      <c r="R281" s="51">
        <v>4604.7700000000004</v>
      </c>
      <c r="S281" s="51">
        <v>4155.2700000000004</v>
      </c>
      <c r="T281" s="51">
        <v>4125.33</v>
      </c>
      <c r="U281" s="51">
        <v>2015</v>
      </c>
    </row>
    <row r="282" spans="1:21" ht="15.5">
      <c r="A282" s="51">
        <v>911</v>
      </c>
      <c r="B282" s="51" t="s">
        <v>522</v>
      </c>
      <c r="C282" s="51" t="s">
        <v>375</v>
      </c>
      <c r="D282" s="51" t="str">
        <f t="shared" si="4"/>
        <v>PPPPCArmenia</v>
      </c>
      <c r="E282" s="51" t="s">
        <v>278</v>
      </c>
      <c r="F282" s="51" t="s">
        <v>370</v>
      </c>
      <c r="G282" s="51" t="s">
        <v>376</v>
      </c>
      <c r="H282" s="51" t="s">
        <v>356</v>
      </c>
      <c r="I282" s="51" t="s">
        <v>333</v>
      </c>
      <c r="J282" s="51" t="s">
        <v>372</v>
      </c>
      <c r="K282" s="51">
        <v>9093.9699999999993</v>
      </c>
      <c r="L282" s="51">
        <v>9563.81</v>
      </c>
      <c r="M282" s="51">
        <v>9792.08</v>
      </c>
      <c r="N282" s="51">
        <v>9753.36</v>
      </c>
      <c r="O282" s="51">
        <v>10502.09</v>
      </c>
      <c r="P282" s="51">
        <v>11974.03</v>
      </c>
      <c r="Q282" s="51">
        <v>12947.63</v>
      </c>
      <c r="R282" s="51">
        <v>14176.87</v>
      </c>
      <c r="S282" s="51">
        <v>13261.33</v>
      </c>
      <c r="T282" s="51">
        <v>13637.54</v>
      </c>
      <c r="U282" s="51">
        <v>2015</v>
      </c>
    </row>
    <row r="283" spans="1:21" ht="15.5">
      <c r="A283" s="51">
        <v>911</v>
      </c>
      <c r="B283" s="51" t="s">
        <v>522</v>
      </c>
      <c r="C283" s="51" t="s">
        <v>377</v>
      </c>
      <c r="D283" s="51" t="str">
        <f t="shared" si="4"/>
        <v>NGAP_NPGDPArmenia</v>
      </c>
      <c r="E283" s="51" t="s">
        <v>278</v>
      </c>
      <c r="F283" s="51" t="s">
        <v>378</v>
      </c>
      <c r="G283" s="51" t="s">
        <v>379</v>
      </c>
      <c r="H283" s="51" t="s">
        <v>380</v>
      </c>
      <c r="I283" s="51"/>
      <c r="J283" s="51"/>
      <c r="K283" s="51"/>
      <c r="L283" s="51"/>
      <c r="M283" s="51"/>
      <c r="N283" s="51"/>
      <c r="O283" s="51"/>
      <c r="P283" s="51"/>
      <c r="Q283" s="51"/>
      <c r="R283" s="51"/>
      <c r="S283" s="51"/>
      <c r="T283" s="51"/>
      <c r="U283" s="51"/>
    </row>
    <row r="284" spans="1:21" ht="15.5">
      <c r="A284" s="51">
        <v>911</v>
      </c>
      <c r="B284" s="51" t="s">
        <v>522</v>
      </c>
      <c r="C284" s="51" t="s">
        <v>381</v>
      </c>
      <c r="D284" s="51" t="str">
        <f t="shared" si="4"/>
        <v>PPPSHArmenia</v>
      </c>
      <c r="E284" s="51" t="s">
        <v>278</v>
      </c>
      <c r="F284" s="51" t="s">
        <v>382</v>
      </c>
      <c r="G284" s="51" t="s">
        <v>383</v>
      </c>
      <c r="H284" s="51" t="s">
        <v>384</v>
      </c>
      <c r="I284" s="51"/>
      <c r="J284" s="51" t="s">
        <v>353</v>
      </c>
      <c r="K284" s="51">
        <v>2.7E-2</v>
      </c>
      <c r="L284" s="51">
        <v>2.7E-2</v>
      </c>
      <c r="M284" s="51">
        <v>2.7E-2</v>
      </c>
      <c r="N284" s="51">
        <v>2.5999999999999999E-2</v>
      </c>
      <c r="O284" s="51">
        <v>2.7E-2</v>
      </c>
      <c r="P284" s="51">
        <v>2.9000000000000001E-2</v>
      </c>
      <c r="Q284" s="51">
        <v>0.03</v>
      </c>
      <c r="R284" s="51">
        <v>3.1E-2</v>
      </c>
      <c r="S284" s="51">
        <v>0.03</v>
      </c>
      <c r="T284" s="51">
        <v>2.9000000000000001E-2</v>
      </c>
      <c r="U284" s="51">
        <v>2019</v>
      </c>
    </row>
    <row r="285" spans="1:21" ht="15.5">
      <c r="A285" s="51">
        <v>911</v>
      </c>
      <c r="B285" s="51" t="s">
        <v>522</v>
      </c>
      <c r="C285" s="51" t="s">
        <v>385</v>
      </c>
      <c r="D285" s="51" t="str">
        <f t="shared" si="4"/>
        <v>PPPEXArmenia</v>
      </c>
      <c r="E285" s="51" t="s">
        <v>278</v>
      </c>
      <c r="F285" s="51" t="s">
        <v>386</v>
      </c>
      <c r="G285" s="51" t="s">
        <v>387</v>
      </c>
      <c r="H285" s="51" t="s">
        <v>388</v>
      </c>
      <c r="I285" s="51"/>
      <c r="J285" s="51" t="s">
        <v>353</v>
      </c>
      <c r="K285" s="51">
        <v>157.964</v>
      </c>
      <c r="L285" s="51">
        <v>159.846</v>
      </c>
      <c r="M285" s="51">
        <v>165.18600000000001</v>
      </c>
      <c r="N285" s="51">
        <v>172.92400000000001</v>
      </c>
      <c r="O285" s="51">
        <v>161.22900000000001</v>
      </c>
      <c r="P285" s="51">
        <v>155.971</v>
      </c>
      <c r="Q285" s="51">
        <v>156.523</v>
      </c>
      <c r="R285" s="51">
        <v>156.053</v>
      </c>
      <c r="S285" s="51">
        <v>157.029</v>
      </c>
      <c r="T285" s="51">
        <v>158.876</v>
      </c>
      <c r="U285" s="51">
        <v>2019</v>
      </c>
    </row>
    <row r="286" spans="1:21" ht="15.5">
      <c r="A286" s="51">
        <v>911</v>
      </c>
      <c r="B286" s="51" t="s">
        <v>522</v>
      </c>
      <c r="C286" s="51" t="s">
        <v>389</v>
      </c>
      <c r="D286" s="51" t="str">
        <f t="shared" si="4"/>
        <v>NID_NGDPArmenia</v>
      </c>
      <c r="E286" s="51" t="s">
        <v>278</v>
      </c>
      <c r="F286" s="51" t="s">
        <v>390</v>
      </c>
      <c r="G286" s="51" t="s">
        <v>391</v>
      </c>
      <c r="H286" s="51" t="s">
        <v>392</v>
      </c>
      <c r="I286" s="51"/>
      <c r="J286" s="51" t="s">
        <v>523</v>
      </c>
      <c r="K286" s="51">
        <v>22.759</v>
      </c>
      <c r="L286" s="51">
        <v>22.125</v>
      </c>
      <c r="M286" s="51">
        <v>21.024999999999999</v>
      </c>
      <c r="N286" s="51">
        <v>21.204000000000001</v>
      </c>
      <c r="O286" s="51">
        <v>18.015999999999998</v>
      </c>
      <c r="P286" s="51">
        <v>18.422000000000001</v>
      </c>
      <c r="Q286" s="51">
        <v>22.4</v>
      </c>
      <c r="R286" s="51">
        <v>17.448</v>
      </c>
      <c r="S286" s="51">
        <v>17.225000000000001</v>
      </c>
      <c r="T286" s="51">
        <v>16.648</v>
      </c>
      <c r="U286" s="51">
        <v>2019</v>
      </c>
    </row>
    <row r="287" spans="1:21" ht="15.5">
      <c r="A287" s="51">
        <v>911</v>
      </c>
      <c r="B287" s="51" t="s">
        <v>522</v>
      </c>
      <c r="C287" s="51" t="s">
        <v>393</v>
      </c>
      <c r="D287" s="51" t="str">
        <f t="shared" si="4"/>
        <v>NGSD_NGDPArmenia</v>
      </c>
      <c r="E287" s="51" t="s">
        <v>278</v>
      </c>
      <c r="F287" s="51" t="s">
        <v>394</v>
      </c>
      <c r="G287" s="51" t="s">
        <v>395</v>
      </c>
      <c r="H287" s="51" t="s">
        <v>392</v>
      </c>
      <c r="I287" s="51"/>
      <c r="J287" s="51" t="s">
        <v>523</v>
      </c>
      <c r="K287" s="51">
        <v>12.797000000000001</v>
      </c>
      <c r="L287" s="51">
        <v>14.808999999999999</v>
      </c>
      <c r="M287" s="51">
        <v>13.257</v>
      </c>
      <c r="N287" s="51">
        <v>18.506</v>
      </c>
      <c r="O287" s="51">
        <v>16.992999999999999</v>
      </c>
      <c r="P287" s="51">
        <v>16.914000000000001</v>
      </c>
      <c r="Q287" s="51">
        <v>15.497</v>
      </c>
      <c r="R287" s="51">
        <v>10.225</v>
      </c>
      <c r="S287" s="51">
        <v>12.661</v>
      </c>
      <c r="T287" s="51">
        <v>9.9169999999999998</v>
      </c>
      <c r="U287" s="51">
        <v>2019</v>
      </c>
    </row>
    <row r="288" spans="1:21" ht="15.5">
      <c r="A288" s="51">
        <v>911</v>
      </c>
      <c r="B288" s="51" t="s">
        <v>522</v>
      </c>
      <c r="C288" s="51" t="s">
        <v>396</v>
      </c>
      <c r="D288" s="51" t="str">
        <f t="shared" si="4"/>
        <v>PCPIArmenia</v>
      </c>
      <c r="E288" s="51" t="s">
        <v>278</v>
      </c>
      <c r="F288" s="51" t="s">
        <v>397</v>
      </c>
      <c r="G288" s="51" t="s">
        <v>398</v>
      </c>
      <c r="H288" s="51" t="s">
        <v>360</v>
      </c>
      <c r="I288" s="51"/>
      <c r="J288" s="51" t="s">
        <v>524</v>
      </c>
      <c r="K288" s="51">
        <v>248.56</v>
      </c>
      <c r="L288" s="51">
        <v>262.94600000000003</v>
      </c>
      <c r="M288" s="51">
        <v>270.78300000000002</v>
      </c>
      <c r="N288" s="51">
        <v>280.88499999999999</v>
      </c>
      <c r="O288" s="51">
        <v>276.935</v>
      </c>
      <c r="P288" s="51">
        <v>279.63200000000001</v>
      </c>
      <c r="Q288" s="51">
        <v>286.68099999999998</v>
      </c>
      <c r="R288" s="51">
        <v>290.81700000000001</v>
      </c>
      <c r="S288" s="51">
        <v>294.39499999999998</v>
      </c>
      <c r="T288" s="51">
        <v>305.79199999999997</v>
      </c>
      <c r="U288" s="51">
        <v>2019</v>
      </c>
    </row>
    <row r="289" spans="1:21" ht="15.5">
      <c r="A289" s="51">
        <v>911</v>
      </c>
      <c r="B289" s="51" t="s">
        <v>522</v>
      </c>
      <c r="C289" s="51" t="s">
        <v>400</v>
      </c>
      <c r="D289" s="51" t="str">
        <f t="shared" si="4"/>
        <v>PCPIPCHArmenia</v>
      </c>
      <c r="E289" s="51" t="s">
        <v>278</v>
      </c>
      <c r="F289" s="51" t="s">
        <v>397</v>
      </c>
      <c r="G289" s="51" t="s">
        <v>401</v>
      </c>
      <c r="H289" s="51" t="s">
        <v>347</v>
      </c>
      <c r="I289" s="51"/>
      <c r="J289" s="51" t="s">
        <v>402</v>
      </c>
      <c r="K289" s="51">
        <v>2.54</v>
      </c>
      <c r="L289" s="51">
        <v>5.7880000000000003</v>
      </c>
      <c r="M289" s="51">
        <v>2.9809999999999999</v>
      </c>
      <c r="N289" s="51">
        <v>3.7309999999999999</v>
      </c>
      <c r="O289" s="51">
        <v>-1.4059999999999999</v>
      </c>
      <c r="P289" s="51">
        <v>0.97399999999999998</v>
      </c>
      <c r="Q289" s="51">
        <v>2.5209999999999999</v>
      </c>
      <c r="R289" s="51">
        <v>1.4430000000000001</v>
      </c>
      <c r="S289" s="51">
        <v>1.23</v>
      </c>
      <c r="T289" s="51">
        <v>3.871</v>
      </c>
      <c r="U289" s="51">
        <v>2019</v>
      </c>
    </row>
    <row r="290" spans="1:21" ht="15.5">
      <c r="A290" s="51">
        <v>911</v>
      </c>
      <c r="B290" s="51" t="s">
        <v>522</v>
      </c>
      <c r="C290" s="51" t="s">
        <v>403</v>
      </c>
      <c r="D290" s="51" t="str">
        <f t="shared" si="4"/>
        <v>PCPIEArmenia</v>
      </c>
      <c r="E290" s="51" t="s">
        <v>278</v>
      </c>
      <c r="F290" s="51" t="s">
        <v>404</v>
      </c>
      <c r="G290" s="51" t="s">
        <v>405</v>
      </c>
      <c r="H290" s="51" t="s">
        <v>360</v>
      </c>
      <c r="I290" s="51"/>
      <c r="J290" s="51" t="s">
        <v>524</v>
      </c>
      <c r="K290" s="51">
        <v>254.464</v>
      </c>
      <c r="L290" s="51">
        <v>268.60300000000001</v>
      </c>
      <c r="M290" s="51">
        <v>280.899</v>
      </c>
      <c r="N290" s="51">
        <v>280.536</v>
      </c>
      <c r="O290" s="51">
        <v>277.51400000000001</v>
      </c>
      <c r="P290" s="51">
        <v>284.76299999999998</v>
      </c>
      <c r="Q290" s="51">
        <v>289.87299999999999</v>
      </c>
      <c r="R290" s="51">
        <v>291.96100000000001</v>
      </c>
      <c r="S290" s="51">
        <v>303.029</v>
      </c>
      <c r="T290" s="51">
        <v>312.108</v>
      </c>
      <c r="U290" s="51">
        <v>2019</v>
      </c>
    </row>
    <row r="291" spans="1:21" ht="15.5">
      <c r="A291" s="51">
        <v>911</v>
      </c>
      <c r="B291" s="51" t="s">
        <v>522</v>
      </c>
      <c r="C291" s="51" t="s">
        <v>406</v>
      </c>
      <c r="D291" s="51" t="str">
        <f t="shared" si="4"/>
        <v>PCPIEPCHArmenia</v>
      </c>
      <c r="E291" s="51" t="s">
        <v>278</v>
      </c>
      <c r="F291" s="51" t="s">
        <v>404</v>
      </c>
      <c r="G291" s="51" t="s">
        <v>407</v>
      </c>
      <c r="H291" s="51" t="s">
        <v>347</v>
      </c>
      <c r="I291" s="51"/>
      <c r="J291" s="51" t="s">
        <v>408</v>
      </c>
      <c r="K291" s="51">
        <v>3.2269999999999999</v>
      </c>
      <c r="L291" s="51">
        <v>5.556</v>
      </c>
      <c r="M291" s="51">
        <v>4.5780000000000003</v>
      </c>
      <c r="N291" s="51">
        <v>-0.129</v>
      </c>
      <c r="O291" s="51">
        <v>-1.077</v>
      </c>
      <c r="P291" s="51">
        <v>2.6120000000000001</v>
      </c>
      <c r="Q291" s="51">
        <v>1.7949999999999999</v>
      </c>
      <c r="R291" s="51">
        <v>0.72</v>
      </c>
      <c r="S291" s="51">
        <v>3.7909999999999999</v>
      </c>
      <c r="T291" s="51">
        <v>2.996</v>
      </c>
      <c r="U291" s="51">
        <v>2019</v>
      </c>
    </row>
    <row r="292" spans="1:21" ht="15.5">
      <c r="A292" s="51">
        <v>911</v>
      </c>
      <c r="B292" s="51" t="s">
        <v>522</v>
      </c>
      <c r="C292" s="51" t="s">
        <v>409</v>
      </c>
      <c r="D292" s="51" t="str">
        <f t="shared" si="4"/>
        <v>FLIBOR6Armenia</v>
      </c>
      <c r="E292" s="51" t="s">
        <v>278</v>
      </c>
      <c r="F292" s="51" t="s">
        <v>410</v>
      </c>
      <c r="G292" s="51"/>
      <c r="H292" s="51" t="s">
        <v>384</v>
      </c>
      <c r="I292" s="51"/>
      <c r="J292" s="51"/>
      <c r="K292" s="51"/>
      <c r="L292" s="51"/>
      <c r="M292" s="51"/>
      <c r="N292" s="51"/>
      <c r="O292" s="51"/>
      <c r="P292" s="51"/>
      <c r="Q292" s="51"/>
      <c r="R292" s="51"/>
      <c r="S292" s="51"/>
      <c r="T292" s="51"/>
      <c r="U292" s="51"/>
    </row>
    <row r="293" spans="1:21" ht="15.5">
      <c r="A293" s="51">
        <v>911</v>
      </c>
      <c r="B293" s="51" t="s">
        <v>522</v>
      </c>
      <c r="C293" s="51" t="s">
        <v>411</v>
      </c>
      <c r="D293" s="51" t="str">
        <f t="shared" si="4"/>
        <v>TM_RPCHArmenia</v>
      </c>
      <c r="E293" s="51" t="s">
        <v>278</v>
      </c>
      <c r="F293" s="51" t="s">
        <v>412</v>
      </c>
      <c r="G293" s="51" t="s">
        <v>413</v>
      </c>
      <c r="H293" s="51" t="s">
        <v>347</v>
      </c>
      <c r="I293" s="51"/>
      <c r="J293" s="51" t="s">
        <v>525</v>
      </c>
      <c r="K293" s="51">
        <v>5.0259999999999998</v>
      </c>
      <c r="L293" s="51">
        <v>9.9</v>
      </c>
      <c r="M293" s="51">
        <v>2.653</v>
      </c>
      <c r="N293" s="51">
        <v>-10.122999999999999</v>
      </c>
      <c r="O293" s="51">
        <v>6.2110000000000003</v>
      </c>
      <c r="P293" s="51">
        <v>22.29</v>
      </c>
      <c r="Q293" s="51">
        <v>12.731999999999999</v>
      </c>
      <c r="R293" s="51">
        <v>13.35</v>
      </c>
      <c r="S293" s="51">
        <v>-31.1</v>
      </c>
      <c r="T293" s="51">
        <v>5.2990000000000004</v>
      </c>
      <c r="U293" s="51">
        <v>2019</v>
      </c>
    </row>
    <row r="294" spans="1:21" ht="15.5">
      <c r="A294" s="51">
        <v>911</v>
      </c>
      <c r="B294" s="51" t="s">
        <v>522</v>
      </c>
      <c r="C294" s="51" t="s">
        <v>415</v>
      </c>
      <c r="D294" s="51" t="str">
        <f t="shared" si="4"/>
        <v>TMG_RPCHArmenia</v>
      </c>
      <c r="E294" s="51" t="s">
        <v>278</v>
      </c>
      <c r="F294" s="51" t="s">
        <v>416</v>
      </c>
      <c r="G294" s="51" t="s">
        <v>417</v>
      </c>
      <c r="H294" s="51" t="s">
        <v>347</v>
      </c>
      <c r="I294" s="51"/>
      <c r="J294" s="51" t="s">
        <v>525</v>
      </c>
      <c r="K294" s="51">
        <v>3.105</v>
      </c>
      <c r="L294" s="51">
        <v>8.766</v>
      </c>
      <c r="M294" s="51">
        <v>0.36399999999999999</v>
      </c>
      <c r="N294" s="51">
        <v>-16.446000000000002</v>
      </c>
      <c r="O294" s="51">
        <v>7.194</v>
      </c>
      <c r="P294" s="51">
        <v>27.721</v>
      </c>
      <c r="Q294" s="51">
        <v>13.177</v>
      </c>
      <c r="R294" s="51">
        <v>13.095000000000001</v>
      </c>
      <c r="S294" s="51">
        <v>-15.468</v>
      </c>
      <c r="T294" s="51">
        <v>-2.1280000000000001</v>
      </c>
      <c r="U294" s="51">
        <v>2019</v>
      </c>
    </row>
    <row r="295" spans="1:21" ht="15.5">
      <c r="A295" s="51">
        <v>911</v>
      </c>
      <c r="B295" s="51" t="s">
        <v>522</v>
      </c>
      <c r="C295" s="51" t="s">
        <v>418</v>
      </c>
      <c r="D295" s="51" t="str">
        <f t="shared" si="4"/>
        <v>TX_RPCHArmenia</v>
      </c>
      <c r="E295" s="51" t="s">
        <v>278</v>
      </c>
      <c r="F295" s="51" t="s">
        <v>419</v>
      </c>
      <c r="G295" s="51" t="s">
        <v>420</v>
      </c>
      <c r="H295" s="51" t="s">
        <v>347</v>
      </c>
      <c r="I295" s="51"/>
      <c r="J295" s="51" t="s">
        <v>525</v>
      </c>
      <c r="K295" s="51">
        <v>12.162000000000001</v>
      </c>
      <c r="L295" s="51">
        <v>12.925000000000001</v>
      </c>
      <c r="M295" s="51">
        <v>9.8569999999999993</v>
      </c>
      <c r="N295" s="51">
        <v>9.1790000000000003</v>
      </c>
      <c r="O295" s="51">
        <v>18.109000000000002</v>
      </c>
      <c r="P295" s="51">
        <v>13.286</v>
      </c>
      <c r="Q295" s="51">
        <v>8.7319999999999993</v>
      </c>
      <c r="R295" s="51">
        <v>16.178999999999998</v>
      </c>
      <c r="S295" s="51">
        <v>-35.531999999999996</v>
      </c>
      <c r="T295" s="51">
        <v>-3.9910000000000001</v>
      </c>
      <c r="U295" s="51">
        <v>2019</v>
      </c>
    </row>
    <row r="296" spans="1:21" ht="15.5">
      <c r="A296" s="51">
        <v>911</v>
      </c>
      <c r="B296" s="51" t="s">
        <v>522</v>
      </c>
      <c r="C296" s="51" t="s">
        <v>421</v>
      </c>
      <c r="D296" s="51" t="str">
        <f t="shared" si="4"/>
        <v>TXG_RPCHArmenia</v>
      </c>
      <c r="E296" s="51" t="s">
        <v>278</v>
      </c>
      <c r="F296" s="51" t="s">
        <v>422</v>
      </c>
      <c r="G296" s="51" t="s">
        <v>423</v>
      </c>
      <c r="H296" s="51" t="s">
        <v>347</v>
      </c>
      <c r="I296" s="51"/>
      <c r="J296" s="51" t="s">
        <v>525</v>
      </c>
      <c r="K296" s="51">
        <v>11.624000000000001</v>
      </c>
      <c r="L296" s="51">
        <v>12.688000000000001</v>
      </c>
      <c r="M296" s="51">
        <v>8.4350000000000005</v>
      </c>
      <c r="N296" s="51">
        <v>10.464</v>
      </c>
      <c r="O296" s="51">
        <v>21.116</v>
      </c>
      <c r="P296" s="51">
        <v>15.504</v>
      </c>
      <c r="Q296" s="51">
        <v>10.065</v>
      </c>
      <c r="R296" s="51">
        <v>20.652999999999999</v>
      </c>
      <c r="S296" s="51">
        <v>-17.939</v>
      </c>
      <c r="T296" s="51">
        <v>-8.718</v>
      </c>
      <c r="U296" s="51">
        <v>2019</v>
      </c>
    </row>
    <row r="297" spans="1:21" ht="15.5">
      <c r="A297" s="51">
        <v>911</v>
      </c>
      <c r="B297" s="51" t="s">
        <v>522</v>
      </c>
      <c r="C297" s="51" t="s">
        <v>424</v>
      </c>
      <c r="D297" s="51" t="str">
        <f t="shared" si="4"/>
        <v>LURArmenia</v>
      </c>
      <c r="E297" s="51" t="s">
        <v>278</v>
      </c>
      <c r="F297" s="51" t="s">
        <v>425</v>
      </c>
      <c r="G297" s="51" t="s">
        <v>426</v>
      </c>
      <c r="H297" s="51" t="s">
        <v>427</v>
      </c>
      <c r="I297" s="51"/>
      <c r="J297" s="51" t="s">
        <v>526</v>
      </c>
      <c r="K297" s="51">
        <v>17.3</v>
      </c>
      <c r="L297" s="51">
        <v>16.2</v>
      </c>
      <c r="M297" s="51">
        <v>17.600000000000001</v>
      </c>
      <c r="N297" s="51">
        <v>18.5</v>
      </c>
      <c r="O297" s="51">
        <v>18</v>
      </c>
      <c r="P297" s="51">
        <v>20.9</v>
      </c>
      <c r="Q297" s="51">
        <v>20.5</v>
      </c>
      <c r="R297" s="51">
        <v>18.899999999999999</v>
      </c>
      <c r="S297" s="51">
        <v>24.169</v>
      </c>
      <c r="T297" s="51">
        <v>22.765999999999998</v>
      </c>
      <c r="U297" s="51">
        <v>2015</v>
      </c>
    </row>
    <row r="298" spans="1:21" ht="15.5">
      <c r="A298" s="51">
        <v>911</v>
      </c>
      <c r="B298" s="51" t="s">
        <v>522</v>
      </c>
      <c r="C298" s="51" t="s">
        <v>428</v>
      </c>
      <c r="D298" s="51" t="str">
        <f t="shared" si="4"/>
        <v>LEArmenia</v>
      </c>
      <c r="E298" s="51" t="s">
        <v>278</v>
      </c>
      <c r="F298" s="51" t="s">
        <v>429</v>
      </c>
      <c r="G298" s="51" t="s">
        <v>430</v>
      </c>
      <c r="H298" s="51" t="s">
        <v>431</v>
      </c>
      <c r="I298" s="51" t="s">
        <v>432</v>
      </c>
      <c r="J298" s="51"/>
      <c r="K298" s="51"/>
      <c r="L298" s="51"/>
      <c r="M298" s="51"/>
      <c r="N298" s="51"/>
      <c r="O298" s="51"/>
      <c r="P298" s="51"/>
      <c r="Q298" s="51"/>
      <c r="R298" s="51"/>
      <c r="S298" s="51"/>
      <c r="T298" s="51"/>
      <c r="U298" s="51"/>
    </row>
    <row r="299" spans="1:21" ht="15.5">
      <c r="A299" s="51">
        <v>911</v>
      </c>
      <c r="B299" s="51" t="s">
        <v>522</v>
      </c>
      <c r="C299" s="51" t="s">
        <v>433</v>
      </c>
      <c r="D299" s="51" t="str">
        <f t="shared" si="4"/>
        <v>LPArmenia</v>
      </c>
      <c r="E299" s="51" t="s">
        <v>278</v>
      </c>
      <c r="F299" s="51" t="s">
        <v>434</v>
      </c>
      <c r="G299" s="51" t="s">
        <v>435</v>
      </c>
      <c r="H299" s="51" t="s">
        <v>431</v>
      </c>
      <c r="I299" s="51" t="s">
        <v>432</v>
      </c>
      <c r="J299" s="51" t="s">
        <v>527</v>
      </c>
      <c r="K299" s="51">
        <v>2.97</v>
      </c>
      <c r="L299" s="51">
        <v>2.98</v>
      </c>
      <c r="M299" s="51">
        <v>2.9849999999999999</v>
      </c>
      <c r="N299" s="51">
        <v>2.99</v>
      </c>
      <c r="O299" s="51">
        <v>2.9929999999999999</v>
      </c>
      <c r="P299" s="51">
        <v>2.9790000000000001</v>
      </c>
      <c r="Q299" s="51">
        <v>2.9689999999999999</v>
      </c>
      <c r="R299" s="51">
        <v>2.9689999999999999</v>
      </c>
      <c r="S299" s="51">
        <v>2.97</v>
      </c>
      <c r="T299" s="51">
        <v>2.97</v>
      </c>
      <c r="U299" s="51">
        <v>2015</v>
      </c>
    </row>
    <row r="300" spans="1:21" ht="15.5">
      <c r="A300" s="51">
        <v>911</v>
      </c>
      <c r="B300" s="51" t="s">
        <v>522</v>
      </c>
      <c r="C300" s="51" t="s">
        <v>437</v>
      </c>
      <c r="D300" s="51" t="str">
        <f t="shared" si="4"/>
        <v>GGRArmenia</v>
      </c>
      <c r="E300" s="51" t="s">
        <v>278</v>
      </c>
      <c r="F300" s="51" t="s">
        <v>438</v>
      </c>
      <c r="G300" s="51" t="s">
        <v>439</v>
      </c>
      <c r="H300" s="51" t="s">
        <v>342</v>
      </c>
      <c r="I300" s="51" t="s">
        <v>343</v>
      </c>
      <c r="J300" s="51" t="s">
        <v>528</v>
      </c>
      <c r="K300" s="51">
        <v>892.60299999999995</v>
      </c>
      <c r="L300" s="51">
        <v>1011.53</v>
      </c>
      <c r="M300" s="51">
        <v>1064.6199999999999</v>
      </c>
      <c r="N300" s="51">
        <v>1084.08</v>
      </c>
      <c r="O300" s="51">
        <v>1085.19</v>
      </c>
      <c r="P300" s="51">
        <v>1181.99</v>
      </c>
      <c r="Q300" s="51">
        <v>1341.69</v>
      </c>
      <c r="R300" s="51">
        <v>1565.49</v>
      </c>
      <c r="S300" s="51">
        <v>1496.65</v>
      </c>
      <c r="T300" s="51">
        <v>1505.39</v>
      </c>
      <c r="U300" s="51">
        <v>2019</v>
      </c>
    </row>
    <row r="301" spans="1:21" ht="15.5">
      <c r="A301" s="51">
        <v>911</v>
      </c>
      <c r="B301" s="51" t="s">
        <v>522</v>
      </c>
      <c r="C301" s="51" t="s">
        <v>441</v>
      </c>
      <c r="D301" s="51" t="str">
        <f t="shared" si="4"/>
        <v>GGR_NGDPArmenia</v>
      </c>
      <c r="E301" s="51" t="s">
        <v>278</v>
      </c>
      <c r="F301" s="51" t="s">
        <v>438</v>
      </c>
      <c r="G301" s="51" t="s">
        <v>439</v>
      </c>
      <c r="H301" s="51" t="s">
        <v>392</v>
      </c>
      <c r="I301" s="51"/>
      <c r="J301" s="51" t="s">
        <v>442</v>
      </c>
      <c r="K301" s="51">
        <v>20.920999999999999</v>
      </c>
      <c r="L301" s="51">
        <v>22.204000000000001</v>
      </c>
      <c r="M301" s="51">
        <v>22.047999999999998</v>
      </c>
      <c r="N301" s="51">
        <v>21.494</v>
      </c>
      <c r="O301" s="51">
        <v>21.416</v>
      </c>
      <c r="P301" s="51">
        <v>21.242000000000001</v>
      </c>
      <c r="Q301" s="51">
        <v>22.297999999999998</v>
      </c>
      <c r="R301" s="51">
        <v>23.831</v>
      </c>
      <c r="S301" s="51">
        <v>24.202999999999999</v>
      </c>
      <c r="T301" s="51">
        <v>23.396000000000001</v>
      </c>
      <c r="U301" s="51">
        <v>2019</v>
      </c>
    </row>
    <row r="302" spans="1:21" ht="15.5">
      <c r="A302" s="51">
        <v>911</v>
      </c>
      <c r="B302" s="51" t="s">
        <v>522</v>
      </c>
      <c r="C302" s="51" t="s">
        <v>443</v>
      </c>
      <c r="D302" s="51" t="str">
        <f t="shared" si="4"/>
        <v>GGXArmenia</v>
      </c>
      <c r="E302" s="51" t="s">
        <v>278</v>
      </c>
      <c r="F302" s="51" t="s">
        <v>444</v>
      </c>
      <c r="G302" s="51" t="s">
        <v>445</v>
      </c>
      <c r="H302" s="51" t="s">
        <v>342</v>
      </c>
      <c r="I302" s="51" t="s">
        <v>343</v>
      </c>
      <c r="J302" s="51" t="s">
        <v>528</v>
      </c>
      <c r="K302" s="51">
        <v>956.31799999999998</v>
      </c>
      <c r="L302" s="51">
        <v>1084.0899999999999</v>
      </c>
      <c r="M302" s="51">
        <v>1158.42</v>
      </c>
      <c r="N302" s="51">
        <v>1328.03</v>
      </c>
      <c r="O302" s="51">
        <v>1370.59</v>
      </c>
      <c r="P302" s="51">
        <v>1448.25</v>
      </c>
      <c r="Q302" s="51">
        <v>1447.08</v>
      </c>
      <c r="R302" s="51">
        <v>1629.44</v>
      </c>
      <c r="S302" s="51">
        <v>1926.35</v>
      </c>
      <c r="T302" s="51">
        <v>1850.6</v>
      </c>
      <c r="U302" s="51">
        <v>2019</v>
      </c>
    </row>
    <row r="303" spans="1:21" ht="15.5">
      <c r="A303" s="51">
        <v>911</v>
      </c>
      <c r="B303" s="51" t="s">
        <v>522</v>
      </c>
      <c r="C303" s="51" t="s">
        <v>446</v>
      </c>
      <c r="D303" s="51" t="str">
        <f t="shared" si="4"/>
        <v>GGX_NGDPArmenia</v>
      </c>
      <c r="E303" s="51" t="s">
        <v>278</v>
      </c>
      <c r="F303" s="51" t="s">
        <v>444</v>
      </c>
      <c r="G303" s="51" t="s">
        <v>445</v>
      </c>
      <c r="H303" s="51" t="s">
        <v>392</v>
      </c>
      <c r="I303" s="51"/>
      <c r="J303" s="51" t="s">
        <v>447</v>
      </c>
      <c r="K303" s="51">
        <v>22.414999999999999</v>
      </c>
      <c r="L303" s="51">
        <v>23.797000000000001</v>
      </c>
      <c r="M303" s="51">
        <v>23.991</v>
      </c>
      <c r="N303" s="51">
        <v>26.331</v>
      </c>
      <c r="O303" s="51">
        <v>27.047999999999998</v>
      </c>
      <c r="P303" s="51">
        <v>26.027000000000001</v>
      </c>
      <c r="Q303" s="51">
        <v>24.05</v>
      </c>
      <c r="R303" s="51">
        <v>24.805</v>
      </c>
      <c r="S303" s="51">
        <v>31.152000000000001</v>
      </c>
      <c r="T303" s="51">
        <v>28.760999999999999</v>
      </c>
      <c r="U303" s="51">
        <v>2019</v>
      </c>
    </row>
    <row r="304" spans="1:21" ht="15.5">
      <c r="A304" s="51">
        <v>911</v>
      </c>
      <c r="B304" s="51" t="s">
        <v>522</v>
      </c>
      <c r="C304" s="51" t="s">
        <v>448</v>
      </c>
      <c r="D304" s="51" t="str">
        <f t="shared" si="4"/>
        <v>GGXCNLArmenia</v>
      </c>
      <c r="E304" s="51" t="s">
        <v>278</v>
      </c>
      <c r="F304" s="51" t="s">
        <v>449</v>
      </c>
      <c r="G304" s="51" t="s">
        <v>450</v>
      </c>
      <c r="H304" s="51" t="s">
        <v>342</v>
      </c>
      <c r="I304" s="51" t="s">
        <v>343</v>
      </c>
      <c r="J304" s="51" t="s">
        <v>528</v>
      </c>
      <c r="K304" s="51">
        <v>-63.716000000000001</v>
      </c>
      <c r="L304" s="51">
        <v>-72.566000000000003</v>
      </c>
      <c r="M304" s="51">
        <v>-93.805000000000007</v>
      </c>
      <c r="N304" s="51">
        <v>-243.953</v>
      </c>
      <c r="O304" s="51">
        <v>-285.40600000000001</v>
      </c>
      <c r="P304" s="51">
        <v>-266.26400000000001</v>
      </c>
      <c r="Q304" s="51">
        <v>-105.39400000000001</v>
      </c>
      <c r="R304" s="51">
        <v>-63.948</v>
      </c>
      <c r="S304" s="51">
        <v>-429.69600000000003</v>
      </c>
      <c r="T304" s="51">
        <v>-345.21499999999997</v>
      </c>
      <c r="U304" s="51">
        <v>2019</v>
      </c>
    </row>
    <row r="305" spans="1:21" ht="15.5">
      <c r="A305" s="51">
        <v>911</v>
      </c>
      <c r="B305" s="51" t="s">
        <v>522</v>
      </c>
      <c r="C305" s="51" t="s">
        <v>451</v>
      </c>
      <c r="D305" s="51" t="str">
        <f t="shared" si="4"/>
        <v>GGXCNL_NGDPArmenia</v>
      </c>
      <c r="E305" s="51" t="s">
        <v>278</v>
      </c>
      <c r="F305" s="51" t="s">
        <v>449</v>
      </c>
      <c r="G305" s="51" t="s">
        <v>450</v>
      </c>
      <c r="H305" s="51" t="s">
        <v>392</v>
      </c>
      <c r="I305" s="51"/>
      <c r="J305" s="51" t="s">
        <v>452</v>
      </c>
      <c r="K305" s="51">
        <v>-1.4930000000000001</v>
      </c>
      <c r="L305" s="51">
        <v>-1.593</v>
      </c>
      <c r="M305" s="51">
        <v>-1.9430000000000001</v>
      </c>
      <c r="N305" s="51">
        <v>-4.8369999999999997</v>
      </c>
      <c r="O305" s="51">
        <v>-5.6319999999999997</v>
      </c>
      <c r="P305" s="51">
        <v>-4.7850000000000001</v>
      </c>
      <c r="Q305" s="51">
        <v>-1.752</v>
      </c>
      <c r="R305" s="51">
        <v>-0.97299999999999998</v>
      </c>
      <c r="S305" s="51">
        <v>-6.9489999999999998</v>
      </c>
      <c r="T305" s="51">
        <v>-5.3650000000000002</v>
      </c>
      <c r="U305" s="51">
        <v>2019</v>
      </c>
    </row>
    <row r="306" spans="1:21" ht="15.5">
      <c r="A306" s="51">
        <v>911</v>
      </c>
      <c r="B306" s="51" t="s">
        <v>522</v>
      </c>
      <c r="C306" s="51" t="s">
        <v>453</v>
      </c>
      <c r="D306" s="51" t="str">
        <f t="shared" si="4"/>
        <v>GGSBArmenia</v>
      </c>
      <c r="E306" s="51" t="s">
        <v>278</v>
      </c>
      <c r="F306" s="51" t="s">
        <v>454</v>
      </c>
      <c r="G306" s="51" t="s">
        <v>455</v>
      </c>
      <c r="H306" s="51" t="s">
        <v>342</v>
      </c>
      <c r="I306" s="51" t="s">
        <v>343</v>
      </c>
      <c r="J306" s="51"/>
      <c r="K306" s="51"/>
      <c r="L306" s="51"/>
      <c r="M306" s="51"/>
      <c r="N306" s="51"/>
      <c r="O306" s="51"/>
      <c r="P306" s="51"/>
      <c r="Q306" s="51"/>
      <c r="R306" s="51"/>
      <c r="S306" s="51"/>
      <c r="T306" s="51"/>
      <c r="U306" s="51"/>
    </row>
    <row r="307" spans="1:21" ht="15.5">
      <c r="A307" s="51">
        <v>911</v>
      </c>
      <c r="B307" s="51" t="s">
        <v>522</v>
      </c>
      <c r="C307" s="51" t="s">
        <v>456</v>
      </c>
      <c r="D307" s="51" t="str">
        <f t="shared" si="4"/>
        <v>GGSB_NPGDPArmenia</v>
      </c>
      <c r="E307" s="51" t="s">
        <v>278</v>
      </c>
      <c r="F307" s="51" t="s">
        <v>454</v>
      </c>
      <c r="G307" s="51" t="s">
        <v>455</v>
      </c>
      <c r="H307" s="51" t="s">
        <v>380</v>
      </c>
      <c r="I307" s="51"/>
      <c r="J307" s="51"/>
      <c r="K307" s="51"/>
      <c r="L307" s="51"/>
      <c r="M307" s="51"/>
      <c r="N307" s="51"/>
      <c r="O307" s="51"/>
      <c r="P307" s="51"/>
      <c r="Q307" s="51"/>
      <c r="R307" s="51"/>
      <c r="S307" s="51"/>
      <c r="T307" s="51"/>
      <c r="U307" s="51"/>
    </row>
    <row r="308" spans="1:21" ht="15.5">
      <c r="A308" s="51">
        <v>911</v>
      </c>
      <c r="B308" s="51" t="s">
        <v>522</v>
      </c>
      <c r="C308" s="51" t="s">
        <v>457</v>
      </c>
      <c r="D308" s="51" t="str">
        <f t="shared" si="4"/>
        <v>GGXONLBArmenia</v>
      </c>
      <c r="E308" s="51" t="s">
        <v>278</v>
      </c>
      <c r="F308" s="51" t="s">
        <v>458</v>
      </c>
      <c r="G308" s="51" t="s">
        <v>459</v>
      </c>
      <c r="H308" s="51" t="s">
        <v>342</v>
      </c>
      <c r="I308" s="51" t="s">
        <v>343</v>
      </c>
      <c r="J308" s="51" t="s">
        <v>528</v>
      </c>
      <c r="K308" s="51">
        <v>-23.507000000000001</v>
      </c>
      <c r="L308" s="51">
        <v>-25.821000000000002</v>
      </c>
      <c r="M308" s="51">
        <v>-32.161000000000001</v>
      </c>
      <c r="N308" s="51">
        <v>-169.869</v>
      </c>
      <c r="O308" s="51">
        <v>-187.12899999999999</v>
      </c>
      <c r="P308" s="51">
        <v>-146.50399999999999</v>
      </c>
      <c r="Q308" s="51">
        <v>33.621000000000002</v>
      </c>
      <c r="R308" s="51">
        <v>93.605000000000004</v>
      </c>
      <c r="S308" s="51">
        <v>-257.59699999999998</v>
      </c>
      <c r="T308" s="51">
        <v>-139.37799999999999</v>
      </c>
      <c r="U308" s="51">
        <v>2019</v>
      </c>
    </row>
    <row r="309" spans="1:21" ht="15.5">
      <c r="A309" s="51">
        <v>911</v>
      </c>
      <c r="B309" s="51" t="s">
        <v>522</v>
      </c>
      <c r="C309" s="51" t="s">
        <v>460</v>
      </c>
      <c r="D309" s="51" t="str">
        <f t="shared" si="4"/>
        <v>GGXONLB_NGDPArmenia</v>
      </c>
      <c r="E309" s="51" t="s">
        <v>278</v>
      </c>
      <c r="F309" s="51" t="s">
        <v>458</v>
      </c>
      <c r="G309" s="51" t="s">
        <v>459</v>
      </c>
      <c r="H309" s="51" t="s">
        <v>392</v>
      </c>
      <c r="I309" s="51"/>
      <c r="J309" s="51" t="s">
        <v>461</v>
      </c>
      <c r="K309" s="51">
        <v>-0.55100000000000005</v>
      </c>
      <c r="L309" s="51">
        <v>-0.56699999999999995</v>
      </c>
      <c r="M309" s="51">
        <v>-0.66600000000000004</v>
      </c>
      <c r="N309" s="51">
        <v>-3.3679999999999999</v>
      </c>
      <c r="O309" s="51">
        <v>-3.6930000000000001</v>
      </c>
      <c r="P309" s="51">
        <v>-2.633</v>
      </c>
      <c r="Q309" s="51">
        <v>0.55900000000000005</v>
      </c>
      <c r="R309" s="51">
        <v>1.425</v>
      </c>
      <c r="S309" s="51">
        <v>-4.1660000000000004</v>
      </c>
      <c r="T309" s="51">
        <v>-2.1659999999999999</v>
      </c>
      <c r="U309" s="51">
        <v>2019</v>
      </c>
    </row>
    <row r="310" spans="1:21" ht="15.5">
      <c r="A310" s="51">
        <v>911</v>
      </c>
      <c r="B310" s="51" t="s">
        <v>522</v>
      </c>
      <c r="C310" s="51" t="s">
        <v>462</v>
      </c>
      <c r="D310" s="51" t="str">
        <f t="shared" si="4"/>
        <v>GGXWDNArmenia</v>
      </c>
      <c r="E310" s="51" t="s">
        <v>278</v>
      </c>
      <c r="F310" s="51" t="s">
        <v>463</v>
      </c>
      <c r="G310" s="51" t="s">
        <v>464</v>
      </c>
      <c r="H310" s="51" t="s">
        <v>342</v>
      </c>
      <c r="I310" s="51" t="s">
        <v>343</v>
      </c>
      <c r="J310" s="51"/>
      <c r="K310" s="51"/>
      <c r="L310" s="51"/>
      <c r="M310" s="51"/>
      <c r="N310" s="51"/>
      <c r="O310" s="51"/>
      <c r="P310" s="51"/>
      <c r="Q310" s="51"/>
      <c r="R310" s="51"/>
      <c r="S310" s="51"/>
      <c r="T310" s="51"/>
      <c r="U310" s="51"/>
    </row>
    <row r="311" spans="1:21" ht="15.5">
      <c r="A311" s="51">
        <v>911</v>
      </c>
      <c r="B311" s="51" t="s">
        <v>522</v>
      </c>
      <c r="C311" s="51" t="s">
        <v>465</v>
      </c>
      <c r="D311" s="51" t="str">
        <f t="shared" si="4"/>
        <v>GGXWDN_NGDPArmenia</v>
      </c>
      <c r="E311" s="51" t="s">
        <v>278</v>
      </c>
      <c r="F311" s="51" t="s">
        <v>463</v>
      </c>
      <c r="G311" s="51" t="s">
        <v>464</v>
      </c>
      <c r="H311" s="51" t="s">
        <v>392</v>
      </c>
      <c r="I311" s="51"/>
      <c r="J311" s="51"/>
      <c r="K311" s="51"/>
      <c r="L311" s="51"/>
      <c r="M311" s="51"/>
      <c r="N311" s="51"/>
      <c r="O311" s="51"/>
      <c r="P311" s="51"/>
      <c r="Q311" s="51"/>
      <c r="R311" s="51"/>
      <c r="S311" s="51"/>
      <c r="T311" s="51"/>
      <c r="U311" s="51"/>
    </row>
    <row r="312" spans="1:21" ht="15.5">
      <c r="A312" s="51">
        <v>911</v>
      </c>
      <c r="B312" s="51" t="s">
        <v>522</v>
      </c>
      <c r="C312" s="51" t="s">
        <v>466</v>
      </c>
      <c r="D312" s="51" t="str">
        <f t="shared" si="4"/>
        <v>GGXWDGArmenia</v>
      </c>
      <c r="E312" s="51" t="s">
        <v>278</v>
      </c>
      <c r="F312" s="51" t="s">
        <v>467</v>
      </c>
      <c r="G312" s="51" t="s">
        <v>468</v>
      </c>
      <c r="H312" s="51" t="s">
        <v>342</v>
      </c>
      <c r="I312" s="51" t="s">
        <v>343</v>
      </c>
      <c r="J312" s="51" t="s">
        <v>528</v>
      </c>
      <c r="K312" s="51">
        <v>1518.88</v>
      </c>
      <c r="L312" s="51">
        <v>1655.09</v>
      </c>
      <c r="M312" s="51">
        <v>1900.63</v>
      </c>
      <c r="N312" s="51">
        <v>2225.91</v>
      </c>
      <c r="O312" s="51">
        <v>2631.39</v>
      </c>
      <c r="P312" s="51">
        <v>2988.38</v>
      </c>
      <c r="Q312" s="51">
        <v>3082.68</v>
      </c>
      <c r="R312" s="51">
        <v>3278.43</v>
      </c>
      <c r="S312" s="51">
        <v>3882.59</v>
      </c>
      <c r="T312" s="51">
        <v>4496.2299999999996</v>
      </c>
      <c r="U312" s="51">
        <v>2019</v>
      </c>
    </row>
    <row r="313" spans="1:21" ht="15.5">
      <c r="A313" s="51">
        <v>911</v>
      </c>
      <c r="B313" s="51" t="s">
        <v>522</v>
      </c>
      <c r="C313" s="51" t="s">
        <v>469</v>
      </c>
      <c r="D313" s="51" t="str">
        <f t="shared" si="4"/>
        <v>GGXWDG_NGDPArmenia</v>
      </c>
      <c r="E313" s="51" t="s">
        <v>278</v>
      </c>
      <c r="F313" s="51" t="s">
        <v>467</v>
      </c>
      <c r="G313" s="51" t="s">
        <v>468</v>
      </c>
      <c r="H313" s="51" t="s">
        <v>392</v>
      </c>
      <c r="I313" s="51"/>
      <c r="J313" s="51" t="s">
        <v>470</v>
      </c>
      <c r="K313" s="51">
        <v>35.6</v>
      </c>
      <c r="L313" s="51">
        <v>36.331000000000003</v>
      </c>
      <c r="M313" s="51">
        <v>39.362000000000002</v>
      </c>
      <c r="N313" s="51">
        <v>44.133000000000003</v>
      </c>
      <c r="O313" s="51">
        <v>51.929000000000002</v>
      </c>
      <c r="P313" s="51">
        <v>53.704000000000001</v>
      </c>
      <c r="Q313" s="51">
        <v>51.232999999999997</v>
      </c>
      <c r="R313" s="51">
        <v>49.906999999999996</v>
      </c>
      <c r="S313" s="51">
        <v>62.786999999999999</v>
      </c>
      <c r="T313" s="51">
        <v>69.876999999999995</v>
      </c>
      <c r="U313" s="51">
        <v>2019</v>
      </c>
    </row>
    <row r="314" spans="1:21" ht="15.5">
      <c r="A314" s="51">
        <v>911</v>
      </c>
      <c r="B314" s="51" t="s">
        <v>522</v>
      </c>
      <c r="C314" s="51" t="s">
        <v>471</v>
      </c>
      <c r="D314" s="51" t="str">
        <f t="shared" si="4"/>
        <v>NGDP_FYArmenia</v>
      </c>
      <c r="E314" s="51" t="s">
        <v>278</v>
      </c>
      <c r="F314" s="51" t="s">
        <v>472</v>
      </c>
      <c r="G314" s="51" t="s">
        <v>473</v>
      </c>
      <c r="H314" s="51" t="s">
        <v>342</v>
      </c>
      <c r="I314" s="51" t="s">
        <v>343</v>
      </c>
      <c r="J314" s="51" t="s">
        <v>528</v>
      </c>
      <c r="K314" s="51">
        <v>4266.46</v>
      </c>
      <c r="L314" s="51">
        <v>4555.6400000000003</v>
      </c>
      <c r="M314" s="51">
        <v>4828.63</v>
      </c>
      <c r="N314" s="51">
        <v>5043.63</v>
      </c>
      <c r="O314" s="51">
        <v>5067.29</v>
      </c>
      <c r="P314" s="51">
        <v>5564.49</v>
      </c>
      <c r="Q314" s="51">
        <v>6017.04</v>
      </c>
      <c r="R314" s="51">
        <v>6569.03</v>
      </c>
      <c r="S314" s="51">
        <v>6183.74</v>
      </c>
      <c r="T314" s="51">
        <v>6434.48</v>
      </c>
      <c r="U314" s="51">
        <v>2019</v>
      </c>
    </row>
    <row r="315" spans="1:21" ht="15.5">
      <c r="A315" s="51">
        <v>911</v>
      </c>
      <c r="B315" s="51" t="s">
        <v>522</v>
      </c>
      <c r="C315" s="51" t="s">
        <v>474</v>
      </c>
      <c r="D315" s="51" t="str">
        <f t="shared" si="4"/>
        <v>BCAArmenia</v>
      </c>
      <c r="E315" s="51" t="s">
        <v>278</v>
      </c>
      <c r="F315" s="51" t="s">
        <v>475</v>
      </c>
      <c r="G315" s="51" t="s">
        <v>476</v>
      </c>
      <c r="H315" s="51" t="s">
        <v>352</v>
      </c>
      <c r="I315" s="51" t="s">
        <v>343</v>
      </c>
      <c r="J315" s="51" t="s">
        <v>529</v>
      </c>
      <c r="K315" s="51">
        <v>-1.0580000000000001</v>
      </c>
      <c r="L315" s="51">
        <v>-0.81399999999999995</v>
      </c>
      <c r="M315" s="51">
        <v>-0.90200000000000002</v>
      </c>
      <c r="N315" s="51">
        <v>-0.28499999999999998</v>
      </c>
      <c r="O315" s="51">
        <v>-0.108</v>
      </c>
      <c r="P315" s="51">
        <v>-0.17399999999999999</v>
      </c>
      <c r="Q315" s="51">
        <v>-0.86</v>
      </c>
      <c r="R315" s="51">
        <v>-0.98799999999999999</v>
      </c>
      <c r="S315" s="51">
        <v>-0.56299999999999994</v>
      </c>
      <c r="T315" s="51">
        <v>-0.82499999999999996</v>
      </c>
      <c r="U315" s="51">
        <v>2019</v>
      </c>
    </row>
    <row r="316" spans="1:21" ht="15.5">
      <c r="A316" s="51">
        <v>911</v>
      </c>
      <c r="B316" s="51" t="s">
        <v>522</v>
      </c>
      <c r="C316" s="51" t="s">
        <v>478</v>
      </c>
      <c r="D316" s="51" t="str">
        <f t="shared" si="4"/>
        <v>BCA_NGDPDArmenia</v>
      </c>
      <c r="E316" s="51" t="s">
        <v>278</v>
      </c>
      <c r="F316" s="51" t="s">
        <v>475</v>
      </c>
      <c r="G316" s="51" t="s">
        <v>476</v>
      </c>
      <c r="H316" s="51" t="s">
        <v>392</v>
      </c>
      <c r="I316" s="51"/>
      <c r="J316" s="51" t="s">
        <v>479</v>
      </c>
      <c r="K316" s="51">
        <v>-9.9619999999999997</v>
      </c>
      <c r="L316" s="51">
        <v>-7.3159999999999998</v>
      </c>
      <c r="M316" s="51">
        <v>-7.7679999999999998</v>
      </c>
      <c r="N316" s="51">
        <v>-2.698</v>
      </c>
      <c r="O316" s="51">
        <v>-1.0229999999999999</v>
      </c>
      <c r="P316" s="51">
        <v>-1.508</v>
      </c>
      <c r="Q316" s="51">
        <v>-6.9029999999999996</v>
      </c>
      <c r="R316" s="51">
        <v>-7.2229999999999999</v>
      </c>
      <c r="S316" s="51">
        <v>-4.5640000000000001</v>
      </c>
      <c r="T316" s="51">
        <v>-6.7309999999999999</v>
      </c>
      <c r="U316" s="51">
        <v>2019</v>
      </c>
    </row>
    <row r="317" spans="1:21" ht="15.5">
      <c r="A317" s="51">
        <v>314</v>
      </c>
      <c r="B317" s="51" t="s">
        <v>530</v>
      </c>
      <c r="C317" s="51" t="s">
        <v>338</v>
      </c>
      <c r="D317" s="51" t="str">
        <f t="shared" si="4"/>
        <v>NGDP_RAruba</v>
      </c>
      <c r="E317" s="51" t="s">
        <v>212</v>
      </c>
      <c r="F317" s="51" t="s">
        <v>340</v>
      </c>
      <c r="G317" s="51" t="s">
        <v>341</v>
      </c>
      <c r="H317" s="51" t="s">
        <v>342</v>
      </c>
      <c r="I317" s="51" t="s">
        <v>343</v>
      </c>
      <c r="J317" s="51" t="s">
        <v>531</v>
      </c>
      <c r="K317" s="51">
        <v>3.1680000000000001</v>
      </c>
      <c r="L317" s="51">
        <v>3.2989999999999999</v>
      </c>
      <c r="M317" s="51">
        <v>3.3290000000000002</v>
      </c>
      <c r="N317" s="51">
        <v>3.3140000000000001</v>
      </c>
      <c r="O317" s="51">
        <v>3.33</v>
      </c>
      <c r="P317" s="51">
        <v>3.4079999999999999</v>
      </c>
      <c r="Q317" s="51">
        <v>3.4489999999999998</v>
      </c>
      <c r="R317" s="51">
        <v>3.4630000000000001</v>
      </c>
      <c r="S317" s="51">
        <v>2.581</v>
      </c>
      <c r="T317" s="51">
        <v>2.7090000000000001</v>
      </c>
      <c r="U317" s="51">
        <v>2017</v>
      </c>
    </row>
    <row r="318" spans="1:21" ht="15.5">
      <c r="A318" s="51">
        <v>314</v>
      </c>
      <c r="B318" s="51" t="s">
        <v>530</v>
      </c>
      <c r="C318" s="51" t="s">
        <v>345</v>
      </c>
      <c r="D318" s="51" t="str">
        <f t="shared" si="4"/>
        <v>NGDP_RPCHAruba</v>
      </c>
      <c r="E318" s="51" t="s">
        <v>212</v>
      </c>
      <c r="F318" s="51" t="s">
        <v>340</v>
      </c>
      <c r="G318" s="51" t="s">
        <v>346</v>
      </c>
      <c r="H318" s="51" t="s">
        <v>347</v>
      </c>
      <c r="I318" s="51"/>
      <c r="J318" s="51" t="s">
        <v>348</v>
      </c>
      <c r="K318" s="51">
        <v>-1.3680000000000001</v>
      </c>
      <c r="L318" s="51">
        <v>4.165</v>
      </c>
      <c r="M318" s="51">
        <v>0.90400000000000003</v>
      </c>
      <c r="N318" s="51">
        <v>-0.44800000000000001</v>
      </c>
      <c r="O318" s="51">
        <v>0.48299999999999998</v>
      </c>
      <c r="P318" s="51">
        <v>2.3420000000000001</v>
      </c>
      <c r="Q318" s="51">
        <v>1.2</v>
      </c>
      <c r="R318" s="51">
        <v>0.4</v>
      </c>
      <c r="S318" s="51">
        <v>-25.457000000000001</v>
      </c>
      <c r="T318" s="51">
        <v>4.9509999999999996</v>
      </c>
      <c r="U318" s="51">
        <v>2017</v>
      </c>
    </row>
    <row r="319" spans="1:21" ht="15.5">
      <c r="A319" s="51">
        <v>314</v>
      </c>
      <c r="B319" s="51" t="s">
        <v>530</v>
      </c>
      <c r="C319" s="51" t="s">
        <v>349</v>
      </c>
      <c r="D319" s="51" t="str">
        <f t="shared" si="4"/>
        <v>NGDPAruba</v>
      </c>
      <c r="E319" s="51" t="s">
        <v>212</v>
      </c>
      <c r="F319" s="51" t="s">
        <v>155</v>
      </c>
      <c r="G319" s="51" t="s">
        <v>350</v>
      </c>
      <c r="H319" s="51" t="s">
        <v>342</v>
      </c>
      <c r="I319" s="51" t="s">
        <v>343</v>
      </c>
      <c r="J319" s="51" t="s">
        <v>531</v>
      </c>
      <c r="K319" s="51">
        <v>4.681</v>
      </c>
      <c r="L319" s="51">
        <v>4.883</v>
      </c>
      <c r="M319" s="51">
        <v>4.9960000000000004</v>
      </c>
      <c r="N319" s="51">
        <v>5.3040000000000003</v>
      </c>
      <c r="O319" s="51">
        <v>5.3410000000000002</v>
      </c>
      <c r="P319" s="51">
        <v>5.5350000000000001</v>
      </c>
      <c r="Q319" s="51">
        <v>5.7320000000000002</v>
      </c>
      <c r="R319" s="51">
        <v>5.9820000000000002</v>
      </c>
      <c r="S319" s="51">
        <v>4.399</v>
      </c>
      <c r="T319" s="51">
        <v>4.6210000000000004</v>
      </c>
      <c r="U319" s="51">
        <v>2017</v>
      </c>
    </row>
    <row r="320" spans="1:21" ht="15.5">
      <c r="A320" s="51">
        <v>314</v>
      </c>
      <c r="B320" s="51" t="s">
        <v>530</v>
      </c>
      <c r="C320" s="51" t="s">
        <v>157</v>
      </c>
      <c r="D320" s="51" t="str">
        <f t="shared" si="4"/>
        <v>NGDPDAruba</v>
      </c>
      <c r="E320" s="51" t="s">
        <v>212</v>
      </c>
      <c r="F320" s="51" t="s">
        <v>155</v>
      </c>
      <c r="G320" s="51" t="s">
        <v>351</v>
      </c>
      <c r="H320" s="51" t="s">
        <v>352</v>
      </c>
      <c r="I320" s="51" t="s">
        <v>343</v>
      </c>
      <c r="J320" s="51" t="s">
        <v>353</v>
      </c>
      <c r="K320" s="51">
        <v>2.6150000000000002</v>
      </c>
      <c r="L320" s="51">
        <v>2.7280000000000002</v>
      </c>
      <c r="M320" s="51">
        <v>2.7909999999999999</v>
      </c>
      <c r="N320" s="51">
        <v>2.9630000000000001</v>
      </c>
      <c r="O320" s="51">
        <v>2.984</v>
      </c>
      <c r="P320" s="51">
        <v>3.0920000000000001</v>
      </c>
      <c r="Q320" s="51">
        <v>3.202</v>
      </c>
      <c r="R320" s="51">
        <v>3.3420000000000001</v>
      </c>
      <c r="S320" s="51">
        <v>2.4580000000000002</v>
      </c>
      <c r="T320" s="51">
        <v>2.5819999999999999</v>
      </c>
      <c r="U320" s="51">
        <v>2017</v>
      </c>
    </row>
    <row r="321" spans="1:21" ht="15.5">
      <c r="A321" s="51">
        <v>314</v>
      </c>
      <c r="B321" s="51" t="s">
        <v>530</v>
      </c>
      <c r="C321" s="51" t="s">
        <v>354</v>
      </c>
      <c r="D321" s="51" t="str">
        <f t="shared" si="4"/>
        <v>PPPGDPAruba</v>
      </c>
      <c r="E321" s="51" t="s">
        <v>212</v>
      </c>
      <c r="F321" s="51" t="s">
        <v>155</v>
      </c>
      <c r="G321" s="51" t="s">
        <v>355</v>
      </c>
      <c r="H321" s="51" t="s">
        <v>356</v>
      </c>
      <c r="I321" s="51" t="s">
        <v>343</v>
      </c>
      <c r="J321" s="51" t="s">
        <v>353</v>
      </c>
      <c r="K321" s="51">
        <v>3.552</v>
      </c>
      <c r="L321" s="51">
        <v>3.7989999999999999</v>
      </c>
      <c r="M321" s="51">
        <v>3.8170000000000002</v>
      </c>
      <c r="N321" s="51">
        <v>3.8929999999999998</v>
      </c>
      <c r="O321" s="51">
        <v>3.9409999999999998</v>
      </c>
      <c r="P321" s="51">
        <v>4.0979999999999999</v>
      </c>
      <c r="Q321" s="51">
        <v>4.2469999999999999</v>
      </c>
      <c r="R321" s="51">
        <v>4.34</v>
      </c>
      <c r="S321" s="51">
        <v>3.274</v>
      </c>
      <c r="T321" s="51">
        <v>3.4990000000000001</v>
      </c>
      <c r="U321" s="51">
        <v>2017</v>
      </c>
    </row>
    <row r="322" spans="1:21" ht="15.5">
      <c r="A322" s="51">
        <v>314</v>
      </c>
      <c r="B322" s="51" t="s">
        <v>530</v>
      </c>
      <c r="C322" s="51" t="s">
        <v>357</v>
      </c>
      <c r="D322" s="51" t="str">
        <f t="shared" si="4"/>
        <v>NGDP_DAruba</v>
      </c>
      <c r="E322" s="51" t="s">
        <v>212</v>
      </c>
      <c r="F322" s="51" t="s">
        <v>358</v>
      </c>
      <c r="G322" s="51" t="s">
        <v>359</v>
      </c>
      <c r="H322" s="51" t="s">
        <v>360</v>
      </c>
      <c r="I322" s="51"/>
      <c r="J322" s="51" t="s">
        <v>361</v>
      </c>
      <c r="K322" s="51">
        <v>147.78700000000001</v>
      </c>
      <c r="L322" s="51">
        <v>147.989</v>
      </c>
      <c r="M322" s="51">
        <v>150.05099999999999</v>
      </c>
      <c r="N322" s="51">
        <v>160.018</v>
      </c>
      <c r="O322" s="51">
        <v>160.363</v>
      </c>
      <c r="P322" s="51">
        <v>162.40700000000001</v>
      </c>
      <c r="Q322" s="51">
        <v>166.178</v>
      </c>
      <c r="R322" s="51">
        <v>172.72300000000001</v>
      </c>
      <c r="S322" s="51">
        <v>170.411</v>
      </c>
      <c r="T322" s="51">
        <v>170.578</v>
      </c>
      <c r="U322" s="51">
        <v>2017</v>
      </c>
    </row>
    <row r="323" spans="1:21" ht="15.5">
      <c r="A323" s="51">
        <v>314</v>
      </c>
      <c r="B323" s="51" t="s">
        <v>530</v>
      </c>
      <c r="C323" s="51" t="s">
        <v>362</v>
      </c>
      <c r="D323" s="51" t="str">
        <f t="shared" ref="D323:D386" si="5">C323&amp;E323</f>
        <v>NGDPRPCAruba</v>
      </c>
      <c r="E323" s="51" t="s">
        <v>212</v>
      </c>
      <c r="F323" s="51" t="s">
        <v>363</v>
      </c>
      <c r="G323" s="51" t="s">
        <v>364</v>
      </c>
      <c r="H323" s="51" t="s">
        <v>342</v>
      </c>
      <c r="I323" s="51" t="s">
        <v>333</v>
      </c>
      <c r="J323" s="51" t="s">
        <v>365</v>
      </c>
      <c r="K323" s="51">
        <v>30289.91</v>
      </c>
      <c r="L323" s="51">
        <v>31014.92</v>
      </c>
      <c r="M323" s="51">
        <v>30877.3</v>
      </c>
      <c r="N323" s="51">
        <v>30344.5</v>
      </c>
      <c r="O323" s="51">
        <v>30179.69</v>
      </c>
      <c r="P323" s="51">
        <v>30683.1</v>
      </c>
      <c r="Q323" s="51">
        <v>30909.02</v>
      </c>
      <c r="R323" s="51">
        <v>30897.21</v>
      </c>
      <c r="S323" s="51">
        <v>22933.29</v>
      </c>
      <c r="T323" s="51">
        <v>23980.21</v>
      </c>
      <c r="U323" s="51">
        <v>2017</v>
      </c>
    </row>
    <row r="324" spans="1:21" ht="15.5">
      <c r="A324" s="51">
        <v>314</v>
      </c>
      <c r="B324" s="51" t="s">
        <v>530</v>
      </c>
      <c r="C324" s="51" t="s">
        <v>366</v>
      </c>
      <c r="D324" s="51" t="str">
        <f t="shared" si="5"/>
        <v>NGDPRPPPPCAruba</v>
      </c>
      <c r="E324" s="51" t="s">
        <v>212</v>
      </c>
      <c r="F324" s="51" t="s">
        <v>363</v>
      </c>
      <c r="G324" s="51" t="s">
        <v>367</v>
      </c>
      <c r="H324" s="51" t="s">
        <v>368</v>
      </c>
      <c r="I324" s="51" t="s">
        <v>333</v>
      </c>
      <c r="J324" s="51" t="s">
        <v>365</v>
      </c>
      <c r="K324" s="51">
        <v>36420.71</v>
      </c>
      <c r="L324" s="51">
        <v>37292.449999999997</v>
      </c>
      <c r="M324" s="51">
        <v>37126.980000000003</v>
      </c>
      <c r="N324" s="51">
        <v>36486.35</v>
      </c>
      <c r="O324" s="51">
        <v>36288.17</v>
      </c>
      <c r="P324" s="51">
        <v>36893.480000000003</v>
      </c>
      <c r="Q324" s="51">
        <v>37165.120000000003</v>
      </c>
      <c r="R324" s="51">
        <v>37150.92</v>
      </c>
      <c r="S324" s="51">
        <v>27575.07</v>
      </c>
      <c r="T324" s="51">
        <v>28833.9</v>
      </c>
      <c r="U324" s="51">
        <v>2017</v>
      </c>
    </row>
    <row r="325" spans="1:21" ht="15.5">
      <c r="A325" s="51">
        <v>314</v>
      </c>
      <c r="B325" s="51" t="s">
        <v>530</v>
      </c>
      <c r="C325" s="51" t="s">
        <v>369</v>
      </c>
      <c r="D325" s="51" t="str">
        <f t="shared" si="5"/>
        <v>NGDPPCAruba</v>
      </c>
      <c r="E325" s="51" t="s">
        <v>212</v>
      </c>
      <c r="F325" s="51" t="s">
        <v>370</v>
      </c>
      <c r="G325" s="51" t="s">
        <v>371</v>
      </c>
      <c r="H325" s="51" t="s">
        <v>342</v>
      </c>
      <c r="I325" s="51" t="s">
        <v>333</v>
      </c>
      <c r="J325" s="51" t="s">
        <v>372</v>
      </c>
      <c r="K325" s="51">
        <v>44764.67</v>
      </c>
      <c r="L325" s="51">
        <v>45898.79</v>
      </c>
      <c r="M325" s="51">
        <v>46331.67</v>
      </c>
      <c r="N325" s="51">
        <v>48556.65</v>
      </c>
      <c r="O325" s="51">
        <v>48397.05</v>
      </c>
      <c r="P325" s="51">
        <v>49831.64</v>
      </c>
      <c r="Q325" s="51">
        <v>51363.87</v>
      </c>
      <c r="R325" s="51">
        <v>53366.67</v>
      </c>
      <c r="S325" s="51">
        <v>39080.93</v>
      </c>
      <c r="T325" s="51">
        <v>40905.06</v>
      </c>
      <c r="U325" s="51">
        <v>2017</v>
      </c>
    </row>
    <row r="326" spans="1:21" ht="15.5">
      <c r="A326" s="51">
        <v>314</v>
      </c>
      <c r="B326" s="51" t="s">
        <v>530</v>
      </c>
      <c r="C326" s="51" t="s">
        <v>373</v>
      </c>
      <c r="D326" s="51" t="str">
        <f t="shared" si="5"/>
        <v>NGDPDPCAruba</v>
      </c>
      <c r="E326" s="51" t="s">
        <v>212</v>
      </c>
      <c r="F326" s="51" t="s">
        <v>370</v>
      </c>
      <c r="G326" s="51" t="s">
        <v>374</v>
      </c>
      <c r="H326" s="51" t="s">
        <v>352</v>
      </c>
      <c r="I326" s="51" t="s">
        <v>333</v>
      </c>
      <c r="J326" s="51" t="s">
        <v>372</v>
      </c>
      <c r="K326" s="51">
        <v>25008.2</v>
      </c>
      <c r="L326" s="51">
        <v>25641.78</v>
      </c>
      <c r="M326" s="51">
        <v>25883.62</v>
      </c>
      <c r="N326" s="51">
        <v>27126.62</v>
      </c>
      <c r="O326" s="51">
        <v>27037.46</v>
      </c>
      <c r="P326" s="51">
        <v>27838.91</v>
      </c>
      <c r="Q326" s="51">
        <v>28694.9</v>
      </c>
      <c r="R326" s="51">
        <v>29813.78</v>
      </c>
      <c r="S326" s="51">
        <v>21832.92</v>
      </c>
      <c r="T326" s="51">
        <v>22851.99</v>
      </c>
      <c r="U326" s="51">
        <v>2017</v>
      </c>
    </row>
    <row r="327" spans="1:21" ht="15.5">
      <c r="A327" s="51">
        <v>314</v>
      </c>
      <c r="B327" s="51" t="s">
        <v>530</v>
      </c>
      <c r="C327" s="51" t="s">
        <v>375</v>
      </c>
      <c r="D327" s="51" t="str">
        <f t="shared" si="5"/>
        <v>PPPPCAruba</v>
      </c>
      <c r="E327" s="51" t="s">
        <v>212</v>
      </c>
      <c r="F327" s="51" t="s">
        <v>370</v>
      </c>
      <c r="G327" s="51" t="s">
        <v>376</v>
      </c>
      <c r="H327" s="51" t="s">
        <v>356</v>
      </c>
      <c r="I327" s="51" t="s">
        <v>333</v>
      </c>
      <c r="J327" s="51" t="s">
        <v>372</v>
      </c>
      <c r="K327" s="51">
        <v>33969.21</v>
      </c>
      <c r="L327" s="51">
        <v>35714.980000000003</v>
      </c>
      <c r="M327" s="51">
        <v>35398.959999999999</v>
      </c>
      <c r="N327" s="51">
        <v>35642.67</v>
      </c>
      <c r="O327" s="51">
        <v>35716.199999999997</v>
      </c>
      <c r="P327" s="51">
        <v>36893.480000000003</v>
      </c>
      <c r="Q327" s="51">
        <v>38057.449999999997</v>
      </c>
      <c r="R327" s="51">
        <v>38722.06</v>
      </c>
      <c r="S327" s="51">
        <v>29089.65</v>
      </c>
      <c r="T327" s="51">
        <v>30971.919999999998</v>
      </c>
      <c r="U327" s="51">
        <v>2017</v>
      </c>
    </row>
    <row r="328" spans="1:21" ht="15.5">
      <c r="A328" s="51">
        <v>314</v>
      </c>
      <c r="B328" s="51" t="s">
        <v>530</v>
      </c>
      <c r="C328" s="51" t="s">
        <v>377</v>
      </c>
      <c r="D328" s="51" t="str">
        <f t="shared" si="5"/>
        <v>NGAP_NPGDPAruba</v>
      </c>
      <c r="E328" s="51" t="s">
        <v>212</v>
      </c>
      <c r="F328" s="51" t="s">
        <v>378</v>
      </c>
      <c r="G328" s="51" t="s">
        <v>379</v>
      </c>
      <c r="H328" s="51" t="s">
        <v>380</v>
      </c>
      <c r="I328" s="51"/>
      <c r="J328" s="51"/>
      <c r="K328" s="51"/>
      <c r="L328" s="51"/>
      <c r="M328" s="51"/>
      <c r="N328" s="51"/>
      <c r="O328" s="51"/>
      <c r="P328" s="51"/>
      <c r="Q328" s="51"/>
      <c r="R328" s="51"/>
      <c r="S328" s="51"/>
      <c r="T328" s="51"/>
      <c r="U328" s="51"/>
    </row>
    <row r="329" spans="1:21" ht="15.5">
      <c r="A329" s="51">
        <v>314</v>
      </c>
      <c r="B329" s="51" t="s">
        <v>530</v>
      </c>
      <c r="C329" s="51" t="s">
        <v>381</v>
      </c>
      <c r="D329" s="51" t="str">
        <f t="shared" si="5"/>
        <v>PPPSHAruba</v>
      </c>
      <c r="E329" s="51" t="s">
        <v>212</v>
      </c>
      <c r="F329" s="51" t="s">
        <v>382</v>
      </c>
      <c r="G329" s="51" t="s">
        <v>383</v>
      </c>
      <c r="H329" s="51" t="s">
        <v>384</v>
      </c>
      <c r="I329" s="51"/>
      <c r="J329" s="51" t="s">
        <v>353</v>
      </c>
      <c r="K329" s="51">
        <v>4.0000000000000001E-3</v>
      </c>
      <c r="L329" s="51">
        <v>4.0000000000000001E-3</v>
      </c>
      <c r="M329" s="51">
        <v>4.0000000000000001E-3</v>
      </c>
      <c r="N329" s="51">
        <v>3.0000000000000001E-3</v>
      </c>
      <c r="O329" s="51">
        <v>3.0000000000000001E-3</v>
      </c>
      <c r="P329" s="51">
        <v>3.0000000000000001E-3</v>
      </c>
      <c r="Q329" s="51">
        <v>3.0000000000000001E-3</v>
      </c>
      <c r="R329" s="51">
        <v>3.0000000000000001E-3</v>
      </c>
      <c r="S329" s="51">
        <v>2E-3</v>
      </c>
      <c r="T329" s="51">
        <v>2E-3</v>
      </c>
      <c r="U329" s="51">
        <v>2017</v>
      </c>
    </row>
    <row r="330" spans="1:21" ht="15.5">
      <c r="A330" s="51">
        <v>314</v>
      </c>
      <c r="B330" s="51" t="s">
        <v>530</v>
      </c>
      <c r="C330" s="51" t="s">
        <v>385</v>
      </c>
      <c r="D330" s="51" t="str">
        <f t="shared" si="5"/>
        <v>PPPEXAruba</v>
      </c>
      <c r="E330" s="51" t="s">
        <v>212</v>
      </c>
      <c r="F330" s="51" t="s">
        <v>386</v>
      </c>
      <c r="G330" s="51" t="s">
        <v>387</v>
      </c>
      <c r="H330" s="51" t="s">
        <v>388</v>
      </c>
      <c r="I330" s="51"/>
      <c r="J330" s="51" t="s">
        <v>353</v>
      </c>
      <c r="K330" s="51">
        <v>1.3180000000000001</v>
      </c>
      <c r="L330" s="51">
        <v>1.2849999999999999</v>
      </c>
      <c r="M330" s="51">
        <v>1.3089999999999999</v>
      </c>
      <c r="N330" s="51">
        <v>1.3620000000000001</v>
      </c>
      <c r="O330" s="51">
        <v>1.355</v>
      </c>
      <c r="P330" s="51">
        <v>1.351</v>
      </c>
      <c r="Q330" s="51">
        <v>1.35</v>
      </c>
      <c r="R330" s="51">
        <v>1.3779999999999999</v>
      </c>
      <c r="S330" s="51">
        <v>1.343</v>
      </c>
      <c r="T330" s="51">
        <v>1.321</v>
      </c>
      <c r="U330" s="51">
        <v>2017</v>
      </c>
    </row>
    <row r="331" spans="1:21" ht="15.5">
      <c r="A331" s="51">
        <v>314</v>
      </c>
      <c r="B331" s="51" t="s">
        <v>530</v>
      </c>
      <c r="C331" s="51" t="s">
        <v>389</v>
      </c>
      <c r="D331" s="51" t="str">
        <f t="shared" si="5"/>
        <v>NID_NGDPAruba</v>
      </c>
      <c r="E331" s="51" t="s">
        <v>212</v>
      </c>
      <c r="F331" s="51" t="s">
        <v>390</v>
      </c>
      <c r="G331" s="51" t="s">
        <v>391</v>
      </c>
      <c r="H331" s="51" t="s">
        <v>392</v>
      </c>
      <c r="I331" s="51"/>
      <c r="J331" s="51"/>
      <c r="K331" s="51"/>
      <c r="L331" s="51"/>
      <c r="M331" s="51"/>
      <c r="N331" s="51"/>
      <c r="O331" s="51"/>
      <c r="P331" s="51"/>
      <c r="Q331" s="51"/>
      <c r="R331" s="51"/>
      <c r="S331" s="51"/>
      <c r="T331" s="51"/>
      <c r="U331" s="51"/>
    </row>
    <row r="332" spans="1:21" ht="15.5">
      <c r="A332" s="51">
        <v>314</v>
      </c>
      <c r="B332" s="51" t="s">
        <v>530</v>
      </c>
      <c r="C332" s="51" t="s">
        <v>393</v>
      </c>
      <c r="D332" s="51" t="str">
        <f t="shared" si="5"/>
        <v>NGSD_NGDPAruba</v>
      </c>
      <c r="E332" s="51" t="s">
        <v>212</v>
      </c>
      <c r="F332" s="51" t="s">
        <v>394</v>
      </c>
      <c r="G332" s="51" t="s">
        <v>395</v>
      </c>
      <c r="H332" s="51" t="s">
        <v>392</v>
      </c>
      <c r="I332" s="51"/>
      <c r="J332" s="51" t="s">
        <v>531</v>
      </c>
      <c r="K332" s="51">
        <v>13.084</v>
      </c>
      <c r="L332" s="51">
        <v>15.031000000000001</v>
      </c>
      <c r="M332" s="51">
        <v>16.78</v>
      </c>
      <c r="N332" s="51">
        <v>21.411000000000001</v>
      </c>
      <c r="O332" s="51">
        <v>21.975999999999999</v>
      </c>
      <c r="P332" s="51">
        <v>21.844000000000001</v>
      </c>
      <c r="Q332" s="51">
        <v>20.748000000000001</v>
      </c>
      <c r="R332" s="51">
        <v>21.382999999999999</v>
      </c>
      <c r="S332" s="51">
        <v>-7.5209999999999999</v>
      </c>
      <c r="T332" s="51">
        <v>-3.45</v>
      </c>
      <c r="U332" s="51">
        <v>2017</v>
      </c>
    </row>
    <row r="333" spans="1:21" ht="15.5">
      <c r="A333" s="51">
        <v>314</v>
      </c>
      <c r="B333" s="51" t="s">
        <v>530</v>
      </c>
      <c r="C333" s="51" t="s">
        <v>396</v>
      </c>
      <c r="D333" s="51" t="str">
        <f t="shared" si="5"/>
        <v>PCPIAruba</v>
      </c>
      <c r="E333" s="51" t="s">
        <v>212</v>
      </c>
      <c r="F333" s="51" t="s">
        <v>397</v>
      </c>
      <c r="G333" s="51" t="s">
        <v>398</v>
      </c>
      <c r="H333" s="51" t="s">
        <v>360</v>
      </c>
      <c r="I333" s="51"/>
      <c r="J333" s="51" t="s">
        <v>532</v>
      </c>
      <c r="K333" s="51">
        <v>120.41800000000001</v>
      </c>
      <c r="L333" s="51">
        <v>117.562</v>
      </c>
      <c r="M333" s="51">
        <v>118.05800000000001</v>
      </c>
      <c r="N333" s="51">
        <v>118.619</v>
      </c>
      <c r="O333" s="51">
        <v>117.514</v>
      </c>
      <c r="P333" s="51">
        <v>116.30500000000001</v>
      </c>
      <c r="Q333" s="51">
        <v>120.523</v>
      </c>
      <c r="R333" s="51">
        <v>125.27</v>
      </c>
      <c r="S333" s="51">
        <v>123.593</v>
      </c>
      <c r="T333" s="51">
        <v>123.714</v>
      </c>
      <c r="U333" s="51">
        <v>2020</v>
      </c>
    </row>
    <row r="334" spans="1:21" ht="15.5">
      <c r="A334" s="51">
        <v>314</v>
      </c>
      <c r="B334" s="51" t="s">
        <v>530</v>
      </c>
      <c r="C334" s="51" t="s">
        <v>400</v>
      </c>
      <c r="D334" s="51" t="str">
        <f t="shared" si="5"/>
        <v>PCPIPCHAruba</v>
      </c>
      <c r="E334" s="51" t="s">
        <v>212</v>
      </c>
      <c r="F334" s="51" t="s">
        <v>397</v>
      </c>
      <c r="G334" s="51" t="s">
        <v>401</v>
      </c>
      <c r="H334" s="51" t="s">
        <v>347</v>
      </c>
      <c r="I334" s="51"/>
      <c r="J334" s="51" t="s">
        <v>402</v>
      </c>
      <c r="K334" s="51">
        <v>0.57199999999999995</v>
      </c>
      <c r="L334" s="51">
        <v>-2.3719999999999999</v>
      </c>
      <c r="M334" s="51">
        <v>0.42199999999999999</v>
      </c>
      <c r="N334" s="51">
        <v>0.47499999999999998</v>
      </c>
      <c r="O334" s="51">
        <v>-0.93200000000000005</v>
      </c>
      <c r="P334" s="51">
        <v>-1.028</v>
      </c>
      <c r="Q334" s="51">
        <v>3.6259999999999999</v>
      </c>
      <c r="R334" s="51">
        <v>3.9390000000000001</v>
      </c>
      <c r="S334" s="51">
        <v>-1.3380000000000001</v>
      </c>
      <c r="T334" s="51">
        <v>9.8000000000000004E-2</v>
      </c>
      <c r="U334" s="51">
        <v>2020</v>
      </c>
    </row>
    <row r="335" spans="1:21" ht="15.5">
      <c r="A335" s="51">
        <v>314</v>
      </c>
      <c r="B335" s="51" t="s">
        <v>530</v>
      </c>
      <c r="C335" s="51" t="s">
        <v>403</v>
      </c>
      <c r="D335" s="51" t="str">
        <f t="shared" si="5"/>
        <v>PCPIEAruba</v>
      </c>
      <c r="E335" s="51" t="s">
        <v>212</v>
      </c>
      <c r="F335" s="51" t="s">
        <v>404</v>
      </c>
      <c r="G335" s="51" t="s">
        <v>405</v>
      </c>
      <c r="H335" s="51" t="s">
        <v>360</v>
      </c>
      <c r="I335" s="51"/>
      <c r="J335" s="51" t="s">
        <v>532</v>
      </c>
      <c r="K335" s="51">
        <v>116.84699999999999</v>
      </c>
      <c r="L335" s="51">
        <v>116.941</v>
      </c>
      <c r="M335" s="51">
        <v>119.515</v>
      </c>
      <c r="N335" s="51">
        <v>118.408</v>
      </c>
      <c r="O335" s="51">
        <v>117.36499999999999</v>
      </c>
      <c r="P335" s="51">
        <v>116.822</v>
      </c>
      <c r="Q335" s="51">
        <v>122.027</v>
      </c>
      <c r="R335" s="51">
        <v>126.39700000000001</v>
      </c>
      <c r="S335" s="51">
        <v>122.518</v>
      </c>
      <c r="T335" s="51">
        <v>124.145</v>
      </c>
      <c r="U335" s="51">
        <v>2020</v>
      </c>
    </row>
    <row r="336" spans="1:21" ht="15.5">
      <c r="A336" s="51">
        <v>314</v>
      </c>
      <c r="B336" s="51" t="s">
        <v>530</v>
      </c>
      <c r="C336" s="51" t="s">
        <v>406</v>
      </c>
      <c r="D336" s="51" t="str">
        <f t="shared" si="5"/>
        <v>PCPIEPCHAruba</v>
      </c>
      <c r="E336" s="51" t="s">
        <v>212</v>
      </c>
      <c r="F336" s="51" t="s">
        <v>404</v>
      </c>
      <c r="G336" s="51" t="s">
        <v>407</v>
      </c>
      <c r="H336" s="51" t="s">
        <v>347</v>
      </c>
      <c r="I336" s="51"/>
      <c r="J336" s="51" t="s">
        <v>408</v>
      </c>
      <c r="K336" s="51">
        <v>-3.7160000000000002</v>
      </c>
      <c r="L336" s="51">
        <v>0.08</v>
      </c>
      <c r="M336" s="51">
        <v>2.2010000000000001</v>
      </c>
      <c r="N336" s="51">
        <v>-0.92600000000000005</v>
      </c>
      <c r="O336" s="51">
        <v>-0.88100000000000001</v>
      </c>
      <c r="P336" s="51">
        <v>-0.46300000000000002</v>
      </c>
      <c r="Q336" s="51">
        <v>4.4560000000000004</v>
      </c>
      <c r="R336" s="51">
        <v>3.581</v>
      </c>
      <c r="S336" s="51">
        <v>-3.069</v>
      </c>
      <c r="T336" s="51">
        <v>1.3280000000000001</v>
      </c>
      <c r="U336" s="51">
        <v>2020</v>
      </c>
    </row>
    <row r="337" spans="1:21" ht="15.5">
      <c r="A337" s="51">
        <v>314</v>
      </c>
      <c r="B337" s="51" t="s">
        <v>530</v>
      </c>
      <c r="C337" s="51" t="s">
        <v>409</v>
      </c>
      <c r="D337" s="51" t="str">
        <f t="shared" si="5"/>
        <v>FLIBOR6Aruba</v>
      </c>
      <c r="E337" s="51" t="s">
        <v>212</v>
      </c>
      <c r="F337" s="51" t="s">
        <v>410</v>
      </c>
      <c r="G337" s="51"/>
      <c r="H337" s="51" t="s">
        <v>384</v>
      </c>
      <c r="I337" s="51"/>
      <c r="J337" s="51"/>
      <c r="K337" s="51"/>
      <c r="L337" s="51"/>
      <c r="M337" s="51"/>
      <c r="N337" s="51"/>
      <c r="O337" s="51"/>
      <c r="P337" s="51"/>
      <c r="Q337" s="51"/>
      <c r="R337" s="51"/>
      <c r="S337" s="51"/>
      <c r="T337" s="51"/>
      <c r="U337" s="51"/>
    </row>
    <row r="338" spans="1:21" ht="15.5">
      <c r="A338" s="51">
        <v>314</v>
      </c>
      <c r="B338" s="51" t="s">
        <v>530</v>
      </c>
      <c r="C338" s="51" t="s">
        <v>411</v>
      </c>
      <c r="D338" s="51" t="str">
        <f t="shared" si="5"/>
        <v>TM_RPCHAruba</v>
      </c>
      <c r="E338" s="51" t="s">
        <v>212</v>
      </c>
      <c r="F338" s="51" t="s">
        <v>412</v>
      </c>
      <c r="G338" s="51" t="s">
        <v>413</v>
      </c>
      <c r="H338" s="51" t="s">
        <v>347</v>
      </c>
      <c r="I338" s="51"/>
      <c r="J338" s="51"/>
      <c r="K338" s="51"/>
      <c r="L338" s="51"/>
      <c r="M338" s="51"/>
      <c r="N338" s="51"/>
      <c r="O338" s="51"/>
      <c r="P338" s="51"/>
      <c r="Q338" s="51"/>
      <c r="R338" s="51"/>
      <c r="S338" s="51"/>
      <c r="T338" s="51"/>
      <c r="U338" s="51"/>
    </row>
    <row r="339" spans="1:21" ht="15.5">
      <c r="A339" s="51">
        <v>314</v>
      </c>
      <c r="B339" s="51" t="s">
        <v>530</v>
      </c>
      <c r="C339" s="51" t="s">
        <v>415</v>
      </c>
      <c r="D339" s="51" t="str">
        <f t="shared" si="5"/>
        <v>TMG_RPCHAruba</v>
      </c>
      <c r="E339" s="51" t="s">
        <v>212</v>
      </c>
      <c r="F339" s="51" t="s">
        <v>416</v>
      </c>
      <c r="G339" s="51" t="s">
        <v>417</v>
      </c>
      <c r="H339" s="51" t="s">
        <v>347</v>
      </c>
      <c r="I339" s="51"/>
      <c r="J339" s="51"/>
      <c r="K339" s="51"/>
      <c r="L339" s="51"/>
      <c r="M339" s="51"/>
      <c r="N339" s="51"/>
      <c r="O339" s="51"/>
      <c r="P339" s="51"/>
      <c r="Q339" s="51"/>
      <c r="R339" s="51"/>
      <c r="S339" s="51"/>
      <c r="T339" s="51"/>
      <c r="U339" s="51"/>
    </row>
    <row r="340" spans="1:21" ht="15.5">
      <c r="A340" s="51">
        <v>314</v>
      </c>
      <c r="B340" s="51" t="s">
        <v>530</v>
      </c>
      <c r="C340" s="51" t="s">
        <v>418</v>
      </c>
      <c r="D340" s="51" t="str">
        <f t="shared" si="5"/>
        <v>TX_RPCHAruba</v>
      </c>
      <c r="E340" s="51" t="s">
        <v>212</v>
      </c>
      <c r="F340" s="51" t="s">
        <v>419</v>
      </c>
      <c r="G340" s="51" t="s">
        <v>420</v>
      </c>
      <c r="H340" s="51" t="s">
        <v>347</v>
      </c>
      <c r="I340" s="51"/>
      <c r="J340" s="51"/>
      <c r="K340" s="51"/>
      <c r="L340" s="51"/>
      <c r="M340" s="51"/>
      <c r="N340" s="51"/>
      <c r="O340" s="51"/>
      <c r="P340" s="51"/>
      <c r="Q340" s="51"/>
      <c r="R340" s="51"/>
      <c r="S340" s="51"/>
      <c r="T340" s="51"/>
      <c r="U340" s="51"/>
    </row>
    <row r="341" spans="1:21" ht="15.5">
      <c r="A341" s="51">
        <v>314</v>
      </c>
      <c r="B341" s="51" t="s">
        <v>530</v>
      </c>
      <c r="C341" s="51" t="s">
        <v>421</v>
      </c>
      <c r="D341" s="51" t="str">
        <f t="shared" si="5"/>
        <v>TXG_RPCHAruba</v>
      </c>
      <c r="E341" s="51" t="s">
        <v>212</v>
      </c>
      <c r="F341" s="51" t="s">
        <v>422</v>
      </c>
      <c r="G341" s="51" t="s">
        <v>423</v>
      </c>
      <c r="H341" s="51" t="s">
        <v>347</v>
      </c>
      <c r="I341" s="51"/>
      <c r="J341" s="51"/>
      <c r="K341" s="51"/>
      <c r="L341" s="51"/>
      <c r="M341" s="51"/>
      <c r="N341" s="51"/>
      <c r="O341" s="51"/>
      <c r="P341" s="51"/>
      <c r="Q341" s="51"/>
      <c r="R341" s="51"/>
      <c r="S341" s="51"/>
      <c r="T341" s="51"/>
      <c r="U341" s="51"/>
    </row>
    <row r="342" spans="1:21" ht="15.5">
      <c r="A342" s="51">
        <v>314</v>
      </c>
      <c r="B342" s="51" t="s">
        <v>530</v>
      </c>
      <c r="C342" s="51" t="s">
        <v>424</v>
      </c>
      <c r="D342" s="51" t="str">
        <f t="shared" si="5"/>
        <v>LURAruba</v>
      </c>
      <c r="E342" s="51" t="s">
        <v>212</v>
      </c>
      <c r="F342" s="51" t="s">
        <v>425</v>
      </c>
      <c r="G342" s="51" t="s">
        <v>426</v>
      </c>
      <c r="H342" s="51" t="s">
        <v>427</v>
      </c>
      <c r="I342" s="51"/>
      <c r="J342" s="51" t="s">
        <v>533</v>
      </c>
      <c r="K342" s="51">
        <v>9.6069999999999993</v>
      </c>
      <c r="L342" s="51">
        <v>7.5990000000000002</v>
      </c>
      <c r="M342" s="51">
        <v>7.4509999999999996</v>
      </c>
      <c r="N342" s="51">
        <v>7.298</v>
      </c>
      <c r="O342" s="51">
        <v>7.694</v>
      </c>
      <c r="P342" s="51">
        <v>8.923</v>
      </c>
      <c r="Q342" s="51">
        <v>7.2830000000000004</v>
      </c>
      <c r="R342" s="51">
        <v>5.0999999999999996</v>
      </c>
      <c r="S342" s="51">
        <v>13.997</v>
      </c>
      <c r="T342" s="51">
        <v>19.998000000000001</v>
      </c>
      <c r="U342" s="51">
        <v>2019</v>
      </c>
    </row>
    <row r="343" spans="1:21" ht="15.5">
      <c r="A343" s="51">
        <v>314</v>
      </c>
      <c r="B343" s="51" t="s">
        <v>530</v>
      </c>
      <c r="C343" s="51" t="s">
        <v>428</v>
      </c>
      <c r="D343" s="51" t="str">
        <f t="shared" si="5"/>
        <v>LEAruba</v>
      </c>
      <c r="E343" s="51" t="s">
        <v>212</v>
      </c>
      <c r="F343" s="51" t="s">
        <v>429</v>
      </c>
      <c r="G343" s="51" t="s">
        <v>430</v>
      </c>
      <c r="H343" s="51" t="s">
        <v>431</v>
      </c>
      <c r="I343" s="51" t="s">
        <v>432</v>
      </c>
      <c r="J343" s="51"/>
      <c r="K343" s="51"/>
      <c r="L343" s="51"/>
      <c r="M343" s="51"/>
      <c r="N343" s="51"/>
      <c r="O343" s="51"/>
      <c r="P343" s="51"/>
      <c r="Q343" s="51"/>
      <c r="R343" s="51"/>
      <c r="S343" s="51"/>
      <c r="T343" s="51"/>
      <c r="U343" s="51"/>
    </row>
    <row r="344" spans="1:21" ht="15.5">
      <c r="A344" s="51">
        <v>314</v>
      </c>
      <c r="B344" s="51" t="s">
        <v>530</v>
      </c>
      <c r="C344" s="51" t="s">
        <v>433</v>
      </c>
      <c r="D344" s="51" t="str">
        <f t="shared" si="5"/>
        <v>LPAruba</v>
      </c>
      <c r="E344" s="51" t="s">
        <v>212</v>
      </c>
      <c r="F344" s="51" t="s">
        <v>434</v>
      </c>
      <c r="G344" s="51" t="s">
        <v>435</v>
      </c>
      <c r="H344" s="51" t="s">
        <v>431</v>
      </c>
      <c r="I344" s="51" t="s">
        <v>432</v>
      </c>
      <c r="J344" s="51" t="s">
        <v>534</v>
      </c>
      <c r="K344" s="51">
        <v>0.105</v>
      </c>
      <c r="L344" s="51">
        <v>0.106</v>
      </c>
      <c r="M344" s="51">
        <v>0.108</v>
      </c>
      <c r="N344" s="51">
        <v>0.109</v>
      </c>
      <c r="O344" s="51">
        <v>0.11</v>
      </c>
      <c r="P344" s="51">
        <v>0.111</v>
      </c>
      <c r="Q344" s="51">
        <v>0.112</v>
      </c>
      <c r="R344" s="51">
        <v>0.112</v>
      </c>
      <c r="S344" s="51">
        <v>0.113</v>
      </c>
      <c r="T344" s="51">
        <v>0.113</v>
      </c>
      <c r="U344" s="51">
        <v>2019</v>
      </c>
    </row>
    <row r="345" spans="1:21" ht="15.5">
      <c r="A345" s="51">
        <v>314</v>
      </c>
      <c r="B345" s="51" t="s">
        <v>530</v>
      </c>
      <c r="C345" s="51" t="s">
        <v>437</v>
      </c>
      <c r="D345" s="51" t="str">
        <f t="shared" si="5"/>
        <v>GGRAruba</v>
      </c>
      <c r="E345" s="51" t="s">
        <v>212</v>
      </c>
      <c r="F345" s="51" t="s">
        <v>438</v>
      </c>
      <c r="G345" s="51" t="s">
        <v>439</v>
      </c>
      <c r="H345" s="51" t="s">
        <v>342</v>
      </c>
      <c r="I345" s="51" t="s">
        <v>343</v>
      </c>
      <c r="J345" s="51" t="s">
        <v>535</v>
      </c>
      <c r="K345" s="51">
        <v>1.0209999999999999</v>
      </c>
      <c r="L345" s="51">
        <v>1.143</v>
      </c>
      <c r="M345" s="51">
        <v>1.1180000000000001</v>
      </c>
      <c r="N345" s="51">
        <v>1.2669999999999999</v>
      </c>
      <c r="O345" s="51">
        <v>1.264</v>
      </c>
      <c r="P345" s="51">
        <v>1.216</v>
      </c>
      <c r="Q345" s="51">
        <v>1.2969999999999999</v>
      </c>
      <c r="R345" s="51">
        <v>1.42</v>
      </c>
      <c r="S345" s="51">
        <v>1.071</v>
      </c>
      <c r="T345" s="51">
        <v>0.999</v>
      </c>
      <c r="U345" s="51">
        <v>2019</v>
      </c>
    </row>
    <row r="346" spans="1:21" ht="15.5">
      <c r="A346" s="51">
        <v>314</v>
      </c>
      <c r="B346" s="51" t="s">
        <v>530</v>
      </c>
      <c r="C346" s="51" t="s">
        <v>441</v>
      </c>
      <c r="D346" s="51" t="str">
        <f t="shared" si="5"/>
        <v>GGR_NGDPAruba</v>
      </c>
      <c r="E346" s="51" t="s">
        <v>212</v>
      </c>
      <c r="F346" s="51" t="s">
        <v>438</v>
      </c>
      <c r="G346" s="51" t="s">
        <v>439</v>
      </c>
      <c r="H346" s="51" t="s">
        <v>392</v>
      </c>
      <c r="I346" s="51"/>
      <c r="J346" s="51" t="s">
        <v>442</v>
      </c>
      <c r="K346" s="51">
        <v>21.806000000000001</v>
      </c>
      <c r="L346" s="51">
        <v>23.405999999999999</v>
      </c>
      <c r="M346" s="51">
        <v>22.376000000000001</v>
      </c>
      <c r="N346" s="51">
        <v>23.898</v>
      </c>
      <c r="O346" s="51">
        <v>23.664000000000001</v>
      </c>
      <c r="P346" s="51">
        <v>21.971</v>
      </c>
      <c r="Q346" s="51">
        <v>22.632000000000001</v>
      </c>
      <c r="R346" s="51">
        <v>23.736000000000001</v>
      </c>
      <c r="S346" s="51">
        <v>24.350999999999999</v>
      </c>
      <c r="T346" s="51">
        <v>21.606000000000002</v>
      </c>
      <c r="U346" s="51">
        <v>2019</v>
      </c>
    </row>
    <row r="347" spans="1:21" ht="15.5">
      <c r="A347" s="51">
        <v>314</v>
      </c>
      <c r="B347" s="51" t="s">
        <v>530</v>
      </c>
      <c r="C347" s="51" t="s">
        <v>443</v>
      </c>
      <c r="D347" s="51" t="str">
        <f t="shared" si="5"/>
        <v>GGXAruba</v>
      </c>
      <c r="E347" s="51" t="s">
        <v>212</v>
      </c>
      <c r="F347" s="51" t="s">
        <v>444</v>
      </c>
      <c r="G347" s="51" t="s">
        <v>445</v>
      </c>
      <c r="H347" s="51" t="s">
        <v>342</v>
      </c>
      <c r="I347" s="51" t="s">
        <v>343</v>
      </c>
      <c r="J347" s="51" t="s">
        <v>535</v>
      </c>
      <c r="K347" s="51">
        <v>1.44</v>
      </c>
      <c r="L347" s="51">
        <v>1.4379999999999999</v>
      </c>
      <c r="M347" s="51">
        <v>1.49</v>
      </c>
      <c r="N347" s="51">
        <v>1.3460000000000001</v>
      </c>
      <c r="O347" s="51">
        <v>1.3420000000000001</v>
      </c>
      <c r="P347" s="51">
        <v>1.3839999999999999</v>
      </c>
      <c r="Q347" s="51">
        <v>1.409</v>
      </c>
      <c r="R347" s="51">
        <v>1.4</v>
      </c>
      <c r="S347" s="51">
        <v>1.82</v>
      </c>
      <c r="T347" s="51">
        <v>1.8560000000000001</v>
      </c>
      <c r="U347" s="51">
        <v>2019</v>
      </c>
    </row>
    <row r="348" spans="1:21" ht="15.5">
      <c r="A348" s="51">
        <v>314</v>
      </c>
      <c r="B348" s="51" t="s">
        <v>530</v>
      </c>
      <c r="C348" s="51" t="s">
        <v>446</v>
      </c>
      <c r="D348" s="51" t="str">
        <f t="shared" si="5"/>
        <v>GGX_NGDPAruba</v>
      </c>
      <c r="E348" s="51" t="s">
        <v>212</v>
      </c>
      <c r="F348" s="51" t="s">
        <v>444</v>
      </c>
      <c r="G348" s="51" t="s">
        <v>445</v>
      </c>
      <c r="H348" s="51" t="s">
        <v>392</v>
      </c>
      <c r="I348" s="51"/>
      <c r="J348" s="51" t="s">
        <v>447</v>
      </c>
      <c r="K348" s="51">
        <v>30.760999999999999</v>
      </c>
      <c r="L348" s="51">
        <v>29.454000000000001</v>
      </c>
      <c r="M348" s="51">
        <v>29.834</v>
      </c>
      <c r="N348" s="51">
        <v>25.373000000000001</v>
      </c>
      <c r="O348" s="51">
        <v>25.119</v>
      </c>
      <c r="P348" s="51">
        <v>24.995000000000001</v>
      </c>
      <c r="Q348" s="51">
        <v>24.588999999999999</v>
      </c>
      <c r="R348" s="51">
        <v>23.399000000000001</v>
      </c>
      <c r="S348" s="51">
        <v>41.374000000000002</v>
      </c>
      <c r="T348" s="51">
        <v>40.167000000000002</v>
      </c>
      <c r="U348" s="51">
        <v>2019</v>
      </c>
    </row>
    <row r="349" spans="1:21" ht="15.5">
      <c r="A349" s="51">
        <v>314</v>
      </c>
      <c r="B349" s="51" t="s">
        <v>530</v>
      </c>
      <c r="C349" s="51" t="s">
        <v>448</v>
      </c>
      <c r="D349" s="51" t="str">
        <f t="shared" si="5"/>
        <v>GGXCNLAruba</v>
      </c>
      <c r="E349" s="51" t="s">
        <v>212</v>
      </c>
      <c r="F349" s="51" t="s">
        <v>449</v>
      </c>
      <c r="G349" s="51" t="s">
        <v>450</v>
      </c>
      <c r="H349" s="51" t="s">
        <v>342</v>
      </c>
      <c r="I349" s="51" t="s">
        <v>343</v>
      </c>
      <c r="J349" s="51" t="s">
        <v>535</v>
      </c>
      <c r="K349" s="51">
        <v>-0.41899999999999998</v>
      </c>
      <c r="L349" s="51">
        <v>-0.29499999999999998</v>
      </c>
      <c r="M349" s="51">
        <v>-0.373</v>
      </c>
      <c r="N349" s="51">
        <v>-7.8E-2</v>
      </c>
      <c r="O349" s="51">
        <v>-7.8E-2</v>
      </c>
      <c r="P349" s="51">
        <v>-0.16700000000000001</v>
      </c>
      <c r="Q349" s="51">
        <v>-0.112</v>
      </c>
      <c r="R349" s="51">
        <v>0.02</v>
      </c>
      <c r="S349" s="51">
        <v>-0.749</v>
      </c>
      <c r="T349" s="51">
        <v>-0.85799999999999998</v>
      </c>
      <c r="U349" s="51">
        <v>2019</v>
      </c>
    </row>
    <row r="350" spans="1:21" ht="15.5">
      <c r="A350" s="51">
        <v>314</v>
      </c>
      <c r="B350" s="51" t="s">
        <v>530</v>
      </c>
      <c r="C350" s="51" t="s">
        <v>451</v>
      </c>
      <c r="D350" s="51" t="str">
        <f t="shared" si="5"/>
        <v>GGXCNL_NGDPAruba</v>
      </c>
      <c r="E350" s="51" t="s">
        <v>212</v>
      </c>
      <c r="F350" s="51" t="s">
        <v>449</v>
      </c>
      <c r="G350" s="51" t="s">
        <v>450</v>
      </c>
      <c r="H350" s="51" t="s">
        <v>392</v>
      </c>
      <c r="I350" s="51"/>
      <c r="J350" s="51" t="s">
        <v>452</v>
      </c>
      <c r="K350" s="51">
        <v>-8.9550000000000001</v>
      </c>
      <c r="L350" s="51">
        <v>-6.048</v>
      </c>
      <c r="M350" s="51">
        <v>-7.4589999999999996</v>
      </c>
      <c r="N350" s="51">
        <v>-1.4750000000000001</v>
      </c>
      <c r="O350" s="51">
        <v>-1.4550000000000001</v>
      </c>
      <c r="P350" s="51">
        <v>-3.024</v>
      </c>
      <c r="Q350" s="51">
        <v>-1.9570000000000001</v>
      </c>
      <c r="R350" s="51">
        <v>0.33700000000000002</v>
      </c>
      <c r="S350" s="51">
        <v>-17.021999999999998</v>
      </c>
      <c r="T350" s="51">
        <v>-18.561</v>
      </c>
      <c r="U350" s="51">
        <v>2019</v>
      </c>
    </row>
    <row r="351" spans="1:21" ht="15.5">
      <c r="A351" s="51">
        <v>314</v>
      </c>
      <c r="B351" s="51" t="s">
        <v>530</v>
      </c>
      <c r="C351" s="51" t="s">
        <v>453</v>
      </c>
      <c r="D351" s="51" t="str">
        <f t="shared" si="5"/>
        <v>GGSBAruba</v>
      </c>
      <c r="E351" s="51" t="s">
        <v>212</v>
      </c>
      <c r="F351" s="51" t="s">
        <v>454</v>
      </c>
      <c r="G351" s="51" t="s">
        <v>455</v>
      </c>
      <c r="H351" s="51" t="s">
        <v>342</v>
      </c>
      <c r="I351" s="51" t="s">
        <v>343</v>
      </c>
      <c r="J351" s="51"/>
      <c r="K351" s="51"/>
      <c r="L351" s="51"/>
      <c r="M351" s="51"/>
      <c r="N351" s="51"/>
      <c r="O351" s="51"/>
      <c r="P351" s="51"/>
      <c r="Q351" s="51"/>
      <c r="R351" s="51"/>
      <c r="S351" s="51"/>
      <c r="T351" s="51"/>
      <c r="U351" s="51"/>
    </row>
    <row r="352" spans="1:21" ht="15.5">
      <c r="A352" s="51">
        <v>314</v>
      </c>
      <c r="B352" s="51" t="s">
        <v>530</v>
      </c>
      <c r="C352" s="51" t="s">
        <v>456</v>
      </c>
      <c r="D352" s="51" t="str">
        <f t="shared" si="5"/>
        <v>GGSB_NPGDPAruba</v>
      </c>
      <c r="E352" s="51" t="s">
        <v>212</v>
      </c>
      <c r="F352" s="51" t="s">
        <v>454</v>
      </c>
      <c r="G352" s="51" t="s">
        <v>455</v>
      </c>
      <c r="H352" s="51" t="s">
        <v>380</v>
      </c>
      <c r="I352" s="51"/>
      <c r="J352" s="51"/>
      <c r="K352" s="51"/>
      <c r="L352" s="51"/>
      <c r="M352" s="51"/>
      <c r="N352" s="51"/>
      <c r="O352" s="51"/>
      <c r="P352" s="51"/>
      <c r="Q352" s="51"/>
      <c r="R352" s="51"/>
      <c r="S352" s="51"/>
      <c r="T352" s="51"/>
      <c r="U352" s="51"/>
    </row>
    <row r="353" spans="1:21" ht="15.5">
      <c r="A353" s="51">
        <v>314</v>
      </c>
      <c r="B353" s="51" t="s">
        <v>530</v>
      </c>
      <c r="C353" s="51" t="s">
        <v>457</v>
      </c>
      <c r="D353" s="51" t="str">
        <f t="shared" si="5"/>
        <v>GGXONLBAruba</v>
      </c>
      <c r="E353" s="51" t="s">
        <v>212</v>
      </c>
      <c r="F353" s="51" t="s">
        <v>458</v>
      </c>
      <c r="G353" s="51" t="s">
        <v>459</v>
      </c>
      <c r="H353" s="51" t="s">
        <v>342</v>
      </c>
      <c r="I353" s="51" t="s">
        <v>343</v>
      </c>
      <c r="J353" s="51" t="s">
        <v>535</v>
      </c>
      <c r="K353" s="51">
        <v>-0.26900000000000002</v>
      </c>
      <c r="L353" s="51">
        <v>-0.13100000000000001</v>
      </c>
      <c r="M353" s="51">
        <v>-0.185</v>
      </c>
      <c r="N353" s="51">
        <v>0.122</v>
      </c>
      <c r="O353" s="51">
        <v>0.14000000000000001</v>
      </c>
      <c r="P353" s="51">
        <v>5.5E-2</v>
      </c>
      <c r="Q353" s="51">
        <v>0.109</v>
      </c>
      <c r="R353" s="51">
        <v>0.25</v>
      </c>
      <c r="S353" s="51">
        <v>-0.51400000000000001</v>
      </c>
      <c r="T353" s="51">
        <v>-0.6</v>
      </c>
      <c r="U353" s="51">
        <v>2019</v>
      </c>
    </row>
    <row r="354" spans="1:21" ht="15.5">
      <c r="A354" s="51">
        <v>314</v>
      </c>
      <c r="B354" s="51" t="s">
        <v>530</v>
      </c>
      <c r="C354" s="51" t="s">
        <v>460</v>
      </c>
      <c r="D354" s="51" t="str">
        <f t="shared" si="5"/>
        <v>GGXONLB_NGDPAruba</v>
      </c>
      <c r="E354" s="51" t="s">
        <v>212</v>
      </c>
      <c r="F354" s="51" t="s">
        <v>458</v>
      </c>
      <c r="G354" s="51" t="s">
        <v>459</v>
      </c>
      <c r="H354" s="51" t="s">
        <v>392</v>
      </c>
      <c r="I354" s="51"/>
      <c r="J354" s="51" t="s">
        <v>461</v>
      </c>
      <c r="K354" s="51">
        <v>-5.7380000000000004</v>
      </c>
      <c r="L354" s="51">
        <v>-2.6789999999999998</v>
      </c>
      <c r="M354" s="51">
        <v>-3.7029999999999998</v>
      </c>
      <c r="N354" s="51">
        <v>2.3010000000000002</v>
      </c>
      <c r="O354" s="51">
        <v>2.625</v>
      </c>
      <c r="P354" s="51">
        <v>1.0009999999999999</v>
      </c>
      <c r="Q354" s="51">
        <v>1.897</v>
      </c>
      <c r="R354" s="51">
        <v>4.1719999999999997</v>
      </c>
      <c r="S354" s="51">
        <v>-11.694000000000001</v>
      </c>
      <c r="T354" s="51">
        <v>-12.984999999999999</v>
      </c>
      <c r="U354" s="51">
        <v>2019</v>
      </c>
    </row>
    <row r="355" spans="1:21" ht="15.5">
      <c r="A355" s="51">
        <v>314</v>
      </c>
      <c r="B355" s="51" t="s">
        <v>530</v>
      </c>
      <c r="C355" s="51" t="s">
        <v>462</v>
      </c>
      <c r="D355" s="51" t="str">
        <f t="shared" si="5"/>
        <v>GGXWDNAruba</v>
      </c>
      <c r="E355" s="51" t="s">
        <v>212</v>
      </c>
      <c r="F355" s="51" t="s">
        <v>463</v>
      </c>
      <c r="G355" s="51" t="s">
        <v>464</v>
      </c>
      <c r="H355" s="51" t="s">
        <v>342</v>
      </c>
      <c r="I355" s="51" t="s">
        <v>343</v>
      </c>
      <c r="J355" s="51"/>
      <c r="K355" s="51"/>
      <c r="L355" s="51"/>
      <c r="M355" s="51"/>
      <c r="N355" s="51"/>
      <c r="O355" s="51"/>
      <c r="P355" s="51"/>
      <c r="Q355" s="51"/>
      <c r="R355" s="51"/>
      <c r="S355" s="51"/>
      <c r="T355" s="51"/>
      <c r="U355" s="51"/>
    </row>
    <row r="356" spans="1:21" ht="15.5">
      <c r="A356" s="51">
        <v>314</v>
      </c>
      <c r="B356" s="51" t="s">
        <v>530</v>
      </c>
      <c r="C356" s="51" t="s">
        <v>465</v>
      </c>
      <c r="D356" s="51" t="str">
        <f t="shared" si="5"/>
        <v>GGXWDN_NGDPAruba</v>
      </c>
      <c r="E356" s="51" t="s">
        <v>212</v>
      </c>
      <c r="F356" s="51" t="s">
        <v>463</v>
      </c>
      <c r="G356" s="51" t="s">
        <v>464</v>
      </c>
      <c r="H356" s="51" t="s">
        <v>392</v>
      </c>
      <c r="I356" s="51"/>
      <c r="J356" s="51"/>
      <c r="K356" s="51"/>
      <c r="L356" s="51"/>
      <c r="M356" s="51"/>
      <c r="N356" s="51"/>
      <c r="O356" s="51"/>
      <c r="P356" s="51"/>
      <c r="Q356" s="51"/>
      <c r="R356" s="51"/>
      <c r="S356" s="51"/>
      <c r="T356" s="51"/>
      <c r="U356" s="51"/>
    </row>
    <row r="357" spans="1:21" ht="15.5">
      <c r="A357" s="51">
        <v>314</v>
      </c>
      <c r="B357" s="51" t="s">
        <v>530</v>
      </c>
      <c r="C357" s="51" t="s">
        <v>466</v>
      </c>
      <c r="D357" s="51" t="str">
        <f t="shared" si="5"/>
        <v>GGXWDGAruba</v>
      </c>
      <c r="E357" s="51" t="s">
        <v>212</v>
      </c>
      <c r="F357" s="51" t="s">
        <v>467</v>
      </c>
      <c r="G357" s="51" t="s">
        <v>468</v>
      </c>
      <c r="H357" s="51" t="s">
        <v>342</v>
      </c>
      <c r="I357" s="51" t="s">
        <v>343</v>
      </c>
      <c r="J357" s="51" t="s">
        <v>535</v>
      </c>
      <c r="K357" s="51">
        <v>3.0680000000000001</v>
      </c>
      <c r="L357" s="51">
        <v>3.42</v>
      </c>
      <c r="M357" s="51">
        <v>3.8690000000000002</v>
      </c>
      <c r="N357" s="51">
        <v>3.9180000000000001</v>
      </c>
      <c r="O357" s="51">
        <v>4.0259999999999998</v>
      </c>
      <c r="P357" s="51">
        <v>4.1970000000000001</v>
      </c>
      <c r="Q357" s="51">
        <v>4.2990000000000004</v>
      </c>
      <c r="R357" s="51">
        <v>4.319</v>
      </c>
      <c r="S357" s="51">
        <v>5.1459999999999999</v>
      </c>
      <c r="T357" s="51">
        <v>6.0229999999999997</v>
      </c>
      <c r="U357" s="51">
        <v>2019</v>
      </c>
    </row>
    <row r="358" spans="1:21" ht="15.5">
      <c r="A358" s="51">
        <v>314</v>
      </c>
      <c r="B358" s="51" t="s">
        <v>530</v>
      </c>
      <c r="C358" s="51" t="s">
        <v>469</v>
      </c>
      <c r="D358" s="51" t="str">
        <f t="shared" si="5"/>
        <v>GGXWDG_NGDPAruba</v>
      </c>
      <c r="E358" s="51" t="s">
        <v>212</v>
      </c>
      <c r="F358" s="51" t="s">
        <v>467</v>
      </c>
      <c r="G358" s="51" t="s">
        <v>468</v>
      </c>
      <c r="H358" s="51" t="s">
        <v>392</v>
      </c>
      <c r="I358" s="51"/>
      <c r="J358" s="51" t="s">
        <v>470</v>
      </c>
      <c r="K358" s="51">
        <v>65.534000000000006</v>
      </c>
      <c r="L358" s="51">
        <v>70.033000000000001</v>
      </c>
      <c r="M358" s="51">
        <v>77.451999999999998</v>
      </c>
      <c r="N358" s="51">
        <v>73.876000000000005</v>
      </c>
      <c r="O358" s="51">
        <v>75.387</v>
      </c>
      <c r="P358" s="51">
        <v>75.825000000000003</v>
      </c>
      <c r="Q358" s="51">
        <v>75.004000000000005</v>
      </c>
      <c r="R358" s="51">
        <v>72.2</v>
      </c>
      <c r="S358" s="51">
        <v>116.971</v>
      </c>
      <c r="T358" s="51">
        <v>130.33500000000001</v>
      </c>
      <c r="U358" s="51">
        <v>2019</v>
      </c>
    </row>
    <row r="359" spans="1:21" ht="15.5">
      <c r="A359" s="51">
        <v>314</v>
      </c>
      <c r="B359" s="51" t="s">
        <v>530</v>
      </c>
      <c r="C359" s="51" t="s">
        <v>471</v>
      </c>
      <c r="D359" s="51" t="str">
        <f t="shared" si="5"/>
        <v>NGDP_FYAruba</v>
      </c>
      <c r="E359" s="51" t="s">
        <v>212</v>
      </c>
      <c r="F359" s="51" t="s">
        <v>472</v>
      </c>
      <c r="G359" s="51" t="s">
        <v>473</v>
      </c>
      <c r="H359" s="51" t="s">
        <v>342</v>
      </c>
      <c r="I359" s="51" t="s">
        <v>343</v>
      </c>
      <c r="J359" s="51" t="s">
        <v>535</v>
      </c>
      <c r="K359" s="51">
        <v>4.681</v>
      </c>
      <c r="L359" s="51">
        <v>4.883</v>
      </c>
      <c r="M359" s="51">
        <v>4.9960000000000004</v>
      </c>
      <c r="N359" s="51">
        <v>5.3040000000000003</v>
      </c>
      <c r="O359" s="51">
        <v>5.3410000000000002</v>
      </c>
      <c r="P359" s="51">
        <v>5.5350000000000001</v>
      </c>
      <c r="Q359" s="51">
        <v>5.7320000000000002</v>
      </c>
      <c r="R359" s="51">
        <v>5.9820000000000002</v>
      </c>
      <c r="S359" s="51">
        <v>4.399</v>
      </c>
      <c r="T359" s="51">
        <v>4.6210000000000004</v>
      </c>
      <c r="U359" s="51">
        <v>2019</v>
      </c>
    </row>
    <row r="360" spans="1:21" ht="15.5">
      <c r="A360" s="51">
        <v>314</v>
      </c>
      <c r="B360" s="51" t="s">
        <v>530</v>
      </c>
      <c r="C360" s="51" t="s">
        <v>474</v>
      </c>
      <c r="D360" s="51" t="str">
        <f t="shared" si="5"/>
        <v>BCAAruba</v>
      </c>
      <c r="E360" s="51" t="s">
        <v>212</v>
      </c>
      <c r="F360" s="51" t="s">
        <v>475</v>
      </c>
      <c r="G360" s="51" t="s">
        <v>476</v>
      </c>
      <c r="H360" s="51" t="s">
        <v>352</v>
      </c>
      <c r="I360" s="51" t="s">
        <v>343</v>
      </c>
      <c r="J360" s="51" t="s">
        <v>536</v>
      </c>
      <c r="K360" s="51">
        <v>9.4E-2</v>
      </c>
      <c r="L360" s="51">
        <v>-0.32600000000000001</v>
      </c>
      <c r="M360" s="51">
        <v>-0.13400000000000001</v>
      </c>
      <c r="N360" s="51">
        <v>0.115</v>
      </c>
      <c r="O360" s="51">
        <v>0.13600000000000001</v>
      </c>
      <c r="P360" s="51">
        <v>0.03</v>
      </c>
      <c r="Q360" s="51">
        <v>-1.4E-2</v>
      </c>
      <c r="R360" s="51">
        <v>8.5000000000000006E-2</v>
      </c>
      <c r="S360" s="51">
        <v>-0.40100000000000002</v>
      </c>
      <c r="T360" s="51">
        <v>-0.35299999999999998</v>
      </c>
      <c r="U360" s="51">
        <v>2019</v>
      </c>
    </row>
    <row r="361" spans="1:21" ht="15.5">
      <c r="A361" s="51">
        <v>314</v>
      </c>
      <c r="B361" s="51" t="s">
        <v>530</v>
      </c>
      <c r="C361" s="51" t="s">
        <v>478</v>
      </c>
      <c r="D361" s="51" t="str">
        <f t="shared" si="5"/>
        <v>BCA_NGDPDAruba</v>
      </c>
      <c r="E361" s="51" t="s">
        <v>212</v>
      </c>
      <c r="F361" s="51" t="s">
        <v>475</v>
      </c>
      <c r="G361" s="51" t="s">
        <v>476</v>
      </c>
      <c r="H361" s="51" t="s">
        <v>392</v>
      </c>
      <c r="I361" s="51"/>
      <c r="J361" s="51" t="s">
        <v>479</v>
      </c>
      <c r="K361" s="51">
        <v>3.5990000000000002</v>
      </c>
      <c r="L361" s="51">
        <v>-11.957000000000001</v>
      </c>
      <c r="M361" s="51">
        <v>-4.7949999999999999</v>
      </c>
      <c r="N361" s="51">
        <v>3.8820000000000001</v>
      </c>
      <c r="O361" s="51">
        <v>4.5570000000000004</v>
      </c>
      <c r="P361" s="51">
        <v>0.95899999999999996</v>
      </c>
      <c r="Q361" s="51">
        <v>-0.45200000000000001</v>
      </c>
      <c r="R361" s="51">
        <v>2.5430000000000001</v>
      </c>
      <c r="S361" s="51">
        <v>-16.302</v>
      </c>
      <c r="T361" s="51">
        <v>-13.683</v>
      </c>
      <c r="U361" s="51">
        <v>2017</v>
      </c>
    </row>
    <row r="362" spans="1:21" ht="15.5">
      <c r="A362" s="51">
        <v>193</v>
      </c>
      <c r="B362" s="51" t="s">
        <v>537</v>
      </c>
      <c r="C362" s="51" t="s">
        <v>338</v>
      </c>
      <c r="D362" s="51" t="str">
        <f t="shared" si="5"/>
        <v>NGDP_RAustralia</v>
      </c>
      <c r="E362" s="51" t="s">
        <v>187</v>
      </c>
      <c r="F362" s="51" t="s">
        <v>340</v>
      </c>
      <c r="G362" s="51" t="s">
        <v>341</v>
      </c>
      <c r="H362" s="51" t="s">
        <v>342</v>
      </c>
      <c r="I362" s="51" t="s">
        <v>343</v>
      </c>
      <c r="J362" s="51" t="s">
        <v>538</v>
      </c>
      <c r="K362" s="51">
        <v>1668.53</v>
      </c>
      <c r="L362" s="51">
        <v>1704.12</v>
      </c>
      <c r="M362" s="51">
        <v>1747.95</v>
      </c>
      <c r="N362" s="51">
        <v>1788.52</v>
      </c>
      <c r="O362" s="51">
        <v>1837.32</v>
      </c>
      <c r="P362" s="51">
        <v>1881.65</v>
      </c>
      <c r="Q362" s="51">
        <v>1935.15</v>
      </c>
      <c r="R362" s="51">
        <v>1972.81</v>
      </c>
      <c r="S362" s="51">
        <v>1924.71</v>
      </c>
      <c r="T362" s="51">
        <v>2012.06</v>
      </c>
      <c r="U362" s="51">
        <v>2020</v>
      </c>
    </row>
    <row r="363" spans="1:21" ht="15.5">
      <c r="A363" s="51">
        <v>193</v>
      </c>
      <c r="B363" s="51" t="s">
        <v>537</v>
      </c>
      <c r="C363" s="51" t="s">
        <v>345</v>
      </c>
      <c r="D363" s="51" t="str">
        <f t="shared" si="5"/>
        <v>NGDP_RPCHAustralia</v>
      </c>
      <c r="E363" s="51" t="s">
        <v>187</v>
      </c>
      <c r="F363" s="51" t="s">
        <v>340</v>
      </c>
      <c r="G363" s="51" t="s">
        <v>346</v>
      </c>
      <c r="H363" s="51" t="s">
        <v>347</v>
      </c>
      <c r="I363" s="51"/>
      <c r="J363" s="51" t="s">
        <v>348</v>
      </c>
      <c r="K363" s="51">
        <v>3.7949999999999999</v>
      </c>
      <c r="L363" s="51">
        <v>2.133</v>
      </c>
      <c r="M363" s="51">
        <v>2.5720000000000001</v>
      </c>
      <c r="N363" s="51">
        <v>2.3210000000000002</v>
      </c>
      <c r="O363" s="51">
        <v>2.7280000000000002</v>
      </c>
      <c r="P363" s="51">
        <v>2.4129999999999998</v>
      </c>
      <c r="Q363" s="51">
        <v>2.8439999999999999</v>
      </c>
      <c r="R363" s="51">
        <v>1.946</v>
      </c>
      <c r="S363" s="51">
        <v>-2.4380000000000002</v>
      </c>
      <c r="T363" s="51">
        <v>4.5380000000000003</v>
      </c>
      <c r="U363" s="51">
        <v>2020</v>
      </c>
    </row>
    <row r="364" spans="1:21" ht="15.5">
      <c r="A364" s="51">
        <v>193</v>
      </c>
      <c r="B364" s="51" t="s">
        <v>537</v>
      </c>
      <c r="C364" s="51" t="s">
        <v>349</v>
      </c>
      <c r="D364" s="51" t="str">
        <f t="shared" si="5"/>
        <v>NGDPAustralia</v>
      </c>
      <c r="E364" s="51" t="s">
        <v>187</v>
      </c>
      <c r="F364" s="51" t="s">
        <v>155</v>
      </c>
      <c r="G364" s="51" t="s">
        <v>350</v>
      </c>
      <c r="H364" s="51" t="s">
        <v>342</v>
      </c>
      <c r="I364" s="51" t="s">
        <v>343</v>
      </c>
      <c r="J364" s="51" t="s">
        <v>538</v>
      </c>
      <c r="K364" s="51">
        <v>1515.08</v>
      </c>
      <c r="L364" s="51">
        <v>1567.93</v>
      </c>
      <c r="M364" s="51">
        <v>1614.49</v>
      </c>
      <c r="N364" s="51">
        <v>1640.72</v>
      </c>
      <c r="O364" s="51">
        <v>1702.23</v>
      </c>
      <c r="P364" s="51">
        <v>1806.52</v>
      </c>
      <c r="Q364" s="51">
        <v>1899.78</v>
      </c>
      <c r="R364" s="51">
        <v>2000.99</v>
      </c>
      <c r="S364" s="51">
        <v>1968.83</v>
      </c>
      <c r="T364" s="51">
        <v>2094.9899999999998</v>
      </c>
      <c r="U364" s="51">
        <v>2020</v>
      </c>
    </row>
    <row r="365" spans="1:21" ht="15.5">
      <c r="A365" s="51">
        <v>193</v>
      </c>
      <c r="B365" s="51" t="s">
        <v>537</v>
      </c>
      <c r="C365" s="51" t="s">
        <v>157</v>
      </c>
      <c r="D365" s="51" t="str">
        <f t="shared" si="5"/>
        <v>NGDPDAustralia</v>
      </c>
      <c r="E365" s="51" t="s">
        <v>187</v>
      </c>
      <c r="F365" s="51" t="s">
        <v>155</v>
      </c>
      <c r="G365" s="51" t="s">
        <v>351</v>
      </c>
      <c r="H365" s="51" t="s">
        <v>352</v>
      </c>
      <c r="I365" s="51" t="s">
        <v>343</v>
      </c>
      <c r="J365" s="51" t="s">
        <v>353</v>
      </c>
      <c r="K365" s="51">
        <v>1569.32</v>
      </c>
      <c r="L365" s="51">
        <v>1518.43</v>
      </c>
      <c r="M365" s="51">
        <v>1457.39</v>
      </c>
      <c r="N365" s="51">
        <v>1234.82</v>
      </c>
      <c r="O365" s="51">
        <v>1266.27</v>
      </c>
      <c r="P365" s="51">
        <v>1385.19</v>
      </c>
      <c r="Q365" s="51">
        <v>1421.3</v>
      </c>
      <c r="R365" s="51">
        <v>1391.54</v>
      </c>
      <c r="S365" s="51">
        <v>1359.33</v>
      </c>
      <c r="T365" s="51">
        <v>1617.54</v>
      </c>
      <c r="U365" s="51">
        <v>2020</v>
      </c>
    </row>
    <row r="366" spans="1:21" ht="15.5">
      <c r="A366" s="51">
        <v>193</v>
      </c>
      <c r="B366" s="51" t="s">
        <v>537</v>
      </c>
      <c r="C366" s="51" t="s">
        <v>354</v>
      </c>
      <c r="D366" s="51" t="str">
        <f t="shared" si="5"/>
        <v>PPPGDPAustralia</v>
      </c>
      <c r="E366" s="51" t="s">
        <v>187</v>
      </c>
      <c r="F366" s="51" t="s">
        <v>155</v>
      </c>
      <c r="G366" s="51" t="s">
        <v>355</v>
      </c>
      <c r="H366" s="51" t="s">
        <v>356</v>
      </c>
      <c r="I366" s="51" t="s">
        <v>343</v>
      </c>
      <c r="J366" s="51" t="s">
        <v>353</v>
      </c>
      <c r="K366" s="51">
        <v>983.74400000000003</v>
      </c>
      <c r="L366" s="51">
        <v>1083.48</v>
      </c>
      <c r="M366" s="51">
        <v>1111.53</v>
      </c>
      <c r="N366" s="51">
        <v>1113.05</v>
      </c>
      <c r="O366" s="51">
        <v>1174.07</v>
      </c>
      <c r="P366" s="51">
        <v>1232.43</v>
      </c>
      <c r="Q366" s="51">
        <v>1297.9100000000001</v>
      </c>
      <c r="R366" s="51">
        <v>1346.78</v>
      </c>
      <c r="S366" s="51">
        <v>1329.88</v>
      </c>
      <c r="T366" s="51">
        <v>1415.56</v>
      </c>
      <c r="U366" s="51">
        <v>2020</v>
      </c>
    </row>
    <row r="367" spans="1:21" ht="15.5">
      <c r="A367" s="51">
        <v>193</v>
      </c>
      <c r="B367" s="51" t="s">
        <v>537</v>
      </c>
      <c r="C367" s="51" t="s">
        <v>357</v>
      </c>
      <c r="D367" s="51" t="str">
        <f t="shared" si="5"/>
        <v>NGDP_DAustralia</v>
      </c>
      <c r="E367" s="51" t="s">
        <v>187</v>
      </c>
      <c r="F367" s="51" t="s">
        <v>358</v>
      </c>
      <c r="G367" s="51" t="s">
        <v>359</v>
      </c>
      <c r="H367" s="51" t="s">
        <v>360</v>
      </c>
      <c r="I367" s="51"/>
      <c r="J367" s="51" t="s">
        <v>361</v>
      </c>
      <c r="K367" s="51">
        <v>90.802999999999997</v>
      </c>
      <c r="L367" s="51">
        <v>92.007999999999996</v>
      </c>
      <c r="M367" s="51">
        <v>92.364000000000004</v>
      </c>
      <c r="N367" s="51">
        <v>91.736000000000004</v>
      </c>
      <c r="O367" s="51">
        <v>92.647000000000006</v>
      </c>
      <c r="P367" s="51">
        <v>96.007999999999996</v>
      </c>
      <c r="Q367" s="51">
        <v>98.171999999999997</v>
      </c>
      <c r="R367" s="51">
        <v>101.428</v>
      </c>
      <c r="S367" s="51">
        <v>102.292</v>
      </c>
      <c r="T367" s="51">
        <v>104.122</v>
      </c>
      <c r="U367" s="51">
        <v>2020</v>
      </c>
    </row>
    <row r="368" spans="1:21" ht="15.5">
      <c r="A368" s="51">
        <v>193</v>
      </c>
      <c r="B368" s="51" t="s">
        <v>537</v>
      </c>
      <c r="C368" s="51" t="s">
        <v>362</v>
      </c>
      <c r="D368" s="51" t="str">
        <f t="shared" si="5"/>
        <v>NGDPRPCAustralia</v>
      </c>
      <c r="E368" s="51" t="s">
        <v>187</v>
      </c>
      <c r="F368" s="51" t="s">
        <v>363</v>
      </c>
      <c r="G368" s="51" t="s">
        <v>364</v>
      </c>
      <c r="H368" s="51" t="s">
        <v>342</v>
      </c>
      <c r="I368" s="51" t="s">
        <v>333</v>
      </c>
      <c r="J368" s="51" t="s">
        <v>365</v>
      </c>
      <c r="K368" s="51">
        <v>72772.56</v>
      </c>
      <c r="L368" s="51">
        <v>73145.13</v>
      </c>
      <c r="M368" s="51">
        <v>73939.320000000007</v>
      </c>
      <c r="N368" s="51">
        <v>74569.740000000005</v>
      </c>
      <c r="O368" s="51">
        <v>75331.89</v>
      </c>
      <c r="P368" s="51">
        <v>75954.48</v>
      </c>
      <c r="Q368" s="51">
        <v>76879.37</v>
      </c>
      <c r="R368" s="51">
        <v>77214.77</v>
      </c>
      <c r="S368" s="51">
        <v>74796.36</v>
      </c>
      <c r="T368" s="51">
        <v>78021.67</v>
      </c>
      <c r="U368" s="51">
        <v>2019</v>
      </c>
    </row>
    <row r="369" spans="1:21" ht="15.5">
      <c r="A369" s="51">
        <v>193</v>
      </c>
      <c r="B369" s="51" t="s">
        <v>537</v>
      </c>
      <c r="C369" s="51" t="s">
        <v>366</v>
      </c>
      <c r="D369" s="51" t="str">
        <f t="shared" si="5"/>
        <v>NGDPRPPPPCAustralia</v>
      </c>
      <c r="E369" s="51" t="s">
        <v>187</v>
      </c>
      <c r="F369" s="51" t="s">
        <v>363</v>
      </c>
      <c r="G369" s="51" t="s">
        <v>367</v>
      </c>
      <c r="H369" s="51" t="s">
        <v>368</v>
      </c>
      <c r="I369" s="51" t="s">
        <v>333</v>
      </c>
      <c r="J369" s="51" t="s">
        <v>365</v>
      </c>
      <c r="K369" s="51">
        <v>47664.11</v>
      </c>
      <c r="L369" s="51">
        <v>47908.13</v>
      </c>
      <c r="M369" s="51">
        <v>48428.3</v>
      </c>
      <c r="N369" s="51">
        <v>48841.21</v>
      </c>
      <c r="O369" s="51">
        <v>49340.4</v>
      </c>
      <c r="P369" s="51">
        <v>49748.18</v>
      </c>
      <c r="Q369" s="51">
        <v>50353.96</v>
      </c>
      <c r="R369" s="51">
        <v>50573.63</v>
      </c>
      <c r="S369" s="51">
        <v>48989.64</v>
      </c>
      <c r="T369" s="51">
        <v>51102.14</v>
      </c>
      <c r="U369" s="51">
        <v>2019</v>
      </c>
    </row>
    <row r="370" spans="1:21" ht="15.5">
      <c r="A370" s="51">
        <v>193</v>
      </c>
      <c r="B370" s="51" t="s">
        <v>537</v>
      </c>
      <c r="C370" s="51" t="s">
        <v>369</v>
      </c>
      <c r="D370" s="51" t="str">
        <f t="shared" si="5"/>
        <v>NGDPPCAustralia</v>
      </c>
      <c r="E370" s="51" t="s">
        <v>187</v>
      </c>
      <c r="F370" s="51" t="s">
        <v>370</v>
      </c>
      <c r="G370" s="51" t="s">
        <v>371</v>
      </c>
      <c r="H370" s="51" t="s">
        <v>342</v>
      </c>
      <c r="I370" s="51" t="s">
        <v>333</v>
      </c>
      <c r="J370" s="51" t="s">
        <v>372</v>
      </c>
      <c r="K370" s="51">
        <v>66079.789999999994</v>
      </c>
      <c r="L370" s="51">
        <v>67299.64</v>
      </c>
      <c r="M370" s="51">
        <v>68293.67</v>
      </c>
      <c r="N370" s="51">
        <v>68407.12</v>
      </c>
      <c r="O370" s="51">
        <v>69792.91</v>
      </c>
      <c r="P370" s="51">
        <v>72922.070000000007</v>
      </c>
      <c r="Q370" s="51">
        <v>75474.12</v>
      </c>
      <c r="R370" s="51">
        <v>78317.759999999995</v>
      </c>
      <c r="S370" s="51">
        <v>76510.87</v>
      </c>
      <c r="T370" s="51">
        <v>81237.56</v>
      </c>
      <c r="U370" s="51">
        <v>2019</v>
      </c>
    </row>
    <row r="371" spans="1:21" ht="15.5">
      <c r="A371" s="51">
        <v>193</v>
      </c>
      <c r="B371" s="51" t="s">
        <v>537</v>
      </c>
      <c r="C371" s="51" t="s">
        <v>373</v>
      </c>
      <c r="D371" s="51" t="str">
        <f t="shared" si="5"/>
        <v>NGDPDPCAustralia</v>
      </c>
      <c r="E371" s="51" t="s">
        <v>187</v>
      </c>
      <c r="F371" s="51" t="s">
        <v>370</v>
      </c>
      <c r="G371" s="51" t="s">
        <v>374</v>
      </c>
      <c r="H371" s="51" t="s">
        <v>352</v>
      </c>
      <c r="I371" s="51" t="s">
        <v>333</v>
      </c>
      <c r="J371" s="51" t="s">
        <v>372</v>
      </c>
      <c r="K371" s="51">
        <v>68445.440000000002</v>
      </c>
      <c r="L371" s="51">
        <v>65174.76</v>
      </c>
      <c r="M371" s="51">
        <v>61648.39</v>
      </c>
      <c r="N371" s="51">
        <v>51484.05</v>
      </c>
      <c r="O371" s="51">
        <v>51918.17</v>
      </c>
      <c r="P371" s="51">
        <v>55914.69</v>
      </c>
      <c r="Q371" s="51">
        <v>56465.24</v>
      </c>
      <c r="R371" s="51">
        <v>54464.06</v>
      </c>
      <c r="S371" s="51">
        <v>52824.82</v>
      </c>
      <c r="T371" s="51">
        <v>62723.5</v>
      </c>
      <c r="U371" s="51">
        <v>2019</v>
      </c>
    </row>
    <row r="372" spans="1:21" ht="15.5">
      <c r="A372" s="51">
        <v>193</v>
      </c>
      <c r="B372" s="51" t="s">
        <v>537</v>
      </c>
      <c r="C372" s="51" t="s">
        <v>375</v>
      </c>
      <c r="D372" s="51" t="str">
        <f t="shared" si="5"/>
        <v>PPPPCAustralia</v>
      </c>
      <c r="E372" s="51" t="s">
        <v>187</v>
      </c>
      <c r="F372" s="51" t="s">
        <v>370</v>
      </c>
      <c r="G372" s="51" t="s">
        <v>376</v>
      </c>
      <c r="H372" s="51" t="s">
        <v>356</v>
      </c>
      <c r="I372" s="51" t="s">
        <v>333</v>
      </c>
      <c r="J372" s="51" t="s">
        <v>372</v>
      </c>
      <c r="K372" s="51">
        <v>42905.75</v>
      </c>
      <c r="L372" s="51">
        <v>46505.82</v>
      </c>
      <c r="M372" s="51">
        <v>47018.36</v>
      </c>
      <c r="N372" s="51">
        <v>46406.69</v>
      </c>
      <c r="O372" s="51">
        <v>48137.98</v>
      </c>
      <c r="P372" s="51">
        <v>49748.18</v>
      </c>
      <c r="Q372" s="51">
        <v>51562.94</v>
      </c>
      <c r="R372" s="51">
        <v>52712.42</v>
      </c>
      <c r="S372" s="51">
        <v>51680.43</v>
      </c>
      <c r="T372" s="51">
        <v>54891.33</v>
      </c>
      <c r="U372" s="51">
        <v>2019</v>
      </c>
    </row>
    <row r="373" spans="1:21" ht="15.5">
      <c r="A373" s="51">
        <v>193</v>
      </c>
      <c r="B373" s="51" t="s">
        <v>537</v>
      </c>
      <c r="C373" s="51" t="s">
        <v>377</v>
      </c>
      <c r="D373" s="51" t="str">
        <f t="shared" si="5"/>
        <v>NGAP_NPGDPAustralia</v>
      </c>
      <c r="E373" s="51" t="s">
        <v>187</v>
      </c>
      <c r="F373" s="51" t="s">
        <v>378</v>
      </c>
      <c r="G373" s="51" t="s">
        <v>379</v>
      </c>
      <c r="H373" s="51" t="s">
        <v>380</v>
      </c>
      <c r="I373" s="51"/>
      <c r="J373" s="51" t="s">
        <v>348</v>
      </c>
      <c r="K373" s="51">
        <v>-0.155</v>
      </c>
      <c r="L373" s="51">
        <v>-0.78</v>
      </c>
      <c r="M373" s="51">
        <v>-0.92200000000000004</v>
      </c>
      <c r="N373" s="51">
        <v>-1.17</v>
      </c>
      <c r="O373" s="51">
        <v>-0.873</v>
      </c>
      <c r="P373" s="51">
        <v>-0.76900000000000002</v>
      </c>
      <c r="Q373" s="51">
        <v>-0.374</v>
      </c>
      <c r="R373" s="51">
        <v>-0.72399999999999998</v>
      </c>
      <c r="S373" s="51">
        <v>-4.3559999999999999</v>
      </c>
      <c r="T373" s="51">
        <v>-1.272</v>
      </c>
      <c r="U373" s="51">
        <v>2020</v>
      </c>
    </row>
    <row r="374" spans="1:21" ht="15.5">
      <c r="A374" s="51">
        <v>193</v>
      </c>
      <c r="B374" s="51" t="s">
        <v>537</v>
      </c>
      <c r="C374" s="51" t="s">
        <v>381</v>
      </c>
      <c r="D374" s="51" t="str">
        <f t="shared" si="5"/>
        <v>PPPSHAustralia</v>
      </c>
      <c r="E374" s="51" t="s">
        <v>187</v>
      </c>
      <c r="F374" s="51" t="s">
        <v>382</v>
      </c>
      <c r="G374" s="51" t="s">
        <v>383</v>
      </c>
      <c r="H374" s="51" t="s">
        <v>384</v>
      </c>
      <c r="I374" s="51"/>
      <c r="J374" s="51" t="s">
        <v>353</v>
      </c>
      <c r="K374" s="51">
        <v>0.98199999999999998</v>
      </c>
      <c r="L374" s="51">
        <v>1.0309999999999999</v>
      </c>
      <c r="M374" s="51">
        <v>1.02</v>
      </c>
      <c r="N374" s="51">
        <v>1</v>
      </c>
      <c r="O374" s="51">
        <v>1.016</v>
      </c>
      <c r="P374" s="51">
        <v>1.0129999999999999</v>
      </c>
      <c r="Q374" s="51">
        <v>1.006</v>
      </c>
      <c r="R374" s="51">
        <v>0.999</v>
      </c>
      <c r="S374" s="51">
        <v>1.01</v>
      </c>
      <c r="T374" s="51">
        <v>0.997</v>
      </c>
      <c r="U374" s="51">
        <v>2020</v>
      </c>
    </row>
    <row r="375" spans="1:21" ht="15.5">
      <c r="A375" s="51">
        <v>193</v>
      </c>
      <c r="B375" s="51" t="s">
        <v>537</v>
      </c>
      <c r="C375" s="51" t="s">
        <v>385</v>
      </c>
      <c r="D375" s="51" t="str">
        <f t="shared" si="5"/>
        <v>PPPEXAustralia</v>
      </c>
      <c r="E375" s="51" t="s">
        <v>187</v>
      </c>
      <c r="F375" s="51" t="s">
        <v>386</v>
      </c>
      <c r="G375" s="51" t="s">
        <v>387</v>
      </c>
      <c r="H375" s="51" t="s">
        <v>388</v>
      </c>
      <c r="I375" s="51"/>
      <c r="J375" s="51" t="s">
        <v>353</v>
      </c>
      <c r="K375" s="51">
        <v>1.54</v>
      </c>
      <c r="L375" s="51">
        <v>1.4470000000000001</v>
      </c>
      <c r="M375" s="51">
        <v>1.452</v>
      </c>
      <c r="N375" s="51">
        <v>1.474</v>
      </c>
      <c r="O375" s="51">
        <v>1.45</v>
      </c>
      <c r="P375" s="51">
        <v>1.466</v>
      </c>
      <c r="Q375" s="51">
        <v>1.464</v>
      </c>
      <c r="R375" s="51">
        <v>1.486</v>
      </c>
      <c r="S375" s="51">
        <v>1.48</v>
      </c>
      <c r="T375" s="51">
        <v>1.48</v>
      </c>
      <c r="U375" s="51">
        <v>2020</v>
      </c>
    </row>
    <row r="376" spans="1:21" ht="15.5">
      <c r="A376" s="51">
        <v>193</v>
      </c>
      <c r="B376" s="51" t="s">
        <v>537</v>
      </c>
      <c r="C376" s="51" t="s">
        <v>389</v>
      </c>
      <c r="D376" s="51" t="str">
        <f t="shared" si="5"/>
        <v>NID_NGDPAustralia</v>
      </c>
      <c r="E376" s="51" t="s">
        <v>187</v>
      </c>
      <c r="F376" s="51" t="s">
        <v>390</v>
      </c>
      <c r="G376" s="51" t="s">
        <v>391</v>
      </c>
      <c r="H376" s="51" t="s">
        <v>392</v>
      </c>
      <c r="I376" s="51"/>
      <c r="J376" s="51" t="s">
        <v>538</v>
      </c>
      <c r="K376" s="51">
        <v>28.468</v>
      </c>
      <c r="L376" s="51">
        <v>27.117000000000001</v>
      </c>
      <c r="M376" s="51">
        <v>26.443000000000001</v>
      </c>
      <c r="N376" s="51">
        <v>25.88</v>
      </c>
      <c r="O376" s="51">
        <v>24.625</v>
      </c>
      <c r="P376" s="51">
        <v>24.271000000000001</v>
      </c>
      <c r="Q376" s="51">
        <v>24.134</v>
      </c>
      <c r="R376" s="51">
        <v>22.544</v>
      </c>
      <c r="S376" s="51">
        <v>22.317</v>
      </c>
      <c r="T376" s="51">
        <v>22.288</v>
      </c>
      <c r="U376" s="51">
        <v>2020</v>
      </c>
    </row>
    <row r="377" spans="1:21" ht="15.5">
      <c r="A377" s="51">
        <v>193</v>
      </c>
      <c r="B377" s="51" t="s">
        <v>537</v>
      </c>
      <c r="C377" s="51" t="s">
        <v>393</v>
      </c>
      <c r="D377" s="51" t="str">
        <f t="shared" si="5"/>
        <v>NGSD_NGDPAustralia</v>
      </c>
      <c r="E377" s="51" t="s">
        <v>187</v>
      </c>
      <c r="F377" s="51" t="s">
        <v>394</v>
      </c>
      <c r="G377" s="51" t="s">
        <v>395</v>
      </c>
      <c r="H377" s="51" t="s">
        <v>392</v>
      </c>
      <c r="I377" s="51"/>
      <c r="J377" s="51" t="s">
        <v>538</v>
      </c>
      <c r="K377" s="51">
        <v>23.916</v>
      </c>
      <c r="L377" s="51">
        <v>23.763000000000002</v>
      </c>
      <c r="M377" s="51">
        <v>23.29</v>
      </c>
      <c r="N377" s="51">
        <v>21.608000000000001</v>
      </c>
      <c r="O377" s="51">
        <v>20.821000000000002</v>
      </c>
      <c r="P377" s="51">
        <v>21.972000000000001</v>
      </c>
      <c r="Q377" s="51">
        <v>21.9</v>
      </c>
      <c r="R377" s="51">
        <v>23.306999999999999</v>
      </c>
      <c r="S377" s="51">
        <v>24.571000000000002</v>
      </c>
      <c r="T377" s="51">
        <v>24.651</v>
      </c>
      <c r="U377" s="51">
        <v>2020</v>
      </c>
    </row>
    <row r="378" spans="1:21" ht="15.5">
      <c r="A378" s="51">
        <v>193</v>
      </c>
      <c r="B378" s="51" t="s">
        <v>537</v>
      </c>
      <c r="C378" s="51" t="s">
        <v>396</v>
      </c>
      <c r="D378" s="51" t="str">
        <f t="shared" si="5"/>
        <v>PCPIAustralia</v>
      </c>
      <c r="E378" s="51" t="s">
        <v>187</v>
      </c>
      <c r="F378" s="51" t="s">
        <v>397</v>
      </c>
      <c r="G378" s="51" t="s">
        <v>398</v>
      </c>
      <c r="H378" s="51" t="s">
        <v>360</v>
      </c>
      <c r="I378" s="51"/>
      <c r="J378" s="51" t="s">
        <v>539</v>
      </c>
      <c r="K378" s="51">
        <v>101</v>
      </c>
      <c r="L378" s="51">
        <v>103.5</v>
      </c>
      <c r="M378" s="51">
        <v>106.075</v>
      </c>
      <c r="N378" s="51">
        <v>107.65</v>
      </c>
      <c r="O378" s="51">
        <v>109.02500000000001</v>
      </c>
      <c r="P378" s="51">
        <v>111.2</v>
      </c>
      <c r="Q378" s="51">
        <v>113.325</v>
      </c>
      <c r="R378" s="51">
        <v>115.15</v>
      </c>
      <c r="S378" s="51">
        <v>116.15</v>
      </c>
      <c r="T378" s="51">
        <v>118.164</v>
      </c>
      <c r="U378" s="51">
        <v>2020</v>
      </c>
    </row>
    <row r="379" spans="1:21" ht="15.5">
      <c r="A379" s="51">
        <v>193</v>
      </c>
      <c r="B379" s="51" t="s">
        <v>537</v>
      </c>
      <c r="C379" s="51" t="s">
        <v>400</v>
      </c>
      <c r="D379" s="51" t="str">
        <f t="shared" si="5"/>
        <v>PCPIPCHAustralia</v>
      </c>
      <c r="E379" s="51" t="s">
        <v>187</v>
      </c>
      <c r="F379" s="51" t="s">
        <v>397</v>
      </c>
      <c r="G379" s="51" t="s">
        <v>401</v>
      </c>
      <c r="H379" s="51" t="s">
        <v>347</v>
      </c>
      <c r="I379" s="51"/>
      <c r="J379" s="51" t="s">
        <v>402</v>
      </c>
      <c r="K379" s="51">
        <v>1.712</v>
      </c>
      <c r="L379" s="51">
        <v>2.4750000000000001</v>
      </c>
      <c r="M379" s="51">
        <v>2.488</v>
      </c>
      <c r="N379" s="51">
        <v>1.4850000000000001</v>
      </c>
      <c r="O379" s="51">
        <v>1.2769999999999999</v>
      </c>
      <c r="P379" s="51">
        <v>1.9950000000000001</v>
      </c>
      <c r="Q379" s="51">
        <v>1.911</v>
      </c>
      <c r="R379" s="51">
        <v>1.61</v>
      </c>
      <c r="S379" s="51">
        <v>0.86799999999999999</v>
      </c>
      <c r="T379" s="51">
        <v>1.734</v>
      </c>
      <c r="U379" s="51">
        <v>2020</v>
      </c>
    </row>
    <row r="380" spans="1:21" ht="15.5">
      <c r="A380" s="51">
        <v>193</v>
      </c>
      <c r="B380" s="51" t="s">
        <v>537</v>
      </c>
      <c r="C380" s="51" t="s">
        <v>403</v>
      </c>
      <c r="D380" s="51" t="str">
        <f t="shared" si="5"/>
        <v>PCPIEAustralia</v>
      </c>
      <c r="E380" s="51" t="s">
        <v>187</v>
      </c>
      <c r="F380" s="51" t="s">
        <v>404</v>
      </c>
      <c r="G380" s="51" t="s">
        <v>405</v>
      </c>
      <c r="H380" s="51" t="s">
        <v>360</v>
      </c>
      <c r="I380" s="51"/>
      <c r="J380" s="51" t="s">
        <v>539</v>
      </c>
      <c r="K380" s="51">
        <v>102</v>
      </c>
      <c r="L380" s="51">
        <v>104.8</v>
      </c>
      <c r="M380" s="51">
        <v>106.5</v>
      </c>
      <c r="N380" s="51">
        <v>108.3</v>
      </c>
      <c r="O380" s="51">
        <v>109.8</v>
      </c>
      <c r="P380" s="51">
        <v>112.1</v>
      </c>
      <c r="Q380" s="51">
        <v>114</v>
      </c>
      <c r="R380" s="51">
        <v>116.1</v>
      </c>
      <c r="S380" s="51">
        <v>117.1</v>
      </c>
      <c r="T380" s="51">
        <v>118.831</v>
      </c>
      <c r="U380" s="51">
        <v>2020</v>
      </c>
    </row>
    <row r="381" spans="1:21" ht="15.5">
      <c r="A381" s="51">
        <v>193</v>
      </c>
      <c r="B381" s="51" t="s">
        <v>537</v>
      </c>
      <c r="C381" s="51" t="s">
        <v>406</v>
      </c>
      <c r="D381" s="51" t="str">
        <f t="shared" si="5"/>
        <v>PCPIEPCHAustralia</v>
      </c>
      <c r="E381" s="51" t="s">
        <v>187</v>
      </c>
      <c r="F381" s="51" t="s">
        <v>404</v>
      </c>
      <c r="G381" s="51" t="s">
        <v>407</v>
      </c>
      <c r="H381" s="51" t="s">
        <v>347</v>
      </c>
      <c r="I381" s="51"/>
      <c r="J381" s="51" t="s">
        <v>408</v>
      </c>
      <c r="K381" s="51">
        <v>2.1019999999999999</v>
      </c>
      <c r="L381" s="51">
        <v>2.7450000000000001</v>
      </c>
      <c r="M381" s="51">
        <v>1.6220000000000001</v>
      </c>
      <c r="N381" s="51">
        <v>1.69</v>
      </c>
      <c r="O381" s="51">
        <v>1.385</v>
      </c>
      <c r="P381" s="51">
        <v>2.0950000000000002</v>
      </c>
      <c r="Q381" s="51">
        <v>1.6950000000000001</v>
      </c>
      <c r="R381" s="51">
        <v>1.8420000000000001</v>
      </c>
      <c r="S381" s="51">
        <v>0.86099999999999999</v>
      </c>
      <c r="T381" s="51">
        <v>1.478</v>
      </c>
      <c r="U381" s="51">
        <v>2020</v>
      </c>
    </row>
    <row r="382" spans="1:21" ht="15.5">
      <c r="A382" s="51">
        <v>193</v>
      </c>
      <c r="B382" s="51" t="s">
        <v>537</v>
      </c>
      <c r="C382" s="51" t="s">
        <v>409</v>
      </c>
      <c r="D382" s="51" t="str">
        <f t="shared" si="5"/>
        <v>FLIBOR6Australia</v>
      </c>
      <c r="E382" s="51" t="s">
        <v>187</v>
      </c>
      <c r="F382" s="51" t="s">
        <v>410</v>
      </c>
      <c r="G382" s="51"/>
      <c r="H382" s="51" t="s">
        <v>384</v>
      </c>
      <c r="I382" s="51"/>
      <c r="J382" s="51"/>
      <c r="K382" s="51"/>
      <c r="L382" s="51"/>
      <c r="M382" s="51"/>
      <c r="N382" s="51"/>
      <c r="O382" s="51"/>
      <c r="P382" s="51"/>
      <c r="Q382" s="51"/>
      <c r="R382" s="51"/>
      <c r="S382" s="51"/>
      <c r="T382" s="51"/>
      <c r="U382" s="51"/>
    </row>
    <row r="383" spans="1:21" ht="15.5">
      <c r="A383" s="51">
        <v>193</v>
      </c>
      <c r="B383" s="51" t="s">
        <v>537</v>
      </c>
      <c r="C383" s="51" t="s">
        <v>411</v>
      </c>
      <c r="D383" s="51" t="str">
        <f t="shared" si="5"/>
        <v>TM_RPCHAustralia</v>
      </c>
      <c r="E383" s="51" t="s">
        <v>187</v>
      </c>
      <c r="F383" s="51" t="s">
        <v>412</v>
      </c>
      <c r="G383" s="51" t="s">
        <v>413</v>
      </c>
      <c r="H383" s="51" t="s">
        <v>347</v>
      </c>
      <c r="I383" s="51"/>
      <c r="J383" s="51" t="s">
        <v>540</v>
      </c>
      <c r="K383" s="51">
        <v>5.5439999999999996</v>
      </c>
      <c r="L383" s="51">
        <v>-2.008</v>
      </c>
      <c r="M383" s="51">
        <v>-1.369</v>
      </c>
      <c r="N383" s="51">
        <v>1.962</v>
      </c>
      <c r="O383" s="51">
        <v>0.157</v>
      </c>
      <c r="P383" s="51">
        <v>7.8849999999999998</v>
      </c>
      <c r="Q383" s="51">
        <v>4.0330000000000004</v>
      </c>
      <c r="R383" s="51">
        <v>-1.004</v>
      </c>
      <c r="S383" s="51">
        <v>-12.976000000000001</v>
      </c>
      <c r="T383" s="51">
        <v>5.5170000000000003</v>
      </c>
      <c r="U383" s="51">
        <v>2020</v>
      </c>
    </row>
    <row r="384" spans="1:21" ht="15.5">
      <c r="A384" s="51">
        <v>193</v>
      </c>
      <c r="B384" s="51" t="s">
        <v>537</v>
      </c>
      <c r="C384" s="51" t="s">
        <v>415</v>
      </c>
      <c r="D384" s="51" t="str">
        <f t="shared" si="5"/>
        <v>TMG_RPCHAustralia</v>
      </c>
      <c r="E384" s="51" t="s">
        <v>187</v>
      </c>
      <c r="F384" s="51" t="s">
        <v>416</v>
      </c>
      <c r="G384" s="51" t="s">
        <v>417</v>
      </c>
      <c r="H384" s="51" t="s">
        <v>347</v>
      </c>
      <c r="I384" s="51"/>
      <c r="J384" s="51" t="s">
        <v>540</v>
      </c>
      <c r="K384" s="51">
        <v>5.484</v>
      </c>
      <c r="L384" s="51">
        <v>-3.3820000000000001</v>
      </c>
      <c r="M384" s="51">
        <v>5.1999999999999998E-2</v>
      </c>
      <c r="N384" s="51">
        <v>3.0680000000000001</v>
      </c>
      <c r="O384" s="51">
        <v>0.24</v>
      </c>
      <c r="P384" s="51">
        <v>7.7889999999999997</v>
      </c>
      <c r="Q384" s="51">
        <v>3.8839999999999999</v>
      </c>
      <c r="R384" s="51">
        <v>-1.2969999999999999</v>
      </c>
      <c r="S384" s="51">
        <v>-2.1520000000000001</v>
      </c>
      <c r="T384" s="51">
        <v>8.9740000000000002</v>
      </c>
      <c r="U384" s="51">
        <v>2020</v>
      </c>
    </row>
    <row r="385" spans="1:21" ht="15.5">
      <c r="A385" s="51">
        <v>193</v>
      </c>
      <c r="B385" s="51" t="s">
        <v>537</v>
      </c>
      <c r="C385" s="51" t="s">
        <v>418</v>
      </c>
      <c r="D385" s="51" t="str">
        <f t="shared" si="5"/>
        <v>TX_RPCHAustralia</v>
      </c>
      <c r="E385" s="51" t="s">
        <v>187</v>
      </c>
      <c r="F385" s="51" t="s">
        <v>419</v>
      </c>
      <c r="G385" s="51" t="s">
        <v>420</v>
      </c>
      <c r="H385" s="51" t="s">
        <v>347</v>
      </c>
      <c r="I385" s="51"/>
      <c r="J385" s="51" t="s">
        <v>540</v>
      </c>
      <c r="K385" s="51">
        <v>5.4139999999999997</v>
      </c>
      <c r="L385" s="51">
        <v>5.8250000000000002</v>
      </c>
      <c r="M385" s="51">
        <v>6.9409999999999998</v>
      </c>
      <c r="N385" s="51">
        <v>6.5330000000000004</v>
      </c>
      <c r="O385" s="51">
        <v>6.8890000000000002</v>
      </c>
      <c r="P385" s="51">
        <v>3.4329999999999998</v>
      </c>
      <c r="Q385" s="51">
        <v>5.1150000000000002</v>
      </c>
      <c r="R385" s="51">
        <v>3.3130000000000002</v>
      </c>
      <c r="S385" s="51">
        <v>-10.275</v>
      </c>
      <c r="T385" s="51">
        <v>3.4769999999999999</v>
      </c>
      <c r="U385" s="51">
        <v>2020</v>
      </c>
    </row>
    <row r="386" spans="1:21" ht="15.5">
      <c r="A386" s="51">
        <v>193</v>
      </c>
      <c r="B386" s="51" t="s">
        <v>537</v>
      </c>
      <c r="C386" s="51" t="s">
        <v>421</v>
      </c>
      <c r="D386" s="51" t="str">
        <f t="shared" si="5"/>
        <v>TXG_RPCHAustralia</v>
      </c>
      <c r="E386" s="51" t="s">
        <v>187</v>
      </c>
      <c r="F386" s="51" t="s">
        <v>422</v>
      </c>
      <c r="G386" s="51" t="s">
        <v>423</v>
      </c>
      <c r="H386" s="51" t="s">
        <v>347</v>
      </c>
      <c r="I386" s="51"/>
      <c r="J386" s="51" t="s">
        <v>540</v>
      </c>
      <c r="K386" s="51">
        <v>6.9610000000000003</v>
      </c>
      <c r="L386" s="51">
        <v>6.2830000000000004</v>
      </c>
      <c r="M386" s="51">
        <v>6.9859999999999998</v>
      </c>
      <c r="N386" s="51">
        <v>5.6769999999999996</v>
      </c>
      <c r="O386" s="51">
        <v>7.1109999999999998</v>
      </c>
      <c r="P386" s="51">
        <v>2.0830000000000002</v>
      </c>
      <c r="Q386" s="51">
        <v>4.5650000000000004</v>
      </c>
      <c r="R386" s="51">
        <v>1.861</v>
      </c>
      <c r="S386" s="51">
        <v>-4.3390000000000004</v>
      </c>
      <c r="T386" s="51">
        <v>6.56</v>
      </c>
      <c r="U386" s="51">
        <v>2020</v>
      </c>
    </row>
    <row r="387" spans="1:21" ht="15.5">
      <c r="A387" s="51">
        <v>193</v>
      </c>
      <c r="B387" s="51" t="s">
        <v>537</v>
      </c>
      <c r="C387" s="51" t="s">
        <v>424</v>
      </c>
      <c r="D387" s="51" t="str">
        <f t="shared" ref="D387:D450" si="6">C387&amp;E387</f>
        <v>LURAustralia</v>
      </c>
      <c r="E387" s="51" t="s">
        <v>187</v>
      </c>
      <c r="F387" s="51" t="s">
        <v>425</v>
      </c>
      <c r="G387" s="51" t="s">
        <v>426</v>
      </c>
      <c r="H387" s="51" t="s">
        <v>427</v>
      </c>
      <c r="I387" s="51"/>
      <c r="J387" s="51" t="s">
        <v>541</v>
      </c>
      <c r="K387" s="51">
        <v>5.2249999999999996</v>
      </c>
      <c r="L387" s="51">
        <v>5.6580000000000004</v>
      </c>
      <c r="M387" s="51">
        <v>6.0579999999999998</v>
      </c>
      <c r="N387" s="51">
        <v>6.05</v>
      </c>
      <c r="O387" s="51">
        <v>5.7</v>
      </c>
      <c r="P387" s="51">
        <v>5.5830000000000002</v>
      </c>
      <c r="Q387" s="51">
        <v>5.2919999999999998</v>
      </c>
      <c r="R387" s="51">
        <v>5.15</v>
      </c>
      <c r="S387" s="51">
        <v>6.508</v>
      </c>
      <c r="T387" s="51">
        <v>5.9829999999999997</v>
      </c>
      <c r="U387" s="51">
        <v>2020</v>
      </c>
    </row>
    <row r="388" spans="1:21" ht="15.5">
      <c r="A388" s="51">
        <v>193</v>
      </c>
      <c r="B388" s="51" t="s">
        <v>537</v>
      </c>
      <c r="C388" s="51" t="s">
        <v>428</v>
      </c>
      <c r="D388" s="51" t="str">
        <f t="shared" si="6"/>
        <v>LEAustralia</v>
      </c>
      <c r="E388" s="51" t="s">
        <v>187</v>
      </c>
      <c r="F388" s="51" t="s">
        <v>429</v>
      </c>
      <c r="G388" s="51" t="s">
        <v>430</v>
      </c>
      <c r="H388" s="51" t="s">
        <v>431</v>
      </c>
      <c r="I388" s="51" t="s">
        <v>432</v>
      </c>
      <c r="J388" s="51" t="s">
        <v>541</v>
      </c>
      <c r="K388" s="51">
        <v>11.35</v>
      </c>
      <c r="L388" s="51">
        <v>11.457000000000001</v>
      </c>
      <c r="M388" s="51">
        <v>11.531000000000001</v>
      </c>
      <c r="N388" s="51">
        <v>11.759</v>
      </c>
      <c r="O388" s="51">
        <v>11.965999999999999</v>
      </c>
      <c r="P388" s="51">
        <v>12.246</v>
      </c>
      <c r="Q388" s="51">
        <v>12.579000000000001</v>
      </c>
      <c r="R388" s="51">
        <v>12.865</v>
      </c>
      <c r="S388" s="51">
        <v>12.675000000000001</v>
      </c>
      <c r="T388" s="51">
        <v>13.007999999999999</v>
      </c>
      <c r="U388" s="51">
        <v>2020</v>
      </c>
    </row>
    <row r="389" spans="1:21" ht="15.5">
      <c r="A389" s="51">
        <v>193</v>
      </c>
      <c r="B389" s="51" t="s">
        <v>537</v>
      </c>
      <c r="C389" s="51" t="s">
        <v>433</v>
      </c>
      <c r="D389" s="51" t="str">
        <f t="shared" si="6"/>
        <v>LPAustralia</v>
      </c>
      <c r="E389" s="51" t="s">
        <v>187</v>
      </c>
      <c r="F389" s="51" t="s">
        <v>434</v>
      </c>
      <c r="G389" s="51" t="s">
        <v>435</v>
      </c>
      <c r="H389" s="51" t="s">
        <v>431</v>
      </c>
      <c r="I389" s="51" t="s">
        <v>432</v>
      </c>
      <c r="J389" s="51" t="s">
        <v>542</v>
      </c>
      <c r="K389" s="51">
        <v>22.928000000000001</v>
      </c>
      <c r="L389" s="51">
        <v>23.297999999999998</v>
      </c>
      <c r="M389" s="51">
        <v>23.64</v>
      </c>
      <c r="N389" s="51">
        <v>23.984999999999999</v>
      </c>
      <c r="O389" s="51">
        <v>24.39</v>
      </c>
      <c r="P389" s="51">
        <v>24.773</v>
      </c>
      <c r="Q389" s="51">
        <v>25.170999999999999</v>
      </c>
      <c r="R389" s="51">
        <v>25.55</v>
      </c>
      <c r="S389" s="51">
        <v>25.733000000000001</v>
      </c>
      <c r="T389" s="51">
        <v>25.788</v>
      </c>
      <c r="U389" s="51">
        <v>2019</v>
      </c>
    </row>
    <row r="390" spans="1:21" ht="15.5">
      <c r="A390" s="51">
        <v>193</v>
      </c>
      <c r="B390" s="51" t="s">
        <v>537</v>
      </c>
      <c r="C390" s="51" t="s">
        <v>437</v>
      </c>
      <c r="D390" s="51" t="str">
        <f t="shared" si="6"/>
        <v>GGRAustralia</v>
      </c>
      <c r="E390" s="51" t="s">
        <v>187</v>
      </c>
      <c r="F390" s="51" t="s">
        <v>438</v>
      </c>
      <c r="G390" s="51" t="s">
        <v>439</v>
      </c>
      <c r="H390" s="51" t="s">
        <v>342</v>
      </c>
      <c r="I390" s="51" t="s">
        <v>343</v>
      </c>
      <c r="J390" s="51" t="s">
        <v>543</v>
      </c>
      <c r="K390" s="51">
        <v>500.983</v>
      </c>
      <c r="L390" s="51">
        <v>528.09799999999996</v>
      </c>
      <c r="M390" s="51">
        <v>547.53300000000002</v>
      </c>
      <c r="N390" s="51">
        <v>566.85799999999995</v>
      </c>
      <c r="O390" s="51">
        <v>593.62400000000002</v>
      </c>
      <c r="P390" s="51">
        <v>633.32399999999996</v>
      </c>
      <c r="Q390" s="51">
        <v>676.98900000000003</v>
      </c>
      <c r="R390" s="51">
        <v>689.52</v>
      </c>
      <c r="S390" s="51">
        <v>689.72799999999995</v>
      </c>
      <c r="T390" s="51">
        <v>695.77300000000002</v>
      </c>
      <c r="U390" s="51">
        <v>2019</v>
      </c>
    </row>
    <row r="391" spans="1:21" ht="15.5">
      <c r="A391" s="51">
        <v>193</v>
      </c>
      <c r="B391" s="51" t="s">
        <v>537</v>
      </c>
      <c r="C391" s="51" t="s">
        <v>441</v>
      </c>
      <c r="D391" s="51" t="str">
        <f t="shared" si="6"/>
        <v>GGR_NGDPAustralia</v>
      </c>
      <c r="E391" s="51" t="s">
        <v>187</v>
      </c>
      <c r="F391" s="51" t="s">
        <v>438</v>
      </c>
      <c r="G391" s="51" t="s">
        <v>439</v>
      </c>
      <c r="H391" s="51" t="s">
        <v>392</v>
      </c>
      <c r="I391" s="51"/>
      <c r="J391" s="51" t="s">
        <v>442</v>
      </c>
      <c r="K391" s="51">
        <v>33.066000000000003</v>
      </c>
      <c r="L391" s="51">
        <v>33.680999999999997</v>
      </c>
      <c r="M391" s="51">
        <v>33.914000000000001</v>
      </c>
      <c r="N391" s="51">
        <v>34.548999999999999</v>
      </c>
      <c r="O391" s="51">
        <v>34.872999999999998</v>
      </c>
      <c r="P391" s="51">
        <v>35.058</v>
      </c>
      <c r="Q391" s="51">
        <v>35.634999999999998</v>
      </c>
      <c r="R391" s="51">
        <v>34.459000000000003</v>
      </c>
      <c r="S391" s="51">
        <v>35.031999999999996</v>
      </c>
      <c r="T391" s="51">
        <v>33.210999999999999</v>
      </c>
      <c r="U391" s="51">
        <v>2019</v>
      </c>
    </row>
    <row r="392" spans="1:21" ht="15.5">
      <c r="A392" s="51">
        <v>193</v>
      </c>
      <c r="B392" s="51" t="s">
        <v>537</v>
      </c>
      <c r="C392" s="51" t="s">
        <v>443</v>
      </c>
      <c r="D392" s="51" t="str">
        <f t="shared" si="6"/>
        <v>GGXAustralia</v>
      </c>
      <c r="E392" s="51" t="s">
        <v>187</v>
      </c>
      <c r="F392" s="51" t="s">
        <v>444</v>
      </c>
      <c r="G392" s="51" t="s">
        <v>445</v>
      </c>
      <c r="H392" s="51" t="s">
        <v>342</v>
      </c>
      <c r="I392" s="51" t="s">
        <v>343</v>
      </c>
      <c r="J392" s="51" t="s">
        <v>543</v>
      </c>
      <c r="K392" s="51">
        <v>554.17100000000005</v>
      </c>
      <c r="L392" s="51">
        <v>572.20000000000005</v>
      </c>
      <c r="M392" s="51">
        <v>594.65300000000002</v>
      </c>
      <c r="N392" s="51">
        <v>612.58199999999999</v>
      </c>
      <c r="O392" s="51">
        <v>634.81600000000003</v>
      </c>
      <c r="P392" s="51">
        <v>664.36199999999997</v>
      </c>
      <c r="Q392" s="51">
        <v>700.43899999999996</v>
      </c>
      <c r="R392" s="51">
        <v>766.11800000000005</v>
      </c>
      <c r="S392" s="51">
        <v>885.60400000000004</v>
      </c>
      <c r="T392" s="51">
        <v>914.46699999999998</v>
      </c>
      <c r="U392" s="51">
        <v>2019</v>
      </c>
    </row>
    <row r="393" spans="1:21" ht="15.5">
      <c r="A393" s="51">
        <v>193</v>
      </c>
      <c r="B393" s="51" t="s">
        <v>537</v>
      </c>
      <c r="C393" s="51" t="s">
        <v>446</v>
      </c>
      <c r="D393" s="51" t="str">
        <f t="shared" si="6"/>
        <v>GGX_NGDPAustralia</v>
      </c>
      <c r="E393" s="51" t="s">
        <v>187</v>
      </c>
      <c r="F393" s="51" t="s">
        <v>444</v>
      </c>
      <c r="G393" s="51" t="s">
        <v>445</v>
      </c>
      <c r="H393" s="51" t="s">
        <v>392</v>
      </c>
      <c r="I393" s="51"/>
      <c r="J393" s="51" t="s">
        <v>447</v>
      </c>
      <c r="K393" s="51">
        <v>36.576999999999998</v>
      </c>
      <c r="L393" s="51">
        <v>36.494</v>
      </c>
      <c r="M393" s="51">
        <v>36.832000000000001</v>
      </c>
      <c r="N393" s="51">
        <v>37.335999999999999</v>
      </c>
      <c r="O393" s="51">
        <v>37.292999999999999</v>
      </c>
      <c r="P393" s="51">
        <v>36.776000000000003</v>
      </c>
      <c r="Q393" s="51">
        <v>36.869</v>
      </c>
      <c r="R393" s="51">
        <v>38.286999999999999</v>
      </c>
      <c r="S393" s="51">
        <v>44.981000000000002</v>
      </c>
      <c r="T393" s="51">
        <v>43.65</v>
      </c>
      <c r="U393" s="51">
        <v>2019</v>
      </c>
    </row>
    <row r="394" spans="1:21" ht="15.5">
      <c r="A394" s="51">
        <v>193</v>
      </c>
      <c r="B394" s="51" t="s">
        <v>537</v>
      </c>
      <c r="C394" s="51" t="s">
        <v>448</v>
      </c>
      <c r="D394" s="51" t="str">
        <f t="shared" si="6"/>
        <v>GGXCNLAustralia</v>
      </c>
      <c r="E394" s="51" t="s">
        <v>187</v>
      </c>
      <c r="F394" s="51" t="s">
        <v>449</v>
      </c>
      <c r="G394" s="51" t="s">
        <v>450</v>
      </c>
      <c r="H394" s="51" t="s">
        <v>342</v>
      </c>
      <c r="I394" s="51" t="s">
        <v>343</v>
      </c>
      <c r="J394" s="51" t="s">
        <v>543</v>
      </c>
      <c r="K394" s="51">
        <v>-53.188000000000002</v>
      </c>
      <c r="L394" s="51">
        <v>-44.101999999999997</v>
      </c>
      <c r="M394" s="51">
        <v>-47.121000000000002</v>
      </c>
      <c r="N394" s="51">
        <v>-45.723999999999997</v>
      </c>
      <c r="O394" s="51">
        <v>-41.192</v>
      </c>
      <c r="P394" s="51">
        <v>-31.039000000000001</v>
      </c>
      <c r="Q394" s="51">
        <v>-23.45</v>
      </c>
      <c r="R394" s="51">
        <v>-76.599000000000004</v>
      </c>
      <c r="S394" s="51">
        <v>-195.875</v>
      </c>
      <c r="T394" s="51">
        <v>-218.69399999999999</v>
      </c>
      <c r="U394" s="51">
        <v>2019</v>
      </c>
    </row>
    <row r="395" spans="1:21" ht="15.5">
      <c r="A395" s="51">
        <v>193</v>
      </c>
      <c r="B395" s="51" t="s">
        <v>537</v>
      </c>
      <c r="C395" s="51" t="s">
        <v>451</v>
      </c>
      <c r="D395" s="51" t="str">
        <f t="shared" si="6"/>
        <v>GGXCNL_NGDPAustralia</v>
      </c>
      <c r="E395" s="51" t="s">
        <v>187</v>
      </c>
      <c r="F395" s="51" t="s">
        <v>449</v>
      </c>
      <c r="G395" s="51" t="s">
        <v>450</v>
      </c>
      <c r="H395" s="51" t="s">
        <v>392</v>
      </c>
      <c r="I395" s="51"/>
      <c r="J395" s="51" t="s">
        <v>452</v>
      </c>
      <c r="K395" s="51">
        <v>-3.5110000000000001</v>
      </c>
      <c r="L395" s="51">
        <v>-2.8130000000000002</v>
      </c>
      <c r="M395" s="51">
        <v>-2.919</v>
      </c>
      <c r="N395" s="51">
        <v>-2.7869999999999999</v>
      </c>
      <c r="O395" s="51">
        <v>-2.42</v>
      </c>
      <c r="P395" s="51">
        <v>-1.718</v>
      </c>
      <c r="Q395" s="51">
        <v>-1.234</v>
      </c>
      <c r="R395" s="51">
        <v>-3.8279999999999998</v>
      </c>
      <c r="S395" s="51">
        <v>-9.9489999999999998</v>
      </c>
      <c r="T395" s="51">
        <v>-10.439</v>
      </c>
      <c r="U395" s="51">
        <v>2019</v>
      </c>
    </row>
    <row r="396" spans="1:21" ht="15.5">
      <c r="A396" s="51">
        <v>193</v>
      </c>
      <c r="B396" s="51" t="s">
        <v>537</v>
      </c>
      <c r="C396" s="51" t="s">
        <v>453</v>
      </c>
      <c r="D396" s="51" t="str">
        <f t="shared" si="6"/>
        <v>GGSBAustralia</v>
      </c>
      <c r="E396" s="51" t="s">
        <v>187</v>
      </c>
      <c r="F396" s="51" t="s">
        <v>454</v>
      </c>
      <c r="G396" s="51" t="s">
        <v>455</v>
      </c>
      <c r="H396" s="51" t="s">
        <v>342</v>
      </c>
      <c r="I396" s="51" t="s">
        <v>343</v>
      </c>
      <c r="J396" s="51" t="s">
        <v>543</v>
      </c>
      <c r="K396" s="51">
        <v>-52.058999999999997</v>
      </c>
      <c r="L396" s="51">
        <v>-42.216000000000001</v>
      </c>
      <c r="M396" s="51">
        <v>-44.156999999999996</v>
      </c>
      <c r="N396" s="51">
        <v>-42.377000000000002</v>
      </c>
      <c r="O396" s="51">
        <v>-38.052</v>
      </c>
      <c r="P396" s="51">
        <v>-28.721</v>
      </c>
      <c r="Q396" s="51">
        <v>-21.408000000000001</v>
      </c>
      <c r="R396" s="51">
        <v>-69.977999999999994</v>
      </c>
      <c r="S396" s="51">
        <v>-184.74100000000001</v>
      </c>
      <c r="T396" s="51">
        <v>-211.38499999999999</v>
      </c>
      <c r="U396" s="51">
        <v>2019</v>
      </c>
    </row>
    <row r="397" spans="1:21" ht="15.5">
      <c r="A397" s="51">
        <v>193</v>
      </c>
      <c r="B397" s="51" t="s">
        <v>537</v>
      </c>
      <c r="C397" s="51" t="s">
        <v>456</v>
      </c>
      <c r="D397" s="51" t="str">
        <f t="shared" si="6"/>
        <v>GGSB_NPGDPAustralia</v>
      </c>
      <c r="E397" s="51" t="s">
        <v>187</v>
      </c>
      <c r="F397" s="51" t="s">
        <v>454</v>
      </c>
      <c r="G397" s="51" t="s">
        <v>455</v>
      </c>
      <c r="H397" s="51" t="s">
        <v>380</v>
      </c>
      <c r="I397" s="51"/>
      <c r="J397" s="51" t="s">
        <v>505</v>
      </c>
      <c r="K397" s="51">
        <v>-3.4660000000000002</v>
      </c>
      <c r="L397" s="51">
        <v>-2.7330000000000001</v>
      </c>
      <c r="M397" s="51">
        <v>-2.74</v>
      </c>
      <c r="N397" s="51">
        <v>-2.5779999999999998</v>
      </c>
      <c r="O397" s="51">
        <v>-2.27</v>
      </c>
      <c r="P397" s="51">
        <v>-1.6140000000000001</v>
      </c>
      <c r="Q397" s="51">
        <v>-1.1539999999999999</v>
      </c>
      <c r="R397" s="51">
        <v>-3.5590000000000002</v>
      </c>
      <c r="S397" s="51">
        <v>-9.0649999999999995</v>
      </c>
      <c r="T397" s="51">
        <v>-10.093</v>
      </c>
      <c r="U397" s="51">
        <v>2019</v>
      </c>
    </row>
    <row r="398" spans="1:21" ht="15.5">
      <c r="A398" s="51">
        <v>193</v>
      </c>
      <c r="B398" s="51" t="s">
        <v>537</v>
      </c>
      <c r="C398" s="51" t="s">
        <v>457</v>
      </c>
      <c r="D398" s="51" t="str">
        <f t="shared" si="6"/>
        <v>GGXONLBAustralia</v>
      </c>
      <c r="E398" s="51" t="s">
        <v>187</v>
      </c>
      <c r="F398" s="51" t="s">
        <v>458</v>
      </c>
      <c r="G398" s="51" t="s">
        <v>459</v>
      </c>
      <c r="H398" s="51" t="s">
        <v>342</v>
      </c>
      <c r="I398" s="51" t="s">
        <v>343</v>
      </c>
      <c r="J398" s="51" t="s">
        <v>543</v>
      </c>
      <c r="K398" s="51">
        <v>-43.445</v>
      </c>
      <c r="L398" s="51">
        <v>-32.542999999999999</v>
      </c>
      <c r="M398" s="51">
        <v>-33.576999999999998</v>
      </c>
      <c r="N398" s="51">
        <v>-30.699000000000002</v>
      </c>
      <c r="O398" s="51">
        <v>-25.870999999999999</v>
      </c>
      <c r="P398" s="51">
        <v>-15.368</v>
      </c>
      <c r="Q398" s="51">
        <v>-7.423</v>
      </c>
      <c r="R398" s="51">
        <v>-60.061</v>
      </c>
      <c r="S398" s="51">
        <v>-177.24</v>
      </c>
      <c r="T398" s="51">
        <v>-198.81899999999999</v>
      </c>
      <c r="U398" s="51">
        <v>2019</v>
      </c>
    </row>
    <row r="399" spans="1:21" ht="15.5">
      <c r="A399" s="51">
        <v>193</v>
      </c>
      <c r="B399" s="51" t="s">
        <v>537</v>
      </c>
      <c r="C399" s="51" t="s">
        <v>460</v>
      </c>
      <c r="D399" s="51" t="str">
        <f t="shared" si="6"/>
        <v>GGXONLB_NGDPAustralia</v>
      </c>
      <c r="E399" s="51" t="s">
        <v>187</v>
      </c>
      <c r="F399" s="51" t="s">
        <v>458</v>
      </c>
      <c r="G399" s="51" t="s">
        <v>459</v>
      </c>
      <c r="H399" s="51" t="s">
        <v>392</v>
      </c>
      <c r="I399" s="51"/>
      <c r="J399" s="51" t="s">
        <v>461</v>
      </c>
      <c r="K399" s="51">
        <v>-2.867</v>
      </c>
      <c r="L399" s="51">
        <v>-2.0760000000000001</v>
      </c>
      <c r="M399" s="51">
        <v>-2.08</v>
      </c>
      <c r="N399" s="51">
        <v>-1.871</v>
      </c>
      <c r="O399" s="51">
        <v>-1.52</v>
      </c>
      <c r="P399" s="51">
        <v>-0.85099999999999998</v>
      </c>
      <c r="Q399" s="51">
        <v>-0.39100000000000001</v>
      </c>
      <c r="R399" s="51">
        <v>-3.0019999999999998</v>
      </c>
      <c r="S399" s="51">
        <v>-9.0020000000000007</v>
      </c>
      <c r="T399" s="51">
        <v>-9.49</v>
      </c>
      <c r="U399" s="51">
        <v>2019</v>
      </c>
    </row>
    <row r="400" spans="1:21" ht="15.5">
      <c r="A400" s="51">
        <v>193</v>
      </c>
      <c r="B400" s="51" t="s">
        <v>537</v>
      </c>
      <c r="C400" s="51" t="s">
        <v>462</v>
      </c>
      <c r="D400" s="51" t="str">
        <f t="shared" si="6"/>
        <v>GGXWDNAustralia</v>
      </c>
      <c r="E400" s="51" t="s">
        <v>187</v>
      </c>
      <c r="F400" s="51" t="s">
        <v>463</v>
      </c>
      <c r="G400" s="51" t="s">
        <v>464</v>
      </c>
      <c r="H400" s="51" t="s">
        <v>342</v>
      </c>
      <c r="I400" s="51" t="s">
        <v>343</v>
      </c>
      <c r="J400" s="51" t="s">
        <v>543</v>
      </c>
      <c r="K400" s="51">
        <v>209.01900000000001</v>
      </c>
      <c r="L400" s="51">
        <v>251.45099999999999</v>
      </c>
      <c r="M400" s="51">
        <v>307.59399999999999</v>
      </c>
      <c r="N400" s="51">
        <v>362.19299999999998</v>
      </c>
      <c r="O400" s="51">
        <v>396.94</v>
      </c>
      <c r="P400" s="51">
        <v>420.721</v>
      </c>
      <c r="Q400" s="51">
        <v>456.93799999999999</v>
      </c>
      <c r="R400" s="51">
        <v>525.053</v>
      </c>
      <c r="S400" s="51">
        <v>755.60900000000004</v>
      </c>
      <c r="T400" s="51">
        <v>1022.47</v>
      </c>
      <c r="U400" s="51">
        <v>2019</v>
      </c>
    </row>
    <row r="401" spans="1:21" ht="15.5">
      <c r="A401" s="51">
        <v>193</v>
      </c>
      <c r="B401" s="51" t="s">
        <v>537</v>
      </c>
      <c r="C401" s="51" t="s">
        <v>465</v>
      </c>
      <c r="D401" s="51" t="str">
        <f t="shared" si="6"/>
        <v>GGXWDN_NGDPAustralia</v>
      </c>
      <c r="E401" s="51" t="s">
        <v>187</v>
      </c>
      <c r="F401" s="51" t="s">
        <v>463</v>
      </c>
      <c r="G401" s="51" t="s">
        <v>464</v>
      </c>
      <c r="H401" s="51" t="s">
        <v>392</v>
      </c>
      <c r="I401" s="51"/>
      <c r="J401" s="51" t="s">
        <v>487</v>
      </c>
      <c r="K401" s="51">
        <v>13.795999999999999</v>
      </c>
      <c r="L401" s="51">
        <v>16.036999999999999</v>
      </c>
      <c r="M401" s="51">
        <v>19.052</v>
      </c>
      <c r="N401" s="51">
        <v>22.074999999999999</v>
      </c>
      <c r="O401" s="51">
        <v>23.318999999999999</v>
      </c>
      <c r="P401" s="51">
        <v>23.289000000000001</v>
      </c>
      <c r="Q401" s="51">
        <v>24.052</v>
      </c>
      <c r="R401" s="51">
        <v>26.24</v>
      </c>
      <c r="S401" s="51">
        <v>38.378999999999998</v>
      </c>
      <c r="T401" s="51">
        <v>48.805</v>
      </c>
      <c r="U401" s="51">
        <v>2019</v>
      </c>
    </row>
    <row r="402" spans="1:21" ht="15.5">
      <c r="A402" s="51">
        <v>193</v>
      </c>
      <c r="B402" s="51" t="s">
        <v>537</v>
      </c>
      <c r="C402" s="51" t="s">
        <v>466</v>
      </c>
      <c r="D402" s="51" t="str">
        <f t="shared" si="6"/>
        <v>GGXWDGAustralia</v>
      </c>
      <c r="E402" s="51" t="s">
        <v>187</v>
      </c>
      <c r="F402" s="51" t="s">
        <v>467</v>
      </c>
      <c r="G402" s="51" t="s">
        <v>468</v>
      </c>
      <c r="H402" s="51" t="s">
        <v>342</v>
      </c>
      <c r="I402" s="51" t="s">
        <v>343</v>
      </c>
      <c r="J402" s="51" t="s">
        <v>543</v>
      </c>
      <c r="K402" s="51">
        <v>417.19</v>
      </c>
      <c r="L402" s="51">
        <v>478.16899999999998</v>
      </c>
      <c r="M402" s="51">
        <v>549.36099999999999</v>
      </c>
      <c r="N402" s="51">
        <v>618.53499999999997</v>
      </c>
      <c r="O402" s="51">
        <v>689.495</v>
      </c>
      <c r="P402" s="51">
        <v>742.75300000000004</v>
      </c>
      <c r="Q402" s="51">
        <v>791.39200000000005</v>
      </c>
      <c r="R402" s="51">
        <v>949.91800000000001</v>
      </c>
      <c r="S402" s="51">
        <v>1242.8800000000001</v>
      </c>
      <c r="T402" s="51">
        <v>1510.59</v>
      </c>
      <c r="U402" s="51">
        <v>2019</v>
      </c>
    </row>
    <row r="403" spans="1:21" ht="15.5">
      <c r="A403" s="51">
        <v>193</v>
      </c>
      <c r="B403" s="51" t="s">
        <v>537</v>
      </c>
      <c r="C403" s="51" t="s">
        <v>469</v>
      </c>
      <c r="D403" s="51" t="str">
        <f t="shared" si="6"/>
        <v>GGXWDG_NGDPAustralia</v>
      </c>
      <c r="E403" s="51" t="s">
        <v>187</v>
      </c>
      <c r="F403" s="51" t="s">
        <v>467</v>
      </c>
      <c r="G403" s="51" t="s">
        <v>468</v>
      </c>
      <c r="H403" s="51" t="s">
        <v>392</v>
      </c>
      <c r="I403" s="51"/>
      <c r="J403" s="51" t="s">
        <v>470</v>
      </c>
      <c r="K403" s="51">
        <v>27.536000000000001</v>
      </c>
      <c r="L403" s="51">
        <v>30.497</v>
      </c>
      <c r="M403" s="51">
        <v>34.027000000000001</v>
      </c>
      <c r="N403" s="51">
        <v>37.698999999999998</v>
      </c>
      <c r="O403" s="51">
        <v>40.505000000000003</v>
      </c>
      <c r="P403" s="51">
        <v>41.115000000000002</v>
      </c>
      <c r="Q403" s="51">
        <v>41.656999999999996</v>
      </c>
      <c r="R403" s="51">
        <v>47.472000000000001</v>
      </c>
      <c r="S403" s="51">
        <v>63.128</v>
      </c>
      <c r="T403" s="51">
        <v>72.105000000000004</v>
      </c>
      <c r="U403" s="51">
        <v>2019</v>
      </c>
    </row>
    <row r="404" spans="1:21" ht="15.5">
      <c r="A404" s="51">
        <v>193</v>
      </c>
      <c r="B404" s="51" t="s">
        <v>537</v>
      </c>
      <c r="C404" s="51" t="s">
        <v>471</v>
      </c>
      <c r="D404" s="51" t="str">
        <f t="shared" si="6"/>
        <v>NGDP_FYAustralia</v>
      </c>
      <c r="E404" s="51" t="s">
        <v>187</v>
      </c>
      <c r="F404" s="51" t="s">
        <v>472</v>
      </c>
      <c r="G404" s="51" t="s">
        <v>473</v>
      </c>
      <c r="H404" s="51" t="s">
        <v>342</v>
      </c>
      <c r="I404" s="51" t="s">
        <v>343</v>
      </c>
      <c r="J404" s="51" t="s">
        <v>543</v>
      </c>
      <c r="K404" s="51">
        <v>1515.08</v>
      </c>
      <c r="L404" s="51">
        <v>1567.93</v>
      </c>
      <c r="M404" s="51">
        <v>1614.49</v>
      </c>
      <c r="N404" s="51">
        <v>1640.72</v>
      </c>
      <c r="O404" s="51">
        <v>1702.23</v>
      </c>
      <c r="P404" s="51">
        <v>1806.52</v>
      </c>
      <c r="Q404" s="51">
        <v>1899.78</v>
      </c>
      <c r="R404" s="51">
        <v>2000.99</v>
      </c>
      <c r="S404" s="51">
        <v>1968.83</v>
      </c>
      <c r="T404" s="51">
        <v>2094.9899999999998</v>
      </c>
      <c r="U404" s="51">
        <v>2019</v>
      </c>
    </row>
    <row r="405" spans="1:21" ht="15.5">
      <c r="A405" s="51">
        <v>193</v>
      </c>
      <c r="B405" s="51" t="s">
        <v>537</v>
      </c>
      <c r="C405" s="51" t="s">
        <v>474</v>
      </c>
      <c r="D405" s="51" t="str">
        <f t="shared" si="6"/>
        <v>BCAAustralia</v>
      </c>
      <c r="E405" s="51" t="s">
        <v>187</v>
      </c>
      <c r="F405" s="51" t="s">
        <v>475</v>
      </c>
      <c r="G405" s="51" t="s">
        <v>476</v>
      </c>
      <c r="H405" s="51" t="s">
        <v>352</v>
      </c>
      <c r="I405" s="51" t="s">
        <v>343</v>
      </c>
      <c r="J405" s="51" t="s">
        <v>544</v>
      </c>
      <c r="K405" s="51">
        <v>-67.412999999999997</v>
      </c>
      <c r="L405" s="51">
        <v>-51.363999999999997</v>
      </c>
      <c r="M405" s="51">
        <v>-44.738</v>
      </c>
      <c r="N405" s="51">
        <v>-57.003999999999998</v>
      </c>
      <c r="O405" s="51">
        <v>-41.463999999999999</v>
      </c>
      <c r="P405" s="51">
        <v>-35.933</v>
      </c>
      <c r="Q405" s="51">
        <v>-29.925999999999998</v>
      </c>
      <c r="R405" s="51">
        <v>9.2409999999999997</v>
      </c>
      <c r="S405" s="51">
        <v>33.890999999999998</v>
      </c>
      <c r="T405" s="51">
        <v>38.220999999999997</v>
      </c>
      <c r="U405" s="51">
        <v>2020</v>
      </c>
    </row>
    <row r="406" spans="1:21" ht="15.5">
      <c r="A406" s="51">
        <v>193</v>
      </c>
      <c r="B406" s="51" t="s">
        <v>537</v>
      </c>
      <c r="C406" s="51" t="s">
        <v>478</v>
      </c>
      <c r="D406" s="51" t="str">
        <f t="shared" si="6"/>
        <v>BCA_NGDPDAustralia</v>
      </c>
      <c r="E406" s="51" t="s">
        <v>187</v>
      </c>
      <c r="F406" s="51" t="s">
        <v>475</v>
      </c>
      <c r="G406" s="51" t="s">
        <v>476</v>
      </c>
      <c r="H406" s="51" t="s">
        <v>392</v>
      </c>
      <c r="I406" s="51"/>
      <c r="J406" s="51" t="s">
        <v>479</v>
      </c>
      <c r="K406" s="51">
        <v>-4.2960000000000003</v>
      </c>
      <c r="L406" s="51">
        <v>-3.383</v>
      </c>
      <c r="M406" s="51">
        <v>-3.07</v>
      </c>
      <c r="N406" s="51">
        <v>-4.6159999999999997</v>
      </c>
      <c r="O406" s="51">
        <v>-3.2749999999999999</v>
      </c>
      <c r="P406" s="51">
        <v>-2.5939999999999999</v>
      </c>
      <c r="Q406" s="51">
        <v>-2.1059999999999999</v>
      </c>
      <c r="R406" s="51">
        <v>0.66400000000000003</v>
      </c>
      <c r="S406" s="51">
        <v>2.4929999999999999</v>
      </c>
      <c r="T406" s="51">
        <v>2.363</v>
      </c>
      <c r="U406" s="51">
        <v>2020</v>
      </c>
    </row>
    <row r="407" spans="1:21" ht="15.5">
      <c r="A407" s="51">
        <v>122</v>
      </c>
      <c r="B407" s="51" t="s">
        <v>545</v>
      </c>
      <c r="C407" s="51" t="s">
        <v>338</v>
      </c>
      <c r="D407" s="51" t="str">
        <f t="shared" si="6"/>
        <v>NGDP_RAustria</v>
      </c>
      <c r="E407" s="51" t="s">
        <v>35</v>
      </c>
      <c r="F407" s="51" t="s">
        <v>340</v>
      </c>
      <c r="G407" s="51" t="s">
        <v>341</v>
      </c>
      <c r="H407" s="51" t="s">
        <v>342</v>
      </c>
      <c r="I407" s="51" t="s">
        <v>343</v>
      </c>
      <c r="J407" s="51" t="s">
        <v>546</v>
      </c>
      <c r="K407" s="51">
        <v>338.48599999999999</v>
      </c>
      <c r="L407" s="51">
        <v>338.57299999999998</v>
      </c>
      <c r="M407" s="51">
        <v>340.81200000000001</v>
      </c>
      <c r="N407" s="51">
        <v>344.26900000000001</v>
      </c>
      <c r="O407" s="51">
        <v>351.11799999999999</v>
      </c>
      <c r="P407" s="51">
        <v>359.54399999999998</v>
      </c>
      <c r="Q407" s="51">
        <v>368.82</v>
      </c>
      <c r="R407" s="51">
        <v>374.053</v>
      </c>
      <c r="S407" s="51">
        <v>349.40100000000001</v>
      </c>
      <c r="T407" s="51">
        <v>361.55200000000002</v>
      </c>
      <c r="U407" s="51">
        <v>2019</v>
      </c>
    </row>
    <row r="408" spans="1:21" ht="15.5">
      <c r="A408" s="51">
        <v>122</v>
      </c>
      <c r="B408" s="51" t="s">
        <v>545</v>
      </c>
      <c r="C408" s="51" t="s">
        <v>345</v>
      </c>
      <c r="D408" s="51" t="str">
        <f t="shared" si="6"/>
        <v>NGDP_RPCHAustria</v>
      </c>
      <c r="E408" s="51" t="s">
        <v>35</v>
      </c>
      <c r="F408" s="51" t="s">
        <v>340</v>
      </c>
      <c r="G408" s="51" t="s">
        <v>346</v>
      </c>
      <c r="H408" s="51" t="s">
        <v>347</v>
      </c>
      <c r="I408" s="51"/>
      <c r="J408" s="51" t="s">
        <v>348</v>
      </c>
      <c r="K408" s="51">
        <v>0.68</v>
      </c>
      <c r="L408" s="51">
        <v>2.5999999999999999E-2</v>
      </c>
      <c r="M408" s="51">
        <v>0.66100000000000003</v>
      </c>
      <c r="N408" s="51">
        <v>1.0149999999999999</v>
      </c>
      <c r="O408" s="51">
        <v>1.9890000000000001</v>
      </c>
      <c r="P408" s="51">
        <v>2.4</v>
      </c>
      <c r="Q408" s="51">
        <v>2.58</v>
      </c>
      <c r="R408" s="51">
        <v>1.419</v>
      </c>
      <c r="S408" s="51">
        <v>-6.59</v>
      </c>
      <c r="T408" s="51">
        <v>3.4780000000000002</v>
      </c>
      <c r="U408" s="51">
        <v>2019</v>
      </c>
    </row>
    <row r="409" spans="1:21" ht="15.5">
      <c r="A409" s="51">
        <v>122</v>
      </c>
      <c r="B409" s="51" t="s">
        <v>545</v>
      </c>
      <c r="C409" s="51" t="s">
        <v>349</v>
      </c>
      <c r="D409" s="51" t="str">
        <f t="shared" si="6"/>
        <v>NGDPAustria</v>
      </c>
      <c r="E409" s="51" t="s">
        <v>35</v>
      </c>
      <c r="F409" s="51" t="s">
        <v>155</v>
      </c>
      <c r="G409" s="51" t="s">
        <v>350</v>
      </c>
      <c r="H409" s="51" t="s">
        <v>342</v>
      </c>
      <c r="I409" s="51" t="s">
        <v>343</v>
      </c>
      <c r="J409" s="51" t="s">
        <v>546</v>
      </c>
      <c r="K409" s="51">
        <v>318.65300000000002</v>
      </c>
      <c r="L409" s="51">
        <v>323.91000000000003</v>
      </c>
      <c r="M409" s="51">
        <v>333.14600000000002</v>
      </c>
      <c r="N409" s="51">
        <v>344.26900000000001</v>
      </c>
      <c r="O409" s="51">
        <v>357.608</v>
      </c>
      <c r="P409" s="51">
        <v>369.34100000000001</v>
      </c>
      <c r="Q409" s="51">
        <v>385.36200000000002</v>
      </c>
      <c r="R409" s="51">
        <v>397.57499999999999</v>
      </c>
      <c r="S409" s="51">
        <v>375.56200000000001</v>
      </c>
      <c r="T409" s="51">
        <v>395.42</v>
      </c>
      <c r="U409" s="51">
        <v>2019</v>
      </c>
    </row>
    <row r="410" spans="1:21" ht="15.5">
      <c r="A410" s="51">
        <v>122</v>
      </c>
      <c r="B410" s="51" t="s">
        <v>545</v>
      </c>
      <c r="C410" s="51" t="s">
        <v>157</v>
      </c>
      <c r="D410" s="51" t="str">
        <f t="shared" si="6"/>
        <v>NGDPDAustria</v>
      </c>
      <c r="E410" s="51" t="s">
        <v>35</v>
      </c>
      <c r="F410" s="51" t="s">
        <v>155</v>
      </c>
      <c r="G410" s="51" t="s">
        <v>351</v>
      </c>
      <c r="H410" s="51" t="s">
        <v>352</v>
      </c>
      <c r="I410" s="51" t="s">
        <v>343</v>
      </c>
      <c r="J410" s="51" t="s">
        <v>353</v>
      </c>
      <c r="K410" s="51">
        <v>409.661</v>
      </c>
      <c r="L410" s="51">
        <v>430.197</v>
      </c>
      <c r="M410" s="51">
        <v>442.69900000000001</v>
      </c>
      <c r="N410" s="51">
        <v>382.01</v>
      </c>
      <c r="O410" s="51">
        <v>395.72800000000001</v>
      </c>
      <c r="P410" s="51">
        <v>417.09100000000001</v>
      </c>
      <c r="Q410" s="51">
        <v>455.30099999999999</v>
      </c>
      <c r="R410" s="51">
        <v>445.125</v>
      </c>
      <c r="S410" s="51">
        <v>428.62200000000001</v>
      </c>
      <c r="T410" s="51">
        <v>481.79599999999999</v>
      </c>
      <c r="U410" s="51">
        <v>2019</v>
      </c>
    </row>
    <row r="411" spans="1:21" ht="15.5">
      <c r="A411" s="51">
        <v>122</v>
      </c>
      <c r="B411" s="51" t="s">
        <v>545</v>
      </c>
      <c r="C411" s="51" t="s">
        <v>354</v>
      </c>
      <c r="D411" s="51" t="str">
        <f t="shared" si="6"/>
        <v>PPPGDPAustria</v>
      </c>
      <c r="E411" s="51" t="s">
        <v>35</v>
      </c>
      <c r="F411" s="51" t="s">
        <v>155</v>
      </c>
      <c r="G411" s="51" t="s">
        <v>355</v>
      </c>
      <c r="H411" s="51" t="s">
        <v>356</v>
      </c>
      <c r="I411" s="51" t="s">
        <v>343</v>
      </c>
      <c r="J411" s="51" t="s">
        <v>353</v>
      </c>
      <c r="K411" s="51">
        <v>391.63499999999999</v>
      </c>
      <c r="L411" s="51">
        <v>406.37</v>
      </c>
      <c r="M411" s="51">
        <v>417.06</v>
      </c>
      <c r="N411" s="51">
        <v>431.09199999999998</v>
      </c>
      <c r="O411" s="51">
        <v>460.23599999999999</v>
      </c>
      <c r="P411" s="51">
        <v>479.43299999999999</v>
      </c>
      <c r="Q411" s="51">
        <v>503.61099999999999</v>
      </c>
      <c r="R411" s="51">
        <v>519.875</v>
      </c>
      <c r="S411" s="51">
        <v>491.5</v>
      </c>
      <c r="T411" s="51">
        <v>517.86</v>
      </c>
      <c r="U411" s="51">
        <v>2019</v>
      </c>
    </row>
    <row r="412" spans="1:21" ht="15.5">
      <c r="A412" s="51">
        <v>122</v>
      </c>
      <c r="B412" s="51" t="s">
        <v>545</v>
      </c>
      <c r="C412" s="51" t="s">
        <v>357</v>
      </c>
      <c r="D412" s="51" t="str">
        <f t="shared" si="6"/>
        <v>NGDP_DAustria</v>
      </c>
      <c r="E412" s="51" t="s">
        <v>35</v>
      </c>
      <c r="F412" s="51" t="s">
        <v>358</v>
      </c>
      <c r="G412" s="51" t="s">
        <v>359</v>
      </c>
      <c r="H412" s="51" t="s">
        <v>360</v>
      </c>
      <c r="I412" s="51"/>
      <c r="J412" s="51" t="s">
        <v>361</v>
      </c>
      <c r="K412" s="51">
        <v>94.141000000000005</v>
      </c>
      <c r="L412" s="51">
        <v>95.668999999999997</v>
      </c>
      <c r="M412" s="51">
        <v>97.751000000000005</v>
      </c>
      <c r="N412" s="51">
        <v>100</v>
      </c>
      <c r="O412" s="51">
        <v>101.848</v>
      </c>
      <c r="P412" s="51">
        <v>102.72499999999999</v>
      </c>
      <c r="Q412" s="51">
        <v>104.485</v>
      </c>
      <c r="R412" s="51">
        <v>106.289</v>
      </c>
      <c r="S412" s="51">
        <v>107.48699999999999</v>
      </c>
      <c r="T412" s="51">
        <v>109.367</v>
      </c>
      <c r="U412" s="51">
        <v>2019</v>
      </c>
    </row>
    <row r="413" spans="1:21" ht="15.5">
      <c r="A413" s="51">
        <v>122</v>
      </c>
      <c r="B413" s="51" t="s">
        <v>545</v>
      </c>
      <c r="C413" s="51" t="s">
        <v>362</v>
      </c>
      <c r="D413" s="51" t="str">
        <f t="shared" si="6"/>
        <v>NGDPRPCAustria</v>
      </c>
      <c r="E413" s="51" t="s">
        <v>35</v>
      </c>
      <c r="F413" s="51" t="s">
        <v>363</v>
      </c>
      <c r="G413" s="51" t="s">
        <v>364</v>
      </c>
      <c r="H413" s="51" t="s">
        <v>342</v>
      </c>
      <c r="I413" s="51" t="s">
        <v>333</v>
      </c>
      <c r="J413" s="51" t="s">
        <v>365</v>
      </c>
      <c r="K413" s="51">
        <v>40170.18</v>
      </c>
      <c r="L413" s="51">
        <v>39939.1</v>
      </c>
      <c r="M413" s="51">
        <v>39889.33</v>
      </c>
      <c r="N413" s="51">
        <v>39894.379999999997</v>
      </c>
      <c r="O413" s="51">
        <v>40174.61</v>
      </c>
      <c r="P413" s="51">
        <v>40789.35</v>
      </c>
      <c r="Q413" s="51">
        <v>41512.339999999997</v>
      </c>
      <c r="R413" s="51">
        <v>42223.89</v>
      </c>
      <c r="S413" s="51">
        <v>39254.160000000003</v>
      </c>
      <c r="T413" s="51">
        <v>40417.18</v>
      </c>
      <c r="U413" s="51">
        <v>2019</v>
      </c>
    </row>
    <row r="414" spans="1:21" ht="15.5">
      <c r="A414" s="51">
        <v>122</v>
      </c>
      <c r="B414" s="51" t="s">
        <v>545</v>
      </c>
      <c r="C414" s="51" t="s">
        <v>366</v>
      </c>
      <c r="D414" s="51" t="str">
        <f t="shared" si="6"/>
        <v>NGDPRPPPPCAustria</v>
      </c>
      <c r="E414" s="51" t="s">
        <v>35</v>
      </c>
      <c r="F414" s="51" t="s">
        <v>363</v>
      </c>
      <c r="G414" s="51" t="s">
        <v>367</v>
      </c>
      <c r="H414" s="51" t="s">
        <v>368</v>
      </c>
      <c r="I414" s="51" t="s">
        <v>333</v>
      </c>
      <c r="J414" s="51" t="s">
        <v>365</v>
      </c>
      <c r="K414" s="51">
        <v>53564.92</v>
      </c>
      <c r="L414" s="51">
        <v>53256.78</v>
      </c>
      <c r="M414" s="51">
        <v>53190.42</v>
      </c>
      <c r="N414" s="51">
        <v>53197.15</v>
      </c>
      <c r="O414" s="51">
        <v>53570.83</v>
      </c>
      <c r="P414" s="51">
        <v>54390.55</v>
      </c>
      <c r="Q414" s="51">
        <v>55354.63</v>
      </c>
      <c r="R414" s="51">
        <v>56303.44</v>
      </c>
      <c r="S414" s="51">
        <v>52343.46</v>
      </c>
      <c r="T414" s="51">
        <v>53894.28</v>
      </c>
      <c r="U414" s="51">
        <v>2019</v>
      </c>
    </row>
    <row r="415" spans="1:21" ht="15.5">
      <c r="A415" s="51">
        <v>122</v>
      </c>
      <c r="B415" s="51" t="s">
        <v>545</v>
      </c>
      <c r="C415" s="51" t="s">
        <v>369</v>
      </c>
      <c r="D415" s="51" t="str">
        <f t="shared" si="6"/>
        <v>NGDPPCAustria</v>
      </c>
      <c r="E415" s="51" t="s">
        <v>35</v>
      </c>
      <c r="F415" s="51" t="s">
        <v>370</v>
      </c>
      <c r="G415" s="51" t="s">
        <v>371</v>
      </c>
      <c r="H415" s="51" t="s">
        <v>342</v>
      </c>
      <c r="I415" s="51" t="s">
        <v>333</v>
      </c>
      <c r="J415" s="51" t="s">
        <v>372</v>
      </c>
      <c r="K415" s="51">
        <v>37816.44</v>
      </c>
      <c r="L415" s="51">
        <v>38209.440000000002</v>
      </c>
      <c r="M415" s="51">
        <v>38992.129999999997</v>
      </c>
      <c r="N415" s="51">
        <v>39894.379999999997</v>
      </c>
      <c r="O415" s="51">
        <v>40917.160000000003</v>
      </c>
      <c r="P415" s="51">
        <v>41900.86</v>
      </c>
      <c r="Q415" s="51">
        <v>43374.17</v>
      </c>
      <c r="R415" s="51">
        <v>44879.15</v>
      </c>
      <c r="S415" s="51">
        <v>42193.24</v>
      </c>
      <c r="T415" s="51">
        <v>44203.24</v>
      </c>
      <c r="U415" s="51">
        <v>2019</v>
      </c>
    </row>
    <row r="416" spans="1:21" ht="15.5">
      <c r="A416" s="51">
        <v>122</v>
      </c>
      <c r="B416" s="51" t="s">
        <v>545</v>
      </c>
      <c r="C416" s="51" t="s">
        <v>373</v>
      </c>
      <c r="D416" s="51" t="str">
        <f t="shared" si="6"/>
        <v>NGDPDPCAustria</v>
      </c>
      <c r="E416" s="51" t="s">
        <v>35</v>
      </c>
      <c r="F416" s="51" t="s">
        <v>370</v>
      </c>
      <c r="G416" s="51" t="s">
        <v>374</v>
      </c>
      <c r="H416" s="51" t="s">
        <v>352</v>
      </c>
      <c r="I416" s="51" t="s">
        <v>333</v>
      </c>
      <c r="J416" s="51" t="s">
        <v>372</v>
      </c>
      <c r="K416" s="51">
        <v>48616.9</v>
      </c>
      <c r="L416" s="51">
        <v>50747.38</v>
      </c>
      <c r="M416" s="51">
        <v>51814.42</v>
      </c>
      <c r="N416" s="51">
        <v>44267.81</v>
      </c>
      <c r="O416" s="51">
        <v>45278.83</v>
      </c>
      <c r="P416" s="51">
        <v>47317.91</v>
      </c>
      <c r="Q416" s="51">
        <v>51246.15</v>
      </c>
      <c r="R416" s="51">
        <v>50246.61</v>
      </c>
      <c r="S416" s="51">
        <v>48154.38</v>
      </c>
      <c r="T416" s="51">
        <v>53859.01</v>
      </c>
      <c r="U416" s="51">
        <v>2019</v>
      </c>
    </row>
    <row r="417" spans="1:21" ht="15.5">
      <c r="A417" s="51">
        <v>122</v>
      </c>
      <c r="B417" s="51" t="s">
        <v>545</v>
      </c>
      <c r="C417" s="51" t="s">
        <v>375</v>
      </c>
      <c r="D417" s="51" t="str">
        <f t="shared" si="6"/>
        <v>PPPPCAustria</v>
      </c>
      <c r="E417" s="51" t="s">
        <v>35</v>
      </c>
      <c r="F417" s="51" t="s">
        <v>370</v>
      </c>
      <c r="G417" s="51" t="s">
        <v>376</v>
      </c>
      <c r="H417" s="51" t="s">
        <v>356</v>
      </c>
      <c r="I417" s="51" t="s">
        <v>333</v>
      </c>
      <c r="J417" s="51" t="s">
        <v>372</v>
      </c>
      <c r="K417" s="51">
        <v>46477.67</v>
      </c>
      <c r="L417" s="51">
        <v>47936.68</v>
      </c>
      <c r="M417" s="51">
        <v>48813.54</v>
      </c>
      <c r="N417" s="51">
        <v>49955.47</v>
      </c>
      <c r="O417" s="51">
        <v>52659.77</v>
      </c>
      <c r="P417" s="51">
        <v>54390.55</v>
      </c>
      <c r="Q417" s="51">
        <v>56683.68</v>
      </c>
      <c r="R417" s="51">
        <v>58684.55</v>
      </c>
      <c r="S417" s="51">
        <v>55218.46</v>
      </c>
      <c r="T417" s="51">
        <v>57890.51</v>
      </c>
      <c r="U417" s="51">
        <v>2019</v>
      </c>
    </row>
    <row r="418" spans="1:21" ht="15.5">
      <c r="A418" s="51">
        <v>122</v>
      </c>
      <c r="B418" s="51" t="s">
        <v>545</v>
      </c>
      <c r="C418" s="51" t="s">
        <v>377</v>
      </c>
      <c r="D418" s="51" t="str">
        <f t="shared" si="6"/>
        <v>NGAP_NPGDPAustria</v>
      </c>
      <c r="E418" s="51" t="s">
        <v>35</v>
      </c>
      <c r="F418" s="51" t="s">
        <v>378</v>
      </c>
      <c r="G418" s="51" t="s">
        <v>379</v>
      </c>
      <c r="H418" s="51" t="s">
        <v>380</v>
      </c>
      <c r="I418" s="51"/>
      <c r="J418" s="51" t="s">
        <v>348</v>
      </c>
      <c r="K418" s="51">
        <v>0.46100000000000002</v>
      </c>
      <c r="L418" s="51">
        <v>-0.56799999999999995</v>
      </c>
      <c r="M418" s="51">
        <v>-1.1859999999999999</v>
      </c>
      <c r="N418" s="51">
        <v>-1.1479999999999999</v>
      </c>
      <c r="O418" s="51">
        <v>-0.72199999999999998</v>
      </c>
      <c r="P418" s="51">
        <v>0.113</v>
      </c>
      <c r="Q418" s="51">
        <v>1.0529999999999999</v>
      </c>
      <c r="R418" s="51">
        <v>0.77600000000000002</v>
      </c>
      <c r="S418" s="51">
        <v>-1.9570000000000001</v>
      </c>
      <c r="T418" s="51">
        <v>-2.6</v>
      </c>
      <c r="U418" s="51">
        <v>2019</v>
      </c>
    </row>
    <row r="419" spans="1:21" ht="15.5">
      <c r="A419" s="51">
        <v>122</v>
      </c>
      <c r="B419" s="51" t="s">
        <v>545</v>
      </c>
      <c r="C419" s="51" t="s">
        <v>381</v>
      </c>
      <c r="D419" s="51" t="str">
        <f t="shared" si="6"/>
        <v>PPPSHAustria</v>
      </c>
      <c r="E419" s="51" t="s">
        <v>35</v>
      </c>
      <c r="F419" s="51" t="s">
        <v>382</v>
      </c>
      <c r="G419" s="51" t="s">
        <v>383</v>
      </c>
      <c r="H419" s="51" t="s">
        <v>384</v>
      </c>
      <c r="I419" s="51"/>
      <c r="J419" s="51" t="s">
        <v>353</v>
      </c>
      <c r="K419" s="51">
        <v>0.39100000000000001</v>
      </c>
      <c r="L419" s="51">
        <v>0.38700000000000001</v>
      </c>
      <c r="M419" s="51">
        <v>0.38300000000000001</v>
      </c>
      <c r="N419" s="51">
        <v>0.38700000000000001</v>
      </c>
      <c r="O419" s="51">
        <v>0.39800000000000002</v>
      </c>
      <c r="P419" s="51">
        <v>0.39400000000000002</v>
      </c>
      <c r="Q419" s="51">
        <v>0.39100000000000001</v>
      </c>
      <c r="R419" s="51">
        <v>0.38600000000000001</v>
      </c>
      <c r="S419" s="51">
        <v>0.373</v>
      </c>
      <c r="T419" s="51">
        <v>0.36499999999999999</v>
      </c>
      <c r="U419" s="51">
        <v>2019</v>
      </c>
    </row>
    <row r="420" spans="1:21" ht="15.5">
      <c r="A420" s="51">
        <v>122</v>
      </c>
      <c r="B420" s="51" t="s">
        <v>545</v>
      </c>
      <c r="C420" s="51" t="s">
        <v>385</v>
      </c>
      <c r="D420" s="51" t="str">
        <f t="shared" si="6"/>
        <v>PPPEXAustria</v>
      </c>
      <c r="E420" s="51" t="s">
        <v>35</v>
      </c>
      <c r="F420" s="51" t="s">
        <v>386</v>
      </c>
      <c r="G420" s="51" t="s">
        <v>387</v>
      </c>
      <c r="H420" s="51" t="s">
        <v>388</v>
      </c>
      <c r="I420" s="51"/>
      <c r="J420" s="51" t="s">
        <v>353</v>
      </c>
      <c r="K420" s="51">
        <v>0.81399999999999995</v>
      </c>
      <c r="L420" s="51">
        <v>0.79700000000000004</v>
      </c>
      <c r="M420" s="51">
        <v>0.79900000000000004</v>
      </c>
      <c r="N420" s="51">
        <v>0.79900000000000004</v>
      </c>
      <c r="O420" s="51">
        <v>0.77700000000000002</v>
      </c>
      <c r="P420" s="51">
        <v>0.77</v>
      </c>
      <c r="Q420" s="51">
        <v>0.76500000000000001</v>
      </c>
      <c r="R420" s="51">
        <v>0.76500000000000001</v>
      </c>
      <c r="S420" s="51">
        <v>0.76400000000000001</v>
      </c>
      <c r="T420" s="51">
        <v>0.76400000000000001</v>
      </c>
      <c r="U420" s="51">
        <v>2019</v>
      </c>
    </row>
    <row r="421" spans="1:21" ht="15.5">
      <c r="A421" s="51">
        <v>122</v>
      </c>
      <c r="B421" s="51" t="s">
        <v>545</v>
      </c>
      <c r="C421" s="51" t="s">
        <v>389</v>
      </c>
      <c r="D421" s="51" t="str">
        <f t="shared" si="6"/>
        <v>NID_NGDPAustria</v>
      </c>
      <c r="E421" s="51" t="s">
        <v>35</v>
      </c>
      <c r="F421" s="51" t="s">
        <v>390</v>
      </c>
      <c r="G421" s="51" t="s">
        <v>391</v>
      </c>
      <c r="H421" s="51" t="s">
        <v>392</v>
      </c>
      <c r="I421" s="51"/>
      <c r="J421" s="51" t="s">
        <v>546</v>
      </c>
      <c r="K421" s="51">
        <v>23.977</v>
      </c>
      <c r="L421" s="51">
        <v>23.722999999999999</v>
      </c>
      <c r="M421" s="51">
        <v>23.532</v>
      </c>
      <c r="N421" s="51">
        <v>23.806000000000001</v>
      </c>
      <c r="O421" s="51">
        <v>24.256</v>
      </c>
      <c r="P421" s="51">
        <v>24.835999999999999</v>
      </c>
      <c r="Q421" s="51">
        <v>25.542999999999999</v>
      </c>
      <c r="R421" s="51">
        <v>25.471</v>
      </c>
      <c r="S421" s="51">
        <v>25.193000000000001</v>
      </c>
      <c r="T421" s="51">
        <v>25.42</v>
      </c>
      <c r="U421" s="51">
        <v>2019</v>
      </c>
    </row>
    <row r="422" spans="1:21" ht="15.5">
      <c r="A422" s="51">
        <v>122</v>
      </c>
      <c r="B422" s="51" t="s">
        <v>545</v>
      </c>
      <c r="C422" s="51" t="s">
        <v>393</v>
      </c>
      <c r="D422" s="51" t="str">
        <f t="shared" si="6"/>
        <v>NGSD_NGDPAustria</v>
      </c>
      <c r="E422" s="51" t="s">
        <v>35</v>
      </c>
      <c r="F422" s="51" t="s">
        <v>394</v>
      </c>
      <c r="G422" s="51" t="s">
        <v>395</v>
      </c>
      <c r="H422" s="51" t="s">
        <v>392</v>
      </c>
      <c r="I422" s="51"/>
      <c r="J422" s="51" t="s">
        <v>546</v>
      </c>
      <c r="K422" s="51">
        <v>25.46</v>
      </c>
      <c r="L422" s="51">
        <v>25.666</v>
      </c>
      <c r="M422" s="51">
        <v>26.006</v>
      </c>
      <c r="N422" s="51">
        <v>25.530999999999999</v>
      </c>
      <c r="O422" s="51">
        <v>26.981000000000002</v>
      </c>
      <c r="P422" s="51">
        <v>26.21</v>
      </c>
      <c r="Q422" s="51">
        <v>26.800999999999998</v>
      </c>
      <c r="R422" s="51">
        <v>28.314</v>
      </c>
      <c r="S422" s="51">
        <v>27.536000000000001</v>
      </c>
      <c r="T422" s="51">
        <v>27.832999999999998</v>
      </c>
      <c r="U422" s="51">
        <v>2019</v>
      </c>
    </row>
    <row r="423" spans="1:21" ht="15.5">
      <c r="A423" s="51">
        <v>122</v>
      </c>
      <c r="B423" s="51" t="s">
        <v>545</v>
      </c>
      <c r="C423" s="51" t="s">
        <v>396</v>
      </c>
      <c r="D423" s="51" t="str">
        <f t="shared" si="6"/>
        <v>PCPIAustria</v>
      </c>
      <c r="E423" s="51" t="s">
        <v>35</v>
      </c>
      <c r="F423" s="51" t="s">
        <v>397</v>
      </c>
      <c r="G423" s="51" t="s">
        <v>398</v>
      </c>
      <c r="H423" s="51" t="s">
        <v>360</v>
      </c>
      <c r="I423" s="51"/>
      <c r="J423" s="51" t="s">
        <v>547</v>
      </c>
      <c r="K423" s="51">
        <v>116.33</v>
      </c>
      <c r="L423" s="51">
        <v>118.794</v>
      </c>
      <c r="M423" s="51">
        <v>120.536</v>
      </c>
      <c r="N423" s="51">
        <v>121.51</v>
      </c>
      <c r="O423" s="51">
        <v>122.69199999999999</v>
      </c>
      <c r="P423" s="51">
        <v>125.426</v>
      </c>
      <c r="Q423" s="51">
        <v>128.08699999999999</v>
      </c>
      <c r="R423" s="51">
        <v>129.999</v>
      </c>
      <c r="S423" s="51">
        <v>131.80799999999999</v>
      </c>
      <c r="T423" s="51">
        <v>133.97900000000001</v>
      </c>
      <c r="U423" s="51">
        <v>2020</v>
      </c>
    </row>
    <row r="424" spans="1:21" ht="15.5">
      <c r="A424" s="51">
        <v>122</v>
      </c>
      <c r="B424" s="51" t="s">
        <v>545</v>
      </c>
      <c r="C424" s="51" t="s">
        <v>400</v>
      </c>
      <c r="D424" s="51" t="str">
        <f t="shared" si="6"/>
        <v>PCPIPCHAustria</v>
      </c>
      <c r="E424" s="51" t="s">
        <v>35</v>
      </c>
      <c r="F424" s="51" t="s">
        <v>397</v>
      </c>
      <c r="G424" s="51" t="s">
        <v>401</v>
      </c>
      <c r="H424" s="51" t="s">
        <v>347</v>
      </c>
      <c r="I424" s="51"/>
      <c r="J424" s="51" t="s">
        <v>402</v>
      </c>
      <c r="K424" s="51">
        <v>2.5680000000000001</v>
      </c>
      <c r="L424" s="51">
        <v>2.1179999999999999</v>
      </c>
      <c r="M424" s="51">
        <v>1.466</v>
      </c>
      <c r="N424" s="51">
        <v>0.80800000000000005</v>
      </c>
      <c r="O424" s="51">
        <v>0.97299999999999998</v>
      </c>
      <c r="P424" s="51">
        <v>2.2280000000000002</v>
      </c>
      <c r="Q424" s="51">
        <v>2.1219999999999999</v>
      </c>
      <c r="R424" s="51">
        <v>1.4930000000000001</v>
      </c>
      <c r="S424" s="51">
        <v>1.391</v>
      </c>
      <c r="T424" s="51">
        <v>1.647</v>
      </c>
      <c r="U424" s="51">
        <v>2020</v>
      </c>
    </row>
    <row r="425" spans="1:21" ht="15.5">
      <c r="A425" s="51">
        <v>122</v>
      </c>
      <c r="B425" s="51" t="s">
        <v>545</v>
      </c>
      <c r="C425" s="51" t="s">
        <v>403</v>
      </c>
      <c r="D425" s="51" t="str">
        <f t="shared" si="6"/>
        <v>PCPIEAustria</v>
      </c>
      <c r="E425" s="51" t="s">
        <v>35</v>
      </c>
      <c r="F425" s="51" t="s">
        <v>404</v>
      </c>
      <c r="G425" s="51" t="s">
        <v>405</v>
      </c>
      <c r="H425" s="51" t="s">
        <v>360</v>
      </c>
      <c r="I425" s="51"/>
      <c r="J425" s="51" t="s">
        <v>547</v>
      </c>
      <c r="K425" s="51">
        <v>117.03100000000001</v>
      </c>
      <c r="L425" s="51">
        <v>119.203</v>
      </c>
      <c r="M425" s="51">
        <v>120.036</v>
      </c>
      <c r="N425" s="51">
        <v>121.20699999999999</v>
      </c>
      <c r="O425" s="51">
        <v>123.078</v>
      </c>
      <c r="P425" s="51">
        <v>125.878</v>
      </c>
      <c r="Q425" s="51">
        <v>128.02699999999999</v>
      </c>
      <c r="R425" s="51">
        <v>130.33199999999999</v>
      </c>
      <c r="S425" s="51">
        <v>131.648</v>
      </c>
      <c r="T425" s="51">
        <v>134.149</v>
      </c>
      <c r="U425" s="51">
        <v>2020</v>
      </c>
    </row>
    <row r="426" spans="1:21" ht="15.5">
      <c r="A426" s="51">
        <v>122</v>
      </c>
      <c r="B426" s="51" t="s">
        <v>545</v>
      </c>
      <c r="C426" s="51" t="s">
        <v>406</v>
      </c>
      <c r="D426" s="51" t="str">
        <f t="shared" si="6"/>
        <v>PCPIEPCHAustria</v>
      </c>
      <c r="E426" s="51" t="s">
        <v>35</v>
      </c>
      <c r="F426" s="51" t="s">
        <v>404</v>
      </c>
      <c r="G426" s="51" t="s">
        <v>407</v>
      </c>
      <c r="H426" s="51" t="s">
        <v>347</v>
      </c>
      <c r="I426" s="51"/>
      <c r="J426" s="51" t="s">
        <v>408</v>
      </c>
      <c r="K426" s="51">
        <v>2.81</v>
      </c>
      <c r="L426" s="51">
        <v>1.8560000000000001</v>
      </c>
      <c r="M426" s="51">
        <v>0.69899999999999995</v>
      </c>
      <c r="N426" s="51">
        <v>0.97499999999999998</v>
      </c>
      <c r="O426" s="51">
        <v>1.544</v>
      </c>
      <c r="P426" s="51">
        <v>2.2749999999999999</v>
      </c>
      <c r="Q426" s="51">
        <v>1.7070000000000001</v>
      </c>
      <c r="R426" s="51">
        <v>1.8009999999999999</v>
      </c>
      <c r="S426" s="51">
        <v>1.0089999999999999</v>
      </c>
      <c r="T426" s="51">
        <v>1.9</v>
      </c>
      <c r="U426" s="51">
        <v>2020</v>
      </c>
    </row>
    <row r="427" spans="1:21" ht="15.5">
      <c r="A427" s="51">
        <v>122</v>
      </c>
      <c r="B427" s="51" t="s">
        <v>545</v>
      </c>
      <c r="C427" s="51" t="s">
        <v>409</v>
      </c>
      <c r="D427" s="51" t="str">
        <f t="shared" si="6"/>
        <v>FLIBOR6Austria</v>
      </c>
      <c r="E427" s="51" t="s">
        <v>35</v>
      </c>
      <c r="F427" s="51" t="s">
        <v>410</v>
      </c>
      <c r="G427" s="51"/>
      <c r="H427" s="51" t="s">
        <v>384</v>
      </c>
      <c r="I427" s="51"/>
      <c r="J427" s="51"/>
      <c r="K427" s="51"/>
      <c r="L427" s="51"/>
      <c r="M427" s="51"/>
      <c r="N427" s="51"/>
      <c r="O427" s="51"/>
      <c r="P427" s="51"/>
      <c r="Q427" s="51"/>
      <c r="R427" s="51"/>
      <c r="S427" s="51"/>
      <c r="T427" s="51"/>
      <c r="U427" s="51"/>
    </row>
    <row r="428" spans="1:21" ht="15.5">
      <c r="A428" s="51">
        <v>122</v>
      </c>
      <c r="B428" s="51" t="s">
        <v>545</v>
      </c>
      <c r="C428" s="51" t="s">
        <v>411</v>
      </c>
      <c r="D428" s="51" t="str">
        <f t="shared" si="6"/>
        <v>TM_RPCHAustria</v>
      </c>
      <c r="E428" s="51" t="s">
        <v>35</v>
      </c>
      <c r="F428" s="51" t="s">
        <v>412</v>
      </c>
      <c r="G428" s="51" t="s">
        <v>413</v>
      </c>
      <c r="H428" s="51" t="s">
        <v>347</v>
      </c>
      <c r="I428" s="51"/>
      <c r="J428" s="51" t="s">
        <v>548</v>
      </c>
      <c r="K428" s="51">
        <v>0.92400000000000004</v>
      </c>
      <c r="L428" s="51">
        <v>0.69399999999999995</v>
      </c>
      <c r="M428" s="51">
        <v>2.9569999999999999</v>
      </c>
      <c r="N428" s="51">
        <v>3.63</v>
      </c>
      <c r="O428" s="51">
        <v>3.726</v>
      </c>
      <c r="P428" s="51">
        <v>5.3490000000000002</v>
      </c>
      <c r="Q428" s="51">
        <v>5.03</v>
      </c>
      <c r="R428" s="51">
        <v>2.448</v>
      </c>
      <c r="S428" s="51">
        <v>-10.238</v>
      </c>
      <c r="T428" s="51">
        <v>5.8879999999999999</v>
      </c>
      <c r="U428" s="51">
        <v>2019</v>
      </c>
    </row>
    <row r="429" spans="1:21" ht="15.5">
      <c r="A429" s="51">
        <v>122</v>
      </c>
      <c r="B429" s="51" t="s">
        <v>545</v>
      </c>
      <c r="C429" s="51" t="s">
        <v>415</v>
      </c>
      <c r="D429" s="51" t="str">
        <f t="shared" si="6"/>
        <v>TMG_RPCHAustria</v>
      </c>
      <c r="E429" s="51" t="s">
        <v>35</v>
      </c>
      <c r="F429" s="51" t="s">
        <v>416</v>
      </c>
      <c r="G429" s="51" t="s">
        <v>417</v>
      </c>
      <c r="H429" s="51" t="s">
        <v>347</v>
      </c>
      <c r="I429" s="51"/>
      <c r="J429" s="51" t="s">
        <v>548</v>
      </c>
      <c r="K429" s="51">
        <v>-4.4999999999999998E-2</v>
      </c>
      <c r="L429" s="51">
        <v>-1.954</v>
      </c>
      <c r="M429" s="51">
        <v>2.1469999999999998</v>
      </c>
      <c r="N429" s="51">
        <v>4.1689999999999996</v>
      </c>
      <c r="O429" s="51">
        <v>3.625</v>
      </c>
      <c r="P429" s="51">
        <v>2.4980000000000002</v>
      </c>
      <c r="Q429" s="51">
        <v>2.5179999999999998</v>
      </c>
      <c r="R429" s="51">
        <v>1.4419999999999999</v>
      </c>
      <c r="S429" s="51">
        <v>-4.9880000000000004</v>
      </c>
      <c r="T429" s="51">
        <v>6.64</v>
      </c>
      <c r="U429" s="51">
        <v>2019</v>
      </c>
    </row>
    <row r="430" spans="1:21" ht="15.5">
      <c r="A430" s="51">
        <v>122</v>
      </c>
      <c r="B430" s="51" t="s">
        <v>545</v>
      </c>
      <c r="C430" s="51" t="s">
        <v>418</v>
      </c>
      <c r="D430" s="51" t="str">
        <f t="shared" si="6"/>
        <v>TX_RPCHAustria</v>
      </c>
      <c r="E430" s="51" t="s">
        <v>35</v>
      </c>
      <c r="F430" s="51" t="s">
        <v>419</v>
      </c>
      <c r="G430" s="51" t="s">
        <v>420</v>
      </c>
      <c r="H430" s="51" t="s">
        <v>347</v>
      </c>
      <c r="I430" s="51"/>
      <c r="J430" s="51" t="s">
        <v>548</v>
      </c>
      <c r="K430" s="51">
        <v>1.4379999999999999</v>
      </c>
      <c r="L430" s="51">
        <v>0.64100000000000001</v>
      </c>
      <c r="M430" s="51">
        <v>2.8879999999999999</v>
      </c>
      <c r="N430" s="51">
        <v>3.0489999999999999</v>
      </c>
      <c r="O430" s="51">
        <v>2.988</v>
      </c>
      <c r="P430" s="51">
        <v>4.8979999999999997</v>
      </c>
      <c r="Q430" s="51">
        <v>5.5490000000000004</v>
      </c>
      <c r="R430" s="51">
        <v>2.9430000000000001</v>
      </c>
      <c r="S430" s="51">
        <v>-10.382999999999999</v>
      </c>
      <c r="T430" s="51">
        <v>5.14</v>
      </c>
      <c r="U430" s="51">
        <v>2019</v>
      </c>
    </row>
    <row r="431" spans="1:21" ht="15.5">
      <c r="A431" s="51">
        <v>122</v>
      </c>
      <c r="B431" s="51" t="s">
        <v>545</v>
      </c>
      <c r="C431" s="51" t="s">
        <v>421</v>
      </c>
      <c r="D431" s="51" t="str">
        <f t="shared" si="6"/>
        <v>TXG_RPCHAustria</v>
      </c>
      <c r="E431" s="51" t="s">
        <v>35</v>
      </c>
      <c r="F431" s="51" t="s">
        <v>422</v>
      </c>
      <c r="G431" s="51" t="s">
        <v>423</v>
      </c>
      <c r="H431" s="51" t="s">
        <v>347</v>
      </c>
      <c r="I431" s="51"/>
      <c r="J431" s="51" t="s">
        <v>548</v>
      </c>
      <c r="K431" s="51">
        <v>0.88300000000000001</v>
      </c>
      <c r="L431" s="51">
        <v>-0.80400000000000005</v>
      </c>
      <c r="M431" s="51">
        <v>2.883</v>
      </c>
      <c r="N431" s="51">
        <v>3.1360000000000001</v>
      </c>
      <c r="O431" s="51">
        <v>2.8540000000000001</v>
      </c>
      <c r="P431" s="51">
        <v>3.1970000000000001</v>
      </c>
      <c r="Q431" s="51">
        <v>2.8</v>
      </c>
      <c r="R431" s="51">
        <v>2.0550000000000002</v>
      </c>
      <c r="S431" s="51">
        <v>-2.8180000000000001</v>
      </c>
      <c r="T431" s="51">
        <v>3.9660000000000002</v>
      </c>
      <c r="U431" s="51">
        <v>2019</v>
      </c>
    </row>
    <row r="432" spans="1:21" ht="15.5">
      <c r="A432" s="51">
        <v>122</v>
      </c>
      <c r="B432" s="51" t="s">
        <v>545</v>
      </c>
      <c r="C432" s="51" t="s">
        <v>424</v>
      </c>
      <c r="D432" s="51" t="str">
        <f t="shared" si="6"/>
        <v>LURAustria</v>
      </c>
      <c r="E432" s="51" t="s">
        <v>35</v>
      </c>
      <c r="F432" s="51" t="s">
        <v>425</v>
      </c>
      <c r="G432" s="51" t="s">
        <v>426</v>
      </c>
      <c r="H432" s="51" t="s">
        <v>427</v>
      </c>
      <c r="I432" s="51"/>
      <c r="J432" s="51" t="s">
        <v>549</v>
      </c>
      <c r="K432" s="51">
        <v>4.9169999999999998</v>
      </c>
      <c r="L432" s="51">
        <v>5.3419999999999996</v>
      </c>
      <c r="M432" s="51">
        <v>5.6079999999999997</v>
      </c>
      <c r="N432" s="51">
        <v>5.742</v>
      </c>
      <c r="O432" s="51">
        <v>6.0419999999999998</v>
      </c>
      <c r="P432" s="51">
        <v>5.5330000000000004</v>
      </c>
      <c r="Q432" s="51">
        <v>4.8920000000000003</v>
      </c>
      <c r="R432" s="51">
        <v>4.5250000000000004</v>
      </c>
      <c r="S432" s="51">
        <v>5.3330000000000002</v>
      </c>
      <c r="T432" s="51">
        <v>5.5</v>
      </c>
      <c r="U432" s="51">
        <v>2019</v>
      </c>
    </row>
    <row r="433" spans="1:21" ht="15.5">
      <c r="A433" s="51">
        <v>122</v>
      </c>
      <c r="B433" s="51" t="s">
        <v>545</v>
      </c>
      <c r="C433" s="51" t="s">
        <v>428</v>
      </c>
      <c r="D433" s="51" t="str">
        <f t="shared" si="6"/>
        <v>LEAustria</v>
      </c>
      <c r="E433" s="51" t="s">
        <v>35</v>
      </c>
      <c r="F433" s="51" t="s">
        <v>429</v>
      </c>
      <c r="G433" s="51" t="s">
        <v>430</v>
      </c>
      <c r="H433" s="51" t="s">
        <v>431</v>
      </c>
      <c r="I433" s="51" t="s">
        <v>432</v>
      </c>
      <c r="J433" s="51" t="s">
        <v>549</v>
      </c>
      <c r="K433" s="51">
        <v>4.085</v>
      </c>
      <c r="L433" s="51">
        <v>4.1050000000000004</v>
      </c>
      <c r="M433" s="51">
        <v>4.1130000000000004</v>
      </c>
      <c r="N433" s="51">
        <v>4.1479999999999997</v>
      </c>
      <c r="O433" s="51">
        <v>4.22</v>
      </c>
      <c r="P433" s="51">
        <v>4.26</v>
      </c>
      <c r="Q433" s="51">
        <v>4.3029999999999999</v>
      </c>
      <c r="R433" s="51">
        <v>4.3369999999999997</v>
      </c>
      <c r="S433" s="51">
        <v>4.2729999999999997</v>
      </c>
      <c r="T433" s="51">
        <v>4.3079999999999998</v>
      </c>
      <c r="U433" s="51">
        <v>2019</v>
      </c>
    </row>
    <row r="434" spans="1:21" ht="15.5">
      <c r="A434" s="51">
        <v>122</v>
      </c>
      <c r="B434" s="51" t="s">
        <v>545</v>
      </c>
      <c r="C434" s="51" t="s">
        <v>433</v>
      </c>
      <c r="D434" s="51" t="str">
        <f t="shared" si="6"/>
        <v>LPAustria</v>
      </c>
      <c r="E434" s="51" t="s">
        <v>35</v>
      </c>
      <c r="F434" s="51" t="s">
        <v>434</v>
      </c>
      <c r="G434" s="51" t="s">
        <v>435</v>
      </c>
      <c r="H434" s="51" t="s">
        <v>431</v>
      </c>
      <c r="I434" s="51" t="s">
        <v>432</v>
      </c>
      <c r="J434" s="51" t="s">
        <v>550</v>
      </c>
      <c r="K434" s="51">
        <v>8.4260000000000002</v>
      </c>
      <c r="L434" s="51">
        <v>8.4770000000000003</v>
      </c>
      <c r="M434" s="51">
        <v>8.5440000000000005</v>
      </c>
      <c r="N434" s="51">
        <v>8.6300000000000008</v>
      </c>
      <c r="O434" s="51">
        <v>8.74</v>
      </c>
      <c r="P434" s="51">
        <v>8.8149999999999995</v>
      </c>
      <c r="Q434" s="51">
        <v>8.8849999999999998</v>
      </c>
      <c r="R434" s="51">
        <v>8.859</v>
      </c>
      <c r="S434" s="51">
        <v>8.9009999999999998</v>
      </c>
      <c r="T434" s="51">
        <v>8.9459999999999997</v>
      </c>
      <c r="U434" s="51">
        <v>2019</v>
      </c>
    </row>
    <row r="435" spans="1:21" ht="15.5">
      <c r="A435" s="51">
        <v>122</v>
      </c>
      <c r="B435" s="51" t="s">
        <v>545</v>
      </c>
      <c r="C435" s="51" t="s">
        <v>437</v>
      </c>
      <c r="D435" s="51" t="str">
        <f t="shared" si="6"/>
        <v>GGRAustria</v>
      </c>
      <c r="E435" s="51" t="s">
        <v>35</v>
      </c>
      <c r="F435" s="51" t="s">
        <v>438</v>
      </c>
      <c r="G435" s="51" t="s">
        <v>439</v>
      </c>
      <c r="H435" s="51" t="s">
        <v>342</v>
      </c>
      <c r="I435" s="51" t="s">
        <v>343</v>
      </c>
      <c r="J435" s="51" t="s">
        <v>551</v>
      </c>
      <c r="K435" s="51">
        <v>156.21600000000001</v>
      </c>
      <c r="L435" s="51">
        <v>160.976</v>
      </c>
      <c r="M435" s="51">
        <v>165.226</v>
      </c>
      <c r="N435" s="51">
        <v>172.06899999999999</v>
      </c>
      <c r="O435" s="51">
        <v>173.27</v>
      </c>
      <c r="P435" s="51">
        <v>179.077</v>
      </c>
      <c r="Q435" s="51">
        <v>188.38200000000001</v>
      </c>
      <c r="R435" s="51">
        <v>195.16300000000001</v>
      </c>
      <c r="S435" s="51">
        <v>181.22200000000001</v>
      </c>
      <c r="T435" s="51">
        <v>191.005</v>
      </c>
      <c r="U435" s="51">
        <v>2019</v>
      </c>
    </row>
    <row r="436" spans="1:21" ht="15.5">
      <c r="A436" s="51">
        <v>122</v>
      </c>
      <c r="B436" s="51" t="s">
        <v>545</v>
      </c>
      <c r="C436" s="51" t="s">
        <v>441</v>
      </c>
      <c r="D436" s="51" t="str">
        <f t="shared" si="6"/>
        <v>GGR_NGDPAustria</v>
      </c>
      <c r="E436" s="51" t="s">
        <v>35</v>
      </c>
      <c r="F436" s="51" t="s">
        <v>438</v>
      </c>
      <c r="G436" s="51" t="s">
        <v>439</v>
      </c>
      <c r="H436" s="51" t="s">
        <v>392</v>
      </c>
      <c r="I436" s="51"/>
      <c r="J436" s="51" t="s">
        <v>442</v>
      </c>
      <c r="K436" s="51">
        <v>49.024000000000001</v>
      </c>
      <c r="L436" s="51">
        <v>49.698</v>
      </c>
      <c r="M436" s="51">
        <v>49.595999999999997</v>
      </c>
      <c r="N436" s="51">
        <v>49.981000000000002</v>
      </c>
      <c r="O436" s="51">
        <v>48.451999999999998</v>
      </c>
      <c r="P436" s="51">
        <v>48.484999999999999</v>
      </c>
      <c r="Q436" s="51">
        <v>48.884</v>
      </c>
      <c r="R436" s="51">
        <v>49.088000000000001</v>
      </c>
      <c r="S436" s="51">
        <v>48.253999999999998</v>
      </c>
      <c r="T436" s="51">
        <v>48.304000000000002</v>
      </c>
      <c r="U436" s="51">
        <v>2019</v>
      </c>
    </row>
    <row r="437" spans="1:21" ht="15.5">
      <c r="A437" s="51">
        <v>122</v>
      </c>
      <c r="B437" s="51" t="s">
        <v>545</v>
      </c>
      <c r="C437" s="51" t="s">
        <v>443</v>
      </c>
      <c r="D437" s="51" t="str">
        <f t="shared" si="6"/>
        <v>GGXAustria</v>
      </c>
      <c r="E437" s="51" t="s">
        <v>35</v>
      </c>
      <c r="F437" s="51" t="s">
        <v>444</v>
      </c>
      <c r="G437" s="51" t="s">
        <v>445</v>
      </c>
      <c r="H437" s="51" t="s">
        <v>342</v>
      </c>
      <c r="I437" s="51" t="s">
        <v>343</v>
      </c>
      <c r="J437" s="51" t="s">
        <v>551</v>
      </c>
      <c r="K437" s="51">
        <v>163.19200000000001</v>
      </c>
      <c r="L437" s="51">
        <v>167.292</v>
      </c>
      <c r="M437" s="51">
        <v>174.31800000000001</v>
      </c>
      <c r="N437" s="51">
        <v>175.67099999999999</v>
      </c>
      <c r="O437" s="51">
        <v>178.892</v>
      </c>
      <c r="P437" s="51">
        <v>181.51900000000001</v>
      </c>
      <c r="Q437" s="51">
        <v>187.70599999999999</v>
      </c>
      <c r="R437" s="51">
        <v>192.488</v>
      </c>
      <c r="S437" s="51">
        <v>217.43299999999999</v>
      </c>
      <c r="T437" s="51">
        <v>216.577</v>
      </c>
      <c r="U437" s="51">
        <v>2019</v>
      </c>
    </row>
    <row r="438" spans="1:21" ht="15.5">
      <c r="A438" s="51">
        <v>122</v>
      </c>
      <c r="B438" s="51" t="s">
        <v>545</v>
      </c>
      <c r="C438" s="51" t="s">
        <v>446</v>
      </c>
      <c r="D438" s="51" t="str">
        <f t="shared" si="6"/>
        <v>GGX_NGDPAustria</v>
      </c>
      <c r="E438" s="51" t="s">
        <v>35</v>
      </c>
      <c r="F438" s="51" t="s">
        <v>444</v>
      </c>
      <c r="G438" s="51" t="s">
        <v>445</v>
      </c>
      <c r="H438" s="51" t="s">
        <v>392</v>
      </c>
      <c r="I438" s="51"/>
      <c r="J438" s="51" t="s">
        <v>447</v>
      </c>
      <c r="K438" s="51">
        <v>51.213000000000001</v>
      </c>
      <c r="L438" s="51">
        <v>51.648000000000003</v>
      </c>
      <c r="M438" s="51">
        <v>52.325000000000003</v>
      </c>
      <c r="N438" s="51">
        <v>51.027000000000001</v>
      </c>
      <c r="O438" s="51">
        <v>50.024999999999999</v>
      </c>
      <c r="P438" s="51">
        <v>49.146999999999998</v>
      </c>
      <c r="Q438" s="51">
        <v>48.709000000000003</v>
      </c>
      <c r="R438" s="51">
        <v>48.414999999999999</v>
      </c>
      <c r="S438" s="51">
        <v>57.895000000000003</v>
      </c>
      <c r="T438" s="51">
        <v>54.771000000000001</v>
      </c>
      <c r="U438" s="51">
        <v>2019</v>
      </c>
    </row>
    <row r="439" spans="1:21" ht="15.5">
      <c r="A439" s="51">
        <v>122</v>
      </c>
      <c r="B439" s="51" t="s">
        <v>545</v>
      </c>
      <c r="C439" s="51" t="s">
        <v>448</v>
      </c>
      <c r="D439" s="51" t="str">
        <f t="shared" si="6"/>
        <v>GGXCNLAustria</v>
      </c>
      <c r="E439" s="51" t="s">
        <v>35</v>
      </c>
      <c r="F439" s="51" t="s">
        <v>449</v>
      </c>
      <c r="G439" s="51" t="s">
        <v>450</v>
      </c>
      <c r="H439" s="51" t="s">
        <v>342</v>
      </c>
      <c r="I439" s="51" t="s">
        <v>343</v>
      </c>
      <c r="J439" s="51" t="s">
        <v>551</v>
      </c>
      <c r="K439" s="51">
        <v>-6.9749999999999996</v>
      </c>
      <c r="L439" s="51">
        <v>-6.3170000000000002</v>
      </c>
      <c r="M439" s="51">
        <v>-9.0920000000000005</v>
      </c>
      <c r="N439" s="51">
        <v>-3.6019999999999999</v>
      </c>
      <c r="O439" s="51">
        <v>-5.6219999999999999</v>
      </c>
      <c r="P439" s="51">
        <v>-2.4420000000000002</v>
      </c>
      <c r="Q439" s="51">
        <v>0.67600000000000005</v>
      </c>
      <c r="R439" s="51">
        <v>2.6749999999999998</v>
      </c>
      <c r="S439" s="51">
        <v>-36.210999999999999</v>
      </c>
      <c r="T439" s="51">
        <v>-25.571999999999999</v>
      </c>
      <c r="U439" s="51">
        <v>2019</v>
      </c>
    </row>
    <row r="440" spans="1:21" ht="15.5">
      <c r="A440" s="51">
        <v>122</v>
      </c>
      <c r="B440" s="51" t="s">
        <v>545</v>
      </c>
      <c r="C440" s="51" t="s">
        <v>451</v>
      </c>
      <c r="D440" s="51" t="str">
        <f t="shared" si="6"/>
        <v>GGXCNL_NGDPAustria</v>
      </c>
      <c r="E440" s="51" t="s">
        <v>35</v>
      </c>
      <c r="F440" s="51" t="s">
        <v>449</v>
      </c>
      <c r="G440" s="51" t="s">
        <v>450</v>
      </c>
      <c r="H440" s="51" t="s">
        <v>392</v>
      </c>
      <c r="I440" s="51"/>
      <c r="J440" s="51" t="s">
        <v>452</v>
      </c>
      <c r="K440" s="51">
        <v>-2.1890000000000001</v>
      </c>
      <c r="L440" s="51">
        <v>-1.95</v>
      </c>
      <c r="M440" s="51">
        <v>-2.7290000000000001</v>
      </c>
      <c r="N440" s="51">
        <v>-1.046</v>
      </c>
      <c r="O440" s="51">
        <v>-1.5720000000000001</v>
      </c>
      <c r="P440" s="51">
        <v>-0.66100000000000003</v>
      </c>
      <c r="Q440" s="51">
        <v>0.17499999999999999</v>
      </c>
      <c r="R440" s="51">
        <v>0.67300000000000004</v>
      </c>
      <c r="S440" s="51">
        <v>-9.6419999999999995</v>
      </c>
      <c r="T440" s="51">
        <v>-6.4669999999999996</v>
      </c>
      <c r="U440" s="51">
        <v>2019</v>
      </c>
    </row>
    <row r="441" spans="1:21" ht="15.5">
      <c r="A441" s="51">
        <v>122</v>
      </c>
      <c r="B441" s="51" t="s">
        <v>545</v>
      </c>
      <c r="C441" s="51" t="s">
        <v>453</v>
      </c>
      <c r="D441" s="51" t="str">
        <f t="shared" si="6"/>
        <v>GGSBAustria</v>
      </c>
      <c r="E441" s="51" t="s">
        <v>35</v>
      </c>
      <c r="F441" s="51" t="s">
        <v>454</v>
      </c>
      <c r="G441" s="51" t="s">
        <v>455</v>
      </c>
      <c r="H441" s="51" t="s">
        <v>342</v>
      </c>
      <c r="I441" s="51" t="s">
        <v>343</v>
      </c>
      <c r="J441" s="51" t="s">
        <v>551</v>
      </c>
      <c r="K441" s="51">
        <v>-6.5030000000000001</v>
      </c>
      <c r="L441" s="51">
        <v>-5.96</v>
      </c>
      <c r="M441" s="51">
        <v>-1.909</v>
      </c>
      <c r="N441" s="51">
        <v>0.73899999999999999</v>
      </c>
      <c r="O441" s="51">
        <v>-3.794</v>
      </c>
      <c r="P441" s="51">
        <v>-2.508</v>
      </c>
      <c r="Q441" s="51">
        <v>-1.613</v>
      </c>
      <c r="R441" s="51">
        <v>-2.7909999999999999</v>
      </c>
      <c r="S441" s="51">
        <v>-31.937000000000001</v>
      </c>
      <c r="T441" s="51">
        <v>-19.553999999999998</v>
      </c>
      <c r="U441" s="51">
        <v>2019</v>
      </c>
    </row>
    <row r="442" spans="1:21" ht="15.5">
      <c r="A442" s="51">
        <v>122</v>
      </c>
      <c r="B442" s="51" t="s">
        <v>545</v>
      </c>
      <c r="C442" s="51" t="s">
        <v>456</v>
      </c>
      <c r="D442" s="51" t="str">
        <f t="shared" si="6"/>
        <v>GGSB_NPGDPAustria</v>
      </c>
      <c r="E442" s="51" t="s">
        <v>35</v>
      </c>
      <c r="F442" s="51" t="s">
        <v>454</v>
      </c>
      <c r="G442" s="51" t="s">
        <v>455</v>
      </c>
      <c r="H442" s="51" t="s">
        <v>380</v>
      </c>
      <c r="I442" s="51"/>
      <c r="J442" s="51" t="s">
        <v>505</v>
      </c>
      <c r="K442" s="51">
        <v>-2.0499999999999998</v>
      </c>
      <c r="L442" s="51">
        <v>-1.829</v>
      </c>
      <c r="M442" s="51">
        <v>-0.56599999999999995</v>
      </c>
      <c r="N442" s="51">
        <v>0.21199999999999999</v>
      </c>
      <c r="O442" s="51">
        <v>-1.0529999999999999</v>
      </c>
      <c r="P442" s="51">
        <v>-0.68</v>
      </c>
      <c r="Q442" s="51">
        <v>-0.42299999999999999</v>
      </c>
      <c r="R442" s="51">
        <v>-0.70699999999999996</v>
      </c>
      <c r="S442" s="51">
        <v>-8.3369999999999997</v>
      </c>
      <c r="T442" s="51">
        <v>-4.8170000000000002</v>
      </c>
      <c r="U442" s="51">
        <v>2019</v>
      </c>
    </row>
    <row r="443" spans="1:21" ht="15.5">
      <c r="A443" s="51">
        <v>122</v>
      </c>
      <c r="B443" s="51" t="s">
        <v>545</v>
      </c>
      <c r="C443" s="51" t="s">
        <v>457</v>
      </c>
      <c r="D443" s="51" t="str">
        <f t="shared" si="6"/>
        <v>GGXONLBAustria</v>
      </c>
      <c r="E443" s="51" t="s">
        <v>35</v>
      </c>
      <c r="F443" s="51" t="s">
        <v>458</v>
      </c>
      <c r="G443" s="51" t="s">
        <v>459</v>
      </c>
      <c r="H443" s="51" t="s">
        <v>342</v>
      </c>
      <c r="I443" s="51" t="s">
        <v>343</v>
      </c>
      <c r="J443" s="51" t="s">
        <v>551</v>
      </c>
      <c r="K443" s="51">
        <v>-7.0000000000000007E-2</v>
      </c>
      <c r="L443" s="51">
        <v>0.61499999999999999</v>
      </c>
      <c r="M443" s="51">
        <v>-2.4950000000000001</v>
      </c>
      <c r="N443" s="51">
        <v>2.9449999999999998</v>
      </c>
      <c r="O443" s="51">
        <v>0.35499999999999998</v>
      </c>
      <c r="P443" s="51">
        <v>2.9319999999999999</v>
      </c>
      <c r="Q443" s="51">
        <v>5.4219999999999997</v>
      </c>
      <c r="R443" s="51">
        <v>6.8010000000000002</v>
      </c>
      <c r="S443" s="51">
        <v>-32.225000000000001</v>
      </c>
      <c r="T443" s="51">
        <v>-21.585999999999999</v>
      </c>
      <c r="U443" s="51">
        <v>2019</v>
      </c>
    </row>
    <row r="444" spans="1:21" ht="15.5">
      <c r="A444" s="51">
        <v>122</v>
      </c>
      <c r="B444" s="51" t="s">
        <v>545</v>
      </c>
      <c r="C444" s="51" t="s">
        <v>460</v>
      </c>
      <c r="D444" s="51" t="str">
        <f t="shared" si="6"/>
        <v>GGXONLB_NGDPAustria</v>
      </c>
      <c r="E444" s="51" t="s">
        <v>35</v>
      </c>
      <c r="F444" s="51" t="s">
        <v>458</v>
      </c>
      <c r="G444" s="51" t="s">
        <v>459</v>
      </c>
      <c r="H444" s="51" t="s">
        <v>392</v>
      </c>
      <c r="I444" s="51"/>
      <c r="J444" s="51" t="s">
        <v>461</v>
      </c>
      <c r="K444" s="51">
        <v>-2.1999999999999999E-2</v>
      </c>
      <c r="L444" s="51">
        <v>0.19</v>
      </c>
      <c r="M444" s="51">
        <v>-0.749</v>
      </c>
      <c r="N444" s="51">
        <v>0.85499999999999998</v>
      </c>
      <c r="O444" s="51">
        <v>9.9000000000000005E-2</v>
      </c>
      <c r="P444" s="51">
        <v>0.79400000000000004</v>
      </c>
      <c r="Q444" s="51">
        <v>1.407</v>
      </c>
      <c r="R444" s="51">
        <v>1.7110000000000001</v>
      </c>
      <c r="S444" s="51">
        <v>-8.5809999999999995</v>
      </c>
      <c r="T444" s="51">
        <v>-5.4589999999999996</v>
      </c>
      <c r="U444" s="51">
        <v>2019</v>
      </c>
    </row>
    <row r="445" spans="1:21" ht="15.5">
      <c r="A445" s="51">
        <v>122</v>
      </c>
      <c r="B445" s="51" t="s">
        <v>545</v>
      </c>
      <c r="C445" s="51" t="s">
        <v>462</v>
      </c>
      <c r="D445" s="51" t="str">
        <f t="shared" si="6"/>
        <v>GGXWDNAustria</v>
      </c>
      <c r="E445" s="51" t="s">
        <v>35</v>
      </c>
      <c r="F445" s="51" t="s">
        <v>463</v>
      </c>
      <c r="G445" s="51" t="s">
        <v>464</v>
      </c>
      <c r="H445" s="51" t="s">
        <v>342</v>
      </c>
      <c r="I445" s="51" t="s">
        <v>343</v>
      </c>
      <c r="J445" s="51" t="s">
        <v>551</v>
      </c>
      <c r="K445" s="51">
        <v>192.69300000000001</v>
      </c>
      <c r="L445" s="51">
        <v>195.66900000000001</v>
      </c>
      <c r="M445" s="51">
        <v>197.03700000000001</v>
      </c>
      <c r="N445" s="51">
        <v>200.65799999999999</v>
      </c>
      <c r="O445" s="51">
        <v>203.53800000000001</v>
      </c>
      <c r="P445" s="51">
        <v>206.548</v>
      </c>
      <c r="Q445" s="51">
        <v>195.41399999999999</v>
      </c>
      <c r="R445" s="51">
        <v>190.435</v>
      </c>
      <c r="S445" s="51">
        <v>230.161</v>
      </c>
      <c r="T445" s="51">
        <v>254.797</v>
      </c>
      <c r="U445" s="51">
        <v>2019</v>
      </c>
    </row>
    <row r="446" spans="1:21" ht="15.5">
      <c r="A446" s="51">
        <v>122</v>
      </c>
      <c r="B446" s="51" t="s">
        <v>545</v>
      </c>
      <c r="C446" s="51" t="s">
        <v>465</v>
      </c>
      <c r="D446" s="51" t="str">
        <f t="shared" si="6"/>
        <v>GGXWDN_NGDPAustria</v>
      </c>
      <c r="E446" s="51" t="s">
        <v>35</v>
      </c>
      <c r="F446" s="51" t="s">
        <v>463</v>
      </c>
      <c r="G446" s="51" t="s">
        <v>464</v>
      </c>
      <c r="H446" s="51" t="s">
        <v>392</v>
      </c>
      <c r="I446" s="51"/>
      <c r="J446" s="51" t="s">
        <v>487</v>
      </c>
      <c r="K446" s="51">
        <v>60.470999999999997</v>
      </c>
      <c r="L446" s="51">
        <v>60.408000000000001</v>
      </c>
      <c r="M446" s="51">
        <v>59.143999999999998</v>
      </c>
      <c r="N446" s="51">
        <v>58.284999999999997</v>
      </c>
      <c r="O446" s="51">
        <v>56.915999999999997</v>
      </c>
      <c r="P446" s="51">
        <v>55.923000000000002</v>
      </c>
      <c r="Q446" s="51">
        <v>50.709000000000003</v>
      </c>
      <c r="R446" s="51">
        <v>47.899000000000001</v>
      </c>
      <c r="S446" s="51">
        <v>61.283999999999999</v>
      </c>
      <c r="T446" s="51">
        <v>64.436999999999998</v>
      </c>
      <c r="U446" s="51">
        <v>2019</v>
      </c>
    </row>
    <row r="447" spans="1:21" ht="15.5">
      <c r="A447" s="51">
        <v>122</v>
      </c>
      <c r="B447" s="51" t="s">
        <v>545</v>
      </c>
      <c r="C447" s="51" t="s">
        <v>466</v>
      </c>
      <c r="D447" s="51" t="str">
        <f t="shared" si="6"/>
        <v>GGXWDGAustria</v>
      </c>
      <c r="E447" s="51" t="s">
        <v>35</v>
      </c>
      <c r="F447" s="51" t="s">
        <v>467</v>
      </c>
      <c r="G447" s="51" t="s">
        <v>468</v>
      </c>
      <c r="H447" s="51" t="s">
        <v>342</v>
      </c>
      <c r="I447" s="51" t="s">
        <v>343</v>
      </c>
      <c r="J447" s="51" t="s">
        <v>551</v>
      </c>
      <c r="K447" s="51">
        <v>260.21499999999997</v>
      </c>
      <c r="L447" s="51">
        <v>262.404</v>
      </c>
      <c r="M447" s="51">
        <v>279.036</v>
      </c>
      <c r="N447" s="51">
        <v>290.56700000000001</v>
      </c>
      <c r="O447" s="51">
        <v>295.2</v>
      </c>
      <c r="P447" s="51">
        <v>290.33100000000002</v>
      </c>
      <c r="Q447" s="51">
        <v>285.322</v>
      </c>
      <c r="R447" s="51">
        <v>280.34399999999999</v>
      </c>
      <c r="S447" s="51">
        <v>320.06900000000002</v>
      </c>
      <c r="T447" s="51">
        <v>344.70499999999998</v>
      </c>
      <c r="U447" s="51">
        <v>2019</v>
      </c>
    </row>
    <row r="448" spans="1:21" ht="15.5">
      <c r="A448" s="51">
        <v>122</v>
      </c>
      <c r="B448" s="51" t="s">
        <v>545</v>
      </c>
      <c r="C448" s="51" t="s">
        <v>469</v>
      </c>
      <c r="D448" s="51" t="str">
        <f t="shared" si="6"/>
        <v>GGXWDG_NGDPAustria</v>
      </c>
      <c r="E448" s="51" t="s">
        <v>35</v>
      </c>
      <c r="F448" s="51" t="s">
        <v>467</v>
      </c>
      <c r="G448" s="51" t="s">
        <v>468</v>
      </c>
      <c r="H448" s="51" t="s">
        <v>392</v>
      </c>
      <c r="I448" s="51"/>
      <c r="J448" s="51" t="s">
        <v>470</v>
      </c>
      <c r="K448" s="51">
        <v>81.661000000000001</v>
      </c>
      <c r="L448" s="51">
        <v>81.010999999999996</v>
      </c>
      <c r="M448" s="51">
        <v>83.757999999999996</v>
      </c>
      <c r="N448" s="51">
        <v>84.400999999999996</v>
      </c>
      <c r="O448" s="51">
        <v>82.549000000000007</v>
      </c>
      <c r="P448" s="51">
        <v>78.608000000000004</v>
      </c>
      <c r="Q448" s="51">
        <v>74.040000000000006</v>
      </c>
      <c r="R448" s="51">
        <v>70.513000000000005</v>
      </c>
      <c r="S448" s="51">
        <v>85.224000000000004</v>
      </c>
      <c r="T448" s="51">
        <v>87.174000000000007</v>
      </c>
      <c r="U448" s="51">
        <v>2019</v>
      </c>
    </row>
    <row r="449" spans="1:21" ht="15.5">
      <c r="A449" s="51">
        <v>122</v>
      </c>
      <c r="B449" s="51" t="s">
        <v>545</v>
      </c>
      <c r="C449" s="51" t="s">
        <v>471</v>
      </c>
      <c r="D449" s="51" t="str">
        <f t="shared" si="6"/>
        <v>NGDP_FYAustria</v>
      </c>
      <c r="E449" s="51" t="s">
        <v>35</v>
      </c>
      <c r="F449" s="51" t="s">
        <v>472</v>
      </c>
      <c r="G449" s="51" t="s">
        <v>473</v>
      </c>
      <c r="H449" s="51" t="s">
        <v>342</v>
      </c>
      <c r="I449" s="51" t="s">
        <v>343</v>
      </c>
      <c r="J449" s="51" t="s">
        <v>551</v>
      </c>
      <c r="K449" s="51">
        <v>318.65300000000002</v>
      </c>
      <c r="L449" s="51">
        <v>323.91000000000003</v>
      </c>
      <c r="M449" s="51">
        <v>333.14600000000002</v>
      </c>
      <c r="N449" s="51">
        <v>344.26900000000001</v>
      </c>
      <c r="O449" s="51">
        <v>357.608</v>
      </c>
      <c r="P449" s="51">
        <v>369.34100000000001</v>
      </c>
      <c r="Q449" s="51">
        <v>385.36200000000002</v>
      </c>
      <c r="R449" s="51">
        <v>397.57499999999999</v>
      </c>
      <c r="S449" s="51">
        <v>375.56200000000001</v>
      </c>
      <c r="T449" s="51">
        <v>395.42</v>
      </c>
      <c r="U449" s="51">
        <v>2019</v>
      </c>
    </row>
    <row r="450" spans="1:21" ht="15.5">
      <c r="A450" s="51">
        <v>122</v>
      </c>
      <c r="B450" s="51" t="s">
        <v>545</v>
      </c>
      <c r="C450" s="51" t="s">
        <v>474</v>
      </c>
      <c r="D450" s="51" t="str">
        <f t="shared" si="6"/>
        <v>BCAAustria</v>
      </c>
      <c r="E450" s="51" t="s">
        <v>35</v>
      </c>
      <c r="F450" s="51" t="s">
        <v>475</v>
      </c>
      <c r="G450" s="51" t="s">
        <v>476</v>
      </c>
      <c r="H450" s="51" t="s">
        <v>352</v>
      </c>
      <c r="I450" s="51" t="s">
        <v>343</v>
      </c>
      <c r="J450" s="51" t="s">
        <v>552</v>
      </c>
      <c r="K450" s="51">
        <v>6.0739999999999998</v>
      </c>
      <c r="L450" s="51">
        <v>8.359</v>
      </c>
      <c r="M450" s="51">
        <v>10.952</v>
      </c>
      <c r="N450" s="51">
        <v>6.5910000000000002</v>
      </c>
      <c r="O450" s="51">
        <v>10.78</v>
      </c>
      <c r="P450" s="51">
        <v>5.7320000000000002</v>
      </c>
      <c r="Q450" s="51">
        <v>5.726</v>
      </c>
      <c r="R450" s="51">
        <v>12.653</v>
      </c>
      <c r="S450" s="51">
        <v>10.039999999999999</v>
      </c>
      <c r="T450" s="51">
        <v>11.622999999999999</v>
      </c>
      <c r="U450" s="51">
        <v>2019</v>
      </c>
    </row>
    <row r="451" spans="1:21" ht="15.5">
      <c r="A451" s="51">
        <v>122</v>
      </c>
      <c r="B451" s="51" t="s">
        <v>545</v>
      </c>
      <c r="C451" s="51" t="s">
        <v>478</v>
      </c>
      <c r="D451" s="51" t="str">
        <f t="shared" ref="D451:D514" si="7">C451&amp;E451</f>
        <v>BCA_NGDPDAustria</v>
      </c>
      <c r="E451" s="51" t="s">
        <v>35</v>
      </c>
      <c r="F451" s="51" t="s">
        <v>475</v>
      </c>
      <c r="G451" s="51" t="s">
        <v>476</v>
      </c>
      <c r="H451" s="51" t="s">
        <v>392</v>
      </c>
      <c r="I451" s="51"/>
      <c r="J451" s="51" t="s">
        <v>479</v>
      </c>
      <c r="K451" s="51">
        <v>1.4830000000000001</v>
      </c>
      <c r="L451" s="51">
        <v>1.9430000000000001</v>
      </c>
      <c r="M451" s="51">
        <v>2.4740000000000002</v>
      </c>
      <c r="N451" s="51">
        <v>1.7250000000000001</v>
      </c>
      <c r="O451" s="51">
        <v>2.7240000000000002</v>
      </c>
      <c r="P451" s="51">
        <v>1.3740000000000001</v>
      </c>
      <c r="Q451" s="51">
        <v>1.258</v>
      </c>
      <c r="R451" s="51">
        <v>2.8420000000000001</v>
      </c>
      <c r="S451" s="51">
        <v>2.3420000000000001</v>
      </c>
      <c r="T451" s="51">
        <v>2.4119999999999999</v>
      </c>
      <c r="U451" s="51">
        <v>2019</v>
      </c>
    </row>
    <row r="452" spans="1:21" ht="15.5">
      <c r="A452" s="51">
        <v>912</v>
      </c>
      <c r="B452" s="51" t="s">
        <v>553</v>
      </c>
      <c r="C452" s="51" t="s">
        <v>338</v>
      </c>
      <c r="D452" s="51" t="str">
        <f t="shared" si="7"/>
        <v>NGDP_RAzerbaijan</v>
      </c>
      <c r="E452" s="51" t="s">
        <v>291</v>
      </c>
      <c r="F452" s="51" t="s">
        <v>340</v>
      </c>
      <c r="G452" s="51" t="s">
        <v>341</v>
      </c>
      <c r="H452" s="51" t="s">
        <v>342</v>
      </c>
      <c r="I452" s="51" t="s">
        <v>343</v>
      </c>
      <c r="J452" s="51" t="s">
        <v>554</v>
      </c>
      <c r="K452" s="51">
        <v>26.936</v>
      </c>
      <c r="L452" s="51">
        <v>28.51</v>
      </c>
      <c r="M452" s="51">
        <v>29.308</v>
      </c>
      <c r="N452" s="51">
        <v>29.616</v>
      </c>
      <c r="O452" s="51">
        <v>28.707999999999998</v>
      </c>
      <c r="P452" s="51">
        <v>28.751999999999999</v>
      </c>
      <c r="Q452" s="51">
        <v>29.184000000000001</v>
      </c>
      <c r="R452" s="51">
        <v>29.831</v>
      </c>
      <c r="S452" s="51">
        <v>28.550999999999998</v>
      </c>
      <c r="T452" s="51">
        <v>29.213000000000001</v>
      </c>
      <c r="U452" s="51">
        <v>2019</v>
      </c>
    </row>
    <row r="453" spans="1:21" ht="15.5">
      <c r="A453" s="51">
        <v>912</v>
      </c>
      <c r="B453" s="51" t="s">
        <v>553</v>
      </c>
      <c r="C453" s="51" t="s">
        <v>345</v>
      </c>
      <c r="D453" s="51" t="str">
        <f t="shared" si="7"/>
        <v>NGDP_RPCHAzerbaijan</v>
      </c>
      <c r="E453" s="51" t="s">
        <v>291</v>
      </c>
      <c r="F453" s="51" t="s">
        <v>340</v>
      </c>
      <c r="G453" s="51" t="s">
        <v>346</v>
      </c>
      <c r="H453" s="51" t="s">
        <v>347</v>
      </c>
      <c r="I453" s="51"/>
      <c r="J453" s="51" t="s">
        <v>348</v>
      </c>
      <c r="K453" s="51">
        <v>2.2029999999999998</v>
      </c>
      <c r="L453" s="51">
        <v>5.843</v>
      </c>
      <c r="M453" s="51">
        <v>2.798</v>
      </c>
      <c r="N453" s="51">
        <v>1.05</v>
      </c>
      <c r="O453" s="51">
        <v>-3.0640000000000001</v>
      </c>
      <c r="P453" s="51">
        <v>0.154</v>
      </c>
      <c r="Q453" s="51">
        <v>1.5</v>
      </c>
      <c r="R453" s="51">
        <v>2.2189999999999999</v>
      </c>
      <c r="S453" s="51">
        <v>-4.29</v>
      </c>
      <c r="T453" s="51">
        <v>2.3180000000000001</v>
      </c>
      <c r="U453" s="51">
        <v>2019</v>
      </c>
    </row>
    <row r="454" spans="1:21" ht="15.5">
      <c r="A454" s="51">
        <v>912</v>
      </c>
      <c r="B454" s="51" t="s">
        <v>553</v>
      </c>
      <c r="C454" s="51" t="s">
        <v>349</v>
      </c>
      <c r="D454" s="51" t="str">
        <f t="shared" si="7"/>
        <v>NGDPAzerbaijan</v>
      </c>
      <c r="E454" s="51" t="s">
        <v>291</v>
      </c>
      <c r="F454" s="51" t="s">
        <v>155</v>
      </c>
      <c r="G454" s="51" t="s">
        <v>350</v>
      </c>
      <c r="H454" s="51" t="s">
        <v>342</v>
      </c>
      <c r="I454" s="51" t="s">
        <v>343</v>
      </c>
      <c r="J454" s="51" t="s">
        <v>554</v>
      </c>
      <c r="K454" s="51">
        <v>54.744</v>
      </c>
      <c r="L454" s="51">
        <v>58.182000000000002</v>
      </c>
      <c r="M454" s="51">
        <v>59.014000000000003</v>
      </c>
      <c r="N454" s="51">
        <v>54.38</v>
      </c>
      <c r="O454" s="51">
        <v>60.424999999999997</v>
      </c>
      <c r="P454" s="51">
        <v>70.337999999999994</v>
      </c>
      <c r="Q454" s="51">
        <v>80.091999999999999</v>
      </c>
      <c r="R454" s="51">
        <v>81.680999999999997</v>
      </c>
      <c r="S454" s="51">
        <v>72.432000000000002</v>
      </c>
      <c r="T454" s="51">
        <v>84.852999999999994</v>
      </c>
      <c r="U454" s="51">
        <v>2019</v>
      </c>
    </row>
    <row r="455" spans="1:21" ht="15.5">
      <c r="A455" s="51">
        <v>912</v>
      </c>
      <c r="B455" s="51" t="s">
        <v>553</v>
      </c>
      <c r="C455" s="51" t="s">
        <v>157</v>
      </c>
      <c r="D455" s="51" t="str">
        <f t="shared" si="7"/>
        <v>NGDPDAzerbaijan</v>
      </c>
      <c r="E455" s="51" t="s">
        <v>291</v>
      </c>
      <c r="F455" s="51" t="s">
        <v>155</v>
      </c>
      <c r="G455" s="51" t="s">
        <v>351</v>
      </c>
      <c r="H455" s="51" t="s">
        <v>352</v>
      </c>
      <c r="I455" s="51" t="s">
        <v>343</v>
      </c>
      <c r="J455" s="51" t="s">
        <v>353</v>
      </c>
      <c r="K455" s="51">
        <v>69.686999999999998</v>
      </c>
      <c r="L455" s="51">
        <v>74.16</v>
      </c>
      <c r="M455" s="51">
        <v>75.239999999999995</v>
      </c>
      <c r="N455" s="51">
        <v>50.844000000000001</v>
      </c>
      <c r="O455" s="51">
        <v>37.83</v>
      </c>
      <c r="P455" s="51">
        <v>41.375</v>
      </c>
      <c r="Q455" s="51">
        <v>47.113</v>
      </c>
      <c r="R455" s="51">
        <v>48.048000000000002</v>
      </c>
      <c r="S455" s="51">
        <v>42.606999999999999</v>
      </c>
      <c r="T455" s="51">
        <v>49.914000000000001</v>
      </c>
      <c r="U455" s="51">
        <v>2019</v>
      </c>
    </row>
    <row r="456" spans="1:21" ht="15.5">
      <c r="A456" s="51">
        <v>912</v>
      </c>
      <c r="B456" s="51" t="s">
        <v>553</v>
      </c>
      <c r="C456" s="51" t="s">
        <v>354</v>
      </c>
      <c r="D456" s="51" t="str">
        <f t="shared" si="7"/>
        <v>PPPGDPAzerbaijan</v>
      </c>
      <c r="E456" s="51" t="s">
        <v>291</v>
      </c>
      <c r="F456" s="51" t="s">
        <v>155</v>
      </c>
      <c r="G456" s="51" t="s">
        <v>355</v>
      </c>
      <c r="H456" s="51" t="s">
        <v>356</v>
      </c>
      <c r="I456" s="51" t="s">
        <v>343</v>
      </c>
      <c r="J456" s="51" t="s">
        <v>353</v>
      </c>
      <c r="K456" s="51">
        <v>148.34</v>
      </c>
      <c r="L456" s="51">
        <v>161.86500000000001</v>
      </c>
      <c r="M456" s="51">
        <v>166.32900000000001</v>
      </c>
      <c r="N456" s="51">
        <v>144.14599999999999</v>
      </c>
      <c r="O456" s="51">
        <v>140.22999999999999</v>
      </c>
      <c r="P456" s="51">
        <v>139.15299999999999</v>
      </c>
      <c r="Q456" s="51">
        <v>144.63200000000001</v>
      </c>
      <c r="R456" s="51">
        <v>150.47999999999999</v>
      </c>
      <c r="S456" s="51">
        <v>145.77000000000001</v>
      </c>
      <c r="T456" s="51">
        <v>151.86600000000001</v>
      </c>
      <c r="U456" s="51">
        <v>2019</v>
      </c>
    </row>
    <row r="457" spans="1:21" ht="15.5">
      <c r="A457" s="51">
        <v>912</v>
      </c>
      <c r="B457" s="51" t="s">
        <v>553</v>
      </c>
      <c r="C457" s="51" t="s">
        <v>357</v>
      </c>
      <c r="D457" s="51" t="str">
        <f t="shared" si="7"/>
        <v>NGDP_DAzerbaijan</v>
      </c>
      <c r="E457" s="51" t="s">
        <v>291</v>
      </c>
      <c r="F457" s="51" t="s">
        <v>358</v>
      </c>
      <c r="G457" s="51" t="s">
        <v>359</v>
      </c>
      <c r="H457" s="51" t="s">
        <v>360</v>
      </c>
      <c r="I457" s="51"/>
      <c r="J457" s="51" t="s">
        <v>361</v>
      </c>
      <c r="K457" s="51">
        <v>203.23400000000001</v>
      </c>
      <c r="L457" s="51">
        <v>204.07400000000001</v>
      </c>
      <c r="M457" s="51">
        <v>201.35900000000001</v>
      </c>
      <c r="N457" s="51">
        <v>183.62</v>
      </c>
      <c r="O457" s="51">
        <v>210.48099999999999</v>
      </c>
      <c r="P457" s="51">
        <v>244.63399999999999</v>
      </c>
      <c r="Q457" s="51">
        <v>274.44099999999997</v>
      </c>
      <c r="R457" s="51">
        <v>273.81099999999998</v>
      </c>
      <c r="S457" s="51">
        <v>253.691</v>
      </c>
      <c r="T457" s="51">
        <v>290.46300000000002</v>
      </c>
      <c r="U457" s="51">
        <v>2019</v>
      </c>
    </row>
    <row r="458" spans="1:21" ht="15.5">
      <c r="A458" s="51">
        <v>912</v>
      </c>
      <c r="B458" s="51" t="s">
        <v>553</v>
      </c>
      <c r="C458" s="51" t="s">
        <v>362</v>
      </c>
      <c r="D458" s="51" t="str">
        <f t="shared" si="7"/>
        <v>NGDPRPCAzerbaijan</v>
      </c>
      <c r="E458" s="51" t="s">
        <v>291</v>
      </c>
      <c r="F458" s="51" t="s">
        <v>363</v>
      </c>
      <c r="G458" s="51" t="s">
        <v>364</v>
      </c>
      <c r="H458" s="51" t="s">
        <v>342</v>
      </c>
      <c r="I458" s="51" t="s">
        <v>333</v>
      </c>
      <c r="J458" s="51" t="s">
        <v>365</v>
      </c>
      <c r="K458" s="51">
        <v>2916.73</v>
      </c>
      <c r="L458" s="51">
        <v>3047.11</v>
      </c>
      <c r="M458" s="51">
        <v>3092.5</v>
      </c>
      <c r="N458" s="51">
        <v>3087.2</v>
      </c>
      <c r="O458" s="51">
        <v>2957.9</v>
      </c>
      <c r="P458" s="51">
        <v>2930.92</v>
      </c>
      <c r="Q458" s="51">
        <v>2948.41</v>
      </c>
      <c r="R458" s="51">
        <v>2988.65</v>
      </c>
      <c r="S458" s="51">
        <v>2826.51</v>
      </c>
      <c r="T458" s="51">
        <v>2857.73</v>
      </c>
      <c r="U458" s="51">
        <v>2019</v>
      </c>
    </row>
    <row r="459" spans="1:21" ht="15.5">
      <c r="A459" s="51">
        <v>912</v>
      </c>
      <c r="B459" s="51" t="s">
        <v>553</v>
      </c>
      <c r="C459" s="51" t="s">
        <v>366</v>
      </c>
      <c r="D459" s="51" t="str">
        <f t="shared" si="7"/>
        <v>NGDPRPPPPCAzerbaijan</v>
      </c>
      <c r="E459" s="51" t="s">
        <v>291</v>
      </c>
      <c r="F459" s="51" t="s">
        <v>363</v>
      </c>
      <c r="G459" s="51" t="s">
        <v>367</v>
      </c>
      <c r="H459" s="51" t="s">
        <v>368</v>
      </c>
      <c r="I459" s="51" t="s">
        <v>333</v>
      </c>
      <c r="J459" s="51" t="s">
        <v>365</v>
      </c>
      <c r="K459" s="51">
        <v>14116.13</v>
      </c>
      <c r="L459" s="51">
        <v>14747.14</v>
      </c>
      <c r="M459" s="51">
        <v>14966.79</v>
      </c>
      <c r="N459" s="51">
        <v>14941.15</v>
      </c>
      <c r="O459" s="51">
        <v>14315.38</v>
      </c>
      <c r="P459" s="51">
        <v>14184.79</v>
      </c>
      <c r="Q459" s="51">
        <v>14269.47</v>
      </c>
      <c r="R459" s="51">
        <v>14464.2</v>
      </c>
      <c r="S459" s="51">
        <v>13679.5</v>
      </c>
      <c r="T459" s="51">
        <v>13830.56</v>
      </c>
      <c r="U459" s="51">
        <v>2019</v>
      </c>
    </row>
    <row r="460" spans="1:21" ht="15.5">
      <c r="A460" s="51">
        <v>912</v>
      </c>
      <c r="B460" s="51" t="s">
        <v>553</v>
      </c>
      <c r="C460" s="51" t="s">
        <v>369</v>
      </c>
      <c r="D460" s="51" t="str">
        <f t="shared" si="7"/>
        <v>NGDPPCAzerbaijan</v>
      </c>
      <c r="E460" s="51" t="s">
        <v>291</v>
      </c>
      <c r="F460" s="51" t="s">
        <v>370</v>
      </c>
      <c r="G460" s="51" t="s">
        <v>371</v>
      </c>
      <c r="H460" s="51" t="s">
        <v>342</v>
      </c>
      <c r="I460" s="51" t="s">
        <v>333</v>
      </c>
      <c r="J460" s="51" t="s">
        <v>372</v>
      </c>
      <c r="K460" s="51">
        <v>5927.79</v>
      </c>
      <c r="L460" s="51">
        <v>6218.35</v>
      </c>
      <c r="M460" s="51">
        <v>6227.02</v>
      </c>
      <c r="N460" s="51">
        <v>5668.72</v>
      </c>
      <c r="O460" s="51">
        <v>6225.81</v>
      </c>
      <c r="P460" s="51">
        <v>7170.01</v>
      </c>
      <c r="Q460" s="51">
        <v>8091.65</v>
      </c>
      <c r="R460" s="51">
        <v>8183.24</v>
      </c>
      <c r="S460" s="51">
        <v>7170.6</v>
      </c>
      <c r="T460" s="51">
        <v>8300.64</v>
      </c>
      <c r="U460" s="51">
        <v>2019</v>
      </c>
    </row>
    <row r="461" spans="1:21" ht="15.5">
      <c r="A461" s="51">
        <v>912</v>
      </c>
      <c r="B461" s="51" t="s">
        <v>553</v>
      </c>
      <c r="C461" s="51" t="s">
        <v>373</v>
      </c>
      <c r="D461" s="51" t="str">
        <f t="shared" si="7"/>
        <v>NGDPDPCAzerbaijan</v>
      </c>
      <c r="E461" s="51" t="s">
        <v>291</v>
      </c>
      <c r="F461" s="51" t="s">
        <v>370</v>
      </c>
      <c r="G461" s="51" t="s">
        <v>374</v>
      </c>
      <c r="H461" s="51" t="s">
        <v>352</v>
      </c>
      <c r="I461" s="51" t="s">
        <v>333</v>
      </c>
      <c r="J461" s="51" t="s">
        <v>372</v>
      </c>
      <c r="K461" s="51">
        <v>7545.87</v>
      </c>
      <c r="L461" s="51">
        <v>7926.09</v>
      </c>
      <c r="M461" s="51">
        <v>7939.17</v>
      </c>
      <c r="N461" s="51">
        <v>5300.14</v>
      </c>
      <c r="O461" s="51">
        <v>3897.71</v>
      </c>
      <c r="P461" s="51">
        <v>4217.6499999999996</v>
      </c>
      <c r="Q461" s="51">
        <v>4759.8</v>
      </c>
      <c r="R461" s="51">
        <v>4813.67</v>
      </c>
      <c r="S461" s="51">
        <v>4218</v>
      </c>
      <c r="T461" s="51">
        <v>4882.7299999999996</v>
      </c>
      <c r="U461" s="51">
        <v>2019</v>
      </c>
    </row>
    <row r="462" spans="1:21" ht="15.5">
      <c r="A462" s="51">
        <v>912</v>
      </c>
      <c r="B462" s="51" t="s">
        <v>553</v>
      </c>
      <c r="C462" s="51" t="s">
        <v>375</v>
      </c>
      <c r="D462" s="51" t="str">
        <f t="shared" si="7"/>
        <v>PPPPCAzerbaijan</v>
      </c>
      <c r="E462" s="51" t="s">
        <v>291</v>
      </c>
      <c r="F462" s="51" t="s">
        <v>370</v>
      </c>
      <c r="G462" s="51" t="s">
        <v>376</v>
      </c>
      <c r="H462" s="51" t="s">
        <v>356</v>
      </c>
      <c r="I462" s="51" t="s">
        <v>333</v>
      </c>
      <c r="J462" s="51" t="s">
        <v>372</v>
      </c>
      <c r="K462" s="51">
        <v>16062.58</v>
      </c>
      <c r="L462" s="51">
        <v>17299.73</v>
      </c>
      <c r="M462" s="51">
        <v>17550.599999999999</v>
      </c>
      <c r="N462" s="51">
        <v>15026.14</v>
      </c>
      <c r="O462" s="51">
        <v>14448.33</v>
      </c>
      <c r="P462" s="51">
        <v>14184.79</v>
      </c>
      <c r="Q462" s="51">
        <v>14612.08</v>
      </c>
      <c r="R462" s="51">
        <v>15075.9</v>
      </c>
      <c r="S462" s="51">
        <v>14430.86</v>
      </c>
      <c r="T462" s="51">
        <v>14856.09</v>
      </c>
      <c r="U462" s="51">
        <v>2019</v>
      </c>
    </row>
    <row r="463" spans="1:21" ht="15.5">
      <c r="A463" s="51">
        <v>912</v>
      </c>
      <c r="B463" s="51" t="s">
        <v>553</v>
      </c>
      <c r="C463" s="51" t="s">
        <v>377</v>
      </c>
      <c r="D463" s="51" t="str">
        <f t="shared" si="7"/>
        <v>NGAP_NPGDPAzerbaijan</v>
      </c>
      <c r="E463" s="51" t="s">
        <v>291</v>
      </c>
      <c r="F463" s="51" t="s">
        <v>378</v>
      </c>
      <c r="G463" s="51" t="s">
        <v>379</v>
      </c>
      <c r="H463" s="51" t="s">
        <v>380</v>
      </c>
      <c r="I463" s="51"/>
      <c r="J463" s="51"/>
      <c r="K463" s="51"/>
      <c r="L463" s="51"/>
      <c r="M463" s="51"/>
      <c r="N463" s="51"/>
      <c r="O463" s="51"/>
      <c r="P463" s="51"/>
      <c r="Q463" s="51"/>
      <c r="R463" s="51"/>
      <c r="S463" s="51"/>
      <c r="T463" s="51"/>
      <c r="U463" s="51"/>
    </row>
    <row r="464" spans="1:21" ht="15.5">
      <c r="A464" s="51">
        <v>912</v>
      </c>
      <c r="B464" s="51" t="s">
        <v>553</v>
      </c>
      <c r="C464" s="51" t="s">
        <v>381</v>
      </c>
      <c r="D464" s="51" t="str">
        <f t="shared" si="7"/>
        <v>PPPSHAzerbaijan</v>
      </c>
      <c r="E464" s="51" t="s">
        <v>291</v>
      </c>
      <c r="F464" s="51" t="s">
        <v>382</v>
      </c>
      <c r="G464" s="51" t="s">
        <v>383</v>
      </c>
      <c r="H464" s="51" t="s">
        <v>384</v>
      </c>
      <c r="I464" s="51"/>
      <c r="J464" s="51" t="s">
        <v>353</v>
      </c>
      <c r="K464" s="51">
        <v>0.14799999999999999</v>
      </c>
      <c r="L464" s="51">
        <v>0.154</v>
      </c>
      <c r="M464" s="51">
        <v>0.153</v>
      </c>
      <c r="N464" s="51">
        <v>0.13</v>
      </c>
      <c r="O464" s="51">
        <v>0.121</v>
      </c>
      <c r="P464" s="51">
        <v>0.114</v>
      </c>
      <c r="Q464" s="51">
        <v>0.112</v>
      </c>
      <c r="R464" s="51">
        <v>0.112</v>
      </c>
      <c r="S464" s="51">
        <v>0.111</v>
      </c>
      <c r="T464" s="51">
        <v>0.107</v>
      </c>
      <c r="U464" s="51">
        <v>2019</v>
      </c>
    </row>
    <row r="465" spans="1:21" ht="15.5">
      <c r="A465" s="51">
        <v>912</v>
      </c>
      <c r="B465" s="51" t="s">
        <v>553</v>
      </c>
      <c r="C465" s="51" t="s">
        <v>385</v>
      </c>
      <c r="D465" s="51" t="str">
        <f t="shared" si="7"/>
        <v>PPPEXAzerbaijan</v>
      </c>
      <c r="E465" s="51" t="s">
        <v>291</v>
      </c>
      <c r="F465" s="51" t="s">
        <v>386</v>
      </c>
      <c r="G465" s="51" t="s">
        <v>387</v>
      </c>
      <c r="H465" s="51" t="s">
        <v>388</v>
      </c>
      <c r="I465" s="51"/>
      <c r="J465" s="51" t="s">
        <v>353</v>
      </c>
      <c r="K465" s="51">
        <v>0.36899999999999999</v>
      </c>
      <c r="L465" s="51">
        <v>0.35899999999999999</v>
      </c>
      <c r="M465" s="51">
        <v>0.35499999999999998</v>
      </c>
      <c r="N465" s="51">
        <v>0.377</v>
      </c>
      <c r="O465" s="51">
        <v>0.43099999999999999</v>
      </c>
      <c r="P465" s="51">
        <v>0.505</v>
      </c>
      <c r="Q465" s="51">
        <v>0.55400000000000005</v>
      </c>
      <c r="R465" s="51">
        <v>0.54300000000000004</v>
      </c>
      <c r="S465" s="51">
        <v>0.497</v>
      </c>
      <c r="T465" s="51">
        <v>0.55900000000000005</v>
      </c>
      <c r="U465" s="51">
        <v>2019</v>
      </c>
    </row>
    <row r="466" spans="1:21" ht="15.5">
      <c r="A466" s="51">
        <v>912</v>
      </c>
      <c r="B466" s="51" t="s">
        <v>553</v>
      </c>
      <c r="C466" s="51" t="s">
        <v>389</v>
      </c>
      <c r="D466" s="51" t="str">
        <f t="shared" si="7"/>
        <v>NID_NGDPAzerbaijan</v>
      </c>
      <c r="E466" s="51" t="s">
        <v>291</v>
      </c>
      <c r="F466" s="51" t="s">
        <v>390</v>
      </c>
      <c r="G466" s="51" t="s">
        <v>391</v>
      </c>
      <c r="H466" s="51" t="s">
        <v>392</v>
      </c>
      <c r="I466" s="51"/>
      <c r="J466" s="51" t="s">
        <v>554</v>
      </c>
      <c r="K466" s="51">
        <v>22.317</v>
      </c>
      <c r="L466" s="51">
        <v>25.658000000000001</v>
      </c>
      <c r="M466" s="51">
        <v>27.51</v>
      </c>
      <c r="N466" s="51">
        <v>27.914000000000001</v>
      </c>
      <c r="O466" s="51">
        <v>25.681999999999999</v>
      </c>
      <c r="P466" s="51">
        <v>24.379000000000001</v>
      </c>
      <c r="Q466" s="51">
        <v>20.001000000000001</v>
      </c>
      <c r="R466" s="51">
        <v>20.14</v>
      </c>
      <c r="S466" s="51">
        <v>17.417999999999999</v>
      </c>
      <c r="T466" s="51">
        <v>17.202000000000002</v>
      </c>
      <c r="U466" s="51">
        <v>2019</v>
      </c>
    </row>
    <row r="467" spans="1:21" ht="15.5">
      <c r="A467" s="51">
        <v>912</v>
      </c>
      <c r="B467" s="51" t="s">
        <v>553</v>
      </c>
      <c r="C467" s="51" t="s">
        <v>393</v>
      </c>
      <c r="D467" s="51" t="str">
        <f t="shared" si="7"/>
        <v>NGSD_NGDPAzerbaijan</v>
      </c>
      <c r="E467" s="51" t="s">
        <v>291</v>
      </c>
      <c r="F467" s="51" t="s">
        <v>394</v>
      </c>
      <c r="G467" s="51" t="s">
        <v>395</v>
      </c>
      <c r="H467" s="51" t="s">
        <v>392</v>
      </c>
      <c r="I467" s="51"/>
      <c r="J467" s="51" t="s">
        <v>554</v>
      </c>
      <c r="K467" s="51">
        <v>43.758000000000003</v>
      </c>
      <c r="L467" s="51">
        <v>42.216999999999999</v>
      </c>
      <c r="M467" s="51">
        <v>40.475999999999999</v>
      </c>
      <c r="N467" s="51">
        <v>27.347999999999999</v>
      </c>
      <c r="O467" s="51">
        <v>22.074999999999999</v>
      </c>
      <c r="P467" s="51">
        <v>27.347999999999999</v>
      </c>
      <c r="Q467" s="51">
        <v>30.56</v>
      </c>
      <c r="R467" s="51">
        <v>28.449000000000002</v>
      </c>
      <c r="S467" s="51">
        <v>15.845000000000001</v>
      </c>
      <c r="T467" s="51">
        <v>17.661999999999999</v>
      </c>
      <c r="U467" s="51">
        <v>2019</v>
      </c>
    </row>
    <row r="468" spans="1:21" ht="15.5">
      <c r="A468" s="51">
        <v>912</v>
      </c>
      <c r="B468" s="51" t="s">
        <v>553</v>
      </c>
      <c r="C468" s="51" t="s">
        <v>396</v>
      </c>
      <c r="D468" s="51" t="str">
        <f t="shared" si="7"/>
        <v>PCPIAzerbaijan</v>
      </c>
      <c r="E468" s="51" t="s">
        <v>291</v>
      </c>
      <c r="F468" s="51" t="s">
        <v>397</v>
      </c>
      <c r="G468" s="51" t="s">
        <v>398</v>
      </c>
      <c r="H468" s="51" t="s">
        <v>360</v>
      </c>
      <c r="I468" s="51"/>
      <c r="J468" s="51" t="s">
        <v>555</v>
      </c>
      <c r="K468" s="51">
        <v>177.631</v>
      </c>
      <c r="L468" s="51">
        <v>181.93600000000001</v>
      </c>
      <c r="M468" s="51">
        <v>184.57</v>
      </c>
      <c r="N468" s="51">
        <v>192.042</v>
      </c>
      <c r="O468" s="51">
        <v>215.929</v>
      </c>
      <c r="P468" s="51">
        <v>243.66399999999999</v>
      </c>
      <c r="Q468" s="51">
        <v>249.352</v>
      </c>
      <c r="R468" s="51">
        <v>256.11500000000001</v>
      </c>
      <c r="S468" s="51">
        <v>263.34800000000001</v>
      </c>
      <c r="T468" s="51">
        <v>272.565</v>
      </c>
      <c r="U468" s="51">
        <v>2020</v>
      </c>
    </row>
    <row r="469" spans="1:21" ht="15.5">
      <c r="A469" s="51">
        <v>912</v>
      </c>
      <c r="B469" s="51" t="s">
        <v>553</v>
      </c>
      <c r="C469" s="51" t="s">
        <v>400</v>
      </c>
      <c r="D469" s="51" t="str">
        <f t="shared" si="7"/>
        <v>PCPIPCHAzerbaijan</v>
      </c>
      <c r="E469" s="51" t="s">
        <v>291</v>
      </c>
      <c r="F469" s="51" t="s">
        <v>397</v>
      </c>
      <c r="G469" s="51" t="s">
        <v>401</v>
      </c>
      <c r="H469" s="51" t="s">
        <v>347</v>
      </c>
      <c r="I469" s="51"/>
      <c r="J469" s="51" t="s">
        <v>402</v>
      </c>
      <c r="K469" s="51">
        <v>1.0069999999999999</v>
      </c>
      <c r="L469" s="51">
        <v>2.4239999999999999</v>
      </c>
      <c r="M469" s="51">
        <v>1.448</v>
      </c>
      <c r="N469" s="51">
        <v>4.048</v>
      </c>
      <c r="O469" s="51">
        <v>12.438000000000001</v>
      </c>
      <c r="P469" s="51">
        <v>12.843999999999999</v>
      </c>
      <c r="Q469" s="51">
        <v>2.3340000000000001</v>
      </c>
      <c r="R469" s="51">
        <v>2.7120000000000002</v>
      </c>
      <c r="S469" s="51">
        <v>2.8239999999999998</v>
      </c>
      <c r="T469" s="51">
        <v>3.5</v>
      </c>
      <c r="U469" s="51">
        <v>2020</v>
      </c>
    </row>
    <row r="470" spans="1:21" ht="15.5">
      <c r="A470" s="51">
        <v>912</v>
      </c>
      <c r="B470" s="51" t="s">
        <v>553</v>
      </c>
      <c r="C470" s="51" t="s">
        <v>403</v>
      </c>
      <c r="D470" s="51" t="str">
        <f t="shared" si="7"/>
        <v>PCPIEAzerbaijan</v>
      </c>
      <c r="E470" s="51" t="s">
        <v>291</v>
      </c>
      <c r="F470" s="51" t="s">
        <v>404</v>
      </c>
      <c r="G470" s="51" t="s">
        <v>405</v>
      </c>
      <c r="H470" s="51" t="s">
        <v>360</v>
      </c>
      <c r="I470" s="51"/>
      <c r="J470" s="51" t="s">
        <v>555</v>
      </c>
      <c r="K470" s="51">
        <v>180.2</v>
      </c>
      <c r="L470" s="51">
        <v>186.9</v>
      </c>
      <c r="M470" s="51">
        <v>186.7</v>
      </c>
      <c r="N470" s="51">
        <v>199.66900000000001</v>
      </c>
      <c r="O470" s="51">
        <v>230.68799999999999</v>
      </c>
      <c r="P470" s="51">
        <v>248.98599999999999</v>
      </c>
      <c r="Q470" s="51">
        <v>252.96600000000001</v>
      </c>
      <c r="R470" s="51">
        <v>259.08199999999999</v>
      </c>
      <c r="S470" s="51">
        <v>266.12900000000002</v>
      </c>
      <c r="T470" s="51">
        <v>275.44400000000002</v>
      </c>
      <c r="U470" s="51">
        <v>2020</v>
      </c>
    </row>
    <row r="471" spans="1:21" ht="15.5">
      <c r="A471" s="51">
        <v>912</v>
      </c>
      <c r="B471" s="51" t="s">
        <v>553</v>
      </c>
      <c r="C471" s="51" t="s">
        <v>406</v>
      </c>
      <c r="D471" s="51" t="str">
        <f t="shared" si="7"/>
        <v>PCPIEPCHAzerbaijan</v>
      </c>
      <c r="E471" s="51" t="s">
        <v>291</v>
      </c>
      <c r="F471" s="51" t="s">
        <v>404</v>
      </c>
      <c r="G471" s="51" t="s">
        <v>407</v>
      </c>
      <c r="H471" s="51" t="s">
        <v>347</v>
      </c>
      <c r="I471" s="51"/>
      <c r="J471" s="51" t="s">
        <v>408</v>
      </c>
      <c r="K471" s="51">
        <v>-0.27700000000000002</v>
      </c>
      <c r="L471" s="51">
        <v>3.718</v>
      </c>
      <c r="M471" s="51">
        <v>-0.107</v>
      </c>
      <c r="N471" s="51">
        <v>6.9459999999999997</v>
      </c>
      <c r="O471" s="51">
        <v>15.535</v>
      </c>
      <c r="P471" s="51">
        <v>7.9320000000000004</v>
      </c>
      <c r="Q471" s="51">
        <v>1.5980000000000001</v>
      </c>
      <c r="R471" s="51">
        <v>2.4180000000000001</v>
      </c>
      <c r="S471" s="51">
        <v>2.72</v>
      </c>
      <c r="T471" s="51">
        <v>3.5</v>
      </c>
      <c r="U471" s="51">
        <v>2020</v>
      </c>
    </row>
    <row r="472" spans="1:21" ht="15.5">
      <c r="A472" s="51">
        <v>912</v>
      </c>
      <c r="B472" s="51" t="s">
        <v>553</v>
      </c>
      <c r="C472" s="51" t="s">
        <v>409</v>
      </c>
      <c r="D472" s="51" t="str">
        <f t="shared" si="7"/>
        <v>FLIBOR6Azerbaijan</v>
      </c>
      <c r="E472" s="51" t="s">
        <v>291</v>
      </c>
      <c r="F472" s="51" t="s">
        <v>410</v>
      </c>
      <c r="G472" s="51"/>
      <c r="H472" s="51" t="s">
        <v>384</v>
      </c>
      <c r="I472" s="51"/>
      <c r="J472" s="51"/>
      <c r="K472" s="51"/>
      <c r="L472" s="51"/>
      <c r="M472" s="51"/>
      <c r="N472" s="51"/>
      <c r="O472" s="51"/>
      <c r="P472" s="51"/>
      <c r="Q472" s="51"/>
      <c r="R472" s="51"/>
      <c r="S472" s="51"/>
      <c r="T472" s="51"/>
      <c r="U472" s="51"/>
    </row>
    <row r="473" spans="1:21" ht="15.5">
      <c r="A473" s="51">
        <v>912</v>
      </c>
      <c r="B473" s="51" t="s">
        <v>553</v>
      </c>
      <c r="C473" s="51" t="s">
        <v>411</v>
      </c>
      <c r="D473" s="51" t="str">
        <f t="shared" si="7"/>
        <v>TM_RPCHAzerbaijan</v>
      </c>
      <c r="E473" s="51" t="s">
        <v>291</v>
      </c>
      <c r="F473" s="51" t="s">
        <v>412</v>
      </c>
      <c r="G473" s="51" t="s">
        <v>413</v>
      </c>
      <c r="H473" s="51" t="s">
        <v>347</v>
      </c>
      <c r="I473" s="51"/>
      <c r="J473" s="51" t="s">
        <v>556</v>
      </c>
      <c r="K473" s="51">
        <v>12.949</v>
      </c>
      <c r="L473" s="51">
        <v>14.186999999999999</v>
      </c>
      <c r="M473" s="51">
        <v>7.3070000000000004</v>
      </c>
      <c r="N473" s="51">
        <v>11.791</v>
      </c>
      <c r="O473" s="51">
        <v>17.434999999999999</v>
      </c>
      <c r="P473" s="51">
        <v>-2.2999999999999998</v>
      </c>
      <c r="Q473" s="51">
        <v>-2.4020000000000001</v>
      </c>
      <c r="R473" s="51">
        <v>-0.97199999999999998</v>
      </c>
      <c r="S473" s="51">
        <v>-5.16</v>
      </c>
      <c r="T473" s="51">
        <v>3.1339999999999999</v>
      </c>
      <c r="U473" s="51">
        <v>2019</v>
      </c>
    </row>
    <row r="474" spans="1:21" ht="15.5">
      <c r="A474" s="51">
        <v>912</v>
      </c>
      <c r="B474" s="51" t="s">
        <v>553</v>
      </c>
      <c r="C474" s="51" t="s">
        <v>415</v>
      </c>
      <c r="D474" s="51" t="str">
        <f t="shared" si="7"/>
        <v>TMG_RPCHAzerbaijan</v>
      </c>
      <c r="E474" s="51" t="s">
        <v>291</v>
      </c>
      <c r="F474" s="51" t="s">
        <v>416</v>
      </c>
      <c r="G474" s="51" t="s">
        <v>417</v>
      </c>
      <c r="H474" s="51" t="s">
        <v>347</v>
      </c>
      <c r="I474" s="51"/>
      <c r="J474" s="51" t="s">
        <v>556</v>
      </c>
      <c r="K474" s="51">
        <v>4.3079999999999998</v>
      </c>
      <c r="L474" s="51">
        <v>10.64</v>
      </c>
      <c r="M474" s="51">
        <v>-11.340999999999999</v>
      </c>
      <c r="N474" s="51">
        <v>25.155999999999999</v>
      </c>
      <c r="O474" s="51">
        <v>20.754999999999999</v>
      </c>
      <c r="P474" s="51">
        <v>-5.2549999999999999</v>
      </c>
      <c r="Q474" s="51">
        <v>14.271000000000001</v>
      </c>
      <c r="R474" s="51">
        <v>2.448</v>
      </c>
      <c r="S474" s="51">
        <v>-8.1319999999999997</v>
      </c>
      <c r="T474" s="51">
        <v>9.5739999999999998</v>
      </c>
      <c r="U474" s="51">
        <v>2019</v>
      </c>
    </row>
    <row r="475" spans="1:21" ht="15.5">
      <c r="A475" s="51">
        <v>912</v>
      </c>
      <c r="B475" s="51" t="s">
        <v>553</v>
      </c>
      <c r="C475" s="51" t="s">
        <v>418</v>
      </c>
      <c r="D475" s="51" t="str">
        <f t="shared" si="7"/>
        <v>TX_RPCHAzerbaijan</v>
      </c>
      <c r="E475" s="51" t="s">
        <v>291</v>
      </c>
      <c r="F475" s="51" t="s">
        <v>419</v>
      </c>
      <c r="G475" s="51" t="s">
        <v>420</v>
      </c>
      <c r="H475" s="51" t="s">
        <v>347</v>
      </c>
      <c r="I475" s="51"/>
      <c r="J475" s="51" t="s">
        <v>556</v>
      </c>
      <c r="K475" s="51">
        <v>-1.1140000000000001</v>
      </c>
      <c r="L475" s="51">
        <v>-1.7669999999999999</v>
      </c>
      <c r="M475" s="51">
        <v>-2.2879999999999998</v>
      </c>
      <c r="N475" s="51">
        <v>9.9670000000000005</v>
      </c>
      <c r="O475" s="51">
        <v>2.6030000000000002</v>
      </c>
      <c r="P475" s="51">
        <v>-7.3259999999999996</v>
      </c>
      <c r="Q475" s="51">
        <v>1.208</v>
      </c>
      <c r="R475" s="51">
        <v>2.3889999999999998</v>
      </c>
      <c r="S475" s="51">
        <v>-0.624</v>
      </c>
      <c r="T475" s="51">
        <v>-8.8729999999999993</v>
      </c>
      <c r="U475" s="51">
        <v>2019</v>
      </c>
    </row>
    <row r="476" spans="1:21" ht="15.5">
      <c r="A476" s="51">
        <v>912</v>
      </c>
      <c r="B476" s="51" t="s">
        <v>553</v>
      </c>
      <c r="C476" s="51" t="s">
        <v>421</v>
      </c>
      <c r="D476" s="51" t="str">
        <f t="shared" si="7"/>
        <v>TXG_RPCHAzerbaijan</v>
      </c>
      <c r="E476" s="51" t="s">
        <v>291</v>
      </c>
      <c r="F476" s="51" t="s">
        <v>422</v>
      </c>
      <c r="G476" s="51" t="s">
        <v>423</v>
      </c>
      <c r="H476" s="51" t="s">
        <v>347</v>
      </c>
      <c r="I476" s="51"/>
      <c r="J476" s="51" t="s">
        <v>556</v>
      </c>
      <c r="K476" s="51">
        <v>-5.6890000000000001</v>
      </c>
      <c r="L476" s="51">
        <v>-1.665</v>
      </c>
      <c r="M476" s="51">
        <v>-4.1589999999999998</v>
      </c>
      <c r="N476" s="51">
        <v>-1.419</v>
      </c>
      <c r="O476" s="51">
        <v>-0.90800000000000003</v>
      </c>
      <c r="P476" s="51">
        <v>-5.8220000000000001</v>
      </c>
      <c r="Q476" s="51">
        <v>8.1319999999999997</v>
      </c>
      <c r="R476" s="51">
        <v>5.51</v>
      </c>
      <c r="S476" s="51">
        <v>-10.243</v>
      </c>
      <c r="T476" s="51">
        <v>-4.5350000000000001</v>
      </c>
      <c r="U476" s="51">
        <v>2019</v>
      </c>
    </row>
    <row r="477" spans="1:21" ht="15.5">
      <c r="A477" s="51">
        <v>912</v>
      </c>
      <c r="B477" s="51" t="s">
        <v>553</v>
      </c>
      <c r="C477" s="51" t="s">
        <v>424</v>
      </c>
      <c r="D477" s="51" t="str">
        <f t="shared" si="7"/>
        <v>LURAzerbaijan</v>
      </c>
      <c r="E477" s="51" t="s">
        <v>291</v>
      </c>
      <c r="F477" s="51" t="s">
        <v>425</v>
      </c>
      <c r="G477" s="51" t="s">
        <v>426</v>
      </c>
      <c r="H477" s="51" t="s">
        <v>427</v>
      </c>
      <c r="I477" s="51"/>
      <c r="J477" s="51" t="s">
        <v>557</v>
      </c>
      <c r="K477" s="51">
        <v>5.1849999999999996</v>
      </c>
      <c r="L477" s="51">
        <v>4.9729999999999999</v>
      </c>
      <c r="M477" s="51">
        <v>4.9130000000000003</v>
      </c>
      <c r="N477" s="51">
        <v>4.9580000000000002</v>
      </c>
      <c r="O477" s="51">
        <v>5.0430000000000001</v>
      </c>
      <c r="P477" s="51">
        <v>4.9610000000000003</v>
      </c>
      <c r="Q477" s="51">
        <v>4.944</v>
      </c>
      <c r="R477" s="51">
        <v>4.8479999999999999</v>
      </c>
      <c r="S477" s="51">
        <v>6.5410000000000004</v>
      </c>
      <c r="T477" s="51">
        <v>5.7549999999999999</v>
      </c>
      <c r="U477" s="51">
        <v>2019</v>
      </c>
    </row>
    <row r="478" spans="1:21" ht="15.5">
      <c r="A478" s="51">
        <v>912</v>
      </c>
      <c r="B478" s="51" t="s">
        <v>553</v>
      </c>
      <c r="C478" s="51" t="s">
        <v>428</v>
      </c>
      <c r="D478" s="51" t="str">
        <f t="shared" si="7"/>
        <v>LEAzerbaijan</v>
      </c>
      <c r="E478" s="51" t="s">
        <v>291</v>
      </c>
      <c r="F478" s="51" t="s">
        <v>429</v>
      </c>
      <c r="G478" s="51" t="s">
        <v>430</v>
      </c>
      <c r="H478" s="51" t="s">
        <v>431</v>
      </c>
      <c r="I478" s="51" t="s">
        <v>432</v>
      </c>
      <c r="J478" s="51"/>
      <c r="K478" s="51"/>
      <c r="L478" s="51"/>
      <c r="M478" s="51"/>
      <c r="N478" s="51"/>
      <c r="O478" s="51"/>
      <c r="P478" s="51"/>
      <c r="Q478" s="51"/>
      <c r="R478" s="51"/>
      <c r="S478" s="51"/>
      <c r="T478" s="51"/>
      <c r="U478" s="51"/>
    </row>
    <row r="479" spans="1:21" ht="15.5">
      <c r="A479" s="51">
        <v>912</v>
      </c>
      <c r="B479" s="51" t="s">
        <v>553</v>
      </c>
      <c r="C479" s="51" t="s">
        <v>433</v>
      </c>
      <c r="D479" s="51" t="str">
        <f t="shared" si="7"/>
        <v>LPAzerbaijan</v>
      </c>
      <c r="E479" s="51" t="s">
        <v>291</v>
      </c>
      <c r="F479" s="51" t="s">
        <v>434</v>
      </c>
      <c r="G479" s="51" t="s">
        <v>435</v>
      </c>
      <c r="H479" s="51" t="s">
        <v>431</v>
      </c>
      <c r="I479" s="51" t="s">
        <v>432</v>
      </c>
      <c r="J479" s="51" t="s">
        <v>558</v>
      </c>
      <c r="K479" s="51">
        <v>9.2349999999999994</v>
      </c>
      <c r="L479" s="51">
        <v>9.3569999999999993</v>
      </c>
      <c r="M479" s="51">
        <v>9.4770000000000003</v>
      </c>
      <c r="N479" s="51">
        <v>9.593</v>
      </c>
      <c r="O479" s="51">
        <v>9.7059999999999995</v>
      </c>
      <c r="P479" s="51">
        <v>9.81</v>
      </c>
      <c r="Q479" s="51">
        <v>9.8979999999999997</v>
      </c>
      <c r="R479" s="51">
        <v>9.9819999999999993</v>
      </c>
      <c r="S479" s="51">
        <v>10.101000000000001</v>
      </c>
      <c r="T479" s="51">
        <v>10.222</v>
      </c>
      <c r="U479" s="51">
        <v>2019</v>
      </c>
    </row>
    <row r="480" spans="1:21" ht="15.5">
      <c r="A480" s="51">
        <v>912</v>
      </c>
      <c r="B480" s="51" t="s">
        <v>553</v>
      </c>
      <c r="C480" s="51" t="s">
        <v>437</v>
      </c>
      <c r="D480" s="51" t="str">
        <f t="shared" si="7"/>
        <v>GGRAzerbaijan</v>
      </c>
      <c r="E480" s="51" t="s">
        <v>291</v>
      </c>
      <c r="F480" s="51" t="s">
        <v>438</v>
      </c>
      <c r="G480" s="51" t="s">
        <v>439</v>
      </c>
      <c r="H480" s="51" t="s">
        <v>342</v>
      </c>
      <c r="I480" s="51" t="s">
        <v>343</v>
      </c>
      <c r="J480" s="51" t="s">
        <v>559</v>
      </c>
      <c r="K480" s="51">
        <v>22.085000000000001</v>
      </c>
      <c r="L480" s="51">
        <v>22.937000000000001</v>
      </c>
      <c r="M480" s="51">
        <v>23.084</v>
      </c>
      <c r="N480" s="51">
        <v>18.416</v>
      </c>
      <c r="O480" s="51">
        <v>20.699000000000002</v>
      </c>
      <c r="P480" s="51">
        <v>24.076000000000001</v>
      </c>
      <c r="Q480" s="51">
        <v>30.925000000000001</v>
      </c>
      <c r="R480" s="51">
        <v>33.914999999999999</v>
      </c>
      <c r="S480" s="51">
        <v>24.579000000000001</v>
      </c>
      <c r="T480" s="51">
        <v>27.870999999999999</v>
      </c>
      <c r="U480" s="51">
        <v>2019</v>
      </c>
    </row>
    <row r="481" spans="1:21" ht="15.5">
      <c r="A481" s="51">
        <v>912</v>
      </c>
      <c r="B481" s="51" t="s">
        <v>553</v>
      </c>
      <c r="C481" s="51" t="s">
        <v>441</v>
      </c>
      <c r="D481" s="51" t="str">
        <f t="shared" si="7"/>
        <v>GGR_NGDPAzerbaijan</v>
      </c>
      <c r="E481" s="51" t="s">
        <v>291</v>
      </c>
      <c r="F481" s="51" t="s">
        <v>438</v>
      </c>
      <c r="G481" s="51" t="s">
        <v>439</v>
      </c>
      <c r="H481" s="51" t="s">
        <v>392</v>
      </c>
      <c r="I481" s="51"/>
      <c r="J481" s="51" t="s">
        <v>442</v>
      </c>
      <c r="K481" s="51">
        <v>40.341999999999999</v>
      </c>
      <c r="L481" s="51">
        <v>39.423000000000002</v>
      </c>
      <c r="M481" s="51">
        <v>39.116999999999997</v>
      </c>
      <c r="N481" s="51">
        <v>33.866</v>
      </c>
      <c r="O481" s="51">
        <v>34.255000000000003</v>
      </c>
      <c r="P481" s="51">
        <v>34.228999999999999</v>
      </c>
      <c r="Q481" s="51">
        <v>38.612000000000002</v>
      </c>
      <c r="R481" s="51">
        <v>41.521000000000001</v>
      </c>
      <c r="S481" s="51">
        <v>33.933</v>
      </c>
      <c r="T481" s="51">
        <v>32.845999999999997</v>
      </c>
      <c r="U481" s="51">
        <v>2019</v>
      </c>
    </row>
    <row r="482" spans="1:21" ht="15.5">
      <c r="A482" s="51">
        <v>912</v>
      </c>
      <c r="B482" s="51" t="s">
        <v>553</v>
      </c>
      <c r="C482" s="51" t="s">
        <v>443</v>
      </c>
      <c r="D482" s="51" t="str">
        <f t="shared" si="7"/>
        <v>GGXAzerbaijan</v>
      </c>
      <c r="E482" s="51" t="s">
        <v>291</v>
      </c>
      <c r="F482" s="51" t="s">
        <v>444</v>
      </c>
      <c r="G482" s="51" t="s">
        <v>445</v>
      </c>
      <c r="H482" s="51" t="s">
        <v>342</v>
      </c>
      <c r="I482" s="51" t="s">
        <v>343</v>
      </c>
      <c r="J482" s="51" t="s">
        <v>559</v>
      </c>
      <c r="K482" s="51">
        <v>20.056000000000001</v>
      </c>
      <c r="L482" s="51">
        <v>21.981000000000002</v>
      </c>
      <c r="M482" s="51">
        <v>21.466000000000001</v>
      </c>
      <c r="N482" s="51">
        <v>21.033999999999999</v>
      </c>
      <c r="O482" s="51">
        <v>21.376999999999999</v>
      </c>
      <c r="P482" s="51">
        <v>25.035</v>
      </c>
      <c r="Q482" s="51">
        <v>26.538</v>
      </c>
      <c r="R482" s="51">
        <v>27.201000000000001</v>
      </c>
      <c r="S482" s="51">
        <v>29.231999999999999</v>
      </c>
      <c r="T482" s="51">
        <v>32.268000000000001</v>
      </c>
      <c r="U482" s="51">
        <v>2019</v>
      </c>
    </row>
    <row r="483" spans="1:21" ht="15.5">
      <c r="A483" s="51">
        <v>912</v>
      </c>
      <c r="B483" s="51" t="s">
        <v>553</v>
      </c>
      <c r="C483" s="51" t="s">
        <v>446</v>
      </c>
      <c r="D483" s="51" t="str">
        <f t="shared" si="7"/>
        <v>GGX_NGDPAzerbaijan</v>
      </c>
      <c r="E483" s="51" t="s">
        <v>291</v>
      </c>
      <c r="F483" s="51" t="s">
        <v>444</v>
      </c>
      <c r="G483" s="51" t="s">
        <v>445</v>
      </c>
      <c r="H483" s="51" t="s">
        <v>392</v>
      </c>
      <c r="I483" s="51"/>
      <c r="J483" s="51" t="s">
        <v>447</v>
      </c>
      <c r="K483" s="51">
        <v>36.636000000000003</v>
      </c>
      <c r="L483" s="51">
        <v>37.779000000000003</v>
      </c>
      <c r="M483" s="51">
        <v>36.374000000000002</v>
      </c>
      <c r="N483" s="51">
        <v>38.68</v>
      </c>
      <c r="O483" s="51">
        <v>35.378</v>
      </c>
      <c r="P483" s="51">
        <v>35.593000000000004</v>
      </c>
      <c r="Q483" s="51">
        <v>33.134</v>
      </c>
      <c r="R483" s="51">
        <v>33.301000000000002</v>
      </c>
      <c r="S483" s="51">
        <v>40.357999999999997</v>
      </c>
      <c r="T483" s="51">
        <v>38.027000000000001</v>
      </c>
      <c r="U483" s="51">
        <v>2019</v>
      </c>
    </row>
    <row r="484" spans="1:21" ht="15.5">
      <c r="A484" s="51">
        <v>912</v>
      </c>
      <c r="B484" s="51" t="s">
        <v>553</v>
      </c>
      <c r="C484" s="51" t="s">
        <v>448</v>
      </c>
      <c r="D484" s="51" t="str">
        <f t="shared" si="7"/>
        <v>GGXCNLAzerbaijan</v>
      </c>
      <c r="E484" s="51" t="s">
        <v>291</v>
      </c>
      <c r="F484" s="51" t="s">
        <v>449</v>
      </c>
      <c r="G484" s="51" t="s">
        <v>450</v>
      </c>
      <c r="H484" s="51" t="s">
        <v>342</v>
      </c>
      <c r="I484" s="51" t="s">
        <v>343</v>
      </c>
      <c r="J484" s="51" t="s">
        <v>559</v>
      </c>
      <c r="K484" s="51">
        <v>2.0289999999999999</v>
      </c>
      <c r="L484" s="51">
        <v>0.95599999999999996</v>
      </c>
      <c r="M484" s="51">
        <v>1.6180000000000001</v>
      </c>
      <c r="N484" s="51">
        <v>-2.6179999999999999</v>
      </c>
      <c r="O484" s="51">
        <v>-0.67900000000000005</v>
      </c>
      <c r="P484" s="51">
        <v>-0.95899999999999996</v>
      </c>
      <c r="Q484" s="51">
        <v>4.3879999999999999</v>
      </c>
      <c r="R484" s="51">
        <v>6.7140000000000004</v>
      </c>
      <c r="S484" s="51">
        <v>-4.6539999999999999</v>
      </c>
      <c r="T484" s="51">
        <v>-4.3970000000000002</v>
      </c>
      <c r="U484" s="51">
        <v>2019</v>
      </c>
    </row>
    <row r="485" spans="1:21" ht="15.5">
      <c r="A485" s="51">
        <v>912</v>
      </c>
      <c r="B485" s="51" t="s">
        <v>553</v>
      </c>
      <c r="C485" s="51" t="s">
        <v>451</v>
      </c>
      <c r="D485" s="51" t="str">
        <f t="shared" si="7"/>
        <v>GGXCNL_NGDPAzerbaijan</v>
      </c>
      <c r="E485" s="51" t="s">
        <v>291</v>
      </c>
      <c r="F485" s="51" t="s">
        <v>449</v>
      </c>
      <c r="G485" s="51" t="s">
        <v>450</v>
      </c>
      <c r="H485" s="51" t="s">
        <v>392</v>
      </c>
      <c r="I485" s="51"/>
      <c r="J485" s="51" t="s">
        <v>452</v>
      </c>
      <c r="K485" s="51">
        <v>3.7050000000000001</v>
      </c>
      <c r="L485" s="51">
        <v>1.643</v>
      </c>
      <c r="M485" s="51">
        <v>2.742</v>
      </c>
      <c r="N485" s="51">
        <v>-4.8140000000000001</v>
      </c>
      <c r="O485" s="51">
        <v>-1.123</v>
      </c>
      <c r="P485" s="51">
        <v>-1.3640000000000001</v>
      </c>
      <c r="Q485" s="51">
        <v>5.4779999999999998</v>
      </c>
      <c r="R485" s="51">
        <v>8.2200000000000006</v>
      </c>
      <c r="S485" s="51">
        <v>-6.4249999999999998</v>
      </c>
      <c r="T485" s="51">
        <v>-5.1820000000000004</v>
      </c>
      <c r="U485" s="51">
        <v>2019</v>
      </c>
    </row>
    <row r="486" spans="1:21" ht="15.5">
      <c r="A486" s="51">
        <v>912</v>
      </c>
      <c r="B486" s="51" t="s">
        <v>553</v>
      </c>
      <c r="C486" s="51" t="s">
        <v>453</v>
      </c>
      <c r="D486" s="51" t="str">
        <f t="shared" si="7"/>
        <v>GGSBAzerbaijan</v>
      </c>
      <c r="E486" s="51" t="s">
        <v>291</v>
      </c>
      <c r="F486" s="51" t="s">
        <v>454</v>
      </c>
      <c r="G486" s="51" t="s">
        <v>455</v>
      </c>
      <c r="H486" s="51" t="s">
        <v>342</v>
      </c>
      <c r="I486" s="51" t="s">
        <v>343</v>
      </c>
      <c r="J486" s="51"/>
      <c r="K486" s="51"/>
      <c r="L486" s="51"/>
      <c r="M486" s="51"/>
      <c r="N486" s="51"/>
      <c r="O486" s="51"/>
      <c r="P486" s="51"/>
      <c r="Q486" s="51"/>
      <c r="R486" s="51"/>
      <c r="S486" s="51"/>
      <c r="T486" s="51"/>
      <c r="U486" s="51"/>
    </row>
    <row r="487" spans="1:21" ht="15.5">
      <c r="A487" s="51">
        <v>912</v>
      </c>
      <c r="B487" s="51" t="s">
        <v>553</v>
      </c>
      <c r="C487" s="51" t="s">
        <v>456</v>
      </c>
      <c r="D487" s="51" t="str">
        <f t="shared" si="7"/>
        <v>GGSB_NPGDPAzerbaijan</v>
      </c>
      <c r="E487" s="51" t="s">
        <v>291</v>
      </c>
      <c r="F487" s="51" t="s">
        <v>454</v>
      </c>
      <c r="G487" s="51" t="s">
        <v>455</v>
      </c>
      <c r="H487" s="51" t="s">
        <v>380</v>
      </c>
      <c r="I487" s="51"/>
      <c r="J487" s="51"/>
      <c r="K487" s="51"/>
      <c r="L487" s="51"/>
      <c r="M487" s="51"/>
      <c r="N487" s="51"/>
      <c r="O487" s="51"/>
      <c r="P487" s="51"/>
      <c r="Q487" s="51"/>
      <c r="R487" s="51"/>
      <c r="S487" s="51"/>
      <c r="T487" s="51"/>
      <c r="U487" s="51"/>
    </row>
    <row r="488" spans="1:21" ht="15.5">
      <c r="A488" s="51">
        <v>912</v>
      </c>
      <c r="B488" s="51" t="s">
        <v>553</v>
      </c>
      <c r="C488" s="51" t="s">
        <v>457</v>
      </c>
      <c r="D488" s="51" t="str">
        <f t="shared" si="7"/>
        <v>GGXONLBAzerbaijan</v>
      </c>
      <c r="E488" s="51" t="s">
        <v>291</v>
      </c>
      <c r="F488" s="51" t="s">
        <v>458</v>
      </c>
      <c r="G488" s="51" t="s">
        <v>459</v>
      </c>
      <c r="H488" s="51" t="s">
        <v>342</v>
      </c>
      <c r="I488" s="51" t="s">
        <v>343</v>
      </c>
      <c r="J488" s="51" t="s">
        <v>559</v>
      </c>
      <c r="K488" s="51">
        <v>2.0870000000000002</v>
      </c>
      <c r="L488" s="51">
        <v>1.018</v>
      </c>
      <c r="M488" s="51">
        <v>1.706</v>
      </c>
      <c r="N488" s="51">
        <v>-2.4159999999999999</v>
      </c>
      <c r="O488" s="51">
        <v>-0.438</v>
      </c>
      <c r="P488" s="51">
        <v>-0.58399999999999996</v>
      </c>
      <c r="Q488" s="51">
        <v>4.93</v>
      </c>
      <c r="R488" s="51">
        <v>7.258</v>
      </c>
      <c r="S488" s="51">
        <v>-4.149</v>
      </c>
      <c r="T488" s="51">
        <v>-3.8109999999999999</v>
      </c>
      <c r="U488" s="51">
        <v>2019</v>
      </c>
    </row>
    <row r="489" spans="1:21" ht="15.5">
      <c r="A489" s="51">
        <v>912</v>
      </c>
      <c r="B489" s="51" t="s">
        <v>553</v>
      </c>
      <c r="C489" s="51" t="s">
        <v>460</v>
      </c>
      <c r="D489" s="51" t="str">
        <f t="shared" si="7"/>
        <v>GGXONLB_NGDPAzerbaijan</v>
      </c>
      <c r="E489" s="51" t="s">
        <v>291</v>
      </c>
      <c r="F489" s="51" t="s">
        <v>458</v>
      </c>
      <c r="G489" s="51" t="s">
        <v>459</v>
      </c>
      <c r="H489" s="51" t="s">
        <v>392</v>
      </c>
      <c r="I489" s="51"/>
      <c r="J489" s="51" t="s">
        <v>461</v>
      </c>
      <c r="K489" s="51">
        <v>3.8130000000000002</v>
      </c>
      <c r="L489" s="51">
        <v>1.7490000000000001</v>
      </c>
      <c r="M489" s="51">
        <v>2.891</v>
      </c>
      <c r="N489" s="51">
        <v>-4.4429999999999996</v>
      </c>
      <c r="O489" s="51">
        <v>-0.72499999999999998</v>
      </c>
      <c r="P489" s="51">
        <v>-0.83</v>
      </c>
      <c r="Q489" s="51">
        <v>6.1550000000000002</v>
      </c>
      <c r="R489" s="51">
        <v>8.8859999999999992</v>
      </c>
      <c r="S489" s="51">
        <v>-5.7279999999999998</v>
      </c>
      <c r="T489" s="51">
        <v>-4.4909999999999997</v>
      </c>
      <c r="U489" s="51">
        <v>2019</v>
      </c>
    </row>
    <row r="490" spans="1:21" ht="15.5">
      <c r="A490" s="51">
        <v>912</v>
      </c>
      <c r="B490" s="51" t="s">
        <v>553</v>
      </c>
      <c r="C490" s="51" t="s">
        <v>462</v>
      </c>
      <c r="D490" s="51" t="str">
        <f t="shared" si="7"/>
        <v>GGXWDNAzerbaijan</v>
      </c>
      <c r="E490" s="51" t="s">
        <v>291</v>
      </c>
      <c r="F490" s="51" t="s">
        <v>463</v>
      </c>
      <c r="G490" s="51" t="s">
        <v>464</v>
      </c>
      <c r="H490" s="51" t="s">
        <v>342</v>
      </c>
      <c r="I490" s="51" t="s">
        <v>343</v>
      </c>
      <c r="J490" s="51"/>
      <c r="K490" s="51"/>
      <c r="L490" s="51"/>
      <c r="M490" s="51"/>
      <c r="N490" s="51"/>
      <c r="O490" s="51"/>
      <c r="P490" s="51"/>
      <c r="Q490" s="51"/>
      <c r="R490" s="51"/>
      <c r="S490" s="51"/>
      <c r="T490" s="51"/>
      <c r="U490" s="51"/>
    </row>
    <row r="491" spans="1:21" ht="15.5">
      <c r="A491" s="51">
        <v>912</v>
      </c>
      <c r="B491" s="51" t="s">
        <v>553</v>
      </c>
      <c r="C491" s="51" t="s">
        <v>465</v>
      </c>
      <c r="D491" s="51" t="str">
        <f t="shared" si="7"/>
        <v>GGXWDN_NGDPAzerbaijan</v>
      </c>
      <c r="E491" s="51" t="s">
        <v>291</v>
      </c>
      <c r="F491" s="51" t="s">
        <v>463</v>
      </c>
      <c r="G491" s="51" t="s">
        <v>464</v>
      </c>
      <c r="H491" s="51" t="s">
        <v>392</v>
      </c>
      <c r="I491" s="51"/>
      <c r="J491" s="51"/>
      <c r="K491" s="51"/>
      <c r="L491" s="51"/>
      <c r="M491" s="51"/>
      <c r="N491" s="51"/>
      <c r="O491" s="51"/>
      <c r="P491" s="51"/>
      <c r="Q491" s="51"/>
      <c r="R491" s="51"/>
      <c r="S491" s="51"/>
      <c r="T491" s="51"/>
      <c r="U491" s="51"/>
    </row>
    <row r="492" spans="1:21" ht="15.5">
      <c r="A492" s="51">
        <v>912</v>
      </c>
      <c r="B492" s="51" t="s">
        <v>553</v>
      </c>
      <c r="C492" s="51" t="s">
        <v>466</v>
      </c>
      <c r="D492" s="51" t="str">
        <f t="shared" si="7"/>
        <v>GGXWDGAzerbaijan</v>
      </c>
      <c r="E492" s="51" t="s">
        <v>291</v>
      </c>
      <c r="F492" s="51" t="s">
        <v>467</v>
      </c>
      <c r="G492" s="51" t="s">
        <v>468</v>
      </c>
      <c r="H492" s="51" t="s">
        <v>342</v>
      </c>
      <c r="I492" s="51" t="s">
        <v>343</v>
      </c>
      <c r="J492" s="51" t="s">
        <v>559</v>
      </c>
      <c r="K492" s="51">
        <v>3.1920000000000002</v>
      </c>
      <c r="L492" s="51">
        <v>3.5950000000000002</v>
      </c>
      <c r="M492" s="51">
        <v>5.0350000000000001</v>
      </c>
      <c r="N492" s="51">
        <v>9.7780000000000005</v>
      </c>
      <c r="O492" s="51">
        <v>12.452999999999999</v>
      </c>
      <c r="P492" s="51">
        <v>15.832000000000001</v>
      </c>
      <c r="Q492" s="51">
        <v>14.965999999999999</v>
      </c>
      <c r="R492" s="51">
        <v>14.46</v>
      </c>
      <c r="S492" s="51">
        <v>15.478999999999999</v>
      </c>
      <c r="T492" s="51">
        <v>26.260999999999999</v>
      </c>
      <c r="U492" s="51">
        <v>2019</v>
      </c>
    </row>
    <row r="493" spans="1:21" ht="15.5">
      <c r="A493" s="51">
        <v>912</v>
      </c>
      <c r="B493" s="51" t="s">
        <v>553</v>
      </c>
      <c r="C493" s="51" t="s">
        <v>469</v>
      </c>
      <c r="D493" s="51" t="str">
        <f t="shared" si="7"/>
        <v>GGXWDG_NGDPAzerbaijan</v>
      </c>
      <c r="E493" s="51" t="s">
        <v>291</v>
      </c>
      <c r="F493" s="51" t="s">
        <v>467</v>
      </c>
      <c r="G493" s="51" t="s">
        <v>468</v>
      </c>
      <c r="H493" s="51" t="s">
        <v>392</v>
      </c>
      <c r="I493" s="51"/>
      <c r="J493" s="51" t="s">
        <v>470</v>
      </c>
      <c r="K493" s="51">
        <v>5.8310000000000004</v>
      </c>
      <c r="L493" s="51">
        <v>6.1790000000000003</v>
      </c>
      <c r="M493" s="51">
        <v>8.5329999999999995</v>
      </c>
      <c r="N493" s="51">
        <v>17.98</v>
      </c>
      <c r="O493" s="51">
        <v>20.608000000000001</v>
      </c>
      <c r="P493" s="51">
        <v>22.509</v>
      </c>
      <c r="Q493" s="51">
        <v>18.684999999999999</v>
      </c>
      <c r="R493" s="51">
        <v>17.702999999999999</v>
      </c>
      <c r="S493" s="51">
        <v>21.37</v>
      </c>
      <c r="T493" s="51">
        <v>30.949000000000002</v>
      </c>
      <c r="U493" s="51">
        <v>2019</v>
      </c>
    </row>
    <row r="494" spans="1:21" ht="15.5">
      <c r="A494" s="51">
        <v>912</v>
      </c>
      <c r="B494" s="51" t="s">
        <v>553</v>
      </c>
      <c r="C494" s="51" t="s">
        <v>471</v>
      </c>
      <c r="D494" s="51" t="str">
        <f t="shared" si="7"/>
        <v>NGDP_FYAzerbaijan</v>
      </c>
      <c r="E494" s="51" t="s">
        <v>291</v>
      </c>
      <c r="F494" s="51" t="s">
        <v>472</v>
      </c>
      <c r="G494" s="51" t="s">
        <v>473</v>
      </c>
      <c r="H494" s="51" t="s">
        <v>342</v>
      </c>
      <c r="I494" s="51" t="s">
        <v>343</v>
      </c>
      <c r="J494" s="51" t="s">
        <v>559</v>
      </c>
      <c r="K494" s="51">
        <v>54.744</v>
      </c>
      <c r="L494" s="51">
        <v>58.182000000000002</v>
      </c>
      <c r="M494" s="51">
        <v>59.014000000000003</v>
      </c>
      <c r="N494" s="51">
        <v>54.38</v>
      </c>
      <c r="O494" s="51">
        <v>60.424999999999997</v>
      </c>
      <c r="P494" s="51">
        <v>70.337999999999994</v>
      </c>
      <c r="Q494" s="51">
        <v>80.091999999999999</v>
      </c>
      <c r="R494" s="51">
        <v>81.680999999999997</v>
      </c>
      <c r="S494" s="51">
        <v>72.432000000000002</v>
      </c>
      <c r="T494" s="51">
        <v>84.852999999999994</v>
      </c>
      <c r="U494" s="51">
        <v>2019</v>
      </c>
    </row>
    <row r="495" spans="1:21" ht="15.5">
      <c r="A495" s="51">
        <v>912</v>
      </c>
      <c r="B495" s="51" t="s">
        <v>553</v>
      </c>
      <c r="C495" s="51" t="s">
        <v>474</v>
      </c>
      <c r="D495" s="51" t="str">
        <f t="shared" si="7"/>
        <v>BCAAzerbaijan</v>
      </c>
      <c r="E495" s="51" t="s">
        <v>291</v>
      </c>
      <c r="F495" s="51" t="s">
        <v>475</v>
      </c>
      <c r="G495" s="51" t="s">
        <v>476</v>
      </c>
      <c r="H495" s="51" t="s">
        <v>352</v>
      </c>
      <c r="I495" s="51" t="s">
        <v>343</v>
      </c>
      <c r="J495" s="51" t="s">
        <v>560</v>
      </c>
      <c r="K495" s="51">
        <v>14.916</v>
      </c>
      <c r="L495" s="51">
        <v>12.318</v>
      </c>
      <c r="M495" s="51">
        <v>10.430999999999999</v>
      </c>
      <c r="N495" s="51">
        <v>-0.222</v>
      </c>
      <c r="O495" s="51">
        <v>-1.363</v>
      </c>
      <c r="P495" s="51">
        <v>1.6850000000000001</v>
      </c>
      <c r="Q495" s="51">
        <v>6.0510000000000002</v>
      </c>
      <c r="R495" s="51">
        <v>4.3650000000000002</v>
      </c>
      <c r="S495" s="51">
        <v>-0.36399999999999999</v>
      </c>
      <c r="T495" s="51">
        <v>0.54200000000000004</v>
      </c>
      <c r="U495" s="51">
        <v>2019</v>
      </c>
    </row>
    <row r="496" spans="1:21" ht="15.5">
      <c r="A496" s="51">
        <v>912</v>
      </c>
      <c r="B496" s="51" t="s">
        <v>553</v>
      </c>
      <c r="C496" s="51" t="s">
        <v>478</v>
      </c>
      <c r="D496" s="51" t="str">
        <f t="shared" si="7"/>
        <v>BCA_NGDPDAzerbaijan</v>
      </c>
      <c r="E496" s="51" t="s">
        <v>291</v>
      </c>
      <c r="F496" s="51" t="s">
        <v>475</v>
      </c>
      <c r="G496" s="51" t="s">
        <v>476</v>
      </c>
      <c r="H496" s="51" t="s">
        <v>392</v>
      </c>
      <c r="I496" s="51"/>
      <c r="J496" s="51" t="s">
        <v>479</v>
      </c>
      <c r="K496" s="51">
        <v>21.405000000000001</v>
      </c>
      <c r="L496" s="51">
        <v>16.61</v>
      </c>
      <c r="M496" s="51">
        <v>13.863</v>
      </c>
      <c r="N496" s="51">
        <v>-0.438</v>
      </c>
      <c r="O496" s="51">
        <v>-3.6040000000000001</v>
      </c>
      <c r="P496" s="51">
        <v>4.0709999999999997</v>
      </c>
      <c r="Q496" s="51">
        <v>12.843999999999999</v>
      </c>
      <c r="R496" s="51">
        <v>9.0839999999999996</v>
      </c>
      <c r="S496" s="51">
        <v>-0.85499999999999998</v>
      </c>
      <c r="T496" s="51">
        <v>1.0860000000000001</v>
      </c>
      <c r="U496" s="51">
        <v>2019</v>
      </c>
    </row>
    <row r="497" spans="1:21" ht="15.5">
      <c r="A497" s="51">
        <v>313</v>
      </c>
      <c r="B497" s="51" t="s">
        <v>561</v>
      </c>
      <c r="C497" s="51" t="s">
        <v>338</v>
      </c>
      <c r="D497" s="51" t="str">
        <f t="shared" si="7"/>
        <v>NGDP_RThe Bahamas</v>
      </c>
      <c r="E497" s="51" t="s">
        <v>562</v>
      </c>
      <c r="F497" s="51" t="s">
        <v>340</v>
      </c>
      <c r="G497" s="51" t="s">
        <v>341</v>
      </c>
      <c r="H497" s="51" t="s">
        <v>342</v>
      </c>
      <c r="I497" s="51" t="s">
        <v>343</v>
      </c>
      <c r="J497" s="51" t="s">
        <v>563</v>
      </c>
      <c r="K497" s="51">
        <v>10.721</v>
      </c>
      <c r="L497" s="51">
        <v>10.433</v>
      </c>
      <c r="M497" s="51">
        <v>10.542999999999999</v>
      </c>
      <c r="N497" s="51">
        <v>10.568</v>
      </c>
      <c r="O497" s="51">
        <v>10.72</v>
      </c>
      <c r="P497" s="51">
        <v>11.054</v>
      </c>
      <c r="Q497" s="51">
        <v>11.388999999999999</v>
      </c>
      <c r="R497" s="51">
        <v>11.526999999999999</v>
      </c>
      <c r="S497" s="51">
        <v>9.6509999999999998</v>
      </c>
      <c r="T497" s="51">
        <v>9.843</v>
      </c>
      <c r="U497" s="51">
        <v>2019</v>
      </c>
    </row>
    <row r="498" spans="1:21" ht="15.5">
      <c r="A498" s="51">
        <v>313</v>
      </c>
      <c r="B498" s="51" t="s">
        <v>561</v>
      </c>
      <c r="C498" s="51" t="s">
        <v>345</v>
      </c>
      <c r="D498" s="51" t="str">
        <f t="shared" si="7"/>
        <v>NGDP_RPCHThe Bahamas</v>
      </c>
      <c r="E498" s="51" t="s">
        <v>562</v>
      </c>
      <c r="F498" s="51" t="s">
        <v>340</v>
      </c>
      <c r="G498" s="51" t="s">
        <v>346</v>
      </c>
      <c r="H498" s="51" t="s">
        <v>347</v>
      </c>
      <c r="I498" s="51"/>
      <c r="J498" s="51" t="s">
        <v>348</v>
      </c>
      <c r="K498" s="51">
        <v>3.0870000000000002</v>
      </c>
      <c r="L498" s="51">
        <v>-2.6789999999999998</v>
      </c>
      <c r="M498" s="51">
        <v>1.054</v>
      </c>
      <c r="N498" s="51">
        <v>0.23</v>
      </c>
      <c r="O498" s="51">
        <v>1.444</v>
      </c>
      <c r="P498" s="51">
        <v>3.1160000000000001</v>
      </c>
      <c r="Q498" s="51">
        <v>3.0259999999999998</v>
      </c>
      <c r="R498" s="51">
        <v>1.218</v>
      </c>
      <c r="S498" s="51">
        <v>-16.280999999999999</v>
      </c>
      <c r="T498" s="51">
        <v>1.998</v>
      </c>
      <c r="U498" s="51">
        <v>2019</v>
      </c>
    </row>
    <row r="499" spans="1:21" ht="15.5">
      <c r="A499" s="51">
        <v>313</v>
      </c>
      <c r="B499" s="51" t="s">
        <v>561</v>
      </c>
      <c r="C499" s="51" t="s">
        <v>349</v>
      </c>
      <c r="D499" s="51" t="str">
        <f t="shared" si="7"/>
        <v>NGDPThe Bahamas</v>
      </c>
      <c r="E499" s="51" t="s">
        <v>562</v>
      </c>
      <c r="F499" s="51" t="s">
        <v>155</v>
      </c>
      <c r="G499" s="51" t="s">
        <v>350</v>
      </c>
      <c r="H499" s="51" t="s">
        <v>342</v>
      </c>
      <c r="I499" s="51" t="s">
        <v>343</v>
      </c>
      <c r="J499" s="51" t="s">
        <v>563</v>
      </c>
      <c r="K499" s="51">
        <v>10.72</v>
      </c>
      <c r="L499" s="51">
        <v>10.568</v>
      </c>
      <c r="M499" s="51">
        <v>11.112</v>
      </c>
      <c r="N499" s="51">
        <v>11.711</v>
      </c>
      <c r="O499" s="51">
        <v>11.929</v>
      </c>
      <c r="P499" s="51">
        <v>12.491</v>
      </c>
      <c r="Q499" s="51">
        <v>13.022</v>
      </c>
      <c r="R499" s="51">
        <v>13.579000000000001</v>
      </c>
      <c r="S499" s="51">
        <v>11.25</v>
      </c>
      <c r="T499" s="51">
        <v>11.706</v>
      </c>
      <c r="U499" s="51">
        <v>2019</v>
      </c>
    </row>
    <row r="500" spans="1:21" ht="15.5">
      <c r="A500" s="51">
        <v>313</v>
      </c>
      <c r="B500" s="51" t="s">
        <v>561</v>
      </c>
      <c r="C500" s="51" t="s">
        <v>157</v>
      </c>
      <c r="D500" s="51" t="str">
        <f t="shared" si="7"/>
        <v>NGDPDThe Bahamas</v>
      </c>
      <c r="E500" s="51" t="s">
        <v>562</v>
      </c>
      <c r="F500" s="51" t="s">
        <v>155</v>
      </c>
      <c r="G500" s="51" t="s">
        <v>351</v>
      </c>
      <c r="H500" s="51" t="s">
        <v>352</v>
      </c>
      <c r="I500" s="51" t="s">
        <v>343</v>
      </c>
      <c r="J500" s="51" t="s">
        <v>353</v>
      </c>
      <c r="K500" s="51">
        <v>10.72</v>
      </c>
      <c r="L500" s="51">
        <v>10.568</v>
      </c>
      <c r="M500" s="51">
        <v>11.112</v>
      </c>
      <c r="N500" s="51">
        <v>11.711</v>
      </c>
      <c r="O500" s="51">
        <v>11.929</v>
      </c>
      <c r="P500" s="51">
        <v>12.491</v>
      </c>
      <c r="Q500" s="51">
        <v>13.022</v>
      </c>
      <c r="R500" s="51">
        <v>13.579000000000001</v>
      </c>
      <c r="S500" s="51">
        <v>11.25</v>
      </c>
      <c r="T500" s="51">
        <v>11.706</v>
      </c>
      <c r="U500" s="51">
        <v>2019</v>
      </c>
    </row>
    <row r="501" spans="1:21" ht="15.5">
      <c r="A501" s="51">
        <v>313</v>
      </c>
      <c r="B501" s="51" t="s">
        <v>561</v>
      </c>
      <c r="C501" s="51" t="s">
        <v>354</v>
      </c>
      <c r="D501" s="51" t="str">
        <f t="shared" si="7"/>
        <v>PPPGDPThe Bahamas</v>
      </c>
      <c r="E501" s="51" t="s">
        <v>562</v>
      </c>
      <c r="F501" s="51" t="s">
        <v>155</v>
      </c>
      <c r="G501" s="51" t="s">
        <v>355</v>
      </c>
      <c r="H501" s="51" t="s">
        <v>356</v>
      </c>
      <c r="I501" s="51" t="s">
        <v>343</v>
      </c>
      <c r="J501" s="51" t="s">
        <v>353</v>
      </c>
      <c r="K501" s="51">
        <v>11.712999999999999</v>
      </c>
      <c r="L501" s="51">
        <v>11.702999999999999</v>
      </c>
      <c r="M501" s="51">
        <v>12.288</v>
      </c>
      <c r="N501" s="51">
        <v>12.507</v>
      </c>
      <c r="O501" s="51">
        <v>12.907999999999999</v>
      </c>
      <c r="P501" s="51">
        <v>13.856999999999999</v>
      </c>
      <c r="Q501" s="51">
        <v>14.619</v>
      </c>
      <c r="R501" s="51">
        <v>15.061</v>
      </c>
      <c r="S501" s="51">
        <v>12.762</v>
      </c>
      <c r="T501" s="51">
        <v>13.254</v>
      </c>
      <c r="U501" s="51">
        <v>2019</v>
      </c>
    </row>
    <row r="502" spans="1:21" ht="15.5">
      <c r="A502" s="51">
        <v>313</v>
      </c>
      <c r="B502" s="51" t="s">
        <v>561</v>
      </c>
      <c r="C502" s="51" t="s">
        <v>357</v>
      </c>
      <c r="D502" s="51" t="str">
        <f t="shared" si="7"/>
        <v>NGDP_DThe Bahamas</v>
      </c>
      <c r="E502" s="51" t="s">
        <v>562</v>
      </c>
      <c r="F502" s="51" t="s">
        <v>358</v>
      </c>
      <c r="G502" s="51" t="s">
        <v>359</v>
      </c>
      <c r="H502" s="51" t="s">
        <v>360</v>
      </c>
      <c r="I502" s="51"/>
      <c r="J502" s="51" t="s">
        <v>361</v>
      </c>
      <c r="K502" s="51">
        <v>100</v>
      </c>
      <c r="L502" s="51">
        <v>101.295</v>
      </c>
      <c r="M502" s="51">
        <v>105.39</v>
      </c>
      <c r="N502" s="51">
        <v>110.818</v>
      </c>
      <c r="O502" s="51">
        <v>111.271</v>
      </c>
      <c r="P502" s="51">
        <v>112.995</v>
      </c>
      <c r="Q502" s="51">
        <v>114.342</v>
      </c>
      <c r="R502" s="51">
        <v>117.79600000000001</v>
      </c>
      <c r="S502" s="51">
        <v>116.571</v>
      </c>
      <c r="T502" s="51">
        <v>118.923</v>
      </c>
      <c r="U502" s="51">
        <v>2019</v>
      </c>
    </row>
    <row r="503" spans="1:21" ht="15.5">
      <c r="A503" s="51">
        <v>313</v>
      </c>
      <c r="B503" s="51" t="s">
        <v>561</v>
      </c>
      <c r="C503" s="51" t="s">
        <v>362</v>
      </c>
      <c r="D503" s="51" t="str">
        <f t="shared" si="7"/>
        <v>NGDPRPCThe Bahamas</v>
      </c>
      <c r="E503" s="51" t="s">
        <v>562</v>
      </c>
      <c r="F503" s="51" t="s">
        <v>363</v>
      </c>
      <c r="G503" s="51" t="s">
        <v>364</v>
      </c>
      <c r="H503" s="51" t="s">
        <v>342</v>
      </c>
      <c r="I503" s="51" t="s">
        <v>333</v>
      </c>
      <c r="J503" s="51" t="s">
        <v>365</v>
      </c>
      <c r="K503" s="51">
        <v>30433.06</v>
      </c>
      <c r="L503" s="51">
        <v>29290.66</v>
      </c>
      <c r="M503" s="51">
        <v>29272.58</v>
      </c>
      <c r="N503" s="51">
        <v>29016.01</v>
      </c>
      <c r="O503" s="51">
        <v>29109.93</v>
      </c>
      <c r="P503" s="51">
        <v>29685.37</v>
      </c>
      <c r="Q503" s="51">
        <v>30245.88</v>
      </c>
      <c r="R503" s="51">
        <v>30276.13</v>
      </c>
      <c r="S503" s="51">
        <v>25066.79</v>
      </c>
      <c r="T503" s="51">
        <v>25285.13</v>
      </c>
      <c r="U503" s="51">
        <v>2018</v>
      </c>
    </row>
    <row r="504" spans="1:21" ht="15.5">
      <c r="A504" s="51">
        <v>313</v>
      </c>
      <c r="B504" s="51" t="s">
        <v>561</v>
      </c>
      <c r="C504" s="51" t="s">
        <v>366</v>
      </c>
      <c r="D504" s="51" t="str">
        <f t="shared" si="7"/>
        <v>NGDPRPPPPCThe Bahamas</v>
      </c>
      <c r="E504" s="51" t="s">
        <v>562</v>
      </c>
      <c r="F504" s="51" t="s">
        <v>363</v>
      </c>
      <c r="G504" s="51" t="s">
        <v>367</v>
      </c>
      <c r="H504" s="51" t="s">
        <v>368</v>
      </c>
      <c r="I504" s="51" t="s">
        <v>333</v>
      </c>
      <c r="J504" s="51" t="s">
        <v>365</v>
      </c>
      <c r="K504" s="51">
        <v>38149.1</v>
      </c>
      <c r="L504" s="51">
        <v>36717.050000000003</v>
      </c>
      <c r="M504" s="51">
        <v>36694.379999999997</v>
      </c>
      <c r="N504" s="51">
        <v>36372.769999999997</v>
      </c>
      <c r="O504" s="51">
        <v>36490.5</v>
      </c>
      <c r="P504" s="51">
        <v>37211.839999999997</v>
      </c>
      <c r="Q504" s="51">
        <v>37914.46</v>
      </c>
      <c r="R504" s="51">
        <v>37952.379999999997</v>
      </c>
      <c r="S504" s="51">
        <v>31422.26</v>
      </c>
      <c r="T504" s="51">
        <v>31695.96</v>
      </c>
      <c r="U504" s="51">
        <v>2018</v>
      </c>
    </row>
    <row r="505" spans="1:21" ht="15.5">
      <c r="A505" s="51">
        <v>313</v>
      </c>
      <c r="B505" s="51" t="s">
        <v>561</v>
      </c>
      <c r="C505" s="51" t="s">
        <v>369</v>
      </c>
      <c r="D505" s="51" t="str">
        <f t="shared" si="7"/>
        <v>NGDPPCThe Bahamas</v>
      </c>
      <c r="E505" s="51" t="s">
        <v>562</v>
      </c>
      <c r="F505" s="51" t="s">
        <v>370</v>
      </c>
      <c r="G505" s="51" t="s">
        <v>371</v>
      </c>
      <c r="H505" s="51" t="s">
        <v>342</v>
      </c>
      <c r="I505" s="51" t="s">
        <v>333</v>
      </c>
      <c r="J505" s="51" t="s">
        <v>372</v>
      </c>
      <c r="K505" s="51">
        <v>30433.05</v>
      </c>
      <c r="L505" s="51">
        <v>29669.94</v>
      </c>
      <c r="M505" s="51">
        <v>30850.41</v>
      </c>
      <c r="N505" s="51">
        <v>32154.95</v>
      </c>
      <c r="O505" s="51">
        <v>32390.98</v>
      </c>
      <c r="P505" s="51">
        <v>33543</v>
      </c>
      <c r="Q505" s="51">
        <v>34583.83</v>
      </c>
      <c r="R505" s="51">
        <v>35664.03</v>
      </c>
      <c r="S505" s="51">
        <v>29220.54</v>
      </c>
      <c r="T505" s="51">
        <v>30069.96</v>
      </c>
      <c r="U505" s="51">
        <v>2018</v>
      </c>
    </row>
    <row r="506" spans="1:21" ht="15.5">
      <c r="A506" s="51">
        <v>313</v>
      </c>
      <c r="B506" s="51" t="s">
        <v>561</v>
      </c>
      <c r="C506" s="51" t="s">
        <v>373</v>
      </c>
      <c r="D506" s="51" t="str">
        <f t="shared" si="7"/>
        <v>NGDPDPCThe Bahamas</v>
      </c>
      <c r="E506" s="51" t="s">
        <v>562</v>
      </c>
      <c r="F506" s="51" t="s">
        <v>370</v>
      </c>
      <c r="G506" s="51" t="s">
        <v>374</v>
      </c>
      <c r="H506" s="51" t="s">
        <v>352</v>
      </c>
      <c r="I506" s="51" t="s">
        <v>333</v>
      </c>
      <c r="J506" s="51" t="s">
        <v>372</v>
      </c>
      <c r="K506" s="51">
        <v>30433.05</v>
      </c>
      <c r="L506" s="51">
        <v>29669.94</v>
      </c>
      <c r="M506" s="51">
        <v>30850.41</v>
      </c>
      <c r="N506" s="51">
        <v>32154.95</v>
      </c>
      <c r="O506" s="51">
        <v>32390.98</v>
      </c>
      <c r="P506" s="51">
        <v>33543</v>
      </c>
      <c r="Q506" s="51">
        <v>34583.83</v>
      </c>
      <c r="R506" s="51">
        <v>35664.03</v>
      </c>
      <c r="S506" s="51">
        <v>29220.54</v>
      </c>
      <c r="T506" s="51">
        <v>30069.96</v>
      </c>
      <c r="U506" s="51">
        <v>2018</v>
      </c>
    </row>
    <row r="507" spans="1:21" ht="15.5">
      <c r="A507" s="51">
        <v>313</v>
      </c>
      <c r="B507" s="51" t="s">
        <v>561</v>
      </c>
      <c r="C507" s="51" t="s">
        <v>375</v>
      </c>
      <c r="D507" s="51" t="str">
        <f t="shared" si="7"/>
        <v>PPPPCThe Bahamas</v>
      </c>
      <c r="E507" s="51" t="s">
        <v>562</v>
      </c>
      <c r="F507" s="51" t="s">
        <v>370</v>
      </c>
      <c r="G507" s="51" t="s">
        <v>376</v>
      </c>
      <c r="H507" s="51" t="s">
        <v>356</v>
      </c>
      <c r="I507" s="51" t="s">
        <v>333</v>
      </c>
      <c r="J507" s="51" t="s">
        <v>372</v>
      </c>
      <c r="K507" s="51">
        <v>33251.61</v>
      </c>
      <c r="L507" s="51">
        <v>32854</v>
      </c>
      <c r="M507" s="51">
        <v>34116.5</v>
      </c>
      <c r="N507" s="51">
        <v>34342.089999999997</v>
      </c>
      <c r="O507" s="51">
        <v>35050.61</v>
      </c>
      <c r="P507" s="51">
        <v>37211.839999999997</v>
      </c>
      <c r="Q507" s="51">
        <v>38824.769999999997</v>
      </c>
      <c r="R507" s="51">
        <v>39557.4</v>
      </c>
      <c r="S507" s="51">
        <v>33148.15</v>
      </c>
      <c r="T507" s="51">
        <v>34046.19</v>
      </c>
      <c r="U507" s="51">
        <v>2018</v>
      </c>
    </row>
    <row r="508" spans="1:21" ht="15.5">
      <c r="A508" s="51">
        <v>313</v>
      </c>
      <c r="B508" s="51" t="s">
        <v>561</v>
      </c>
      <c r="C508" s="51" t="s">
        <v>377</v>
      </c>
      <c r="D508" s="51" t="str">
        <f t="shared" si="7"/>
        <v>NGAP_NPGDPThe Bahamas</v>
      </c>
      <c r="E508" s="51" t="s">
        <v>562</v>
      </c>
      <c r="F508" s="51" t="s">
        <v>378</v>
      </c>
      <c r="G508" s="51" t="s">
        <v>379</v>
      </c>
      <c r="H508" s="51" t="s">
        <v>380</v>
      </c>
      <c r="I508" s="51"/>
      <c r="J508" s="51"/>
      <c r="K508" s="51"/>
      <c r="L508" s="51"/>
      <c r="M508" s="51"/>
      <c r="N508" s="51"/>
      <c r="O508" s="51"/>
      <c r="P508" s="51"/>
      <c r="Q508" s="51"/>
      <c r="R508" s="51"/>
      <c r="S508" s="51"/>
      <c r="T508" s="51"/>
      <c r="U508" s="51"/>
    </row>
    <row r="509" spans="1:21" ht="15.5">
      <c r="A509" s="51">
        <v>313</v>
      </c>
      <c r="B509" s="51" t="s">
        <v>561</v>
      </c>
      <c r="C509" s="51" t="s">
        <v>381</v>
      </c>
      <c r="D509" s="51" t="str">
        <f t="shared" si="7"/>
        <v>PPPSHThe Bahamas</v>
      </c>
      <c r="E509" s="51" t="s">
        <v>562</v>
      </c>
      <c r="F509" s="51" t="s">
        <v>382</v>
      </c>
      <c r="G509" s="51" t="s">
        <v>383</v>
      </c>
      <c r="H509" s="51" t="s">
        <v>384</v>
      </c>
      <c r="I509" s="51"/>
      <c r="J509" s="51" t="s">
        <v>353</v>
      </c>
      <c r="K509" s="51">
        <v>1.2E-2</v>
      </c>
      <c r="L509" s="51">
        <v>1.0999999999999999E-2</v>
      </c>
      <c r="M509" s="51">
        <v>1.0999999999999999E-2</v>
      </c>
      <c r="N509" s="51">
        <v>1.0999999999999999E-2</v>
      </c>
      <c r="O509" s="51">
        <v>1.0999999999999999E-2</v>
      </c>
      <c r="P509" s="51">
        <v>1.0999999999999999E-2</v>
      </c>
      <c r="Q509" s="51">
        <v>1.0999999999999999E-2</v>
      </c>
      <c r="R509" s="51">
        <v>1.0999999999999999E-2</v>
      </c>
      <c r="S509" s="51">
        <v>0.01</v>
      </c>
      <c r="T509" s="51">
        <v>8.9999999999999993E-3</v>
      </c>
      <c r="U509" s="51">
        <v>2019</v>
      </c>
    </row>
    <row r="510" spans="1:21" ht="15.5">
      <c r="A510" s="51">
        <v>313</v>
      </c>
      <c r="B510" s="51" t="s">
        <v>561</v>
      </c>
      <c r="C510" s="51" t="s">
        <v>385</v>
      </c>
      <c r="D510" s="51" t="str">
        <f t="shared" si="7"/>
        <v>PPPEXThe Bahamas</v>
      </c>
      <c r="E510" s="51" t="s">
        <v>562</v>
      </c>
      <c r="F510" s="51" t="s">
        <v>386</v>
      </c>
      <c r="G510" s="51" t="s">
        <v>387</v>
      </c>
      <c r="H510" s="51" t="s">
        <v>388</v>
      </c>
      <c r="I510" s="51"/>
      <c r="J510" s="51" t="s">
        <v>353</v>
      </c>
      <c r="K510" s="51">
        <v>0.91500000000000004</v>
      </c>
      <c r="L510" s="51">
        <v>0.90300000000000002</v>
      </c>
      <c r="M510" s="51">
        <v>0.90400000000000003</v>
      </c>
      <c r="N510" s="51">
        <v>0.93600000000000005</v>
      </c>
      <c r="O510" s="51">
        <v>0.92400000000000004</v>
      </c>
      <c r="P510" s="51">
        <v>0.90100000000000002</v>
      </c>
      <c r="Q510" s="51">
        <v>0.89100000000000001</v>
      </c>
      <c r="R510" s="51">
        <v>0.90200000000000002</v>
      </c>
      <c r="S510" s="51">
        <v>0.88200000000000001</v>
      </c>
      <c r="T510" s="51">
        <v>0.88300000000000001</v>
      </c>
      <c r="U510" s="51">
        <v>2019</v>
      </c>
    </row>
    <row r="511" spans="1:21" ht="15.5">
      <c r="A511" s="51">
        <v>313</v>
      </c>
      <c r="B511" s="51" t="s">
        <v>561</v>
      </c>
      <c r="C511" s="51" t="s">
        <v>389</v>
      </c>
      <c r="D511" s="51" t="str">
        <f t="shared" si="7"/>
        <v>NID_NGDPThe Bahamas</v>
      </c>
      <c r="E511" s="51" t="s">
        <v>562</v>
      </c>
      <c r="F511" s="51" t="s">
        <v>390</v>
      </c>
      <c r="G511" s="51" t="s">
        <v>391</v>
      </c>
      <c r="H511" s="51" t="s">
        <v>392</v>
      </c>
      <c r="I511" s="51"/>
      <c r="J511" s="51" t="s">
        <v>563</v>
      </c>
      <c r="K511" s="51">
        <v>31.341999999999999</v>
      </c>
      <c r="L511" s="51">
        <v>29.465</v>
      </c>
      <c r="M511" s="51">
        <v>32.813000000000002</v>
      </c>
      <c r="N511" s="51">
        <v>25.48</v>
      </c>
      <c r="O511" s="51">
        <v>27.422999999999998</v>
      </c>
      <c r="P511" s="51">
        <v>26.638999999999999</v>
      </c>
      <c r="Q511" s="51">
        <v>22.783999999999999</v>
      </c>
      <c r="R511" s="51">
        <v>23.605</v>
      </c>
      <c r="S511" s="51">
        <v>27.942</v>
      </c>
      <c r="T511" s="51">
        <v>28.437999999999999</v>
      </c>
      <c r="U511" s="51">
        <v>2019</v>
      </c>
    </row>
    <row r="512" spans="1:21" ht="15.5">
      <c r="A512" s="51">
        <v>313</v>
      </c>
      <c r="B512" s="51" t="s">
        <v>561</v>
      </c>
      <c r="C512" s="51" t="s">
        <v>393</v>
      </c>
      <c r="D512" s="51" t="str">
        <f t="shared" si="7"/>
        <v>NGSD_NGDPThe Bahamas</v>
      </c>
      <c r="E512" s="51" t="s">
        <v>562</v>
      </c>
      <c r="F512" s="51" t="s">
        <v>394</v>
      </c>
      <c r="G512" s="51" t="s">
        <v>395</v>
      </c>
      <c r="H512" s="51" t="s">
        <v>392</v>
      </c>
      <c r="I512" s="51"/>
      <c r="J512" s="51" t="s">
        <v>563</v>
      </c>
      <c r="K512" s="51">
        <v>17.053999999999998</v>
      </c>
      <c r="L512" s="51">
        <v>15.119</v>
      </c>
      <c r="M512" s="51">
        <v>13.08</v>
      </c>
      <c r="N512" s="51">
        <v>11.728</v>
      </c>
      <c r="O512" s="51">
        <v>18.542999999999999</v>
      </c>
      <c r="P512" s="51">
        <v>14.031000000000001</v>
      </c>
      <c r="Q512" s="51">
        <v>14.222</v>
      </c>
      <c r="R512" s="51">
        <v>27.475999999999999</v>
      </c>
      <c r="S512" s="51">
        <v>10.365</v>
      </c>
      <c r="T512" s="51">
        <v>5.931</v>
      </c>
      <c r="U512" s="51">
        <v>2019</v>
      </c>
    </row>
    <row r="513" spans="1:21" ht="15.5">
      <c r="A513" s="51">
        <v>313</v>
      </c>
      <c r="B513" s="51" t="s">
        <v>561</v>
      </c>
      <c r="C513" s="51" t="s">
        <v>396</v>
      </c>
      <c r="D513" s="51" t="str">
        <f t="shared" si="7"/>
        <v>PCPIThe Bahamas</v>
      </c>
      <c r="E513" s="51" t="s">
        <v>562</v>
      </c>
      <c r="F513" s="51" t="s">
        <v>397</v>
      </c>
      <c r="G513" s="51" t="s">
        <v>398</v>
      </c>
      <c r="H513" s="51" t="s">
        <v>360</v>
      </c>
      <c r="I513" s="51"/>
      <c r="J513" s="51" t="s">
        <v>564</v>
      </c>
      <c r="K513" s="51">
        <v>98.391999999999996</v>
      </c>
      <c r="L513" s="51">
        <v>98.831000000000003</v>
      </c>
      <c r="M513" s="51">
        <v>100</v>
      </c>
      <c r="N513" s="51">
        <v>101.878</v>
      </c>
      <c r="O513" s="51">
        <v>101.542</v>
      </c>
      <c r="P513" s="51">
        <v>103.065</v>
      </c>
      <c r="Q513" s="51">
        <v>105.402</v>
      </c>
      <c r="R513" s="51">
        <v>108.02800000000001</v>
      </c>
      <c r="S513" s="51">
        <v>108.07</v>
      </c>
      <c r="T513" s="51">
        <v>110.254</v>
      </c>
      <c r="U513" s="51">
        <v>2019</v>
      </c>
    </row>
    <row r="514" spans="1:21" ht="15.5">
      <c r="A514" s="51">
        <v>313</v>
      </c>
      <c r="B514" s="51" t="s">
        <v>561</v>
      </c>
      <c r="C514" s="51" t="s">
        <v>400</v>
      </c>
      <c r="D514" s="51" t="str">
        <f t="shared" si="7"/>
        <v>PCPIPCHThe Bahamas</v>
      </c>
      <c r="E514" s="51" t="s">
        <v>562</v>
      </c>
      <c r="F514" s="51" t="s">
        <v>397</v>
      </c>
      <c r="G514" s="51" t="s">
        <v>401</v>
      </c>
      <c r="H514" s="51" t="s">
        <v>347</v>
      </c>
      <c r="I514" s="51"/>
      <c r="J514" s="51" t="s">
        <v>402</v>
      </c>
      <c r="K514" s="51">
        <v>1.9119999999999999</v>
      </c>
      <c r="L514" s="51">
        <v>0.44500000000000001</v>
      </c>
      <c r="M514" s="51">
        <v>1.1830000000000001</v>
      </c>
      <c r="N514" s="51">
        <v>1.8779999999999999</v>
      </c>
      <c r="O514" s="51">
        <v>-0.33</v>
      </c>
      <c r="P514" s="51">
        <v>1.5</v>
      </c>
      <c r="Q514" s="51">
        <v>2.2679999999999998</v>
      </c>
      <c r="R514" s="51">
        <v>2.4910000000000001</v>
      </c>
      <c r="S514" s="51">
        <v>3.9E-2</v>
      </c>
      <c r="T514" s="51">
        <v>2.0209999999999999</v>
      </c>
      <c r="U514" s="51">
        <v>2019</v>
      </c>
    </row>
    <row r="515" spans="1:21" ht="15.5">
      <c r="A515" s="51">
        <v>313</v>
      </c>
      <c r="B515" s="51" t="s">
        <v>561</v>
      </c>
      <c r="C515" s="51" t="s">
        <v>403</v>
      </c>
      <c r="D515" s="51" t="str">
        <f t="shared" ref="D515:D578" si="8">C515&amp;E515</f>
        <v>PCPIEThe Bahamas</v>
      </c>
      <c r="E515" s="51" t="s">
        <v>562</v>
      </c>
      <c r="F515" s="51" t="s">
        <v>404</v>
      </c>
      <c r="G515" s="51" t="s">
        <v>405</v>
      </c>
      <c r="H515" s="51" t="s">
        <v>360</v>
      </c>
      <c r="I515" s="51"/>
      <c r="J515" s="51" t="s">
        <v>564</v>
      </c>
      <c r="K515" s="51">
        <v>98.162000000000006</v>
      </c>
      <c r="L515" s="51">
        <v>99.1</v>
      </c>
      <c r="M515" s="51">
        <v>99.3</v>
      </c>
      <c r="N515" s="51">
        <v>101.31</v>
      </c>
      <c r="O515" s="51">
        <v>102.29</v>
      </c>
      <c r="P515" s="51">
        <v>103.94</v>
      </c>
      <c r="Q515" s="51">
        <v>105.98</v>
      </c>
      <c r="R515" s="51">
        <v>107.5</v>
      </c>
      <c r="S515" s="51">
        <v>108.75</v>
      </c>
      <c r="T515" s="51">
        <v>112.039</v>
      </c>
      <c r="U515" s="51">
        <v>2019</v>
      </c>
    </row>
    <row r="516" spans="1:21" ht="15.5">
      <c r="A516" s="51">
        <v>313</v>
      </c>
      <c r="B516" s="51" t="s">
        <v>561</v>
      </c>
      <c r="C516" s="51" t="s">
        <v>406</v>
      </c>
      <c r="D516" s="51" t="str">
        <f t="shared" si="8"/>
        <v>PCPIEPCHThe Bahamas</v>
      </c>
      <c r="E516" s="51" t="s">
        <v>562</v>
      </c>
      <c r="F516" s="51" t="s">
        <v>404</v>
      </c>
      <c r="G516" s="51" t="s">
        <v>407</v>
      </c>
      <c r="H516" s="51" t="s">
        <v>347</v>
      </c>
      <c r="I516" s="51"/>
      <c r="J516" s="51" t="s">
        <v>408</v>
      </c>
      <c r="K516" s="51">
        <v>0.65500000000000003</v>
      </c>
      <c r="L516" s="51">
        <v>0.95499999999999996</v>
      </c>
      <c r="M516" s="51">
        <v>0.20200000000000001</v>
      </c>
      <c r="N516" s="51">
        <v>2.024</v>
      </c>
      <c r="O516" s="51">
        <v>0.96699999999999997</v>
      </c>
      <c r="P516" s="51">
        <v>1.613</v>
      </c>
      <c r="Q516" s="51">
        <v>1.9630000000000001</v>
      </c>
      <c r="R516" s="51">
        <v>1.4339999999999999</v>
      </c>
      <c r="S516" s="51">
        <v>1.163</v>
      </c>
      <c r="T516" s="51">
        <v>3.024</v>
      </c>
      <c r="U516" s="51">
        <v>2019</v>
      </c>
    </row>
    <row r="517" spans="1:21" ht="15.5">
      <c r="A517" s="51">
        <v>313</v>
      </c>
      <c r="B517" s="51" t="s">
        <v>561</v>
      </c>
      <c r="C517" s="51" t="s">
        <v>409</v>
      </c>
      <c r="D517" s="51" t="str">
        <f t="shared" si="8"/>
        <v>FLIBOR6The Bahamas</v>
      </c>
      <c r="E517" s="51" t="s">
        <v>562</v>
      </c>
      <c r="F517" s="51" t="s">
        <v>410</v>
      </c>
      <c r="G517" s="51"/>
      <c r="H517" s="51" t="s">
        <v>384</v>
      </c>
      <c r="I517" s="51"/>
      <c r="J517" s="51"/>
      <c r="K517" s="51"/>
      <c r="L517" s="51"/>
      <c r="M517" s="51"/>
      <c r="N517" s="51"/>
      <c r="O517" s="51"/>
      <c r="P517" s="51"/>
      <c r="Q517" s="51"/>
      <c r="R517" s="51"/>
      <c r="S517" s="51"/>
      <c r="T517" s="51"/>
      <c r="U517" s="51"/>
    </row>
    <row r="518" spans="1:21" ht="15.5">
      <c r="A518" s="51">
        <v>313</v>
      </c>
      <c r="B518" s="51" t="s">
        <v>561</v>
      </c>
      <c r="C518" s="51" t="s">
        <v>411</v>
      </c>
      <c r="D518" s="51" t="str">
        <f t="shared" si="8"/>
        <v>TM_RPCHThe Bahamas</v>
      </c>
      <c r="E518" s="51" t="s">
        <v>562</v>
      </c>
      <c r="F518" s="51" t="s">
        <v>412</v>
      </c>
      <c r="G518" s="51" t="s">
        <v>413</v>
      </c>
      <c r="H518" s="51" t="s">
        <v>347</v>
      </c>
      <c r="I518" s="51"/>
      <c r="J518" s="51" t="s">
        <v>565</v>
      </c>
      <c r="K518" s="51">
        <v>16.18</v>
      </c>
      <c r="L518" s="51">
        <v>0.40100000000000002</v>
      </c>
      <c r="M518" s="51">
        <v>10.496</v>
      </c>
      <c r="N518" s="51">
        <v>-5.4130000000000003</v>
      </c>
      <c r="O518" s="51">
        <v>4.9349999999999996</v>
      </c>
      <c r="P518" s="51">
        <v>6.0220000000000002</v>
      </c>
      <c r="Q518" s="51">
        <v>-2.355</v>
      </c>
      <c r="R518" s="51">
        <v>-2.742</v>
      </c>
      <c r="S518" s="51">
        <v>-15.004</v>
      </c>
      <c r="T518" s="51">
        <v>-10.771000000000001</v>
      </c>
      <c r="U518" s="51">
        <v>2019</v>
      </c>
    </row>
    <row r="519" spans="1:21" ht="15.5">
      <c r="A519" s="51">
        <v>313</v>
      </c>
      <c r="B519" s="51" t="s">
        <v>561</v>
      </c>
      <c r="C519" s="51" t="s">
        <v>415</v>
      </c>
      <c r="D519" s="51" t="str">
        <f t="shared" si="8"/>
        <v>TMG_RPCHThe Bahamas</v>
      </c>
      <c r="E519" s="51" t="s">
        <v>562</v>
      </c>
      <c r="F519" s="51" t="s">
        <v>416</v>
      </c>
      <c r="G519" s="51" t="s">
        <v>417</v>
      </c>
      <c r="H519" s="51" t="s">
        <v>347</v>
      </c>
      <c r="I519" s="51"/>
      <c r="J519" s="51" t="s">
        <v>565</v>
      </c>
      <c r="K519" s="51">
        <v>7.6680000000000001</v>
      </c>
      <c r="L519" s="51">
        <v>-1.7869999999999999</v>
      </c>
      <c r="M519" s="51">
        <v>10.724</v>
      </c>
      <c r="N519" s="51">
        <v>3.1669999999999998</v>
      </c>
      <c r="O519" s="51">
        <v>-3.9550000000000001</v>
      </c>
      <c r="P519" s="51">
        <v>12.757</v>
      </c>
      <c r="Q519" s="51">
        <v>-1.544</v>
      </c>
      <c r="R519" s="51">
        <v>-6.8920000000000003</v>
      </c>
      <c r="S519" s="51">
        <v>-11.625</v>
      </c>
      <c r="T519" s="51">
        <v>-8.6959999999999997</v>
      </c>
      <c r="U519" s="51">
        <v>2019</v>
      </c>
    </row>
    <row r="520" spans="1:21" ht="15.5">
      <c r="A520" s="51">
        <v>313</v>
      </c>
      <c r="B520" s="51" t="s">
        <v>561</v>
      </c>
      <c r="C520" s="51" t="s">
        <v>418</v>
      </c>
      <c r="D520" s="51" t="str">
        <f t="shared" si="8"/>
        <v>TX_RPCHThe Bahamas</v>
      </c>
      <c r="E520" s="51" t="s">
        <v>562</v>
      </c>
      <c r="F520" s="51" t="s">
        <v>419</v>
      </c>
      <c r="G520" s="51" t="s">
        <v>420</v>
      </c>
      <c r="H520" s="51" t="s">
        <v>347</v>
      </c>
      <c r="I520" s="51"/>
      <c r="J520" s="51" t="s">
        <v>565</v>
      </c>
      <c r="K520" s="51">
        <v>8.27</v>
      </c>
      <c r="L520" s="51">
        <v>-0.88300000000000001</v>
      </c>
      <c r="M520" s="51">
        <v>-2.734</v>
      </c>
      <c r="N520" s="51">
        <v>-5.0990000000000002</v>
      </c>
      <c r="O520" s="51">
        <v>4.4390000000000001</v>
      </c>
      <c r="P520" s="51">
        <v>5.157</v>
      </c>
      <c r="Q520" s="51">
        <v>23.541</v>
      </c>
      <c r="R520" s="51">
        <v>5.7649999999999997</v>
      </c>
      <c r="S520" s="51">
        <v>-65.257999999999996</v>
      </c>
      <c r="T520" s="51">
        <v>-14.038</v>
      </c>
      <c r="U520" s="51">
        <v>2019</v>
      </c>
    </row>
    <row r="521" spans="1:21" ht="15.5">
      <c r="A521" s="51">
        <v>313</v>
      </c>
      <c r="B521" s="51" t="s">
        <v>561</v>
      </c>
      <c r="C521" s="51" t="s">
        <v>421</v>
      </c>
      <c r="D521" s="51" t="str">
        <f t="shared" si="8"/>
        <v>TXG_RPCHThe Bahamas</v>
      </c>
      <c r="E521" s="51" t="s">
        <v>562</v>
      </c>
      <c r="F521" s="51" t="s">
        <v>422</v>
      </c>
      <c r="G521" s="51" t="s">
        <v>423</v>
      </c>
      <c r="H521" s="51" t="s">
        <v>347</v>
      </c>
      <c r="I521" s="51"/>
      <c r="J521" s="51" t="s">
        <v>565</v>
      </c>
      <c r="K521" s="51">
        <v>-2.8580000000000001</v>
      </c>
      <c r="L521" s="51">
        <v>16.27</v>
      </c>
      <c r="M521" s="51">
        <v>-8.3840000000000003</v>
      </c>
      <c r="N521" s="51">
        <v>-26.751000000000001</v>
      </c>
      <c r="O521" s="51">
        <v>1.069</v>
      </c>
      <c r="P521" s="51">
        <v>12.022</v>
      </c>
      <c r="Q521" s="51">
        <v>0.44700000000000001</v>
      </c>
      <c r="R521" s="51">
        <v>4.7629999999999999</v>
      </c>
      <c r="S521" s="51">
        <v>-30.733000000000001</v>
      </c>
      <c r="T521" s="51">
        <v>-19.73</v>
      </c>
      <c r="U521" s="51">
        <v>2019</v>
      </c>
    </row>
    <row r="522" spans="1:21" ht="15.5">
      <c r="A522" s="51">
        <v>313</v>
      </c>
      <c r="B522" s="51" t="s">
        <v>561</v>
      </c>
      <c r="C522" s="51" t="s">
        <v>424</v>
      </c>
      <c r="D522" s="51" t="str">
        <f t="shared" si="8"/>
        <v>LURThe Bahamas</v>
      </c>
      <c r="E522" s="51" t="s">
        <v>562</v>
      </c>
      <c r="F522" s="51" t="s">
        <v>425</v>
      </c>
      <c r="G522" s="51" t="s">
        <v>426</v>
      </c>
      <c r="H522" s="51" t="s">
        <v>427</v>
      </c>
      <c r="I522" s="51"/>
      <c r="J522" s="51" t="s">
        <v>566</v>
      </c>
      <c r="K522" s="51">
        <v>14.367000000000001</v>
      </c>
      <c r="L522" s="51">
        <v>15.782</v>
      </c>
      <c r="M522" s="51">
        <v>14.635999999999999</v>
      </c>
      <c r="N522" s="51">
        <v>13.379</v>
      </c>
      <c r="O522" s="51">
        <v>12.15</v>
      </c>
      <c r="P522" s="51">
        <v>10.1</v>
      </c>
      <c r="Q522" s="51">
        <v>10.35</v>
      </c>
      <c r="R522" s="51">
        <v>10.1</v>
      </c>
      <c r="S522" s="51">
        <v>25.571000000000002</v>
      </c>
      <c r="T522" s="51">
        <v>23.998000000000001</v>
      </c>
      <c r="U522" s="51">
        <v>2018</v>
      </c>
    </row>
    <row r="523" spans="1:21" ht="15.5">
      <c r="A523" s="51">
        <v>313</v>
      </c>
      <c r="B523" s="51" t="s">
        <v>561</v>
      </c>
      <c r="C523" s="51" t="s">
        <v>428</v>
      </c>
      <c r="D523" s="51" t="str">
        <f t="shared" si="8"/>
        <v>LEThe Bahamas</v>
      </c>
      <c r="E523" s="51" t="s">
        <v>562</v>
      </c>
      <c r="F523" s="51" t="s">
        <v>429</v>
      </c>
      <c r="G523" s="51" t="s">
        <v>430</v>
      </c>
      <c r="H523" s="51" t="s">
        <v>431</v>
      </c>
      <c r="I523" s="51" t="s">
        <v>432</v>
      </c>
      <c r="J523" s="51"/>
      <c r="K523" s="51"/>
      <c r="L523" s="51"/>
      <c r="M523" s="51"/>
      <c r="N523" s="51"/>
      <c r="O523" s="51"/>
      <c r="P523" s="51"/>
      <c r="Q523" s="51"/>
      <c r="R523" s="51"/>
      <c r="S523" s="51"/>
      <c r="T523" s="51"/>
      <c r="U523" s="51"/>
    </row>
    <row r="524" spans="1:21" ht="15.5">
      <c r="A524" s="51">
        <v>313</v>
      </c>
      <c r="B524" s="51" t="s">
        <v>561</v>
      </c>
      <c r="C524" s="51" t="s">
        <v>433</v>
      </c>
      <c r="D524" s="51" t="str">
        <f t="shared" si="8"/>
        <v>LPThe Bahamas</v>
      </c>
      <c r="E524" s="51" t="s">
        <v>562</v>
      </c>
      <c r="F524" s="51" t="s">
        <v>434</v>
      </c>
      <c r="G524" s="51" t="s">
        <v>435</v>
      </c>
      <c r="H524" s="51" t="s">
        <v>431</v>
      </c>
      <c r="I524" s="51" t="s">
        <v>432</v>
      </c>
      <c r="J524" s="51" t="s">
        <v>567</v>
      </c>
      <c r="K524" s="51">
        <v>0.35199999999999998</v>
      </c>
      <c r="L524" s="51">
        <v>0.35599999999999998</v>
      </c>
      <c r="M524" s="51">
        <v>0.36</v>
      </c>
      <c r="N524" s="51">
        <v>0.36399999999999999</v>
      </c>
      <c r="O524" s="51">
        <v>0.36799999999999999</v>
      </c>
      <c r="P524" s="51">
        <v>0.372</v>
      </c>
      <c r="Q524" s="51">
        <v>0.377</v>
      </c>
      <c r="R524" s="51">
        <v>0.38100000000000001</v>
      </c>
      <c r="S524" s="51">
        <v>0.38500000000000001</v>
      </c>
      <c r="T524" s="51">
        <v>0.38900000000000001</v>
      </c>
      <c r="U524" s="51">
        <v>2018</v>
      </c>
    </row>
    <row r="525" spans="1:21" ht="15.5">
      <c r="A525" s="51">
        <v>313</v>
      </c>
      <c r="B525" s="51" t="s">
        <v>561</v>
      </c>
      <c r="C525" s="51" t="s">
        <v>437</v>
      </c>
      <c r="D525" s="51" t="str">
        <f t="shared" si="8"/>
        <v>GGRThe Bahamas</v>
      </c>
      <c r="E525" s="51" t="s">
        <v>562</v>
      </c>
      <c r="F525" s="51" t="s">
        <v>438</v>
      </c>
      <c r="G525" s="51" t="s">
        <v>439</v>
      </c>
      <c r="H525" s="51" t="s">
        <v>342</v>
      </c>
      <c r="I525" s="51" t="s">
        <v>343</v>
      </c>
      <c r="J525" s="51" t="s">
        <v>568</v>
      </c>
      <c r="K525" s="51">
        <v>1.4259999999999999</v>
      </c>
      <c r="L525" s="51">
        <v>1.353</v>
      </c>
      <c r="M525" s="51">
        <v>1.4490000000000001</v>
      </c>
      <c r="N525" s="51">
        <v>1.698</v>
      </c>
      <c r="O525" s="51">
        <v>1.9279999999999999</v>
      </c>
      <c r="P525" s="51">
        <v>2.06</v>
      </c>
      <c r="Q525" s="51">
        <v>2.0419999999999998</v>
      </c>
      <c r="R525" s="51">
        <v>2.4260000000000002</v>
      </c>
      <c r="S525" s="51">
        <v>2.0870000000000002</v>
      </c>
      <c r="T525" s="51">
        <v>1.571</v>
      </c>
      <c r="U525" s="51">
        <v>2020</v>
      </c>
    </row>
    <row r="526" spans="1:21" ht="15.5">
      <c r="A526" s="51">
        <v>313</v>
      </c>
      <c r="B526" s="51" t="s">
        <v>561</v>
      </c>
      <c r="C526" s="51" t="s">
        <v>441</v>
      </c>
      <c r="D526" s="51" t="str">
        <f t="shared" si="8"/>
        <v>GGR_NGDPThe Bahamas</v>
      </c>
      <c r="E526" s="51" t="s">
        <v>562</v>
      </c>
      <c r="F526" s="51" t="s">
        <v>438</v>
      </c>
      <c r="G526" s="51" t="s">
        <v>439</v>
      </c>
      <c r="H526" s="51" t="s">
        <v>392</v>
      </c>
      <c r="I526" s="51"/>
      <c r="J526" s="51" t="s">
        <v>442</v>
      </c>
      <c r="K526" s="51">
        <v>13.718999999999999</v>
      </c>
      <c r="L526" s="51">
        <v>12.71</v>
      </c>
      <c r="M526" s="51">
        <v>13.371</v>
      </c>
      <c r="N526" s="51">
        <v>14.877000000000001</v>
      </c>
      <c r="O526" s="51">
        <v>16.344999999999999</v>
      </c>
      <c r="P526" s="51">
        <v>16.693000000000001</v>
      </c>
      <c r="Q526" s="51">
        <v>15.997</v>
      </c>
      <c r="R526" s="51">
        <v>18.114000000000001</v>
      </c>
      <c r="S526" s="51">
        <v>16.867999999999999</v>
      </c>
      <c r="T526" s="51">
        <v>14.095000000000001</v>
      </c>
      <c r="U526" s="51">
        <v>2020</v>
      </c>
    </row>
    <row r="527" spans="1:21" ht="15.5">
      <c r="A527" s="51">
        <v>313</v>
      </c>
      <c r="B527" s="51" t="s">
        <v>561</v>
      </c>
      <c r="C527" s="51" t="s">
        <v>443</v>
      </c>
      <c r="D527" s="51" t="str">
        <f t="shared" si="8"/>
        <v>GGXThe Bahamas</v>
      </c>
      <c r="E527" s="51" t="s">
        <v>562</v>
      </c>
      <c r="F527" s="51" t="s">
        <v>444</v>
      </c>
      <c r="G527" s="51" t="s">
        <v>445</v>
      </c>
      <c r="H527" s="51" t="s">
        <v>342</v>
      </c>
      <c r="I527" s="51" t="s">
        <v>343</v>
      </c>
      <c r="J527" s="51" t="s">
        <v>568</v>
      </c>
      <c r="K527" s="51">
        <v>1.764</v>
      </c>
      <c r="L527" s="51">
        <v>1.796</v>
      </c>
      <c r="M527" s="51">
        <v>1.847</v>
      </c>
      <c r="N527" s="51">
        <v>1.988</v>
      </c>
      <c r="O527" s="51">
        <v>2.2309999999999999</v>
      </c>
      <c r="P527" s="51">
        <v>2.7050000000000001</v>
      </c>
      <c r="Q527" s="51">
        <v>2.4569999999999999</v>
      </c>
      <c r="R527" s="51">
        <v>2.6459999999999999</v>
      </c>
      <c r="S527" s="51">
        <v>2.899</v>
      </c>
      <c r="T527" s="51">
        <v>2.9649999999999999</v>
      </c>
      <c r="U527" s="51">
        <v>2020</v>
      </c>
    </row>
    <row r="528" spans="1:21" ht="15.5">
      <c r="A528" s="51">
        <v>313</v>
      </c>
      <c r="B528" s="51" t="s">
        <v>561</v>
      </c>
      <c r="C528" s="51" t="s">
        <v>446</v>
      </c>
      <c r="D528" s="51" t="str">
        <f t="shared" si="8"/>
        <v>GGX_NGDPThe Bahamas</v>
      </c>
      <c r="E528" s="51" t="s">
        <v>562</v>
      </c>
      <c r="F528" s="51" t="s">
        <v>444</v>
      </c>
      <c r="G528" s="51" t="s">
        <v>445</v>
      </c>
      <c r="H528" s="51" t="s">
        <v>392</v>
      </c>
      <c r="I528" s="51"/>
      <c r="J528" s="51" t="s">
        <v>447</v>
      </c>
      <c r="K528" s="51">
        <v>16.971</v>
      </c>
      <c r="L528" s="51">
        <v>16.87</v>
      </c>
      <c r="M528" s="51">
        <v>17.035</v>
      </c>
      <c r="N528" s="51">
        <v>17.419</v>
      </c>
      <c r="O528" s="51">
        <v>18.911999999999999</v>
      </c>
      <c r="P528" s="51">
        <v>21.922999999999998</v>
      </c>
      <c r="Q528" s="51">
        <v>19.247</v>
      </c>
      <c r="R528" s="51">
        <v>19.751000000000001</v>
      </c>
      <c r="S528" s="51">
        <v>23.43</v>
      </c>
      <c r="T528" s="51">
        <v>26.597000000000001</v>
      </c>
      <c r="U528" s="51">
        <v>2020</v>
      </c>
    </row>
    <row r="529" spans="1:21" ht="15.5">
      <c r="A529" s="51">
        <v>313</v>
      </c>
      <c r="B529" s="51" t="s">
        <v>561</v>
      </c>
      <c r="C529" s="51" t="s">
        <v>448</v>
      </c>
      <c r="D529" s="51" t="str">
        <f t="shared" si="8"/>
        <v>GGXCNLThe Bahamas</v>
      </c>
      <c r="E529" s="51" t="s">
        <v>562</v>
      </c>
      <c r="F529" s="51" t="s">
        <v>449</v>
      </c>
      <c r="G529" s="51" t="s">
        <v>450</v>
      </c>
      <c r="H529" s="51" t="s">
        <v>342</v>
      </c>
      <c r="I529" s="51" t="s">
        <v>343</v>
      </c>
      <c r="J529" s="51" t="s">
        <v>568</v>
      </c>
      <c r="K529" s="51">
        <v>-0.33800000000000002</v>
      </c>
      <c r="L529" s="51">
        <v>-0.443</v>
      </c>
      <c r="M529" s="51">
        <v>-0.39700000000000002</v>
      </c>
      <c r="N529" s="51">
        <v>-0.28999999999999998</v>
      </c>
      <c r="O529" s="51">
        <v>-0.30299999999999999</v>
      </c>
      <c r="P529" s="51">
        <v>-0.64500000000000002</v>
      </c>
      <c r="Q529" s="51">
        <v>-0.41499999999999998</v>
      </c>
      <c r="R529" s="51">
        <v>-0.219</v>
      </c>
      <c r="S529" s="51">
        <v>-0.81200000000000006</v>
      </c>
      <c r="T529" s="51">
        <v>-1.3939999999999999</v>
      </c>
      <c r="U529" s="51">
        <v>2020</v>
      </c>
    </row>
    <row r="530" spans="1:21" ht="15.5">
      <c r="A530" s="51">
        <v>313</v>
      </c>
      <c r="B530" s="51" t="s">
        <v>561</v>
      </c>
      <c r="C530" s="51" t="s">
        <v>451</v>
      </c>
      <c r="D530" s="51" t="str">
        <f t="shared" si="8"/>
        <v>GGXCNL_NGDPThe Bahamas</v>
      </c>
      <c r="E530" s="51" t="s">
        <v>562</v>
      </c>
      <c r="F530" s="51" t="s">
        <v>449</v>
      </c>
      <c r="G530" s="51" t="s">
        <v>450</v>
      </c>
      <c r="H530" s="51" t="s">
        <v>392</v>
      </c>
      <c r="I530" s="51"/>
      <c r="J530" s="51" t="s">
        <v>452</v>
      </c>
      <c r="K530" s="51">
        <v>-3.2530000000000001</v>
      </c>
      <c r="L530" s="51">
        <v>-4.1609999999999996</v>
      </c>
      <c r="M530" s="51">
        <v>-3.6640000000000001</v>
      </c>
      <c r="N530" s="51">
        <v>-2.5419999999999998</v>
      </c>
      <c r="O530" s="51">
        <v>-2.5670000000000002</v>
      </c>
      <c r="P530" s="51">
        <v>-5.23</v>
      </c>
      <c r="Q530" s="51">
        <v>-3.25</v>
      </c>
      <c r="R530" s="51">
        <v>-1.637</v>
      </c>
      <c r="S530" s="51">
        <v>-6.5609999999999999</v>
      </c>
      <c r="T530" s="51">
        <v>-12.502000000000001</v>
      </c>
      <c r="U530" s="51">
        <v>2020</v>
      </c>
    </row>
    <row r="531" spans="1:21" ht="15.5">
      <c r="A531" s="51">
        <v>313</v>
      </c>
      <c r="B531" s="51" t="s">
        <v>561</v>
      </c>
      <c r="C531" s="51" t="s">
        <v>453</v>
      </c>
      <c r="D531" s="51" t="str">
        <f t="shared" si="8"/>
        <v>GGSBThe Bahamas</v>
      </c>
      <c r="E531" s="51" t="s">
        <v>562</v>
      </c>
      <c r="F531" s="51" t="s">
        <v>454</v>
      </c>
      <c r="G531" s="51" t="s">
        <v>455</v>
      </c>
      <c r="H531" s="51" t="s">
        <v>342</v>
      </c>
      <c r="I531" s="51" t="s">
        <v>343</v>
      </c>
      <c r="J531" s="51"/>
      <c r="K531" s="51"/>
      <c r="L531" s="51"/>
      <c r="M531" s="51"/>
      <c r="N531" s="51"/>
      <c r="O531" s="51"/>
      <c r="P531" s="51"/>
      <c r="Q531" s="51"/>
      <c r="R531" s="51"/>
      <c r="S531" s="51"/>
      <c r="T531" s="51"/>
      <c r="U531" s="51"/>
    </row>
    <row r="532" spans="1:21" ht="15.5">
      <c r="A532" s="51">
        <v>313</v>
      </c>
      <c r="B532" s="51" t="s">
        <v>561</v>
      </c>
      <c r="C532" s="51" t="s">
        <v>456</v>
      </c>
      <c r="D532" s="51" t="str">
        <f t="shared" si="8"/>
        <v>GGSB_NPGDPThe Bahamas</v>
      </c>
      <c r="E532" s="51" t="s">
        <v>562</v>
      </c>
      <c r="F532" s="51" t="s">
        <v>454</v>
      </c>
      <c r="G532" s="51" t="s">
        <v>455</v>
      </c>
      <c r="H532" s="51" t="s">
        <v>380</v>
      </c>
      <c r="I532" s="51"/>
      <c r="J532" s="51"/>
      <c r="K532" s="51"/>
      <c r="L532" s="51"/>
      <c r="M532" s="51"/>
      <c r="N532" s="51"/>
      <c r="O532" s="51"/>
      <c r="P532" s="51"/>
      <c r="Q532" s="51"/>
      <c r="R532" s="51"/>
      <c r="S532" s="51"/>
      <c r="T532" s="51"/>
      <c r="U532" s="51"/>
    </row>
    <row r="533" spans="1:21" ht="15.5">
      <c r="A533" s="51">
        <v>313</v>
      </c>
      <c r="B533" s="51" t="s">
        <v>561</v>
      </c>
      <c r="C533" s="51" t="s">
        <v>457</v>
      </c>
      <c r="D533" s="51" t="str">
        <f t="shared" si="8"/>
        <v>GGXONLBThe Bahamas</v>
      </c>
      <c r="E533" s="51" t="s">
        <v>562</v>
      </c>
      <c r="F533" s="51" t="s">
        <v>458</v>
      </c>
      <c r="G533" s="51" t="s">
        <v>459</v>
      </c>
      <c r="H533" s="51" t="s">
        <v>342</v>
      </c>
      <c r="I533" s="51" t="s">
        <v>343</v>
      </c>
      <c r="J533" s="51" t="s">
        <v>568</v>
      </c>
      <c r="K533" s="51">
        <v>-0.152</v>
      </c>
      <c r="L533" s="51">
        <v>-0.245</v>
      </c>
      <c r="M533" s="51">
        <v>-0.185</v>
      </c>
      <c r="N533" s="51">
        <v>-5.7000000000000002E-2</v>
      </c>
      <c r="O533" s="51">
        <v>-2.8000000000000001E-2</v>
      </c>
      <c r="P533" s="51">
        <v>-0.379</v>
      </c>
      <c r="Q533" s="51">
        <v>-0.10100000000000001</v>
      </c>
      <c r="R533" s="51">
        <v>0.109</v>
      </c>
      <c r="S533" s="51">
        <v>-0.46700000000000003</v>
      </c>
      <c r="T533" s="51">
        <v>-0.997</v>
      </c>
      <c r="U533" s="51">
        <v>2020</v>
      </c>
    </row>
    <row r="534" spans="1:21" ht="15.5">
      <c r="A534" s="51">
        <v>313</v>
      </c>
      <c r="B534" s="51" t="s">
        <v>561</v>
      </c>
      <c r="C534" s="51" t="s">
        <v>460</v>
      </c>
      <c r="D534" s="51" t="str">
        <f t="shared" si="8"/>
        <v>GGXONLB_NGDPThe Bahamas</v>
      </c>
      <c r="E534" s="51" t="s">
        <v>562</v>
      </c>
      <c r="F534" s="51" t="s">
        <v>458</v>
      </c>
      <c r="G534" s="51" t="s">
        <v>459</v>
      </c>
      <c r="H534" s="51" t="s">
        <v>392</v>
      </c>
      <c r="I534" s="51"/>
      <c r="J534" s="51" t="s">
        <v>461</v>
      </c>
      <c r="K534" s="51">
        <v>-1.4630000000000001</v>
      </c>
      <c r="L534" s="51">
        <v>-2.2999999999999998</v>
      </c>
      <c r="M534" s="51">
        <v>-1.71</v>
      </c>
      <c r="N534" s="51">
        <v>-0.497</v>
      </c>
      <c r="O534" s="51">
        <v>-0.23899999999999999</v>
      </c>
      <c r="P534" s="51">
        <v>-3.069</v>
      </c>
      <c r="Q534" s="51">
        <v>-0.79100000000000004</v>
      </c>
      <c r="R534" s="51">
        <v>0.81499999999999995</v>
      </c>
      <c r="S534" s="51">
        <v>-3.7759999999999998</v>
      </c>
      <c r="T534" s="51">
        <v>-8.9420000000000002</v>
      </c>
      <c r="U534" s="51">
        <v>2020</v>
      </c>
    </row>
    <row r="535" spans="1:21" ht="15.5">
      <c r="A535" s="51">
        <v>313</v>
      </c>
      <c r="B535" s="51" t="s">
        <v>561</v>
      </c>
      <c r="C535" s="51" t="s">
        <v>462</v>
      </c>
      <c r="D535" s="51" t="str">
        <f t="shared" si="8"/>
        <v>GGXWDNThe Bahamas</v>
      </c>
      <c r="E535" s="51" t="s">
        <v>562</v>
      </c>
      <c r="F535" s="51" t="s">
        <v>463</v>
      </c>
      <c r="G535" s="51" t="s">
        <v>464</v>
      </c>
      <c r="H535" s="51" t="s">
        <v>342</v>
      </c>
      <c r="I535" s="51" t="s">
        <v>343</v>
      </c>
      <c r="J535" s="51"/>
      <c r="K535" s="51"/>
      <c r="L535" s="51"/>
      <c r="M535" s="51"/>
      <c r="N535" s="51"/>
      <c r="O535" s="51"/>
      <c r="P535" s="51"/>
      <c r="Q535" s="51"/>
      <c r="R535" s="51"/>
      <c r="S535" s="51"/>
      <c r="T535" s="51"/>
      <c r="U535" s="51"/>
    </row>
    <row r="536" spans="1:21" ht="15.5">
      <c r="A536" s="51">
        <v>313</v>
      </c>
      <c r="B536" s="51" t="s">
        <v>561</v>
      </c>
      <c r="C536" s="51" t="s">
        <v>465</v>
      </c>
      <c r="D536" s="51" t="str">
        <f t="shared" si="8"/>
        <v>GGXWDN_NGDPThe Bahamas</v>
      </c>
      <c r="E536" s="51" t="s">
        <v>562</v>
      </c>
      <c r="F536" s="51" t="s">
        <v>463</v>
      </c>
      <c r="G536" s="51" t="s">
        <v>464</v>
      </c>
      <c r="H536" s="51" t="s">
        <v>392</v>
      </c>
      <c r="I536" s="51"/>
      <c r="J536" s="51"/>
      <c r="K536" s="51"/>
      <c r="L536" s="51"/>
      <c r="M536" s="51"/>
      <c r="N536" s="51"/>
      <c r="O536" s="51"/>
      <c r="P536" s="51"/>
      <c r="Q536" s="51"/>
      <c r="R536" s="51"/>
      <c r="S536" s="51"/>
      <c r="T536" s="51"/>
      <c r="U536" s="51"/>
    </row>
    <row r="537" spans="1:21" ht="15.5">
      <c r="A537" s="51">
        <v>313</v>
      </c>
      <c r="B537" s="51" t="s">
        <v>561</v>
      </c>
      <c r="C537" s="51" t="s">
        <v>466</v>
      </c>
      <c r="D537" s="51" t="str">
        <f t="shared" si="8"/>
        <v>GGXWDGThe Bahamas</v>
      </c>
      <c r="E537" s="51" t="s">
        <v>562</v>
      </c>
      <c r="F537" s="51" t="s">
        <v>467</v>
      </c>
      <c r="G537" s="51" t="s">
        <v>468</v>
      </c>
      <c r="H537" s="51" t="s">
        <v>342</v>
      </c>
      <c r="I537" s="51" t="s">
        <v>343</v>
      </c>
      <c r="J537" s="51" t="s">
        <v>568</v>
      </c>
      <c r="K537" s="51">
        <v>3.7679999999999998</v>
      </c>
      <c r="L537" s="51">
        <v>4.6890000000000001</v>
      </c>
      <c r="M537" s="51">
        <v>5.1580000000000004</v>
      </c>
      <c r="N537" s="51">
        <v>5.6550000000000002</v>
      </c>
      <c r="O537" s="51">
        <v>5.9649999999999999</v>
      </c>
      <c r="P537" s="51">
        <v>6.5419999999999998</v>
      </c>
      <c r="Q537" s="51">
        <v>7.782</v>
      </c>
      <c r="R537" s="51">
        <v>7.8810000000000002</v>
      </c>
      <c r="S537" s="51">
        <v>8.4930000000000003</v>
      </c>
      <c r="T537" s="51">
        <v>9.8729999999999993</v>
      </c>
      <c r="U537" s="51">
        <v>2020</v>
      </c>
    </row>
    <row r="538" spans="1:21" ht="15.5">
      <c r="A538" s="51">
        <v>313</v>
      </c>
      <c r="B538" s="51" t="s">
        <v>561</v>
      </c>
      <c r="C538" s="51" t="s">
        <v>469</v>
      </c>
      <c r="D538" s="51" t="str">
        <f t="shared" si="8"/>
        <v>GGXWDG_NGDPThe Bahamas</v>
      </c>
      <c r="E538" s="51" t="s">
        <v>562</v>
      </c>
      <c r="F538" s="51" t="s">
        <v>467</v>
      </c>
      <c r="G538" s="51" t="s">
        <v>468</v>
      </c>
      <c r="H538" s="51" t="s">
        <v>392</v>
      </c>
      <c r="I538" s="51"/>
      <c r="J538" s="51" t="s">
        <v>470</v>
      </c>
      <c r="K538" s="51">
        <v>36.247</v>
      </c>
      <c r="L538" s="51">
        <v>44.054000000000002</v>
      </c>
      <c r="M538" s="51">
        <v>47.587000000000003</v>
      </c>
      <c r="N538" s="51">
        <v>49.558</v>
      </c>
      <c r="O538" s="51">
        <v>50.570999999999998</v>
      </c>
      <c r="P538" s="51">
        <v>53.014000000000003</v>
      </c>
      <c r="Q538" s="51">
        <v>60.954999999999998</v>
      </c>
      <c r="R538" s="51">
        <v>58.841000000000001</v>
      </c>
      <c r="S538" s="51">
        <v>68.649000000000001</v>
      </c>
      <c r="T538" s="51">
        <v>88.555999999999997</v>
      </c>
      <c r="U538" s="51">
        <v>2020</v>
      </c>
    </row>
    <row r="539" spans="1:21" ht="15.5">
      <c r="A539" s="51">
        <v>313</v>
      </c>
      <c r="B539" s="51" t="s">
        <v>561</v>
      </c>
      <c r="C539" s="51" t="s">
        <v>471</v>
      </c>
      <c r="D539" s="51" t="str">
        <f t="shared" si="8"/>
        <v>NGDP_FYThe Bahamas</v>
      </c>
      <c r="E539" s="51" t="s">
        <v>562</v>
      </c>
      <c r="F539" s="51" t="s">
        <v>472</v>
      </c>
      <c r="G539" s="51" t="s">
        <v>473</v>
      </c>
      <c r="H539" s="51" t="s">
        <v>342</v>
      </c>
      <c r="I539" s="51" t="s">
        <v>343</v>
      </c>
      <c r="J539" s="51" t="s">
        <v>568</v>
      </c>
      <c r="K539" s="51">
        <v>10.395</v>
      </c>
      <c r="L539" s="51">
        <v>10.644</v>
      </c>
      <c r="M539" s="51">
        <v>10.84</v>
      </c>
      <c r="N539" s="51">
        <v>11.411</v>
      </c>
      <c r="O539" s="51">
        <v>11.795</v>
      </c>
      <c r="P539" s="51">
        <v>12.340999999999999</v>
      </c>
      <c r="Q539" s="51">
        <v>12.766999999999999</v>
      </c>
      <c r="R539" s="51">
        <v>13.395</v>
      </c>
      <c r="S539" s="51">
        <v>12.371</v>
      </c>
      <c r="T539" s="51">
        <v>11.148999999999999</v>
      </c>
      <c r="U539" s="51">
        <v>2020</v>
      </c>
    </row>
    <row r="540" spans="1:21" ht="15.5">
      <c r="A540" s="51">
        <v>313</v>
      </c>
      <c r="B540" s="51" t="s">
        <v>561</v>
      </c>
      <c r="C540" s="51" t="s">
        <v>474</v>
      </c>
      <c r="D540" s="51" t="str">
        <f t="shared" si="8"/>
        <v>BCAThe Bahamas</v>
      </c>
      <c r="E540" s="51" t="s">
        <v>562</v>
      </c>
      <c r="F540" s="51" t="s">
        <v>475</v>
      </c>
      <c r="G540" s="51" t="s">
        <v>476</v>
      </c>
      <c r="H540" s="51" t="s">
        <v>352</v>
      </c>
      <c r="I540" s="51" t="s">
        <v>343</v>
      </c>
      <c r="J540" s="51" t="s">
        <v>569</v>
      </c>
      <c r="K540" s="51">
        <v>-1.532</v>
      </c>
      <c r="L540" s="51">
        <v>-1.516</v>
      </c>
      <c r="M540" s="51">
        <v>-2.1930000000000001</v>
      </c>
      <c r="N540" s="51">
        <v>-1.61</v>
      </c>
      <c r="O540" s="51">
        <v>-1.0589999999999999</v>
      </c>
      <c r="P540" s="51">
        <v>-1.575</v>
      </c>
      <c r="Q540" s="51">
        <v>-1.115</v>
      </c>
      <c r="R540" s="51">
        <v>0.52600000000000002</v>
      </c>
      <c r="S540" s="51">
        <v>-1.9770000000000001</v>
      </c>
      <c r="T540" s="51">
        <v>-2.6349999999999998</v>
      </c>
      <c r="U540" s="51">
        <v>2019</v>
      </c>
    </row>
    <row r="541" spans="1:21" ht="15.5">
      <c r="A541" s="51">
        <v>313</v>
      </c>
      <c r="B541" s="51" t="s">
        <v>561</v>
      </c>
      <c r="C541" s="51" t="s">
        <v>478</v>
      </c>
      <c r="D541" s="51" t="str">
        <f t="shared" si="8"/>
        <v>BCA_NGDPDThe Bahamas</v>
      </c>
      <c r="E541" s="51" t="s">
        <v>562</v>
      </c>
      <c r="F541" s="51" t="s">
        <v>475</v>
      </c>
      <c r="G541" s="51" t="s">
        <v>476</v>
      </c>
      <c r="H541" s="51" t="s">
        <v>392</v>
      </c>
      <c r="I541" s="51"/>
      <c r="J541" s="51" t="s">
        <v>479</v>
      </c>
      <c r="K541" s="51">
        <v>-14.289</v>
      </c>
      <c r="L541" s="51">
        <v>-14.347</v>
      </c>
      <c r="M541" s="51">
        <v>-19.733000000000001</v>
      </c>
      <c r="N541" s="51">
        <v>-13.750999999999999</v>
      </c>
      <c r="O541" s="51">
        <v>-8.8800000000000008</v>
      </c>
      <c r="P541" s="51">
        <v>-12.608000000000001</v>
      </c>
      <c r="Q541" s="51">
        <v>-8.5619999999999994</v>
      </c>
      <c r="R541" s="51">
        <v>3.871</v>
      </c>
      <c r="S541" s="51">
        <v>-17.577000000000002</v>
      </c>
      <c r="T541" s="51">
        <v>-22.507000000000001</v>
      </c>
      <c r="U541" s="51">
        <v>2019</v>
      </c>
    </row>
    <row r="542" spans="1:21" ht="15.5">
      <c r="A542" s="51">
        <v>419</v>
      </c>
      <c r="B542" s="51" t="s">
        <v>570</v>
      </c>
      <c r="C542" s="51" t="s">
        <v>338</v>
      </c>
      <c r="D542" s="51" t="str">
        <f t="shared" si="8"/>
        <v>NGDP_RBahrain</v>
      </c>
      <c r="E542" s="51" t="s">
        <v>216</v>
      </c>
      <c r="F542" s="51" t="s">
        <v>340</v>
      </c>
      <c r="G542" s="51" t="s">
        <v>341</v>
      </c>
      <c r="H542" s="51" t="s">
        <v>342</v>
      </c>
      <c r="I542" s="51" t="s">
        <v>343</v>
      </c>
      <c r="J542" s="51" t="s">
        <v>571</v>
      </c>
      <c r="K542" s="51">
        <v>10.228</v>
      </c>
      <c r="L542" s="51">
        <v>10.782</v>
      </c>
      <c r="M542" s="51">
        <v>11.250999999999999</v>
      </c>
      <c r="N542" s="51">
        <v>11.53</v>
      </c>
      <c r="O542" s="51">
        <v>11.941000000000001</v>
      </c>
      <c r="P542" s="51">
        <v>12.452999999999999</v>
      </c>
      <c r="Q542" s="51">
        <v>12.667</v>
      </c>
      <c r="R542" s="51">
        <v>12.919</v>
      </c>
      <c r="S542" s="51">
        <v>12.222</v>
      </c>
      <c r="T542" s="51">
        <v>12.625</v>
      </c>
      <c r="U542" s="51">
        <v>2019</v>
      </c>
    </row>
    <row r="543" spans="1:21" ht="15.5">
      <c r="A543" s="51">
        <v>419</v>
      </c>
      <c r="B543" s="51" t="s">
        <v>570</v>
      </c>
      <c r="C543" s="51" t="s">
        <v>345</v>
      </c>
      <c r="D543" s="51" t="str">
        <f t="shared" si="8"/>
        <v>NGDP_RPCHBahrain</v>
      </c>
      <c r="E543" s="51" t="s">
        <v>216</v>
      </c>
      <c r="F543" s="51" t="s">
        <v>340</v>
      </c>
      <c r="G543" s="51" t="s">
        <v>346</v>
      </c>
      <c r="H543" s="51" t="s">
        <v>347</v>
      </c>
      <c r="I543" s="51"/>
      <c r="J543" s="51" t="s">
        <v>348</v>
      </c>
      <c r="K543" s="51">
        <v>3.7280000000000002</v>
      </c>
      <c r="L543" s="51">
        <v>5.4160000000000004</v>
      </c>
      <c r="M543" s="51">
        <v>4.351</v>
      </c>
      <c r="N543" s="51">
        <v>2.4849999999999999</v>
      </c>
      <c r="O543" s="51">
        <v>3.5579999999999998</v>
      </c>
      <c r="P543" s="51">
        <v>4.2919999999999998</v>
      </c>
      <c r="Q543" s="51">
        <v>1.72</v>
      </c>
      <c r="R543" s="51">
        <v>1.99</v>
      </c>
      <c r="S543" s="51">
        <v>-5.3949999999999996</v>
      </c>
      <c r="T543" s="51">
        <v>3.294</v>
      </c>
      <c r="U543" s="51">
        <v>2019</v>
      </c>
    </row>
    <row r="544" spans="1:21" ht="15.5">
      <c r="A544" s="51">
        <v>419</v>
      </c>
      <c r="B544" s="51" t="s">
        <v>570</v>
      </c>
      <c r="C544" s="51" t="s">
        <v>349</v>
      </c>
      <c r="D544" s="51" t="str">
        <f t="shared" si="8"/>
        <v>NGDPBahrain</v>
      </c>
      <c r="E544" s="51" t="s">
        <v>216</v>
      </c>
      <c r="F544" s="51" t="s">
        <v>155</v>
      </c>
      <c r="G544" s="51" t="s">
        <v>350</v>
      </c>
      <c r="H544" s="51" t="s">
        <v>342</v>
      </c>
      <c r="I544" s="51" t="s">
        <v>343</v>
      </c>
      <c r="J544" s="51" t="s">
        <v>571</v>
      </c>
      <c r="K544" s="51">
        <v>11.561999999999999</v>
      </c>
      <c r="L544" s="51">
        <v>12.234999999999999</v>
      </c>
      <c r="M544" s="51">
        <v>12.554</v>
      </c>
      <c r="N544" s="51">
        <v>11.675000000000001</v>
      </c>
      <c r="O544" s="51">
        <v>12.12</v>
      </c>
      <c r="P544" s="51">
        <v>13.337999999999999</v>
      </c>
      <c r="Q544" s="51">
        <v>14.157999999999999</v>
      </c>
      <c r="R544" s="51">
        <v>14.465999999999999</v>
      </c>
      <c r="S544" s="51">
        <v>12.747999999999999</v>
      </c>
      <c r="T544" s="51">
        <v>14.101000000000001</v>
      </c>
      <c r="U544" s="51">
        <v>2019</v>
      </c>
    </row>
    <row r="545" spans="1:21" ht="15.5">
      <c r="A545" s="51">
        <v>419</v>
      </c>
      <c r="B545" s="51" t="s">
        <v>570</v>
      </c>
      <c r="C545" s="51" t="s">
        <v>157</v>
      </c>
      <c r="D545" s="51" t="str">
        <f t="shared" si="8"/>
        <v>NGDPDBahrain</v>
      </c>
      <c r="E545" s="51" t="s">
        <v>216</v>
      </c>
      <c r="F545" s="51" t="s">
        <v>155</v>
      </c>
      <c r="G545" s="51" t="s">
        <v>351</v>
      </c>
      <c r="H545" s="51" t="s">
        <v>352</v>
      </c>
      <c r="I545" s="51" t="s">
        <v>343</v>
      </c>
      <c r="J545" s="51" t="s">
        <v>353</v>
      </c>
      <c r="K545" s="51">
        <v>30.748999999999999</v>
      </c>
      <c r="L545" s="51">
        <v>32.539000000000001</v>
      </c>
      <c r="M545" s="51">
        <v>33.387999999999998</v>
      </c>
      <c r="N545" s="51">
        <v>31.050999999999998</v>
      </c>
      <c r="O545" s="51">
        <v>32.234999999999999</v>
      </c>
      <c r="P545" s="51">
        <v>35.473999999999997</v>
      </c>
      <c r="Q545" s="51">
        <v>37.654000000000003</v>
      </c>
      <c r="R545" s="51">
        <v>38.473999999999997</v>
      </c>
      <c r="S545" s="51">
        <v>33.904000000000003</v>
      </c>
      <c r="T545" s="51">
        <v>37.503</v>
      </c>
      <c r="U545" s="51">
        <v>2019</v>
      </c>
    </row>
    <row r="546" spans="1:21" ht="15.5">
      <c r="A546" s="51">
        <v>419</v>
      </c>
      <c r="B546" s="51" t="s">
        <v>570</v>
      </c>
      <c r="C546" s="51" t="s">
        <v>354</v>
      </c>
      <c r="D546" s="51" t="str">
        <f t="shared" si="8"/>
        <v>PPPGDPBahrain</v>
      </c>
      <c r="E546" s="51" t="s">
        <v>216</v>
      </c>
      <c r="F546" s="51" t="s">
        <v>155</v>
      </c>
      <c r="G546" s="51" t="s">
        <v>355</v>
      </c>
      <c r="H546" s="51" t="s">
        <v>356</v>
      </c>
      <c r="I546" s="51" t="s">
        <v>343</v>
      </c>
      <c r="J546" s="51" t="s">
        <v>353</v>
      </c>
      <c r="K546" s="51">
        <v>65.875</v>
      </c>
      <c r="L546" s="51">
        <v>67.716999999999999</v>
      </c>
      <c r="M546" s="51">
        <v>68.275999999999996</v>
      </c>
      <c r="N546" s="51">
        <v>62.523000000000003</v>
      </c>
      <c r="O546" s="51">
        <v>63.831000000000003</v>
      </c>
      <c r="P546" s="51">
        <v>71.281999999999996</v>
      </c>
      <c r="Q546" s="51">
        <v>74.248999999999995</v>
      </c>
      <c r="R546" s="51">
        <v>77.078000000000003</v>
      </c>
      <c r="S546" s="51">
        <v>73.804000000000002</v>
      </c>
      <c r="T546" s="51">
        <v>77.623999999999995</v>
      </c>
      <c r="U546" s="51">
        <v>2019</v>
      </c>
    </row>
    <row r="547" spans="1:21" ht="15.5">
      <c r="A547" s="51">
        <v>419</v>
      </c>
      <c r="B547" s="51" t="s">
        <v>570</v>
      </c>
      <c r="C547" s="51" t="s">
        <v>357</v>
      </c>
      <c r="D547" s="51" t="str">
        <f t="shared" si="8"/>
        <v>NGDP_DBahrain</v>
      </c>
      <c r="E547" s="51" t="s">
        <v>216</v>
      </c>
      <c r="F547" s="51" t="s">
        <v>358</v>
      </c>
      <c r="G547" s="51" t="s">
        <v>359</v>
      </c>
      <c r="H547" s="51" t="s">
        <v>360</v>
      </c>
      <c r="I547" s="51"/>
      <c r="J547" s="51" t="s">
        <v>361</v>
      </c>
      <c r="K547" s="51">
        <v>113.045</v>
      </c>
      <c r="L547" s="51">
        <v>113.48</v>
      </c>
      <c r="M547" s="51">
        <v>111.583</v>
      </c>
      <c r="N547" s="51">
        <v>101.256</v>
      </c>
      <c r="O547" s="51">
        <v>101.506</v>
      </c>
      <c r="P547" s="51">
        <v>107.108</v>
      </c>
      <c r="Q547" s="51">
        <v>111.768</v>
      </c>
      <c r="R547" s="51">
        <v>111.974</v>
      </c>
      <c r="S547" s="51">
        <v>104.301</v>
      </c>
      <c r="T547" s="51">
        <v>111.694</v>
      </c>
      <c r="U547" s="51">
        <v>2019</v>
      </c>
    </row>
    <row r="548" spans="1:21" ht="15.5">
      <c r="A548" s="51">
        <v>419</v>
      </c>
      <c r="B548" s="51" t="s">
        <v>570</v>
      </c>
      <c r="C548" s="51" t="s">
        <v>362</v>
      </c>
      <c r="D548" s="51" t="str">
        <f t="shared" si="8"/>
        <v>NGDPRPCBahrain</v>
      </c>
      <c r="E548" s="51" t="s">
        <v>216</v>
      </c>
      <c r="F548" s="51" t="s">
        <v>363</v>
      </c>
      <c r="G548" s="51" t="s">
        <v>364</v>
      </c>
      <c r="H548" s="51" t="s">
        <v>342</v>
      </c>
      <c r="I548" s="51" t="s">
        <v>333</v>
      </c>
      <c r="J548" s="51" t="s">
        <v>365</v>
      </c>
      <c r="K548" s="51">
        <v>8459.77</v>
      </c>
      <c r="L548" s="51">
        <v>8603.26</v>
      </c>
      <c r="M548" s="51">
        <v>8558.4699999999993</v>
      </c>
      <c r="N548" s="51">
        <v>8414.26</v>
      </c>
      <c r="O548" s="51">
        <v>8386.7999999999993</v>
      </c>
      <c r="P548" s="51">
        <v>8295.7999999999993</v>
      </c>
      <c r="Q548" s="51">
        <v>8427.41</v>
      </c>
      <c r="R548" s="51">
        <v>8707.09</v>
      </c>
      <c r="S548" s="51">
        <v>8075.83</v>
      </c>
      <c r="T548" s="51">
        <v>8178.26</v>
      </c>
      <c r="U548" s="51">
        <v>2019</v>
      </c>
    </row>
    <row r="549" spans="1:21" ht="15.5">
      <c r="A549" s="51">
        <v>419</v>
      </c>
      <c r="B549" s="51" t="s">
        <v>570</v>
      </c>
      <c r="C549" s="51" t="s">
        <v>366</v>
      </c>
      <c r="D549" s="51" t="str">
        <f t="shared" si="8"/>
        <v>NGDPRPPPPCBahrain</v>
      </c>
      <c r="E549" s="51" t="s">
        <v>216</v>
      </c>
      <c r="F549" s="51" t="s">
        <v>363</v>
      </c>
      <c r="G549" s="51" t="s">
        <v>367</v>
      </c>
      <c r="H549" s="51" t="s">
        <v>368</v>
      </c>
      <c r="I549" s="51" t="s">
        <v>333</v>
      </c>
      <c r="J549" s="51" t="s">
        <v>365</v>
      </c>
      <c r="K549" s="51">
        <v>48424.65</v>
      </c>
      <c r="L549" s="51">
        <v>49246</v>
      </c>
      <c r="M549" s="51">
        <v>48989.61</v>
      </c>
      <c r="N549" s="51">
        <v>48164.15</v>
      </c>
      <c r="O549" s="51">
        <v>48006.93</v>
      </c>
      <c r="P549" s="51">
        <v>47486.02</v>
      </c>
      <c r="Q549" s="51">
        <v>48239.43</v>
      </c>
      <c r="R549" s="51">
        <v>49840.3</v>
      </c>
      <c r="S549" s="51">
        <v>46226.93</v>
      </c>
      <c r="T549" s="51">
        <v>46813.24</v>
      </c>
      <c r="U549" s="51">
        <v>2019</v>
      </c>
    </row>
    <row r="550" spans="1:21" ht="15.5">
      <c r="A550" s="51">
        <v>419</v>
      </c>
      <c r="B550" s="51" t="s">
        <v>570</v>
      </c>
      <c r="C550" s="51" t="s">
        <v>369</v>
      </c>
      <c r="D550" s="51" t="str">
        <f t="shared" si="8"/>
        <v>NGDPPCBahrain</v>
      </c>
      <c r="E550" s="51" t="s">
        <v>216</v>
      </c>
      <c r="F550" s="51" t="s">
        <v>370</v>
      </c>
      <c r="G550" s="51" t="s">
        <v>371</v>
      </c>
      <c r="H550" s="51" t="s">
        <v>342</v>
      </c>
      <c r="I550" s="51" t="s">
        <v>333</v>
      </c>
      <c r="J550" s="51" t="s">
        <v>372</v>
      </c>
      <c r="K550" s="51">
        <v>9563.35</v>
      </c>
      <c r="L550" s="51">
        <v>9762.9599999999991</v>
      </c>
      <c r="M550" s="51">
        <v>9549.77</v>
      </c>
      <c r="N550" s="51">
        <v>8519.93</v>
      </c>
      <c r="O550" s="51">
        <v>8513.1200000000008</v>
      </c>
      <c r="P550" s="51">
        <v>8885.48</v>
      </c>
      <c r="Q550" s="51">
        <v>9419.18</v>
      </c>
      <c r="R550" s="51">
        <v>9749.66</v>
      </c>
      <c r="S550" s="51">
        <v>8423.15</v>
      </c>
      <c r="T550" s="51">
        <v>9134.6299999999992</v>
      </c>
      <c r="U550" s="51">
        <v>2019</v>
      </c>
    </row>
    <row r="551" spans="1:21" ht="15.5">
      <c r="A551" s="51">
        <v>419</v>
      </c>
      <c r="B551" s="51" t="s">
        <v>570</v>
      </c>
      <c r="C551" s="51" t="s">
        <v>373</v>
      </c>
      <c r="D551" s="51" t="str">
        <f t="shared" si="8"/>
        <v>NGDPDPCBahrain</v>
      </c>
      <c r="E551" s="51" t="s">
        <v>216</v>
      </c>
      <c r="F551" s="51" t="s">
        <v>370</v>
      </c>
      <c r="G551" s="51" t="s">
        <v>374</v>
      </c>
      <c r="H551" s="51" t="s">
        <v>352</v>
      </c>
      <c r="I551" s="51" t="s">
        <v>333</v>
      </c>
      <c r="J551" s="51" t="s">
        <v>372</v>
      </c>
      <c r="K551" s="51">
        <v>25434.45</v>
      </c>
      <c r="L551" s="51">
        <v>25965.31</v>
      </c>
      <c r="M551" s="51">
        <v>25398.32</v>
      </c>
      <c r="N551" s="51">
        <v>22659.37</v>
      </c>
      <c r="O551" s="51">
        <v>22641.279999999999</v>
      </c>
      <c r="P551" s="51">
        <v>23631.59</v>
      </c>
      <c r="Q551" s="51">
        <v>25051.02</v>
      </c>
      <c r="R551" s="51">
        <v>25929.95</v>
      </c>
      <c r="S551" s="51">
        <v>22402</v>
      </c>
      <c r="T551" s="51">
        <v>24294.240000000002</v>
      </c>
      <c r="U551" s="51">
        <v>2019</v>
      </c>
    </row>
    <row r="552" spans="1:21" ht="15.5">
      <c r="A552" s="51">
        <v>419</v>
      </c>
      <c r="B552" s="51" t="s">
        <v>570</v>
      </c>
      <c r="C552" s="51" t="s">
        <v>375</v>
      </c>
      <c r="D552" s="51" t="str">
        <f t="shared" si="8"/>
        <v>PPPPCBahrain</v>
      </c>
      <c r="E552" s="51" t="s">
        <v>216</v>
      </c>
      <c r="F552" s="51" t="s">
        <v>370</v>
      </c>
      <c r="G552" s="51" t="s">
        <v>376</v>
      </c>
      <c r="H552" s="51" t="s">
        <v>356</v>
      </c>
      <c r="I552" s="51" t="s">
        <v>333</v>
      </c>
      <c r="J552" s="51" t="s">
        <v>372</v>
      </c>
      <c r="K552" s="51">
        <v>54489.15</v>
      </c>
      <c r="L552" s="51">
        <v>54035.42</v>
      </c>
      <c r="M552" s="51">
        <v>51938.11</v>
      </c>
      <c r="N552" s="51">
        <v>45626.7</v>
      </c>
      <c r="O552" s="51">
        <v>44833.97</v>
      </c>
      <c r="P552" s="51">
        <v>47486.02</v>
      </c>
      <c r="Q552" s="51">
        <v>49397.64</v>
      </c>
      <c r="R552" s="51">
        <v>51948.07</v>
      </c>
      <c r="S552" s="51">
        <v>48765.98</v>
      </c>
      <c r="T552" s="51">
        <v>50284.41</v>
      </c>
      <c r="U552" s="51">
        <v>2019</v>
      </c>
    </row>
    <row r="553" spans="1:21" ht="15.5">
      <c r="A553" s="51">
        <v>419</v>
      </c>
      <c r="B553" s="51" t="s">
        <v>570</v>
      </c>
      <c r="C553" s="51" t="s">
        <v>377</v>
      </c>
      <c r="D553" s="51" t="str">
        <f t="shared" si="8"/>
        <v>NGAP_NPGDPBahrain</v>
      </c>
      <c r="E553" s="51" t="s">
        <v>216</v>
      </c>
      <c r="F553" s="51" t="s">
        <v>378</v>
      </c>
      <c r="G553" s="51" t="s">
        <v>379</v>
      </c>
      <c r="H553" s="51" t="s">
        <v>380</v>
      </c>
      <c r="I553" s="51"/>
      <c r="J553" s="51"/>
      <c r="K553" s="51"/>
      <c r="L553" s="51"/>
      <c r="M553" s="51"/>
      <c r="N553" s="51"/>
      <c r="O553" s="51"/>
      <c r="P553" s="51"/>
      <c r="Q553" s="51"/>
      <c r="R553" s="51"/>
      <c r="S553" s="51"/>
      <c r="T553" s="51"/>
      <c r="U553" s="51"/>
    </row>
    <row r="554" spans="1:21" ht="15.5">
      <c r="A554" s="51">
        <v>419</v>
      </c>
      <c r="B554" s="51" t="s">
        <v>570</v>
      </c>
      <c r="C554" s="51" t="s">
        <v>381</v>
      </c>
      <c r="D554" s="51" t="str">
        <f t="shared" si="8"/>
        <v>PPPSHBahrain</v>
      </c>
      <c r="E554" s="51" t="s">
        <v>216</v>
      </c>
      <c r="F554" s="51" t="s">
        <v>382</v>
      </c>
      <c r="G554" s="51" t="s">
        <v>383</v>
      </c>
      <c r="H554" s="51" t="s">
        <v>384</v>
      </c>
      <c r="I554" s="51"/>
      <c r="J554" s="51" t="s">
        <v>353</v>
      </c>
      <c r="K554" s="51">
        <v>6.6000000000000003E-2</v>
      </c>
      <c r="L554" s="51">
        <v>6.4000000000000001E-2</v>
      </c>
      <c r="M554" s="51">
        <v>6.3E-2</v>
      </c>
      <c r="N554" s="51">
        <v>5.6000000000000001E-2</v>
      </c>
      <c r="O554" s="51">
        <v>5.5E-2</v>
      </c>
      <c r="P554" s="51">
        <v>5.8999999999999997E-2</v>
      </c>
      <c r="Q554" s="51">
        <v>5.8000000000000003E-2</v>
      </c>
      <c r="R554" s="51">
        <v>5.7000000000000002E-2</v>
      </c>
      <c r="S554" s="51">
        <v>5.6000000000000001E-2</v>
      </c>
      <c r="T554" s="51">
        <v>5.5E-2</v>
      </c>
      <c r="U554" s="51">
        <v>2019</v>
      </c>
    </row>
    <row r="555" spans="1:21" ht="15.5">
      <c r="A555" s="51">
        <v>419</v>
      </c>
      <c r="B555" s="51" t="s">
        <v>570</v>
      </c>
      <c r="C555" s="51" t="s">
        <v>385</v>
      </c>
      <c r="D555" s="51" t="str">
        <f t="shared" si="8"/>
        <v>PPPEXBahrain</v>
      </c>
      <c r="E555" s="51" t="s">
        <v>216</v>
      </c>
      <c r="F555" s="51" t="s">
        <v>386</v>
      </c>
      <c r="G555" s="51" t="s">
        <v>387</v>
      </c>
      <c r="H555" s="51" t="s">
        <v>388</v>
      </c>
      <c r="I555" s="51"/>
      <c r="J555" s="51" t="s">
        <v>353</v>
      </c>
      <c r="K555" s="51">
        <v>0.17599999999999999</v>
      </c>
      <c r="L555" s="51">
        <v>0.18099999999999999</v>
      </c>
      <c r="M555" s="51">
        <v>0.184</v>
      </c>
      <c r="N555" s="51">
        <v>0.187</v>
      </c>
      <c r="O555" s="51">
        <v>0.19</v>
      </c>
      <c r="P555" s="51">
        <v>0.187</v>
      </c>
      <c r="Q555" s="51">
        <v>0.191</v>
      </c>
      <c r="R555" s="51">
        <v>0.188</v>
      </c>
      <c r="S555" s="51">
        <v>0.17299999999999999</v>
      </c>
      <c r="T555" s="51">
        <v>0.182</v>
      </c>
      <c r="U555" s="51">
        <v>2019</v>
      </c>
    </row>
    <row r="556" spans="1:21" ht="15.5">
      <c r="A556" s="51">
        <v>419</v>
      </c>
      <c r="B556" s="51" t="s">
        <v>570</v>
      </c>
      <c r="C556" s="51" t="s">
        <v>389</v>
      </c>
      <c r="D556" s="51" t="str">
        <f t="shared" si="8"/>
        <v>NID_NGDPBahrain</v>
      </c>
      <c r="E556" s="51" t="s">
        <v>216</v>
      </c>
      <c r="F556" s="51" t="s">
        <v>390</v>
      </c>
      <c r="G556" s="51" t="s">
        <v>391</v>
      </c>
      <c r="H556" s="51" t="s">
        <v>392</v>
      </c>
      <c r="I556" s="51"/>
      <c r="J556" s="51" t="s">
        <v>571</v>
      </c>
      <c r="K556" s="51">
        <v>28.146000000000001</v>
      </c>
      <c r="L556" s="51">
        <v>25.940999999999999</v>
      </c>
      <c r="M556" s="51">
        <v>26.844999999999999</v>
      </c>
      <c r="N556" s="51">
        <v>26.591999999999999</v>
      </c>
      <c r="O556" s="51">
        <v>29.719000000000001</v>
      </c>
      <c r="P556" s="51">
        <v>32.942999999999998</v>
      </c>
      <c r="Q556" s="51">
        <v>35.005000000000003</v>
      </c>
      <c r="R556" s="51">
        <v>33.078000000000003</v>
      </c>
      <c r="S556" s="51">
        <v>34.470999999999997</v>
      </c>
      <c r="T556" s="51">
        <v>33.939</v>
      </c>
      <c r="U556" s="51">
        <v>2019</v>
      </c>
    </row>
    <row r="557" spans="1:21" ht="15.5">
      <c r="A557" s="51">
        <v>419</v>
      </c>
      <c r="B557" s="51" t="s">
        <v>570</v>
      </c>
      <c r="C557" s="51" t="s">
        <v>393</v>
      </c>
      <c r="D557" s="51" t="str">
        <f t="shared" si="8"/>
        <v>NGSD_NGDPBahrain</v>
      </c>
      <c r="E557" s="51" t="s">
        <v>216</v>
      </c>
      <c r="F557" s="51" t="s">
        <v>394</v>
      </c>
      <c r="G557" s="51" t="s">
        <v>395</v>
      </c>
      <c r="H557" s="51" t="s">
        <v>392</v>
      </c>
      <c r="I557" s="51"/>
      <c r="J557" s="51" t="s">
        <v>571</v>
      </c>
      <c r="K557" s="51">
        <v>36.53</v>
      </c>
      <c r="L557" s="51">
        <v>33.345999999999997</v>
      </c>
      <c r="M557" s="51">
        <v>31.407</v>
      </c>
      <c r="N557" s="51">
        <v>24.17</v>
      </c>
      <c r="O557" s="51">
        <v>25.088000000000001</v>
      </c>
      <c r="P557" s="51">
        <v>28.856000000000002</v>
      </c>
      <c r="Q557" s="51">
        <v>28.539000000000001</v>
      </c>
      <c r="R557" s="51">
        <v>31.013999999999999</v>
      </c>
      <c r="S557" s="51">
        <v>24.87</v>
      </c>
      <c r="T557" s="51">
        <v>29.896999999999998</v>
      </c>
      <c r="U557" s="51">
        <v>2019</v>
      </c>
    </row>
    <row r="558" spans="1:21" ht="15.5">
      <c r="A558" s="51">
        <v>419</v>
      </c>
      <c r="B558" s="51" t="s">
        <v>570</v>
      </c>
      <c r="C558" s="51" t="s">
        <v>396</v>
      </c>
      <c r="D558" s="51" t="str">
        <f t="shared" si="8"/>
        <v>PCPIBahrain</v>
      </c>
      <c r="E558" s="51" t="s">
        <v>216</v>
      </c>
      <c r="F558" s="51" t="s">
        <v>397</v>
      </c>
      <c r="G558" s="51" t="s">
        <v>398</v>
      </c>
      <c r="H558" s="51" t="s">
        <v>360</v>
      </c>
      <c r="I558" s="51"/>
      <c r="J558" s="51" t="s">
        <v>572</v>
      </c>
      <c r="K558" s="51">
        <v>86.081999999999994</v>
      </c>
      <c r="L558" s="51">
        <v>88.924000000000007</v>
      </c>
      <c r="M558" s="51">
        <v>91.277000000000001</v>
      </c>
      <c r="N558" s="51">
        <v>92.963999999999999</v>
      </c>
      <c r="O558" s="51">
        <v>95.557000000000002</v>
      </c>
      <c r="P558" s="51">
        <v>96.881</v>
      </c>
      <c r="Q558" s="51">
        <v>98.906999999999996</v>
      </c>
      <c r="R558" s="51">
        <v>99.902000000000001</v>
      </c>
      <c r="S558" s="51">
        <v>97.58</v>
      </c>
      <c r="T558" s="51">
        <v>99.043999999999997</v>
      </c>
      <c r="U558" s="51">
        <v>2019</v>
      </c>
    </row>
    <row r="559" spans="1:21" ht="15.5">
      <c r="A559" s="51">
        <v>419</v>
      </c>
      <c r="B559" s="51" t="s">
        <v>570</v>
      </c>
      <c r="C559" s="51" t="s">
        <v>400</v>
      </c>
      <c r="D559" s="51" t="str">
        <f t="shared" si="8"/>
        <v>PCPIPCHBahrain</v>
      </c>
      <c r="E559" s="51" t="s">
        <v>216</v>
      </c>
      <c r="F559" s="51" t="s">
        <v>397</v>
      </c>
      <c r="G559" s="51" t="s">
        <v>401</v>
      </c>
      <c r="H559" s="51" t="s">
        <v>347</v>
      </c>
      <c r="I559" s="51"/>
      <c r="J559" s="51" t="s">
        <v>402</v>
      </c>
      <c r="K559" s="51">
        <v>2.7559999999999998</v>
      </c>
      <c r="L559" s="51">
        <v>3.302</v>
      </c>
      <c r="M559" s="51">
        <v>2.6459999999999999</v>
      </c>
      <c r="N559" s="51">
        <v>1.849</v>
      </c>
      <c r="O559" s="51">
        <v>2.7890000000000001</v>
      </c>
      <c r="P559" s="51">
        <v>1.3859999999999999</v>
      </c>
      <c r="Q559" s="51">
        <v>2.0910000000000002</v>
      </c>
      <c r="R559" s="51">
        <v>1.006</v>
      </c>
      <c r="S559" s="51">
        <v>-2.3239999999999998</v>
      </c>
      <c r="T559" s="51">
        <v>1.5</v>
      </c>
      <c r="U559" s="51">
        <v>2019</v>
      </c>
    </row>
    <row r="560" spans="1:21" ht="15.5">
      <c r="A560" s="51">
        <v>419</v>
      </c>
      <c r="B560" s="51" t="s">
        <v>570</v>
      </c>
      <c r="C560" s="51" t="s">
        <v>403</v>
      </c>
      <c r="D560" s="51" t="str">
        <f t="shared" si="8"/>
        <v>PCPIEBahrain</v>
      </c>
      <c r="E560" s="51" t="s">
        <v>216</v>
      </c>
      <c r="F560" s="51" t="s">
        <v>404</v>
      </c>
      <c r="G560" s="51" t="s">
        <v>405</v>
      </c>
      <c r="H560" s="51" t="s">
        <v>360</v>
      </c>
      <c r="I560" s="51"/>
      <c r="J560" s="51" t="s">
        <v>572</v>
      </c>
      <c r="K560" s="51">
        <v>86.53</v>
      </c>
      <c r="L560" s="51">
        <v>89.95</v>
      </c>
      <c r="M560" s="51">
        <v>92.19</v>
      </c>
      <c r="N560" s="51">
        <v>92.9</v>
      </c>
      <c r="O560" s="51">
        <v>95.04</v>
      </c>
      <c r="P560" s="51">
        <v>96.32</v>
      </c>
      <c r="Q560" s="51">
        <v>98.23</v>
      </c>
      <c r="R560" s="51">
        <v>99.4</v>
      </c>
      <c r="S560" s="51">
        <v>97.8</v>
      </c>
      <c r="T560" s="51">
        <v>100.087</v>
      </c>
      <c r="U560" s="51">
        <v>2019</v>
      </c>
    </row>
    <row r="561" spans="1:21" ht="15.5">
      <c r="A561" s="51">
        <v>419</v>
      </c>
      <c r="B561" s="51" t="s">
        <v>570</v>
      </c>
      <c r="C561" s="51" t="s">
        <v>406</v>
      </c>
      <c r="D561" s="51" t="str">
        <f t="shared" si="8"/>
        <v>PCPIEPCHBahrain</v>
      </c>
      <c r="E561" s="51" t="s">
        <v>216</v>
      </c>
      <c r="F561" s="51" t="s">
        <v>404</v>
      </c>
      <c r="G561" s="51" t="s">
        <v>407</v>
      </c>
      <c r="H561" s="51" t="s">
        <v>347</v>
      </c>
      <c r="I561" s="51"/>
      <c r="J561" s="51" t="s">
        <v>408</v>
      </c>
      <c r="K561" s="51">
        <v>2.609</v>
      </c>
      <c r="L561" s="51">
        <v>3.952</v>
      </c>
      <c r="M561" s="51">
        <v>2.4900000000000002</v>
      </c>
      <c r="N561" s="51">
        <v>0.77</v>
      </c>
      <c r="O561" s="51">
        <v>2.3039999999999998</v>
      </c>
      <c r="P561" s="51">
        <v>1.347</v>
      </c>
      <c r="Q561" s="51">
        <v>1.9830000000000001</v>
      </c>
      <c r="R561" s="51">
        <v>1.1910000000000001</v>
      </c>
      <c r="S561" s="51">
        <v>-1.61</v>
      </c>
      <c r="T561" s="51">
        <v>2.3380000000000001</v>
      </c>
      <c r="U561" s="51">
        <v>2019</v>
      </c>
    </row>
    <row r="562" spans="1:21" ht="15.5">
      <c r="A562" s="51">
        <v>419</v>
      </c>
      <c r="B562" s="51" t="s">
        <v>570</v>
      </c>
      <c r="C562" s="51" t="s">
        <v>409</v>
      </c>
      <c r="D562" s="51" t="str">
        <f t="shared" si="8"/>
        <v>FLIBOR6Bahrain</v>
      </c>
      <c r="E562" s="51" t="s">
        <v>216</v>
      </c>
      <c r="F562" s="51" t="s">
        <v>410</v>
      </c>
      <c r="G562" s="51"/>
      <c r="H562" s="51" t="s">
        <v>384</v>
      </c>
      <c r="I562" s="51"/>
      <c r="J562" s="51"/>
      <c r="K562" s="51"/>
      <c r="L562" s="51"/>
      <c r="M562" s="51"/>
      <c r="N562" s="51"/>
      <c r="O562" s="51"/>
      <c r="P562" s="51"/>
      <c r="Q562" s="51"/>
      <c r="R562" s="51"/>
      <c r="S562" s="51"/>
      <c r="T562" s="51"/>
      <c r="U562" s="51"/>
    </row>
    <row r="563" spans="1:21" ht="15.5">
      <c r="A563" s="51">
        <v>419</v>
      </c>
      <c r="B563" s="51" t="s">
        <v>570</v>
      </c>
      <c r="C563" s="51" t="s">
        <v>411</v>
      </c>
      <c r="D563" s="51" t="str">
        <f t="shared" si="8"/>
        <v>TM_RPCHBahrain</v>
      </c>
      <c r="E563" s="51" t="s">
        <v>216</v>
      </c>
      <c r="F563" s="51" t="s">
        <v>412</v>
      </c>
      <c r="G563" s="51" t="s">
        <v>413</v>
      </c>
      <c r="H563" s="51" t="s">
        <v>347</v>
      </c>
      <c r="I563" s="51"/>
      <c r="J563" s="51" t="s">
        <v>573</v>
      </c>
      <c r="K563" s="51">
        <v>27.701000000000001</v>
      </c>
      <c r="L563" s="51">
        <v>3.0979999999999999</v>
      </c>
      <c r="M563" s="51">
        <v>-7.3869999999999996</v>
      </c>
      <c r="N563" s="51">
        <v>-5.6689999999999996</v>
      </c>
      <c r="O563" s="51">
        <v>-3.153</v>
      </c>
      <c r="P563" s="51">
        <v>7.6020000000000003</v>
      </c>
      <c r="Q563" s="51">
        <v>5.7240000000000002</v>
      </c>
      <c r="R563" s="51">
        <v>-5.5679999999999996</v>
      </c>
      <c r="S563" s="51">
        <v>-2.8359999999999999</v>
      </c>
      <c r="T563" s="51">
        <v>-3.331</v>
      </c>
      <c r="U563" s="51">
        <v>2019</v>
      </c>
    </row>
    <row r="564" spans="1:21" ht="15.5">
      <c r="A564" s="51">
        <v>419</v>
      </c>
      <c r="B564" s="51" t="s">
        <v>570</v>
      </c>
      <c r="C564" s="51" t="s">
        <v>415</v>
      </c>
      <c r="D564" s="51" t="str">
        <f t="shared" si="8"/>
        <v>TMG_RPCHBahrain</v>
      </c>
      <c r="E564" s="51" t="s">
        <v>216</v>
      </c>
      <c r="F564" s="51" t="s">
        <v>416</v>
      </c>
      <c r="G564" s="51" t="s">
        <v>417</v>
      </c>
      <c r="H564" s="51" t="s">
        <v>347</v>
      </c>
      <c r="I564" s="51"/>
      <c r="J564" s="51" t="s">
        <v>573</v>
      </c>
      <c r="K564" s="51">
        <v>19.942</v>
      </c>
      <c r="L564" s="51">
        <v>1.194</v>
      </c>
      <c r="M564" s="51">
        <v>-8.1140000000000008</v>
      </c>
      <c r="N564" s="51">
        <v>-10.834</v>
      </c>
      <c r="O564" s="51">
        <v>-11.409000000000001</v>
      </c>
      <c r="P564" s="51">
        <v>12.436</v>
      </c>
      <c r="Q564" s="51">
        <v>10.938000000000001</v>
      </c>
      <c r="R564" s="51">
        <v>-8.4640000000000004</v>
      </c>
      <c r="S564" s="51">
        <v>-6.8179999999999996</v>
      </c>
      <c r="T564" s="51">
        <v>-0.21099999999999999</v>
      </c>
      <c r="U564" s="51">
        <v>2019</v>
      </c>
    </row>
    <row r="565" spans="1:21" ht="15.5">
      <c r="A565" s="51">
        <v>419</v>
      </c>
      <c r="B565" s="51" t="s">
        <v>570</v>
      </c>
      <c r="C565" s="51" t="s">
        <v>418</v>
      </c>
      <c r="D565" s="51" t="str">
        <f t="shared" si="8"/>
        <v>TX_RPCHBahrain</v>
      </c>
      <c r="E565" s="51" t="s">
        <v>216</v>
      </c>
      <c r="F565" s="51" t="s">
        <v>419</v>
      </c>
      <c r="G565" s="51" t="s">
        <v>420</v>
      </c>
      <c r="H565" s="51" t="s">
        <v>347</v>
      </c>
      <c r="I565" s="51"/>
      <c r="J565" s="51" t="s">
        <v>573</v>
      </c>
      <c r="K565" s="51">
        <v>20.803999999999998</v>
      </c>
      <c r="L565" s="51">
        <v>-0.66400000000000003</v>
      </c>
      <c r="M565" s="51">
        <v>-4.0679999999999996</v>
      </c>
      <c r="N565" s="51">
        <v>-0.84499999999999997</v>
      </c>
      <c r="O565" s="51">
        <v>-2.7570000000000001</v>
      </c>
      <c r="P565" s="51">
        <v>3.69</v>
      </c>
      <c r="Q565" s="51">
        <v>3.262</v>
      </c>
      <c r="R565" s="51">
        <v>0.38100000000000001</v>
      </c>
      <c r="S565" s="51">
        <v>-1.0569999999999999</v>
      </c>
      <c r="T565" s="51">
        <v>-6.89</v>
      </c>
      <c r="U565" s="51">
        <v>2019</v>
      </c>
    </row>
    <row r="566" spans="1:21" ht="15.5">
      <c r="A566" s="51">
        <v>419</v>
      </c>
      <c r="B566" s="51" t="s">
        <v>570</v>
      </c>
      <c r="C566" s="51" t="s">
        <v>421</v>
      </c>
      <c r="D566" s="51" t="str">
        <f t="shared" si="8"/>
        <v>TXG_RPCHBahrain</v>
      </c>
      <c r="E566" s="51" t="s">
        <v>216</v>
      </c>
      <c r="F566" s="51" t="s">
        <v>422</v>
      </c>
      <c r="G566" s="51" t="s">
        <v>423</v>
      </c>
      <c r="H566" s="51" t="s">
        <v>347</v>
      </c>
      <c r="I566" s="51"/>
      <c r="J566" s="51" t="s">
        <v>573</v>
      </c>
      <c r="K566" s="51">
        <v>12.829000000000001</v>
      </c>
      <c r="L566" s="51">
        <v>1.5029999999999999</v>
      </c>
      <c r="M566" s="51">
        <v>-6.37</v>
      </c>
      <c r="N566" s="51">
        <v>-12.747</v>
      </c>
      <c r="O566" s="51">
        <v>-18.925000000000001</v>
      </c>
      <c r="P566" s="51">
        <v>11.403</v>
      </c>
      <c r="Q566" s="51">
        <v>7.681</v>
      </c>
      <c r="R566" s="51">
        <v>2.15</v>
      </c>
      <c r="S566" s="51">
        <v>-5.2649999999999997</v>
      </c>
      <c r="T566" s="51">
        <v>1.0740000000000001</v>
      </c>
      <c r="U566" s="51">
        <v>2019</v>
      </c>
    </row>
    <row r="567" spans="1:21" ht="15.5">
      <c r="A567" s="51">
        <v>419</v>
      </c>
      <c r="B567" s="51" t="s">
        <v>570</v>
      </c>
      <c r="C567" s="51" t="s">
        <v>424</v>
      </c>
      <c r="D567" s="51" t="str">
        <f t="shared" si="8"/>
        <v>LURBahrain</v>
      </c>
      <c r="E567" s="51" t="s">
        <v>216</v>
      </c>
      <c r="F567" s="51" t="s">
        <v>425</v>
      </c>
      <c r="G567" s="51" t="s">
        <v>426</v>
      </c>
      <c r="H567" s="51" t="s">
        <v>427</v>
      </c>
      <c r="I567" s="51"/>
      <c r="J567" s="51" t="s">
        <v>574</v>
      </c>
      <c r="K567" s="51">
        <v>3.7</v>
      </c>
      <c r="L567" s="51">
        <v>4.3920000000000003</v>
      </c>
      <c r="M567" s="51">
        <v>3.7669999999999999</v>
      </c>
      <c r="N567" s="51">
        <v>3.3580000000000001</v>
      </c>
      <c r="O567" s="51">
        <v>3.7</v>
      </c>
      <c r="P567" s="51">
        <v>3.58</v>
      </c>
      <c r="Q567" s="51">
        <v>3.94</v>
      </c>
      <c r="R567" s="51">
        <v>4</v>
      </c>
      <c r="S567" s="51">
        <v>5.0389999999999997</v>
      </c>
      <c r="T567" s="51">
        <v>3.7730000000000001</v>
      </c>
      <c r="U567" s="51">
        <v>2018</v>
      </c>
    </row>
    <row r="568" spans="1:21" ht="15.5">
      <c r="A568" s="51">
        <v>419</v>
      </c>
      <c r="B568" s="51" t="s">
        <v>570</v>
      </c>
      <c r="C568" s="51" t="s">
        <v>428</v>
      </c>
      <c r="D568" s="51" t="str">
        <f t="shared" si="8"/>
        <v>LEBahrain</v>
      </c>
      <c r="E568" s="51" t="s">
        <v>216</v>
      </c>
      <c r="F568" s="51" t="s">
        <v>429</v>
      </c>
      <c r="G568" s="51" t="s">
        <v>430</v>
      </c>
      <c r="H568" s="51" t="s">
        <v>431</v>
      </c>
      <c r="I568" s="51" t="s">
        <v>432</v>
      </c>
      <c r="J568" s="51"/>
      <c r="K568" s="51"/>
      <c r="L568" s="51"/>
      <c r="M568" s="51"/>
      <c r="N568" s="51"/>
      <c r="O568" s="51"/>
      <c r="P568" s="51"/>
      <c r="Q568" s="51"/>
      <c r="R568" s="51"/>
      <c r="S568" s="51"/>
      <c r="T568" s="51"/>
      <c r="U568" s="51"/>
    </row>
    <row r="569" spans="1:21" ht="15.5">
      <c r="A569" s="51">
        <v>419</v>
      </c>
      <c r="B569" s="51" t="s">
        <v>570</v>
      </c>
      <c r="C569" s="51" t="s">
        <v>433</v>
      </c>
      <c r="D569" s="51" t="str">
        <f t="shared" si="8"/>
        <v>LPBahrain</v>
      </c>
      <c r="E569" s="51" t="s">
        <v>216</v>
      </c>
      <c r="F569" s="51" t="s">
        <v>434</v>
      </c>
      <c r="G569" s="51" t="s">
        <v>435</v>
      </c>
      <c r="H569" s="51" t="s">
        <v>431</v>
      </c>
      <c r="I569" s="51" t="s">
        <v>432</v>
      </c>
      <c r="J569" s="51" t="s">
        <v>575</v>
      </c>
      <c r="K569" s="51">
        <v>1.2090000000000001</v>
      </c>
      <c r="L569" s="51">
        <v>1.2529999999999999</v>
      </c>
      <c r="M569" s="51">
        <v>1.3149999999999999</v>
      </c>
      <c r="N569" s="51">
        <v>1.37</v>
      </c>
      <c r="O569" s="51">
        <v>1.4239999999999999</v>
      </c>
      <c r="P569" s="51">
        <v>1.5009999999999999</v>
      </c>
      <c r="Q569" s="51">
        <v>1.5029999999999999</v>
      </c>
      <c r="R569" s="51">
        <v>1.484</v>
      </c>
      <c r="S569" s="51">
        <v>1.5129999999999999</v>
      </c>
      <c r="T569" s="51">
        <v>1.544</v>
      </c>
      <c r="U569" s="51">
        <v>2019</v>
      </c>
    </row>
    <row r="570" spans="1:21" ht="15.5">
      <c r="A570" s="51">
        <v>419</v>
      </c>
      <c r="B570" s="51" t="s">
        <v>570</v>
      </c>
      <c r="C570" s="51" t="s">
        <v>437</v>
      </c>
      <c r="D570" s="51" t="str">
        <f t="shared" si="8"/>
        <v>GGRBahrain</v>
      </c>
      <c r="E570" s="51" t="s">
        <v>216</v>
      </c>
      <c r="F570" s="51" t="s">
        <v>438</v>
      </c>
      <c r="G570" s="51" t="s">
        <v>439</v>
      </c>
      <c r="H570" s="51" t="s">
        <v>342</v>
      </c>
      <c r="I570" s="51" t="s">
        <v>343</v>
      </c>
      <c r="J570" s="51" t="s">
        <v>576</v>
      </c>
      <c r="K570" s="51">
        <v>3.0459999999999998</v>
      </c>
      <c r="L570" s="51">
        <v>2.9769999999999999</v>
      </c>
      <c r="M570" s="51">
        <v>3.133</v>
      </c>
      <c r="N570" s="51">
        <v>2.1259999999999999</v>
      </c>
      <c r="O570" s="51">
        <v>2.1269999999999998</v>
      </c>
      <c r="P570" s="51">
        <v>2.4209999999999998</v>
      </c>
      <c r="Q570" s="51">
        <v>3.0939999999999999</v>
      </c>
      <c r="R570" s="51">
        <v>3.4470000000000001</v>
      </c>
      <c r="S570" s="51">
        <v>2.27</v>
      </c>
      <c r="T570" s="51">
        <v>3.1739999999999999</v>
      </c>
      <c r="U570" s="51">
        <v>2019</v>
      </c>
    </row>
    <row r="571" spans="1:21" ht="15.5">
      <c r="A571" s="51">
        <v>419</v>
      </c>
      <c r="B571" s="51" t="s">
        <v>570</v>
      </c>
      <c r="C571" s="51" t="s">
        <v>441</v>
      </c>
      <c r="D571" s="51" t="str">
        <f t="shared" si="8"/>
        <v>GGR_NGDPBahrain</v>
      </c>
      <c r="E571" s="51" t="s">
        <v>216</v>
      </c>
      <c r="F571" s="51" t="s">
        <v>438</v>
      </c>
      <c r="G571" s="51" t="s">
        <v>439</v>
      </c>
      <c r="H571" s="51" t="s">
        <v>392</v>
      </c>
      <c r="I571" s="51"/>
      <c r="J571" s="51" t="s">
        <v>442</v>
      </c>
      <c r="K571" s="51">
        <v>26.347999999999999</v>
      </c>
      <c r="L571" s="51">
        <v>24.33</v>
      </c>
      <c r="M571" s="51">
        <v>24.96</v>
      </c>
      <c r="N571" s="51">
        <v>18.21</v>
      </c>
      <c r="O571" s="51">
        <v>17.552</v>
      </c>
      <c r="P571" s="51">
        <v>18.151</v>
      </c>
      <c r="Q571" s="51">
        <v>21.850999999999999</v>
      </c>
      <c r="R571" s="51">
        <v>23.827999999999999</v>
      </c>
      <c r="S571" s="51">
        <v>17.806999999999999</v>
      </c>
      <c r="T571" s="51">
        <v>22.507999999999999</v>
      </c>
      <c r="U571" s="51">
        <v>2019</v>
      </c>
    </row>
    <row r="572" spans="1:21" ht="15.5">
      <c r="A572" s="51">
        <v>419</v>
      </c>
      <c r="B572" s="51" t="s">
        <v>570</v>
      </c>
      <c r="C572" s="51" t="s">
        <v>443</v>
      </c>
      <c r="D572" s="51" t="str">
        <f t="shared" si="8"/>
        <v>GGXBahrain</v>
      </c>
      <c r="E572" s="51" t="s">
        <v>216</v>
      </c>
      <c r="F572" s="51" t="s">
        <v>444</v>
      </c>
      <c r="G572" s="51" t="s">
        <v>445</v>
      </c>
      <c r="H572" s="51" t="s">
        <v>342</v>
      </c>
      <c r="I572" s="51" t="s">
        <v>343</v>
      </c>
      <c r="J572" s="51" t="s">
        <v>576</v>
      </c>
      <c r="K572" s="51">
        <v>3.7389999999999999</v>
      </c>
      <c r="L572" s="51">
        <v>4.0629999999999997</v>
      </c>
      <c r="M572" s="51">
        <v>3.5670000000000002</v>
      </c>
      <c r="N572" s="51">
        <v>4.2610000000000001</v>
      </c>
      <c r="O572" s="51">
        <v>4.24</v>
      </c>
      <c r="P572" s="51">
        <v>4.2919999999999998</v>
      </c>
      <c r="Q572" s="51">
        <v>4.7709999999999999</v>
      </c>
      <c r="R572" s="51">
        <v>4.7489999999999997</v>
      </c>
      <c r="S572" s="51">
        <v>4.6040000000000001</v>
      </c>
      <c r="T572" s="51">
        <v>4.4630000000000001</v>
      </c>
      <c r="U572" s="51">
        <v>2019</v>
      </c>
    </row>
    <row r="573" spans="1:21" ht="15.5">
      <c r="A573" s="51">
        <v>419</v>
      </c>
      <c r="B573" s="51" t="s">
        <v>570</v>
      </c>
      <c r="C573" s="51" t="s">
        <v>446</v>
      </c>
      <c r="D573" s="51" t="str">
        <f t="shared" si="8"/>
        <v>GGX_NGDPBahrain</v>
      </c>
      <c r="E573" s="51" t="s">
        <v>216</v>
      </c>
      <c r="F573" s="51" t="s">
        <v>444</v>
      </c>
      <c r="G573" s="51" t="s">
        <v>445</v>
      </c>
      <c r="H573" s="51" t="s">
        <v>392</v>
      </c>
      <c r="I573" s="51"/>
      <c r="J573" s="51" t="s">
        <v>447</v>
      </c>
      <c r="K573" s="51">
        <v>32.341999999999999</v>
      </c>
      <c r="L573" s="51">
        <v>33.212000000000003</v>
      </c>
      <c r="M573" s="51">
        <v>28.416</v>
      </c>
      <c r="N573" s="51">
        <v>36.5</v>
      </c>
      <c r="O573" s="51">
        <v>34.979999999999997</v>
      </c>
      <c r="P573" s="51">
        <v>32.180999999999997</v>
      </c>
      <c r="Q573" s="51">
        <v>33.700000000000003</v>
      </c>
      <c r="R573" s="51">
        <v>32.826999999999998</v>
      </c>
      <c r="S573" s="51">
        <v>36.116999999999997</v>
      </c>
      <c r="T573" s="51">
        <v>31.65</v>
      </c>
      <c r="U573" s="51">
        <v>2019</v>
      </c>
    </row>
    <row r="574" spans="1:21" ht="15.5">
      <c r="A574" s="51">
        <v>419</v>
      </c>
      <c r="B574" s="51" t="s">
        <v>570</v>
      </c>
      <c r="C574" s="51" t="s">
        <v>448</v>
      </c>
      <c r="D574" s="51" t="str">
        <f t="shared" si="8"/>
        <v>GGXCNLBahrain</v>
      </c>
      <c r="E574" s="51" t="s">
        <v>216</v>
      </c>
      <c r="F574" s="51" t="s">
        <v>449</v>
      </c>
      <c r="G574" s="51" t="s">
        <v>450</v>
      </c>
      <c r="H574" s="51" t="s">
        <v>342</v>
      </c>
      <c r="I574" s="51" t="s">
        <v>343</v>
      </c>
      <c r="J574" s="51" t="s">
        <v>576</v>
      </c>
      <c r="K574" s="51">
        <v>-0.69299999999999995</v>
      </c>
      <c r="L574" s="51">
        <v>-1.087</v>
      </c>
      <c r="M574" s="51">
        <v>-0.434</v>
      </c>
      <c r="N574" s="51">
        <v>-2.1349999999999998</v>
      </c>
      <c r="O574" s="51">
        <v>-2.1120000000000001</v>
      </c>
      <c r="P574" s="51">
        <v>-1.871</v>
      </c>
      <c r="Q574" s="51">
        <v>-1.6779999999999999</v>
      </c>
      <c r="R574" s="51">
        <v>-1.302</v>
      </c>
      <c r="S574" s="51">
        <v>-2.3340000000000001</v>
      </c>
      <c r="T574" s="51">
        <v>-1.2889999999999999</v>
      </c>
      <c r="U574" s="51">
        <v>2019</v>
      </c>
    </row>
    <row r="575" spans="1:21" ht="15.5">
      <c r="A575" s="51">
        <v>419</v>
      </c>
      <c r="B575" s="51" t="s">
        <v>570</v>
      </c>
      <c r="C575" s="51" t="s">
        <v>451</v>
      </c>
      <c r="D575" s="51" t="str">
        <f t="shared" si="8"/>
        <v>GGXCNL_NGDPBahrain</v>
      </c>
      <c r="E575" s="51" t="s">
        <v>216</v>
      </c>
      <c r="F575" s="51" t="s">
        <v>449</v>
      </c>
      <c r="G575" s="51" t="s">
        <v>450</v>
      </c>
      <c r="H575" s="51" t="s">
        <v>392</v>
      </c>
      <c r="I575" s="51"/>
      <c r="J575" s="51" t="s">
        <v>452</v>
      </c>
      <c r="K575" s="51">
        <v>-5.9930000000000003</v>
      </c>
      <c r="L575" s="51">
        <v>-8.8819999999999997</v>
      </c>
      <c r="M575" s="51">
        <v>-3.456</v>
      </c>
      <c r="N575" s="51">
        <v>-18.29</v>
      </c>
      <c r="O575" s="51">
        <v>-17.428000000000001</v>
      </c>
      <c r="P575" s="51">
        <v>-14.03</v>
      </c>
      <c r="Q575" s="51">
        <v>-11.849</v>
      </c>
      <c r="R575" s="51">
        <v>-8.9990000000000006</v>
      </c>
      <c r="S575" s="51">
        <v>-18.309999999999999</v>
      </c>
      <c r="T575" s="51">
        <v>-9.1419999999999995</v>
      </c>
      <c r="U575" s="51">
        <v>2019</v>
      </c>
    </row>
    <row r="576" spans="1:21" ht="15.5">
      <c r="A576" s="51">
        <v>419</v>
      </c>
      <c r="B576" s="51" t="s">
        <v>570</v>
      </c>
      <c r="C576" s="51" t="s">
        <v>453</v>
      </c>
      <c r="D576" s="51" t="str">
        <f t="shared" si="8"/>
        <v>GGSBBahrain</v>
      </c>
      <c r="E576" s="51" t="s">
        <v>216</v>
      </c>
      <c r="F576" s="51" t="s">
        <v>454</v>
      </c>
      <c r="G576" s="51" t="s">
        <v>455</v>
      </c>
      <c r="H576" s="51" t="s">
        <v>342</v>
      </c>
      <c r="I576" s="51" t="s">
        <v>343</v>
      </c>
      <c r="J576" s="51"/>
      <c r="K576" s="51"/>
      <c r="L576" s="51"/>
      <c r="M576" s="51"/>
      <c r="N576" s="51"/>
      <c r="O576" s="51"/>
      <c r="P576" s="51"/>
      <c r="Q576" s="51"/>
      <c r="R576" s="51"/>
      <c r="S576" s="51"/>
      <c r="T576" s="51"/>
      <c r="U576" s="51"/>
    </row>
    <row r="577" spans="1:21" ht="15.5">
      <c r="A577" s="51">
        <v>419</v>
      </c>
      <c r="B577" s="51" t="s">
        <v>570</v>
      </c>
      <c r="C577" s="51" t="s">
        <v>456</v>
      </c>
      <c r="D577" s="51" t="str">
        <f t="shared" si="8"/>
        <v>GGSB_NPGDPBahrain</v>
      </c>
      <c r="E577" s="51" t="s">
        <v>216</v>
      </c>
      <c r="F577" s="51" t="s">
        <v>454</v>
      </c>
      <c r="G577" s="51" t="s">
        <v>455</v>
      </c>
      <c r="H577" s="51" t="s">
        <v>380</v>
      </c>
      <c r="I577" s="51"/>
      <c r="J577" s="51"/>
      <c r="K577" s="51"/>
      <c r="L577" s="51"/>
      <c r="M577" s="51"/>
      <c r="N577" s="51"/>
      <c r="O577" s="51"/>
      <c r="P577" s="51"/>
      <c r="Q577" s="51"/>
      <c r="R577" s="51"/>
      <c r="S577" s="51"/>
      <c r="T577" s="51"/>
      <c r="U577" s="51"/>
    </row>
    <row r="578" spans="1:21" ht="15.5">
      <c r="A578" s="51">
        <v>419</v>
      </c>
      <c r="B578" s="51" t="s">
        <v>570</v>
      </c>
      <c r="C578" s="51" t="s">
        <v>457</v>
      </c>
      <c r="D578" s="51" t="str">
        <f t="shared" si="8"/>
        <v>GGXONLBBahrain</v>
      </c>
      <c r="E578" s="51" t="s">
        <v>216</v>
      </c>
      <c r="F578" s="51" t="s">
        <v>458</v>
      </c>
      <c r="G578" s="51" t="s">
        <v>459</v>
      </c>
      <c r="H578" s="51" t="s">
        <v>342</v>
      </c>
      <c r="I578" s="51" t="s">
        <v>343</v>
      </c>
      <c r="J578" s="51" t="s">
        <v>576</v>
      </c>
      <c r="K578" s="51">
        <v>-0.54300000000000004</v>
      </c>
      <c r="L578" s="51">
        <v>-0.89600000000000002</v>
      </c>
      <c r="M578" s="51">
        <v>-0.20799999999999999</v>
      </c>
      <c r="N578" s="51">
        <v>-1.867</v>
      </c>
      <c r="O578" s="51">
        <v>-1.7529999999999999</v>
      </c>
      <c r="P578" s="51">
        <v>-1.395</v>
      </c>
      <c r="Q578" s="51">
        <v>-1.0620000000000001</v>
      </c>
      <c r="R578" s="51">
        <v>-0.66100000000000003</v>
      </c>
      <c r="S578" s="51">
        <v>-1.67</v>
      </c>
      <c r="T578" s="51">
        <v>-0.58599999999999997</v>
      </c>
      <c r="U578" s="51">
        <v>2019</v>
      </c>
    </row>
    <row r="579" spans="1:21" ht="15.5">
      <c r="A579" s="51">
        <v>419</v>
      </c>
      <c r="B579" s="51" t="s">
        <v>570</v>
      </c>
      <c r="C579" s="51" t="s">
        <v>460</v>
      </c>
      <c r="D579" s="51" t="str">
        <f t="shared" ref="D579:D642" si="9">C579&amp;E579</f>
        <v>GGXONLB_NGDPBahrain</v>
      </c>
      <c r="E579" s="51" t="s">
        <v>216</v>
      </c>
      <c r="F579" s="51" t="s">
        <v>458</v>
      </c>
      <c r="G579" s="51" t="s">
        <v>459</v>
      </c>
      <c r="H579" s="51" t="s">
        <v>392</v>
      </c>
      <c r="I579" s="51"/>
      <c r="J579" s="51" t="s">
        <v>461</v>
      </c>
      <c r="K579" s="51">
        <v>-4.6950000000000003</v>
      </c>
      <c r="L579" s="51">
        <v>-7.3220000000000001</v>
      </c>
      <c r="M579" s="51">
        <v>-1.655</v>
      </c>
      <c r="N579" s="51">
        <v>-15.994</v>
      </c>
      <c r="O579" s="51">
        <v>-14.462999999999999</v>
      </c>
      <c r="P579" s="51">
        <v>-10.459</v>
      </c>
      <c r="Q579" s="51">
        <v>-7.5030000000000001</v>
      </c>
      <c r="R579" s="51">
        <v>-4.5670000000000002</v>
      </c>
      <c r="S579" s="51">
        <v>-13.102</v>
      </c>
      <c r="T579" s="51">
        <v>-4.1539999999999999</v>
      </c>
      <c r="U579" s="51">
        <v>2019</v>
      </c>
    </row>
    <row r="580" spans="1:21" ht="15.5">
      <c r="A580" s="51">
        <v>419</v>
      </c>
      <c r="B580" s="51" t="s">
        <v>570</v>
      </c>
      <c r="C580" s="51" t="s">
        <v>462</v>
      </c>
      <c r="D580" s="51" t="str">
        <f t="shared" si="9"/>
        <v>GGXWDNBahrain</v>
      </c>
      <c r="E580" s="51" t="s">
        <v>216</v>
      </c>
      <c r="F580" s="51" t="s">
        <v>463</v>
      </c>
      <c r="G580" s="51" t="s">
        <v>464</v>
      </c>
      <c r="H580" s="51" t="s">
        <v>342</v>
      </c>
      <c r="I580" s="51" t="s">
        <v>343</v>
      </c>
      <c r="J580" s="51"/>
      <c r="K580" s="51"/>
      <c r="L580" s="51"/>
      <c r="M580" s="51"/>
      <c r="N580" s="51"/>
      <c r="O580" s="51"/>
      <c r="P580" s="51"/>
      <c r="Q580" s="51"/>
      <c r="R580" s="51"/>
      <c r="S580" s="51"/>
      <c r="T580" s="51"/>
      <c r="U580" s="51"/>
    </row>
    <row r="581" spans="1:21" ht="15.5">
      <c r="A581" s="51">
        <v>419</v>
      </c>
      <c r="B581" s="51" t="s">
        <v>570</v>
      </c>
      <c r="C581" s="51" t="s">
        <v>465</v>
      </c>
      <c r="D581" s="51" t="str">
        <f t="shared" si="9"/>
        <v>GGXWDN_NGDPBahrain</v>
      </c>
      <c r="E581" s="51" t="s">
        <v>216</v>
      </c>
      <c r="F581" s="51" t="s">
        <v>463</v>
      </c>
      <c r="G581" s="51" t="s">
        <v>464</v>
      </c>
      <c r="H581" s="51" t="s">
        <v>392</v>
      </c>
      <c r="I581" s="51"/>
      <c r="J581" s="51"/>
      <c r="K581" s="51"/>
      <c r="L581" s="51"/>
      <c r="M581" s="51"/>
      <c r="N581" s="51"/>
      <c r="O581" s="51"/>
      <c r="P581" s="51"/>
      <c r="Q581" s="51"/>
      <c r="R581" s="51"/>
      <c r="S581" s="51"/>
      <c r="T581" s="51"/>
      <c r="U581" s="51"/>
    </row>
    <row r="582" spans="1:21" ht="15.5">
      <c r="A582" s="51">
        <v>419</v>
      </c>
      <c r="B582" s="51" t="s">
        <v>570</v>
      </c>
      <c r="C582" s="51" t="s">
        <v>466</v>
      </c>
      <c r="D582" s="51" t="str">
        <f t="shared" si="9"/>
        <v>GGXWDGBahrain</v>
      </c>
      <c r="E582" s="51" t="s">
        <v>216</v>
      </c>
      <c r="F582" s="51" t="s">
        <v>467</v>
      </c>
      <c r="G582" s="51" t="s">
        <v>468</v>
      </c>
      <c r="H582" s="51" t="s">
        <v>342</v>
      </c>
      <c r="I582" s="51" t="s">
        <v>343</v>
      </c>
      <c r="J582" s="51" t="s">
        <v>576</v>
      </c>
      <c r="K582" s="51">
        <v>4.1859999999999999</v>
      </c>
      <c r="L582" s="51">
        <v>5.3760000000000003</v>
      </c>
      <c r="M582" s="51">
        <v>5.5739999999999998</v>
      </c>
      <c r="N582" s="51">
        <v>7.726</v>
      </c>
      <c r="O582" s="51">
        <v>9.8569999999999993</v>
      </c>
      <c r="P582" s="51">
        <v>11.755000000000001</v>
      </c>
      <c r="Q582" s="51">
        <v>13.446999999999999</v>
      </c>
      <c r="R582" s="51">
        <v>14.77</v>
      </c>
      <c r="S582" s="51">
        <v>16.939</v>
      </c>
      <c r="T582" s="51">
        <v>18.248999999999999</v>
      </c>
      <c r="U582" s="51">
        <v>2019</v>
      </c>
    </row>
    <row r="583" spans="1:21" ht="15.5">
      <c r="A583" s="51">
        <v>419</v>
      </c>
      <c r="B583" s="51" t="s">
        <v>570</v>
      </c>
      <c r="C583" s="51" t="s">
        <v>469</v>
      </c>
      <c r="D583" s="51" t="str">
        <f t="shared" si="9"/>
        <v>GGXWDG_NGDPBahrain</v>
      </c>
      <c r="E583" s="51" t="s">
        <v>216</v>
      </c>
      <c r="F583" s="51" t="s">
        <v>467</v>
      </c>
      <c r="G583" s="51" t="s">
        <v>468</v>
      </c>
      <c r="H583" s="51" t="s">
        <v>392</v>
      </c>
      <c r="I583" s="51"/>
      <c r="J583" s="51" t="s">
        <v>470</v>
      </c>
      <c r="K583" s="51">
        <v>36.207999999999998</v>
      </c>
      <c r="L583" s="51">
        <v>43.938000000000002</v>
      </c>
      <c r="M583" s="51">
        <v>44.398000000000003</v>
      </c>
      <c r="N583" s="51">
        <v>66.176000000000002</v>
      </c>
      <c r="O583" s="51">
        <v>81.325999999999993</v>
      </c>
      <c r="P583" s="51">
        <v>88.129000000000005</v>
      </c>
      <c r="Q583" s="51">
        <v>94.978999999999999</v>
      </c>
      <c r="R583" s="51">
        <v>102.104</v>
      </c>
      <c r="S583" s="51">
        <v>132.87799999999999</v>
      </c>
      <c r="T583" s="51">
        <v>129.417</v>
      </c>
      <c r="U583" s="51">
        <v>2019</v>
      </c>
    </row>
    <row r="584" spans="1:21" ht="15.5">
      <c r="A584" s="51">
        <v>419</v>
      </c>
      <c r="B584" s="51" t="s">
        <v>570</v>
      </c>
      <c r="C584" s="51" t="s">
        <v>471</v>
      </c>
      <c r="D584" s="51" t="str">
        <f t="shared" si="9"/>
        <v>NGDP_FYBahrain</v>
      </c>
      <c r="E584" s="51" t="s">
        <v>216</v>
      </c>
      <c r="F584" s="51" t="s">
        <v>472</v>
      </c>
      <c r="G584" s="51" t="s">
        <v>473</v>
      </c>
      <c r="H584" s="51" t="s">
        <v>342</v>
      </c>
      <c r="I584" s="51" t="s">
        <v>343</v>
      </c>
      <c r="J584" s="51" t="s">
        <v>576</v>
      </c>
      <c r="K584" s="51">
        <v>11.561999999999999</v>
      </c>
      <c r="L584" s="51">
        <v>12.234999999999999</v>
      </c>
      <c r="M584" s="51">
        <v>12.554</v>
      </c>
      <c r="N584" s="51">
        <v>11.675000000000001</v>
      </c>
      <c r="O584" s="51">
        <v>12.12</v>
      </c>
      <c r="P584" s="51">
        <v>13.337999999999999</v>
      </c>
      <c r="Q584" s="51">
        <v>14.157999999999999</v>
      </c>
      <c r="R584" s="51">
        <v>14.465999999999999</v>
      </c>
      <c r="S584" s="51">
        <v>12.747999999999999</v>
      </c>
      <c r="T584" s="51">
        <v>14.101000000000001</v>
      </c>
      <c r="U584" s="51">
        <v>2019</v>
      </c>
    </row>
    <row r="585" spans="1:21" ht="15.5">
      <c r="A585" s="51">
        <v>419</v>
      </c>
      <c r="B585" s="51" t="s">
        <v>570</v>
      </c>
      <c r="C585" s="51" t="s">
        <v>474</v>
      </c>
      <c r="D585" s="51" t="str">
        <f t="shared" si="9"/>
        <v>BCABahrain</v>
      </c>
      <c r="E585" s="51" t="s">
        <v>216</v>
      </c>
      <c r="F585" s="51" t="s">
        <v>475</v>
      </c>
      <c r="G585" s="51" t="s">
        <v>476</v>
      </c>
      <c r="H585" s="51" t="s">
        <v>352</v>
      </c>
      <c r="I585" s="51" t="s">
        <v>343</v>
      </c>
      <c r="J585" s="51" t="s">
        <v>577</v>
      </c>
      <c r="K585" s="51">
        <v>2.5779999999999998</v>
      </c>
      <c r="L585" s="51">
        <v>2.41</v>
      </c>
      <c r="M585" s="51">
        <v>1.5229999999999999</v>
      </c>
      <c r="N585" s="51">
        <v>-0.752</v>
      </c>
      <c r="O585" s="51">
        <v>-1.4930000000000001</v>
      </c>
      <c r="P585" s="51">
        <v>-1.45</v>
      </c>
      <c r="Q585" s="51">
        <v>-2.4350000000000001</v>
      </c>
      <c r="R585" s="51">
        <v>-0.79400000000000004</v>
      </c>
      <c r="S585" s="51">
        <v>-3.2549999999999999</v>
      </c>
      <c r="T585" s="51">
        <v>-1.516</v>
      </c>
      <c r="U585" s="51">
        <v>2019</v>
      </c>
    </row>
    <row r="586" spans="1:21" ht="15.5">
      <c r="A586" s="51">
        <v>419</v>
      </c>
      <c r="B586" s="51" t="s">
        <v>570</v>
      </c>
      <c r="C586" s="51" t="s">
        <v>478</v>
      </c>
      <c r="D586" s="51" t="str">
        <f t="shared" si="9"/>
        <v>BCA_NGDPDBahrain</v>
      </c>
      <c r="E586" s="51" t="s">
        <v>216</v>
      </c>
      <c r="F586" s="51" t="s">
        <v>475</v>
      </c>
      <c r="G586" s="51" t="s">
        <v>476</v>
      </c>
      <c r="H586" s="51" t="s">
        <v>392</v>
      </c>
      <c r="I586" s="51"/>
      <c r="J586" s="51" t="s">
        <v>479</v>
      </c>
      <c r="K586" s="51">
        <v>8.3840000000000003</v>
      </c>
      <c r="L586" s="51">
        <v>7.4059999999999997</v>
      </c>
      <c r="M586" s="51">
        <v>4.5620000000000003</v>
      </c>
      <c r="N586" s="51">
        <v>-2.4220000000000002</v>
      </c>
      <c r="O586" s="51">
        <v>-4.6310000000000002</v>
      </c>
      <c r="P586" s="51">
        <v>-4.0880000000000001</v>
      </c>
      <c r="Q586" s="51">
        <v>-6.4660000000000002</v>
      </c>
      <c r="R586" s="51">
        <v>-2.0640000000000001</v>
      </c>
      <c r="S586" s="51">
        <v>-9.6010000000000009</v>
      </c>
      <c r="T586" s="51">
        <v>-4.0419999999999998</v>
      </c>
      <c r="U586" s="51">
        <v>2019</v>
      </c>
    </row>
    <row r="587" spans="1:21" ht="15.5">
      <c r="A587" s="51">
        <v>513</v>
      </c>
      <c r="B587" s="51" t="s">
        <v>578</v>
      </c>
      <c r="C587" s="51" t="s">
        <v>338</v>
      </c>
      <c r="D587" s="51" t="str">
        <f t="shared" si="9"/>
        <v>NGDP_RBangladesh</v>
      </c>
      <c r="E587" s="51" t="s">
        <v>285</v>
      </c>
      <c r="F587" s="51" t="s">
        <v>340</v>
      </c>
      <c r="G587" s="51" t="s">
        <v>341</v>
      </c>
      <c r="H587" s="51" t="s">
        <v>342</v>
      </c>
      <c r="I587" s="51" t="s">
        <v>343</v>
      </c>
      <c r="J587" s="51" t="s">
        <v>579</v>
      </c>
      <c r="K587" s="51">
        <v>6884.93</v>
      </c>
      <c r="L587" s="51">
        <v>7298.96</v>
      </c>
      <c r="M587" s="51">
        <v>7741.36</v>
      </c>
      <c r="N587" s="51">
        <v>8248.6200000000008</v>
      </c>
      <c r="O587" s="51">
        <v>8835.39</v>
      </c>
      <c r="P587" s="51">
        <v>9478.98</v>
      </c>
      <c r="Q587" s="51">
        <v>10224.379999999999</v>
      </c>
      <c r="R587" s="51">
        <v>11057.94</v>
      </c>
      <c r="S587" s="51">
        <v>11477.97</v>
      </c>
      <c r="T587" s="51">
        <v>12055.86</v>
      </c>
      <c r="U587" s="51">
        <v>2020</v>
      </c>
    </row>
    <row r="588" spans="1:21" ht="15.5">
      <c r="A588" s="51">
        <v>513</v>
      </c>
      <c r="B588" s="51" t="s">
        <v>578</v>
      </c>
      <c r="C588" s="51" t="s">
        <v>345</v>
      </c>
      <c r="D588" s="51" t="str">
        <f t="shared" si="9"/>
        <v>NGDP_RPCHBangladesh</v>
      </c>
      <c r="E588" s="51" t="s">
        <v>285</v>
      </c>
      <c r="F588" s="51" t="s">
        <v>340</v>
      </c>
      <c r="G588" s="51" t="s">
        <v>346</v>
      </c>
      <c r="H588" s="51" t="s">
        <v>347</v>
      </c>
      <c r="I588" s="51"/>
      <c r="J588" s="51" t="s">
        <v>348</v>
      </c>
      <c r="K588" s="51">
        <v>6.5209999999999999</v>
      </c>
      <c r="L588" s="51">
        <v>6.0140000000000002</v>
      </c>
      <c r="M588" s="51">
        <v>6.0609999999999999</v>
      </c>
      <c r="N588" s="51">
        <v>6.5529999999999999</v>
      </c>
      <c r="O588" s="51">
        <v>7.1139999999999999</v>
      </c>
      <c r="P588" s="51">
        <v>7.2839999999999998</v>
      </c>
      <c r="Q588" s="51">
        <v>7.8639999999999999</v>
      </c>
      <c r="R588" s="51">
        <v>8.1530000000000005</v>
      </c>
      <c r="S588" s="51">
        <v>3.798</v>
      </c>
      <c r="T588" s="51">
        <v>5.0350000000000001</v>
      </c>
      <c r="U588" s="51">
        <v>2020</v>
      </c>
    </row>
    <row r="589" spans="1:21" ht="15.5">
      <c r="A589" s="51">
        <v>513</v>
      </c>
      <c r="B589" s="51" t="s">
        <v>578</v>
      </c>
      <c r="C589" s="51" t="s">
        <v>349</v>
      </c>
      <c r="D589" s="51" t="str">
        <f t="shared" si="9"/>
        <v>NGDPBangladesh</v>
      </c>
      <c r="E589" s="51" t="s">
        <v>285</v>
      </c>
      <c r="F589" s="51" t="s">
        <v>155</v>
      </c>
      <c r="G589" s="51" t="s">
        <v>350</v>
      </c>
      <c r="H589" s="51" t="s">
        <v>342</v>
      </c>
      <c r="I589" s="51" t="s">
        <v>343</v>
      </c>
      <c r="J589" s="51" t="s">
        <v>579</v>
      </c>
      <c r="K589" s="51">
        <v>10552.04</v>
      </c>
      <c r="L589" s="51">
        <v>11989.23</v>
      </c>
      <c r="M589" s="51">
        <v>13436.74</v>
      </c>
      <c r="N589" s="51">
        <v>15158.02</v>
      </c>
      <c r="O589" s="51">
        <v>17328.64</v>
      </c>
      <c r="P589" s="51">
        <v>19758.150000000001</v>
      </c>
      <c r="Q589" s="51">
        <v>22504.79</v>
      </c>
      <c r="R589" s="51">
        <v>25424.83</v>
      </c>
      <c r="S589" s="51">
        <v>27749.64</v>
      </c>
      <c r="T589" s="51">
        <v>30795.15</v>
      </c>
      <c r="U589" s="51">
        <v>2020</v>
      </c>
    </row>
    <row r="590" spans="1:21" ht="15.5">
      <c r="A590" s="51">
        <v>513</v>
      </c>
      <c r="B590" s="51" t="s">
        <v>578</v>
      </c>
      <c r="C590" s="51" t="s">
        <v>157</v>
      </c>
      <c r="D590" s="51" t="str">
        <f t="shared" si="9"/>
        <v>NGDPDBangladesh</v>
      </c>
      <c r="E590" s="51" t="s">
        <v>285</v>
      </c>
      <c r="F590" s="51" t="s">
        <v>155</v>
      </c>
      <c r="G590" s="51" t="s">
        <v>351</v>
      </c>
      <c r="H590" s="51" t="s">
        <v>352</v>
      </c>
      <c r="I590" s="51" t="s">
        <v>343</v>
      </c>
      <c r="J590" s="51" t="s">
        <v>353</v>
      </c>
      <c r="K590" s="51">
        <v>133.304</v>
      </c>
      <c r="L590" s="51">
        <v>150.02600000000001</v>
      </c>
      <c r="M590" s="51">
        <v>172.887</v>
      </c>
      <c r="N590" s="51">
        <v>195.14699999999999</v>
      </c>
      <c r="O590" s="51">
        <v>221.398</v>
      </c>
      <c r="P590" s="51">
        <v>249.69499999999999</v>
      </c>
      <c r="Q590" s="51">
        <v>273.3</v>
      </c>
      <c r="R590" s="51">
        <v>302.39600000000002</v>
      </c>
      <c r="S590" s="51">
        <v>329.12</v>
      </c>
      <c r="T590" s="51">
        <v>352.90800000000002</v>
      </c>
      <c r="U590" s="51">
        <v>2020</v>
      </c>
    </row>
    <row r="591" spans="1:21" ht="15.5">
      <c r="A591" s="51">
        <v>513</v>
      </c>
      <c r="B591" s="51" t="s">
        <v>578</v>
      </c>
      <c r="C591" s="51" t="s">
        <v>354</v>
      </c>
      <c r="D591" s="51" t="str">
        <f t="shared" si="9"/>
        <v>PPPGDPBangladesh</v>
      </c>
      <c r="E591" s="51" t="s">
        <v>285</v>
      </c>
      <c r="F591" s="51" t="s">
        <v>155</v>
      </c>
      <c r="G591" s="51" t="s">
        <v>355</v>
      </c>
      <c r="H591" s="51" t="s">
        <v>356</v>
      </c>
      <c r="I591" s="51" t="s">
        <v>343</v>
      </c>
      <c r="J591" s="51" t="s">
        <v>353</v>
      </c>
      <c r="K591" s="51">
        <v>473.80799999999999</v>
      </c>
      <c r="L591" s="51">
        <v>509.20800000000003</v>
      </c>
      <c r="M591" s="51">
        <v>553.75699999999995</v>
      </c>
      <c r="N591" s="51">
        <v>595.34900000000005</v>
      </c>
      <c r="O591" s="51">
        <v>650.67200000000003</v>
      </c>
      <c r="P591" s="51">
        <v>710.58399999999995</v>
      </c>
      <c r="Q591" s="51">
        <v>785.95600000000002</v>
      </c>
      <c r="R591" s="51">
        <v>869.04300000000001</v>
      </c>
      <c r="S591" s="51">
        <v>874.04700000000003</v>
      </c>
      <c r="T591" s="51">
        <v>966.48500000000001</v>
      </c>
      <c r="U591" s="51">
        <v>2020</v>
      </c>
    </row>
    <row r="592" spans="1:21" ht="15.5">
      <c r="A592" s="51">
        <v>513</v>
      </c>
      <c r="B592" s="51" t="s">
        <v>578</v>
      </c>
      <c r="C592" s="51" t="s">
        <v>357</v>
      </c>
      <c r="D592" s="51" t="str">
        <f t="shared" si="9"/>
        <v>NGDP_DBangladesh</v>
      </c>
      <c r="E592" s="51" t="s">
        <v>285</v>
      </c>
      <c r="F592" s="51" t="s">
        <v>358</v>
      </c>
      <c r="G592" s="51" t="s">
        <v>359</v>
      </c>
      <c r="H592" s="51" t="s">
        <v>360</v>
      </c>
      <c r="I592" s="51"/>
      <c r="J592" s="51" t="s">
        <v>361</v>
      </c>
      <c r="K592" s="51">
        <v>153.26300000000001</v>
      </c>
      <c r="L592" s="51">
        <v>164.25899999999999</v>
      </c>
      <c r="M592" s="51">
        <v>173.571</v>
      </c>
      <c r="N592" s="51">
        <v>183.76400000000001</v>
      </c>
      <c r="O592" s="51">
        <v>196.12799999999999</v>
      </c>
      <c r="P592" s="51">
        <v>208.44200000000001</v>
      </c>
      <c r="Q592" s="51">
        <v>220.10900000000001</v>
      </c>
      <c r="R592" s="51">
        <v>229.92400000000001</v>
      </c>
      <c r="S592" s="51">
        <v>241.76400000000001</v>
      </c>
      <c r="T592" s="51">
        <v>255.43700000000001</v>
      </c>
      <c r="U592" s="51">
        <v>2020</v>
      </c>
    </row>
    <row r="593" spans="1:21" ht="15.5">
      <c r="A593" s="51">
        <v>513</v>
      </c>
      <c r="B593" s="51" t="s">
        <v>578</v>
      </c>
      <c r="C593" s="51" t="s">
        <v>362</v>
      </c>
      <c r="D593" s="51" t="str">
        <f t="shared" si="9"/>
        <v>NGDPRPCBangladesh</v>
      </c>
      <c r="E593" s="51" t="s">
        <v>285</v>
      </c>
      <c r="F593" s="51" t="s">
        <v>363</v>
      </c>
      <c r="G593" s="51" t="s">
        <v>364</v>
      </c>
      <c r="H593" s="51" t="s">
        <v>342</v>
      </c>
      <c r="I593" s="51" t="s">
        <v>333</v>
      </c>
      <c r="J593" s="51" t="s">
        <v>365</v>
      </c>
      <c r="K593" s="51">
        <v>45593.21</v>
      </c>
      <c r="L593" s="51">
        <v>47779.11</v>
      </c>
      <c r="M593" s="51">
        <v>50099.35</v>
      </c>
      <c r="N593" s="51">
        <v>52789.05</v>
      </c>
      <c r="O593" s="51">
        <v>55930.51</v>
      </c>
      <c r="P593" s="51">
        <v>59365.82</v>
      </c>
      <c r="Q593" s="51">
        <v>63365.31</v>
      </c>
      <c r="R593" s="51">
        <v>67820.89</v>
      </c>
      <c r="S593" s="51">
        <v>69694.649999999994</v>
      </c>
      <c r="T593" s="51">
        <v>72493.119999999995</v>
      </c>
      <c r="U593" s="51">
        <v>2013</v>
      </c>
    </row>
    <row r="594" spans="1:21" ht="15.5">
      <c r="A594" s="51">
        <v>513</v>
      </c>
      <c r="B594" s="51" t="s">
        <v>578</v>
      </c>
      <c r="C594" s="51" t="s">
        <v>366</v>
      </c>
      <c r="D594" s="51" t="str">
        <f t="shared" si="9"/>
        <v>NGDPRPPPPCBangladesh</v>
      </c>
      <c r="E594" s="51" t="s">
        <v>285</v>
      </c>
      <c r="F594" s="51" t="s">
        <v>363</v>
      </c>
      <c r="G594" s="51" t="s">
        <v>367</v>
      </c>
      <c r="H594" s="51" t="s">
        <v>368</v>
      </c>
      <c r="I594" s="51" t="s">
        <v>333</v>
      </c>
      <c r="J594" s="51" t="s">
        <v>365</v>
      </c>
      <c r="K594" s="51">
        <v>3387.44</v>
      </c>
      <c r="L594" s="51">
        <v>3550.66</v>
      </c>
      <c r="M594" s="51">
        <v>3731.97</v>
      </c>
      <c r="N594" s="51">
        <v>3943.01</v>
      </c>
      <c r="O594" s="51">
        <v>4181.1000000000004</v>
      </c>
      <c r="P594" s="51">
        <v>4450.3100000000004</v>
      </c>
      <c r="Q594" s="51">
        <v>4756.74</v>
      </c>
      <c r="R594" s="51">
        <v>5113.78</v>
      </c>
      <c r="S594" s="51">
        <v>5030.92</v>
      </c>
      <c r="T594" s="51">
        <v>5410.39</v>
      </c>
      <c r="U594" s="51">
        <v>2013</v>
      </c>
    </row>
    <row r="595" spans="1:21" ht="15.5">
      <c r="A595" s="51">
        <v>513</v>
      </c>
      <c r="B595" s="51" t="s">
        <v>578</v>
      </c>
      <c r="C595" s="51" t="s">
        <v>369</v>
      </c>
      <c r="D595" s="51" t="str">
        <f t="shared" si="9"/>
        <v>NGDPPCBangladesh</v>
      </c>
      <c r="E595" s="51" t="s">
        <v>285</v>
      </c>
      <c r="F595" s="51" t="s">
        <v>370</v>
      </c>
      <c r="G595" s="51" t="s">
        <v>371</v>
      </c>
      <c r="H595" s="51" t="s">
        <v>342</v>
      </c>
      <c r="I595" s="51" t="s">
        <v>333</v>
      </c>
      <c r="J595" s="51" t="s">
        <v>372</v>
      </c>
      <c r="K595" s="51">
        <v>69877.45</v>
      </c>
      <c r="L595" s="51">
        <v>78481.7</v>
      </c>
      <c r="M595" s="51">
        <v>86957.87</v>
      </c>
      <c r="N595" s="51">
        <v>97007.44</v>
      </c>
      <c r="O595" s="51">
        <v>109695.16</v>
      </c>
      <c r="P595" s="51">
        <v>123743.22</v>
      </c>
      <c r="Q595" s="51">
        <v>139472.89000000001</v>
      </c>
      <c r="R595" s="51">
        <v>155936.37</v>
      </c>
      <c r="S595" s="51">
        <v>168496.82</v>
      </c>
      <c r="T595" s="51">
        <v>185174.43</v>
      </c>
      <c r="U595" s="51">
        <v>2013</v>
      </c>
    </row>
    <row r="596" spans="1:21" ht="15.5">
      <c r="A596" s="51">
        <v>513</v>
      </c>
      <c r="B596" s="51" t="s">
        <v>578</v>
      </c>
      <c r="C596" s="51" t="s">
        <v>373</v>
      </c>
      <c r="D596" s="51" t="str">
        <f t="shared" si="9"/>
        <v>NGDPDPCBangladesh</v>
      </c>
      <c r="E596" s="51" t="s">
        <v>285</v>
      </c>
      <c r="F596" s="51" t="s">
        <v>370</v>
      </c>
      <c r="G596" s="51" t="s">
        <v>374</v>
      </c>
      <c r="H596" s="51" t="s">
        <v>352</v>
      </c>
      <c r="I596" s="51" t="s">
        <v>333</v>
      </c>
      <c r="J596" s="51" t="s">
        <v>372</v>
      </c>
      <c r="K596" s="51">
        <v>882.76300000000003</v>
      </c>
      <c r="L596" s="51">
        <v>982.072</v>
      </c>
      <c r="M596" s="51">
        <v>1118.8599999999999</v>
      </c>
      <c r="N596" s="51">
        <v>1248.8900000000001</v>
      </c>
      <c r="O596" s="51">
        <v>1401.51</v>
      </c>
      <c r="P596" s="51">
        <v>1563.81</v>
      </c>
      <c r="Q596" s="51">
        <v>1693.77</v>
      </c>
      <c r="R596" s="51">
        <v>1854.67</v>
      </c>
      <c r="S596" s="51">
        <v>1998.43</v>
      </c>
      <c r="T596" s="51">
        <v>2122.0700000000002</v>
      </c>
      <c r="U596" s="51">
        <v>2013</v>
      </c>
    </row>
    <row r="597" spans="1:21" ht="15.5">
      <c r="A597" s="51">
        <v>513</v>
      </c>
      <c r="B597" s="51" t="s">
        <v>578</v>
      </c>
      <c r="C597" s="51" t="s">
        <v>375</v>
      </c>
      <c r="D597" s="51" t="str">
        <f t="shared" si="9"/>
        <v>PPPPCBangladesh</v>
      </c>
      <c r="E597" s="51" t="s">
        <v>285</v>
      </c>
      <c r="F597" s="51" t="s">
        <v>370</v>
      </c>
      <c r="G597" s="51" t="s">
        <v>376</v>
      </c>
      <c r="H597" s="51" t="s">
        <v>356</v>
      </c>
      <c r="I597" s="51" t="s">
        <v>333</v>
      </c>
      <c r="J597" s="51" t="s">
        <v>372</v>
      </c>
      <c r="K597" s="51">
        <v>3137.64</v>
      </c>
      <c r="L597" s="51">
        <v>3333.28</v>
      </c>
      <c r="M597" s="51">
        <v>3583.72</v>
      </c>
      <c r="N597" s="51">
        <v>3810.08</v>
      </c>
      <c r="O597" s="51">
        <v>4118.9399999999996</v>
      </c>
      <c r="P597" s="51">
        <v>4450.3100000000004</v>
      </c>
      <c r="Q597" s="51">
        <v>4870.9399999999996</v>
      </c>
      <c r="R597" s="51">
        <v>5330.05</v>
      </c>
      <c r="S597" s="51">
        <v>5307.24</v>
      </c>
      <c r="T597" s="51">
        <v>5811.57</v>
      </c>
      <c r="U597" s="51">
        <v>2013</v>
      </c>
    </row>
    <row r="598" spans="1:21" ht="15.5">
      <c r="A598" s="51">
        <v>513</v>
      </c>
      <c r="B598" s="51" t="s">
        <v>578</v>
      </c>
      <c r="C598" s="51" t="s">
        <v>377</v>
      </c>
      <c r="D598" s="51" t="str">
        <f t="shared" si="9"/>
        <v>NGAP_NPGDPBangladesh</v>
      </c>
      <c r="E598" s="51" t="s">
        <v>285</v>
      </c>
      <c r="F598" s="51" t="s">
        <v>378</v>
      </c>
      <c r="G598" s="51" t="s">
        <v>379</v>
      </c>
      <c r="H598" s="51" t="s">
        <v>380</v>
      </c>
      <c r="I598" s="51"/>
      <c r="J598" s="51"/>
      <c r="K598" s="51"/>
      <c r="L598" s="51"/>
      <c r="M598" s="51"/>
      <c r="N598" s="51"/>
      <c r="O598" s="51"/>
      <c r="P598" s="51"/>
      <c r="Q598" s="51"/>
      <c r="R598" s="51"/>
      <c r="S598" s="51"/>
      <c r="T598" s="51"/>
      <c r="U598" s="51"/>
    </row>
    <row r="599" spans="1:21" ht="15.5">
      <c r="A599" s="51">
        <v>513</v>
      </c>
      <c r="B599" s="51" t="s">
        <v>578</v>
      </c>
      <c r="C599" s="51" t="s">
        <v>381</v>
      </c>
      <c r="D599" s="51" t="str">
        <f t="shared" si="9"/>
        <v>PPPSHBangladesh</v>
      </c>
      <c r="E599" s="51" t="s">
        <v>285</v>
      </c>
      <c r="F599" s="51" t="s">
        <v>382</v>
      </c>
      <c r="G599" s="51" t="s">
        <v>383</v>
      </c>
      <c r="H599" s="51" t="s">
        <v>384</v>
      </c>
      <c r="I599" s="51"/>
      <c r="J599" s="51" t="s">
        <v>353</v>
      </c>
      <c r="K599" s="51">
        <v>0.47299999999999998</v>
      </c>
      <c r="L599" s="51">
        <v>0.48499999999999999</v>
      </c>
      <c r="M599" s="51">
        <v>0.50800000000000001</v>
      </c>
      <c r="N599" s="51">
        <v>0.53500000000000003</v>
      </c>
      <c r="O599" s="51">
        <v>0.56299999999999994</v>
      </c>
      <c r="P599" s="51">
        <v>0.58399999999999996</v>
      </c>
      <c r="Q599" s="51">
        <v>0.60899999999999999</v>
      </c>
      <c r="R599" s="51">
        <v>0.64500000000000002</v>
      </c>
      <c r="S599" s="51">
        <v>0.66400000000000003</v>
      </c>
      <c r="T599" s="51">
        <v>0.68100000000000005</v>
      </c>
      <c r="U599" s="51">
        <v>2020</v>
      </c>
    </row>
    <row r="600" spans="1:21" ht="15.5">
      <c r="A600" s="51">
        <v>513</v>
      </c>
      <c r="B600" s="51" t="s">
        <v>578</v>
      </c>
      <c r="C600" s="51" t="s">
        <v>385</v>
      </c>
      <c r="D600" s="51" t="str">
        <f t="shared" si="9"/>
        <v>PPPEXBangladesh</v>
      </c>
      <c r="E600" s="51" t="s">
        <v>285</v>
      </c>
      <c r="F600" s="51" t="s">
        <v>386</v>
      </c>
      <c r="G600" s="51" t="s">
        <v>387</v>
      </c>
      <c r="H600" s="51" t="s">
        <v>388</v>
      </c>
      <c r="I600" s="51"/>
      <c r="J600" s="51" t="s">
        <v>353</v>
      </c>
      <c r="K600" s="51">
        <v>23.786999999999999</v>
      </c>
      <c r="L600" s="51">
        <v>24.966000000000001</v>
      </c>
      <c r="M600" s="51">
        <v>25.818999999999999</v>
      </c>
      <c r="N600" s="51">
        <v>27.283999999999999</v>
      </c>
      <c r="O600" s="51">
        <v>28.498999999999999</v>
      </c>
      <c r="P600" s="51">
        <v>29.738</v>
      </c>
      <c r="Q600" s="51">
        <v>30.491</v>
      </c>
      <c r="R600" s="51">
        <v>31.405000000000001</v>
      </c>
      <c r="S600" s="51">
        <v>32.718000000000004</v>
      </c>
      <c r="T600" s="51">
        <v>33.918999999999997</v>
      </c>
      <c r="U600" s="51">
        <v>2020</v>
      </c>
    </row>
    <row r="601" spans="1:21" ht="15.5">
      <c r="A601" s="51">
        <v>513</v>
      </c>
      <c r="B601" s="51" t="s">
        <v>578</v>
      </c>
      <c r="C601" s="51" t="s">
        <v>389</v>
      </c>
      <c r="D601" s="51" t="str">
        <f t="shared" si="9"/>
        <v>NID_NGDPBangladesh</v>
      </c>
      <c r="E601" s="51" t="s">
        <v>285</v>
      </c>
      <c r="F601" s="51" t="s">
        <v>390</v>
      </c>
      <c r="G601" s="51" t="s">
        <v>391</v>
      </c>
      <c r="H601" s="51" t="s">
        <v>392</v>
      </c>
      <c r="I601" s="51"/>
      <c r="J601" s="51" t="s">
        <v>579</v>
      </c>
      <c r="K601" s="51">
        <v>28.262</v>
      </c>
      <c r="L601" s="51">
        <v>28.39</v>
      </c>
      <c r="M601" s="51">
        <v>28.577999999999999</v>
      </c>
      <c r="N601" s="51">
        <v>28.887</v>
      </c>
      <c r="O601" s="51">
        <v>29.652999999999999</v>
      </c>
      <c r="P601" s="51">
        <v>30.51</v>
      </c>
      <c r="Q601" s="51">
        <v>31.234999999999999</v>
      </c>
      <c r="R601" s="51">
        <v>31.57</v>
      </c>
      <c r="S601" s="51">
        <v>27.728999999999999</v>
      </c>
      <c r="T601" s="51">
        <v>31.216000000000001</v>
      </c>
      <c r="U601" s="51">
        <v>2020</v>
      </c>
    </row>
    <row r="602" spans="1:21" ht="15.5">
      <c r="A602" s="51">
        <v>513</v>
      </c>
      <c r="B602" s="51" t="s">
        <v>578</v>
      </c>
      <c r="C602" s="51" t="s">
        <v>393</v>
      </c>
      <c r="D602" s="51" t="str">
        <f t="shared" si="9"/>
        <v>NGSD_NGDPBangladesh</v>
      </c>
      <c r="E602" s="51" t="s">
        <v>285</v>
      </c>
      <c r="F602" s="51" t="s">
        <v>394</v>
      </c>
      <c r="G602" s="51" t="s">
        <v>395</v>
      </c>
      <c r="H602" s="51" t="s">
        <v>392</v>
      </c>
      <c r="I602" s="51"/>
      <c r="J602" s="51" t="s">
        <v>579</v>
      </c>
      <c r="K602" s="51">
        <v>29.856000000000002</v>
      </c>
      <c r="L602" s="51">
        <v>30.527000000000001</v>
      </c>
      <c r="M602" s="51">
        <v>29.225999999999999</v>
      </c>
      <c r="N602" s="51">
        <v>29.02</v>
      </c>
      <c r="O602" s="51">
        <v>31.260999999999999</v>
      </c>
      <c r="P602" s="51">
        <v>29.838000000000001</v>
      </c>
      <c r="Q602" s="51">
        <v>27.425999999999998</v>
      </c>
      <c r="R602" s="51">
        <v>29.094000000000001</v>
      </c>
      <c r="S602" s="51">
        <v>26.256</v>
      </c>
      <c r="T602" s="51">
        <v>31.532</v>
      </c>
      <c r="U602" s="51">
        <v>2020</v>
      </c>
    </row>
    <row r="603" spans="1:21" ht="15.5">
      <c r="A603" s="51">
        <v>513</v>
      </c>
      <c r="B603" s="51" t="s">
        <v>578</v>
      </c>
      <c r="C603" s="51" t="s">
        <v>396</v>
      </c>
      <c r="D603" s="51" t="str">
        <f t="shared" si="9"/>
        <v>PCPIBangladesh</v>
      </c>
      <c r="E603" s="51" t="s">
        <v>285</v>
      </c>
      <c r="F603" s="51" t="s">
        <v>397</v>
      </c>
      <c r="G603" s="51" t="s">
        <v>398</v>
      </c>
      <c r="H603" s="51" t="s">
        <v>360</v>
      </c>
      <c r="I603" s="51"/>
      <c r="J603" s="51" t="s">
        <v>580</v>
      </c>
      <c r="K603" s="51">
        <v>176.06399999999999</v>
      </c>
      <c r="L603" s="51">
        <v>187.99600000000001</v>
      </c>
      <c r="M603" s="51">
        <v>201.81200000000001</v>
      </c>
      <c r="N603" s="51">
        <v>214.739</v>
      </c>
      <c r="O603" s="51">
        <v>227.44399999999999</v>
      </c>
      <c r="P603" s="51">
        <v>239.81700000000001</v>
      </c>
      <c r="Q603" s="51">
        <v>253.685</v>
      </c>
      <c r="R603" s="51">
        <v>267.57299999999998</v>
      </c>
      <c r="S603" s="51">
        <v>282.685</v>
      </c>
      <c r="T603" s="51">
        <v>298.95299999999997</v>
      </c>
      <c r="U603" s="51">
        <v>2020</v>
      </c>
    </row>
    <row r="604" spans="1:21" ht="15.5">
      <c r="A604" s="51">
        <v>513</v>
      </c>
      <c r="B604" s="51" t="s">
        <v>578</v>
      </c>
      <c r="C604" s="51" t="s">
        <v>400</v>
      </c>
      <c r="D604" s="51" t="str">
        <f t="shared" si="9"/>
        <v>PCPIPCHBangladesh</v>
      </c>
      <c r="E604" s="51" t="s">
        <v>285</v>
      </c>
      <c r="F604" s="51" t="s">
        <v>397</v>
      </c>
      <c r="G604" s="51" t="s">
        <v>401</v>
      </c>
      <c r="H604" s="51" t="s">
        <v>347</v>
      </c>
      <c r="I604" s="51"/>
      <c r="J604" s="51" t="s">
        <v>402</v>
      </c>
      <c r="K604" s="51">
        <v>8.8889999999999993</v>
      </c>
      <c r="L604" s="51">
        <v>6.7770000000000001</v>
      </c>
      <c r="M604" s="51">
        <v>7.3490000000000002</v>
      </c>
      <c r="N604" s="51">
        <v>6.4050000000000002</v>
      </c>
      <c r="O604" s="51">
        <v>5.9160000000000004</v>
      </c>
      <c r="P604" s="51">
        <v>5.44</v>
      </c>
      <c r="Q604" s="51">
        <v>5.7830000000000004</v>
      </c>
      <c r="R604" s="51">
        <v>5.4749999999999996</v>
      </c>
      <c r="S604" s="51">
        <v>5.6479999999999997</v>
      </c>
      <c r="T604" s="51">
        <v>5.7549999999999999</v>
      </c>
      <c r="U604" s="51">
        <v>2020</v>
      </c>
    </row>
    <row r="605" spans="1:21" ht="15.5">
      <c r="A605" s="51">
        <v>513</v>
      </c>
      <c r="B605" s="51" t="s">
        <v>578</v>
      </c>
      <c r="C605" s="51" t="s">
        <v>403</v>
      </c>
      <c r="D605" s="51" t="str">
        <f t="shared" si="9"/>
        <v>PCPIEBangladesh</v>
      </c>
      <c r="E605" s="51" t="s">
        <v>285</v>
      </c>
      <c r="F605" s="51" t="s">
        <v>404</v>
      </c>
      <c r="G605" s="51" t="s">
        <v>405</v>
      </c>
      <c r="H605" s="51" t="s">
        <v>360</v>
      </c>
      <c r="I605" s="51"/>
      <c r="J605" s="51" t="s">
        <v>580</v>
      </c>
      <c r="K605" s="51">
        <v>191.80199999999999</v>
      </c>
      <c r="L605" s="51">
        <v>207.24</v>
      </c>
      <c r="M605" s="51">
        <v>221.67599999999999</v>
      </c>
      <c r="N605" s="51">
        <v>235.53800000000001</v>
      </c>
      <c r="O605" s="51">
        <v>248.566</v>
      </c>
      <c r="P605" s="51">
        <v>263.33999999999997</v>
      </c>
      <c r="Q605" s="51">
        <v>277.93400000000003</v>
      </c>
      <c r="R605" s="51">
        <v>293.27100000000002</v>
      </c>
      <c r="S605" s="51">
        <v>310.928</v>
      </c>
      <c r="T605" s="51">
        <v>328.63200000000001</v>
      </c>
      <c r="U605" s="51">
        <v>2020</v>
      </c>
    </row>
    <row r="606" spans="1:21" ht="15.5">
      <c r="A606" s="51">
        <v>513</v>
      </c>
      <c r="B606" s="51" t="s">
        <v>578</v>
      </c>
      <c r="C606" s="51" t="s">
        <v>406</v>
      </c>
      <c r="D606" s="51" t="str">
        <f t="shared" si="9"/>
        <v>PCPIEPCHBangladesh</v>
      </c>
      <c r="E606" s="51" t="s">
        <v>285</v>
      </c>
      <c r="F606" s="51" t="s">
        <v>404</v>
      </c>
      <c r="G606" s="51" t="s">
        <v>407</v>
      </c>
      <c r="H606" s="51" t="s">
        <v>347</v>
      </c>
      <c r="I606" s="51"/>
      <c r="J606" s="51" t="s">
        <v>408</v>
      </c>
      <c r="K606" s="51">
        <v>5.5460000000000003</v>
      </c>
      <c r="L606" s="51">
        <v>8.0489999999999995</v>
      </c>
      <c r="M606" s="51">
        <v>6.9660000000000002</v>
      </c>
      <c r="N606" s="51">
        <v>6.2530000000000001</v>
      </c>
      <c r="O606" s="51">
        <v>5.5309999999999997</v>
      </c>
      <c r="P606" s="51">
        <v>5.944</v>
      </c>
      <c r="Q606" s="51">
        <v>5.5419999999999998</v>
      </c>
      <c r="R606" s="51">
        <v>5.5179999999999998</v>
      </c>
      <c r="S606" s="51">
        <v>6.0209999999999999</v>
      </c>
      <c r="T606" s="51">
        <v>5.694</v>
      </c>
      <c r="U606" s="51">
        <v>2020</v>
      </c>
    </row>
    <row r="607" spans="1:21" ht="15.5">
      <c r="A607" s="51">
        <v>513</v>
      </c>
      <c r="B607" s="51" t="s">
        <v>578</v>
      </c>
      <c r="C607" s="51" t="s">
        <v>409</v>
      </c>
      <c r="D607" s="51" t="str">
        <f t="shared" si="9"/>
        <v>FLIBOR6Bangladesh</v>
      </c>
      <c r="E607" s="51" t="s">
        <v>285</v>
      </c>
      <c r="F607" s="51" t="s">
        <v>410</v>
      </c>
      <c r="G607" s="51"/>
      <c r="H607" s="51" t="s">
        <v>384</v>
      </c>
      <c r="I607" s="51"/>
      <c r="J607" s="51"/>
      <c r="K607" s="51"/>
      <c r="L607" s="51"/>
      <c r="M607" s="51"/>
      <c r="N607" s="51"/>
      <c r="O607" s="51"/>
      <c r="P607" s="51"/>
      <c r="Q607" s="51"/>
      <c r="R607" s="51"/>
      <c r="S607" s="51"/>
      <c r="T607" s="51"/>
      <c r="U607" s="51"/>
    </row>
    <row r="608" spans="1:21" ht="15.5">
      <c r="A608" s="51">
        <v>513</v>
      </c>
      <c r="B608" s="51" t="s">
        <v>578</v>
      </c>
      <c r="C608" s="51" t="s">
        <v>411</v>
      </c>
      <c r="D608" s="51" t="str">
        <f t="shared" si="9"/>
        <v>TM_RPCHBangladesh</v>
      </c>
      <c r="E608" s="51" t="s">
        <v>285</v>
      </c>
      <c r="F608" s="51" t="s">
        <v>412</v>
      </c>
      <c r="G608" s="51" t="s">
        <v>413</v>
      </c>
      <c r="H608" s="51" t="s">
        <v>347</v>
      </c>
      <c r="I608" s="51"/>
      <c r="J608" s="51" t="s">
        <v>581</v>
      </c>
      <c r="K608" s="51">
        <v>-0.64800000000000002</v>
      </c>
      <c r="L608" s="51">
        <v>4.2489999999999997</v>
      </c>
      <c r="M608" s="51">
        <v>11.654</v>
      </c>
      <c r="N608" s="51">
        <v>6.9480000000000004</v>
      </c>
      <c r="O608" s="51">
        <v>11.554</v>
      </c>
      <c r="P608" s="51">
        <v>7.3120000000000003</v>
      </c>
      <c r="Q608" s="51">
        <v>20.617999999999999</v>
      </c>
      <c r="R608" s="51">
        <v>4.4139999999999997</v>
      </c>
      <c r="S608" s="51">
        <v>-3.4009999999999998</v>
      </c>
      <c r="T608" s="51">
        <v>3.5409999999999999</v>
      </c>
      <c r="U608" s="51">
        <v>2019</v>
      </c>
    </row>
    <row r="609" spans="1:21" ht="15.5">
      <c r="A609" s="51">
        <v>513</v>
      </c>
      <c r="B609" s="51" t="s">
        <v>578</v>
      </c>
      <c r="C609" s="51" t="s">
        <v>415</v>
      </c>
      <c r="D609" s="51" t="str">
        <f t="shared" si="9"/>
        <v>TMG_RPCHBangladesh</v>
      </c>
      <c r="E609" s="51" t="s">
        <v>285</v>
      </c>
      <c r="F609" s="51" t="s">
        <v>416</v>
      </c>
      <c r="G609" s="51" t="s">
        <v>417</v>
      </c>
      <c r="H609" s="51" t="s">
        <v>347</v>
      </c>
      <c r="I609" s="51"/>
      <c r="J609" s="51" t="s">
        <v>581</v>
      </c>
      <c r="K609" s="51">
        <v>0.13800000000000001</v>
      </c>
      <c r="L609" s="51">
        <v>3.5870000000000002</v>
      </c>
      <c r="M609" s="51">
        <v>9.9009999999999998</v>
      </c>
      <c r="N609" s="51">
        <v>9.77</v>
      </c>
      <c r="O609" s="51">
        <v>12.55</v>
      </c>
      <c r="P609" s="51">
        <v>7.0620000000000003</v>
      </c>
      <c r="Q609" s="51">
        <v>20.449000000000002</v>
      </c>
      <c r="R609" s="51">
        <v>2.14</v>
      </c>
      <c r="S609" s="51">
        <v>-3.899</v>
      </c>
      <c r="T609" s="51">
        <v>3.5409999999999999</v>
      </c>
      <c r="U609" s="51">
        <v>2019</v>
      </c>
    </row>
    <row r="610" spans="1:21" ht="15.5">
      <c r="A610" s="51">
        <v>513</v>
      </c>
      <c r="B610" s="51" t="s">
        <v>578</v>
      </c>
      <c r="C610" s="51" t="s">
        <v>418</v>
      </c>
      <c r="D610" s="51" t="str">
        <f t="shared" si="9"/>
        <v>TX_RPCHBangladesh</v>
      </c>
      <c r="E610" s="51" t="s">
        <v>285</v>
      </c>
      <c r="F610" s="51" t="s">
        <v>419</v>
      </c>
      <c r="G610" s="51" t="s">
        <v>420</v>
      </c>
      <c r="H610" s="51" t="s">
        <v>347</v>
      </c>
      <c r="I610" s="51"/>
      <c r="J610" s="51" t="s">
        <v>581</v>
      </c>
      <c r="K610" s="51">
        <v>3.5779999999999998</v>
      </c>
      <c r="L610" s="51">
        <v>13.381</v>
      </c>
      <c r="M610" s="51">
        <v>12.305</v>
      </c>
      <c r="N610" s="51">
        <v>5.8220000000000001</v>
      </c>
      <c r="O610" s="51">
        <v>15.298</v>
      </c>
      <c r="P610" s="51">
        <v>1.7130000000000001</v>
      </c>
      <c r="Q610" s="51">
        <v>6.3680000000000003</v>
      </c>
      <c r="R610" s="51">
        <v>14.04</v>
      </c>
      <c r="S610" s="51">
        <v>-12.996</v>
      </c>
      <c r="T610" s="51">
        <v>13.859</v>
      </c>
      <c r="U610" s="51">
        <v>2019</v>
      </c>
    </row>
    <row r="611" spans="1:21" ht="15.5">
      <c r="A611" s="51">
        <v>513</v>
      </c>
      <c r="B611" s="51" t="s">
        <v>578</v>
      </c>
      <c r="C611" s="51" t="s">
        <v>421</v>
      </c>
      <c r="D611" s="51" t="str">
        <f t="shared" si="9"/>
        <v>TXG_RPCHBangladesh</v>
      </c>
      <c r="E611" s="51" t="s">
        <v>285</v>
      </c>
      <c r="F611" s="51" t="s">
        <v>422</v>
      </c>
      <c r="G611" s="51" t="s">
        <v>423</v>
      </c>
      <c r="H611" s="51" t="s">
        <v>347</v>
      </c>
      <c r="I611" s="51"/>
      <c r="J611" s="51" t="s">
        <v>581</v>
      </c>
      <c r="K611" s="51">
        <v>3.726</v>
      </c>
      <c r="L611" s="51">
        <v>13.973000000000001</v>
      </c>
      <c r="M611" s="51">
        <v>12.499000000000001</v>
      </c>
      <c r="N611" s="51">
        <v>6.22</v>
      </c>
      <c r="O611" s="51">
        <v>14.789</v>
      </c>
      <c r="P611" s="51">
        <v>1.613</v>
      </c>
      <c r="Q611" s="51">
        <v>4.6050000000000004</v>
      </c>
      <c r="R611" s="51">
        <v>8.6769999999999996</v>
      </c>
      <c r="S611" s="51">
        <v>-14.843</v>
      </c>
      <c r="T611" s="51">
        <v>13.859</v>
      </c>
      <c r="U611" s="51">
        <v>2019</v>
      </c>
    </row>
    <row r="612" spans="1:21" ht="15.5">
      <c r="A612" s="51">
        <v>513</v>
      </c>
      <c r="B612" s="51" t="s">
        <v>578</v>
      </c>
      <c r="C612" s="51" t="s">
        <v>424</v>
      </c>
      <c r="D612" s="51" t="str">
        <f t="shared" si="9"/>
        <v>LURBangladesh</v>
      </c>
      <c r="E612" s="51" t="s">
        <v>285</v>
      </c>
      <c r="F612" s="51" t="s">
        <v>425</v>
      </c>
      <c r="G612" s="51" t="s">
        <v>426</v>
      </c>
      <c r="H612" s="51" t="s">
        <v>427</v>
      </c>
      <c r="I612" s="51"/>
      <c r="J612" s="51"/>
      <c r="K612" s="51"/>
      <c r="L612" s="51"/>
      <c r="M612" s="51"/>
      <c r="N612" s="51"/>
      <c r="O612" s="51"/>
      <c r="P612" s="51"/>
      <c r="Q612" s="51"/>
      <c r="R612" s="51"/>
      <c r="S612" s="51"/>
      <c r="T612" s="51"/>
      <c r="U612" s="51"/>
    </row>
    <row r="613" spans="1:21" ht="15.5">
      <c r="A613" s="51">
        <v>513</v>
      </c>
      <c r="B613" s="51" t="s">
        <v>578</v>
      </c>
      <c r="C613" s="51" t="s">
        <v>428</v>
      </c>
      <c r="D613" s="51" t="str">
        <f t="shared" si="9"/>
        <v>LEBangladesh</v>
      </c>
      <c r="E613" s="51" t="s">
        <v>285</v>
      </c>
      <c r="F613" s="51" t="s">
        <v>429</v>
      </c>
      <c r="G613" s="51" t="s">
        <v>430</v>
      </c>
      <c r="H613" s="51" t="s">
        <v>431</v>
      </c>
      <c r="I613" s="51" t="s">
        <v>432</v>
      </c>
      <c r="J613" s="51"/>
      <c r="K613" s="51"/>
      <c r="L613" s="51"/>
      <c r="M613" s="51"/>
      <c r="N613" s="51"/>
      <c r="O613" s="51"/>
      <c r="P613" s="51"/>
      <c r="Q613" s="51"/>
      <c r="R613" s="51"/>
      <c r="S613" s="51"/>
      <c r="T613" s="51"/>
      <c r="U613" s="51"/>
    </row>
    <row r="614" spans="1:21" ht="15.5">
      <c r="A614" s="51">
        <v>513</v>
      </c>
      <c r="B614" s="51" t="s">
        <v>578</v>
      </c>
      <c r="C614" s="51" t="s">
        <v>433</v>
      </c>
      <c r="D614" s="51" t="str">
        <f t="shared" si="9"/>
        <v>LPBangladesh</v>
      </c>
      <c r="E614" s="51" t="s">
        <v>285</v>
      </c>
      <c r="F614" s="51" t="s">
        <v>434</v>
      </c>
      <c r="G614" s="51" t="s">
        <v>435</v>
      </c>
      <c r="H614" s="51" t="s">
        <v>431</v>
      </c>
      <c r="I614" s="51" t="s">
        <v>432</v>
      </c>
      <c r="J614" s="51" t="s">
        <v>582</v>
      </c>
      <c r="K614" s="51">
        <v>151.00800000000001</v>
      </c>
      <c r="L614" s="51">
        <v>152.76499999999999</v>
      </c>
      <c r="M614" s="51">
        <v>154.52000000000001</v>
      </c>
      <c r="N614" s="51">
        <v>156.256</v>
      </c>
      <c r="O614" s="51">
        <v>157.971</v>
      </c>
      <c r="P614" s="51">
        <v>159.67099999999999</v>
      </c>
      <c r="Q614" s="51">
        <v>161.35599999999999</v>
      </c>
      <c r="R614" s="51">
        <v>163.04599999999999</v>
      </c>
      <c r="S614" s="51">
        <v>164.68899999999999</v>
      </c>
      <c r="T614" s="51">
        <v>166.303</v>
      </c>
      <c r="U614" s="51">
        <v>2013</v>
      </c>
    </row>
    <row r="615" spans="1:21" ht="15.5">
      <c r="A615" s="51">
        <v>513</v>
      </c>
      <c r="B615" s="51" t="s">
        <v>578</v>
      </c>
      <c r="C615" s="51" t="s">
        <v>437</v>
      </c>
      <c r="D615" s="51" t="str">
        <f t="shared" si="9"/>
        <v>GGRBangladesh</v>
      </c>
      <c r="E615" s="51" t="s">
        <v>285</v>
      </c>
      <c r="F615" s="51" t="s">
        <v>438</v>
      </c>
      <c r="G615" s="51" t="s">
        <v>439</v>
      </c>
      <c r="H615" s="51" t="s">
        <v>342</v>
      </c>
      <c r="I615" s="51" t="s">
        <v>343</v>
      </c>
      <c r="J615" s="51" t="s">
        <v>583</v>
      </c>
      <c r="K615" s="51">
        <v>1186.83</v>
      </c>
      <c r="L615" s="51">
        <v>1346.26</v>
      </c>
      <c r="M615" s="51">
        <v>1467.34</v>
      </c>
      <c r="N615" s="51">
        <v>1484.63</v>
      </c>
      <c r="O615" s="51">
        <v>1747.66</v>
      </c>
      <c r="P615" s="51">
        <v>2019.28</v>
      </c>
      <c r="Q615" s="51">
        <v>2174.2199999999998</v>
      </c>
      <c r="R615" s="51">
        <v>2535.56</v>
      </c>
      <c r="S615" s="51">
        <v>2651.8</v>
      </c>
      <c r="T615" s="51">
        <v>2842.55</v>
      </c>
      <c r="U615" s="51">
        <v>2019</v>
      </c>
    </row>
    <row r="616" spans="1:21" ht="15.5">
      <c r="A616" s="51">
        <v>513</v>
      </c>
      <c r="B616" s="51" t="s">
        <v>578</v>
      </c>
      <c r="C616" s="51" t="s">
        <v>441</v>
      </c>
      <c r="D616" s="51" t="str">
        <f t="shared" si="9"/>
        <v>GGR_NGDPBangladesh</v>
      </c>
      <c r="E616" s="51" t="s">
        <v>285</v>
      </c>
      <c r="F616" s="51" t="s">
        <v>438</v>
      </c>
      <c r="G616" s="51" t="s">
        <v>439</v>
      </c>
      <c r="H616" s="51" t="s">
        <v>392</v>
      </c>
      <c r="I616" s="51"/>
      <c r="J616" s="51" t="s">
        <v>442</v>
      </c>
      <c r="K616" s="51">
        <v>11.247</v>
      </c>
      <c r="L616" s="51">
        <v>11.228999999999999</v>
      </c>
      <c r="M616" s="51">
        <v>10.92</v>
      </c>
      <c r="N616" s="51">
        <v>9.7940000000000005</v>
      </c>
      <c r="O616" s="51">
        <v>10.085000000000001</v>
      </c>
      <c r="P616" s="51">
        <v>10.220000000000001</v>
      </c>
      <c r="Q616" s="51">
        <v>9.6609999999999996</v>
      </c>
      <c r="R616" s="51">
        <v>9.9730000000000008</v>
      </c>
      <c r="S616" s="51">
        <v>9.5559999999999992</v>
      </c>
      <c r="T616" s="51">
        <v>9.2309999999999999</v>
      </c>
      <c r="U616" s="51">
        <v>2019</v>
      </c>
    </row>
    <row r="617" spans="1:21" ht="15.5">
      <c r="A617" s="51">
        <v>513</v>
      </c>
      <c r="B617" s="51" t="s">
        <v>578</v>
      </c>
      <c r="C617" s="51" t="s">
        <v>443</v>
      </c>
      <c r="D617" s="51" t="str">
        <f t="shared" si="9"/>
        <v>GGXBangladesh</v>
      </c>
      <c r="E617" s="51" t="s">
        <v>285</v>
      </c>
      <c r="F617" s="51" t="s">
        <v>444</v>
      </c>
      <c r="G617" s="51" t="s">
        <v>445</v>
      </c>
      <c r="H617" s="51" t="s">
        <v>342</v>
      </c>
      <c r="I617" s="51" t="s">
        <v>343</v>
      </c>
      <c r="J617" s="51" t="s">
        <v>583</v>
      </c>
      <c r="K617" s="51">
        <v>1500.92</v>
      </c>
      <c r="L617" s="51">
        <v>1751.61</v>
      </c>
      <c r="M617" s="51">
        <v>1880.76</v>
      </c>
      <c r="N617" s="51">
        <v>2087.15</v>
      </c>
      <c r="O617" s="51">
        <v>2330.16</v>
      </c>
      <c r="P617" s="51">
        <v>2679.12</v>
      </c>
      <c r="Q617" s="51">
        <v>3218.61</v>
      </c>
      <c r="R617" s="51">
        <v>3916.89</v>
      </c>
      <c r="S617" s="51">
        <v>4170.3599999999997</v>
      </c>
      <c r="T617" s="51">
        <v>4701.3599999999997</v>
      </c>
      <c r="U617" s="51">
        <v>2019</v>
      </c>
    </row>
    <row r="618" spans="1:21" ht="15.5">
      <c r="A618" s="51">
        <v>513</v>
      </c>
      <c r="B618" s="51" t="s">
        <v>578</v>
      </c>
      <c r="C618" s="51" t="s">
        <v>446</v>
      </c>
      <c r="D618" s="51" t="str">
        <f t="shared" si="9"/>
        <v>GGX_NGDPBangladesh</v>
      </c>
      <c r="E618" s="51" t="s">
        <v>285</v>
      </c>
      <c r="F618" s="51" t="s">
        <v>444</v>
      </c>
      <c r="G618" s="51" t="s">
        <v>445</v>
      </c>
      <c r="H618" s="51" t="s">
        <v>392</v>
      </c>
      <c r="I618" s="51"/>
      <c r="J618" s="51" t="s">
        <v>447</v>
      </c>
      <c r="K618" s="51">
        <v>14.224</v>
      </c>
      <c r="L618" s="51">
        <v>14.61</v>
      </c>
      <c r="M618" s="51">
        <v>13.997</v>
      </c>
      <c r="N618" s="51">
        <v>13.769</v>
      </c>
      <c r="O618" s="51">
        <v>13.446999999999999</v>
      </c>
      <c r="P618" s="51">
        <v>13.56</v>
      </c>
      <c r="Q618" s="51">
        <v>14.302</v>
      </c>
      <c r="R618" s="51">
        <v>15.406000000000001</v>
      </c>
      <c r="S618" s="51">
        <v>15.029</v>
      </c>
      <c r="T618" s="51">
        <v>15.266999999999999</v>
      </c>
      <c r="U618" s="51">
        <v>2019</v>
      </c>
    </row>
    <row r="619" spans="1:21" ht="15.5">
      <c r="A619" s="51">
        <v>513</v>
      </c>
      <c r="B619" s="51" t="s">
        <v>578</v>
      </c>
      <c r="C619" s="51" t="s">
        <v>448</v>
      </c>
      <c r="D619" s="51" t="str">
        <f t="shared" si="9"/>
        <v>GGXCNLBangladesh</v>
      </c>
      <c r="E619" s="51" t="s">
        <v>285</v>
      </c>
      <c r="F619" s="51" t="s">
        <v>449</v>
      </c>
      <c r="G619" s="51" t="s">
        <v>450</v>
      </c>
      <c r="H619" s="51" t="s">
        <v>342</v>
      </c>
      <c r="I619" s="51" t="s">
        <v>343</v>
      </c>
      <c r="J619" s="51" t="s">
        <v>583</v>
      </c>
      <c r="K619" s="51">
        <v>-314.09399999999999</v>
      </c>
      <c r="L619" s="51">
        <v>-405.35</v>
      </c>
      <c r="M619" s="51">
        <v>-413.42</v>
      </c>
      <c r="N619" s="51">
        <v>-602.52</v>
      </c>
      <c r="O619" s="51">
        <v>-582.5</v>
      </c>
      <c r="P619" s="51">
        <v>-659.84</v>
      </c>
      <c r="Q619" s="51">
        <v>-1044.3900000000001</v>
      </c>
      <c r="R619" s="51">
        <v>-1381.33</v>
      </c>
      <c r="S619" s="51">
        <v>-1518.56</v>
      </c>
      <c r="T619" s="51">
        <v>-1858.81</v>
      </c>
      <c r="U619" s="51">
        <v>2019</v>
      </c>
    </row>
    <row r="620" spans="1:21" ht="15.5">
      <c r="A620" s="51">
        <v>513</v>
      </c>
      <c r="B620" s="51" t="s">
        <v>578</v>
      </c>
      <c r="C620" s="51" t="s">
        <v>451</v>
      </c>
      <c r="D620" s="51" t="str">
        <f t="shared" si="9"/>
        <v>GGXCNL_NGDPBangladesh</v>
      </c>
      <c r="E620" s="51" t="s">
        <v>285</v>
      </c>
      <c r="F620" s="51" t="s">
        <v>449</v>
      </c>
      <c r="G620" s="51" t="s">
        <v>450</v>
      </c>
      <c r="H620" s="51" t="s">
        <v>392</v>
      </c>
      <c r="I620" s="51"/>
      <c r="J620" s="51" t="s">
        <v>452</v>
      </c>
      <c r="K620" s="51">
        <v>-2.9769999999999999</v>
      </c>
      <c r="L620" s="51">
        <v>-3.3809999999999998</v>
      </c>
      <c r="M620" s="51">
        <v>-3.077</v>
      </c>
      <c r="N620" s="51">
        <v>-3.9750000000000001</v>
      </c>
      <c r="O620" s="51">
        <v>-3.3610000000000002</v>
      </c>
      <c r="P620" s="51">
        <v>-3.34</v>
      </c>
      <c r="Q620" s="51">
        <v>-4.641</v>
      </c>
      <c r="R620" s="51">
        <v>-5.4329999999999998</v>
      </c>
      <c r="S620" s="51">
        <v>-5.4720000000000004</v>
      </c>
      <c r="T620" s="51">
        <v>-6.0359999999999996</v>
      </c>
      <c r="U620" s="51">
        <v>2019</v>
      </c>
    </row>
    <row r="621" spans="1:21" ht="15.5">
      <c r="A621" s="51">
        <v>513</v>
      </c>
      <c r="B621" s="51" t="s">
        <v>578</v>
      </c>
      <c r="C621" s="51" t="s">
        <v>453</v>
      </c>
      <c r="D621" s="51" t="str">
        <f t="shared" si="9"/>
        <v>GGSBBangladesh</v>
      </c>
      <c r="E621" s="51" t="s">
        <v>285</v>
      </c>
      <c r="F621" s="51" t="s">
        <v>454</v>
      </c>
      <c r="G621" s="51" t="s">
        <v>455</v>
      </c>
      <c r="H621" s="51" t="s">
        <v>342</v>
      </c>
      <c r="I621" s="51" t="s">
        <v>343</v>
      </c>
      <c r="J621" s="51"/>
      <c r="K621" s="51"/>
      <c r="L621" s="51"/>
      <c r="M621" s="51"/>
      <c r="N621" s="51"/>
      <c r="O621" s="51"/>
      <c r="P621" s="51"/>
      <c r="Q621" s="51"/>
      <c r="R621" s="51"/>
      <c r="S621" s="51"/>
      <c r="T621" s="51"/>
      <c r="U621" s="51"/>
    </row>
    <row r="622" spans="1:21" ht="15.5">
      <c r="A622" s="51">
        <v>513</v>
      </c>
      <c r="B622" s="51" t="s">
        <v>578</v>
      </c>
      <c r="C622" s="51" t="s">
        <v>456</v>
      </c>
      <c r="D622" s="51" t="str">
        <f t="shared" si="9"/>
        <v>GGSB_NPGDPBangladesh</v>
      </c>
      <c r="E622" s="51" t="s">
        <v>285</v>
      </c>
      <c r="F622" s="51" t="s">
        <v>454</v>
      </c>
      <c r="G622" s="51" t="s">
        <v>455</v>
      </c>
      <c r="H622" s="51" t="s">
        <v>380</v>
      </c>
      <c r="I622" s="51"/>
      <c r="J622" s="51"/>
      <c r="K622" s="51"/>
      <c r="L622" s="51"/>
      <c r="M622" s="51"/>
      <c r="N622" s="51"/>
      <c r="O622" s="51"/>
      <c r="P622" s="51"/>
      <c r="Q622" s="51"/>
      <c r="R622" s="51"/>
      <c r="S622" s="51"/>
      <c r="T622" s="51"/>
      <c r="U622" s="51"/>
    </row>
    <row r="623" spans="1:21" ht="15.5">
      <c r="A623" s="51">
        <v>513</v>
      </c>
      <c r="B623" s="51" t="s">
        <v>578</v>
      </c>
      <c r="C623" s="51" t="s">
        <v>457</v>
      </c>
      <c r="D623" s="51" t="str">
        <f t="shared" si="9"/>
        <v>GGXONLBBangladesh</v>
      </c>
      <c r="E623" s="51" t="s">
        <v>285</v>
      </c>
      <c r="F623" s="51" t="s">
        <v>458</v>
      </c>
      <c r="G623" s="51" t="s">
        <v>459</v>
      </c>
      <c r="H623" s="51" t="s">
        <v>342</v>
      </c>
      <c r="I623" s="51" t="s">
        <v>343</v>
      </c>
      <c r="J623" s="51" t="s">
        <v>583</v>
      </c>
      <c r="K623" s="51">
        <v>-110.81</v>
      </c>
      <c r="L623" s="51">
        <v>-165.38</v>
      </c>
      <c r="M623" s="51">
        <v>-131.37</v>
      </c>
      <c r="N623" s="51">
        <v>-292.79000000000002</v>
      </c>
      <c r="O623" s="51">
        <v>-251.34</v>
      </c>
      <c r="P623" s="51">
        <v>-320.45999999999998</v>
      </c>
      <c r="Q623" s="51">
        <v>-626.74</v>
      </c>
      <c r="R623" s="51">
        <v>-886.72</v>
      </c>
      <c r="S623" s="51">
        <v>-943.74</v>
      </c>
      <c r="T623" s="51">
        <v>-1178.03</v>
      </c>
      <c r="U623" s="51">
        <v>2019</v>
      </c>
    </row>
    <row r="624" spans="1:21" ht="15.5">
      <c r="A624" s="51">
        <v>513</v>
      </c>
      <c r="B624" s="51" t="s">
        <v>578</v>
      </c>
      <c r="C624" s="51" t="s">
        <v>460</v>
      </c>
      <c r="D624" s="51" t="str">
        <f t="shared" si="9"/>
        <v>GGXONLB_NGDPBangladesh</v>
      </c>
      <c r="E624" s="51" t="s">
        <v>285</v>
      </c>
      <c r="F624" s="51" t="s">
        <v>458</v>
      </c>
      <c r="G624" s="51" t="s">
        <v>459</v>
      </c>
      <c r="H624" s="51" t="s">
        <v>392</v>
      </c>
      <c r="I624" s="51"/>
      <c r="J624" s="51" t="s">
        <v>461</v>
      </c>
      <c r="K624" s="51">
        <v>-1.05</v>
      </c>
      <c r="L624" s="51">
        <v>-1.379</v>
      </c>
      <c r="M624" s="51">
        <v>-0.97799999999999998</v>
      </c>
      <c r="N624" s="51">
        <v>-1.9319999999999999</v>
      </c>
      <c r="O624" s="51">
        <v>-1.45</v>
      </c>
      <c r="P624" s="51">
        <v>-1.6220000000000001</v>
      </c>
      <c r="Q624" s="51">
        <v>-2.7850000000000001</v>
      </c>
      <c r="R624" s="51">
        <v>-3.488</v>
      </c>
      <c r="S624" s="51">
        <v>-3.4009999999999998</v>
      </c>
      <c r="T624" s="51">
        <v>-3.8250000000000002</v>
      </c>
      <c r="U624" s="51">
        <v>2019</v>
      </c>
    </row>
    <row r="625" spans="1:21" ht="15.5">
      <c r="A625" s="51">
        <v>513</v>
      </c>
      <c r="B625" s="51" t="s">
        <v>578</v>
      </c>
      <c r="C625" s="51" t="s">
        <v>462</v>
      </c>
      <c r="D625" s="51" t="str">
        <f t="shared" si="9"/>
        <v>GGXWDNBangladesh</v>
      </c>
      <c r="E625" s="51" t="s">
        <v>285</v>
      </c>
      <c r="F625" s="51" t="s">
        <v>463</v>
      </c>
      <c r="G625" s="51" t="s">
        <v>464</v>
      </c>
      <c r="H625" s="51" t="s">
        <v>342</v>
      </c>
      <c r="I625" s="51" t="s">
        <v>343</v>
      </c>
      <c r="J625" s="51"/>
      <c r="K625" s="51"/>
      <c r="L625" s="51"/>
      <c r="M625" s="51"/>
      <c r="N625" s="51"/>
      <c r="O625" s="51"/>
      <c r="P625" s="51"/>
      <c r="Q625" s="51"/>
      <c r="R625" s="51"/>
      <c r="S625" s="51"/>
      <c r="T625" s="51"/>
      <c r="U625" s="51"/>
    </row>
    <row r="626" spans="1:21" ht="15.5">
      <c r="A626" s="51">
        <v>513</v>
      </c>
      <c r="B626" s="51" t="s">
        <v>578</v>
      </c>
      <c r="C626" s="51" t="s">
        <v>465</v>
      </c>
      <c r="D626" s="51" t="str">
        <f t="shared" si="9"/>
        <v>GGXWDN_NGDPBangladesh</v>
      </c>
      <c r="E626" s="51" t="s">
        <v>285</v>
      </c>
      <c r="F626" s="51" t="s">
        <v>463</v>
      </c>
      <c r="G626" s="51" t="s">
        <v>464</v>
      </c>
      <c r="H626" s="51" t="s">
        <v>392</v>
      </c>
      <c r="I626" s="51"/>
      <c r="J626" s="51"/>
      <c r="K626" s="51"/>
      <c r="L626" s="51"/>
      <c r="M626" s="51"/>
      <c r="N626" s="51"/>
      <c r="O626" s="51"/>
      <c r="P626" s="51"/>
      <c r="Q626" s="51"/>
      <c r="R626" s="51"/>
      <c r="S626" s="51"/>
      <c r="T626" s="51"/>
      <c r="U626" s="51"/>
    </row>
    <row r="627" spans="1:21" ht="15.5">
      <c r="A627" s="51">
        <v>513</v>
      </c>
      <c r="B627" s="51" t="s">
        <v>578</v>
      </c>
      <c r="C627" s="51" t="s">
        <v>466</v>
      </c>
      <c r="D627" s="51" t="str">
        <f t="shared" si="9"/>
        <v>GGXWDGBangladesh</v>
      </c>
      <c r="E627" s="51" t="s">
        <v>285</v>
      </c>
      <c r="F627" s="51" t="s">
        <v>467</v>
      </c>
      <c r="G627" s="51" t="s">
        <v>468</v>
      </c>
      <c r="H627" s="51" t="s">
        <v>342</v>
      </c>
      <c r="I627" s="51" t="s">
        <v>343</v>
      </c>
      <c r="J627" s="51" t="s">
        <v>583</v>
      </c>
      <c r="K627" s="51">
        <v>3822.02</v>
      </c>
      <c r="L627" s="51">
        <v>4294.55</v>
      </c>
      <c r="M627" s="51">
        <v>4739.6000000000004</v>
      </c>
      <c r="N627" s="51">
        <v>5105.3900000000003</v>
      </c>
      <c r="O627" s="51">
        <v>5775.85</v>
      </c>
      <c r="P627" s="51">
        <v>6594.54</v>
      </c>
      <c r="Q627" s="51">
        <v>7778.79</v>
      </c>
      <c r="R627" s="51">
        <v>9075.16</v>
      </c>
      <c r="S627" s="51">
        <v>10782.25</v>
      </c>
      <c r="T627" s="51">
        <v>12366.79</v>
      </c>
      <c r="U627" s="51">
        <v>2019</v>
      </c>
    </row>
    <row r="628" spans="1:21" ht="15.5">
      <c r="A628" s="51">
        <v>513</v>
      </c>
      <c r="B628" s="51" t="s">
        <v>578</v>
      </c>
      <c r="C628" s="51" t="s">
        <v>469</v>
      </c>
      <c r="D628" s="51" t="str">
        <f t="shared" si="9"/>
        <v>GGXWDG_NGDPBangladesh</v>
      </c>
      <c r="E628" s="51" t="s">
        <v>285</v>
      </c>
      <c r="F628" s="51" t="s">
        <v>467</v>
      </c>
      <c r="G628" s="51" t="s">
        <v>468</v>
      </c>
      <c r="H628" s="51" t="s">
        <v>392</v>
      </c>
      <c r="I628" s="51"/>
      <c r="J628" s="51" t="s">
        <v>470</v>
      </c>
      <c r="K628" s="51">
        <v>36.220999999999997</v>
      </c>
      <c r="L628" s="51">
        <v>35.82</v>
      </c>
      <c r="M628" s="51">
        <v>35.273000000000003</v>
      </c>
      <c r="N628" s="51">
        <v>33.680999999999997</v>
      </c>
      <c r="O628" s="51">
        <v>33.331000000000003</v>
      </c>
      <c r="P628" s="51">
        <v>33.375999999999998</v>
      </c>
      <c r="Q628" s="51">
        <v>34.564999999999998</v>
      </c>
      <c r="R628" s="51">
        <v>35.694000000000003</v>
      </c>
      <c r="S628" s="51">
        <v>38.854999999999997</v>
      </c>
      <c r="T628" s="51">
        <v>40.158000000000001</v>
      </c>
      <c r="U628" s="51">
        <v>2019</v>
      </c>
    </row>
    <row r="629" spans="1:21" ht="15.5">
      <c r="A629" s="51">
        <v>513</v>
      </c>
      <c r="B629" s="51" t="s">
        <v>578</v>
      </c>
      <c r="C629" s="51" t="s">
        <v>471</v>
      </c>
      <c r="D629" s="51" t="str">
        <f t="shared" si="9"/>
        <v>NGDP_FYBangladesh</v>
      </c>
      <c r="E629" s="51" t="s">
        <v>285</v>
      </c>
      <c r="F629" s="51" t="s">
        <v>472</v>
      </c>
      <c r="G629" s="51" t="s">
        <v>473</v>
      </c>
      <c r="H629" s="51" t="s">
        <v>342</v>
      </c>
      <c r="I629" s="51" t="s">
        <v>343</v>
      </c>
      <c r="J629" s="51" t="s">
        <v>583</v>
      </c>
      <c r="K629" s="51">
        <v>10552.04</v>
      </c>
      <c r="L629" s="51">
        <v>11989.23</v>
      </c>
      <c r="M629" s="51">
        <v>13436.74</v>
      </c>
      <c r="N629" s="51">
        <v>15158.02</v>
      </c>
      <c r="O629" s="51">
        <v>17328.64</v>
      </c>
      <c r="P629" s="51">
        <v>19758.150000000001</v>
      </c>
      <c r="Q629" s="51">
        <v>22504.79</v>
      </c>
      <c r="R629" s="51">
        <v>25424.83</v>
      </c>
      <c r="S629" s="51">
        <v>27749.64</v>
      </c>
      <c r="T629" s="51">
        <v>30795.15</v>
      </c>
      <c r="U629" s="51">
        <v>2019</v>
      </c>
    </row>
    <row r="630" spans="1:21" ht="15.5">
      <c r="A630" s="51">
        <v>513</v>
      </c>
      <c r="B630" s="51" t="s">
        <v>578</v>
      </c>
      <c r="C630" s="51" t="s">
        <v>474</v>
      </c>
      <c r="D630" s="51" t="str">
        <f t="shared" si="9"/>
        <v>BCABangladesh</v>
      </c>
      <c r="E630" s="51" t="s">
        <v>285</v>
      </c>
      <c r="F630" s="51" t="s">
        <v>475</v>
      </c>
      <c r="G630" s="51" t="s">
        <v>476</v>
      </c>
      <c r="H630" s="51" t="s">
        <v>352</v>
      </c>
      <c r="I630" s="51" t="s">
        <v>343</v>
      </c>
      <c r="J630" s="51" t="s">
        <v>584</v>
      </c>
      <c r="K630" s="51">
        <v>-0.44700000000000001</v>
      </c>
      <c r="L630" s="51">
        <v>2.3879999999999999</v>
      </c>
      <c r="M630" s="51">
        <v>1.4059999999999999</v>
      </c>
      <c r="N630" s="51">
        <v>3.492</v>
      </c>
      <c r="O630" s="51">
        <v>4.2619999999999996</v>
      </c>
      <c r="P630" s="51">
        <v>-1.331</v>
      </c>
      <c r="Q630" s="51">
        <v>-9.5670000000000002</v>
      </c>
      <c r="R630" s="51">
        <v>-5.1020000000000003</v>
      </c>
      <c r="S630" s="51">
        <v>-4.8490000000000002</v>
      </c>
      <c r="T630" s="51">
        <v>1.268</v>
      </c>
      <c r="U630" s="51">
        <v>2019</v>
      </c>
    </row>
    <row r="631" spans="1:21" ht="15.5">
      <c r="A631" s="51">
        <v>513</v>
      </c>
      <c r="B631" s="51" t="s">
        <v>578</v>
      </c>
      <c r="C631" s="51" t="s">
        <v>478</v>
      </c>
      <c r="D631" s="51" t="str">
        <f t="shared" si="9"/>
        <v>BCA_NGDPDBangladesh</v>
      </c>
      <c r="E631" s="51" t="s">
        <v>285</v>
      </c>
      <c r="F631" s="51" t="s">
        <v>475</v>
      </c>
      <c r="G631" s="51" t="s">
        <v>476</v>
      </c>
      <c r="H631" s="51" t="s">
        <v>392</v>
      </c>
      <c r="I631" s="51"/>
      <c r="J631" s="51" t="s">
        <v>479</v>
      </c>
      <c r="K631" s="51">
        <v>-0.33500000000000002</v>
      </c>
      <c r="L631" s="51">
        <v>1.5920000000000001</v>
      </c>
      <c r="M631" s="51">
        <v>0.81299999999999994</v>
      </c>
      <c r="N631" s="51">
        <v>1.7889999999999999</v>
      </c>
      <c r="O631" s="51">
        <v>1.925</v>
      </c>
      <c r="P631" s="51">
        <v>-0.53300000000000003</v>
      </c>
      <c r="Q631" s="51">
        <v>-3.5009999999999999</v>
      </c>
      <c r="R631" s="51">
        <v>-1.6870000000000001</v>
      </c>
      <c r="S631" s="51">
        <v>-1.4730000000000001</v>
      </c>
      <c r="T631" s="51">
        <v>0.35899999999999999</v>
      </c>
      <c r="U631" s="51">
        <v>2019</v>
      </c>
    </row>
    <row r="632" spans="1:21" ht="15.5">
      <c r="A632" s="51">
        <v>316</v>
      </c>
      <c r="B632" s="51" t="s">
        <v>585</v>
      </c>
      <c r="C632" s="51" t="s">
        <v>338</v>
      </c>
      <c r="D632" s="51" t="str">
        <f t="shared" si="9"/>
        <v>NGDP_RBarbados</v>
      </c>
      <c r="E632" s="51" t="s">
        <v>217</v>
      </c>
      <c r="F632" s="51" t="s">
        <v>340</v>
      </c>
      <c r="G632" s="51" t="s">
        <v>341</v>
      </c>
      <c r="H632" s="51" t="s">
        <v>342</v>
      </c>
      <c r="I632" s="51" t="s">
        <v>343</v>
      </c>
      <c r="J632" s="51" t="s">
        <v>586</v>
      </c>
      <c r="K632" s="51">
        <v>8.9580000000000002</v>
      </c>
      <c r="L632" s="51">
        <v>8.8320000000000007</v>
      </c>
      <c r="M632" s="51">
        <v>8.8209999999999997</v>
      </c>
      <c r="N632" s="51">
        <v>9.0370000000000008</v>
      </c>
      <c r="O632" s="51">
        <v>9.2609999999999992</v>
      </c>
      <c r="P632" s="51">
        <v>9.3049999999999997</v>
      </c>
      <c r="Q632" s="51">
        <v>9.2509999999999994</v>
      </c>
      <c r="R632" s="51">
        <v>9.2420000000000009</v>
      </c>
      <c r="S632" s="51">
        <v>7.6150000000000002</v>
      </c>
      <c r="T632" s="51">
        <v>7.9279999999999999</v>
      </c>
      <c r="U632" s="51">
        <v>2019</v>
      </c>
    </row>
    <row r="633" spans="1:21" ht="15.5">
      <c r="A633" s="51">
        <v>316</v>
      </c>
      <c r="B633" s="51" t="s">
        <v>585</v>
      </c>
      <c r="C633" s="51" t="s">
        <v>345</v>
      </c>
      <c r="D633" s="51" t="str">
        <f t="shared" si="9"/>
        <v>NGDP_RPCHBarbados</v>
      </c>
      <c r="E633" s="51" t="s">
        <v>217</v>
      </c>
      <c r="F633" s="51" t="s">
        <v>340</v>
      </c>
      <c r="G633" s="51" t="s">
        <v>346</v>
      </c>
      <c r="H633" s="51" t="s">
        <v>347</v>
      </c>
      <c r="I633" s="51"/>
      <c r="J633" s="51" t="s">
        <v>348</v>
      </c>
      <c r="K633" s="51">
        <v>-0.45</v>
      </c>
      <c r="L633" s="51">
        <v>-1.411</v>
      </c>
      <c r="M633" s="51">
        <v>-0.126</v>
      </c>
      <c r="N633" s="51">
        <v>2.4460000000000002</v>
      </c>
      <c r="O633" s="51">
        <v>2.4849999999999999</v>
      </c>
      <c r="P633" s="51">
        <v>0.47799999999999998</v>
      </c>
      <c r="Q633" s="51">
        <v>-0.58299999999999996</v>
      </c>
      <c r="R633" s="51">
        <v>-9.8000000000000004E-2</v>
      </c>
      <c r="S633" s="51">
        <v>-17.600000000000001</v>
      </c>
      <c r="T633" s="51">
        <v>4.0999999999999996</v>
      </c>
      <c r="U633" s="51">
        <v>2019</v>
      </c>
    </row>
    <row r="634" spans="1:21" ht="15.5">
      <c r="A634" s="51">
        <v>316</v>
      </c>
      <c r="B634" s="51" t="s">
        <v>585</v>
      </c>
      <c r="C634" s="51" t="s">
        <v>349</v>
      </c>
      <c r="D634" s="51" t="str">
        <f t="shared" si="9"/>
        <v>NGDPBarbados</v>
      </c>
      <c r="E634" s="51" t="s">
        <v>217</v>
      </c>
      <c r="F634" s="51" t="s">
        <v>155</v>
      </c>
      <c r="G634" s="51" t="s">
        <v>350</v>
      </c>
      <c r="H634" s="51" t="s">
        <v>342</v>
      </c>
      <c r="I634" s="51" t="s">
        <v>343</v>
      </c>
      <c r="J634" s="51" t="s">
        <v>586</v>
      </c>
      <c r="K634" s="51">
        <v>9.2200000000000006</v>
      </c>
      <c r="L634" s="51">
        <v>9.3539999999999992</v>
      </c>
      <c r="M634" s="51">
        <v>9.3930000000000007</v>
      </c>
      <c r="N634" s="51">
        <v>9.43</v>
      </c>
      <c r="O634" s="51">
        <v>9.66</v>
      </c>
      <c r="P634" s="51">
        <v>9.9559999999999995</v>
      </c>
      <c r="Q634" s="51">
        <v>10.173</v>
      </c>
      <c r="R634" s="51">
        <v>10.417999999999999</v>
      </c>
      <c r="S634" s="51">
        <v>8.7309999999999999</v>
      </c>
      <c r="T634" s="51">
        <v>9.2569999999999997</v>
      </c>
      <c r="U634" s="51">
        <v>2019</v>
      </c>
    </row>
    <row r="635" spans="1:21" ht="15.5">
      <c r="A635" s="51">
        <v>316</v>
      </c>
      <c r="B635" s="51" t="s">
        <v>585</v>
      </c>
      <c r="C635" s="51" t="s">
        <v>157</v>
      </c>
      <c r="D635" s="51" t="str">
        <f t="shared" si="9"/>
        <v>NGDPDBarbados</v>
      </c>
      <c r="E635" s="51" t="s">
        <v>217</v>
      </c>
      <c r="F635" s="51" t="s">
        <v>155</v>
      </c>
      <c r="G635" s="51" t="s">
        <v>351</v>
      </c>
      <c r="H635" s="51" t="s">
        <v>352</v>
      </c>
      <c r="I635" s="51" t="s">
        <v>343</v>
      </c>
      <c r="J635" s="51" t="s">
        <v>353</v>
      </c>
      <c r="K635" s="51">
        <v>4.6100000000000003</v>
      </c>
      <c r="L635" s="51">
        <v>4.6769999999999996</v>
      </c>
      <c r="M635" s="51">
        <v>4.6959999999999997</v>
      </c>
      <c r="N635" s="51">
        <v>4.7149999999999999</v>
      </c>
      <c r="O635" s="51">
        <v>4.83</v>
      </c>
      <c r="P635" s="51">
        <v>4.9779999999999998</v>
      </c>
      <c r="Q635" s="51">
        <v>5.0869999999999997</v>
      </c>
      <c r="R635" s="51">
        <v>5.2089999999999996</v>
      </c>
      <c r="S635" s="51">
        <v>4.3650000000000002</v>
      </c>
      <c r="T635" s="51">
        <v>4.6280000000000001</v>
      </c>
      <c r="U635" s="51">
        <v>2019</v>
      </c>
    </row>
    <row r="636" spans="1:21" ht="15.5">
      <c r="A636" s="51">
        <v>316</v>
      </c>
      <c r="B636" s="51" t="s">
        <v>585</v>
      </c>
      <c r="C636" s="51" t="s">
        <v>354</v>
      </c>
      <c r="D636" s="51" t="str">
        <f t="shared" si="9"/>
        <v>PPPGDPBarbados</v>
      </c>
      <c r="E636" s="51" t="s">
        <v>217</v>
      </c>
      <c r="F636" s="51" t="s">
        <v>155</v>
      </c>
      <c r="G636" s="51" t="s">
        <v>355</v>
      </c>
      <c r="H636" s="51" t="s">
        <v>356</v>
      </c>
      <c r="I636" s="51" t="s">
        <v>343</v>
      </c>
      <c r="J636" s="51" t="s">
        <v>353</v>
      </c>
      <c r="K636" s="51">
        <v>4.3440000000000003</v>
      </c>
      <c r="L636" s="51">
        <v>4.3600000000000003</v>
      </c>
      <c r="M636" s="51">
        <v>4.3220000000000001</v>
      </c>
      <c r="N636" s="51">
        <v>4.4260000000000002</v>
      </c>
      <c r="O636" s="51">
        <v>4.5590000000000002</v>
      </c>
      <c r="P636" s="51">
        <v>4.5190000000000001</v>
      </c>
      <c r="Q636" s="51">
        <v>4.601</v>
      </c>
      <c r="R636" s="51">
        <v>4.6779999999999999</v>
      </c>
      <c r="S636" s="51">
        <v>3.9020000000000001</v>
      </c>
      <c r="T636" s="51">
        <v>4.1360000000000001</v>
      </c>
      <c r="U636" s="51">
        <v>2019</v>
      </c>
    </row>
    <row r="637" spans="1:21" ht="15.5">
      <c r="A637" s="51">
        <v>316</v>
      </c>
      <c r="B637" s="51" t="s">
        <v>585</v>
      </c>
      <c r="C637" s="51" t="s">
        <v>357</v>
      </c>
      <c r="D637" s="51" t="str">
        <f t="shared" si="9"/>
        <v>NGDP_DBarbados</v>
      </c>
      <c r="E637" s="51" t="s">
        <v>217</v>
      </c>
      <c r="F637" s="51" t="s">
        <v>358</v>
      </c>
      <c r="G637" s="51" t="s">
        <v>359</v>
      </c>
      <c r="H637" s="51" t="s">
        <v>360</v>
      </c>
      <c r="I637" s="51"/>
      <c r="J637" s="51" t="s">
        <v>361</v>
      </c>
      <c r="K637" s="51">
        <v>102.922</v>
      </c>
      <c r="L637" s="51">
        <v>105.916</v>
      </c>
      <c r="M637" s="51">
        <v>106.483</v>
      </c>
      <c r="N637" s="51">
        <v>104.35299999999999</v>
      </c>
      <c r="O637" s="51">
        <v>104.306</v>
      </c>
      <c r="P637" s="51">
        <v>106.994</v>
      </c>
      <c r="Q637" s="51">
        <v>109.968</v>
      </c>
      <c r="R637" s="51">
        <v>112.726</v>
      </c>
      <c r="S637" s="51">
        <v>114.642</v>
      </c>
      <c r="T637" s="51">
        <v>116.76300000000001</v>
      </c>
      <c r="U637" s="51">
        <v>2019</v>
      </c>
    </row>
    <row r="638" spans="1:21" ht="15.5">
      <c r="A638" s="51">
        <v>316</v>
      </c>
      <c r="B638" s="51" t="s">
        <v>585</v>
      </c>
      <c r="C638" s="51" t="s">
        <v>362</v>
      </c>
      <c r="D638" s="51" t="str">
        <f t="shared" si="9"/>
        <v>NGDPRPCBarbados</v>
      </c>
      <c r="E638" s="51" t="s">
        <v>217</v>
      </c>
      <c r="F638" s="51" t="s">
        <v>363</v>
      </c>
      <c r="G638" s="51" t="s">
        <v>364</v>
      </c>
      <c r="H638" s="51" t="s">
        <v>342</v>
      </c>
      <c r="I638" s="51" t="s">
        <v>333</v>
      </c>
      <c r="J638" s="51" t="s">
        <v>365</v>
      </c>
      <c r="K638" s="51">
        <v>31814.33</v>
      </c>
      <c r="L638" s="51">
        <v>31262.71</v>
      </c>
      <c r="M638" s="51">
        <v>31126.68</v>
      </c>
      <c r="N638" s="51">
        <v>31794.84</v>
      </c>
      <c r="O638" s="51">
        <v>32495.98</v>
      </c>
      <c r="P638" s="51">
        <v>32568.53</v>
      </c>
      <c r="Q638" s="51">
        <v>32296.720000000001</v>
      </c>
      <c r="R638" s="51">
        <v>32183.34</v>
      </c>
      <c r="S638" s="51">
        <v>26451.97</v>
      </c>
      <c r="T638" s="51">
        <v>27466.82</v>
      </c>
      <c r="U638" s="51">
        <v>2019</v>
      </c>
    </row>
    <row r="639" spans="1:21" ht="15.5">
      <c r="A639" s="51">
        <v>316</v>
      </c>
      <c r="B639" s="51" t="s">
        <v>585</v>
      </c>
      <c r="C639" s="51" t="s">
        <v>366</v>
      </c>
      <c r="D639" s="51" t="str">
        <f t="shared" si="9"/>
        <v>NGDPRPPPPCBarbados</v>
      </c>
      <c r="E639" s="51" t="s">
        <v>217</v>
      </c>
      <c r="F639" s="51" t="s">
        <v>363</v>
      </c>
      <c r="G639" s="51" t="s">
        <v>367</v>
      </c>
      <c r="H639" s="51" t="s">
        <v>368</v>
      </c>
      <c r="I639" s="51" t="s">
        <v>333</v>
      </c>
      <c r="J639" s="51" t="s">
        <v>365</v>
      </c>
      <c r="K639" s="51">
        <v>15451.41</v>
      </c>
      <c r="L639" s="51">
        <v>15183.51</v>
      </c>
      <c r="M639" s="51">
        <v>15117.44</v>
      </c>
      <c r="N639" s="51">
        <v>15441.95</v>
      </c>
      <c r="O639" s="51">
        <v>15782.48</v>
      </c>
      <c r="P639" s="51">
        <v>15817.71</v>
      </c>
      <c r="Q639" s="51">
        <v>15685.7</v>
      </c>
      <c r="R639" s="51">
        <v>15630.64</v>
      </c>
      <c r="S639" s="51">
        <v>12847.05</v>
      </c>
      <c r="T639" s="51">
        <v>13339.94</v>
      </c>
      <c r="U639" s="51">
        <v>2019</v>
      </c>
    </row>
    <row r="640" spans="1:21" ht="15.5">
      <c r="A640" s="51">
        <v>316</v>
      </c>
      <c r="B640" s="51" t="s">
        <v>585</v>
      </c>
      <c r="C640" s="51" t="s">
        <v>369</v>
      </c>
      <c r="D640" s="51" t="str">
        <f t="shared" si="9"/>
        <v>NGDPPCBarbados</v>
      </c>
      <c r="E640" s="51" t="s">
        <v>217</v>
      </c>
      <c r="F640" s="51" t="s">
        <v>370</v>
      </c>
      <c r="G640" s="51" t="s">
        <v>371</v>
      </c>
      <c r="H640" s="51" t="s">
        <v>342</v>
      </c>
      <c r="I640" s="51" t="s">
        <v>333</v>
      </c>
      <c r="J640" s="51" t="s">
        <v>372</v>
      </c>
      <c r="K640" s="51">
        <v>32743.9</v>
      </c>
      <c r="L640" s="51">
        <v>33112.21</v>
      </c>
      <c r="M640" s="51">
        <v>33144.620000000003</v>
      </c>
      <c r="N640" s="51">
        <v>33178.9</v>
      </c>
      <c r="O640" s="51">
        <v>33895.26</v>
      </c>
      <c r="P640" s="51">
        <v>34846.5</v>
      </c>
      <c r="Q640" s="51">
        <v>35516.17</v>
      </c>
      <c r="R640" s="51">
        <v>36278.959999999999</v>
      </c>
      <c r="S640" s="51">
        <v>30325.13</v>
      </c>
      <c r="T640" s="51">
        <v>32071.119999999999</v>
      </c>
      <c r="U640" s="51">
        <v>2019</v>
      </c>
    </row>
    <row r="641" spans="1:21" ht="15.5">
      <c r="A641" s="51">
        <v>316</v>
      </c>
      <c r="B641" s="51" t="s">
        <v>585</v>
      </c>
      <c r="C641" s="51" t="s">
        <v>373</v>
      </c>
      <c r="D641" s="51" t="str">
        <f t="shared" si="9"/>
        <v>NGDPDPCBarbados</v>
      </c>
      <c r="E641" s="51" t="s">
        <v>217</v>
      </c>
      <c r="F641" s="51" t="s">
        <v>370</v>
      </c>
      <c r="G641" s="51" t="s">
        <v>374</v>
      </c>
      <c r="H641" s="51" t="s">
        <v>352</v>
      </c>
      <c r="I641" s="51" t="s">
        <v>333</v>
      </c>
      <c r="J641" s="51" t="s">
        <v>372</v>
      </c>
      <c r="K641" s="51">
        <v>16371.95</v>
      </c>
      <c r="L641" s="51">
        <v>16556.099999999999</v>
      </c>
      <c r="M641" s="51">
        <v>16572.310000000001</v>
      </c>
      <c r="N641" s="51">
        <v>16589.45</v>
      </c>
      <c r="O641" s="51">
        <v>16947.63</v>
      </c>
      <c r="P641" s="51">
        <v>17423.25</v>
      </c>
      <c r="Q641" s="51">
        <v>17758.080000000002</v>
      </c>
      <c r="R641" s="51">
        <v>18139.48</v>
      </c>
      <c r="S641" s="51">
        <v>15162.57</v>
      </c>
      <c r="T641" s="51">
        <v>16035.56</v>
      </c>
      <c r="U641" s="51">
        <v>2019</v>
      </c>
    </row>
    <row r="642" spans="1:21" ht="15.5">
      <c r="A642" s="51">
        <v>316</v>
      </c>
      <c r="B642" s="51" t="s">
        <v>585</v>
      </c>
      <c r="C642" s="51" t="s">
        <v>375</v>
      </c>
      <c r="D642" s="51" t="str">
        <f t="shared" si="9"/>
        <v>PPPPCBarbados</v>
      </c>
      <c r="E642" s="51" t="s">
        <v>217</v>
      </c>
      <c r="F642" s="51" t="s">
        <v>370</v>
      </c>
      <c r="G642" s="51" t="s">
        <v>376</v>
      </c>
      <c r="H642" s="51" t="s">
        <v>356</v>
      </c>
      <c r="I642" s="51" t="s">
        <v>333</v>
      </c>
      <c r="J642" s="51" t="s">
        <v>372</v>
      </c>
      <c r="K642" s="51">
        <v>15425.32</v>
      </c>
      <c r="L642" s="51">
        <v>15432.54</v>
      </c>
      <c r="M642" s="51">
        <v>15252.1</v>
      </c>
      <c r="N642" s="51">
        <v>15571.25</v>
      </c>
      <c r="O642" s="51">
        <v>15996.87</v>
      </c>
      <c r="P642" s="51">
        <v>15817.71</v>
      </c>
      <c r="Q642" s="51">
        <v>16062.31</v>
      </c>
      <c r="R642" s="51">
        <v>16291.66</v>
      </c>
      <c r="S642" s="51">
        <v>13552.69</v>
      </c>
      <c r="T642" s="51">
        <v>14329.09</v>
      </c>
      <c r="U642" s="51">
        <v>2019</v>
      </c>
    </row>
    <row r="643" spans="1:21" ht="15.5">
      <c r="A643" s="51">
        <v>316</v>
      </c>
      <c r="B643" s="51" t="s">
        <v>585</v>
      </c>
      <c r="C643" s="51" t="s">
        <v>377</v>
      </c>
      <c r="D643" s="51" t="str">
        <f t="shared" ref="D643:D706" si="10">C643&amp;E643</f>
        <v>NGAP_NPGDPBarbados</v>
      </c>
      <c r="E643" s="51" t="s">
        <v>217</v>
      </c>
      <c r="F643" s="51" t="s">
        <v>378</v>
      </c>
      <c r="G643" s="51" t="s">
        <v>379</v>
      </c>
      <c r="H643" s="51" t="s">
        <v>380</v>
      </c>
      <c r="I643" s="51"/>
      <c r="J643" s="51"/>
      <c r="K643" s="51"/>
      <c r="L643" s="51"/>
      <c r="M643" s="51"/>
      <c r="N643" s="51"/>
      <c r="O643" s="51"/>
      <c r="P643" s="51"/>
      <c r="Q643" s="51"/>
      <c r="R643" s="51"/>
      <c r="S643" s="51"/>
      <c r="T643" s="51"/>
      <c r="U643" s="51"/>
    </row>
    <row r="644" spans="1:21" ht="15.5">
      <c r="A644" s="51">
        <v>316</v>
      </c>
      <c r="B644" s="51" t="s">
        <v>585</v>
      </c>
      <c r="C644" s="51" t="s">
        <v>381</v>
      </c>
      <c r="D644" s="51" t="str">
        <f t="shared" si="10"/>
        <v>PPPSHBarbados</v>
      </c>
      <c r="E644" s="51" t="s">
        <v>217</v>
      </c>
      <c r="F644" s="51" t="s">
        <v>382</v>
      </c>
      <c r="G644" s="51" t="s">
        <v>383</v>
      </c>
      <c r="H644" s="51" t="s">
        <v>384</v>
      </c>
      <c r="I644" s="51"/>
      <c r="J644" s="51" t="s">
        <v>353</v>
      </c>
      <c r="K644" s="51">
        <v>4.0000000000000001E-3</v>
      </c>
      <c r="L644" s="51">
        <v>4.0000000000000001E-3</v>
      </c>
      <c r="M644" s="51">
        <v>4.0000000000000001E-3</v>
      </c>
      <c r="N644" s="51">
        <v>4.0000000000000001E-3</v>
      </c>
      <c r="O644" s="51">
        <v>4.0000000000000001E-3</v>
      </c>
      <c r="P644" s="51">
        <v>4.0000000000000001E-3</v>
      </c>
      <c r="Q644" s="51">
        <v>4.0000000000000001E-3</v>
      </c>
      <c r="R644" s="51">
        <v>3.0000000000000001E-3</v>
      </c>
      <c r="S644" s="51">
        <v>3.0000000000000001E-3</v>
      </c>
      <c r="T644" s="51">
        <v>3.0000000000000001E-3</v>
      </c>
      <c r="U644" s="51">
        <v>2019</v>
      </c>
    </row>
    <row r="645" spans="1:21" ht="15.5">
      <c r="A645" s="51">
        <v>316</v>
      </c>
      <c r="B645" s="51" t="s">
        <v>585</v>
      </c>
      <c r="C645" s="51" t="s">
        <v>385</v>
      </c>
      <c r="D645" s="51" t="str">
        <f t="shared" si="10"/>
        <v>PPPEXBarbados</v>
      </c>
      <c r="E645" s="51" t="s">
        <v>217</v>
      </c>
      <c r="F645" s="51" t="s">
        <v>386</v>
      </c>
      <c r="G645" s="51" t="s">
        <v>387</v>
      </c>
      <c r="H645" s="51" t="s">
        <v>388</v>
      </c>
      <c r="I645" s="51"/>
      <c r="J645" s="51" t="s">
        <v>353</v>
      </c>
      <c r="K645" s="51">
        <v>2.1230000000000002</v>
      </c>
      <c r="L645" s="51">
        <v>2.1459999999999999</v>
      </c>
      <c r="M645" s="51">
        <v>2.173</v>
      </c>
      <c r="N645" s="51">
        <v>2.1309999999999998</v>
      </c>
      <c r="O645" s="51">
        <v>2.1190000000000002</v>
      </c>
      <c r="P645" s="51">
        <v>2.2029999999999998</v>
      </c>
      <c r="Q645" s="51">
        <v>2.2109999999999999</v>
      </c>
      <c r="R645" s="51">
        <v>2.2269999999999999</v>
      </c>
      <c r="S645" s="51">
        <v>2.238</v>
      </c>
      <c r="T645" s="51">
        <v>2.238</v>
      </c>
      <c r="U645" s="51">
        <v>2019</v>
      </c>
    </row>
    <row r="646" spans="1:21" ht="15.5">
      <c r="A646" s="51">
        <v>316</v>
      </c>
      <c r="B646" s="51" t="s">
        <v>585</v>
      </c>
      <c r="C646" s="51" t="s">
        <v>389</v>
      </c>
      <c r="D646" s="51" t="str">
        <f t="shared" si="10"/>
        <v>NID_NGDPBarbados</v>
      </c>
      <c r="E646" s="51" t="s">
        <v>217</v>
      </c>
      <c r="F646" s="51" t="s">
        <v>390</v>
      </c>
      <c r="G646" s="51" t="s">
        <v>391</v>
      </c>
      <c r="H646" s="51" t="s">
        <v>392</v>
      </c>
      <c r="I646" s="51"/>
      <c r="J646" s="51" t="s">
        <v>586</v>
      </c>
      <c r="K646" s="51">
        <v>16.18</v>
      </c>
      <c r="L646" s="51">
        <v>16.523</v>
      </c>
      <c r="M646" s="51">
        <v>16.533999999999999</v>
      </c>
      <c r="N646" s="51">
        <v>16.922999999999998</v>
      </c>
      <c r="O646" s="51">
        <v>16.395</v>
      </c>
      <c r="P646" s="51">
        <v>15.632</v>
      </c>
      <c r="Q646" s="51">
        <v>14.292</v>
      </c>
      <c r="R646" s="51">
        <v>14.801</v>
      </c>
      <c r="S646" s="51">
        <v>17.186</v>
      </c>
      <c r="T646" s="51">
        <v>16.573</v>
      </c>
      <c r="U646" s="51">
        <v>2019</v>
      </c>
    </row>
    <row r="647" spans="1:21" ht="15.5">
      <c r="A647" s="51">
        <v>316</v>
      </c>
      <c r="B647" s="51" t="s">
        <v>585</v>
      </c>
      <c r="C647" s="51" t="s">
        <v>393</v>
      </c>
      <c r="D647" s="51" t="str">
        <f t="shared" si="10"/>
        <v>NGSD_NGDPBarbados</v>
      </c>
      <c r="E647" s="51" t="s">
        <v>217</v>
      </c>
      <c r="F647" s="51" t="s">
        <v>394</v>
      </c>
      <c r="G647" s="51" t="s">
        <v>395</v>
      </c>
      <c r="H647" s="51" t="s">
        <v>392</v>
      </c>
      <c r="I647" s="51"/>
      <c r="J647" s="51" t="s">
        <v>586</v>
      </c>
      <c r="K647" s="51">
        <v>7.7009999999999996</v>
      </c>
      <c r="L647" s="51">
        <v>8.1579999999999995</v>
      </c>
      <c r="M647" s="51">
        <v>7.3170000000000002</v>
      </c>
      <c r="N647" s="51">
        <v>10.804</v>
      </c>
      <c r="O647" s="51">
        <v>12.134</v>
      </c>
      <c r="P647" s="51">
        <v>11.843</v>
      </c>
      <c r="Q647" s="51">
        <v>10.332000000000001</v>
      </c>
      <c r="R647" s="51">
        <v>11.699</v>
      </c>
      <c r="S647" s="51">
        <v>9.7910000000000004</v>
      </c>
      <c r="T647" s="51">
        <v>4.8470000000000004</v>
      </c>
      <c r="U647" s="51">
        <v>2019</v>
      </c>
    </row>
    <row r="648" spans="1:21" ht="15.5">
      <c r="A648" s="51">
        <v>316</v>
      </c>
      <c r="B648" s="51" t="s">
        <v>585</v>
      </c>
      <c r="C648" s="51" t="s">
        <v>396</v>
      </c>
      <c r="D648" s="51" t="str">
        <f t="shared" si="10"/>
        <v>PCPIBarbados</v>
      </c>
      <c r="E648" s="51" t="s">
        <v>217</v>
      </c>
      <c r="F648" s="51" t="s">
        <v>397</v>
      </c>
      <c r="G648" s="51" t="s">
        <v>398</v>
      </c>
      <c r="H648" s="51" t="s">
        <v>360</v>
      </c>
      <c r="I648" s="51"/>
      <c r="J648" s="51" t="s">
        <v>587</v>
      </c>
      <c r="K648" s="51">
        <v>163.52500000000001</v>
      </c>
      <c r="L648" s="51">
        <v>166.49199999999999</v>
      </c>
      <c r="M648" s="51">
        <v>169.43299999999999</v>
      </c>
      <c r="N648" s="51">
        <v>167.55</v>
      </c>
      <c r="O648" s="51">
        <v>170.083</v>
      </c>
      <c r="P648" s="51">
        <v>177.583</v>
      </c>
      <c r="Q648" s="51">
        <v>184.13300000000001</v>
      </c>
      <c r="R648" s="51">
        <v>191.68299999999999</v>
      </c>
      <c r="S648" s="51">
        <v>197.208</v>
      </c>
      <c r="T648" s="51">
        <v>204.40700000000001</v>
      </c>
      <c r="U648" s="51">
        <v>2020</v>
      </c>
    </row>
    <row r="649" spans="1:21" ht="15.5">
      <c r="A649" s="51">
        <v>316</v>
      </c>
      <c r="B649" s="51" t="s">
        <v>585</v>
      </c>
      <c r="C649" s="51" t="s">
        <v>400</v>
      </c>
      <c r="D649" s="51" t="str">
        <f t="shared" si="10"/>
        <v>PCPIPCHBarbados</v>
      </c>
      <c r="E649" s="51" t="s">
        <v>217</v>
      </c>
      <c r="F649" s="51" t="s">
        <v>397</v>
      </c>
      <c r="G649" s="51" t="s">
        <v>401</v>
      </c>
      <c r="H649" s="51" t="s">
        <v>347</v>
      </c>
      <c r="I649" s="51"/>
      <c r="J649" s="51" t="s">
        <v>402</v>
      </c>
      <c r="K649" s="51">
        <v>4.5330000000000004</v>
      </c>
      <c r="L649" s="51">
        <v>1.8140000000000001</v>
      </c>
      <c r="M649" s="51">
        <v>1.7669999999999999</v>
      </c>
      <c r="N649" s="51">
        <v>-1.1120000000000001</v>
      </c>
      <c r="O649" s="51">
        <v>1.512</v>
      </c>
      <c r="P649" s="51">
        <v>4.41</v>
      </c>
      <c r="Q649" s="51">
        <v>3.6880000000000002</v>
      </c>
      <c r="R649" s="51">
        <v>4.0999999999999996</v>
      </c>
      <c r="S649" s="51">
        <v>2.8820000000000001</v>
      </c>
      <c r="T649" s="51">
        <v>3.65</v>
      </c>
      <c r="U649" s="51">
        <v>2020</v>
      </c>
    </row>
    <row r="650" spans="1:21" ht="15.5">
      <c r="A650" s="51">
        <v>316</v>
      </c>
      <c r="B650" s="51" t="s">
        <v>585</v>
      </c>
      <c r="C650" s="51" t="s">
        <v>403</v>
      </c>
      <c r="D650" s="51" t="str">
        <f t="shared" si="10"/>
        <v>PCPIEBarbados</v>
      </c>
      <c r="E650" s="51" t="s">
        <v>217</v>
      </c>
      <c r="F650" s="51" t="s">
        <v>404</v>
      </c>
      <c r="G650" s="51" t="s">
        <v>405</v>
      </c>
      <c r="H650" s="51" t="s">
        <v>360</v>
      </c>
      <c r="I650" s="51"/>
      <c r="J650" s="51" t="s">
        <v>587</v>
      </c>
      <c r="K650" s="51">
        <v>165.5</v>
      </c>
      <c r="L650" s="51">
        <v>167.5</v>
      </c>
      <c r="M650" s="51">
        <v>171.5</v>
      </c>
      <c r="N650" s="51">
        <v>167.2</v>
      </c>
      <c r="O650" s="51">
        <v>173.6</v>
      </c>
      <c r="P650" s="51">
        <v>185</v>
      </c>
      <c r="Q650" s="51">
        <v>186.2</v>
      </c>
      <c r="R650" s="51">
        <v>199.6</v>
      </c>
      <c r="S650" s="51">
        <v>202.1</v>
      </c>
      <c r="T650" s="51">
        <v>206.89</v>
      </c>
      <c r="U650" s="51">
        <v>2020</v>
      </c>
    </row>
    <row r="651" spans="1:21" ht="15.5">
      <c r="A651" s="51">
        <v>316</v>
      </c>
      <c r="B651" s="51" t="s">
        <v>585</v>
      </c>
      <c r="C651" s="51" t="s">
        <v>406</v>
      </c>
      <c r="D651" s="51" t="str">
        <f t="shared" si="10"/>
        <v>PCPIEPCHBarbados</v>
      </c>
      <c r="E651" s="51" t="s">
        <v>217</v>
      </c>
      <c r="F651" s="51" t="s">
        <v>404</v>
      </c>
      <c r="G651" s="51" t="s">
        <v>407</v>
      </c>
      <c r="H651" s="51" t="s">
        <v>347</v>
      </c>
      <c r="I651" s="51"/>
      <c r="J651" s="51" t="s">
        <v>408</v>
      </c>
      <c r="K651" s="51">
        <v>2.4129999999999998</v>
      </c>
      <c r="L651" s="51">
        <v>1.208</v>
      </c>
      <c r="M651" s="51">
        <v>2.3879999999999999</v>
      </c>
      <c r="N651" s="51">
        <v>-2.5070000000000001</v>
      </c>
      <c r="O651" s="51">
        <v>3.8279999999999998</v>
      </c>
      <c r="P651" s="51">
        <v>6.5670000000000002</v>
      </c>
      <c r="Q651" s="51">
        <v>0.64900000000000002</v>
      </c>
      <c r="R651" s="51">
        <v>7.1970000000000001</v>
      </c>
      <c r="S651" s="51">
        <v>1.2529999999999999</v>
      </c>
      <c r="T651" s="51">
        <v>2.37</v>
      </c>
      <c r="U651" s="51">
        <v>2020</v>
      </c>
    </row>
    <row r="652" spans="1:21" ht="15.5">
      <c r="A652" s="51">
        <v>316</v>
      </c>
      <c r="B652" s="51" t="s">
        <v>585</v>
      </c>
      <c r="C652" s="51" t="s">
        <v>409</v>
      </c>
      <c r="D652" s="51" t="str">
        <f t="shared" si="10"/>
        <v>FLIBOR6Barbados</v>
      </c>
      <c r="E652" s="51" t="s">
        <v>217</v>
      </c>
      <c r="F652" s="51" t="s">
        <v>410</v>
      </c>
      <c r="G652" s="51"/>
      <c r="H652" s="51" t="s">
        <v>384</v>
      </c>
      <c r="I652" s="51"/>
      <c r="J652" s="51"/>
      <c r="K652" s="51"/>
      <c r="L652" s="51"/>
      <c r="M652" s="51"/>
      <c r="N652" s="51"/>
      <c r="O652" s="51"/>
      <c r="P652" s="51"/>
      <c r="Q652" s="51"/>
      <c r="R652" s="51"/>
      <c r="S652" s="51"/>
      <c r="T652" s="51"/>
      <c r="U652" s="51"/>
    </row>
    <row r="653" spans="1:21" ht="15.5">
      <c r="A653" s="51">
        <v>316</v>
      </c>
      <c r="B653" s="51" t="s">
        <v>585</v>
      </c>
      <c r="C653" s="51" t="s">
        <v>411</v>
      </c>
      <c r="D653" s="51" t="str">
        <f t="shared" si="10"/>
        <v>TM_RPCHBarbados</v>
      </c>
      <c r="E653" s="51" t="s">
        <v>217</v>
      </c>
      <c r="F653" s="51" t="s">
        <v>412</v>
      </c>
      <c r="G653" s="51" t="s">
        <v>413</v>
      </c>
      <c r="H653" s="51" t="s">
        <v>347</v>
      </c>
      <c r="I653" s="51"/>
      <c r="J653" s="51" t="s">
        <v>588</v>
      </c>
      <c r="K653" s="51">
        <v>-4.2229999999999999</v>
      </c>
      <c r="L653" s="51">
        <v>0.58799999999999997</v>
      </c>
      <c r="M653" s="51">
        <v>0.80100000000000005</v>
      </c>
      <c r="N653" s="51">
        <v>14.612</v>
      </c>
      <c r="O653" s="51">
        <v>5.907</v>
      </c>
      <c r="P653" s="51">
        <v>-5.9850000000000003</v>
      </c>
      <c r="Q653" s="51">
        <v>-6.7110000000000003</v>
      </c>
      <c r="R653" s="51">
        <v>6.1980000000000004</v>
      </c>
      <c r="S653" s="51">
        <v>-11.205</v>
      </c>
      <c r="T653" s="51">
        <v>7.8920000000000003</v>
      </c>
      <c r="U653" s="51">
        <v>2019</v>
      </c>
    </row>
    <row r="654" spans="1:21" ht="15.5">
      <c r="A654" s="51">
        <v>316</v>
      </c>
      <c r="B654" s="51" t="s">
        <v>585</v>
      </c>
      <c r="C654" s="51" t="s">
        <v>415</v>
      </c>
      <c r="D654" s="51" t="str">
        <f t="shared" si="10"/>
        <v>TMG_RPCHBarbados</v>
      </c>
      <c r="E654" s="51" t="s">
        <v>217</v>
      </c>
      <c r="F654" s="51" t="s">
        <v>416</v>
      </c>
      <c r="G654" s="51" t="s">
        <v>417</v>
      </c>
      <c r="H654" s="51" t="s">
        <v>347</v>
      </c>
      <c r="I654" s="51"/>
      <c r="J654" s="51" t="s">
        <v>588</v>
      </c>
      <c r="K654" s="51">
        <v>-1.8180000000000001</v>
      </c>
      <c r="L654" s="51">
        <v>1.4119999999999999</v>
      </c>
      <c r="M654" s="51">
        <v>0.6</v>
      </c>
      <c r="N654" s="51">
        <v>10.994999999999999</v>
      </c>
      <c r="O654" s="51">
        <v>5.95</v>
      </c>
      <c r="P654" s="51">
        <v>-6.8609999999999998</v>
      </c>
      <c r="Q654" s="51">
        <v>-7.6740000000000004</v>
      </c>
      <c r="R654" s="51">
        <v>3.9140000000000001</v>
      </c>
      <c r="S654" s="51">
        <v>2.5950000000000002</v>
      </c>
      <c r="T654" s="51">
        <v>-0.48399999999999999</v>
      </c>
      <c r="U654" s="51">
        <v>2019</v>
      </c>
    </row>
    <row r="655" spans="1:21" ht="15.5">
      <c r="A655" s="51">
        <v>316</v>
      </c>
      <c r="B655" s="51" t="s">
        <v>585</v>
      </c>
      <c r="C655" s="51" t="s">
        <v>418</v>
      </c>
      <c r="D655" s="51" t="str">
        <f t="shared" si="10"/>
        <v>TX_RPCHBarbados</v>
      </c>
      <c r="E655" s="51" t="s">
        <v>217</v>
      </c>
      <c r="F655" s="51" t="s">
        <v>419</v>
      </c>
      <c r="G655" s="51" t="s">
        <v>420</v>
      </c>
      <c r="H655" s="51" t="s">
        <v>347</v>
      </c>
      <c r="I655" s="51"/>
      <c r="J655" s="51" t="s">
        <v>588</v>
      </c>
      <c r="K655" s="51">
        <v>-6.5640000000000001</v>
      </c>
      <c r="L655" s="51">
        <v>2.8330000000000002</v>
      </c>
      <c r="M655" s="51">
        <v>-3.0270000000000001</v>
      </c>
      <c r="N655" s="51">
        <v>8.17</v>
      </c>
      <c r="O655" s="51">
        <v>11.427</v>
      </c>
      <c r="P655" s="51">
        <v>0.371</v>
      </c>
      <c r="Q655" s="51">
        <v>-1.635</v>
      </c>
      <c r="R655" s="51">
        <v>7.8920000000000003</v>
      </c>
      <c r="S655" s="51">
        <v>-37.981000000000002</v>
      </c>
      <c r="T655" s="51">
        <v>30.350999999999999</v>
      </c>
      <c r="U655" s="51">
        <v>2019</v>
      </c>
    </row>
    <row r="656" spans="1:21" ht="15.5">
      <c r="A656" s="51">
        <v>316</v>
      </c>
      <c r="B656" s="51" t="s">
        <v>585</v>
      </c>
      <c r="C656" s="51" t="s">
        <v>421</v>
      </c>
      <c r="D656" s="51" t="str">
        <f t="shared" si="10"/>
        <v>TXG_RPCHBarbados</v>
      </c>
      <c r="E656" s="51" t="s">
        <v>217</v>
      </c>
      <c r="F656" s="51" t="s">
        <v>422</v>
      </c>
      <c r="G656" s="51" t="s">
        <v>423</v>
      </c>
      <c r="H656" s="51" t="s">
        <v>347</v>
      </c>
      <c r="I656" s="51"/>
      <c r="J656" s="51" t="s">
        <v>588</v>
      </c>
      <c r="K656" s="51">
        <v>-4.194</v>
      </c>
      <c r="L656" s="51">
        <v>-2.1680000000000001</v>
      </c>
      <c r="M656" s="51">
        <v>1.3720000000000001</v>
      </c>
      <c r="N656" s="51">
        <v>5.9560000000000004</v>
      </c>
      <c r="O656" s="51">
        <v>8.9559999999999995</v>
      </c>
      <c r="P656" s="51">
        <v>-4.2009999999999996</v>
      </c>
      <c r="Q656" s="51">
        <v>-6.2229999999999999</v>
      </c>
      <c r="R656" s="51">
        <v>1.0189999999999999</v>
      </c>
      <c r="S656" s="51">
        <v>-18.297000000000001</v>
      </c>
      <c r="T656" s="51">
        <v>14.686999999999999</v>
      </c>
      <c r="U656" s="51">
        <v>2019</v>
      </c>
    </row>
    <row r="657" spans="1:21" ht="15.5">
      <c r="A657" s="51">
        <v>316</v>
      </c>
      <c r="B657" s="51" t="s">
        <v>585</v>
      </c>
      <c r="C657" s="51" t="s">
        <v>424</v>
      </c>
      <c r="D657" s="51" t="str">
        <f t="shared" si="10"/>
        <v>LURBarbados</v>
      </c>
      <c r="E657" s="51" t="s">
        <v>217</v>
      </c>
      <c r="F657" s="51" t="s">
        <v>425</v>
      </c>
      <c r="G657" s="51" t="s">
        <v>426</v>
      </c>
      <c r="H657" s="51" t="s">
        <v>427</v>
      </c>
      <c r="I657" s="51"/>
      <c r="J657" s="51" t="s">
        <v>589</v>
      </c>
      <c r="K657" s="51">
        <v>11.5</v>
      </c>
      <c r="L657" s="51">
        <v>11.625</v>
      </c>
      <c r="M657" s="51">
        <v>12.275</v>
      </c>
      <c r="N657" s="51">
        <v>11.3</v>
      </c>
      <c r="O657" s="51">
        <v>9.65</v>
      </c>
      <c r="P657" s="51">
        <v>9.9499999999999993</v>
      </c>
      <c r="Q657" s="51">
        <v>10.050000000000001</v>
      </c>
      <c r="R657" s="51">
        <v>10.356999999999999</v>
      </c>
      <c r="S657" s="51">
        <v>17.145</v>
      </c>
      <c r="T657" s="51">
        <v>16.11</v>
      </c>
      <c r="U657" s="51">
        <v>2019</v>
      </c>
    </row>
    <row r="658" spans="1:21" ht="15.5">
      <c r="A658" s="51">
        <v>316</v>
      </c>
      <c r="B658" s="51" t="s">
        <v>585</v>
      </c>
      <c r="C658" s="51" t="s">
        <v>428</v>
      </c>
      <c r="D658" s="51" t="str">
        <f t="shared" si="10"/>
        <v>LEBarbados</v>
      </c>
      <c r="E658" s="51" t="s">
        <v>217</v>
      </c>
      <c r="F658" s="51" t="s">
        <v>429</v>
      </c>
      <c r="G658" s="51" t="s">
        <v>430</v>
      </c>
      <c r="H658" s="51" t="s">
        <v>431</v>
      </c>
      <c r="I658" s="51" t="s">
        <v>432</v>
      </c>
      <c r="J658" s="51"/>
      <c r="K658" s="51"/>
      <c r="L658" s="51"/>
      <c r="M658" s="51"/>
      <c r="N658" s="51"/>
      <c r="O658" s="51"/>
      <c r="P658" s="51"/>
      <c r="Q658" s="51"/>
      <c r="R658" s="51"/>
      <c r="S658" s="51"/>
      <c r="T658" s="51"/>
      <c r="U658" s="51"/>
    </row>
    <row r="659" spans="1:21" ht="15.5">
      <c r="A659" s="51">
        <v>316</v>
      </c>
      <c r="B659" s="51" t="s">
        <v>585</v>
      </c>
      <c r="C659" s="51" t="s">
        <v>433</v>
      </c>
      <c r="D659" s="51" t="str">
        <f t="shared" si="10"/>
        <v>LPBarbados</v>
      </c>
      <c r="E659" s="51" t="s">
        <v>217</v>
      </c>
      <c r="F659" s="51" t="s">
        <v>434</v>
      </c>
      <c r="G659" s="51" t="s">
        <v>435</v>
      </c>
      <c r="H659" s="51" t="s">
        <v>431</v>
      </c>
      <c r="I659" s="51" t="s">
        <v>432</v>
      </c>
      <c r="J659" s="51" t="s">
        <v>590</v>
      </c>
      <c r="K659" s="51">
        <v>0.28199999999999997</v>
      </c>
      <c r="L659" s="51">
        <v>0.28299999999999997</v>
      </c>
      <c r="M659" s="51">
        <v>0.28299999999999997</v>
      </c>
      <c r="N659" s="51">
        <v>0.28399999999999997</v>
      </c>
      <c r="O659" s="51">
        <v>0.28499999999999998</v>
      </c>
      <c r="P659" s="51">
        <v>0.28599999999999998</v>
      </c>
      <c r="Q659" s="51">
        <v>0.28599999999999998</v>
      </c>
      <c r="R659" s="51">
        <v>0.28699999999999998</v>
      </c>
      <c r="S659" s="51">
        <v>0.28799999999999998</v>
      </c>
      <c r="T659" s="51">
        <v>0.28899999999999998</v>
      </c>
      <c r="U659" s="51">
        <v>2019</v>
      </c>
    </row>
    <row r="660" spans="1:21" ht="15.5">
      <c r="A660" s="51">
        <v>316</v>
      </c>
      <c r="B660" s="51" t="s">
        <v>585</v>
      </c>
      <c r="C660" s="51" t="s">
        <v>437</v>
      </c>
      <c r="D660" s="51" t="str">
        <f t="shared" si="10"/>
        <v>GGRBarbados</v>
      </c>
      <c r="E660" s="51" t="s">
        <v>217</v>
      </c>
      <c r="F660" s="51" t="s">
        <v>438</v>
      </c>
      <c r="G660" s="51" t="s">
        <v>439</v>
      </c>
      <c r="H660" s="51" t="s">
        <v>342</v>
      </c>
      <c r="I660" s="51" t="s">
        <v>343</v>
      </c>
      <c r="J660" s="51" t="s">
        <v>591</v>
      </c>
      <c r="K660" s="51">
        <v>2.4569999999999999</v>
      </c>
      <c r="L660" s="51">
        <v>2.3340000000000001</v>
      </c>
      <c r="M660" s="51">
        <v>2.407</v>
      </c>
      <c r="N660" s="51">
        <v>2.4580000000000002</v>
      </c>
      <c r="O660" s="51">
        <v>2.754</v>
      </c>
      <c r="P660" s="51">
        <v>2.8639999999999999</v>
      </c>
      <c r="Q660" s="51">
        <v>2.9940000000000002</v>
      </c>
      <c r="R660" s="51">
        <v>3.1560000000000001</v>
      </c>
      <c r="S660" s="51">
        <v>2.5409999999999999</v>
      </c>
      <c r="T660" s="51">
        <v>2.7050000000000001</v>
      </c>
      <c r="U660" s="51">
        <v>2020</v>
      </c>
    </row>
    <row r="661" spans="1:21" ht="15.5">
      <c r="A661" s="51">
        <v>316</v>
      </c>
      <c r="B661" s="51" t="s">
        <v>585</v>
      </c>
      <c r="C661" s="51" t="s">
        <v>441</v>
      </c>
      <c r="D661" s="51" t="str">
        <f t="shared" si="10"/>
        <v>GGR_NGDPBarbados</v>
      </c>
      <c r="E661" s="51" t="s">
        <v>217</v>
      </c>
      <c r="F661" s="51" t="s">
        <v>438</v>
      </c>
      <c r="G661" s="51" t="s">
        <v>439</v>
      </c>
      <c r="H661" s="51" t="s">
        <v>392</v>
      </c>
      <c r="I661" s="51"/>
      <c r="J661" s="51" t="s">
        <v>442</v>
      </c>
      <c r="K661" s="51">
        <v>26.555</v>
      </c>
      <c r="L661" s="51">
        <v>24.928999999999998</v>
      </c>
      <c r="M661" s="51">
        <v>25.603999999999999</v>
      </c>
      <c r="N661" s="51">
        <v>25.911000000000001</v>
      </c>
      <c r="O661" s="51">
        <v>28.292000000000002</v>
      </c>
      <c r="P661" s="51">
        <v>28.613</v>
      </c>
      <c r="Q661" s="51">
        <v>29.248999999999999</v>
      </c>
      <c r="R661" s="51">
        <v>31.573</v>
      </c>
      <c r="S661" s="51">
        <v>28.672000000000001</v>
      </c>
      <c r="T661" s="51">
        <v>28.523</v>
      </c>
      <c r="U661" s="51">
        <v>2020</v>
      </c>
    </row>
    <row r="662" spans="1:21" ht="15.5">
      <c r="A662" s="51">
        <v>316</v>
      </c>
      <c r="B662" s="51" t="s">
        <v>585</v>
      </c>
      <c r="C662" s="51" t="s">
        <v>443</v>
      </c>
      <c r="D662" s="51" t="str">
        <f t="shared" si="10"/>
        <v>GGXBarbados</v>
      </c>
      <c r="E662" s="51" t="s">
        <v>217</v>
      </c>
      <c r="F662" s="51" t="s">
        <v>444</v>
      </c>
      <c r="G662" s="51" t="s">
        <v>445</v>
      </c>
      <c r="H662" s="51" t="s">
        <v>342</v>
      </c>
      <c r="I662" s="51" t="s">
        <v>343</v>
      </c>
      <c r="J662" s="51" t="s">
        <v>591</v>
      </c>
      <c r="K662" s="51">
        <v>3.198</v>
      </c>
      <c r="L662" s="51">
        <v>3.2930000000000001</v>
      </c>
      <c r="M662" s="51">
        <v>3.1120000000000001</v>
      </c>
      <c r="N662" s="51">
        <v>3.3220000000000001</v>
      </c>
      <c r="O662" s="51">
        <v>3.2749999999999999</v>
      </c>
      <c r="P662" s="51">
        <v>3.2930000000000001</v>
      </c>
      <c r="Q662" s="51">
        <v>3.024</v>
      </c>
      <c r="R662" s="51">
        <v>2.7719999999999998</v>
      </c>
      <c r="S662" s="51">
        <v>2.9649999999999999</v>
      </c>
      <c r="T662" s="51">
        <v>2.9649999999999999</v>
      </c>
      <c r="U662" s="51">
        <v>2020</v>
      </c>
    </row>
    <row r="663" spans="1:21" ht="15.5">
      <c r="A663" s="51">
        <v>316</v>
      </c>
      <c r="B663" s="51" t="s">
        <v>585</v>
      </c>
      <c r="C663" s="51" t="s">
        <v>446</v>
      </c>
      <c r="D663" s="51" t="str">
        <f t="shared" si="10"/>
        <v>GGX_NGDPBarbados</v>
      </c>
      <c r="E663" s="51" t="s">
        <v>217</v>
      </c>
      <c r="F663" s="51" t="s">
        <v>444</v>
      </c>
      <c r="G663" s="51" t="s">
        <v>445</v>
      </c>
      <c r="H663" s="51" t="s">
        <v>392</v>
      </c>
      <c r="I663" s="51"/>
      <c r="J663" s="51" t="s">
        <v>447</v>
      </c>
      <c r="K663" s="51">
        <v>34.555999999999997</v>
      </c>
      <c r="L663" s="51">
        <v>35.17</v>
      </c>
      <c r="M663" s="51">
        <v>33.100999999999999</v>
      </c>
      <c r="N663" s="51">
        <v>35.012999999999998</v>
      </c>
      <c r="O663" s="51">
        <v>33.64</v>
      </c>
      <c r="P663" s="51">
        <v>32.898000000000003</v>
      </c>
      <c r="Q663" s="51">
        <v>29.547999999999998</v>
      </c>
      <c r="R663" s="51">
        <v>27.725999999999999</v>
      </c>
      <c r="S663" s="51">
        <v>33.454999999999998</v>
      </c>
      <c r="T663" s="51">
        <v>31.263999999999999</v>
      </c>
      <c r="U663" s="51">
        <v>2020</v>
      </c>
    </row>
    <row r="664" spans="1:21" ht="15.5">
      <c r="A664" s="51">
        <v>316</v>
      </c>
      <c r="B664" s="51" t="s">
        <v>585</v>
      </c>
      <c r="C664" s="51" t="s">
        <v>448</v>
      </c>
      <c r="D664" s="51" t="str">
        <f t="shared" si="10"/>
        <v>GGXCNLBarbados</v>
      </c>
      <c r="E664" s="51" t="s">
        <v>217</v>
      </c>
      <c r="F664" s="51" t="s">
        <v>449</v>
      </c>
      <c r="G664" s="51" t="s">
        <v>450</v>
      </c>
      <c r="H664" s="51" t="s">
        <v>342</v>
      </c>
      <c r="I664" s="51" t="s">
        <v>343</v>
      </c>
      <c r="J664" s="51" t="s">
        <v>591</v>
      </c>
      <c r="K664" s="51">
        <v>-0.74</v>
      </c>
      <c r="L664" s="51">
        <v>-0.95899999999999996</v>
      </c>
      <c r="M664" s="51">
        <v>-0.70499999999999996</v>
      </c>
      <c r="N664" s="51">
        <v>-0.86399999999999999</v>
      </c>
      <c r="O664" s="51">
        <v>-0.52100000000000002</v>
      </c>
      <c r="P664" s="51">
        <v>-0.42899999999999999</v>
      </c>
      <c r="Q664" s="51">
        <v>-3.1E-2</v>
      </c>
      <c r="R664" s="51">
        <v>0.38500000000000001</v>
      </c>
      <c r="S664" s="51">
        <v>-0.42399999999999999</v>
      </c>
      <c r="T664" s="51">
        <v>-0.26</v>
      </c>
      <c r="U664" s="51">
        <v>2020</v>
      </c>
    </row>
    <row r="665" spans="1:21" ht="15.5">
      <c r="A665" s="51">
        <v>316</v>
      </c>
      <c r="B665" s="51" t="s">
        <v>585</v>
      </c>
      <c r="C665" s="51" t="s">
        <v>451</v>
      </c>
      <c r="D665" s="51" t="str">
        <f t="shared" si="10"/>
        <v>GGXCNL_NGDPBarbados</v>
      </c>
      <c r="E665" s="51" t="s">
        <v>217</v>
      </c>
      <c r="F665" s="51" t="s">
        <v>449</v>
      </c>
      <c r="G665" s="51" t="s">
        <v>450</v>
      </c>
      <c r="H665" s="51" t="s">
        <v>392</v>
      </c>
      <c r="I665" s="51"/>
      <c r="J665" s="51" t="s">
        <v>452</v>
      </c>
      <c r="K665" s="51">
        <v>-8.0009999999999994</v>
      </c>
      <c r="L665" s="51">
        <v>-10.24</v>
      </c>
      <c r="M665" s="51">
        <v>-7.4969999999999999</v>
      </c>
      <c r="N665" s="51">
        <v>-9.1020000000000003</v>
      </c>
      <c r="O665" s="51">
        <v>-5.3470000000000004</v>
      </c>
      <c r="P665" s="51">
        <v>-4.2850000000000001</v>
      </c>
      <c r="Q665" s="51">
        <v>-0.29899999999999999</v>
      </c>
      <c r="R665" s="51">
        <v>3.847</v>
      </c>
      <c r="S665" s="51">
        <v>-4.7830000000000004</v>
      </c>
      <c r="T665" s="51">
        <v>-2.7410000000000001</v>
      </c>
      <c r="U665" s="51">
        <v>2020</v>
      </c>
    </row>
    <row r="666" spans="1:21" ht="15.5">
      <c r="A666" s="51">
        <v>316</v>
      </c>
      <c r="B666" s="51" t="s">
        <v>585</v>
      </c>
      <c r="C666" s="51" t="s">
        <v>453</v>
      </c>
      <c r="D666" s="51" t="str">
        <f t="shared" si="10"/>
        <v>GGSBBarbados</v>
      </c>
      <c r="E666" s="51" t="s">
        <v>217</v>
      </c>
      <c r="F666" s="51" t="s">
        <v>454</v>
      </c>
      <c r="G666" s="51" t="s">
        <v>455</v>
      </c>
      <c r="H666" s="51" t="s">
        <v>342</v>
      </c>
      <c r="I666" s="51" t="s">
        <v>343</v>
      </c>
      <c r="J666" s="51" t="s">
        <v>591</v>
      </c>
      <c r="K666" s="51">
        <v>-0.74</v>
      </c>
      <c r="L666" s="51">
        <v>-0.95899999999999996</v>
      </c>
      <c r="M666" s="51">
        <v>-0.70499999999999996</v>
      </c>
      <c r="N666" s="51">
        <v>-0.86399999999999999</v>
      </c>
      <c r="O666" s="51">
        <v>-0.52100000000000002</v>
      </c>
      <c r="P666" s="51">
        <v>-0.42899999999999999</v>
      </c>
      <c r="Q666" s="51">
        <v>-3.1E-2</v>
      </c>
      <c r="R666" s="51">
        <v>0.38500000000000001</v>
      </c>
      <c r="S666" s="51">
        <v>-0.42399999999999999</v>
      </c>
      <c r="T666" s="51">
        <v>-0.26</v>
      </c>
      <c r="U666" s="51">
        <v>2020</v>
      </c>
    </row>
    <row r="667" spans="1:21" ht="15.5">
      <c r="A667" s="51">
        <v>316</v>
      </c>
      <c r="B667" s="51" t="s">
        <v>585</v>
      </c>
      <c r="C667" s="51" t="s">
        <v>456</v>
      </c>
      <c r="D667" s="51" t="str">
        <f t="shared" si="10"/>
        <v>GGSB_NPGDPBarbados</v>
      </c>
      <c r="E667" s="51" t="s">
        <v>217</v>
      </c>
      <c r="F667" s="51" t="s">
        <v>454</v>
      </c>
      <c r="G667" s="51" t="s">
        <v>455</v>
      </c>
      <c r="H667" s="51" t="s">
        <v>380</v>
      </c>
      <c r="I667" s="51"/>
      <c r="J667" s="51" t="s">
        <v>505</v>
      </c>
      <c r="K667" s="51">
        <v>-7.8360000000000003</v>
      </c>
      <c r="L667" s="51">
        <v>-9.9619999999999997</v>
      </c>
      <c r="M667" s="51">
        <v>-7.3620000000000001</v>
      </c>
      <c r="N667" s="51">
        <v>-9.1929999999999996</v>
      </c>
      <c r="O667" s="51">
        <v>-5.5279999999999996</v>
      </c>
      <c r="P667" s="51">
        <v>-4.4550000000000001</v>
      </c>
      <c r="Q667" s="51">
        <v>-0.31</v>
      </c>
      <c r="R667" s="51">
        <v>3.8220000000000001</v>
      </c>
      <c r="S667" s="51">
        <v>-4.1349999999999998</v>
      </c>
      <c r="T667" s="51">
        <v>-2.4780000000000002</v>
      </c>
      <c r="U667" s="51">
        <v>2020</v>
      </c>
    </row>
    <row r="668" spans="1:21" ht="15.5">
      <c r="A668" s="51">
        <v>316</v>
      </c>
      <c r="B668" s="51" t="s">
        <v>585</v>
      </c>
      <c r="C668" s="51" t="s">
        <v>457</v>
      </c>
      <c r="D668" s="51" t="str">
        <f t="shared" si="10"/>
        <v>GGXONLBBarbados</v>
      </c>
      <c r="E668" s="51" t="s">
        <v>217</v>
      </c>
      <c r="F668" s="51" t="s">
        <v>458</v>
      </c>
      <c r="G668" s="51" t="s">
        <v>459</v>
      </c>
      <c r="H668" s="51" t="s">
        <v>342</v>
      </c>
      <c r="I668" s="51" t="s">
        <v>343</v>
      </c>
      <c r="J668" s="51" t="s">
        <v>591</v>
      </c>
      <c r="K668" s="51">
        <v>-0.17199999999999999</v>
      </c>
      <c r="L668" s="51">
        <v>-0.35</v>
      </c>
      <c r="M668" s="51">
        <v>-5.0999999999999997E-2</v>
      </c>
      <c r="N668" s="51">
        <v>-0.191</v>
      </c>
      <c r="O668" s="51">
        <v>0.218</v>
      </c>
      <c r="P668" s="51">
        <v>0.33400000000000002</v>
      </c>
      <c r="Q668" s="51">
        <v>0.35399999999999998</v>
      </c>
      <c r="R668" s="51">
        <v>0.63400000000000001</v>
      </c>
      <c r="S668" s="51">
        <v>-8.8999999999999996E-2</v>
      </c>
      <c r="T668" s="51">
        <v>0.14199999999999999</v>
      </c>
      <c r="U668" s="51">
        <v>2020</v>
      </c>
    </row>
    <row r="669" spans="1:21" ht="15.5">
      <c r="A669" s="51">
        <v>316</v>
      </c>
      <c r="B669" s="51" t="s">
        <v>585</v>
      </c>
      <c r="C669" s="51" t="s">
        <v>460</v>
      </c>
      <c r="D669" s="51" t="str">
        <f t="shared" si="10"/>
        <v>GGXONLB_NGDPBarbados</v>
      </c>
      <c r="E669" s="51" t="s">
        <v>217</v>
      </c>
      <c r="F669" s="51" t="s">
        <v>458</v>
      </c>
      <c r="G669" s="51" t="s">
        <v>459</v>
      </c>
      <c r="H669" s="51" t="s">
        <v>392</v>
      </c>
      <c r="I669" s="51"/>
      <c r="J669" s="51" t="s">
        <v>461</v>
      </c>
      <c r="K669" s="51">
        <v>-1.853</v>
      </c>
      <c r="L669" s="51">
        <v>-3.74</v>
      </c>
      <c r="M669" s="51">
        <v>-0.54500000000000004</v>
      </c>
      <c r="N669" s="51">
        <v>-2.0129999999999999</v>
      </c>
      <c r="O669" s="51">
        <v>2.2349999999999999</v>
      </c>
      <c r="P669" s="51">
        <v>3.3319999999999999</v>
      </c>
      <c r="Q669" s="51">
        <v>3.4609999999999999</v>
      </c>
      <c r="R669" s="51">
        <v>6.3440000000000003</v>
      </c>
      <c r="S669" s="51">
        <v>-1</v>
      </c>
      <c r="T669" s="51">
        <v>1.5</v>
      </c>
      <c r="U669" s="51">
        <v>2020</v>
      </c>
    </row>
    <row r="670" spans="1:21" ht="15.5">
      <c r="A670" s="51">
        <v>316</v>
      </c>
      <c r="B670" s="51" t="s">
        <v>585</v>
      </c>
      <c r="C670" s="51" t="s">
        <v>462</v>
      </c>
      <c r="D670" s="51" t="str">
        <f t="shared" si="10"/>
        <v>GGXWDNBarbados</v>
      </c>
      <c r="E670" s="51" t="s">
        <v>217</v>
      </c>
      <c r="F670" s="51" t="s">
        <v>463</v>
      </c>
      <c r="G670" s="51" t="s">
        <v>464</v>
      </c>
      <c r="H670" s="51" t="s">
        <v>342</v>
      </c>
      <c r="I670" s="51" t="s">
        <v>343</v>
      </c>
      <c r="J670" s="51" t="s">
        <v>591</v>
      </c>
      <c r="K670" s="51">
        <v>11.246</v>
      </c>
      <c r="L670" s="51">
        <v>12.433999999999999</v>
      </c>
      <c r="M670" s="51">
        <v>12.941000000000001</v>
      </c>
      <c r="N670" s="51">
        <v>13.837</v>
      </c>
      <c r="O670" s="51">
        <v>14.428000000000001</v>
      </c>
      <c r="P670" s="51">
        <v>15.726000000000001</v>
      </c>
      <c r="Q670" s="51">
        <v>12.832000000000001</v>
      </c>
      <c r="R670" s="51">
        <v>12.557</v>
      </c>
      <c r="S670" s="51">
        <v>13.085000000000001</v>
      </c>
      <c r="T670" s="51">
        <v>13.445</v>
      </c>
      <c r="U670" s="51">
        <v>2020</v>
      </c>
    </row>
    <row r="671" spans="1:21" ht="15.5">
      <c r="A671" s="51">
        <v>316</v>
      </c>
      <c r="B671" s="51" t="s">
        <v>585</v>
      </c>
      <c r="C671" s="51" t="s">
        <v>465</v>
      </c>
      <c r="D671" s="51" t="str">
        <f t="shared" si="10"/>
        <v>GGXWDN_NGDPBarbados</v>
      </c>
      <c r="E671" s="51" t="s">
        <v>217</v>
      </c>
      <c r="F671" s="51" t="s">
        <v>463</v>
      </c>
      <c r="G671" s="51" t="s">
        <v>464</v>
      </c>
      <c r="H671" s="51" t="s">
        <v>392</v>
      </c>
      <c r="I671" s="51"/>
      <c r="J671" s="51" t="s">
        <v>487</v>
      </c>
      <c r="K671" s="51">
        <v>121.53100000000001</v>
      </c>
      <c r="L671" s="51">
        <v>132.78299999999999</v>
      </c>
      <c r="M671" s="51">
        <v>137.63999999999999</v>
      </c>
      <c r="N671" s="51">
        <v>145.84200000000001</v>
      </c>
      <c r="O671" s="51">
        <v>148.226</v>
      </c>
      <c r="P671" s="51">
        <v>157.09700000000001</v>
      </c>
      <c r="Q671" s="51">
        <v>125.378</v>
      </c>
      <c r="R671" s="51">
        <v>125.614</v>
      </c>
      <c r="S671" s="51">
        <v>147.65</v>
      </c>
      <c r="T671" s="51">
        <v>141.77099999999999</v>
      </c>
      <c r="U671" s="51">
        <v>2020</v>
      </c>
    </row>
    <row r="672" spans="1:21" ht="15.5">
      <c r="A672" s="51">
        <v>316</v>
      </c>
      <c r="B672" s="51" t="s">
        <v>585</v>
      </c>
      <c r="C672" s="51" t="s">
        <v>466</v>
      </c>
      <c r="D672" s="51" t="str">
        <f t="shared" si="10"/>
        <v>GGXWDGBarbados</v>
      </c>
      <c r="E672" s="51" t="s">
        <v>217</v>
      </c>
      <c r="F672" s="51" t="s">
        <v>467</v>
      </c>
      <c r="G672" s="51" t="s">
        <v>468</v>
      </c>
      <c r="H672" s="51" t="s">
        <v>342</v>
      </c>
      <c r="I672" s="51" t="s">
        <v>343</v>
      </c>
      <c r="J672" s="51" t="s">
        <v>591</v>
      </c>
      <c r="K672" s="51">
        <v>11.444000000000001</v>
      </c>
      <c r="L672" s="51">
        <v>12.657</v>
      </c>
      <c r="M672" s="51">
        <v>13.092000000000001</v>
      </c>
      <c r="N672" s="51">
        <v>13.949</v>
      </c>
      <c r="O672" s="51">
        <v>14.548</v>
      </c>
      <c r="P672" s="51">
        <v>15.843</v>
      </c>
      <c r="Q672" s="51">
        <v>12.949</v>
      </c>
      <c r="R672" s="51">
        <v>12.673999999999999</v>
      </c>
      <c r="S672" s="51">
        <v>13.202</v>
      </c>
      <c r="T672" s="51">
        <v>13.561999999999999</v>
      </c>
      <c r="U672" s="51">
        <v>2020</v>
      </c>
    </row>
    <row r="673" spans="1:21" ht="15.5">
      <c r="A673" s="51">
        <v>316</v>
      </c>
      <c r="B673" s="51" t="s">
        <v>585</v>
      </c>
      <c r="C673" s="51" t="s">
        <v>469</v>
      </c>
      <c r="D673" s="51" t="str">
        <f t="shared" si="10"/>
        <v>GGXWDG_NGDPBarbados</v>
      </c>
      <c r="E673" s="51" t="s">
        <v>217</v>
      </c>
      <c r="F673" s="51" t="s">
        <v>467</v>
      </c>
      <c r="G673" s="51" t="s">
        <v>468</v>
      </c>
      <c r="H673" s="51" t="s">
        <v>392</v>
      </c>
      <c r="I673" s="51"/>
      <c r="J673" s="51" t="s">
        <v>470</v>
      </c>
      <c r="K673" s="51">
        <v>123.672</v>
      </c>
      <c r="L673" s="51">
        <v>135.161</v>
      </c>
      <c r="M673" s="51">
        <v>139.25200000000001</v>
      </c>
      <c r="N673" s="51">
        <v>147.02099999999999</v>
      </c>
      <c r="O673" s="51">
        <v>149.45400000000001</v>
      </c>
      <c r="P673" s="51">
        <v>158.26400000000001</v>
      </c>
      <c r="Q673" s="51">
        <v>126.52</v>
      </c>
      <c r="R673" s="51">
        <v>126.783</v>
      </c>
      <c r="S673" s="51">
        <v>148.96799999999999</v>
      </c>
      <c r="T673" s="51">
        <v>143.00299999999999</v>
      </c>
      <c r="U673" s="51">
        <v>2020</v>
      </c>
    </row>
    <row r="674" spans="1:21" ht="15.5">
      <c r="A674" s="51">
        <v>316</v>
      </c>
      <c r="B674" s="51" t="s">
        <v>585</v>
      </c>
      <c r="C674" s="51" t="s">
        <v>471</v>
      </c>
      <c r="D674" s="51" t="str">
        <f t="shared" si="10"/>
        <v>NGDP_FYBarbados</v>
      </c>
      <c r="E674" s="51" t="s">
        <v>217</v>
      </c>
      <c r="F674" s="51" t="s">
        <v>472</v>
      </c>
      <c r="G674" s="51" t="s">
        <v>473</v>
      </c>
      <c r="H674" s="51" t="s">
        <v>342</v>
      </c>
      <c r="I674" s="51" t="s">
        <v>343</v>
      </c>
      <c r="J674" s="51" t="s">
        <v>591</v>
      </c>
      <c r="K674" s="51">
        <v>9.2539999999999996</v>
      </c>
      <c r="L674" s="51">
        <v>9.3640000000000008</v>
      </c>
      <c r="M674" s="51">
        <v>9.4019999999999992</v>
      </c>
      <c r="N674" s="51">
        <v>9.4879999999999995</v>
      </c>
      <c r="O674" s="51">
        <v>9.734</v>
      </c>
      <c r="P674" s="51">
        <v>10.010999999999999</v>
      </c>
      <c r="Q674" s="51">
        <v>10.234999999999999</v>
      </c>
      <c r="R674" s="51">
        <v>9.9960000000000004</v>
      </c>
      <c r="S674" s="51">
        <v>8.8620000000000001</v>
      </c>
      <c r="T674" s="51">
        <v>9.4830000000000005</v>
      </c>
      <c r="U674" s="51">
        <v>2020</v>
      </c>
    </row>
    <row r="675" spans="1:21" ht="15.5">
      <c r="A675" s="51">
        <v>316</v>
      </c>
      <c r="B675" s="51" t="s">
        <v>585</v>
      </c>
      <c r="C675" s="51" t="s">
        <v>474</v>
      </c>
      <c r="D675" s="51" t="str">
        <f t="shared" si="10"/>
        <v>BCABarbados</v>
      </c>
      <c r="E675" s="51" t="s">
        <v>217</v>
      </c>
      <c r="F675" s="51" t="s">
        <v>475</v>
      </c>
      <c r="G675" s="51" t="s">
        <v>476</v>
      </c>
      <c r="H675" s="51" t="s">
        <v>352</v>
      </c>
      <c r="I675" s="51" t="s">
        <v>343</v>
      </c>
      <c r="J675" s="51" t="s">
        <v>592</v>
      </c>
      <c r="K675" s="51">
        <v>-0.39100000000000001</v>
      </c>
      <c r="L675" s="51">
        <v>-0.39100000000000001</v>
      </c>
      <c r="M675" s="51">
        <v>-0.433</v>
      </c>
      <c r="N675" s="51">
        <v>-0.28899999999999998</v>
      </c>
      <c r="O675" s="51">
        <v>-0.20599999999999999</v>
      </c>
      <c r="P675" s="51">
        <v>-0.189</v>
      </c>
      <c r="Q675" s="51">
        <v>-0.20100000000000001</v>
      </c>
      <c r="R675" s="51">
        <v>-0.16200000000000001</v>
      </c>
      <c r="S675" s="51">
        <v>-0.32300000000000001</v>
      </c>
      <c r="T675" s="51">
        <v>-0.54300000000000004</v>
      </c>
      <c r="U675" s="51">
        <v>2019</v>
      </c>
    </row>
    <row r="676" spans="1:21" ht="15.5">
      <c r="A676" s="51">
        <v>316</v>
      </c>
      <c r="B676" s="51" t="s">
        <v>585</v>
      </c>
      <c r="C676" s="51" t="s">
        <v>478</v>
      </c>
      <c r="D676" s="51" t="str">
        <f t="shared" si="10"/>
        <v>BCA_NGDPDBarbados</v>
      </c>
      <c r="E676" s="51" t="s">
        <v>217</v>
      </c>
      <c r="F676" s="51" t="s">
        <v>475</v>
      </c>
      <c r="G676" s="51" t="s">
        <v>476</v>
      </c>
      <c r="H676" s="51" t="s">
        <v>392</v>
      </c>
      <c r="I676" s="51"/>
      <c r="J676" s="51" t="s">
        <v>479</v>
      </c>
      <c r="K676" s="51">
        <v>-8.4789999999999992</v>
      </c>
      <c r="L676" s="51">
        <v>-8.3650000000000002</v>
      </c>
      <c r="M676" s="51">
        <v>-9.218</v>
      </c>
      <c r="N676" s="51">
        <v>-6.12</v>
      </c>
      <c r="O676" s="51">
        <v>-4.26</v>
      </c>
      <c r="P676" s="51">
        <v>-3.7879999999999998</v>
      </c>
      <c r="Q676" s="51">
        <v>-3.96</v>
      </c>
      <c r="R676" s="51">
        <v>-3.1019999999999999</v>
      </c>
      <c r="S676" s="51">
        <v>-7.3949999999999996</v>
      </c>
      <c r="T676" s="51">
        <v>-11.725</v>
      </c>
      <c r="U676" s="51">
        <v>2019</v>
      </c>
    </row>
    <row r="677" spans="1:21" ht="15.5">
      <c r="A677" s="51">
        <v>913</v>
      </c>
      <c r="B677" s="51" t="s">
        <v>593</v>
      </c>
      <c r="C677" s="51" t="s">
        <v>338</v>
      </c>
      <c r="D677" s="51" t="str">
        <f t="shared" si="10"/>
        <v>NGDP_RBelarus</v>
      </c>
      <c r="E677" s="51" t="s">
        <v>287</v>
      </c>
      <c r="F677" s="51" t="s">
        <v>340</v>
      </c>
      <c r="G677" s="51" t="s">
        <v>341</v>
      </c>
      <c r="H677" s="51" t="s">
        <v>342</v>
      </c>
      <c r="I677" s="51" t="s">
        <v>343</v>
      </c>
      <c r="J677" s="51" t="s">
        <v>594</v>
      </c>
      <c r="K677" s="51">
        <v>120.19199999999999</v>
      </c>
      <c r="L677" s="51">
        <v>121.348</v>
      </c>
      <c r="M677" s="51">
        <v>123.39400000000001</v>
      </c>
      <c r="N677" s="51">
        <v>118.669</v>
      </c>
      <c r="O677" s="51">
        <v>115.66</v>
      </c>
      <c r="P677" s="51">
        <v>118.598</v>
      </c>
      <c r="Q677" s="51">
        <v>122.32</v>
      </c>
      <c r="R677" s="51">
        <v>124.089</v>
      </c>
      <c r="S677" s="51">
        <v>122.97199999999999</v>
      </c>
      <c r="T677" s="51">
        <v>122.491</v>
      </c>
      <c r="U677" s="51">
        <v>2019</v>
      </c>
    </row>
    <row r="678" spans="1:21" ht="15.5">
      <c r="A678" s="51">
        <v>913</v>
      </c>
      <c r="B678" s="51" t="s">
        <v>593</v>
      </c>
      <c r="C678" s="51" t="s">
        <v>345</v>
      </c>
      <c r="D678" s="51" t="str">
        <f t="shared" si="10"/>
        <v>NGDP_RPCHBelarus</v>
      </c>
      <c r="E678" s="51" t="s">
        <v>287</v>
      </c>
      <c r="F678" s="51" t="s">
        <v>340</v>
      </c>
      <c r="G678" s="51" t="s">
        <v>346</v>
      </c>
      <c r="H678" s="51" t="s">
        <v>347</v>
      </c>
      <c r="I678" s="51"/>
      <c r="J678" s="51" t="s">
        <v>348</v>
      </c>
      <c r="K678" s="51">
        <v>1.629</v>
      </c>
      <c r="L678" s="51">
        <v>0.96199999999999997</v>
      </c>
      <c r="M678" s="51">
        <v>1.6859999999999999</v>
      </c>
      <c r="N678" s="51">
        <v>-3.83</v>
      </c>
      <c r="O678" s="51">
        <v>-2.536</v>
      </c>
      <c r="P678" s="51">
        <v>2.5409999999999999</v>
      </c>
      <c r="Q678" s="51">
        <v>3.1379999999999999</v>
      </c>
      <c r="R678" s="51">
        <v>1.446</v>
      </c>
      <c r="S678" s="51">
        <v>-0.9</v>
      </c>
      <c r="T678" s="51">
        <v>-0.39200000000000002</v>
      </c>
      <c r="U678" s="51">
        <v>2019</v>
      </c>
    </row>
    <row r="679" spans="1:21" ht="15.5">
      <c r="A679" s="51">
        <v>913</v>
      </c>
      <c r="B679" s="51" t="s">
        <v>593</v>
      </c>
      <c r="C679" s="51" t="s">
        <v>349</v>
      </c>
      <c r="D679" s="51" t="str">
        <f t="shared" si="10"/>
        <v>NGDPBelarus</v>
      </c>
      <c r="E679" s="51" t="s">
        <v>287</v>
      </c>
      <c r="F679" s="51" t="s">
        <v>155</v>
      </c>
      <c r="G679" s="51" t="s">
        <v>350</v>
      </c>
      <c r="H679" s="51" t="s">
        <v>342</v>
      </c>
      <c r="I679" s="51" t="s">
        <v>343</v>
      </c>
      <c r="J679" s="51" t="s">
        <v>594</v>
      </c>
      <c r="K679" s="51">
        <v>54.762</v>
      </c>
      <c r="L679" s="51">
        <v>67.069000000000003</v>
      </c>
      <c r="M679" s="51">
        <v>80.578999999999994</v>
      </c>
      <c r="N679" s="51">
        <v>89.91</v>
      </c>
      <c r="O679" s="51">
        <v>94.948999999999998</v>
      </c>
      <c r="P679" s="51">
        <v>105.748</v>
      </c>
      <c r="Q679" s="51">
        <v>122.32</v>
      </c>
      <c r="R679" s="51">
        <v>134.732</v>
      </c>
      <c r="S679" s="51">
        <v>147.006</v>
      </c>
      <c r="T679" s="51">
        <v>156.93</v>
      </c>
      <c r="U679" s="51">
        <v>2019</v>
      </c>
    </row>
    <row r="680" spans="1:21" ht="15.5">
      <c r="A680" s="51">
        <v>913</v>
      </c>
      <c r="B680" s="51" t="s">
        <v>593</v>
      </c>
      <c r="C680" s="51" t="s">
        <v>157</v>
      </c>
      <c r="D680" s="51" t="str">
        <f t="shared" si="10"/>
        <v>NGDPDBelarus</v>
      </c>
      <c r="E680" s="51" t="s">
        <v>287</v>
      </c>
      <c r="F680" s="51" t="s">
        <v>155</v>
      </c>
      <c r="G680" s="51" t="s">
        <v>351</v>
      </c>
      <c r="H680" s="51" t="s">
        <v>352</v>
      </c>
      <c r="I680" s="51" t="s">
        <v>343</v>
      </c>
      <c r="J680" s="51" t="s">
        <v>353</v>
      </c>
      <c r="K680" s="51">
        <v>65.668999999999997</v>
      </c>
      <c r="L680" s="51">
        <v>75.495999999999995</v>
      </c>
      <c r="M680" s="51">
        <v>78.736000000000004</v>
      </c>
      <c r="N680" s="51">
        <v>56.329000000000001</v>
      </c>
      <c r="O680" s="51">
        <v>47.703000000000003</v>
      </c>
      <c r="P680" s="51">
        <v>54.722999999999999</v>
      </c>
      <c r="Q680" s="51">
        <v>60.011000000000003</v>
      </c>
      <c r="R680" s="51">
        <v>64.414000000000001</v>
      </c>
      <c r="S680" s="51">
        <v>60.201000000000001</v>
      </c>
      <c r="T680" s="51">
        <v>60.725000000000001</v>
      </c>
      <c r="U680" s="51">
        <v>2019</v>
      </c>
    </row>
    <row r="681" spans="1:21" ht="15.5">
      <c r="A681" s="51">
        <v>913</v>
      </c>
      <c r="B681" s="51" t="s">
        <v>593</v>
      </c>
      <c r="C681" s="51" t="s">
        <v>354</v>
      </c>
      <c r="D681" s="51" t="str">
        <f t="shared" si="10"/>
        <v>PPPGDPBelarus</v>
      </c>
      <c r="E681" s="51" t="s">
        <v>287</v>
      </c>
      <c r="F681" s="51" t="s">
        <v>155</v>
      </c>
      <c r="G681" s="51" t="s">
        <v>355</v>
      </c>
      <c r="H681" s="51" t="s">
        <v>356</v>
      </c>
      <c r="I681" s="51" t="s">
        <v>343</v>
      </c>
      <c r="J681" s="51" t="s">
        <v>353</v>
      </c>
      <c r="K681" s="51">
        <v>171.03800000000001</v>
      </c>
      <c r="L681" s="51">
        <v>179.36600000000001</v>
      </c>
      <c r="M681" s="51">
        <v>179.59800000000001</v>
      </c>
      <c r="N681" s="51">
        <v>171.20400000000001</v>
      </c>
      <c r="O681" s="51">
        <v>168.422</v>
      </c>
      <c r="P681" s="51">
        <v>173.63</v>
      </c>
      <c r="Q681" s="51">
        <v>183.37799999999999</v>
      </c>
      <c r="R681" s="51">
        <v>189.352</v>
      </c>
      <c r="S681" s="51">
        <v>189.922</v>
      </c>
      <c r="T681" s="51">
        <v>192.626</v>
      </c>
      <c r="U681" s="51">
        <v>2019</v>
      </c>
    </row>
    <row r="682" spans="1:21" ht="15.5">
      <c r="A682" s="51">
        <v>913</v>
      </c>
      <c r="B682" s="51" t="s">
        <v>593</v>
      </c>
      <c r="C682" s="51" t="s">
        <v>357</v>
      </c>
      <c r="D682" s="51" t="str">
        <f t="shared" si="10"/>
        <v>NGDP_DBelarus</v>
      </c>
      <c r="E682" s="51" t="s">
        <v>287</v>
      </c>
      <c r="F682" s="51" t="s">
        <v>358</v>
      </c>
      <c r="G682" s="51" t="s">
        <v>359</v>
      </c>
      <c r="H682" s="51" t="s">
        <v>360</v>
      </c>
      <c r="I682" s="51"/>
      <c r="J682" s="51" t="s">
        <v>361</v>
      </c>
      <c r="K682" s="51">
        <v>45.561999999999998</v>
      </c>
      <c r="L682" s="51">
        <v>55.27</v>
      </c>
      <c r="M682" s="51">
        <v>65.302000000000007</v>
      </c>
      <c r="N682" s="51">
        <v>75.765000000000001</v>
      </c>
      <c r="O682" s="51">
        <v>82.093000000000004</v>
      </c>
      <c r="P682" s="51">
        <v>89.165000000000006</v>
      </c>
      <c r="Q682" s="51">
        <v>100</v>
      </c>
      <c r="R682" s="51">
        <v>108.577</v>
      </c>
      <c r="S682" s="51">
        <v>119.544</v>
      </c>
      <c r="T682" s="51">
        <v>128.11600000000001</v>
      </c>
      <c r="U682" s="51">
        <v>2019</v>
      </c>
    </row>
    <row r="683" spans="1:21" ht="15.5">
      <c r="A683" s="51">
        <v>913</v>
      </c>
      <c r="B683" s="51" t="s">
        <v>593</v>
      </c>
      <c r="C683" s="51" t="s">
        <v>362</v>
      </c>
      <c r="D683" s="51" t="str">
        <f t="shared" si="10"/>
        <v>NGDPRPCBelarus</v>
      </c>
      <c r="E683" s="51" t="s">
        <v>287</v>
      </c>
      <c r="F683" s="51" t="s">
        <v>363</v>
      </c>
      <c r="G683" s="51" t="s">
        <v>364</v>
      </c>
      <c r="H683" s="51" t="s">
        <v>342</v>
      </c>
      <c r="I683" s="51" t="s">
        <v>333</v>
      </c>
      <c r="J683" s="51" t="s">
        <v>365</v>
      </c>
      <c r="K683" s="51">
        <v>12698.61</v>
      </c>
      <c r="L683" s="51">
        <v>12822.07</v>
      </c>
      <c r="M683" s="51">
        <v>13032.76</v>
      </c>
      <c r="N683" s="51">
        <v>12516.47</v>
      </c>
      <c r="O683" s="51">
        <v>12177.28</v>
      </c>
      <c r="P683" s="51">
        <v>12477.45</v>
      </c>
      <c r="Q683" s="51">
        <v>12886.61</v>
      </c>
      <c r="R683" s="51">
        <v>13096.46</v>
      </c>
      <c r="S683" s="51">
        <v>13071.03</v>
      </c>
      <c r="T683" s="51">
        <v>13085.26</v>
      </c>
      <c r="U683" s="51">
        <v>2019</v>
      </c>
    </row>
    <row r="684" spans="1:21" ht="15.5">
      <c r="A684" s="51">
        <v>913</v>
      </c>
      <c r="B684" s="51" t="s">
        <v>593</v>
      </c>
      <c r="C684" s="51" t="s">
        <v>366</v>
      </c>
      <c r="D684" s="51" t="str">
        <f t="shared" si="10"/>
        <v>NGDPRPPPPCBelarus</v>
      </c>
      <c r="E684" s="51" t="s">
        <v>287</v>
      </c>
      <c r="F684" s="51" t="s">
        <v>363</v>
      </c>
      <c r="G684" s="51" t="s">
        <v>367</v>
      </c>
      <c r="H684" s="51" t="s">
        <v>368</v>
      </c>
      <c r="I684" s="51" t="s">
        <v>333</v>
      </c>
      <c r="J684" s="51" t="s">
        <v>365</v>
      </c>
      <c r="K684" s="51">
        <v>18591.03</v>
      </c>
      <c r="L684" s="51">
        <v>18771.77</v>
      </c>
      <c r="M684" s="51">
        <v>19080.23</v>
      </c>
      <c r="N684" s="51">
        <v>18324.38</v>
      </c>
      <c r="O684" s="51">
        <v>17827.79</v>
      </c>
      <c r="P684" s="51">
        <v>18267.240000000002</v>
      </c>
      <c r="Q684" s="51">
        <v>18866.27</v>
      </c>
      <c r="R684" s="51">
        <v>19173.5</v>
      </c>
      <c r="S684" s="51">
        <v>19136.25</v>
      </c>
      <c r="T684" s="51">
        <v>19157.099999999999</v>
      </c>
      <c r="U684" s="51">
        <v>2019</v>
      </c>
    </row>
    <row r="685" spans="1:21" ht="15.5">
      <c r="A685" s="51">
        <v>913</v>
      </c>
      <c r="B685" s="51" t="s">
        <v>593</v>
      </c>
      <c r="C685" s="51" t="s">
        <v>369</v>
      </c>
      <c r="D685" s="51" t="str">
        <f t="shared" si="10"/>
        <v>NGDPPCBelarus</v>
      </c>
      <c r="E685" s="51" t="s">
        <v>287</v>
      </c>
      <c r="F685" s="51" t="s">
        <v>370</v>
      </c>
      <c r="G685" s="51" t="s">
        <v>371</v>
      </c>
      <c r="H685" s="51" t="s">
        <v>342</v>
      </c>
      <c r="I685" s="51" t="s">
        <v>333</v>
      </c>
      <c r="J685" s="51" t="s">
        <v>372</v>
      </c>
      <c r="K685" s="51">
        <v>5785.7</v>
      </c>
      <c r="L685" s="51">
        <v>7086.73</v>
      </c>
      <c r="M685" s="51">
        <v>8510.7000000000007</v>
      </c>
      <c r="N685" s="51">
        <v>9483.16</v>
      </c>
      <c r="O685" s="51">
        <v>9996.74</v>
      </c>
      <c r="P685" s="51">
        <v>11125.53</v>
      </c>
      <c r="Q685" s="51">
        <v>12886.61</v>
      </c>
      <c r="R685" s="51">
        <v>14219.75</v>
      </c>
      <c r="S685" s="51">
        <v>15625.64</v>
      </c>
      <c r="T685" s="51">
        <v>16764.32</v>
      </c>
      <c r="U685" s="51">
        <v>2019</v>
      </c>
    </row>
    <row r="686" spans="1:21" ht="15.5">
      <c r="A686" s="51">
        <v>913</v>
      </c>
      <c r="B686" s="51" t="s">
        <v>593</v>
      </c>
      <c r="C686" s="51" t="s">
        <v>373</v>
      </c>
      <c r="D686" s="51" t="str">
        <f t="shared" si="10"/>
        <v>NGDPDPCBelarus</v>
      </c>
      <c r="E686" s="51" t="s">
        <v>287</v>
      </c>
      <c r="F686" s="51" t="s">
        <v>370</v>
      </c>
      <c r="G686" s="51" t="s">
        <v>374</v>
      </c>
      <c r="H686" s="51" t="s">
        <v>352</v>
      </c>
      <c r="I686" s="51" t="s">
        <v>333</v>
      </c>
      <c r="J686" s="51" t="s">
        <v>372</v>
      </c>
      <c r="K686" s="51">
        <v>6938.07</v>
      </c>
      <c r="L686" s="51">
        <v>7977.15</v>
      </c>
      <c r="M686" s="51">
        <v>8316.01</v>
      </c>
      <c r="N686" s="51">
        <v>5941.24</v>
      </c>
      <c r="O686" s="51">
        <v>5022.47</v>
      </c>
      <c r="P686" s="51">
        <v>5757.29</v>
      </c>
      <c r="Q686" s="51">
        <v>6322.32</v>
      </c>
      <c r="R686" s="51">
        <v>6798.35</v>
      </c>
      <c r="S686" s="51">
        <v>6398.87</v>
      </c>
      <c r="T686" s="51">
        <v>6487.03</v>
      </c>
      <c r="U686" s="51">
        <v>2019</v>
      </c>
    </row>
    <row r="687" spans="1:21" ht="15.5">
      <c r="A687" s="51">
        <v>913</v>
      </c>
      <c r="B687" s="51" t="s">
        <v>593</v>
      </c>
      <c r="C687" s="51" t="s">
        <v>375</v>
      </c>
      <c r="D687" s="51" t="str">
        <f t="shared" si="10"/>
        <v>PPPPCBelarus</v>
      </c>
      <c r="E687" s="51" t="s">
        <v>287</v>
      </c>
      <c r="F687" s="51" t="s">
        <v>370</v>
      </c>
      <c r="G687" s="51" t="s">
        <v>376</v>
      </c>
      <c r="H687" s="51" t="s">
        <v>356</v>
      </c>
      <c r="I687" s="51" t="s">
        <v>333</v>
      </c>
      <c r="J687" s="51" t="s">
        <v>372</v>
      </c>
      <c r="K687" s="51">
        <v>18070.54</v>
      </c>
      <c r="L687" s="51">
        <v>18952.47</v>
      </c>
      <c r="M687" s="51">
        <v>18968.939999999999</v>
      </c>
      <c r="N687" s="51">
        <v>18057.64</v>
      </c>
      <c r="O687" s="51">
        <v>17732.349999999999</v>
      </c>
      <c r="P687" s="51">
        <v>18267.240000000002</v>
      </c>
      <c r="Q687" s="51">
        <v>19319.240000000002</v>
      </c>
      <c r="R687" s="51">
        <v>19984.36</v>
      </c>
      <c r="S687" s="51">
        <v>20187.330000000002</v>
      </c>
      <c r="T687" s="51">
        <v>20577.59</v>
      </c>
      <c r="U687" s="51">
        <v>2019</v>
      </c>
    </row>
    <row r="688" spans="1:21" ht="15.5">
      <c r="A688" s="51">
        <v>913</v>
      </c>
      <c r="B688" s="51" t="s">
        <v>593</v>
      </c>
      <c r="C688" s="51" t="s">
        <v>377</v>
      </c>
      <c r="D688" s="51" t="str">
        <f t="shared" si="10"/>
        <v>NGAP_NPGDPBelarus</v>
      </c>
      <c r="E688" s="51" t="s">
        <v>287</v>
      </c>
      <c r="F688" s="51" t="s">
        <v>378</v>
      </c>
      <c r="G688" s="51" t="s">
        <v>379</v>
      </c>
      <c r="H688" s="51" t="s">
        <v>380</v>
      </c>
      <c r="I688" s="51"/>
      <c r="J688" s="51"/>
      <c r="K688" s="51"/>
      <c r="L688" s="51"/>
      <c r="M688" s="51"/>
      <c r="N688" s="51"/>
      <c r="O688" s="51"/>
      <c r="P688" s="51"/>
      <c r="Q688" s="51"/>
      <c r="R688" s="51"/>
      <c r="S688" s="51"/>
      <c r="T688" s="51"/>
      <c r="U688" s="51"/>
    </row>
    <row r="689" spans="1:21" ht="15.5">
      <c r="A689" s="51">
        <v>913</v>
      </c>
      <c r="B689" s="51" t="s">
        <v>593</v>
      </c>
      <c r="C689" s="51" t="s">
        <v>381</v>
      </c>
      <c r="D689" s="51" t="str">
        <f t="shared" si="10"/>
        <v>PPPSHBelarus</v>
      </c>
      <c r="E689" s="51" t="s">
        <v>287</v>
      </c>
      <c r="F689" s="51" t="s">
        <v>382</v>
      </c>
      <c r="G689" s="51" t="s">
        <v>383</v>
      </c>
      <c r="H689" s="51" t="s">
        <v>384</v>
      </c>
      <c r="I689" s="51"/>
      <c r="J689" s="51" t="s">
        <v>353</v>
      </c>
      <c r="K689" s="51">
        <v>0.17100000000000001</v>
      </c>
      <c r="L689" s="51">
        <v>0.17100000000000001</v>
      </c>
      <c r="M689" s="51">
        <v>0.16500000000000001</v>
      </c>
      <c r="N689" s="51">
        <v>0.154</v>
      </c>
      <c r="O689" s="51">
        <v>0.14599999999999999</v>
      </c>
      <c r="P689" s="51">
        <v>0.14299999999999999</v>
      </c>
      <c r="Q689" s="51">
        <v>0.14199999999999999</v>
      </c>
      <c r="R689" s="51">
        <v>0.14000000000000001</v>
      </c>
      <c r="S689" s="51">
        <v>0.14399999999999999</v>
      </c>
      <c r="T689" s="51">
        <v>0.13600000000000001</v>
      </c>
      <c r="U689" s="51">
        <v>2019</v>
      </c>
    </row>
    <row r="690" spans="1:21" ht="15.5">
      <c r="A690" s="51">
        <v>913</v>
      </c>
      <c r="B690" s="51" t="s">
        <v>593</v>
      </c>
      <c r="C690" s="51" t="s">
        <v>385</v>
      </c>
      <c r="D690" s="51" t="str">
        <f t="shared" si="10"/>
        <v>PPPEXBelarus</v>
      </c>
      <c r="E690" s="51" t="s">
        <v>287</v>
      </c>
      <c r="F690" s="51" t="s">
        <v>386</v>
      </c>
      <c r="G690" s="51" t="s">
        <v>387</v>
      </c>
      <c r="H690" s="51" t="s">
        <v>388</v>
      </c>
      <c r="I690" s="51"/>
      <c r="J690" s="51" t="s">
        <v>353</v>
      </c>
      <c r="K690" s="51">
        <v>0.32</v>
      </c>
      <c r="L690" s="51">
        <v>0.374</v>
      </c>
      <c r="M690" s="51">
        <v>0.44900000000000001</v>
      </c>
      <c r="N690" s="51">
        <v>0.52500000000000002</v>
      </c>
      <c r="O690" s="51">
        <v>0.56399999999999995</v>
      </c>
      <c r="P690" s="51">
        <v>0.60899999999999999</v>
      </c>
      <c r="Q690" s="51">
        <v>0.66700000000000004</v>
      </c>
      <c r="R690" s="51">
        <v>0.71199999999999997</v>
      </c>
      <c r="S690" s="51">
        <v>0.77400000000000002</v>
      </c>
      <c r="T690" s="51">
        <v>0.81499999999999995</v>
      </c>
      <c r="U690" s="51">
        <v>2019</v>
      </c>
    </row>
    <row r="691" spans="1:21" ht="15.5">
      <c r="A691" s="51">
        <v>913</v>
      </c>
      <c r="B691" s="51" t="s">
        <v>593</v>
      </c>
      <c r="C691" s="51" t="s">
        <v>389</v>
      </c>
      <c r="D691" s="51" t="str">
        <f t="shared" si="10"/>
        <v>NID_NGDPBelarus</v>
      </c>
      <c r="E691" s="51" t="s">
        <v>287</v>
      </c>
      <c r="F691" s="51" t="s">
        <v>390</v>
      </c>
      <c r="G691" s="51" t="s">
        <v>391</v>
      </c>
      <c r="H691" s="51" t="s">
        <v>392</v>
      </c>
      <c r="I691" s="51"/>
      <c r="J691" s="51" t="s">
        <v>594</v>
      </c>
      <c r="K691" s="51">
        <v>35.094000000000001</v>
      </c>
      <c r="L691" s="51">
        <v>38.798000000000002</v>
      </c>
      <c r="M691" s="51">
        <v>34.841000000000001</v>
      </c>
      <c r="N691" s="51">
        <v>29.035</v>
      </c>
      <c r="O691" s="51">
        <v>26.478000000000002</v>
      </c>
      <c r="P691" s="51">
        <v>28.03</v>
      </c>
      <c r="Q691" s="51">
        <v>28.079000000000001</v>
      </c>
      <c r="R691" s="51">
        <v>29.15</v>
      </c>
      <c r="S691" s="51">
        <v>27.521000000000001</v>
      </c>
      <c r="T691" s="51">
        <v>25.449000000000002</v>
      </c>
      <c r="U691" s="51">
        <v>2019</v>
      </c>
    </row>
    <row r="692" spans="1:21" ht="15.5">
      <c r="A692" s="51">
        <v>913</v>
      </c>
      <c r="B692" s="51" t="s">
        <v>593</v>
      </c>
      <c r="C692" s="51" t="s">
        <v>393</v>
      </c>
      <c r="D692" s="51" t="str">
        <f t="shared" si="10"/>
        <v>NGSD_NGDPBelarus</v>
      </c>
      <c r="E692" s="51" t="s">
        <v>287</v>
      </c>
      <c r="F692" s="51" t="s">
        <v>394</v>
      </c>
      <c r="G692" s="51" t="s">
        <v>395</v>
      </c>
      <c r="H692" s="51" t="s">
        <v>392</v>
      </c>
      <c r="I692" s="51"/>
      <c r="J692" s="51" t="s">
        <v>594</v>
      </c>
      <c r="K692" s="51">
        <v>32.259</v>
      </c>
      <c r="L692" s="51">
        <v>28.774999999999999</v>
      </c>
      <c r="M692" s="51">
        <v>28.202000000000002</v>
      </c>
      <c r="N692" s="51">
        <v>25.783999999999999</v>
      </c>
      <c r="O692" s="51">
        <v>23.099</v>
      </c>
      <c r="P692" s="51">
        <v>26.29</v>
      </c>
      <c r="Q692" s="51">
        <v>28.117000000000001</v>
      </c>
      <c r="R692" s="51">
        <v>27.196999999999999</v>
      </c>
      <c r="S692" s="51">
        <v>27.61</v>
      </c>
      <c r="T692" s="51">
        <v>25.155000000000001</v>
      </c>
      <c r="U692" s="51">
        <v>2019</v>
      </c>
    </row>
    <row r="693" spans="1:21" ht="15.5">
      <c r="A693" s="51">
        <v>913</v>
      </c>
      <c r="B693" s="51" t="s">
        <v>593</v>
      </c>
      <c r="C693" s="51" t="s">
        <v>396</v>
      </c>
      <c r="D693" s="51" t="str">
        <f t="shared" si="10"/>
        <v>PCPIBelarus</v>
      </c>
      <c r="E693" s="51" t="s">
        <v>287</v>
      </c>
      <c r="F693" s="51" t="s">
        <v>397</v>
      </c>
      <c r="G693" s="51" t="s">
        <v>398</v>
      </c>
      <c r="H693" s="51" t="s">
        <v>360</v>
      </c>
      <c r="I693" s="51"/>
      <c r="J693" s="51" t="s">
        <v>595</v>
      </c>
      <c r="K693" s="51">
        <v>395.50299999999999</v>
      </c>
      <c r="L693" s="51">
        <v>467.89</v>
      </c>
      <c r="M693" s="51">
        <v>552.61199999999997</v>
      </c>
      <c r="N693" s="51">
        <v>627.34</v>
      </c>
      <c r="O693" s="51">
        <v>701.54700000000003</v>
      </c>
      <c r="P693" s="51">
        <v>743.86199999999997</v>
      </c>
      <c r="Q693" s="51">
        <v>780.06899999999996</v>
      </c>
      <c r="R693" s="51">
        <v>823.75099999999998</v>
      </c>
      <c r="S693" s="51">
        <v>869.35400000000004</v>
      </c>
      <c r="T693" s="51">
        <v>929.23599999999999</v>
      </c>
      <c r="U693" s="51">
        <v>2019</v>
      </c>
    </row>
    <row r="694" spans="1:21" ht="15.5">
      <c r="A694" s="51">
        <v>913</v>
      </c>
      <c r="B694" s="51" t="s">
        <v>593</v>
      </c>
      <c r="C694" s="51" t="s">
        <v>400</v>
      </c>
      <c r="D694" s="51" t="str">
        <f t="shared" si="10"/>
        <v>PCPIPCHBelarus</v>
      </c>
      <c r="E694" s="51" t="s">
        <v>287</v>
      </c>
      <c r="F694" s="51" t="s">
        <v>397</v>
      </c>
      <c r="G694" s="51" t="s">
        <v>401</v>
      </c>
      <c r="H694" s="51" t="s">
        <v>347</v>
      </c>
      <c r="I694" s="51"/>
      <c r="J694" s="51" t="s">
        <v>402</v>
      </c>
      <c r="K694" s="51">
        <v>59.218000000000004</v>
      </c>
      <c r="L694" s="51">
        <v>18.303000000000001</v>
      </c>
      <c r="M694" s="51">
        <v>18.106999999999999</v>
      </c>
      <c r="N694" s="51">
        <v>13.523</v>
      </c>
      <c r="O694" s="51">
        <v>11.829000000000001</v>
      </c>
      <c r="P694" s="51">
        <v>6.032</v>
      </c>
      <c r="Q694" s="51">
        <v>4.867</v>
      </c>
      <c r="R694" s="51">
        <v>5.6</v>
      </c>
      <c r="S694" s="51">
        <v>5.5359999999999996</v>
      </c>
      <c r="T694" s="51">
        <v>6.8879999999999999</v>
      </c>
      <c r="U694" s="51">
        <v>2019</v>
      </c>
    </row>
    <row r="695" spans="1:21" ht="15.5">
      <c r="A695" s="51">
        <v>913</v>
      </c>
      <c r="B695" s="51" t="s">
        <v>593</v>
      </c>
      <c r="C695" s="51" t="s">
        <v>403</v>
      </c>
      <c r="D695" s="51" t="str">
        <f t="shared" si="10"/>
        <v>PCPIEBelarus</v>
      </c>
      <c r="E695" s="51" t="s">
        <v>287</v>
      </c>
      <c r="F695" s="51" t="s">
        <v>404</v>
      </c>
      <c r="G695" s="51" t="s">
        <v>405</v>
      </c>
      <c r="H695" s="51" t="s">
        <v>360</v>
      </c>
      <c r="I695" s="51"/>
      <c r="J695" s="51" t="s">
        <v>595</v>
      </c>
      <c r="K695" s="51">
        <v>431.714</v>
      </c>
      <c r="L695" s="51">
        <v>502.79899999999998</v>
      </c>
      <c r="M695" s="51">
        <v>584.35199999999998</v>
      </c>
      <c r="N695" s="51">
        <v>654.298</v>
      </c>
      <c r="O695" s="51">
        <v>723.495</v>
      </c>
      <c r="P695" s="51">
        <v>756.702</v>
      </c>
      <c r="Q695" s="51">
        <v>799.39800000000002</v>
      </c>
      <c r="R695" s="51">
        <v>837.20699999999999</v>
      </c>
      <c r="S695" s="51">
        <v>898.62800000000004</v>
      </c>
      <c r="T695" s="51">
        <v>952.03099999999995</v>
      </c>
      <c r="U695" s="51">
        <v>2019</v>
      </c>
    </row>
    <row r="696" spans="1:21" ht="15.5">
      <c r="A696" s="51">
        <v>913</v>
      </c>
      <c r="B696" s="51" t="s">
        <v>593</v>
      </c>
      <c r="C696" s="51" t="s">
        <v>406</v>
      </c>
      <c r="D696" s="51" t="str">
        <f t="shared" si="10"/>
        <v>PCPIEPCHBelarus</v>
      </c>
      <c r="E696" s="51" t="s">
        <v>287</v>
      </c>
      <c r="F696" s="51" t="s">
        <v>404</v>
      </c>
      <c r="G696" s="51" t="s">
        <v>407</v>
      </c>
      <c r="H696" s="51" t="s">
        <v>347</v>
      </c>
      <c r="I696" s="51"/>
      <c r="J696" s="51" t="s">
        <v>408</v>
      </c>
      <c r="K696" s="51">
        <v>21.777999999999999</v>
      </c>
      <c r="L696" s="51">
        <v>16.466000000000001</v>
      </c>
      <c r="M696" s="51">
        <v>16.22</v>
      </c>
      <c r="N696" s="51">
        <v>11.97</v>
      </c>
      <c r="O696" s="51">
        <v>10.576000000000001</v>
      </c>
      <c r="P696" s="51">
        <v>4.59</v>
      </c>
      <c r="Q696" s="51">
        <v>5.6420000000000003</v>
      </c>
      <c r="R696" s="51">
        <v>4.7300000000000004</v>
      </c>
      <c r="S696" s="51">
        <v>7.3360000000000003</v>
      </c>
      <c r="T696" s="51">
        <v>5.9429999999999996</v>
      </c>
      <c r="U696" s="51">
        <v>2019</v>
      </c>
    </row>
    <row r="697" spans="1:21" ht="15.5">
      <c r="A697" s="51">
        <v>913</v>
      </c>
      <c r="B697" s="51" t="s">
        <v>593</v>
      </c>
      <c r="C697" s="51" t="s">
        <v>409</v>
      </c>
      <c r="D697" s="51" t="str">
        <f t="shared" si="10"/>
        <v>FLIBOR6Belarus</v>
      </c>
      <c r="E697" s="51" t="s">
        <v>287</v>
      </c>
      <c r="F697" s="51" t="s">
        <v>410</v>
      </c>
      <c r="G697" s="51"/>
      <c r="H697" s="51" t="s">
        <v>384</v>
      </c>
      <c r="I697" s="51"/>
      <c r="J697" s="51"/>
      <c r="K697" s="51"/>
      <c r="L697" s="51"/>
      <c r="M697" s="51"/>
      <c r="N697" s="51"/>
      <c r="O697" s="51"/>
      <c r="P697" s="51"/>
      <c r="Q697" s="51"/>
      <c r="R697" s="51"/>
      <c r="S697" s="51"/>
      <c r="T697" s="51"/>
      <c r="U697" s="51"/>
    </row>
    <row r="698" spans="1:21" ht="15.5">
      <c r="A698" s="51">
        <v>913</v>
      </c>
      <c r="B698" s="51" t="s">
        <v>593</v>
      </c>
      <c r="C698" s="51" t="s">
        <v>411</v>
      </c>
      <c r="D698" s="51" t="str">
        <f t="shared" si="10"/>
        <v>TM_RPCHBelarus</v>
      </c>
      <c r="E698" s="51" t="s">
        <v>287</v>
      </c>
      <c r="F698" s="51" t="s">
        <v>412</v>
      </c>
      <c r="G698" s="51" t="s">
        <v>413</v>
      </c>
      <c r="H698" s="51" t="s">
        <v>347</v>
      </c>
      <c r="I698" s="51"/>
      <c r="J698" s="51" t="s">
        <v>596</v>
      </c>
      <c r="K698" s="51">
        <v>9.4339999999999993</v>
      </c>
      <c r="L698" s="51">
        <v>-6.0960000000000001</v>
      </c>
      <c r="M698" s="51">
        <v>2.0859999999999999</v>
      </c>
      <c r="N698" s="51">
        <v>-12.048</v>
      </c>
      <c r="O698" s="51">
        <v>-2.5110000000000001</v>
      </c>
      <c r="P698" s="51">
        <v>12.010999999999999</v>
      </c>
      <c r="Q698" s="51">
        <v>5.2839999999999998</v>
      </c>
      <c r="R698" s="51">
        <v>5.2789999999999999</v>
      </c>
      <c r="S698" s="51">
        <v>-9.3010000000000002</v>
      </c>
      <c r="T698" s="51">
        <v>1.68</v>
      </c>
      <c r="U698" s="51">
        <v>2019</v>
      </c>
    </row>
    <row r="699" spans="1:21" ht="15.5">
      <c r="A699" s="51">
        <v>913</v>
      </c>
      <c r="B699" s="51" t="s">
        <v>593</v>
      </c>
      <c r="C699" s="51" t="s">
        <v>415</v>
      </c>
      <c r="D699" s="51" t="str">
        <f t="shared" si="10"/>
        <v>TMG_RPCHBelarus</v>
      </c>
      <c r="E699" s="51" t="s">
        <v>287</v>
      </c>
      <c r="F699" s="51" t="s">
        <v>416</v>
      </c>
      <c r="G699" s="51" t="s">
        <v>417</v>
      </c>
      <c r="H699" s="51" t="s">
        <v>347</v>
      </c>
      <c r="I699" s="51"/>
      <c r="J699" s="51" t="s">
        <v>596</v>
      </c>
      <c r="K699" s="51">
        <v>9.4</v>
      </c>
      <c r="L699" s="51">
        <v>-7.2</v>
      </c>
      <c r="M699" s="51">
        <v>2.6</v>
      </c>
      <c r="N699" s="51">
        <v>-11.4</v>
      </c>
      <c r="O699" s="51">
        <v>-2.6</v>
      </c>
      <c r="P699" s="51">
        <v>13.340999999999999</v>
      </c>
      <c r="Q699" s="51">
        <v>5</v>
      </c>
      <c r="R699" s="51">
        <v>4.7</v>
      </c>
      <c r="S699" s="51">
        <v>-9.4979999999999993</v>
      </c>
      <c r="T699" s="51">
        <v>1.923</v>
      </c>
      <c r="U699" s="51">
        <v>2019</v>
      </c>
    </row>
    <row r="700" spans="1:21" ht="15.5">
      <c r="A700" s="51">
        <v>913</v>
      </c>
      <c r="B700" s="51" t="s">
        <v>593</v>
      </c>
      <c r="C700" s="51" t="s">
        <v>418</v>
      </c>
      <c r="D700" s="51" t="str">
        <f t="shared" si="10"/>
        <v>TX_RPCHBelarus</v>
      </c>
      <c r="E700" s="51" t="s">
        <v>287</v>
      </c>
      <c r="F700" s="51" t="s">
        <v>419</v>
      </c>
      <c r="G700" s="51" t="s">
        <v>420</v>
      </c>
      <c r="H700" s="51" t="s">
        <v>347</v>
      </c>
      <c r="I700" s="51"/>
      <c r="J700" s="51" t="s">
        <v>596</v>
      </c>
      <c r="K700" s="51">
        <v>11.108000000000001</v>
      </c>
      <c r="L700" s="51">
        <v>-17.036000000000001</v>
      </c>
      <c r="M700" s="51">
        <v>2.589</v>
      </c>
      <c r="N700" s="51">
        <v>1.3180000000000001</v>
      </c>
      <c r="O700" s="51">
        <v>1.744</v>
      </c>
      <c r="P700" s="51">
        <v>8.9529999999999994</v>
      </c>
      <c r="Q700" s="51">
        <v>5.9169999999999998</v>
      </c>
      <c r="R700" s="51">
        <v>0.151</v>
      </c>
      <c r="S700" s="51">
        <v>0.40500000000000003</v>
      </c>
      <c r="T700" s="51">
        <v>4.4779999999999998</v>
      </c>
      <c r="U700" s="51">
        <v>2019</v>
      </c>
    </row>
    <row r="701" spans="1:21" ht="15.5">
      <c r="A701" s="51">
        <v>913</v>
      </c>
      <c r="B701" s="51" t="s">
        <v>593</v>
      </c>
      <c r="C701" s="51" t="s">
        <v>421</v>
      </c>
      <c r="D701" s="51" t="str">
        <f t="shared" si="10"/>
        <v>TXG_RPCHBelarus</v>
      </c>
      <c r="E701" s="51" t="s">
        <v>287</v>
      </c>
      <c r="F701" s="51" t="s">
        <v>422</v>
      </c>
      <c r="G701" s="51" t="s">
        <v>423</v>
      </c>
      <c r="H701" s="51" t="s">
        <v>347</v>
      </c>
      <c r="I701" s="51"/>
      <c r="J701" s="51" t="s">
        <v>596</v>
      </c>
      <c r="K701" s="51">
        <v>11</v>
      </c>
      <c r="L701" s="51">
        <v>-17.399999999999999</v>
      </c>
      <c r="M701" s="51">
        <v>2.2000000000000002</v>
      </c>
      <c r="N701" s="51">
        <v>2.6</v>
      </c>
      <c r="O701" s="51">
        <v>0.3</v>
      </c>
      <c r="P701" s="51">
        <v>8.4009999999999998</v>
      </c>
      <c r="Q701" s="51">
        <v>5.3</v>
      </c>
      <c r="R701" s="51">
        <v>-0.2</v>
      </c>
      <c r="S701" s="51">
        <v>-0.42799999999999999</v>
      </c>
      <c r="T701" s="51">
        <v>4.8170000000000002</v>
      </c>
      <c r="U701" s="51">
        <v>2019</v>
      </c>
    </row>
    <row r="702" spans="1:21" ht="15.5">
      <c r="A702" s="51">
        <v>913</v>
      </c>
      <c r="B702" s="51" t="s">
        <v>593</v>
      </c>
      <c r="C702" s="51" t="s">
        <v>424</v>
      </c>
      <c r="D702" s="51" t="str">
        <f t="shared" si="10"/>
        <v>LURBelarus</v>
      </c>
      <c r="E702" s="51" t="s">
        <v>287</v>
      </c>
      <c r="F702" s="51" t="s">
        <v>425</v>
      </c>
      <c r="G702" s="51" t="s">
        <v>426</v>
      </c>
      <c r="H702" s="51" t="s">
        <v>427</v>
      </c>
      <c r="I702" s="51"/>
      <c r="J702" s="51" t="s">
        <v>597</v>
      </c>
      <c r="K702" s="51">
        <v>5.5359999999999996</v>
      </c>
      <c r="L702" s="51">
        <v>5.4359999999999999</v>
      </c>
      <c r="M702" s="51">
        <v>5.4169999999999998</v>
      </c>
      <c r="N702" s="51">
        <v>5.8209999999999997</v>
      </c>
      <c r="O702" s="51">
        <v>5.92</v>
      </c>
      <c r="P702" s="51">
        <v>5.6840000000000002</v>
      </c>
      <c r="Q702" s="51">
        <v>4.8250000000000002</v>
      </c>
      <c r="R702" s="51">
        <v>4.2249999999999996</v>
      </c>
      <c r="S702" s="51">
        <v>4.0999999999999996</v>
      </c>
      <c r="T702" s="51">
        <v>4.4729999999999999</v>
      </c>
      <c r="U702" s="51">
        <v>2018</v>
      </c>
    </row>
    <row r="703" spans="1:21" ht="15.5">
      <c r="A703" s="51">
        <v>913</v>
      </c>
      <c r="B703" s="51" t="s">
        <v>593</v>
      </c>
      <c r="C703" s="51" t="s">
        <v>428</v>
      </c>
      <c r="D703" s="51" t="str">
        <f t="shared" si="10"/>
        <v>LEBelarus</v>
      </c>
      <c r="E703" s="51" t="s">
        <v>287</v>
      </c>
      <c r="F703" s="51" t="s">
        <v>429</v>
      </c>
      <c r="G703" s="51" t="s">
        <v>430</v>
      </c>
      <c r="H703" s="51" t="s">
        <v>431</v>
      </c>
      <c r="I703" s="51" t="s">
        <v>432</v>
      </c>
      <c r="J703" s="51"/>
      <c r="K703" s="51"/>
      <c r="L703" s="51"/>
      <c r="M703" s="51"/>
      <c r="N703" s="51"/>
      <c r="O703" s="51"/>
      <c r="P703" s="51"/>
      <c r="Q703" s="51"/>
      <c r="R703" s="51"/>
      <c r="S703" s="51"/>
      <c r="T703" s="51"/>
      <c r="U703" s="51"/>
    </row>
    <row r="704" spans="1:21" ht="15.5">
      <c r="A704" s="51">
        <v>913</v>
      </c>
      <c r="B704" s="51" t="s">
        <v>593</v>
      </c>
      <c r="C704" s="51" t="s">
        <v>433</v>
      </c>
      <c r="D704" s="51" t="str">
        <f t="shared" si="10"/>
        <v>LPBelarus</v>
      </c>
      <c r="E704" s="51" t="s">
        <v>287</v>
      </c>
      <c r="F704" s="51" t="s">
        <v>434</v>
      </c>
      <c r="G704" s="51" t="s">
        <v>435</v>
      </c>
      <c r="H704" s="51" t="s">
        <v>431</v>
      </c>
      <c r="I704" s="51" t="s">
        <v>432</v>
      </c>
      <c r="J704" s="51" t="s">
        <v>598</v>
      </c>
      <c r="K704" s="51">
        <v>9.4649999999999999</v>
      </c>
      <c r="L704" s="51">
        <v>9.4640000000000004</v>
      </c>
      <c r="M704" s="51">
        <v>9.468</v>
      </c>
      <c r="N704" s="51">
        <v>9.4809999999999999</v>
      </c>
      <c r="O704" s="51">
        <v>9.4979999999999993</v>
      </c>
      <c r="P704" s="51">
        <v>9.5050000000000008</v>
      </c>
      <c r="Q704" s="51">
        <v>9.4920000000000009</v>
      </c>
      <c r="R704" s="51">
        <v>9.4749999999999996</v>
      </c>
      <c r="S704" s="51">
        <v>9.4079999999999995</v>
      </c>
      <c r="T704" s="51">
        <v>9.3610000000000007</v>
      </c>
      <c r="U704" s="51">
        <v>2019</v>
      </c>
    </row>
    <row r="705" spans="1:21" ht="15.5">
      <c r="A705" s="51">
        <v>913</v>
      </c>
      <c r="B705" s="51" t="s">
        <v>593</v>
      </c>
      <c r="C705" s="51" t="s">
        <v>437</v>
      </c>
      <c r="D705" s="51" t="str">
        <f t="shared" si="10"/>
        <v>GGRBelarus</v>
      </c>
      <c r="E705" s="51" t="s">
        <v>287</v>
      </c>
      <c r="F705" s="51" t="s">
        <v>438</v>
      </c>
      <c r="G705" s="51" t="s">
        <v>439</v>
      </c>
      <c r="H705" s="51" t="s">
        <v>342</v>
      </c>
      <c r="I705" s="51" t="s">
        <v>343</v>
      </c>
      <c r="J705" s="51" t="s">
        <v>599</v>
      </c>
      <c r="K705" s="51">
        <v>21.495000000000001</v>
      </c>
      <c r="L705" s="51">
        <v>26.713999999999999</v>
      </c>
      <c r="M705" s="51">
        <v>31.367999999999999</v>
      </c>
      <c r="N705" s="51">
        <v>34.890999999999998</v>
      </c>
      <c r="O705" s="51">
        <v>37.052999999999997</v>
      </c>
      <c r="P705" s="51">
        <v>40.93</v>
      </c>
      <c r="Q705" s="51">
        <v>48.499000000000002</v>
      </c>
      <c r="R705" s="51">
        <v>51.756999999999998</v>
      </c>
      <c r="S705" s="51">
        <v>51.664999999999999</v>
      </c>
      <c r="T705" s="51">
        <v>54.389000000000003</v>
      </c>
      <c r="U705" s="51">
        <v>2019</v>
      </c>
    </row>
    <row r="706" spans="1:21" ht="15.5">
      <c r="A706" s="51">
        <v>913</v>
      </c>
      <c r="B706" s="51" t="s">
        <v>593</v>
      </c>
      <c r="C706" s="51" t="s">
        <v>441</v>
      </c>
      <c r="D706" s="51" t="str">
        <f t="shared" si="10"/>
        <v>GGR_NGDPBelarus</v>
      </c>
      <c r="E706" s="51" t="s">
        <v>287</v>
      </c>
      <c r="F706" s="51" t="s">
        <v>438</v>
      </c>
      <c r="G706" s="51" t="s">
        <v>439</v>
      </c>
      <c r="H706" s="51" t="s">
        <v>392</v>
      </c>
      <c r="I706" s="51"/>
      <c r="J706" s="51" t="s">
        <v>442</v>
      </c>
      <c r="K706" s="51">
        <v>39.252000000000002</v>
      </c>
      <c r="L706" s="51">
        <v>39.831000000000003</v>
      </c>
      <c r="M706" s="51">
        <v>38.929000000000002</v>
      </c>
      <c r="N706" s="51">
        <v>38.805999999999997</v>
      </c>
      <c r="O706" s="51">
        <v>39.024000000000001</v>
      </c>
      <c r="P706" s="51">
        <v>38.706000000000003</v>
      </c>
      <c r="Q706" s="51">
        <v>39.649000000000001</v>
      </c>
      <c r="R706" s="51">
        <v>38.414999999999999</v>
      </c>
      <c r="S706" s="51">
        <v>35.145000000000003</v>
      </c>
      <c r="T706" s="51">
        <v>34.658000000000001</v>
      </c>
      <c r="U706" s="51">
        <v>2019</v>
      </c>
    </row>
    <row r="707" spans="1:21" ht="15.5">
      <c r="A707" s="51">
        <v>913</v>
      </c>
      <c r="B707" s="51" t="s">
        <v>593</v>
      </c>
      <c r="C707" s="51" t="s">
        <v>443</v>
      </c>
      <c r="D707" s="51" t="str">
        <f t="shared" ref="D707:D770" si="11">C707&amp;E707</f>
        <v>GGXBelarus</v>
      </c>
      <c r="E707" s="51" t="s">
        <v>287</v>
      </c>
      <c r="F707" s="51" t="s">
        <v>444</v>
      </c>
      <c r="G707" s="51" t="s">
        <v>445</v>
      </c>
      <c r="H707" s="51" t="s">
        <v>342</v>
      </c>
      <c r="I707" s="51" t="s">
        <v>343</v>
      </c>
      <c r="J707" s="51" t="s">
        <v>599</v>
      </c>
      <c r="K707" s="51">
        <v>21.297999999999998</v>
      </c>
      <c r="L707" s="51">
        <v>27.373000000000001</v>
      </c>
      <c r="M707" s="51">
        <v>31.294</v>
      </c>
      <c r="N707" s="51">
        <v>37.555</v>
      </c>
      <c r="O707" s="51">
        <v>38.628</v>
      </c>
      <c r="P707" s="51">
        <v>41.286000000000001</v>
      </c>
      <c r="Q707" s="51">
        <v>46.290999999999997</v>
      </c>
      <c r="R707" s="51">
        <v>50.701999999999998</v>
      </c>
      <c r="S707" s="51">
        <v>56.451999999999998</v>
      </c>
      <c r="T707" s="51">
        <v>60.371000000000002</v>
      </c>
      <c r="U707" s="51">
        <v>2019</v>
      </c>
    </row>
    <row r="708" spans="1:21" ht="15.5">
      <c r="A708" s="51">
        <v>913</v>
      </c>
      <c r="B708" s="51" t="s">
        <v>593</v>
      </c>
      <c r="C708" s="51" t="s">
        <v>446</v>
      </c>
      <c r="D708" s="51" t="str">
        <f t="shared" si="11"/>
        <v>GGX_NGDPBelarus</v>
      </c>
      <c r="E708" s="51" t="s">
        <v>287</v>
      </c>
      <c r="F708" s="51" t="s">
        <v>444</v>
      </c>
      <c r="G708" s="51" t="s">
        <v>445</v>
      </c>
      <c r="H708" s="51" t="s">
        <v>392</v>
      </c>
      <c r="I708" s="51"/>
      <c r="J708" s="51" t="s">
        <v>447</v>
      </c>
      <c r="K708" s="51">
        <v>38.893000000000001</v>
      </c>
      <c r="L708" s="51">
        <v>40.813000000000002</v>
      </c>
      <c r="M708" s="51">
        <v>38.835999999999999</v>
      </c>
      <c r="N708" s="51">
        <v>41.77</v>
      </c>
      <c r="O708" s="51">
        <v>40.683</v>
      </c>
      <c r="P708" s="51">
        <v>39.042000000000002</v>
      </c>
      <c r="Q708" s="51">
        <v>37.844999999999999</v>
      </c>
      <c r="R708" s="51">
        <v>37.631999999999998</v>
      </c>
      <c r="S708" s="51">
        <v>38.401000000000003</v>
      </c>
      <c r="T708" s="51">
        <v>38.47</v>
      </c>
      <c r="U708" s="51">
        <v>2019</v>
      </c>
    </row>
    <row r="709" spans="1:21" ht="15.5">
      <c r="A709" s="51">
        <v>913</v>
      </c>
      <c r="B709" s="51" t="s">
        <v>593</v>
      </c>
      <c r="C709" s="51" t="s">
        <v>448</v>
      </c>
      <c r="D709" s="51" t="str">
        <f t="shared" si="11"/>
        <v>GGXCNLBelarus</v>
      </c>
      <c r="E709" s="51" t="s">
        <v>287</v>
      </c>
      <c r="F709" s="51" t="s">
        <v>449</v>
      </c>
      <c r="G709" s="51" t="s">
        <v>450</v>
      </c>
      <c r="H709" s="51" t="s">
        <v>342</v>
      </c>
      <c r="I709" s="51" t="s">
        <v>343</v>
      </c>
      <c r="J709" s="51" t="s">
        <v>599</v>
      </c>
      <c r="K709" s="51">
        <v>0.19700000000000001</v>
      </c>
      <c r="L709" s="51">
        <v>-0.65900000000000003</v>
      </c>
      <c r="M709" s="51">
        <v>7.3999999999999996E-2</v>
      </c>
      <c r="N709" s="51">
        <v>-2.665</v>
      </c>
      <c r="O709" s="51">
        <v>-1.575</v>
      </c>
      <c r="P709" s="51">
        <v>-0.35599999999999998</v>
      </c>
      <c r="Q709" s="51">
        <v>2.2080000000000002</v>
      </c>
      <c r="R709" s="51">
        <v>1.0549999999999999</v>
      </c>
      <c r="S709" s="51">
        <v>-4.7869999999999999</v>
      </c>
      <c r="T709" s="51">
        <v>-5.9820000000000002</v>
      </c>
      <c r="U709" s="51">
        <v>2019</v>
      </c>
    </row>
    <row r="710" spans="1:21" ht="15.5">
      <c r="A710" s="51">
        <v>913</v>
      </c>
      <c r="B710" s="51" t="s">
        <v>593</v>
      </c>
      <c r="C710" s="51" t="s">
        <v>451</v>
      </c>
      <c r="D710" s="51" t="str">
        <f t="shared" si="11"/>
        <v>GGXCNL_NGDPBelarus</v>
      </c>
      <c r="E710" s="51" t="s">
        <v>287</v>
      </c>
      <c r="F710" s="51" t="s">
        <v>449</v>
      </c>
      <c r="G710" s="51" t="s">
        <v>450</v>
      </c>
      <c r="H710" s="51" t="s">
        <v>392</v>
      </c>
      <c r="I710" s="51"/>
      <c r="J710" s="51" t="s">
        <v>452</v>
      </c>
      <c r="K710" s="51">
        <v>0.36</v>
      </c>
      <c r="L710" s="51">
        <v>-0.98199999999999998</v>
      </c>
      <c r="M710" s="51">
        <v>9.1999999999999998E-2</v>
      </c>
      <c r="N710" s="51">
        <v>-2.964</v>
      </c>
      <c r="O710" s="51">
        <v>-1.659</v>
      </c>
      <c r="P710" s="51">
        <v>-0.33700000000000002</v>
      </c>
      <c r="Q710" s="51">
        <v>1.8049999999999999</v>
      </c>
      <c r="R710" s="51">
        <v>0.78300000000000003</v>
      </c>
      <c r="S710" s="51">
        <v>-3.2559999999999998</v>
      </c>
      <c r="T710" s="51">
        <v>-3.8119999999999998</v>
      </c>
      <c r="U710" s="51">
        <v>2019</v>
      </c>
    </row>
    <row r="711" spans="1:21" ht="15.5">
      <c r="A711" s="51">
        <v>913</v>
      </c>
      <c r="B711" s="51" t="s">
        <v>593</v>
      </c>
      <c r="C711" s="51" t="s">
        <v>453</v>
      </c>
      <c r="D711" s="51" t="str">
        <f t="shared" si="11"/>
        <v>GGSBBelarus</v>
      </c>
      <c r="E711" s="51" t="s">
        <v>287</v>
      </c>
      <c r="F711" s="51" t="s">
        <v>454</v>
      </c>
      <c r="G711" s="51" t="s">
        <v>455</v>
      </c>
      <c r="H711" s="51" t="s">
        <v>342</v>
      </c>
      <c r="I711" s="51" t="s">
        <v>343</v>
      </c>
      <c r="J711" s="51" t="s">
        <v>599</v>
      </c>
      <c r="K711" s="51">
        <v>-8.8999999999999996E-2</v>
      </c>
      <c r="L711" s="51">
        <v>-0.96299999999999997</v>
      </c>
      <c r="M711" s="51">
        <v>-0.65300000000000002</v>
      </c>
      <c r="N711" s="51">
        <v>-2.1070000000000002</v>
      </c>
      <c r="O711" s="51">
        <v>-5.7000000000000002E-2</v>
      </c>
      <c r="P711" s="51">
        <v>0.36299999999999999</v>
      </c>
      <c r="Q711" s="51">
        <v>2.0190000000000001</v>
      </c>
      <c r="R711" s="51">
        <v>0.64900000000000002</v>
      </c>
      <c r="S711" s="51">
        <v>-4.2</v>
      </c>
      <c r="T711" s="51">
        <v>-4.6280000000000001</v>
      </c>
      <c r="U711" s="51">
        <v>2019</v>
      </c>
    </row>
    <row r="712" spans="1:21" ht="15.5">
      <c r="A712" s="51">
        <v>913</v>
      </c>
      <c r="B712" s="51" t="s">
        <v>593</v>
      </c>
      <c r="C712" s="51" t="s">
        <v>456</v>
      </c>
      <c r="D712" s="51" t="str">
        <f t="shared" si="11"/>
        <v>GGSB_NPGDPBelarus</v>
      </c>
      <c r="E712" s="51" t="s">
        <v>287</v>
      </c>
      <c r="F712" s="51" t="s">
        <v>454</v>
      </c>
      <c r="G712" s="51" t="s">
        <v>455</v>
      </c>
      <c r="H712" s="51" t="s">
        <v>380</v>
      </c>
      <c r="I712" s="51"/>
      <c r="J712" s="51" t="s">
        <v>505</v>
      </c>
      <c r="K712" s="51">
        <v>-0.16600000000000001</v>
      </c>
      <c r="L712" s="51">
        <v>-1.4530000000000001</v>
      </c>
      <c r="M712" s="51">
        <v>-0.82899999999999996</v>
      </c>
      <c r="N712" s="51">
        <v>-2.3069999999999999</v>
      </c>
      <c r="O712" s="51">
        <v>-5.8000000000000003E-2</v>
      </c>
      <c r="P712" s="51">
        <v>0.33800000000000002</v>
      </c>
      <c r="Q712" s="51">
        <v>1.657</v>
      </c>
      <c r="R712" s="51">
        <v>0.48599999999999999</v>
      </c>
      <c r="S712" s="51">
        <v>-2.8250000000000002</v>
      </c>
      <c r="T712" s="51">
        <v>-2.8780000000000001</v>
      </c>
      <c r="U712" s="51">
        <v>2019</v>
      </c>
    </row>
    <row r="713" spans="1:21" ht="15.5">
      <c r="A713" s="51">
        <v>913</v>
      </c>
      <c r="B713" s="51" t="s">
        <v>593</v>
      </c>
      <c r="C713" s="51" t="s">
        <v>457</v>
      </c>
      <c r="D713" s="51" t="str">
        <f t="shared" si="11"/>
        <v>GGXONLBBelarus</v>
      </c>
      <c r="E713" s="51" t="s">
        <v>287</v>
      </c>
      <c r="F713" s="51" t="s">
        <v>458</v>
      </c>
      <c r="G713" s="51" t="s">
        <v>459</v>
      </c>
      <c r="H713" s="51" t="s">
        <v>342</v>
      </c>
      <c r="I713" s="51" t="s">
        <v>343</v>
      </c>
      <c r="J713" s="51" t="s">
        <v>599</v>
      </c>
      <c r="K713" s="51">
        <v>0.95</v>
      </c>
      <c r="L713" s="51">
        <v>3.0000000000000001E-3</v>
      </c>
      <c r="M713" s="51">
        <v>0.90800000000000003</v>
      </c>
      <c r="N713" s="51">
        <v>-1.1599999999999999</v>
      </c>
      <c r="O713" s="51">
        <v>0.29399999999999998</v>
      </c>
      <c r="P713" s="51">
        <v>1.73</v>
      </c>
      <c r="Q713" s="51">
        <v>4.6120000000000001</v>
      </c>
      <c r="R713" s="51">
        <v>3.3969999999999998</v>
      </c>
      <c r="S713" s="51">
        <v>-2.1160000000000001</v>
      </c>
      <c r="T713" s="51">
        <v>-3.0819999999999999</v>
      </c>
      <c r="U713" s="51">
        <v>2019</v>
      </c>
    </row>
    <row r="714" spans="1:21" ht="15.5">
      <c r="A714" s="51">
        <v>913</v>
      </c>
      <c r="B714" s="51" t="s">
        <v>593</v>
      </c>
      <c r="C714" s="51" t="s">
        <v>460</v>
      </c>
      <c r="D714" s="51" t="str">
        <f t="shared" si="11"/>
        <v>GGXONLB_NGDPBelarus</v>
      </c>
      <c r="E714" s="51" t="s">
        <v>287</v>
      </c>
      <c r="F714" s="51" t="s">
        <v>458</v>
      </c>
      <c r="G714" s="51" t="s">
        <v>459</v>
      </c>
      <c r="H714" s="51" t="s">
        <v>392</v>
      </c>
      <c r="I714" s="51"/>
      <c r="J714" s="51" t="s">
        <v>461</v>
      </c>
      <c r="K714" s="51">
        <v>1.7350000000000001</v>
      </c>
      <c r="L714" s="51">
        <v>4.0000000000000001E-3</v>
      </c>
      <c r="M714" s="51">
        <v>1.127</v>
      </c>
      <c r="N714" s="51">
        <v>-1.29</v>
      </c>
      <c r="O714" s="51">
        <v>0.31</v>
      </c>
      <c r="P714" s="51">
        <v>1.6359999999999999</v>
      </c>
      <c r="Q714" s="51">
        <v>3.7709999999999999</v>
      </c>
      <c r="R714" s="51">
        <v>2.5209999999999999</v>
      </c>
      <c r="S714" s="51">
        <v>-1.4390000000000001</v>
      </c>
      <c r="T714" s="51">
        <v>-1.964</v>
      </c>
      <c r="U714" s="51">
        <v>2019</v>
      </c>
    </row>
    <row r="715" spans="1:21" ht="15.5">
      <c r="A715" s="51">
        <v>913</v>
      </c>
      <c r="B715" s="51" t="s">
        <v>593</v>
      </c>
      <c r="C715" s="51" t="s">
        <v>462</v>
      </c>
      <c r="D715" s="51" t="str">
        <f t="shared" si="11"/>
        <v>GGXWDNBelarus</v>
      </c>
      <c r="E715" s="51" t="s">
        <v>287</v>
      </c>
      <c r="F715" s="51" t="s">
        <v>463</v>
      </c>
      <c r="G715" s="51" t="s">
        <v>464</v>
      </c>
      <c r="H715" s="51" t="s">
        <v>342</v>
      </c>
      <c r="I715" s="51" t="s">
        <v>343</v>
      </c>
      <c r="J715" s="51"/>
      <c r="K715" s="51"/>
      <c r="L715" s="51"/>
      <c r="M715" s="51"/>
      <c r="N715" s="51"/>
      <c r="O715" s="51"/>
      <c r="P715" s="51"/>
      <c r="Q715" s="51"/>
      <c r="R715" s="51"/>
      <c r="S715" s="51"/>
      <c r="T715" s="51"/>
      <c r="U715" s="51"/>
    </row>
    <row r="716" spans="1:21" ht="15.5">
      <c r="A716" s="51">
        <v>913</v>
      </c>
      <c r="B716" s="51" t="s">
        <v>593</v>
      </c>
      <c r="C716" s="51" t="s">
        <v>465</v>
      </c>
      <c r="D716" s="51" t="str">
        <f t="shared" si="11"/>
        <v>GGXWDN_NGDPBelarus</v>
      </c>
      <c r="E716" s="51" t="s">
        <v>287</v>
      </c>
      <c r="F716" s="51" t="s">
        <v>463</v>
      </c>
      <c r="G716" s="51" t="s">
        <v>464</v>
      </c>
      <c r="H716" s="51" t="s">
        <v>392</v>
      </c>
      <c r="I716" s="51"/>
      <c r="J716" s="51"/>
      <c r="K716" s="51"/>
      <c r="L716" s="51"/>
      <c r="M716" s="51"/>
      <c r="N716" s="51"/>
      <c r="O716" s="51"/>
      <c r="P716" s="51"/>
      <c r="Q716" s="51"/>
      <c r="R716" s="51"/>
      <c r="S716" s="51"/>
      <c r="T716" s="51"/>
      <c r="U716" s="51"/>
    </row>
    <row r="717" spans="1:21" ht="15.5">
      <c r="A717" s="51">
        <v>913</v>
      </c>
      <c r="B717" s="51" t="s">
        <v>593</v>
      </c>
      <c r="C717" s="51" t="s">
        <v>466</v>
      </c>
      <c r="D717" s="51" t="str">
        <f t="shared" si="11"/>
        <v>GGXWDGBelarus</v>
      </c>
      <c r="E717" s="51" t="s">
        <v>287</v>
      </c>
      <c r="F717" s="51" t="s">
        <v>467</v>
      </c>
      <c r="G717" s="51" t="s">
        <v>468</v>
      </c>
      <c r="H717" s="51" t="s">
        <v>342</v>
      </c>
      <c r="I717" s="51" t="s">
        <v>343</v>
      </c>
      <c r="J717" s="51" t="s">
        <v>599</v>
      </c>
      <c r="K717" s="51">
        <v>20.231999999999999</v>
      </c>
      <c r="L717" s="51">
        <v>24.721</v>
      </c>
      <c r="M717" s="51">
        <v>31.257000000000001</v>
      </c>
      <c r="N717" s="51">
        <v>47.658000000000001</v>
      </c>
      <c r="O717" s="51">
        <v>50.78</v>
      </c>
      <c r="P717" s="51">
        <v>56.216000000000001</v>
      </c>
      <c r="Q717" s="51">
        <v>58.12</v>
      </c>
      <c r="R717" s="51">
        <v>55.238999999999997</v>
      </c>
      <c r="S717" s="51">
        <v>70.629000000000005</v>
      </c>
      <c r="T717" s="51">
        <v>71.742000000000004</v>
      </c>
      <c r="U717" s="51">
        <v>2019</v>
      </c>
    </row>
    <row r="718" spans="1:21" ht="15.5">
      <c r="A718" s="51">
        <v>913</v>
      </c>
      <c r="B718" s="51" t="s">
        <v>593</v>
      </c>
      <c r="C718" s="51" t="s">
        <v>469</v>
      </c>
      <c r="D718" s="51" t="str">
        <f t="shared" si="11"/>
        <v>GGXWDG_NGDPBelarus</v>
      </c>
      <c r="E718" s="51" t="s">
        <v>287</v>
      </c>
      <c r="F718" s="51" t="s">
        <v>467</v>
      </c>
      <c r="G718" s="51" t="s">
        <v>468</v>
      </c>
      <c r="H718" s="51" t="s">
        <v>392</v>
      </c>
      <c r="I718" s="51"/>
      <c r="J718" s="51" t="s">
        <v>470</v>
      </c>
      <c r="K718" s="51">
        <v>36.945999999999998</v>
      </c>
      <c r="L718" s="51">
        <v>36.859000000000002</v>
      </c>
      <c r="M718" s="51">
        <v>38.790999999999997</v>
      </c>
      <c r="N718" s="51">
        <v>53.006999999999998</v>
      </c>
      <c r="O718" s="51">
        <v>53.481999999999999</v>
      </c>
      <c r="P718" s="51">
        <v>53.16</v>
      </c>
      <c r="Q718" s="51">
        <v>47.515000000000001</v>
      </c>
      <c r="R718" s="51">
        <v>40.999000000000002</v>
      </c>
      <c r="S718" s="51">
        <v>48.045000000000002</v>
      </c>
      <c r="T718" s="51">
        <v>45.716000000000001</v>
      </c>
      <c r="U718" s="51">
        <v>2019</v>
      </c>
    </row>
    <row r="719" spans="1:21" ht="15.5">
      <c r="A719" s="51">
        <v>913</v>
      </c>
      <c r="B719" s="51" t="s">
        <v>593</v>
      </c>
      <c r="C719" s="51" t="s">
        <v>471</v>
      </c>
      <c r="D719" s="51" t="str">
        <f t="shared" si="11"/>
        <v>NGDP_FYBelarus</v>
      </c>
      <c r="E719" s="51" t="s">
        <v>287</v>
      </c>
      <c r="F719" s="51" t="s">
        <v>472</v>
      </c>
      <c r="G719" s="51" t="s">
        <v>473</v>
      </c>
      <c r="H719" s="51" t="s">
        <v>342</v>
      </c>
      <c r="I719" s="51" t="s">
        <v>343</v>
      </c>
      <c r="J719" s="51" t="s">
        <v>599</v>
      </c>
      <c r="K719" s="51">
        <v>54.762</v>
      </c>
      <c r="L719" s="51">
        <v>67.069000000000003</v>
      </c>
      <c r="M719" s="51">
        <v>80.578999999999994</v>
      </c>
      <c r="N719" s="51">
        <v>89.91</v>
      </c>
      <c r="O719" s="51">
        <v>94.948999999999998</v>
      </c>
      <c r="P719" s="51">
        <v>105.748</v>
      </c>
      <c r="Q719" s="51">
        <v>122.32</v>
      </c>
      <c r="R719" s="51">
        <v>134.732</v>
      </c>
      <c r="S719" s="51">
        <v>147.006</v>
      </c>
      <c r="T719" s="51">
        <v>156.93</v>
      </c>
      <c r="U719" s="51">
        <v>2019</v>
      </c>
    </row>
    <row r="720" spans="1:21" ht="15.5">
      <c r="A720" s="51">
        <v>913</v>
      </c>
      <c r="B720" s="51" t="s">
        <v>593</v>
      </c>
      <c r="C720" s="51" t="s">
        <v>474</v>
      </c>
      <c r="D720" s="51" t="str">
        <f t="shared" si="11"/>
        <v>BCABelarus</v>
      </c>
      <c r="E720" s="51" t="s">
        <v>287</v>
      </c>
      <c r="F720" s="51" t="s">
        <v>475</v>
      </c>
      <c r="G720" s="51" t="s">
        <v>476</v>
      </c>
      <c r="H720" s="51" t="s">
        <v>352</v>
      </c>
      <c r="I720" s="51" t="s">
        <v>343</v>
      </c>
      <c r="J720" s="51" t="s">
        <v>600</v>
      </c>
      <c r="K720" s="51">
        <v>-1.8620000000000001</v>
      </c>
      <c r="L720" s="51">
        <v>-7.5670000000000002</v>
      </c>
      <c r="M720" s="51">
        <v>-5.2279999999999998</v>
      </c>
      <c r="N720" s="51">
        <v>-1.831</v>
      </c>
      <c r="O720" s="51">
        <v>-1.6120000000000001</v>
      </c>
      <c r="P720" s="51">
        <v>-0.95199999999999996</v>
      </c>
      <c r="Q720" s="51">
        <v>2.3E-2</v>
      </c>
      <c r="R720" s="51">
        <v>-1.258</v>
      </c>
      <c r="S720" s="51">
        <v>5.3999999999999999E-2</v>
      </c>
      <c r="T720" s="51">
        <v>-0.17899999999999999</v>
      </c>
      <c r="U720" s="51">
        <v>2019</v>
      </c>
    </row>
    <row r="721" spans="1:21" ht="15.5">
      <c r="A721" s="51">
        <v>913</v>
      </c>
      <c r="B721" s="51" t="s">
        <v>593</v>
      </c>
      <c r="C721" s="51" t="s">
        <v>478</v>
      </c>
      <c r="D721" s="51" t="str">
        <f t="shared" si="11"/>
        <v>BCA_NGDPDBelarus</v>
      </c>
      <c r="E721" s="51" t="s">
        <v>287</v>
      </c>
      <c r="F721" s="51" t="s">
        <v>475</v>
      </c>
      <c r="G721" s="51" t="s">
        <v>476</v>
      </c>
      <c r="H721" s="51" t="s">
        <v>392</v>
      </c>
      <c r="I721" s="51"/>
      <c r="J721" s="51" t="s">
        <v>479</v>
      </c>
      <c r="K721" s="51">
        <v>-2.8359999999999999</v>
      </c>
      <c r="L721" s="51">
        <v>-10.023</v>
      </c>
      <c r="M721" s="51">
        <v>-6.64</v>
      </c>
      <c r="N721" s="51">
        <v>-3.2509999999999999</v>
      </c>
      <c r="O721" s="51">
        <v>-3.379</v>
      </c>
      <c r="P721" s="51">
        <v>-1.74</v>
      </c>
      <c r="Q721" s="51">
        <v>3.7999999999999999E-2</v>
      </c>
      <c r="R721" s="51">
        <v>-1.9530000000000001</v>
      </c>
      <c r="S721" s="51">
        <v>8.8999999999999996E-2</v>
      </c>
      <c r="T721" s="51">
        <v>-0.29499999999999998</v>
      </c>
      <c r="U721" s="51">
        <v>2019</v>
      </c>
    </row>
    <row r="722" spans="1:21" ht="15.5">
      <c r="A722" s="51">
        <v>124</v>
      </c>
      <c r="B722" s="51" t="s">
        <v>601</v>
      </c>
      <c r="C722" s="51" t="s">
        <v>338</v>
      </c>
      <c r="D722" s="51" t="str">
        <f t="shared" si="11"/>
        <v>NGDP_RBelgium</v>
      </c>
      <c r="E722" s="51" t="s">
        <v>36</v>
      </c>
      <c r="F722" s="51" t="s">
        <v>340</v>
      </c>
      <c r="G722" s="51" t="s">
        <v>341</v>
      </c>
      <c r="H722" s="51" t="s">
        <v>342</v>
      </c>
      <c r="I722" s="51" t="s">
        <v>343</v>
      </c>
      <c r="J722" s="51" t="s">
        <v>602</v>
      </c>
      <c r="K722" s="51">
        <v>400.18099999999998</v>
      </c>
      <c r="L722" s="51">
        <v>402.01900000000001</v>
      </c>
      <c r="M722" s="51">
        <v>408.36500000000001</v>
      </c>
      <c r="N722" s="51">
        <v>416.70100000000002</v>
      </c>
      <c r="O722" s="51">
        <v>421.98</v>
      </c>
      <c r="P722" s="51">
        <v>428.76600000000002</v>
      </c>
      <c r="Q722" s="51">
        <v>436.53699999999998</v>
      </c>
      <c r="R722" s="51">
        <v>444.149</v>
      </c>
      <c r="S722" s="51">
        <v>415.61500000000001</v>
      </c>
      <c r="T722" s="51">
        <v>432.42</v>
      </c>
      <c r="U722" s="51">
        <v>2020</v>
      </c>
    </row>
    <row r="723" spans="1:21" ht="15.5">
      <c r="A723" s="51">
        <v>124</v>
      </c>
      <c r="B723" s="51" t="s">
        <v>601</v>
      </c>
      <c r="C723" s="51" t="s">
        <v>345</v>
      </c>
      <c r="D723" s="51" t="str">
        <f t="shared" si="11"/>
        <v>NGDP_RPCHBelgium</v>
      </c>
      <c r="E723" s="51" t="s">
        <v>36</v>
      </c>
      <c r="F723" s="51" t="s">
        <v>340</v>
      </c>
      <c r="G723" s="51" t="s">
        <v>346</v>
      </c>
      <c r="H723" s="51" t="s">
        <v>347</v>
      </c>
      <c r="I723" s="51"/>
      <c r="J723" s="51" t="s">
        <v>348</v>
      </c>
      <c r="K723" s="51">
        <v>0.73899999999999999</v>
      </c>
      <c r="L723" s="51">
        <v>0.45900000000000002</v>
      </c>
      <c r="M723" s="51">
        <v>1.579</v>
      </c>
      <c r="N723" s="51">
        <v>2.0409999999999999</v>
      </c>
      <c r="O723" s="51">
        <v>1.2669999999999999</v>
      </c>
      <c r="P723" s="51">
        <v>1.6080000000000001</v>
      </c>
      <c r="Q723" s="51">
        <v>1.8120000000000001</v>
      </c>
      <c r="R723" s="51">
        <v>1.744</v>
      </c>
      <c r="S723" s="51">
        <v>-6.4240000000000004</v>
      </c>
      <c r="T723" s="51">
        <v>4.0430000000000001</v>
      </c>
      <c r="U723" s="51">
        <v>2020</v>
      </c>
    </row>
    <row r="724" spans="1:21" ht="15.5">
      <c r="A724" s="51">
        <v>124</v>
      </c>
      <c r="B724" s="51" t="s">
        <v>601</v>
      </c>
      <c r="C724" s="51" t="s">
        <v>349</v>
      </c>
      <c r="D724" s="51" t="str">
        <f t="shared" si="11"/>
        <v>NGDPBelgium</v>
      </c>
      <c r="E724" s="51" t="s">
        <v>36</v>
      </c>
      <c r="F724" s="51" t="s">
        <v>155</v>
      </c>
      <c r="G724" s="51" t="s">
        <v>350</v>
      </c>
      <c r="H724" s="51" t="s">
        <v>342</v>
      </c>
      <c r="I724" s="51" t="s">
        <v>343</v>
      </c>
      <c r="J724" s="51" t="s">
        <v>602</v>
      </c>
      <c r="K724" s="51">
        <v>386.17500000000001</v>
      </c>
      <c r="L724" s="51">
        <v>392.88</v>
      </c>
      <c r="M724" s="51">
        <v>403.00400000000002</v>
      </c>
      <c r="N724" s="51">
        <v>416.702</v>
      </c>
      <c r="O724" s="51">
        <v>430.08499999999998</v>
      </c>
      <c r="P724" s="51">
        <v>444.99099999999999</v>
      </c>
      <c r="Q724" s="51">
        <v>460.41899999999998</v>
      </c>
      <c r="R724" s="51">
        <v>476.20400000000001</v>
      </c>
      <c r="S724" s="51">
        <v>449.57100000000003</v>
      </c>
      <c r="T724" s="51">
        <v>475.19400000000002</v>
      </c>
      <c r="U724" s="51">
        <v>2020</v>
      </c>
    </row>
    <row r="725" spans="1:21" ht="15.5">
      <c r="A725" s="51">
        <v>124</v>
      </c>
      <c r="B725" s="51" t="s">
        <v>601</v>
      </c>
      <c r="C725" s="51" t="s">
        <v>157</v>
      </c>
      <c r="D725" s="51" t="str">
        <f t="shared" si="11"/>
        <v>NGDPDBelgium</v>
      </c>
      <c r="E725" s="51" t="s">
        <v>36</v>
      </c>
      <c r="F725" s="51" t="s">
        <v>155</v>
      </c>
      <c r="G725" s="51" t="s">
        <v>351</v>
      </c>
      <c r="H725" s="51" t="s">
        <v>352</v>
      </c>
      <c r="I725" s="51" t="s">
        <v>343</v>
      </c>
      <c r="J725" s="51" t="s">
        <v>353</v>
      </c>
      <c r="K725" s="51">
        <v>496.46699999999998</v>
      </c>
      <c r="L725" s="51">
        <v>521.79899999999998</v>
      </c>
      <c r="M725" s="51">
        <v>535.529</v>
      </c>
      <c r="N725" s="51">
        <v>462.38299999999998</v>
      </c>
      <c r="O725" s="51">
        <v>475.93099999999998</v>
      </c>
      <c r="P725" s="51">
        <v>502.52100000000002</v>
      </c>
      <c r="Q725" s="51">
        <v>543.98</v>
      </c>
      <c r="R725" s="51">
        <v>533.15700000000004</v>
      </c>
      <c r="S725" s="51">
        <v>513.08699999999999</v>
      </c>
      <c r="T725" s="51">
        <v>578.99599999999998</v>
      </c>
      <c r="U725" s="51">
        <v>2020</v>
      </c>
    </row>
    <row r="726" spans="1:21" ht="15.5">
      <c r="A726" s="51">
        <v>124</v>
      </c>
      <c r="B726" s="51" t="s">
        <v>601</v>
      </c>
      <c r="C726" s="51" t="s">
        <v>354</v>
      </c>
      <c r="D726" s="51" t="str">
        <f t="shared" si="11"/>
        <v>PPPGDPBelgium</v>
      </c>
      <c r="E726" s="51" t="s">
        <v>36</v>
      </c>
      <c r="F726" s="51" t="s">
        <v>155</v>
      </c>
      <c r="G726" s="51" t="s">
        <v>355</v>
      </c>
      <c r="H726" s="51" t="s">
        <v>356</v>
      </c>
      <c r="I726" s="51" t="s">
        <v>343</v>
      </c>
      <c r="J726" s="51" t="s">
        <v>353</v>
      </c>
      <c r="K726" s="51">
        <v>469.721</v>
      </c>
      <c r="L726" s="51">
        <v>487.34399999999999</v>
      </c>
      <c r="M726" s="51">
        <v>503.62099999999998</v>
      </c>
      <c r="N726" s="51">
        <v>521.01800000000003</v>
      </c>
      <c r="O726" s="51">
        <v>550.62199999999996</v>
      </c>
      <c r="P726" s="51">
        <v>575.75800000000004</v>
      </c>
      <c r="Q726" s="51">
        <v>600.26700000000005</v>
      </c>
      <c r="R726" s="51">
        <v>621.63699999999994</v>
      </c>
      <c r="S726" s="51">
        <v>588.75199999999995</v>
      </c>
      <c r="T726" s="51">
        <v>623.72</v>
      </c>
      <c r="U726" s="51">
        <v>2020</v>
      </c>
    </row>
    <row r="727" spans="1:21" ht="15.5">
      <c r="A727" s="51">
        <v>124</v>
      </c>
      <c r="B727" s="51" t="s">
        <v>601</v>
      </c>
      <c r="C727" s="51" t="s">
        <v>357</v>
      </c>
      <c r="D727" s="51" t="str">
        <f t="shared" si="11"/>
        <v>NGDP_DBelgium</v>
      </c>
      <c r="E727" s="51" t="s">
        <v>36</v>
      </c>
      <c r="F727" s="51" t="s">
        <v>358</v>
      </c>
      <c r="G727" s="51" t="s">
        <v>359</v>
      </c>
      <c r="H727" s="51" t="s">
        <v>360</v>
      </c>
      <c r="I727" s="51"/>
      <c r="J727" s="51" t="s">
        <v>361</v>
      </c>
      <c r="K727" s="51">
        <v>96.5</v>
      </c>
      <c r="L727" s="51">
        <v>97.727000000000004</v>
      </c>
      <c r="M727" s="51">
        <v>98.686999999999998</v>
      </c>
      <c r="N727" s="51">
        <v>100</v>
      </c>
      <c r="O727" s="51">
        <v>101.92100000000001</v>
      </c>
      <c r="P727" s="51">
        <v>103.78400000000001</v>
      </c>
      <c r="Q727" s="51">
        <v>105.471</v>
      </c>
      <c r="R727" s="51">
        <v>107.217</v>
      </c>
      <c r="S727" s="51">
        <v>108.17</v>
      </c>
      <c r="T727" s="51">
        <v>109.892</v>
      </c>
      <c r="U727" s="51">
        <v>2020</v>
      </c>
    </row>
    <row r="728" spans="1:21" ht="15.5">
      <c r="A728" s="51">
        <v>124</v>
      </c>
      <c r="B728" s="51" t="s">
        <v>601</v>
      </c>
      <c r="C728" s="51" t="s">
        <v>362</v>
      </c>
      <c r="D728" s="51" t="str">
        <f t="shared" si="11"/>
        <v>NGDPRPCBelgium</v>
      </c>
      <c r="E728" s="51" t="s">
        <v>36</v>
      </c>
      <c r="F728" s="51" t="s">
        <v>363</v>
      </c>
      <c r="G728" s="51" t="s">
        <v>364</v>
      </c>
      <c r="H728" s="51" t="s">
        <v>342</v>
      </c>
      <c r="I728" s="51" t="s">
        <v>333</v>
      </c>
      <c r="J728" s="51" t="s">
        <v>365</v>
      </c>
      <c r="K728" s="51">
        <v>36130.82</v>
      </c>
      <c r="L728" s="51">
        <v>36094.449999999997</v>
      </c>
      <c r="M728" s="51">
        <v>36523.64</v>
      </c>
      <c r="N728" s="51">
        <v>37082.04</v>
      </c>
      <c r="O728" s="51">
        <v>37306.660000000003</v>
      </c>
      <c r="P728" s="51">
        <v>37770.99</v>
      </c>
      <c r="Q728" s="51">
        <v>38297.46</v>
      </c>
      <c r="R728" s="51">
        <v>38771.620000000003</v>
      </c>
      <c r="S728" s="51">
        <v>36070.050000000003</v>
      </c>
      <c r="T728" s="51">
        <v>37418.769999999997</v>
      </c>
      <c r="U728" s="51">
        <v>2020</v>
      </c>
    </row>
    <row r="729" spans="1:21" ht="15.5">
      <c r="A729" s="51">
        <v>124</v>
      </c>
      <c r="B729" s="51" t="s">
        <v>601</v>
      </c>
      <c r="C729" s="51" t="s">
        <v>366</v>
      </c>
      <c r="D729" s="51" t="str">
        <f t="shared" si="11"/>
        <v>NGDPRPPPPCBelgium</v>
      </c>
      <c r="E729" s="51" t="s">
        <v>36</v>
      </c>
      <c r="F729" s="51" t="s">
        <v>363</v>
      </c>
      <c r="G729" s="51" t="s">
        <v>367</v>
      </c>
      <c r="H729" s="51" t="s">
        <v>368</v>
      </c>
      <c r="I729" s="51" t="s">
        <v>333</v>
      </c>
      <c r="J729" s="51" t="s">
        <v>365</v>
      </c>
      <c r="K729" s="51">
        <v>48517.37</v>
      </c>
      <c r="L729" s="51">
        <v>48468.52</v>
      </c>
      <c r="M729" s="51">
        <v>49044.86</v>
      </c>
      <c r="N729" s="51">
        <v>49794.68</v>
      </c>
      <c r="O729" s="51">
        <v>50096.31</v>
      </c>
      <c r="P729" s="51">
        <v>50719.83</v>
      </c>
      <c r="Q729" s="51">
        <v>51426.78</v>
      </c>
      <c r="R729" s="51">
        <v>52063.49</v>
      </c>
      <c r="S729" s="51">
        <v>48435.76</v>
      </c>
      <c r="T729" s="51">
        <v>50246.85</v>
      </c>
      <c r="U729" s="51">
        <v>2020</v>
      </c>
    </row>
    <row r="730" spans="1:21" ht="15.5">
      <c r="A730" s="51">
        <v>124</v>
      </c>
      <c r="B730" s="51" t="s">
        <v>601</v>
      </c>
      <c r="C730" s="51" t="s">
        <v>369</v>
      </c>
      <c r="D730" s="51" t="str">
        <f t="shared" si="11"/>
        <v>NGDPPCBelgium</v>
      </c>
      <c r="E730" s="51" t="s">
        <v>36</v>
      </c>
      <c r="F730" s="51" t="s">
        <v>370</v>
      </c>
      <c r="G730" s="51" t="s">
        <v>371</v>
      </c>
      <c r="H730" s="51" t="s">
        <v>342</v>
      </c>
      <c r="I730" s="51" t="s">
        <v>333</v>
      </c>
      <c r="J730" s="51" t="s">
        <v>372</v>
      </c>
      <c r="K730" s="51">
        <v>34866.28</v>
      </c>
      <c r="L730" s="51">
        <v>35273.919999999998</v>
      </c>
      <c r="M730" s="51">
        <v>36044.160000000003</v>
      </c>
      <c r="N730" s="51">
        <v>37082.129999999997</v>
      </c>
      <c r="O730" s="51">
        <v>38023.21</v>
      </c>
      <c r="P730" s="51">
        <v>39200.29</v>
      </c>
      <c r="Q730" s="51">
        <v>40392.629999999997</v>
      </c>
      <c r="R730" s="51">
        <v>41569.83</v>
      </c>
      <c r="S730" s="51">
        <v>39017</v>
      </c>
      <c r="T730" s="51">
        <v>41120.19</v>
      </c>
      <c r="U730" s="51">
        <v>2020</v>
      </c>
    </row>
    <row r="731" spans="1:21" ht="15.5">
      <c r="A731" s="51">
        <v>124</v>
      </c>
      <c r="B731" s="51" t="s">
        <v>601</v>
      </c>
      <c r="C731" s="51" t="s">
        <v>373</v>
      </c>
      <c r="D731" s="51" t="str">
        <f t="shared" si="11"/>
        <v>NGDPDPCBelgium</v>
      </c>
      <c r="E731" s="51" t="s">
        <v>36</v>
      </c>
      <c r="F731" s="51" t="s">
        <v>370</v>
      </c>
      <c r="G731" s="51" t="s">
        <v>374</v>
      </c>
      <c r="H731" s="51" t="s">
        <v>352</v>
      </c>
      <c r="I731" s="51" t="s">
        <v>333</v>
      </c>
      <c r="J731" s="51" t="s">
        <v>372</v>
      </c>
      <c r="K731" s="51">
        <v>44824.160000000003</v>
      </c>
      <c r="L731" s="51">
        <v>46848.61</v>
      </c>
      <c r="M731" s="51">
        <v>47897.04</v>
      </c>
      <c r="N731" s="51">
        <v>41147.26</v>
      </c>
      <c r="O731" s="51">
        <v>42076.4</v>
      </c>
      <c r="P731" s="51">
        <v>44268.2</v>
      </c>
      <c r="Q731" s="51">
        <v>47723.49</v>
      </c>
      <c r="R731" s="51">
        <v>46541.5</v>
      </c>
      <c r="S731" s="51">
        <v>44529.39</v>
      </c>
      <c r="T731" s="51">
        <v>50102.5</v>
      </c>
      <c r="U731" s="51">
        <v>2020</v>
      </c>
    </row>
    <row r="732" spans="1:21" ht="15.5">
      <c r="A732" s="51">
        <v>124</v>
      </c>
      <c r="B732" s="51" t="s">
        <v>601</v>
      </c>
      <c r="C732" s="51" t="s">
        <v>375</v>
      </c>
      <c r="D732" s="51" t="str">
        <f t="shared" si="11"/>
        <v>PPPPCBelgium</v>
      </c>
      <c r="E732" s="51" t="s">
        <v>36</v>
      </c>
      <c r="F732" s="51" t="s">
        <v>370</v>
      </c>
      <c r="G732" s="51" t="s">
        <v>376</v>
      </c>
      <c r="H732" s="51" t="s">
        <v>356</v>
      </c>
      <c r="I732" s="51" t="s">
        <v>333</v>
      </c>
      <c r="J732" s="51" t="s">
        <v>372</v>
      </c>
      <c r="K732" s="51">
        <v>42409.3</v>
      </c>
      <c r="L732" s="51">
        <v>43755.16</v>
      </c>
      <c r="M732" s="51">
        <v>45043.18</v>
      </c>
      <c r="N732" s="51">
        <v>46365.19</v>
      </c>
      <c r="O732" s="51">
        <v>48679.68</v>
      </c>
      <c r="P732" s="51">
        <v>50719.83</v>
      </c>
      <c r="Q732" s="51">
        <v>52661.52</v>
      </c>
      <c r="R732" s="51">
        <v>54265.29</v>
      </c>
      <c r="S732" s="51">
        <v>51096.13</v>
      </c>
      <c r="T732" s="51">
        <v>53972.62</v>
      </c>
      <c r="U732" s="51">
        <v>2020</v>
      </c>
    </row>
    <row r="733" spans="1:21" ht="15.5">
      <c r="A733" s="51">
        <v>124</v>
      </c>
      <c r="B733" s="51" t="s">
        <v>601</v>
      </c>
      <c r="C733" s="51" t="s">
        <v>377</v>
      </c>
      <c r="D733" s="51" t="str">
        <f t="shared" si="11"/>
        <v>NGAP_NPGDPBelgium</v>
      </c>
      <c r="E733" s="51" t="s">
        <v>36</v>
      </c>
      <c r="F733" s="51" t="s">
        <v>378</v>
      </c>
      <c r="G733" s="51" t="s">
        <v>379</v>
      </c>
      <c r="H733" s="51" t="s">
        <v>380</v>
      </c>
      <c r="I733" s="51"/>
      <c r="J733" s="51" t="s">
        <v>348</v>
      </c>
      <c r="K733" s="51">
        <v>-0.93600000000000005</v>
      </c>
      <c r="L733" s="51">
        <v>-1.831</v>
      </c>
      <c r="M733" s="51">
        <v>-1.716</v>
      </c>
      <c r="N733" s="51">
        <v>-1.1930000000000001</v>
      </c>
      <c r="O733" s="51">
        <v>-1.3129999999999999</v>
      </c>
      <c r="P733" s="51">
        <v>-1.0580000000000001</v>
      </c>
      <c r="Q733" s="51">
        <v>-0.44400000000000001</v>
      </c>
      <c r="R733" s="51">
        <v>0.14000000000000001</v>
      </c>
      <c r="S733" s="51">
        <v>-3.4489999999999998</v>
      </c>
      <c r="T733" s="51">
        <v>-2.419</v>
      </c>
      <c r="U733" s="51">
        <v>2020</v>
      </c>
    </row>
    <row r="734" spans="1:21" ht="15.5">
      <c r="A734" s="51">
        <v>124</v>
      </c>
      <c r="B734" s="51" t="s">
        <v>601</v>
      </c>
      <c r="C734" s="51" t="s">
        <v>381</v>
      </c>
      <c r="D734" s="51" t="str">
        <f t="shared" si="11"/>
        <v>PPPSHBelgium</v>
      </c>
      <c r="E734" s="51" t="s">
        <v>36</v>
      </c>
      <c r="F734" s="51" t="s">
        <v>382</v>
      </c>
      <c r="G734" s="51" t="s">
        <v>383</v>
      </c>
      <c r="H734" s="51" t="s">
        <v>384</v>
      </c>
      <c r="I734" s="51"/>
      <c r="J734" s="51" t="s">
        <v>353</v>
      </c>
      <c r="K734" s="51">
        <v>0.46899999999999997</v>
      </c>
      <c r="L734" s="51">
        <v>0.46400000000000002</v>
      </c>
      <c r="M734" s="51">
        <v>0.46200000000000002</v>
      </c>
      <c r="N734" s="51">
        <v>0.46800000000000003</v>
      </c>
      <c r="O734" s="51">
        <v>0.47699999999999998</v>
      </c>
      <c r="P734" s="51">
        <v>0.47299999999999998</v>
      </c>
      <c r="Q734" s="51">
        <v>0.46500000000000002</v>
      </c>
      <c r="R734" s="51">
        <v>0.46100000000000002</v>
      </c>
      <c r="S734" s="51">
        <v>0.44700000000000001</v>
      </c>
      <c r="T734" s="51">
        <v>0.439</v>
      </c>
      <c r="U734" s="51">
        <v>2020</v>
      </c>
    </row>
    <row r="735" spans="1:21" ht="15.5">
      <c r="A735" s="51">
        <v>124</v>
      </c>
      <c r="B735" s="51" t="s">
        <v>601</v>
      </c>
      <c r="C735" s="51" t="s">
        <v>385</v>
      </c>
      <c r="D735" s="51" t="str">
        <f t="shared" si="11"/>
        <v>PPPEXBelgium</v>
      </c>
      <c r="E735" s="51" t="s">
        <v>36</v>
      </c>
      <c r="F735" s="51" t="s">
        <v>386</v>
      </c>
      <c r="G735" s="51" t="s">
        <v>387</v>
      </c>
      <c r="H735" s="51" t="s">
        <v>388</v>
      </c>
      <c r="I735" s="51"/>
      <c r="J735" s="51" t="s">
        <v>353</v>
      </c>
      <c r="K735" s="51">
        <v>0.82199999999999995</v>
      </c>
      <c r="L735" s="51">
        <v>0.80600000000000005</v>
      </c>
      <c r="M735" s="51">
        <v>0.8</v>
      </c>
      <c r="N735" s="51">
        <v>0.8</v>
      </c>
      <c r="O735" s="51">
        <v>0.78100000000000003</v>
      </c>
      <c r="P735" s="51">
        <v>0.77300000000000002</v>
      </c>
      <c r="Q735" s="51">
        <v>0.76700000000000002</v>
      </c>
      <c r="R735" s="51">
        <v>0.76600000000000001</v>
      </c>
      <c r="S735" s="51">
        <v>0.76400000000000001</v>
      </c>
      <c r="T735" s="51">
        <v>0.76200000000000001</v>
      </c>
      <c r="U735" s="51">
        <v>2020</v>
      </c>
    </row>
    <row r="736" spans="1:21" ht="15.5">
      <c r="A736" s="51">
        <v>124</v>
      </c>
      <c r="B736" s="51" t="s">
        <v>601</v>
      </c>
      <c r="C736" s="51" t="s">
        <v>389</v>
      </c>
      <c r="D736" s="51" t="str">
        <f t="shared" si="11"/>
        <v>NID_NGDPBelgium</v>
      </c>
      <c r="E736" s="51" t="s">
        <v>36</v>
      </c>
      <c r="F736" s="51" t="s">
        <v>390</v>
      </c>
      <c r="G736" s="51" t="s">
        <v>391</v>
      </c>
      <c r="H736" s="51" t="s">
        <v>392</v>
      </c>
      <c r="I736" s="51"/>
      <c r="J736" s="51" t="s">
        <v>602</v>
      </c>
      <c r="K736" s="51">
        <v>23.69</v>
      </c>
      <c r="L736" s="51">
        <v>22.428000000000001</v>
      </c>
      <c r="M736" s="51">
        <v>23.135999999999999</v>
      </c>
      <c r="N736" s="51">
        <v>23.628</v>
      </c>
      <c r="O736" s="51">
        <v>24.251999999999999</v>
      </c>
      <c r="P736" s="51">
        <v>24.457999999999998</v>
      </c>
      <c r="Q736" s="51">
        <v>25.527000000000001</v>
      </c>
      <c r="R736" s="51">
        <v>24.952000000000002</v>
      </c>
      <c r="S736" s="51">
        <v>25.271000000000001</v>
      </c>
      <c r="T736" s="51">
        <v>26.045999999999999</v>
      </c>
      <c r="U736" s="51">
        <v>2020</v>
      </c>
    </row>
    <row r="737" spans="1:21" ht="15.5">
      <c r="A737" s="51">
        <v>124</v>
      </c>
      <c r="B737" s="51" t="s">
        <v>601</v>
      </c>
      <c r="C737" s="51" t="s">
        <v>393</v>
      </c>
      <c r="D737" s="51" t="str">
        <f t="shared" si="11"/>
        <v>NGSD_NGDPBelgium</v>
      </c>
      <c r="E737" s="51" t="s">
        <v>36</v>
      </c>
      <c r="F737" s="51" t="s">
        <v>394</v>
      </c>
      <c r="G737" s="51" t="s">
        <v>395</v>
      </c>
      <c r="H737" s="51" t="s">
        <v>392</v>
      </c>
      <c r="I737" s="51"/>
      <c r="J737" s="51" t="s">
        <v>602</v>
      </c>
      <c r="K737" s="51">
        <v>23.609000000000002</v>
      </c>
      <c r="L737" s="51">
        <v>23.382999999999999</v>
      </c>
      <c r="M737" s="51">
        <v>23.908000000000001</v>
      </c>
      <c r="N737" s="51">
        <v>25.010999999999999</v>
      </c>
      <c r="O737" s="51">
        <v>24.803999999999998</v>
      </c>
      <c r="P737" s="51">
        <v>25.155999999999999</v>
      </c>
      <c r="Q737" s="51">
        <v>24.731999999999999</v>
      </c>
      <c r="R737" s="51">
        <v>25.302</v>
      </c>
      <c r="S737" s="51">
        <v>24.53</v>
      </c>
      <c r="T737" s="51">
        <v>25.123000000000001</v>
      </c>
      <c r="U737" s="51">
        <v>2020</v>
      </c>
    </row>
    <row r="738" spans="1:21" ht="15.5">
      <c r="A738" s="51">
        <v>124</v>
      </c>
      <c r="B738" s="51" t="s">
        <v>601</v>
      </c>
      <c r="C738" s="51" t="s">
        <v>396</v>
      </c>
      <c r="D738" s="51" t="str">
        <f t="shared" si="11"/>
        <v>PCPIBelgium</v>
      </c>
      <c r="E738" s="51" t="s">
        <v>36</v>
      </c>
      <c r="F738" s="51" t="s">
        <v>397</v>
      </c>
      <c r="G738" s="51" t="s">
        <v>398</v>
      </c>
      <c r="H738" s="51" t="s">
        <v>360</v>
      </c>
      <c r="I738" s="51"/>
      <c r="J738" s="51" t="s">
        <v>603</v>
      </c>
      <c r="K738" s="51">
        <v>97.679000000000002</v>
      </c>
      <c r="L738" s="51">
        <v>98.897999999999996</v>
      </c>
      <c r="M738" s="51">
        <v>99.382999999999996</v>
      </c>
      <c r="N738" s="51">
        <v>99.998999999999995</v>
      </c>
      <c r="O738" s="51">
        <v>101.76900000000001</v>
      </c>
      <c r="P738" s="51">
        <v>104.033</v>
      </c>
      <c r="Q738" s="51">
        <v>106.437</v>
      </c>
      <c r="R738" s="51">
        <v>107.76600000000001</v>
      </c>
      <c r="S738" s="51">
        <v>108.227</v>
      </c>
      <c r="T738" s="51">
        <v>110.089</v>
      </c>
      <c r="U738" s="51">
        <v>2020</v>
      </c>
    </row>
    <row r="739" spans="1:21" ht="15.5">
      <c r="A739" s="51">
        <v>124</v>
      </c>
      <c r="B739" s="51" t="s">
        <v>601</v>
      </c>
      <c r="C739" s="51" t="s">
        <v>400</v>
      </c>
      <c r="D739" s="51" t="str">
        <f t="shared" si="11"/>
        <v>PCPIPCHBelgium</v>
      </c>
      <c r="E739" s="51" t="s">
        <v>36</v>
      </c>
      <c r="F739" s="51" t="s">
        <v>397</v>
      </c>
      <c r="G739" s="51" t="s">
        <v>401</v>
      </c>
      <c r="H739" s="51" t="s">
        <v>347</v>
      </c>
      <c r="I739" s="51"/>
      <c r="J739" s="51" t="s">
        <v>402</v>
      </c>
      <c r="K739" s="51">
        <v>2.6259999999999999</v>
      </c>
      <c r="L739" s="51">
        <v>1.248</v>
      </c>
      <c r="M739" s="51">
        <v>0.49</v>
      </c>
      <c r="N739" s="51">
        <v>0.62</v>
      </c>
      <c r="O739" s="51">
        <v>1.77</v>
      </c>
      <c r="P739" s="51">
        <v>2.2240000000000002</v>
      </c>
      <c r="Q739" s="51">
        <v>2.3109999999999999</v>
      </c>
      <c r="R739" s="51">
        <v>1.2490000000000001</v>
      </c>
      <c r="S739" s="51">
        <v>0.42799999999999999</v>
      </c>
      <c r="T739" s="51">
        <v>1.7210000000000001</v>
      </c>
      <c r="U739" s="51">
        <v>2020</v>
      </c>
    </row>
    <row r="740" spans="1:21" ht="15.5">
      <c r="A740" s="51">
        <v>124</v>
      </c>
      <c r="B740" s="51" t="s">
        <v>601</v>
      </c>
      <c r="C740" s="51" t="s">
        <v>403</v>
      </c>
      <c r="D740" s="51" t="str">
        <f t="shared" si="11"/>
        <v>PCPIEBelgium</v>
      </c>
      <c r="E740" s="51" t="s">
        <v>36</v>
      </c>
      <c r="F740" s="51" t="s">
        <v>404</v>
      </c>
      <c r="G740" s="51" t="s">
        <v>405</v>
      </c>
      <c r="H740" s="51" t="s">
        <v>360</v>
      </c>
      <c r="I740" s="51"/>
      <c r="J740" s="51" t="s">
        <v>603</v>
      </c>
      <c r="K740" s="51">
        <v>98.54</v>
      </c>
      <c r="L740" s="51">
        <v>99.69</v>
      </c>
      <c r="M740" s="51">
        <v>99.3</v>
      </c>
      <c r="N740" s="51">
        <v>100.74</v>
      </c>
      <c r="O740" s="51">
        <v>102.96</v>
      </c>
      <c r="P740" s="51">
        <v>105.08</v>
      </c>
      <c r="Q740" s="51">
        <v>107.39</v>
      </c>
      <c r="R740" s="51">
        <v>108.38</v>
      </c>
      <c r="S740" s="51">
        <v>108.76</v>
      </c>
      <c r="T740" s="51">
        <v>111.083</v>
      </c>
      <c r="U740" s="51">
        <v>2020</v>
      </c>
    </row>
    <row r="741" spans="1:21" ht="15.5">
      <c r="A741" s="51">
        <v>124</v>
      </c>
      <c r="B741" s="51" t="s">
        <v>601</v>
      </c>
      <c r="C741" s="51" t="s">
        <v>406</v>
      </c>
      <c r="D741" s="51" t="str">
        <f t="shared" si="11"/>
        <v>PCPIEPCHBelgium</v>
      </c>
      <c r="E741" s="51" t="s">
        <v>36</v>
      </c>
      <c r="F741" s="51" t="s">
        <v>404</v>
      </c>
      <c r="G741" s="51" t="s">
        <v>407</v>
      </c>
      <c r="H741" s="51" t="s">
        <v>347</v>
      </c>
      <c r="I741" s="51"/>
      <c r="J741" s="51" t="s">
        <v>408</v>
      </c>
      <c r="K741" s="51">
        <v>2.0819999999999999</v>
      </c>
      <c r="L741" s="51">
        <v>1.167</v>
      </c>
      <c r="M741" s="51">
        <v>-0.39100000000000001</v>
      </c>
      <c r="N741" s="51">
        <v>1.45</v>
      </c>
      <c r="O741" s="51">
        <v>2.2040000000000002</v>
      </c>
      <c r="P741" s="51">
        <v>2.0590000000000002</v>
      </c>
      <c r="Q741" s="51">
        <v>2.198</v>
      </c>
      <c r="R741" s="51">
        <v>0.92200000000000004</v>
      </c>
      <c r="S741" s="51">
        <v>0.35099999999999998</v>
      </c>
      <c r="T741" s="51">
        <v>2.1360000000000001</v>
      </c>
      <c r="U741" s="51">
        <v>2020</v>
      </c>
    </row>
    <row r="742" spans="1:21" ht="15.5">
      <c r="A742" s="51">
        <v>124</v>
      </c>
      <c r="B742" s="51" t="s">
        <v>601</v>
      </c>
      <c r="C742" s="51" t="s">
        <v>409</v>
      </c>
      <c r="D742" s="51" t="str">
        <f t="shared" si="11"/>
        <v>FLIBOR6Belgium</v>
      </c>
      <c r="E742" s="51" t="s">
        <v>36</v>
      </c>
      <c r="F742" s="51" t="s">
        <v>410</v>
      </c>
      <c r="G742" s="51"/>
      <c r="H742" s="51" t="s">
        <v>384</v>
      </c>
      <c r="I742" s="51"/>
      <c r="J742" s="51"/>
      <c r="K742" s="51"/>
      <c r="L742" s="51"/>
      <c r="M742" s="51"/>
      <c r="N742" s="51"/>
      <c r="O742" s="51"/>
      <c r="P742" s="51"/>
      <c r="Q742" s="51"/>
      <c r="R742" s="51"/>
      <c r="S742" s="51"/>
      <c r="T742" s="51"/>
      <c r="U742" s="51"/>
    </row>
    <row r="743" spans="1:21" ht="15.5">
      <c r="A743" s="51">
        <v>124</v>
      </c>
      <c r="B743" s="51" t="s">
        <v>601</v>
      </c>
      <c r="C743" s="51" t="s">
        <v>411</v>
      </c>
      <c r="D743" s="51" t="str">
        <f t="shared" si="11"/>
        <v>TM_RPCHBelgium</v>
      </c>
      <c r="E743" s="51" t="s">
        <v>36</v>
      </c>
      <c r="F743" s="51" t="s">
        <v>412</v>
      </c>
      <c r="G743" s="51" t="s">
        <v>413</v>
      </c>
      <c r="H743" s="51" t="s">
        <v>347</v>
      </c>
      <c r="I743" s="51"/>
      <c r="J743" s="51" t="s">
        <v>604</v>
      </c>
      <c r="K743" s="51">
        <v>-1.627</v>
      </c>
      <c r="L743" s="51">
        <v>0.439</v>
      </c>
      <c r="M743" s="51">
        <v>1.8520000000000001</v>
      </c>
      <c r="N743" s="51">
        <v>1.0529999999999999</v>
      </c>
      <c r="O743" s="51">
        <v>5.5250000000000004</v>
      </c>
      <c r="P743" s="51">
        <v>-0.22900000000000001</v>
      </c>
      <c r="Q743" s="51">
        <v>1.274</v>
      </c>
      <c r="R743" s="51">
        <v>-0.71899999999999997</v>
      </c>
      <c r="S743" s="51">
        <v>-5.1760000000000002</v>
      </c>
      <c r="T743" s="51">
        <v>6.4649999999999999</v>
      </c>
      <c r="U743" s="51">
        <v>2019</v>
      </c>
    </row>
    <row r="744" spans="1:21" ht="15.5">
      <c r="A744" s="51">
        <v>124</v>
      </c>
      <c r="B744" s="51" t="s">
        <v>601</v>
      </c>
      <c r="C744" s="51" t="s">
        <v>415</v>
      </c>
      <c r="D744" s="51" t="str">
        <f t="shared" si="11"/>
        <v>TMG_RPCHBelgium</v>
      </c>
      <c r="E744" s="51" t="s">
        <v>36</v>
      </c>
      <c r="F744" s="51" t="s">
        <v>416</v>
      </c>
      <c r="G744" s="51" t="s">
        <v>417</v>
      </c>
      <c r="H744" s="51" t="s">
        <v>347</v>
      </c>
      <c r="I744" s="51"/>
      <c r="J744" s="51" t="s">
        <v>604</v>
      </c>
      <c r="K744" s="51">
        <v>-1.627</v>
      </c>
      <c r="L744" s="51">
        <v>0.439</v>
      </c>
      <c r="M744" s="51">
        <v>1.8520000000000001</v>
      </c>
      <c r="N744" s="51">
        <v>1.0529999999999999</v>
      </c>
      <c r="O744" s="51">
        <v>5.5250000000000004</v>
      </c>
      <c r="P744" s="51">
        <v>-0.22900000000000001</v>
      </c>
      <c r="Q744" s="51">
        <v>1.274</v>
      </c>
      <c r="R744" s="51">
        <v>-0.71899999999999997</v>
      </c>
      <c r="S744" s="51">
        <v>-5.1760000000000002</v>
      </c>
      <c r="T744" s="51">
        <v>6.4649999999999999</v>
      </c>
      <c r="U744" s="51">
        <v>2019</v>
      </c>
    </row>
    <row r="745" spans="1:21" ht="15.5">
      <c r="A745" s="51">
        <v>124</v>
      </c>
      <c r="B745" s="51" t="s">
        <v>601</v>
      </c>
      <c r="C745" s="51" t="s">
        <v>418</v>
      </c>
      <c r="D745" s="51" t="str">
        <f t="shared" si="11"/>
        <v>TX_RPCHBelgium</v>
      </c>
      <c r="E745" s="51" t="s">
        <v>36</v>
      </c>
      <c r="F745" s="51" t="s">
        <v>419</v>
      </c>
      <c r="G745" s="51" t="s">
        <v>420</v>
      </c>
      <c r="H745" s="51" t="s">
        <v>347</v>
      </c>
      <c r="I745" s="51"/>
      <c r="J745" s="51" t="s">
        <v>604</v>
      </c>
      <c r="K745" s="51">
        <v>-0.85299999999999998</v>
      </c>
      <c r="L745" s="51">
        <v>2.335</v>
      </c>
      <c r="M745" s="51">
        <v>1.587</v>
      </c>
      <c r="N745" s="51">
        <v>1.3680000000000001</v>
      </c>
      <c r="O745" s="51">
        <v>3.516</v>
      </c>
      <c r="P745" s="51">
        <v>1.103</v>
      </c>
      <c r="Q745" s="51">
        <v>0.96299999999999997</v>
      </c>
      <c r="R745" s="51">
        <v>-7.9000000000000001E-2</v>
      </c>
      <c r="S745" s="51">
        <v>-5.827</v>
      </c>
      <c r="T745" s="51">
        <v>6.5469999999999997</v>
      </c>
      <c r="U745" s="51">
        <v>2019</v>
      </c>
    </row>
    <row r="746" spans="1:21" ht="15.5">
      <c r="A746" s="51">
        <v>124</v>
      </c>
      <c r="B746" s="51" t="s">
        <v>601</v>
      </c>
      <c r="C746" s="51" t="s">
        <v>421</v>
      </c>
      <c r="D746" s="51" t="str">
        <f t="shared" si="11"/>
        <v>TXG_RPCHBelgium</v>
      </c>
      <c r="E746" s="51" t="s">
        <v>36</v>
      </c>
      <c r="F746" s="51" t="s">
        <v>422</v>
      </c>
      <c r="G746" s="51" t="s">
        <v>423</v>
      </c>
      <c r="H746" s="51" t="s">
        <v>347</v>
      </c>
      <c r="I746" s="51"/>
      <c r="J746" s="51" t="s">
        <v>604</v>
      </c>
      <c r="K746" s="51">
        <v>-0.85299999999999998</v>
      </c>
      <c r="L746" s="51">
        <v>2.335</v>
      </c>
      <c r="M746" s="51">
        <v>1.587</v>
      </c>
      <c r="N746" s="51">
        <v>1.3680000000000001</v>
      </c>
      <c r="O746" s="51">
        <v>3.516</v>
      </c>
      <c r="P746" s="51">
        <v>1.103</v>
      </c>
      <c r="Q746" s="51">
        <v>0.96299999999999997</v>
      </c>
      <c r="R746" s="51">
        <v>-7.9000000000000001E-2</v>
      </c>
      <c r="S746" s="51">
        <v>-5.827</v>
      </c>
      <c r="T746" s="51">
        <v>6.5469999999999997</v>
      </c>
      <c r="U746" s="51">
        <v>2019</v>
      </c>
    </row>
    <row r="747" spans="1:21" ht="15.5">
      <c r="A747" s="51">
        <v>124</v>
      </c>
      <c r="B747" s="51" t="s">
        <v>601</v>
      </c>
      <c r="C747" s="51" t="s">
        <v>424</v>
      </c>
      <c r="D747" s="51" t="str">
        <f t="shared" si="11"/>
        <v>LURBelgium</v>
      </c>
      <c r="E747" s="51" t="s">
        <v>36</v>
      </c>
      <c r="F747" s="51" t="s">
        <v>425</v>
      </c>
      <c r="G747" s="51" t="s">
        <v>426</v>
      </c>
      <c r="H747" s="51" t="s">
        <v>427</v>
      </c>
      <c r="I747" s="51"/>
      <c r="J747" s="51" t="s">
        <v>605</v>
      </c>
      <c r="K747" s="51">
        <v>7.55</v>
      </c>
      <c r="L747" s="51">
        <v>8.4499999999999993</v>
      </c>
      <c r="M747" s="51">
        <v>8.5500000000000007</v>
      </c>
      <c r="N747" s="51">
        <v>8.4830000000000005</v>
      </c>
      <c r="O747" s="51">
        <v>7.8419999999999996</v>
      </c>
      <c r="P747" s="51">
        <v>7.117</v>
      </c>
      <c r="Q747" s="51">
        <v>5.9580000000000002</v>
      </c>
      <c r="R747" s="51">
        <v>5.3579999999999997</v>
      </c>
      <c r="S747" s="51">
        <v>5.6079999999999997</v>
      </c>
      <c r="T747" s="51">
        <v>6.8250000000000002</v>
      </c>
      <c r="U747" s="51">
        <v>2019</v>
      </c>
    </row>
    <row r="748" spans="1:21" ht="15.5">
      <c r="A748" s="51">
        <v>124</v>
      </c>
      <c r="B748" s="51" t="s">
        <v>601</v>
      </c>
      <c r="C748" s="51" t="s">
        <v>428</v>
      </c>
      <c r="D748" s="51" t="str">
        <f t="shared" si="11"/>
        <v>LEBelgium</v>
      </c>
      <c r="E748" s="51" t="s">
        <v>36</v>
      </c>
      <c r="F748" s="51" t="s">
        <v>429</v>
      </c>
      <c r="G748" s="51" t="s">
        <v>430</v>
      </c>
      <c r="H748" s="51" t="s">
        <v>431</v>
      </c>
      <c r="I748" s="51" t="s">
        <v>432</v>
      </c>
      <c r="J748" s="51" t="s">
        <v>605</v>
      </c>
      <c r="K748" s="51">
        <v>4.6529999999999996</v>
      </c>
      <c r="L748" s="51">
        <v>4.6390000000000002</v>
      </c>
      <c r="M748" s="51">
        <v>4.6580000000000004</v>
      </c>
      <c r="N748" s="51">
        <v>4.6980000000000004</v>
      </c>
      <c r="O748" s="51">
        <v>4.7560000000000002</v>
      </c>
      <c r="P748" s="51">
        <v>4.83</v>
      </c>
      <c r="Q748" s="51">
        <v>4.9009999999999998</v>
      </c>
      <c r="R748" s="51">
        <v>4.9779999999999998</v>
      </c>
      <c r="S748" s="51">
        <v>4.976</v>
      </c>
      <c r="T748" s="51">
        <v>4.9340000000000002</v>
      </c>
      <c r="U748" s="51">
        <v>2019</v>
      </c>
    </row>
    <row r="749" spans="1:21" ht="15.5">
      <c r="A749" s="51">
        <v>124</v>
      </c>
      <c r="B749" s="51" t="s">
        <v>601</v>
      </c>
      <c r="C749" s="51" t="s">
        <v>433</v>
      </c>
      <c r="D749" s="51" t="str">
        <f t="shared" si="11"/>
        <v>LPBelgium</v>
      </c>
      <c r="E749" s="51" t="s">
        <v>36</v>
      </c>
      <c r="F749" s="51" t="s">
        <v>434</v>
      </c>
      <c r="G749" s="51" t="s">
        <v>435</v>
      </c>
      <c r="H749" s="51" t="s">
        <v>431</v>
      </c>
      <c r="I749" s="51" t="s">
        <v>432</v>
      </c>
      <c r="J749" s="51" t="s">
        <v>606</v>
      </c>
      <c r="K749" s="51">
        <v>11.076000000000001</v>
      </c>
      <c r="L749" s="51">
        <v>11.138</v>
      </c>
      <c r="M749" s="51">
        <v>11.180999999999999</v>
      </c>
      <c r="N749" s="51">
        <v>11.237</v>
      </c>
      <c r="O749" s="51">
        <v>11.311</v>
      </c>
      <c r="P749" s="51">
        <v>11.352</v>
      </c>
      <c r="Q749" s="51">
        <v>11.398999999999999</v>
      </c>
      <c r="R749" s="51">
        <v>11.456</v>
      </c>
      <c r="S749" s="51">
        <v>11.522</v>
      </c>
      <c r="T749" s="51">
        <v>11.555999999999999</v>
      </c>
      <c r="U749" s="51">
        <v>2020</v>
      </c>
    </row>
    <row r="750" spans="1:21" ht="15.5">
      <c r="A750" s="51">
        <v>124</v>
      </c>
      <c r="B750" s="51" t="s">
        <v>601</v>
      </c>
      <c r="C750" s="51" t="s">
        <v>437</v>
      </c>
      <c r="D750" s="51" t="str">
        <f t="shared" si="11"/>
        <v>GGRBelgium</v>
      </c>
      <c r="E750" s="51" t="s">
        <v>36</v>
      </c>
      <c r="F750" s="51" t="s">
        <v>438</v>
      </c>
      <c r="G750" s="51" t="s">
        <v>439</v>
      </c>
      <c r="H750" s="51" t="s">
        <v>342</v>
      </c>
      <c r="I750" s="51" t="s">
        <v>343</v>
      </c>
      <c r="J750" s="51" t="s">
        <v>607</v>
      </c>
      <c r="K750" s="51">
        <v>201.42500000000001</v>
      </c>
      <c r="L750" s="51">
        <v>208.17500000000001</v>
      </c>
      <c r="M750" s="51">
        <v>211.755</v>
      </c>
      <c r="N750" s="51">
        <v>213.79300000000001</v>
      </c>
      <c r="O750" s="51">
        <v>218.28800000000001</v>
      </c>
      <c r="P750" s="51">
        <v>228.47800000000001</v>
      </c>
      <c r="Q750" s="51">
        <v>236.501</v>
      </c>
      <c r="R750" s="51">
        <v>238.59899999999999</v>
      </c>
      <c r="S750" s="51">
        <v>227.495</v>
      </c>
      <c r="T750" s="51">
        <v>240.82300000000001</v>
      </c>
      <c r="U750" s="51">
        <v>2019</v>
      </c>
    </row>
    <row r="751" spans="1:21" ht="15.5">
      <c r="A751" s="51">
        <v>124</v>
      </c>
      <c r="B751" s="51" t="s">
        <v>601</v>
      </c>
      <c r="C751" s="51" t="s">
        <v>441</v>
      </c>
      <c r="D751" s="51" t="str">
        <f t="shared" si="11"/>
        <v>GGR_NGDPBelgium</v>
      </c>
      <c r="E751" s="51" t="s">
        <v>36</v>
      </c>
      <c r="F751" s="51" t="s">
        <v>438</v>
      </c>
      <c r="G751" s="51" t="s">
        <v>439</v>
      </c>
      <c r="H751" s="51" t="s">
        <v>392</v>
      </c>
      <c r="I751" s="51"/>
      <c r="J751" s="51" t="s">
        <v>442</v>
      </c>
      <c r="K751" s="51">
        <v>52.158999999999999</v>
      </c>
      <c r="L751" s="51">
        <v>52.987000000000002</v>
      </c>
      <c r="M751" s="51">
        <v>52.543999999999997</v>
      </c>
      <c r="N751" s="51">
        <v>51.305999999999997</v>
      </c>
      <c r="O751" s="51">
        <v>50.755000000000003</v>
      </c>
      <c r="P751" s="51">
        <v>51.344000000000001</v>
      </c>
      <c r="Q751" s="51">
        <v>51.366</v>
      </c>
      <c r="R751" s="51">
        <v>50.103999999999999</v>
      </c>
      <c r="S751" s="51">
        <v>50.603000000000002</v>
      </c>
      <c r="T751" s="51">
        <v>50.679000000000002</v>
      </c>
      <c r="U751" s="51">
        <v>2019</v>
      </c>
    </row>
    <row r="752" spans="1:21" ht="15.5">
      <c r="A752" s="51">
        <v>124</v>
      </c>
      <c r="B752" s="51" t="s">
        <v>601</v>
      </c>
      <c r="C752" s="51" t="s">
        <v>443</v>
      </c>
      <c r="D752" s="51" t="str">
        <f t="shared" si="11"/>
        <v>GGXBelgium</v>
      </c>
      <c r="E752" s="51" t="s">
        <v>36</v>
      </c>
      <c r="F752" s="51" t="s">
        <v>444</v>
      </c>
      <c r="G752" s="51" t="s">
        <v>445</v>
      </c>
      <c r="H752" s="51" t="s">
        <v>342</v>
      </c>
      <c r="I752" s="51" t="s">
        <v>343</v>
      </c>
      <c r="J752" s="51" t="s">
        <v>607</v>
      </c>
      <c r="K752" s="51">
        <v>218.102</v>
      </c>
      <c r="L752" s="51">
        <v>220.47</v>
      </c>
      <c r="M752" s="51">
        <v>224.06899999999999</v>
      </c>
      <c r="N752" s="51">
        <v>223.851</v>
      </c>
      <c r="O752" s="51">
        <v>228.45099999999999</v>
      </c>
      <c r="P752" s="51">
        <v>231.53299999999999</v>
      </c>
      <c r="Q752" s="51">
        <v>240.155</v>
      </c>
      <c r="R752" s="51">
        <v>247.87700000000001</v>
      </c>
      <c r="S752" s="51">
        <v>273.322</v>
      </c>
      <c r="T752" s="51">
        <v>275.67</v>
      </c>
      <c r="U752" s="51">
        <v>2019</v>
      </c>
    </row>
    <row r="753" spans="1:21" ht="15.5">
      <c r="A753" s="51">
        <v>124</v>
      </c>
      <c r="B753" s="51" t="s">
        <v>601</v>
      </c>
      <c r="C753" s="51" t="s">
        <v>446</v>
      </c>
      <c r="D753" s="51" t="str">
        <f t="shared" si="11"/>
        <v>GGX_NGDPBelgium</v>
      </c>
      <c r="E753" s="51" t="s">
        <v>36</v>
      </c>
      <c r="F753" s="51" t="s">
        <v>444</v>
      </c>
      <c r="G753" s="51" t="s">
        <v>445</v>
      </c>
      <c r="H753" s="51" t="s">
        <v>392</v>
      </c>
      <c r="I753" s="51"/>
      <c r="J753" s="51" t="s">
        <v>447</v>
      </c>
      <c r="K753" s="51">
        <v>56.478000000000002</v>
      </c>
      <c r="L753" s="51">
        <v>56.116</v>
      </c>
      <c r="M753" s="51">
        <v>55.6</v>
      </c>
      <c r="N753" s="51">
        <v>53.72</v>
      </c>
      <c r="O753" s="51">
        <v>53.118000000000002</v>
      </c>
      <c r="P753" s="51">
        <v>52.030999999999999</v>
      </c>
      <c r="Q753" s="51">
        <v>52.16</v>
      </c>
      <c r="R753" s="51">
        <v>52.052999999999997</v>
      </c>
      <c r="S753" s="51">
        <v>60.795999999999999</v>
      </c>
      <c r="T753" s="51">
        <v>58.012</v>
      </c>
      <c r="U753" s="51">
        <v>2019</v>
      </c>
    </row>
    <row r="754" spans="1:21" ht="15.5">
      <c r="A754" s="51">
        <v>124</v>
      </c>
      <c r="B754" s="51" t="s">
        <v>601</v>
      </c>
      <c r="C754" s="51" t="s">
        <v>448</v>
      </c>
      <c r="D754" s="51" t="str">
        <f t="shared" si="11"/>
        <v>GGXCNLBelgium</v>
      </c>
      <c r="E754" s="51" t="s">
        <v>36</v>
      </c>
      <c r="F754" s="51" t="s">
        <v>449</v>
      </c>
      <c r="G754" s="51" t="s">
        <v>450</v>
      </c>
      <c r="H754" s="51" t="s">
        <v>342</v>
      </c>
      <c r="I754" s="51" t="s">
        <v>343</v>
      </c>
      <c r="J754" s="51" t="s">
        <v>607</v>
      </c>
      <c r="K754" s="51">
        <v>-16.677</v>
      </c>
      <c r="L754" s="51">
        <v>-12.294</v>
      </c>
      <c r="M754" s="51">
        <v>-12.314</v>
      </c>
      <c r="N754" s="51">
        <v>-10.058</v>
      </c>
      <c r="O754" s="51">
        <v>-10.164</v>
      </c>
      <c r="P754" s="51">
        <v>-3.0550000000000002</v>
      </c>
      <c r="Q754" s="51">
        <v>-3.6539999999999999</v>
      </c>
      <c r="R754" s="51">
        <v>-9.2789999999999999</v>
      </c>
      <c r="S754" s="51">
        <v>-45.826999999999998</v>
      </c>
      <c r="T754" s="51">
        <v>-34.847000000000001</v>
      </c>
      <c r="U754" s="51">
        <v>2019</v>
      </c>
    </row>
    <row r="755" spans="1:21" ht="15.5">
      <c r="A755" s="51">
        <v>124</v>
      </c>
      <c r="B755" s="51" t="s">
        <v>601</v>
      </c>
      <c r="C755" s="51" t="s">
        <v>451</v>
      </c>
      <c r="D755" s="51" t="str">
        <f t="shared" si="11"/>
        <v>GGXCNL_NGDPBelgium</v>
      </c>
      <c r="E755" s="51" t="s">
        <v>36</v>
      </c>
      <c r="F755" s="51" t="s">
        <v>449</v>
      </c>
      <c r="G755" s="51" t="s">
        <v>450</v>
      </c>
      <c r="H755" s="51" t="s">
        <v>392</v>
      </c>
      <c r="I755" s="51"/>
      <c r="J755" s="51" t="s">
        <v>452</v>
      </c>
      <c r="K755" s="51">
        <v>-4.319</v>
      </c>
      <c r="L755" s="51">
        <v>-3.129</v>
      </c>
      <c r="M755" s="51">
        <v>-3.056</v>
      </c>
      <c r="N755" s="51">
        <v>-2.4140000000000001</v>
      </c>
      <c r="O755" s="51">
        <v>-2.363</v>
      </c>
      <c r="P755" s="51">
        <v>-0.68600000000000005</v>
      </c>
      <c r="Q755" s="51">
        <v>-0.79400000000000004</v>
      </c>
      <c r="R755" s="51">
        <v>-1.948</v>
      </c>
      <c r="S755" s="51">
        <v>-10.194000000000001</v>
      </c>
      <c r="T755" s="51">
        <v>-7.3330000000000002</v>
      </c>
      <c r="U755" s="51">
        <v>2019</v>
      </c>
    </row>
    <row r="756" spans="1:21" ht="15.5">
      <c r="A756" s="51">
        <v>124</v>
      </c>
      <c r="B756" s="51" t="s">
        <v>601</v>
      </c>
      <c r="C756" s="51" t="s">
        <v>453</v>
      </c>
      <c r="D756" s="51" t="str">
        <f t="shared" si="11"/>
        <v>GGSBBelgium</v>
      </c>
      <c r="E756" s="51" t="s">
        <v>36</v>
      </c>
      <c r="F756" s="51" t="s">
        <v>454</v>
      </c>
      <c r="G756" s="51" t="s">
        <v>455</v>
      </c>
      <c r="H756" s="51" t="s">
        <v>342</v>
      </c>
      <c r="I756" s="51" t="s">
        <v>343</v>
      </c>
      <c r="J756" s="51" t="s">
        <v>607</v>
      </c>
      <c r="K756" s="51">
        <v>-13.568</v>
      </c>
      <c r="L756" s="51">
        <v>-11.387</v>
      </c>
      <c r="M756" s="51">
        <v>-10.42</v>
      </c>
      <c r="N756" s="51">
        <v>-8.2289999999999992</v>
      </c>
      <c r="O756" s="51">
        <v>-7.4379999999999997</v>
      </c>
      <c r="P756" s="51">
        <v>-2.9180000000000001</v>
      </c>
      <c r="Q756" s="51">
        <v>-5.25</v>
      </c>
      <c r="R756" s="51">
        <v>-10.512</v>
      </c>
      <c r="S756" s="51">
        <v>-16.259</v>
      </c>
      <c r="T756" s="51">
        <v>-19.263000000000002</v>
      </c>
      <c r="U756" s="51">
        <v>2019</v>
      </c>
    </row>
    <row r="757" spans="1:21" ht="15.5">
      <c r="A757" s="51">
        <v>124</v>
      </c>
      <c r="B757" s="51" t="s">
        <v>601</v>
      </c>
      <c r="C757" s="51" t="s">
        <v>456</v>
      </c>
      <c r="D757" s="51" t="str">
        <f t="shared" si="11"/>
        <v>GGSB_NPGDPBelgium</v>
      </c>
      <c r="E757" s="51" t="s">
        <v>36</v>
      </c>
      <c r="F757" s="51" t="s">
        <v>454</v>
      </c>
      <c r="G757" s="51" t="s">
        <v>455</v>
      </c>
      <c r="H757" s="51" t="s">
        <v>380</v>
      </c>
      <c r="I757" s="51"/>
      <c r="J757" s="51" t="s">
        <v>505</v>
      </c>
      <c r="K757" s="51">
        <v>-3.48</v>
      </c>
      <c r="L757" s="51">
        <v>-2.8450000000000002</v>
      </c>
      <c r="M757" s="51">
        <v>-2.5409999999999999</v>
      </c>
      <c r="N757" s="51">
        <v>-1.9510000000000001</v>
      </c>
      <c r="O757" s="51">
        <v>-1.7070000000000001</v>
      </c>
      <c r="P757" s="51">
        <v>-0.64900000000000002</v>
      </c>
      <c r="Q757" s="51">
        <v>-1.135</v>
      </c>
      <c r="R757" s="51">
        <v>-2.21</v>
      </c>
      <c r="S757" s="51">
        <v>-3.492</v>
      </c>
      <c r="T757" s="51">
        <v>-3.956</v>
      </c>
      <c r="U757" s="51">
        <v>2019</v>
      </c>
    </row>
    <row r="758" spans="1:21" ht="15.5">
      <c r="A758" s="51">
        <v>124</v>
      </c>
      <c r="B758" s="51" t="s">
        <v>601</v>
      </c>
      <c r="C758" s="51" t="s">
        <v>457</v>
      </c>
      <c r="D758" s="51" t="str">
        <f t="shared" si="11"/>
        <v>GGXONLBBelgium</v>
      </c>
      <c r="E758" s="51" t="s">
        <v>36</v>
      </c>
      <c r="F758" s="51" t="s">
        <v>458</v>
      </c>
      <c r="G758" s="51" t="s">
        <v>459</v>
      </c>
      <c r="H758" s="51" t="s">
        <v>342</v>
      </c>
      <c r="I758" s="51" t="s">
        <v>343</v>
      </c>
      <c r="J758" s="51" t="s">
        <v>607</v>
      </c>
      <c r="K758" s="51">
        <v>-4.4790000000000001</v>
      </c>
      <c r="L758" s="51">
        <v>-0.751</v>
      </c>
      <c r="M758" s="51">
        <v>-0.749</v>
      </c>
      <c r="N758" s="51">
        <v>0.66</v>
      </c>
      <c r="O758" s="51">
        <v>0.02</v>
      </c>
      <c r="P758" s="51">
        <v>6.1269999999999998</v>
      </c>
      <c r="Q758" s="51">
        <v>4.7930000000000001</v>
      </c>
      <c r="R758" s="51">
        <v>-1.177</v>
      </c>
      <c r="S758" s="51">
        <v>-38.396000000000001</v>
      </c>
      <c r="T758" s="51">
        <v>-28.085999999999999</v>
      </c>
      <c r="U758" s="51">
        <v>2019</v>
      </c>
    </row>
    <row r="759" spans="1:21" ht="15.5">
      <c r="A759" s="51">
        <v>124</v>
      </c>
      <c r="B759" s="51" t="s">
        <v>601</v>
      </c>
      <c r="C759" s="51" t="s">
        <v>460</v>
      </c>
      <c r="D759" s="51" t="str">
        <f t="shared" si="11"/>
        <v>GGXONLB_NGDPBelgium</v>
      </c>
      <c r="E759" s="51" t="s">
        <v>36</v>
      </c>
      <c r="F759" s="51" t="s">
        <v>458</v>
      </c>
      <c r="G759" s="51" t="s">
        <v>459</v>
      </c>
      <c r="H759" s="51" t="s">
        <v>392</v>
      </c>
      <c r="I759" s="51"/>
      <c r="J759" s="51" t="s">
        <v>461</v>
      </c>
      <c r="K759" s="51">
        <v>-1.1599999999999999</v>
      </c>
      <c r="L759" s="51">
        <v>-0.191</v>
      </c>
      <c r="M759" s="51">
        <v>-0.186</v>
      </c>
      <c r="N759" s="51">
        <v>0.158</v>
      </c>
      <c r="O759" s="51">
        <v>5.0000000000000001E-3</v>
      </c>
      <c r="P759" s="51">
        <v>1.377</v>
      </c>
      <c r="Q759" s="51">
        <v>1.0409999999999999</v>
      </c>
      <c r="R759" s="51">
        <v>-0.247</v>
      </c>
      <c r="S759" s="51">
        <v>-8.5410000000000004</v>
      </c>
      <c r="T759" s="51">
        <v>-5.9109999999999996</v>
      </c>
      <c r="U759" s="51">
        <v>2019</v>
      </c>
    </row>
    <row r="760" spans="1:21" ht="15.5">
      <c r="A760" s="51">
        <v>124</v>
      </c>
      <c r="B760" s="51" t="s">
        <v>601</v>
      </c>
      <c r="C760" s="51" t="s">
        <v>462</v>
      </c>
      <c r="D760" s="51" t="str">
        <f t="shared" si="11"/>
        <v>GGXWDNBelgium</v>
      </c>
      <c r="E760" s="51" t="s">
        <v>36</v>
      </c>
      <c r="F760" s="51" t="s">
        <v>463</v>
      </c>
      <c r="G760" s="51" t="s">
        <v>464</v>
      </c>
      <c r="H760" s="51" t="s">
        <v>342</v>
      </c>
      <c r="I760" s="51" t="s">
        <v>343</v>
      </c>
      <c r="J760" s="51" t="s">
        <v>607</v>
      </c>
      <c r="K760" s="51">
        <v>355.42</v>
      </c>
      <c r="L760" s="51">
        <v>363.52699999999999</v>
      </c>
      <c r="M760" s="51">
        <v>376.36</v>
      </c>
      <c r="N760" s="51">
        <v>383.45699999999999</v>
      </c>
      <c r="O760" s="51">
        <v>392.238</v>
      </c>
      <c r="P760" s="51">
        <v>393.08699999999999</v>
      </c>
      <c r="Q760" s="51">
        <v>397.53199999999998</v>
      </c>
      <c r="R760" s="51">
        <v>405.8</v>
      </c>
      <c r="S760" s="51">
        <v>455.8</v>
      </c>
      <c r="T760" s="51">
        <v>489.40699999999998</v>
      </c>
      <c r="U760" s="51">
        <v>2019</v>
      </c>
    </row>
    <row r="761" spans="1:21" ht="15.5">
      <c r="A761" s="51">
        <v>124</v>
      </c>
      <c r="B761" s="51" t="s">
        <v>601</v>
      </c>
      <c r="C761" s="51" t="s">
        <v>465</v>
      </c>
      <c r="D761" s="51" t="str">
        <f t="shared" si="11"/>
        <v>GGXWDN_NGDPBelgium</v>
      </c>
      <c r="E761" s="51" t="s">
        <v>36</v>
      </c>
      <c r="F761" s="51" t="s">
        <v>463</v>
      </c>
      <c r="G761" s="51" t="s">
        <v>464</v>
      </c>
      <c r="H761" s="51" t="s">
        <v>392</v>
      </c>
      <c r="I761" s="51"/>
      <c r="J761" s="51" t="s">
        <v>487</v>
      </c>
      <c r="K761" s="51">
        <v>92.036000000000001</v>
      </c>
      <c r="L761" s="51">
        <v>92.528999999999996</v>
      </c>
      <c r="M761" s="51">
        <v>93.388999999999996</v>
      </c>
      <c r="N761" s="51">
        <v>92.022000000000006</v>
      </c>
      <c r="O761" s="51">
        <v>91.2</v>
      </c>
      <c r="P761" s="51">
        <v>88.335999999999999</v>
      </c>
      <c r="Q761" s="51">
        <v>86.340999999999994</v>
      </c>
      <c r="R761" s="51">
        <v>85.215999999999994</v>
      </c>
      <c r="S761" s="51">
        <v>101.38500000000001</v>
      </c>
      <c r="T761" s="51">
        <v>102.991</v>
      </c>
      <c r="U761" s="51">
        <v>2019</v>
      </c>
    </row>
    <row r="762" spans="1:21" ht="15.5">
      <c r="A762" s="51">
        <v>124</v>
      </c>
      <c r="B762" s="51" t="s">
        <v>601</v>
      </c>
      <c r="C762" s="51" t="s">
        <v>466</v>
      </c>
      <c r="D762" s="51" t="str">
        <f t="shared" si="11"/>
        <v>GGXWDGBelgium</v>
      </c>
      <c r="E762" s="51" t="s">
        <v>36</v>
      </c>
      <c r="F762" s="51" t="s">
        <v>467</v>
      </c>
      <c r="G762" s="51" t="s">
        <v>468</v>
      </c>
      <c r="H762" s="51" t="s">
        <v>342</v>
      </c>
      <c r="I762" s="51" t="s">
        <v>343</v>
      </c>
      <c r="J762" s="51" t="s">
        <v>607</v>
      </c>
      <c r="K762" s="51">
        <v>404.75200000000001</v>
      </c>
      <c r="L762" s="51">
        <v>414.43200000000002</v>
      </c>
      <c r="M762" s="51">
        <v>431.4</v>
      </c>
      <c r="N762" s="51">
        <v>438.49</v>
      </c>
      <c r="O762" s="51">
        <v>451.61399999999998</v>
      </c>
      <c r="P762" s="51">
        <v>453.98</v>
      </c>
      <c r="Q762" s="51">
        <v>459.30700000000002</v>
      </c>
      <c r="R762" s="51">
        <v>466.96100000000001</v>
      </c>
      <c r="S762" s="51">
        <v>516.96100000000001</v>
      </c>
      <c r="T762" s="51">
        <v>550.56799999999998</v>
      </c>
      <c r="U762" s="51">
        <v>2019</v>
      </c>
    </row>
    <row r="763" spans="1:21" ht="15.5">
      <c r="A763" s="51">
        <v>124</v>
      </c>
      <c r="B763" s="51" t="s">
        <v>601</v>
      </c>
      <c r="C763" s="51" t="s">
        <v>469</v>
      </c>
      <c r="D763" s="51" t="str">
        <f t="shared" si="11"/>
        <v>GGXWDG_NGDPBelgium</v>
      </c>
      <c r="E763" s="51" t="s">
        <v>36</v>
      </c>
      <c r="F763" s="51" t="s">
        <v>467</v>
      </c>
      <c r="G763" s="51" t="s">
        <v>468</v>
      </c>
      <c r="H763" s="51" t="s">
        <v>392</v>
      </c>
      <c r="I763" s="51"/>
      <c r="J763" s="51" t="s">
        <v>470</v>
      </c>
      <c r="K763" s="51">
        <v>104.81100000000001</v>
      </c>
      <c r="L763" s="51">
        <v>105.486</v>
      </c>
      <c r="M763" s="51">
        <v>107.04600000000001</v>
      </c>
      <c r="N763" s="51">
        <v>105.229</v>
      </c>
      <c r="O763" s="51">
        <v>105.006</v>
      </c>
      <c r="P763" s="51">
        <v>102.02</v>
      </c>
      <c r="Q763" s="51">
        <v>99.757999999999996</v>
      </c>
      <c r="R763" s="51">
        <v>98.058999999999997</v>
      </c>
      <c r="S763" s="51">
        <v>114.99</v>
      </c>
      <c r="T763" s="51">
        <v>115.86199999999999</v>
      </c>
      <c r="U763" s="51">
        <v>2019</v>
      </c>
    </row>
    <row r="764" spans="1:21" ht="15.5">
      <c r="A764" s="51">
        <v>124</v>
      </c>
      <c r="B764" s="51" t="s">
        <v>601</v>
      </c>
      <c r="C764" s="51" t="s">
        <v>471</v>
      </c>
      <c r="D764" s="51" t="str">
        <f t="shared" si="11"/>
        <v>NGDP_FYBelgium</v>
      </c>
      <c r="E764" s="51" t="s">
        <v>36</v>
      </c>
      <c r="F764" s="51" t="s">
        <v>472</v>
      </c>
      <c r="G764" s="51" t="s">
        <v>473</v>
      </c>
      <c r="H764" s="51" t="s">
        <v>342</v>
      </c>
      <c r="I764" s="51" t="s">
        <v>343</v>
      </c>
      <c r="J764" s="51" t="s">
        <v>607</v>
      </c>
      <c r="K764" s="51">
        <v>386.17500000000001</v>
      </c>
      <c r="L764" s="51">
        <v>392.88</v>
      </c>
      <c r="M764" s="51">
        <v>403.00400000000002</v>
      </c>
      <c r="N764" s="51">
        <v>416.702</v>
      </c>
      <c r="O764" s="51">
        <v>430.08499999999998</v>
      </c>
      <c r="P764" s="51">
        <v>444.99099999999999</v>
      </c>
      <c r="Q764" s="51">
        <v>460.41899999999998</v>
      </c>
      <c r="R764" s="51">
        <v>476.20400000000001</v>
      </c>
      <c r="S764" s="51">
        <v>449.57100000000003</v>
      </c>
      <c r="T764" s="51">
        <v>475.19400000000002</v>
      </c>
      <c r="U764" s="51">
        <v>2019</v>
      </c>
    </row>
    <row r="765" spans="1:21" ht="15.5">
      <c r="A765" s="51">
        <v>124</v>
      </c>
      <c r="B765" s="51" t="s">
        <v>601</v>
      </c>
      <c r="C765" s="51" t="s">
        <v>474</v>
      </c>
      <c r="D765" s="51" t="str">
        <f t="shared" si="11"/>
        <v>BCABelgium</v>
      </c>
      <c r="E765" s="51" t="s">
        <v>36</v>
      </c>
      <c r="F765" s="51" t="s">
        <v>475</v>
      </c>
      <c r="G765" s="51" t="s">
        <v>476</v>
      </c>
      <c r="H765" s="51" t="s">
        <v>352</v>
      </c>
      <c r="I765" s="51" t="s">
        <v>343</v>
      </c>
      <c r="J765" s="51" t="s">
        <v>608</v>
      </c>
      <c r="K765" s="51">
        <v>-0.40400000000000003</v>
      </c>
      <c r="L765" s="51">
        <v>4.9820000000000002</v>
      </c>
      <c r="M765" s="51">
        <v>4.133</v>
      </c>
      <c r="N765" s="51">
        <v>6.3949999999999996</v>
      </c>
      <c r="O765" s="51">
        <v>2.625</v>
      </c>
      <c r="P765" s="51">
        <v>3.51</v>
      </c>
      <c r="Q765" s="51">
        <v>-4.3250000000000002</v>
      </c>
      <c r="R765" s="51">
        <v>1.8620000000000001</v>
      </c>
      <c r="S765" s="51">
        <v>-3.8010000000000002</v>
      </c>
      <c r="T765" s="51">
        <v>-5.343</v>
      </c>
      <c r="U765" s="51">
        <v>2019</v>
      </c>
    </row>
    <row r="766" spans="1:21" ht="15.5">
      <c r="A766" s="51">
        <v>124</v>
      </c>
      <c r="B766" s="51" t="s">
        <v>601</v>
      </c>
      <c r="C766" s="51" t="s">
        <v>478</v>
      </c>
      <c r="D766" s="51" t="str">
        <f t="shared" si="11"/>
        <v>BCA_NGDPDBelgium</v>
      </c>
      <c r="E766" s="51" t="s">
        <v>36</v>
      </c>
      <c r="F766" s="51" t="s">
        <v>475</v>
      </c>
      <c r="G766" s="51" t="s">
        <v>476</v>
      </c>
      <c r="H766" s="51" t="s">
        <v>392</v>
      </c>
      <c r="I766" s="51"/>
      <c r="J766" s="51" t="s">
        <v>479</v>
      </c>
      <c r="K766" s="51">
        <v>-8.1000000000000003E-2</v>
      </c>
      <c r="L766" s="51">
        <v>0.95499999999999996</v>
      </c>
      <c r="M766" s="51">
        <v>0.77200000000000002</v>
      </c>
      <c r="N766" s="51">
        <v>1.383</v>
      </c>
      <c r="O766" s="51">
        <v>0.55200000000000005</v>
      </c>
      <c r="P766" s="51">
        <v>0.69799999999999995</v>
      </c>
      <c r="Q766" s="51">
        <v>-0.79500000000000004</v>
      </c>
      <c r="R766" s="51">
        <v>0.34899999999999998</v>
      </c>
      <c r="S766" s="51">
        <v>-0.74099999999999999</v>
      </c>
      <c r="T766" s="51">
        <v>-0.92300000000000004</v>
      </c>
      <c r="U766" s="51">
        <v>2019</v>
      </c>
    </row>
    <row r="767" spans="1:21" ht="15.5">
      <c r="A767" s="51">
        <v>339</v>
      </c>
      <c r="B767" s="51" t="s">
        <v>609</v>
      </c>
      <c r="C767" s="51" t="s">
        <v>338</v>
      </c>
      <c r="D767" s="51" t="str">
        <f t="shared" si="11"/>
        <v>NGDP_RBelize</v>
      </c>
      <c r="E767" s="51" t="s">
        <v>218</v>
      </c>
      <c r="F767" s="51" t="s">
        <v>340</v>
      </c>
      <c r="G767" s="51" t="s">
        <v>341</v>
      </c>
      <c r="H767" s="51" t="s">
        <v>342</v>
      </c>
      <c r="I767" s="51" t="s">
        <v>343</v>
      </c>
      <c r="J767" s="51" t="s">
        <v>610</v>
      </c>
      <c r="K767" s="51">
        <v>2.5</v>
      </c>
      <c r="L767" s="51">
        <v>2.5329999999999999</v>
      </c>
      <c r="M767" s="51">
        <v>2.6349999999999998</v>
      </c>
      <c r="N767" s="51">
        <v>2.7040000000000002</v>
      </c>
      <c r="O767" s="51">
        <v>2.7029999999999998</v>
      </c>
      <c r="P767" s="51">
        <v>2.7509999999999999</v>
      </c>
      <c r="Q767" s="51">
        <v>2.83</v>
      </c>
      <c r="R767" s="51">
        <v>2.8809999999999998</v>
      </c>
      <c r="S767" s="51">
        <v>2.4750000000000001</v>
      </c>
      <c r="T767" s="51">
        <v>2.5230000000000001</v>
      </c>
      <c r="U767" s="51">
        <v>2020</v>
      </c>
    </row>
    <row r="768" spans="1:21" ht="15.5">
      <c r="A768" s="51">
        <v>339</v>
      </c>
      <c r="B768" s="51" t="s">
        <v>609</v>
      </c>
      <c r="C768" s="51" t="s">
        <v>345</v>
      </c>
      <c r="D768" s="51" t="str">
        <f t="shared" si="11"/>
        <v>NGDP_RPCHBelize</v>
      </c>
      <c r="E768" s="51" t="s">
        <v>218</v>
      </c>
      <c r="F768" s="51" t="s">
        <v>340</v>
      </c>
      <c r="G768" s="51" t="s">
        <v>346</v>
      </c>
      <c r="H768" s="51" t="s">
        <v>347</v>
      </c>
      <c r="I768" s="51"/>
      <c r="J768" s="51" t="s">
        <v>348</v>
      </c>
      <c r="K768" s="51">
        <v>2.4169999999999998</v>
      </c>
      <c r="L768" s="51">
        <v>1.296</v>
      </c>
      <c r="M768" s="51">
        <v>4.0350000000000001</v>
      </c>
      <c r="N768" s="51">
        <v>2.6259999999999999</v>
      </c>
      <c r="O768" s="51">
        <v>-4.1000000000000002E-2</v>
      </c>
      <c r="P768" s="51">
        <v>1.754</v>
      </c>
      <c r="Q768" s="51">
        <v>2.8980000000000001</v>
      </c>
      <c r="R768" s="51">
        <v>1.7909999999999999</v>
      </c>
      <c r="S768" s="51">
        <v>-14.089</v>
      </c>
      <c r="T768" s="51">
        <v>1.92</v>
      </c>
      <c r="U768" s="51">
        <v>2020</v>
      </c>
    </row>
    <row r="769" spans="1:21" ht="15.5">
      <c r="A769" s="51">
        <v>339</v>
      </c>
      <c r="B769" s="51" t="s">
        <v>609</v>
      </c>
      <c r="C769" s="51" t="s">
        <v>349</v>
      </c>
      <c r="D769" s="51" t="str">
        <f t="shared" si="11"/>
        <v>NGDPBelize</v>
      </c>
      <c r="E769" s="51" t="s">
        <v>218</v>
      </c>
      <c r="F769" s="51" t="s">
        <v>155</v>
      </c>
      <c r="G769" s="51" t="s">
        <v>350</v>
      </c>
      <c r="H769" s="51" t="s">
        <v>342</v>
      </c>
      <c r="I769" s="51" t="s">
        <v>343</v>
      </c>
      <c r="J769" s="51" t="s">
        <v>610</v>
      </c>
      <c r="K769" s="51">
        <v>3.0419999999999998</v>
      </c>
      <c r="L769" s="51">
        <v>3.1549999999999998</v>
      </c>
      <c r="M769" s="51">
        <v>3.3340000000000001</v>
      </c>
      <c r="N769" s="51">
        <v>3.4489999999999998</v>
      </c>
      <c r="O769" s="51">
        <v>3.5470000000000002</v>
      </c>
      <c r="P769" s="51">
        <v>3.6659999999999999</v>
      </c>
      <c r="Q769" s="51">
        <v>3.7650000000000001</v>
      </c>
      <c r="R769" s="51">
        <v>3.839</v>
      </c>
      <c r="S769" s="51">
        <v>3.302</v>
      </c>
      <c r="T769" s="51">
        <v>3.399</v>
      </c>
      <c r="U769" s="51">
        <v>2020</v>
      </c>
    </row>
    <row r="770" spans="1:21" ht="15.5">
      <c r="A770" s="51">
        <v>339</v>
      </c>
      <c r="B770" s="51" t="s">
        <v>609</v>
      </c>
      <c r="C770" s="51" t="s">
        <v>157</v>
      </c>
      <c r="D770" s="51" t="str">
        <f t="shared" si="11"/>
        <v>NGDPDBelize</v>
      </c>
      <c r="E770" s="51" t="s">
        <v>218</v>
      </c>
      <c r="F770" s="51" t="s">
        <v>155</v>
      </c>
      <c r="G770" s="51" t="s">
        <v>351</v>
      </c>
      <c r="H770" s="51" t="s">
        <v>352</v>
      </c>
      <c r="I770" s="51" t="s">
        <v>343</v>
      </c>
      <c r="J770" s="51" t="s">
        <v>353</v>
      </c>
      <c r="K770" s="51">
        <v>1.5209999999999999</v>
      </c>
      <c r="L770" s="51">
        <v>1.577</v>
      </c>
      <c r="M770" s="51">
        <v>1.667</v>
      </c>
      <c r="N770" s="51">
        <v>1.724</v>
      </c>
      <c r="O770" s="51">
        <v>1.7729999999999999</v>
      </c>
      <c r="P770" s="51">
        <v>1.833</v>
      </c>
      <c r="Q770" s="51">
        <v>1.8819999999999999</v>
      </c>
      <c r="R770" s="51">
        <v>1.92</v>
      </c>
      <c r="S770" s="51">
        <v>1.651</v>
      </c>
      <c r="T770" s="51">
        <v>1.7</v>
      </c>
      <c r="U770" s="51">
        <v>2020</v>
      </c>
    </row>
    <row r="771" spans="1:21" ht="15.5">
      <c r="A771" s="51">
        <v>339</v>
      </c>
      <c r="B771" s="51" t="s">
        <v>609</v>
      </c>
      <c r="C771" s="51" t="s">
        <v>354</v>
      </c>
      <c r="D771" s="51" t="str">
        <f t="shared" ref="D771:D834" si="12">C771&amp;E771</f>
        <v>PPPGDPBelize</v>
      </c>
      <c r="E771" s="51" t="s">
        <v>218</v>
      </c>
      <c r="F771" s="51" t="s">
        <v>155</v>
      </c>
      <c r="G771" s="51" t="s">
        <v>355</v>
      </c>
      <c r="H771" s="51" t="s">
        <v>356</v>
      </c>
      <c r="I771" s="51" t="s">
        <v>343</v>
      </c>
      <c r="J771" s="51" t="s">
        <v>353</v>
      </c>
      <c r="K771" s="51">
        <v>2.4550000000000001</v>
      </c>
      <c r="L771" s="51">
        <v>2.4950000000000001</v>
      </c>
      <c r="M771" s="51">
        <v>2.54</v>
      </c>
      <c r="N771" s="51">
        <v>2.6160000000000001</v>
      </c>
      <c r="O771" s="51">
        <v>2.6419999999999999</v>
      </c>
      <c r="P771" s="51">
        <v>2.6659999999999999</v>
      </c>
      <c r="Q771" s="51">
        <v>2.8090000000000002</v>
      </c>
      <c r="R771" s="51">
        <v>2.91</v>
      </c>
      <c r="S771" s="51">
        <v>2.5310000000000001</v>
      </c>
      <c r="T771" s="51">
        <v>2.6259999999999999</v>
      </c>
      <c r="U771" s="51">
        <v>2020</v>
      </c>
    </row>
    <row r="772" spans="1:21" ht="15.5">
      <c r="A772" s="51">
        <v>339</v>
      </c>
      <c r="B772" s="51" t="s">
        <v>609</v>
      </c>
      <c r="C772" s="51" t="s">
        <v>357</v>
      </c>
      <c r="D772" s="51" t="str">
        <f t="shared" si="12"/>
        <v>NGDP_DBelize</v>
      </c>
      <c r="E772" s="51" t="s">
        <v>218</v>
      </c>
      <c r="F772" s="51" t="s">
        <v>358</v>
      </c>
      <c r="G772" s="51" t="s">
        <v>359</v>
      </c>
      <c r="H772" s="51" t="s">
        <v>360</v>
      </c>
      <c r="I772" s="51"/>
      <c r="J772" s="51" t="s">
        <v>361</v>
      </c>
      <c r="K772" s="51">
        <v>121.655</v>
      </c>
      <c r="L772" s="51">
        <v>124.55</v>
      </c>
      <c r="M772" s="51">
        <v>126.524</v>
      </c>
      <c r="N772" s="51">
        <v>127.53100000000001</v>
      </c>
      <c r="O772" s="51">
        <v>131.21600000000001</v>
      </c>
      <c r="P772" s="51">
        <v>133.27000000000001</v>
      </c>
      <c r="Q772" s="51">
        <v>133.01499999999999</v>
      </c>
      <c r="R772" s="51">
        <v>133.26400000000001</v>
      </c>
      <c r="S772" s="51">
        <v>133.423</v>
      </c>
      <c r="T772" s="51">
        <v>134.75800000000001</v>
      </c>
      <c r="U772" s="51">
        <v>2020</v>
      </c>
    </row>
    <row r="773" spans="1:21" ht="15.5">
      <c r="A773" s="51">
        <v>339</v>
      </c>
      <c r="B773" s="51" t="s">
        <v>609</v>
      </c>
      <c r="C773" s="51" t="s">
        <v>362</v>
      </c>
      <c r="D773" s="51" t="str">
        <f t="shared" si="12"/>
        <v>NGDPRPCBelize</v>
      </c>
      <c r="E773" s="51" t="s">
        <v>218</v>
      </c>
      <c r="F773" s="51" t="s">
        <v>363</v>
      </c>
      <c r="G773" s="51" t="s">
        <v>364</v>
      </c>
      <c r="H773" s="51" t="s">
        <v>342</v>
      </c>
      <c r="I773" s="51" t="s">
        <v>333</v>
      </c>
      <c r="J773" s="51" t="s">
        <v>365</v>
      </c>
      <c r="K773" s="51">
        <v>7337.03</v>
      </c>
      <c r="L773" s="51">
        <v>7242.2</v>
      </c>
      <c r="M773" s="51">
        <v>7341.9</v>
      </c>
      <c r="N773" s="51">
        <v>7342.19</v>
      </c>
      <c r="O773" s="51">
        <v>7151.66</v>
      </c>
      <c r="P773" s="51">
        <v>7091.13</v>
      </c>
      <c r="Q773" s="51">
        <v>7110.16</v>
      </c>
      <c r="R773" s="51">
        <v>7052.61</v>
      </c>
      <c r="S773" s="51">
        <v>5913.41</v>
      </c>
      <c r="T773" s="51">
        <v>5891.45</v>
      </c>
      <c r="U773" s="51">
        <v>2020</v>
      </c>
    </row>
    <row r="774" spans="1:21" ht="15.5">
      <c r="A774" s="51">
        <v>339</v>
      </c>
      <c r="B774" s="51" t="s">
        <v>609</v>
      </c>
      <c r="C774" s="51" t="s">
        <v>366</v>
      </c>
      <c r="D774" s="51" t="str">
        <f t="shared" si="12"/>
        <v>NGDPRPPPPCBelize</v>
      </c>
      <c r="E774" s="51" t="s">
        <v>218</v>
      </c>
      <c r="F774" s="51" t="s">
        <v>363</v>
      </c>
      <c r="G774" s="51" t="s">
        <v>367</v>
      </c>
      <c r="H774" s="51" t="s">
        <v>368</v>
      </c>
      <c r="I774" s="51" t="s">
        <v>333</v>
      </c>
      <c r="J774" s="51" t="s">
        <v>365</v>
      </c>
      <c r="K774" s="51">
        <v>7110.99</v>
      </c>
      <c r="L774" s="51">
        <v>7019.08</v>
      </c>
      <c r="M774" s="51">
        <v>7115.71</v>
      </c>
      <c r="N774" s="51">
        <v>7115.99</v>
      </c>
      <c r="O774" s="51">
        <v>6931.33</v>
      </c>
      <c r="P774" s="51">
        <v>6872.66</v>
      </c>
      <c r="Q774" s="51">
        <v>6891.11</v>
      </c>
      <c r="R774" s="51">
        <v>6835.33</v>
      </c>
      <c r="S774" s="51">
        <v>5731.23</v>
      </c>
      <c r="T774" s="51">
        <v>5709.94</v>
      </c>
      <c r="U774" s="51">
        <v>2020</v>
      </c>
    </row>
    <row r="775" spans="1:21" ht="15.5">
      <c r="A775" s="51">
        <v>339</v>
      </c>
      <c r="B775" s="51" t="s">
        <v>609</v>
      </c>
      <c r="C775" s="51" t="s">
        <v>369</v>
      </c>
      <c r="D775" s="51" t="str">
        <f t="shared" si="12"/>
        <v>NGDPPCBelize</v>
      </c>
      <c r="E775" s="51" t="s">
        <v>218</v>
      </c>
      <c r="F775" s="51" t="s">
        <v>370</v>
      </c>
      <c r="G775" s="51" t="s">
        <v>371</v>
      </c>
      <c r="H775" s="51" t="s">
        <v>342</v>
      </c>
      <c r="I775" s="51" t="s">
        <v>333</v>
      </c>
      <c r="J775" s="51" t="s">
        <v>372</v>
      </c>
      <c r="K775" s="51">
        <v>8925.8700000000008</v>
      </c>
      <c r="L775" s="51">
        <v>9020.14</v>
      </c>
      <c r="M775" s="51">
        <v>9289.24</v>
      </c>
      <c r="N775" s="51">
        <v>9363.5400000000009</v>
      </c>
      <c r="O775" s="51">
        <v>9384.14</v>
      </c>
      <c r="P775" s="51">
        <v>9450.36</v>
      </c>
      <c r="Q775" s="51">
        <v>9457.56</v>
      </c>
      <c r="R775" s="51">
        <v>9398.56</v>
      </c>
      <c r="S775" s="51">
        <v>7889.88</v>
      </c>
      <c r="T775" s="51">
        <v>7939.18</v>
      </c>
      <c r="U775" s="51">
        <v>2020</v>
      </c>
    </row>
    <row r="776" spans="1:21" ht="15.5">
      <c r="A776" s="51">
        <v>339</v>
      </c>
      <c r="B776" s="51" t="s">
        <v>609</v>
      </c>
      <c r="C776" s="51" t="s">
        <v>373</v>
      </c>
      <c r="D776" s="51" t="str">
        <f t="shared" si="12"/>
        <v>NGDPDPCBelize</v>
      </c>
      <c r="E776" s="51" t="s">
        <v>218</v>
      </c>
      <c r="F776" s="51" t="s">
        <v>370</v>
      </c>
      <c r="G776" s="51" t="s">
        <v>374</v>
      </c>
      <c r="H776" s="51" t="s">
        <v>352</v>
      </c>
      <c r="I776" s="51" t="s">
        <v>333</v>
      </c>
      <c r="J776" s="51" t="s">
        <v>372</v>
      </c>
      <c r="K776" s="51">
        <v>4462.93</v>
      </c>
      <c r="L776" s="51">
        <v>4510.07</v>
      </c>
      <c r="M776" s="51">
        <v>4644.62</v>
      </c>
      <c r="N776" s="51">
        <v>4681.7700000000004</v>
      </c>
      <c r="O776" s="51">
        <v>4692.07</v>
      </c>
      <c r="P776" s="51">
        <v>4725.18</v>
      </c>
      <c r="Q776" s="51">
        <v>4728.78</v>
      </c>
      <c r="R776" s="51">
        <v>4699.28</v>
      </c>
      <c r="S776" s="51">
        <v>3944.94</v>
      </c>
      <c r="T776" s="51">
        <v>3969.59</v>
      </c>
      <c r="U776" s="51">
        <v>2020</v>
      </c>
    </row>
    <row r="777" spans="1:21" ht="15.5">
      <c r="A777" s="51">
        <v>339</v>
      </c>
      <c r="B777" s="51" t="s">
        <v>609</v>
      </c>
      <c r="C777" s="51" t="s">
        <v>375</v>
      </c>
      <c r="D777" s="51" t="str">
        <f t="shared" si="12"/>
        <v>PPPPCBelize</v>
      </c>
      <c r="E777" s="51" t="s">
        <v>218</v>
      </c>
      <c r="F777" s="51" t="s">
        <v>370</v>
      </c>
      <c r="G777" s="51" t="s">
        <v>376</v>
      </c>
      <c r="H777" s="51" t="s">
        <v>356</v>
      </c>
      <c r="I777" s="51" t="s">
        <v>333</v>
      </c>
      <c r="J777" s="51" t="s">
        <v>372</v>
      </c>
      <c r="K777" s="51">
        <v>7203.97</v>
      </c>
      <c r="L777" s="51">
        <v>7134.56</v>
      </c>
      <c r="M777" s="51">
        <v>7077.6</v>
      </c>
      <c r="N777" s="51">
        <v>7101.52</v>
      </c>
      <c r="O777" s="51">
        <v>6991.22</v>
      </c>
      <c r="P777" s="51">
        <v>6872.66</v>
      </c>
      <c r="Q777" s="51">
        <v>7056.57</v>
      </c>
      <c r="R777" s="51">
        <v>7124.4</v>
      </c>
      <c r="S777" s="51">
        <v>6046.03</v>
      </c>
      <c r="T777" s="51">
        <v>6133.33</v>
      </c>
      <c r="U777" s="51">
        <v>2020</v>
      </c>
    </row>
    <row r="778" spans="1:21" ht="15.5">
      <c r="A778" s="51">
        <v>339</v>
      </c>
      <c r="B778" s="51" t="s">
        <v>609</v>
      </c>
      <c r="C778" s="51" t="s">
        <v>377</v>
      </c>
      <c r="D778" s="51" t="str">
        <f t="shared" si="12"/>
        <v>NGAP_NPGDPBelize</v>
      </c>
      <c r="E778" s="51" t="s">
        <v>218</v>
      </c>
      <c r="F778" s="51" t="s">
        <v>378</v>
      </c>
      <c r="G778" s="51" t="s">
        <v>379</v>
      </c>
      <c r="H778" s="51" t="s">
        <v>380</v>
      </c>
      <c r="I778" s="51"/>
      <c r="J778" s="51"/>
      <c r="K778" s="51"/>
      <c r="L778" s="51"/>
      <c r="M778" s="51"/>
      <c r="N778" s="51"/>
      <c r="O778" s="51"/>
      <c r="P778" s="51"/>
      <c r="Q778" s="51"/>
      <c r="R778" s="51"/>
      <c r="S778" s="51"/>
      <c r="T778" s="51"/>
      <c r="U778" s="51"/>
    </row>
    <row r="779" spans="1:21" ht="15.5">
      <c r="A779" s="51">
        <v>339</v>
      </c>
      <c r="B779" s="51" t="s">
        <v>609</v>
      </c>
      <c r="C779" s="51" t="s">
        <v>381</v>
      </c>
      <c r="D779" s="51" t="str">
        <f t="shared" si="12"/>
        <v>PPPSHBelize</v>
      </c>
      <c r="E779" s="51" t="s">
        <v>218</v>
      </c>
      <c r="F779" s="51" t="s">
        <v>382</v>
      </c>
      <c r="G779" s="51" t="s">
        <v>383</v>
      </c>
      <c r="H779" s="51" t="s">
        <v>384</v>
      </c>
      <c r="I779" s="51"/>
      <c r="J779" s="51" t="s">
        <v>353</v>
      </c>
      <c r="K779" s="51">
        <v>2E-3</v>
      </c>
      <c r="L779" s="51">
        <v>2E-3</v>
      </c>
      <c r="M779" s="51">
        <v>2E-3</v>
      </c>
      <c r="N779" s="51">
        <v>2E-3</v>
      </c>
      <c r="O779" s="51">
        <v>2E-3</v>
      </c>
      <c r="P779" s="51">
        <v>2E-3</v>
      </c>
      <c r="Q779" s="51">
        <v>2E-3</v>
      </c>
      <c r="R779" s="51">
        <v>2E-3</v>
      </c>
      <c r="S779" s="51">
        <v>2E-3</v>
      </c>
      <c r="T779" s="51">
        <v>2E-3</v>
      </c>
      <c r="U779" s="51">
        <v>2020</v>
      </c>
    </row>
    <row r="780" spans="1:21" ht="15.5">
      <c r="A780" s="51">
        <v>339</v>
      </c>
      <c r="B780" s="51" t="s">
        <v>609</v>
      </c>
      <c r="C780" s="51" t="s">
        <v>385</v>
      </c>
      <c r="D780" s="51" t="str">
        <f t="shared" si="12"/>
        <v>PPPEXBelize</v>
      </c>
      <c r="E780" s="51" t="s">
        <v>218</v>
      </c>
      <c r="F780" s="51" t="s">
        <v>386</v>
      </c>
      <c r="G780" s="51" t="s">
        <v>387</v>
      </c>
      <c r="H780" s="51" t="s">
        <v>388</v>
      </c>
      <c r="I780" s="51"/>
      <c r="J780" s="51" t="s">
        <v>353</v>
      </c>
      <c r="K780" s="51">
        <v>1.2390000000000001</v>
      </c>
      <c r="L780" s="51">
        <v>1.264</v>
      </c>
      <c r="M780" s="51">
        <v>1.3120000000000001</v>
      </c>
      <c r="N780" s="51">
        <v>1.319</v>
      </c>
      <c r="O780" s="51">
        <v>1.3420000000000001</v>
      </c>
      <c r="P780" s="51">
        <v>1.375</v>
      </c>
      <c r="Q780" s="51">
        <v>1.34</v>
      </c>
      <c r="R780" s="51">
        <v>1.319</v>
      </c>
      <c r="S780" s="51">
        <v>1.3049999999999999</v>
      </c>
      <c r="T780" s="51">
        <v>1.294</v>
      </c>
      <c r="U780" s="51">
        <v>2020</v>
      </c>
    </row>
    <row r="781" spans="1:21" ht="15.5">
      <c r="A781" s="51">
        <v>339</v>
      </c>
      <c r="B781" s="51" t="s">
        <v>609</v>
      </c>
      <c r="C781" s="51" t="s">
        <v>389</v>
      </c>
      <c r="D781" s="51" t="str">
        <f t="shared" si="12"/>
        <v>NID_NGDPBelize</v>
      </c>
      <c r="E781" s="51" t="s">
        <v>218</v>
      </c>
      <c r="F781" s="51" t="s">
        <v>390</v>
      </c>
      <c r="G781" s="51" t="s">
        <v>391</v>
      </c>
      <c r="H781" s="51" t="s">
        <v>392</v>
      </c>
      <c r="I781" s="51"/>
      <c r="J781" s="51" t="s">
        <v>610</v>
      </c>
      <c r="K781" s="51">
        <v>14.106999999999999</v>
      </c>
      <c r="L781" s="51">
        <v>14.692</v>
      </c>
      <c r="M781" s="51">
        <v>18.196999999999999</v>
      </c>
      <c r="N781" s="51">
        <v>22.007000000000001</v>
      </c>
      <c r="O781" s="51">
        <v>18.728999999999999</v>
      </c>
      <c r="P781" s="51">
        <v>17.081</v>
      </c>
      <c r="Q781" s="51">
        <v>14.865</v>
      </c>
      <c r="R781" s="51">
        <v>14.865</v>
      </c>
      <c r="S781" s="51">
        <v>14.865</v>
      </c>
      <c r="T781" s="51">
        <v>14.865</v>
      </c>
      <c r="U781" s="51">
        <v>2020</v>
      </c>
    </row>
    <row r="782" spans="1:21" ht="15.5">
      <c r="A782" s="51">
        <v>339</v>
      </c>
      <c r="B782" s="51" t="s">
        <v>609</v>
      </c>
      <c r="C782" s="51" t="s">
        <v>393</v>
      </c>
      <c r="D782" s="51" t="str">
        <f t="shared" si="12"/>
        <v>NGSD_NGDPBelize</v>
      </c>
      <c r="E782" s="51" t="s">
        <v>218</v>
      </c>
      <c r="F782" s="51" t="s">
        <v>394</v>
      </c>
      <c r="G782" s="51" t="s">
        <v>395</v>
      </c>
      <c r="H782" s="51" t="s">
        <v>392</v>
      </c>
      <c r="I782" s="51"/>
      <c r="J782" s="51" t="s">
        <v>610</v>
      </c>
      <c r="K782" s="51">
        <v>11.929</v>
      </c>
      <c r="L782" s="51">
        <v>10.09</v>
      </c>
      <c r="M782" s="51">
        <v>10.047000000000001</v>
      </c>
      <c r="N782" s="51">
        <v>11.872999999999999</v>
      </c>
      <c r="O782" s="51">
        <v>9.5120000000000005</v>
      </c>
      <c r="P782" s="51">
        <v>8.4580000000000002</v>
      </c>
      <c r="Q782" s="51">
        <v>6.8540000000000001</v>
      </c>
      <c r="R782" s="51">
        <v>5.6390000000000002</v>
      </c>
      <c r="S782" s="51">
        <v>6.83</v>
      </c>
      <c r="T782" s="51">
        <v>7.18</v>
      </c>
      <c r="U782" s="51">
        <v>2020</v>
      </c>
    </row>
    <row r="783" spans="1:21" ht="15.5">
      <c r="A783" s="51">
        <v>339</v>
      </c>
      <c r="B783" s="51" t="s">
        <v>609</v>
      </c>
      <c r="C783" s="51" t="s">
        <v>396</v>
      </c>
      <c r="D783" s="51" t="str">
        <f t="shared" si="12"/>
        <v>PCPIBelize</v>
      </c>
      <c r="E783" s="51" t="s">
        <v>218</v>
      </c>
      <c r="F783" s="51" t="s">
        <v>397</v>
      </c>
      <c r="G783" s="51" t="s">
        <v>398</v>
      </c>
      <c r="H783" s="51" t="s">
        <v>360</v>
      </c>
      <c r="I783" s="51"/>
      <c r="J783" s="51" t="s">
        <v>611</v>
      </c>
      <c r="K783" s="51">
        <v>132.09700000000001</v>
      </c>
      <c r="L783" s="51">
        <v>132.77099999999999</v>
      </c>
      <c r="M783" s="51">
        <v>134.36600000000001</v>
      </c>
      <c r="N783" s="51">
        <v>133.208</v>
      </c>
      <c r="O783" s="51">
        <v>134.09200000000001</v>
      </c>
      <c r="P783" s="51">
        <v>135.631</v>
      </c>
      <c r="Q783" s="51">
        <v>135.99700000000001</v>
      </c>
      <c r="R783" s="51">
        <v>136.251</v>
      </c>
      <c r="S783" s="51">
        <v>136.41499999999999</v>
      </c>
      <c r="T783" s="51">
        <v>137.779</v>
      </c>
      <c r="U783" s="51">
        <v>2020</v>
      </c>
    </row>
    <row r="784" spans="1:21" ht="15.5">
      <c r="A784" s="51">
        <v>339</v>
      </c>
      <c r="B784" s="51" t="s">
        <v>609</v>
      </c>
      <c r="C784" s="51" t="s">
        <v>400</v>
      </c>
      <c r="D784" s="51" t="str">
        <f t="shared" si="12"/>
        <v>PCPIPCHBelize</v>
      </c>
      <c r="E784" s="51" t="s">
        <v>218</v>
      </c>
      <c r="F784" s="51" t="s">
        <v>397</v>
      </c>
      <c r="G784" s="51" t="s">
        <v>401</v>
      </c>
      <c r="H784" s="51" t="s">
        <v>347</v>
      </c>
      <c r="I784" s="51"/>
      <c r="J784" s="51" t="s">
        <v>402</v>
      </c>
      <c r="K784" s="51">
        <v>1.2470000000000001</v>
      </c>
      <c r="L784" s="51">
        <v>0.51</v>
      </c>
      <c r="M784" s="51">
        <v>1.2010000000000001</v>
      </c>
      <c r="N784" s="51">
        <v>-0.86199999999999999</v>
      </c>
      <c r="O784" s="51">
        <v>0.66300000000000003</v>
      </c>
      <c r="P784" s="51">
        <v>1.1479999999999999</v>
      </c>
      <c r="Q784" s="51">
        <v>0.27</v>
      </c>
      <c r="R784" s="51">
        <v>0.187</v>
      </c>
      <c r="S784" s="51">
        <v>0.12</v>
      </c>
      <c r="T784" s="51">
        <v>1</v>
      </c>
      <c r="U784" s="51">
        <v>2020</v>
      </c>
    </row>
    <row r="785" spans="1:21" ht="15.5">
      <c r="A785" s="51">
        <v>339</v>
      </c>
      <c r="B785" s="51" t="s">
        <v>609</v>
      </c>
      <c r="C785" s="51" t="s">
        <v>403</v>
      </c>
      <c r="D785" s="51" t="str">
        <f t="shared" si="12"/>
        <v>PCPIEBelize</v>
      </c>
      <c r="E785" s="51" t="s">
        <v>218</v>
      </c>
      <c r="F785" s="51" t="s">
        <v>404</v>
      </c>
      <c r="G785" s="51" t="s">
        <v>405</v>
      </c>
      <c r="H785" s="51" t="s">
        <v>360</v>
      </c>
      <c r="I785" s="51"/>
      <c r="J785" s="51" t="s">
        <v>611</v>
      </c>
      <c r="K785" s="51">
        <v>131.47200000000001</v>
      </c>
      <c r="L785" s="51">
        <v>133.584</v>
      </c>
      <c r="M785" s="51">
        <v>133.35300000000001</v>
      </c>
      <c r="N785" s="51">
        <v>132.57300000000001</v>
      </c>
      <c r="O785" s="51">
        <v>134.095</v>
      </c>
      <c r="P785" s="51">
        <v>135.47999999999999</v>
      </c>
      <c r="Q785" s="51">
        <v>135.333</v>
      </c>
      <c r="R785" s="51">
        <v>135.55500000000001</v>
      </c>
      <c r="S785" s="51">
        <v>136.399</v>
      </c>
      <c r="T785" s="51">
        <v>138.44900000000001</v>
      </c>
      <c r="U785" s="51">
        <v>2020</v>
      </c>
    </row>
    <row r="786" spans="1:21" ht="15.5">
      <c r="A786" s="51">
        <v>339</v>
      </c>
      <c r="B786" s="51" t="s">
        <v>609</v>
      </c>
      <c r="C786" s="51" t="s">
        <v>406</v>
      </c>
      <c r="D786" s="51" t="str">
        <f t="shared" si="12"/>
        <v>PCPIEPCHBelize</v>
      </c>
      <c r="E786" s="51" t="s">
        <v>218</v>
      </c>
      <c r="F786" s="51" t="s">
        <v>404</v>
      </c>
      <c r="G786" s="51" t="s">
        <v>407</v>
      </c>
      <c r="H786" s="51" t="s">
        <v>347</v>
      </c>
      <c r="I786" s="51"/>
      <c r="J786" s="51" t="s">
        <v>408</v>
      </c>
      <c r="K786" s="51">
        <v>0.80700000000000005</v>
      </c>
      <c r="L786" s="51">
        <v>1.607</v>
      </c>
      <c r="M786" s="51">
        <v>-0.17299999999999999</v>
      </c>
      <c r="N786" s="51">
        <v>-0.58499999999999996</v>
      </c>
      <c r="O786" s="51">
        <v>1.1479999999999999</v>
      </c>
      <c r="P786" s="51">
        <v>1.0329999999999999</v>
      </c>
      <c r="Q786" s="51">
        <v>-0.108</v>
      </c>
      <c r="R786" s="51">
        <v>0.16400000000000001</v>
      </c>
      <c r="S786" s="51">
        <v>0.623</v>
      </c>
      <c r="T786" s="51">
        <v>1.502</v>
      </c>
      <c r="U786" s="51">
        <v>2020</v>
      </c>
    </row>
    <row r="787" spans="1:21" ht="15.5">
      <c r="A787" s="51">
        <v>339</v>
      </c>
      <c r="B787" s="51" t="s">
        <v>609</v>
      </c>
      <c r="C787" s="51" t="s">
        <v>409</v>
      </c>
      <c r="D787" s="51" t="str">
        <f t="shared" si="12"/>
        <v>FLIBOR6Belize</v>
      </c>
      <c r="E787" s="51" t="s">
        <v>218</v>
      </c>
      <c r="F787" s="51" t="s">
        <v>410</v>
      </c>
      <c r="G787" s="51"/>
      <c r="H787" s="51" t="s">
        <v>384</v>
      </c>
      <c r="I787" s="51"/>
      <c r="J787" s="51"/>
      <c r="K787" s="51"/>
      <c r="L787" s="51"/>
      <c r="M787" s="51"/>
      <c r="N787" s="51"/>
      <c r="O787" s="51"/>
      <c r="P787" s="51"/>
      <c r="Q787" s="51"/>
      <c r="R787" s="51"/>
      <c r="S787" s="51"/>
      <c r="T787" s="51"/>
      <c r="U787" s="51"/>
    </row>
    <row r="788" spans="1:21" ht="15.5">
      <c r="A788" s="51">
        <v>339</v>
      </c>
      <c r="B788" s="51" t="s">
        <v>609</v>
      </c>
      <c r="C788" s="51" t="s">
        <v>411</v>
      </c>
      <c r="D788" s="51" t="str">
        <f t="shared" si="12"/>
        <v>TM_RPCHBelize</v>
      </c>
      <c r="E788" s="51" t="s">
        <v>218</v>
      </c>
      <c r="F788" s="51" t="s">
        <v>412</v>
      </c>
      <c r="G788" s="51" t="s">
        <v>413</v>
      </c>
      <c r="H788" s="51" t="s">
        <v>347</v>
      </c>
      <c r="I788" s="51"/>
      <c r="J788" s="51" t="s">
        <v>612</v>
      </c>
      <c r="K788" s="51">
        <v>6.2549999999999999</v>
      </c>
      <c r="L788" s="51">
        <v>7.9409999999999998</v>
      </c>
      <c r="M788" s="51">
        <v>6.4329999999999998</v>
      </c>
      <c r="N788" s="51">
        <v>7.0570000000000004</v>
      </c>
      <c r="O788" s="51">
        <v>1.542</v>
      </c>
      <c r="P788" s="51">
        <v>-2.6480000000000001</v>
      </c>
      <c r="Q788" s="51">
        <v>0.45200000000000001</v>
      </c>
      <c r="R788" s="51">
        <v>6.476</v>
      </c>
      <c r="S788" s="51">
        <v>-25.084</v>
      </c>
      <c r="T788" s="51">
        <v>4.774</v>
      </c>
      <c r="U788" s="51">
        <v>2020</v>
      </c>
    </row>
    <row r="789" spans="1:21" ht="15.5">
      <c r="A789" s="51">
        <v>339</v>
      </c>
      <c r="B789" s="51" t="s">
        <v>609</v>
      </c>
      <c r="C789" s="51" t="s">
        <v>415</v>
      </c>
      <c r="D789" s="51" t="str">
        <f t="shared" si="12"/>
        <v>TMG_RPCHBelize</v>
      </c>
      <c r="E789" s="51" t="s">
        <v>218</v>
      </c>
      <c r="F789" s="51" t="s">
        <v>416</v>
      </c>
      <c r="G789" s="51" t="s">
        <v>417</v>
      </c>
      <c r="H789" s="51" t="s">
        <v>347</v>
      </c>
      <c r="I789" s="51"/>
      <c r="J789" s="51" t="s">
        <v>612</v>
      </c>
      <c r="K789" s="51">
        <v>5.8339999999999996</v>
      </c>
      <c r="L789" s="51">
        <v>6.8479999999999999</v>
      </c>
      <c r="M789" s="51">
        <v>5.968</v>
      </c>
      <c r="N789" s="51">
        <v>8.1349999999999998</v>
      </c>
      <c r="O789" s="51">
        <v>1.119</v>
      </c>
      <c r="P789" s="51">
        <v>-6.319</v>
      </c>
      <c r="Q789" s="51">
        <v>2.4079999999999999</v>
      </c>
      <c r="R789" s="51">
        <v>5.3920000000000003</v>
      </c>
      <c r="S789" s="51">
        <v>-20.257000000000001</v>
      </c>
      <c r="T789" s="51">
        <v>3.3730000000000002</v>
      </c>
      <c r="U789" s="51">
        <v>2020</v>
      </c>
    </row>
    <row r="790" spans="1:21" ht="15.5">
      <c r="A790" s="51">
        <v>339</v>
      </c>
      <c r="B790" s="51" t="s">
        <v>609</v>
      </c>
      <c r="C790" s="51" t="s">
        <v>418</v>
      </c>
      <c r="D790" s="51" t="str">
        <f t="shared" si="12"/>
        <v>TX_RPCHBelize</v>
      </c>
      <c r="E790" s="51" t="s">
        <v>218</v>
      </c>
      <c r="F790" s="51" t="s">
        <v>419</v>
      </c>
      <c r="G790" s="51" t="s">
        <v>420</v>
      </c>
      <c r="H790" s="51" t="s">
        <v>347</v>
      </c>
      <c r="I790" s="51"/>
      <c r="J790" s="51" t="s">
        <v>612</v>
      </c>
      <c r="K790" s="51">
        <v>8.4369999999999994</v>
      </c>
      <c r="L790" s="51">
        <v>0.72399999999999998</v>
      </c>
      <c r="M790" s="51">
        <v>0.69099999999999995</v>
      </c>
      <c r="N790" s="51">
        <v>-3.67</v>
      </c>
      <c r="O790" s="51">
        <v>-7.452</v>
      </c>
      <c r="P790" s="51">
        <v>4.4640000000000004</v>
      </c>
      <c r="Q790" s="51">
        <v>4.4800000000000004</v>
      </c>
      <c r="R790" s="51">
        <v>5.2460000000000004</v>
      </c>
      <c r="S790" s="51">
        <v>-34.576000000000001</v>
      </c>
      <c r="T790" s="51">
        <v>9.8550000000000004</v>
      </c>
      <c r="U790" s="51">
        <v>2020</v>
      </c>
    </row>
    <row r="791" spans="1:21" ht="15.5">
      <c r="A791" s="51">
        <v>339</v>
      </c>
      <c r="B791" s="51" t="s">
        <v>609</v>
      </c>
      <c r="C791" s="51" t="s">
        <v>421</v>
      </c>
      <c r="D791" s="51" t="str">
        <f t="shared" si="12"/>
        <v>TXG_RPCHBelize</v>
      </c>
      <c r="E791" s="51" t="s">
        <v>218</v>
      </c>
      <c r="F791" s="51" t="s">
        <v>422</v>
      </c>
      <c r="G791" s="51" t="s">
        <v>423</v>
      </c>
      <c r="H791" s="51" t="s">
        <v>347</v>
      </c>
      <c r="I791" s="51"/>
      <c r="J791" s="51" t="s">
        <v>612</v>
      </c>
      <c r="K791" s="51">
        <v>2.9129999999999998</v>
      </c>
      <c r="L791" s="51">
        <v>-4.4550000000000001</v>
      </c>
      <c r="M791" s="51">
        <v>-4.9379999999999997</v>
      </c>
      <c r="N791" s="51">
        <v>-7.7759999999999998</v>
      </c>
      <c r="O791" s="51">
        <v>-18.693999999999999</v>
      </c>
      <c r="P791" s="51">
        <v>1.387</v>
      </c>
      <c r="Q791" s="51">
        <v>-0.81899999999999995</v>
      </c>
      <c r="R791" s="51">
        <v>2.226</v>
      </c>
      <c r="S791" s="51">
        <v>-14.032</v>
      </c>
      <c r="T791" s="51">
        <v>2.2080000000000002</v>
      </c>
      <c r="U791" s="51">
        <v>2020</v>
      </c>
    </row>
    <row r="792" spans="1:21" ht="15.5">
      <c r="A792" s="51">
        <v>339</v>
      </c>
      <c r="B792" s="51" t="s">
        <v>609</v>
      </c>
      <c r="C792" s="51" t="s">
        <v>424</v>
      </c>
      <c r="D792" s="51" t="str">
        <f t="shared" si="12"/>
        <v>LURBelize</v>
      </c>
      <c r="E792" s="51" t="s">
        <v>218</v>
      </c>
      <c r="F792" s="51" t="s">
        <v>425</v>
      </c>
      <c r="G792" s="51" t="s">
        <v>426</v>
      </c>
      <c r="H792" s="51" t="s">
        <v>427</v>
      </c>
      <c r="I792" s="51"/>
      <c r="J792" s="51" t="s">
        <v>613</v>
      </c>
      <c r="K792" s="51">
        <v>15.25</v>
      </c>
      <c r="L792" s="51">
        <v>12.95</v>
      </c>
      <c r="M792" s="51">
        <v>11.577999999999999</v>
      </c>
      <c r="N792" s="51">
        <v>10.157</v>
      </c>
      <c r="O792" s="51">
        <v>9.5500000000000007</v>
      </c>
      <c r="P792" s="51">
        <v>9.35</v>
      </c>
      <c r="Q792" s="51">
        <v>9.7249999999999996</v>
      </c>
      <c r="R792" s="51">
        <v>9</v>
      </c>
      <c r="S792" s="51">
        <v>23.699000000000002</v>
      </c>
      <c r="T792" s="51">
        <v>23.236999999999998</v>
      </c>
      <c r="U792" s="51">
        <v>2019</v>
      </c>
    </row>
    <row r="793" spans="1:21" ht="15.5">
      <c r="A793" s="51">
        <v>339</v>
      </c>
      <c r="B793" s="51" t="s">
        <v>609</v>
      </c>
      <c r="C793" s="51" t="s">
        <v>428</v>
      </c>
      <c r="D793" s="51" t="str">
        <f t="shared" si="12"/>
        <v>LEBelize</v>
      </c>
      <c r="E793" s="51" t="s">
        <v>218</v>
      </c>
      <c r="F793" s="51" t="s">
        <v>429</v>
      </c>
      <c r="G793" s="51" t="s">
        <v>430</v>
      </c>
      <c r="H793" s="51" t="s">
        <v>431</v>
      </c>
      <c r="I793" s="51" t="s">
        <v>432</v>
      </c>
      <c r="J793" s="51"/>
      <c r="K793" s="51"/>
      <c r="L793" s="51"/>
      <c r="M793" s="51"/>
      <c r="N793" s="51"/>
      <c r="O793" s="51"/>
      <c r="P793" s="51"/>
      <c r="Q793" s="51"/>
      <c r="R793" s="51"/>
      <c r="S793" s="51"/>
      <c r="T793" s="51"/>
      <c r="U793" s="51"/>
    </row>
    <row r="794" spans="1:21" ht="15.5">
      <c r="A794" s="51">
        <v>339</v>
      </c>
      <c r="B794" s="51" t="s">
        <v>609</v>
      </c>
      <c r="C794" s="51" t="s">
        <v>433</v>
      </c>
      <c r="D794" s="51" t="str">
        <f t="shared" si="12"/>
        <v>LPBelize</v>
      </c>
      <c r="E794" s="51" t="s">
        <v>218</v>
      </c>
      <c r="F794" s="51" t="s">
        <v>434</v>
      </c>
      <c r="G794" s="51" t="s">
        <v>435</v>
      </c>
      <c r="H794" s="51" t="s">
        <v>431</v>
      </c>
      <c r="I794" s="51" t="s">
        <v>432</v>
      </c>
      <c r="J794" s="51" t="s">
        <v>614</v>
      </c>
      <c r="K794" s="51">
        <v>0.34100000000000003</v>
      </c>
      <c r="L794" s="51">
        <v>0.35</v>
      </c>
      <c r="M794" s="51">
        <v>0.35899999999999999</v>
      </c>
      <c r="N794" s="51">
        <v>0.36799999999999999</v>
      </c>
      <c r="O794" s="51">
        <v>0.378</v>
      </c>
      <c r="P794" s="51">
        <v>0.38800000000000001</v>
      </c>
      <c r="Q794" s="51">
        <v>0.39800000000000002</v>
      </c>
      <c r="R794" s="51">
        <v>0.40799999999999997</v>
      </c>
      <c r="S794" s="51">
        <v>0.41899999999999998</v>
      </c>
      <c r="T794" s="51">
        <v>0.42799999999999999</v>
      </c>
      <c r="U794" s="51">
        <v>2020</v>
      </c>
    </row>
    <row r="795" spans="1:21" ht="15.5">
      <c r="A795" s="51">
        <v>339</v>
      </c>
      <c r="B795" s="51" t="s">
        <v>609</v>
      </c>
      <c r="C795" s="51" t="s">
        <v>437</v>
      </c>
      <c r="D795" s="51" t="str">
        <f t="shared" si="12"/>
        <v>GGRBelize</v>
      </c>
      <c r="E795" s="51" t="s">
        <v>218</v>
      </c>
      <c r="F795" s="51" t="s">
        <v>438</v>
      </c>
      <c r="G795" s="51" t="s">
        <v>439</v>
      </c>
      <c r="H795" s="51" t="s">
        <v>342</v>
      </c>
      <c r="I795" s="51" t="s">
        <v>343</v>
      </c>
      <c r="J795" s="51" t="s">
        <v>615</v>
      </c>
      <c r="K795" s="51">
        <v>0.83699999999999997</v>
      </c>
      <c r="L795" s="51">
        <v>0.92</v>
      </c>
      <c r="M795" s="51">
        <v>0.98799999999999999</v>
      </c>
      <c r="N795" s="51">
        <v>1</v>
      </c>
      <c r="O795" s="51">
        <v>1.0389999999999999</v>
      </c>
      <c r="P795" s="51">
        <v>1.0960000000000001</v>
      </c>
      <c r="Q795" s="51">
        <v>1.1679999999999999</v>
      </c>
      <c r="R795" s="51">
        <v>1.165</v>
      </c>
      <c r="S795" s="51">
        <v>0.98099999999999998</v>
      </c>
      <c r="T795" s="51">
        <v>0.97</v>
      </c>
      <c r="U795" s="51">
        <v>2019</v>
      </c>
    </row>
    <row r="796" spans="1:21" ht="15.5">
      <c r="A796" s="51">
        <v>339</v>
      </c>
      <c r="B796" s="51" t="s">
        <v>609</v>
      </c>
      <c r="C796" s="51" t="s">
        <v>441</v>
      </c>
      <c r="D796" s="51" t="str">
        <f t="shared" si="12"/>
        <v>GGR_NGDPBelize</v>
      </c>
      <c r="E796" s="51" t="s">
        <v>218</v>
      </c>
      <c r="F796" s="51" t="s">
        <v>438</v>
      </c>
      <c r="G796" s="51" t="s">
        <v>439</v>
      </c>
      <c r="H796" s="51" t="s">
        <v>392</v>
      </c>
      <c r="I796" s="51"/>
      <c r="J796" s="51" t="s">
        <v>442</v>
      </c>
      <c r="K796" s="51">
        <v>27.518999999999998</v>
      </c>
      <c r="L796" s="51">
        <v>29.16</v>
      </c>
      <c r="M796" s="51">
        <v>29.620999999999999</v>
      </c>
      <c r="N796" s="51">
        <v>29.004000000000001</v>
      </c>
      <c r="O796" s="51">
        <v>29.283999999999999</v>
      </c>
      <c r="P796" s="51">
        <v>29.905999999999999</v>
      </c>
      <c r="Q796" s="51">
        <v>31.021999999999998</v>
      </c>
      <c r="R796" s="51">
        <v>30.338999999999999</v>
      </c>
      <c r="S796" s="51">
        <v>29.713000000000001</v>
      </c>
      <c r="T796" s="51">
        <v>28.527999999999999</v>
      </c>
      <c r="U796" s="51">
        <v>2019</v>
      </c>
    </row>
    <row r="797" spans="1:21" ht="15.5">
      <c r="A797" s="51">
        <v>339</v>
      </c>
      <c r="B797" s="51" t="s">
        <v>609</v>
      </c>
      <c r="C797" s="51" t="s">
        <v>443</v>
      </c>
      <c r="D797" s="51" t="str">
        <f t="shared" si="12"/>
        <v>GGXBelize</v>
      </c>
      <c r="E797" s="51" t="s">
        <v>218</v>
      </c>
      <c r="F797" s="51" t="s">
        <v>444</v>
      </c>
      <c r="G797" s="51" t="s">
        <v>445</v>
      </c>
      <c r="H797" s="51" t="s">
        <v>342</v>
      </c>
      <c r="I797" s="51" t="s">
        <v>343</v>
      </c>
      <c r="J797" s="51" t="s">
        <v>615</v>
      </c>
      <c r="K797" s="51">
        <v>0.88200000000000001</v>
      </c>
      <c r="L797" s="51">
        <v>0.94499999999999995</v>
      </c>
      <c r="M797" s="51">
        <v>1.0629999999999999</v>
      </c>
      <c r="N797" s="51">
        <v>1.2250000000000001</v>
      </c>
      <c r="O797" s="51">
        <v>1.2310000000000001</v>
      </c>
      <c r="P797" s="51">
        <v>1.256</v>
      </c>
      <c r="Q797" s="51">
        <v>1.238</v>
      </c>
      <c r="R797" s="51">
        <v>1.3109999999999999</v>
      </c>
      <c r="S797" s="51">
        <v>1.3049999999999999</v>
      </c>
      <c r="T797" s="51">
        <v>1.337</v>
      </c>
      <c r="U797" s="51">
        <v>2019</v>
      </c>
    </row>
    <row r="798" spans="1:21" ht="15.5">
      <c r="A798" s="51">
        <v>339</v>
      </c>
      <c r="B798" s="51" t="s">
        <v>609</v>
      </c>
      <c r="C798" s="51" t="s">
        <v>446</v>
      </c>
      <c r="D798" s="51" t="str">
        <f t="shared" si="12"/>
        <v>GGX_NGDPBelize</v>
      </c>
      <c r="E798" s="51" t="s">
        <v>218</v>
      </c>
      <c r="F798" s="51" t="s">
        <v>444</v>
      </c>
      <c r="G798" s="51" t="s">
        <v>445</v>
      </c>
      <c r="H798" s="51" t="s">
        <v>392</v>
      </c>
      <c r="I798" s="51"/>
      <c r="J798" s="51" t="s">
        <v>447</v>
      </c>
      <c r="K798" s="51">
        <v>28.986999999999998</v>
      </c>
      <c r="L798" s="51">
        <v>29.946000000000002</v>
      </c>
      <c r="M798" s="51">
        <v>31.888999999999999</v>
      </c>
      <c r="N798" s="51">
        <v>35.527999999999999</v>
      </c>
      <c r="O798" s="51">
        <v>34.701000000000001</v>
      </c>
      <c r="P798" s="51">
        <v>34.258000000000003</v>
      </c>
      <c r="Q798" s="51">
        <v>32.878</v>
      </c>
      <c r="R798" s="51">
        <v>34.137999999999998</v>
      </c>
      <c r="S798" s="51">
        <v>39.506</v>
      </c>
      <c r="T798" s="51">
        <v>39.335000000000001</v>
      </c>
      <c r="U798" s="51">
        <v>2019</v>
      </c>
    </row>
    <row r="799" spans="1:21" ht="15.5">
      <c r="A799" s="51">
        <v>339</v>
      </c>
      <c r="B799" s="51" t="s">
        <v>609</v>
      </c>
      <c r="C799" s="51" t="s">
        <v>448</v>
      </c>
      <c r="D799" s="51" t="str">
        <f t="shared" si="12"/>
        <v>GGXCNLBelize</v>
      </c>
      <c r="E799" s="51" t="s">
        <v>218</v>
      </c>
      <c r="F799" s="51" t="s">
        <v>449</v>
      </c>
      <c r="G799" s="51" t="s">
        <v>450</v>
      </c>
      <c r="H799" s="51" t="s">
        <v>342</v>
      </c>
      <c r="I799" s="51" t="s">
        <v>343</v>
      </c>
      <c r="J799" s="51" t="s">
        <v>615</v>
      </c>
      <c r="K799" s="51">
        <v>-4.4999999999999998E-2</v>
      </c>
      <c r="L799" s="51">
        <v>-2.5000000000000001E-2</v>
      </c>
      <c r="M799" s="51">
        <v>-7.5999999999999998E-2</v>
      </c>
      <c r="N799" s="51">
        <v>-0.22500000000000001</v>
      </c>
      <c r="O799" s="51">
        <v>-0.192</v>
      </c>
      <c r="P799" s="51">
        <v>-0.16</v>
      </c>
      <c r="Q799" s="51">
        <v>-7.0000000000000007E-2</v>
      </c>
      <c r="R799" s="51">
        <v>-0.14599999999999999</v>
      </c>
      <c r="S799" s="51">
        <v>-0.32300000000000001</v>
      </c>
      <c r="T799" s="51">
        <v>-0.36699999999999999</v>
      </c>
      <c r="U799" s="51">
        <v>2019</v>
      </c>
    </row>
    <row r="800" spans="1:21" ht="15.5">
      <c r="A800" s="51">
        <v>339</v>
      </c>
      <c r="B800" s="51" t="s">
        <v>609</v>
      </c>
      <c r="C800" s="51" t="s">
        <v>451</v>
      </c>
      <c r="D800" s="51" t="str">
        <f t="shared" si="12"/>
        <v>GGXCNL_NGDPBelize</v>
      </c>
      <c r="E800" s="51" t="s">
        <v>218</v>
      </c>
      <c r="F800" s="51" t="s">
        <v>449</v>
      </c>
      <c r="G800" s="51" t="s">
        <v>450</v>
      </c>
      <c r="H800" s="51" t="s">
        <v>392</v>
      </c>
      <c r="I800" s="51"/>
      <c r="J800" s="51" t="s">
        <v>452</v>
      </c>
      <c r="K800" s="51">
        <v>-1.468</v>
      </c>
      <c r="L800" s="51">
        <v>-0.78600000000000003</v>
      </c>
      <c r="M800" s="51">
        <v>-2.2669999999999999</v>
      </c>
      <c r="N800" s="51">
        <v>-6.524</v>
      </c>
      <c r="O800" s="51">
        <v>-5.4169999999999998</v>
      </c>
      <c r="P800" s="51">
        <v>-4.3520000000000003</v>
      </c>
      <c r="Q800" s="51">
        <v>-1.855</v>
      </c>
      <c r="R800" s="51">
        <v>-3.8</v>
      </c>
      <c r="S800" s="51">
        <v>-9.7929999999999993</v>
      </c>
      <c r="T800" s="51">
        <v>-10.808</v>
      </c>
      <c r="U800" s="51">
        <v>2019</v>
      </c>
    </row>
    <row r="801" spans="1:21" ht="15.5">
      <c r="A801" s="51">
        <v>339</v>
      </c>
      <c r="B801" s="51" t="s">
        <v>609</v>
      </c>
      <c r="C801" s="51" t="s">
        <v>453</v>
      </c>
      <c r="D801" s="51" t="str">
        <f t="shared" si="12"/>
        <v>GGSBBelize</v>
      </c>
      <c r="E801" s="51" t="s">
        <v>218</v>
      </c>
      <c r="F801" s="51" t="s">
        <v>454</v>
      </c>
      <c r="G801" s="51" t="s">
        <v>455</v>
      </c>
      <c r="H801" s="51" t="s">
        <v>342</v>
      </c>
      <c r="I801" s="51" t="s">
        <v>343</v>
      </c>
      <c r="J801" s="51"/>
      <c r="K801" s="51"/>
      <c r="L801" s="51"/>
      <c r="M801" s="51"/>
      <c r="N801" s="51"/>
      <c r="O801" s="51"/>
      <c r="P801" s="51"/>
      <c r="Q801" s="51"/>
      <c r="R801" s="51"/>
      <c r="S801" s="51"/>
      <c r="T801" s="51"/>
      <c r="U801" s="51"/>
    </row>
    <row r="802" spans="1:21" ht="15.5">
      <c r="A802" s="51">
        <v>339</v>
      </c>
      <c r="B802" s="51" t="s">
        <v>609</v>
      </c>
      <c r="C802" s="51" t="s">
        <v>456</v>
      </c>
      <c r="D802" s="51" t="str">
        <f t="shared" si="12"/>
        <v>GGSB_NPGDPBelize</v>
      </c>
      <c r="E802" s="51" t="s">
        <v>218</v>
      </c>
      <c r="F802" s="51" t="s">
        <v>454</v>
      </c>
      <c r="G802" s="51" t="s">
        <v>455</v>
      </c>
      <c r="H802" s="51" t="s">
        <v>380</v>
      </c>
      <c r="I802" s="51"/>
      <c r="J802" s="51"/>
      <c r="K802" s="51"/>
      <c r="L802" s="51"/>
      <c r="M802" s="51"/>
      <c r="N802" s="51"/>
      <c r="O802" s="51"/>
      <c r="P802" s="51"/>
      <c r="Q802" s="51"/>
      <c r="R802" s="51"/>
      <c r="S802" s="51"/>
      <c r="T802" s="51"/>
      <c r="U802" s="51"/>
    </row>
    <row r="803" spans="1:21" ht="15.5">
      <c r="A803" s="51">
        <v>339</v>
      </c>
      <c r="B803" s="51" t="s">
        <v>609</v>
      </c>
      <c r="C803" s="51" t="s">
        <v>457</v>
      </c>
      <c r="D803" s="51" t="str">
        <f t="shared" si="12"/>
        <v>GGXONLBBelize</v>
      </c>
      <c r="E803" s="51" t="s">
        <v>218</v>
      </c>
      <c r="F803" s="51" t="s">
        <v>458</v>
      </c>
      <c r="G803" s="51" t="s">
        <v>459</v>
      </c>
      <c r="H803" s="51" t="s">
        <v>342</v>
      </c>
      <c r="I803" s="51" t="s">
        <v>343</v>
      </c>
      <c r="J803" s="51" t="s">
        <v>615</v>
      </c>
      <c r="K803" s="51">
        <v>0.05</v>
      </c>
      <c r="L803" s="51">
        <v>3.5000000000000003E-2</v>
      </c>
      <c r="M803" s="51">
        <v>1.4E-2</v>
      </c>
      <c r="N803" s="51">
        <v>-0.13200000000000001</v>
      </c>
      <c r="O803" s="51">
        <v>-9.6000000000000002E-2</v>
      </c>
      <c r="P803" s="51">
        <v>-4.4999999999999998E-2</v>
      </c>
      <c r="Q803" s="51">
        <v>0.05</v>
      </c>
      <c r="R803" s="51">
        <v>-1.7999999999999999E-2</v>
      </c>
      <c r="S803" s="51">
        <v>-0.22</v>
      </c>
      <c r="T803" s="51">
        <v>-0.23499999999999999</v>
      </c>
      <c r="U803" s="51">
        <v>2019</v>
      </c>
    </row>
    <row r="804" spans="1:21" ht="15.5">
      <c r="A804" s="51">
        <v>339</v>
      </c>
      <c r="B804" s="51" t="s">
        <v>609</v>
      </c>
      <c r="C804" s="51" t="s">
        <v>460</v>
      </c>
      <c r="D804" s="51" t="str">
        <f t="shared" si="12"/>
        <v>GGXONLB_NGDPBelize</v>
      </c>
      <c r="E804" s="51" t="s">
        <v>218</v>
      </c>
      <c r="F804" s="51" t="s">
        <v>458</v>
      </c>
      <c r="G804" s="51" t="s">
        <v>459</v>
      </c>
      <c r="H804" s="51" t="s">
        <v>392</v>
      </c>
      <c r="I804" s="51"/>
      <c r="J804" s="51" t="s">
        <v>461</v>
      </c>
      <c r="K804" s="51">
        <v>1.6559999999999999</v>
      </c>
      <c r="L804" s="51">
        <v>1.105</v>
      </c>
      <c r="M804" s="51">
        <v>0.433</v>
      </c>
      <c r="N804" s="51">
        <v>-3.84</v>
      </c>
      <c r="O804" s="51">
        <v>-2.7029999999999998</v>
      </c>
      <c r="P804" s="51">
        <v>-1.2350000000000001</v>
      </c>
      <c r="Q804" s="51">
        <v>1.337</v>
      </c>
      <c r="R804" s="51">
        <v>-0.46800000000000003</v>
      </c>
      <c r="S804" s="51">
        <v>-6.6680000000000001</v>
      </c>
      <c r="T804" s="51">
        <v>-6.915</v>
      </c>
      <c r="U804" s="51">
        <v>2019</v>
      </c>
    </row>
    <row r="805" spans="1:21" ht="15.5">
      <c r="A805" s="51">
        <v>339</v>
      </c>
      <c r="B805" s="51" t="s">
        <v>609</v>
      </c>
      <c r="C805" s="51" t="s">
        <v>462</v>
      </c>
      <c r="D805" s="51" t="str">
        <f t="shared" si="12"/>
        <v>GGXWDNBelize</v>
      </c>
      <c r="E805" s="51" t="s">
        <v>218</v>
      </c>
      <c r="F805" s="51" t="s">
        <v>463</v>
      </c>
      <c r="G805" s="51" t="s">
        <v>464</v>
      </c>
      <c r="H805" s="51" t="s">
        <v>342</v>
      </c>
      <c r="I805" s="51" t="s">
        <v>343</v>
      </c>
      <c r="J805" s="51"/>
      <c r="K805" s="51"/>
      <c r="L805" s="51"/>
      <c r="M805" s="51"/>
      <c r="N805" s="51"/>
      <c r="O805" s="51"/>
      <c r="P805" s="51"/>
      <c r="Q805" s="51"/>
      <c r="R805" s="51"/>
      <c r="S805" s="51"/>
      <c r="T805" s="51"/>
      <c r="U805" s="51"/>
    </row>
    <row r="806" spans="1:21" ht="15.5">
      <c r="A806" s="51">
        <v>339</v>
      </c>
      <c r="B806" s="51" t="s">
        <v>609</v>
      </c>
      <c r="C806" s="51" t="s">
        <v>465</v>
      </c>
      <c r="D806" s="51" t="str">
        <f t="shared" si="12"/>
        <v>GGXWDN_NGDPBelize</v>
      </c>
      <c r="E806" s="51" t="s">
        <v>218</v>
      </c>
      <c r="F806" s="51" t="s">
        <v>463</v>
      </c>
      <c r="G806" s="51" t="s">
        <v>464</v>
      </c>
      <c r="H806" s="51" t="s">
        <v>392</v>
      </c>
      <c r="I806" s="51"/>
      <c r="J806" s="51"/>
      <c r="K806" s="51"/>
      <c r="L806" s="51"/>
      <c r="M806" s="51"/>
      <c r="N806" s="51"/>
      <c r="O806" s="51"/>
      <c r="P806" s="51"/>
      <c r="Q806" s="51"/>
      <c r="R806" s="51"/>
      <c r="S806" s="51"/>
      <c r="T806" s="51"/>
      <c r="U806" s="51"/>
    </row>
    <row r="807" spans="1:21" ht="15.5">
      <c r="A807" s="51">
        <v>339</v>
      </c>
      <c r="B807" s="51" t="s">
        <v>609</v>
      </c>
      <c r="C807" s="51" t="s">
        <v>466</v>
      </c>
      <c r="D807" s="51" t="str">
        <f t="shared" si="12"/>
        <v>GGXWDGBelize</v>
      </c>
      <c r="E807" s="51" t="s">
        <v>218</v>
      </c>
      <c r="F807" s="51" t="s">
        <v>467</v>
      </c>
      <c r="G807" s="51" t="s">
        <v>468</v>
      </c>
      <c r="H807" s="51" t="s">
        <v>342</v>
      </c>
      <c r="I807" s="51" t="s">
        <v>343</v>
      </c>
      <c r="J807" s="51" t="s">
        <v>615</v>
      </c>
      <c r="K807" s="51">
        <v>2.4209999999999998</v>
      </c>
      <c r="L807" s="51">
        <v>2.5539999999999998</v>
      </c>
      <c r="M807" s="51">
        <v>2.6320000000000001</v>
      </c>
      <c r="N807" s="51">
        <v>2.8530000000000002</v>
      </c>
      <c r="O807" s="51">
        <v>3.1560000000000001</v>
      </c>
      <c r="P807" s="51">
        <v>3.54</v>
      </c>
      <c r="Q807" s="51">
        <v>3.6139999999999999</v>
      </c>
      <c r="R807" s="51">
        <v>3.7440000000000002</v>
      </c>
      <c r="S807" s="51">
        <v>4.2069999999999999</v>
      </c>
      <c r="T807" s="51">
        <v>4.5750000000000002</v>
      </c>
      <c r="U807" s="51">
        <v>2019</v>
      </c>
    </row>
    <row r="808" spans="1:21" ht="15.5">
      <c r="A808" s="51">
        <v>339</v>
      </c>
      <c r="B808" s="51" t="s">
        <v>609</v>
      </c>
      <c r="C808" s="51" t="s">
        <v>469</v>
      </c>
      <c r="D808" s="51" t="str">
        <f t="shared" si="12"/>
        <v>GGXWDG_NGDPBelize</v>
      </c>
      <c r="E808" s="51" t="s">
        <v>218</v>
      </c>
      <c r="F808" s="51" t="s">
        <v>467</v>
      </c>
      <c r="G808" s="51" t="s">
        <v>468</v>
      </c>
      <c r="H808" s="51" t="s">
        <v>392</v>
      </c>
      <c r="I808" s="51"/>
      <c r="J808" s="51" t="s">
        <v>470</v>
      </c>
      <c r="K808" s="51">
        <v>79.576999999999998</v>
      </c>
      <c r="L808" s="51">
        <v>80.947999999999993</v>
      </c>
      <c r="M808" s="51">
        <v>78.944000000000003</v>
      </c>
      <c r="N808" s="51">
        <v>82.713999999999999</v>
      </c>
      <c r="O808" s="51">
        <v>88.977000000000004</v>
      </c>
      <c r="P808" s="51">
        <v>96.581000000000003</v>
      </c>
      <c r="Q808" s="51">
        <v>96.01</v>
      </c>
      <c r="R808" s="51">
        <v>97.516000000000005</v>
      </c>
      <c r="S808" s="51">
        <v>127.408</v>
      </c>
      <c r="T808" s="51">
        <v>134.57900000000001</v>
      </c>
      <c r="U808" s="51">
        <v>2019</v>
      </c>
    </row>
    <row r="809" spans="1:21" ht="15.5">
      <c r="A809" s="51">
        <v>339</v>
      </c>
      <c r="B809" s="51" t="s">
        <v>609</v>
      </c>
      <c r="C809" s="51" t="s">
        <v>471</v>
      </c>
      <c r="D809" s="51" t="str">
        <f t="shared" si="12"/>
        <v>NGDP_FYBelize</v>
      </c>
      <c r="E809" s="51" t="s">
        <v>218</v>
      </c>
      <c r="F809" s="51" t="s">
        <v>472</v>
      </c>
      <c r="G809" s="51" t="s">
        <v>473</v>
      </c>
      <c r="H809" s="51" t="s">
        <v>342</v>
      </c>
      <c r="I809" s="51" t="s">
        <v>343</v>
      </c>
      <c r="J809" s="51" t="s">
        <v>615</v>
      </c>
      <c r="K809" s="51">
        <v>3.0419999999999998</v>
      </c>
      <c r="L809" s="51">
        <v>3.1549999999999998</v>
      </c>
      <c r="M809" s="51">
        <v>3.3340000000000001</v>
      </c>
      <c r="N809" s="51">
        <v>3.4489999999999998</v>
      </c>
      <c r="O809" s="51">
        <v>3.5470000000000002</v>
      </c>
      <c r="P809" s="51">
        <v>3.6659999999999999</v>
      </c>
      <c r="Q809" s="51">
        <v>3.7650000000000001</v>
      </c>
      <c r="R809" s="51">
        <v>3.839</v>
      </c>
      <c r="S809" s="51">
        <v>3.302</v>
      </c>
      <c r="T809" s="51">
        <v>3.399</v>
      </c>
      <c r="U809" s="51">
        <v>2019</v>
      </c>
    </row>
    <row r="810" spans="1:21" ht="15.5">
      <c r="A810" s="51">
        <v>339</v>
      </c>
      <c r="B810" s="51" t="s">
        <v>609</v>
      </c>
      <c r="C810" s="51" t="s">
        <v>474</v>
      </c>
      <c r="D810" s="51" t="str">
        <f t="shared" si="12"/>
        <v>BCABelize</v>
      </c>
      <c r="E810" s="51" t="s">
        <v>218</v>
      </c>
      <c r="F810" s="51" t="s">
        <v>475</v>
      </c>
      <c r="G810" s="51" t="s">
        <v>476</v>
      </c>
      <c r="H810" s="51" t="s">
        <v>352</v>
      </c>
      <c r="I810" s="51" t="s">
        <v>343</v>
      </c>
      <c r="J810" s="51" t="s">
        <v>616</v>
      </c>
      <c r="K810" s="51">
        <v>-3.3000000000000002E-2</v>
      </c>
      <c r="L810" s="51">
        <v>-7.2999999999999995E-2</v>
      </c>
      <c r="M810" s="51">
        <v>-0.13600000000000001</v>
      </c>
      <c r="N810" s="51">
        <v>-0.17499999999999999</v>
      </c>
      <c r="O810" s="51">
        <v>-0.16300000000000001</v>
      </c>
      <c r="P810" s="51">
        <v>-0.158</v>
      </c>
      <c r="Q810" s="51">
        <v>-0.151</v>
      </c>
      <c r="R810" s="51">
        <v>-0.17699999999999999</v>
      </c>
      <c r="S810" s="51">
        <v>-0.13300000000000001</v>
      </c>
      <c r="T810" s="51">
        <v>-0.13100000000000001</v>
      </c>
      <c r="U810" s="51">
        <v>2019</v>
      </c>
    </row>
    <row r="811" spans="1:21" ht="15.5">
      <c r="A811" s="51">
        <v>339</v>
      </c>
      <c r="B811" s="51" t="s">
        <v>609</v>
      </c>
      <c r="C811" s="51" t="s">
        <v>478</v>
      </c>
      <c r="D811" s="51" t="str">
        <f t="shared" si="12"/>
        <v>BCA_NGDPDBelize</v>
      </c>
      <c r="E811" s="51" t="s">
        <v>218</v>
      </c>
      <c r="F811" s="51" t="s">
        <v>475</v>
      </c>
      <c r="G811" s="51" t="s">
        <v>476</v>
      </c>
      <c r="H811" s="51" t="s">
        <v>392</v>
      </c>
      <c r="I811" s="51"/>
      <c r="J811" s="51" t="s">
        <v>479</v>
      </c>
      <c r="K811" s="51">
        <v>-2.177</v>
      </c>
      <c r="L811" s="51">
        <v>-4.6020000000000003</v>
      </c>
      <c r="M811" s="51">
        <v>-8.15</v>
      </c>
      <c r="N811" s="51">
        <v>-10.132999999999999</v>
      </c>
      <c r="O811" s="51">
        <v>-9.2170000000000005</v>
      </c>
      <c r="P811" s="51">
        <v>-8.6229999999999993</v>
      </c>
      <c r="Q811" s="51">
        <v>-8.0109999999999992</v>
      </c>
      <c r="R811" s="51">
        <v>-9.2270000000000003</v>
      </c>
      <c r="S811" s="51">
        <v>-8.0359999999999996</v>
      </c>
      <c r="T811" s="51">
        <v>-7.6849999999999996</v>
      </c>
      <c r="U811" s="51">
        <v>2019</v>
      </c>
    </row>
    <row r="812" spans="1:21" ht="15.5">
      <c r="A812" s="51">
        <v>638</v>
      </c>
      <c r="B812" s="51" t="s">
        <v>617</v>
      </c>
      <c r="C812" s="51" t="s">
        <v>338</v>
      </c>
      <c r="D812" s="51" t="str">
        <f t="shared" si="12"/>
        <v>NGDP_RBenin</v>
      </c>
      <c r="E812" s="51" t="s">
        <v>307</v>
      </c>
      <c r="F812" s="51" t="s">
        <v>340</v>
      </c>
      <c r="G812" s="51" t="s">
        <v>341</v>
      </c>
      <c r="H812" s="51" t="s">
        <v>342</v>
      </c>
      <c r="I812" s="51" t="s">
        <v>343</v>
      </c>
      <c r="J812" s="51" t="s">
        <v>618</v>
      </c>
      <c r="K812" s="51">
        <v>5802.47</v>
      </c>
      <c r="L812" s="51">
        <v>6219.75</v>
      </c>
      <c r="M812" s="51">
        <v>6615.19</v>
      </c>
      <c r="N812" s="51">
        <v>6732.81</v>
      </c>
      <c r="O812" s="51">
        <v>6957.67</v>
      </c>
      <c r="P812" s="51">
        <v>7352.28</v>
      </c>
      <c r="Q812" s="51">
        <v>7844.68</v>
      </c>
      <c r="R812" s="51">
        <v>8383.27</v>
      </c>
      <c r="S812" s="51">
        <v>8550.64</v>
      </c>
      <c r="T812" s="51">
        <v>8975.75</v>
      </c>
      <c r="U812" s="51">
        <v>2019</v>
      </c>
    </row>
    <row r="813" spans="1:21" ht="15.5">
      <c r="A813" s="51">
        <v>638</v>
      </c>
      <c r="B813" s="51" t="s">
        <v>617</v>
      </c>
      <c r="C813" s="51" t="s">
        <v>345</v>
      </c>
      <c r="D813" s="51" t="str">
        <f t="shared" si="12"/>
        <v>NGDP_RPCHBenin</v>
      </c>
      <c r="E813" s="51" t="s">
        <v>307</v>
      </c>
      <c r="F813" s="51" t="s">
        <v>340</v>
      </c>
      <c r="G813" s="51" t="s">
        <v>346</v>
      </c>
      <c r="H813" s="51" t="s">
        <v>347</v>
      </c>
      <c r="I813" s="51"/>
      <c r="J813" s="51" t="s">
        <v>348</v>
      </c>
      <c r="K813" s="51">
        <v>4.8109999999999999</v>
      </c>
      <c r="L813" s="51">
        <v>7.1909999999999998</v>
      </c>
      <c r="M813" s="51">
        <v>6.3579999999999997</v>
      </c>
      <c r="N813" s="51">
        <v>1.778</v>
      </c>
      <c r="O813" s="51">
        <v>3.34</v>
      </c>
      <c r="P813" s="51">
        <v>5.6719999999999997</v>
      </c>
      <c r="Q813" s="51">
        <v>6.6970000000000001</v>
      </c>
      <c r="R813" s="51">
        <v>6.8659999999999997</v>
      </c>
      <c r="S813" s="51">
        <v>1.9970000000000001</v>
      </c>
      <c r="T813" s="51">
        <v>4.9720000000000004</v>
      </c>
      <c r="U813" s="51">
        <v>2019</v>
      </c>
    </row>
    <row r="814" spans="1:21" ht="15.5">
      <c r="A814" s="51">
        <v>638</v>
      </c>
      <c r="B814" s="51" t="s">
        <v>617</v>
      </c>
      <c r="C814" s="51" t="s">
        <v>349</v>
      </c>
      <c r="D814" s="51" t="str">
        <f t="shared" si="12"/>
        <v>NGDPBenin</v>
      </c>
      <c r="E814" s="51" t="s">
        <v>307</v>
      </c>
      <c r="F814" s="51" t="s">
        <v>155</v>
      </c>
      <c r="G814" s="51" t="s">
        <v>350</v>
      </c>
      <c r="H814" s="51" t="s">
        <v>342</v>
      </c>
      <c r="I814" s="51" t="s">
        <v>343</v>
      </c>
      <c r="J814" s="51" t="s">
        <v>618</v>
      </c>
      <c r="K814" s="51">
        <v>5688.29</v>
      </c>
      <c r="L814" s="51">
        <v>6182.56</v>
      </c>
      <c r="M814" s="51">
        <v>6559.33</v>
      </c>
      <c r="N814" s="51">
        <v>6732.81</v>
      </c>
      <c r="O814" s="51">
        <v>7005.23</v>
      </c>
      <c r="P814" s="51">
        <v>7375.3</v>
      </c>
      <c r="Q814" s="51">
        <v>7915.66</v>
      </c>
      <c r="R814" s="51">
        <v>8432.25</v>
      </c>
      <c r="S814" s="51">
        <v>8732.19</v>
      </c>
      <c r="T814" s="51">
        <v>9328.18</v>
      </c>
      <c r="U814" s="51">
        <v>2019</v>
      </c>
    </row>
    <row r="815" spans="1:21" ht="15.5">
      <c r="A815" s="51">
        <v>638</v>
      </c>
      <c r="B815" s="51" t="s">
        <v>617</v>
      </c>
      <c r="C815" s="51" t="s">
        <v>157</v>
      </c>
      <c r="D815" s="51" t="str">
        <f t="shared" si="12"/>
        <v>NGDPDBenin</v>
      </c>
      <c r="E815" s="51" t="s">
        <v>307</v>
      </c>
      <c r="F815" s="51" t="s">
        <v>155</v>
      </c>
      <c r="G815" s="51" t="s">
        <v>351</v>
      </c>
      <c r="H815" s="51" t="s">
        <v>352</v>
      </c>
      <c r="I815" s="51" t="s">
        <v>343</v>
      </c>
      <c r="J815" s="51" t="s">
        <v>353</v>
      </c>
      <c r="K815" s="51">
        <v>11.148</v>
      </c>
      <c r="L815" s="51">
        <v>12.518000000000001</v>
      </c>
      <c r="M815" s="51">
        <v>13.288</v>
      </c>
      <c r="N815" s="51">
        <v>11.388999999999999</v>
      </c>
      <c r="O815" s="51">
        <v>11.818</v>
      </c>
      <c r="P815" s="51">
        <v>12.696999999999999</v>
      </c>
      <c r="Q815" s="51">
        <v>14.257</v>
      </c>
      <c r="R815" s="51">
        <v>14.391999999999999</v>
      </c>
      <c r="S815" s="51">
        <v>15.193</v>
      </c>
      <c r="T815" s="51">
        <v>17.327000000000002</v>
      </c>
      <c r="U815" s="51">
        <v>2019</v>
      </c>
    </row>
    <row r="816" spans="1:21" ht="15.5">
      <c r="A816" s="51">
        <v>638</v>
      </c>
      <c r="B816" s="51" t="s">
        <v>617</v>
      </c>
      <c r="C816" s="51" t="s">
        <v>354</v>
      </c>
      <c r="D816" s="51" t="str">
        <f t="shared" si="12"/>
        <v>PPPGDPBenin</v>
      </c>
      <c r="E816" s="51" t="s">
        <v>307</v>
      </c>
      <c r="F816" s="51" t="s">
        <v>155</v>
      </c>
      <c r="G816" s="51" t="s">
        <v>355</v>
      </c>
      <c r="H816" s="51" t="s">
        <v>356</v>
      </c>
      <c r="I816" s="51" t="s">
        <v>343</v>
      </c>
      <c r="J816" s="51" t="s">
        <v>353</v>
      </c>
      <c r="K816" s="51">
        <v>24.309000000000001</v>
      </c>
      <c r="L816" s="51">
        <v>26.709</v>
      </c>
      <c r="M816" s="51">
        <v>29.146999999999998</v>
      </c>
      <c r="N816" s="51">
        <v>30.530999999999999</v>
      </c>
      <c r="O816" s="51">
        <v>32.667999999999999</v>
      </c>
      <c r="P816" s="51">
        <v>34.023000000000003</v>
      </c>
      <c r="Q816" s="51">
        <v>37.173000000000002</v>
      </c>
      <c r="R816" s="51">
        <v>40.435000000000002</v>
      </c>
      <c r="S816" s="51">
        <v>41.741999999999997</v>
      </c>
      <c r="T816" s="51">
        <v>44.616</v>
      </c>
      <c r="U816" s="51">
        <v>2019</v>
      </c>
    </row>
    <row r="817" spans="1:21" ht="15.5">
      <c r="A817" s="51">
        <v>638</v>
      </c>
      <c r="B817" s="51" t="s">
        <v>617</v>
      </c>
      <c r="C817" s="51" t="s">
        <v>357</v>
      </c>
      <c r="D817" s="51" t="str">
        <f t="shared" si="12"/>
        <v>NGDP_DBenin</v>
      </c>
      <c r="E817" s="51" t="s">
        <v>307</v>
      </c>
      <c r="F817" s="51" t="s">
        <v>358</v>
      </c>
      <c r="G817" s="51" t="s">
        <v>359</v>
      </c>
      <c r="H817" s="51" t="s">
        <v>360</v>
      </c>
      <c r="I817" s="51"/>
      <c r="J817" s="51" t="s">
        <v>361</v>
      </c>
      <c r="K817" s="51">
        <v>98.031999999999996</v>
      </c>
      <c r="L817" s="51">
        <v>99.402000000000001</v>
      </c>
      <c r="M817" s="51">
        <v>99.156000000000006</v>
      </c>
      <c r="N817" s="51">
        <v>100</v>
      </c>
      <c r="O817" s="51">
        <v>100.684</v>
      </c>
      <c r="P817" s="51">
        <v>100.313</v>
      </c>
      <c r="Q817" s="51">
        <v>100.905</v>
      </c>
      <c r="R817" s="51">
        <v>100.584</v>
      </c>
      <c r="S817" s="51">
        <v>102.123</v>
      </c>
      <c r="T817" s="51">
        <v>103.92700000000001</v>
      </c>
      <c r="U817" s="51">
        <v>2019</v>
      </c>
    </row>
    <row r="818" spans="1:21" ht="15.5">
      <c r="A818" s="51">
        <v>638</v>
      </c>
      <c r="B818" s="51" t="s">
        <v>617</v>
      </c>
      <c r="C818" s="51" t="s">
        <v>362</v>
      </c>
      <c r="D818" s="51" t="str">
        <f t="shared" si="12"/>
        <v>NGDPRPCBenin</v>
      </c>
      <c r="E818" s="51" t="s">
        <v>307</v>
      </c>
      <c r="F818" s="51" t="s">
        <v>363</v>
      </c>
      <c r="G818" s="51" t="s">
        <v>364</v>
      </c>
      <c r="H818" s="51" t="s">
        <v>342</v>
      </c>
      <c r="I818" s="51" t="s">
        <v>333</v>
      </c>
      <c r="J818" s="51" t="s">
        <v>365</v>
      </c>
      <c r="K818" s="51">
        <v>596394.79</v>
      </c>
      <c r="L818" s="51">
        <v>621690.13</v>
      </c>
      <c r="M818" s="51">
        <v>643072.53</v>
      </c>
      <c r="N818" s="51">
        <v>636615.41</v>
      </c>
      <c r="O818" s="51">
        <v>639958.16</v>
      </c>
      <c r="P818" s="51">
        <v>657909.81999999995</v>
      </c>
      <c r="Q818" s="51">
        <v>682728.14</v>
      </c>
      <c r="R818" s="51">
        <v>709625.5</v>
      </c>
      <c r="S818" s="51">
        <v>703997.27</v>
      </c>
      <c r="T818" s="51">
        <v>718803.73</v>
      </c>
      <c r="U818" s="51">
        <v>2017</v>
      </c>
    </row>
    <row r="819" spans="1:21" ht="15.5">
      <c r="A819" s="51">
        <v>638</v>
      </c>
      <c r="B819" s="51" t="s">
        <v>617</v>
      </c>
      <c r="C819" s="51" t="s">
        <v>366</v>
      </c>
      <c r="D819" s="51" t="str">
        <f t="shared" si="12"/>
        <v>NGDPRPPPPCBenin</v>
      </c>
      <c r="E819" s="51" t="s">
        <v>307</v>
      </c>
      <c r="F819" s="51" t="s">
        <v>363</v>
      </c>
      <c r="G819" s="51" t="s">
        <v>367</v>
      </c>
      <c r="H819" s="51" t="s">
        <v>368</v>
      </c>
      <c r="I819" s="51" t="s">
        <v>333</v>
      </c>
      <c r="J819" s="51" t="s">
        <v>365</v>
      </c>
      <c r="K819" s="51">
        <v>2759.85</v>
      </c>
      <c r="L819" s="51">
        <v>2876.91</v>
      </c>
      <c r="M819" s="51">
        <v>2975.85</v>
      </c>
      <c r="N819" s="51">
        <v>2945.97</v>
      </c>
      <c r="O819" s="51">
        <v>2961.44</v>
      </c>
      <c r="P819" s="51">
        <v>3044.51</v>
      </c>
      <c r="Q819" s="51">
        <v>3159.36</v>
      </c>
      <c r="R819" s="51">
        <v>3283.83</v>
      </c>
      <c r="S819" s="51">
        <v>3257.79</v>
      </c>
      <c r="T819" s="51">
        <v>3326.3</v>
      </c>
      <c r="U819" s="51">
        <v>2017</v>
      </c>
    </row>
    <row r="820" spans="1:21" ht="15.5">
      <c r="A820" s="51">
        <v>638</v>
      </c>
      <c r="B820" s="51" t="s">
        <v>617</v>
      </c>
      <c r="C820" s="51" t="s">
        <v>369</v>
      </c>
      <c r="D820" s="51" t="str">
        <f t="shared" si="12"/>
        <v>NGDPPCBenin</v>
      </c>
      <c r="E820" s="51" t="s">
        <v>307</v>
      </c>
      <c r="F820" s="51" t="s">
        <v>370</v>
      </c>
      <c r="G820" s="51" t="s">
        <v>371</v>
      </c>
      <c r="H820" s="51" t="s">
        <v>342</v>
      </c>
      <c r="I820" s="51" t="s">
        <v>333</v>
      </c>
      <c r="J820" s="51" t="s">
        <v>372</v>
      </c>
      <c r="K820" s="51">
        <v>584658.9</v>
      </c>
      <c r="L820" s="51">
        <v>617972.39</v>
      </c>
      <c r="M820" s="51">
        <v>637643</v>
      </c>
      <c r="N820" s="51">
        <v>636615.41</v>
      </c>
      <c r="O820" s="51">
        <v>644332.86</v>
      </c>
      <c r="P820" s="51">
        <v>659970.25</v>
      </c>
      <c r="Q820" s="51">
        <v>688905.86</v>
      </c>
      <c r="R820" s="51">
        <v>713771.51</v>
      </c>
      <c r="S820" s="51">
        <v>718944.61</v>
      </c>
      <c r="T820" s="51">
        <v>747027.76</v>
      </c>
      <c r="U820" s="51">
        <v>2017</v>
      </c>
    </row>
    <row r="821" spans="1:21" ht="15.5">
      <c r="A821" s="51">
        <v>638</v>
      </c>
      <c r="B821" s="51" t="s">
        <v>617</v>
      </c>
      <c r="C821" s="51" t="s">
        <v>373</v>
      </c>
      <c r="D821" s="51" t="str">
        <f t="shared" si="12"/>
        <v>NGDPDPCBenin</v>
      </c>
      <c r="E821" s="51" t="s">
        <v>307</v>
      </c>
      <c r="F821" s="51" t="s">
        <v>370</v>
      </c>
      <c r="G821" s="51" t="s">
        <v>374</v>
      </c>
      <c r="H821" s="51" t="s">
        <v>352</v>
      </c>
      <c r="I821" s="51" t="s">
        <v>333</v>
      </c>
      <c r="J821" s="51" t="s">
        <v>372</v>
      </c>
      <c r="K821" s="51">
        <v>1145.8699999999999</v>
      </c>
      <c r="L821" s="51">
        <v>1251.23</v>
      </c>
      <c r="M821" s="51">
        <v>1291.74</v>
      </c>
      <c r="N821" s="51">
        <v>1076.9100000000001</v>
      </c>
      <c r="O821" s="51">
        <v>1086.99</v>
      </c>
      <c r="P821" s="51">
        <v>1136.19</v>
      </c>
      <c r="Q821" s="51">
        <v>1240.8399999999999</v>
      </c>
      <c r="R821" s="51">
        <v>1218.28</v>
      </c>
      <c r="S821" s="51">
        <v>1250.8699999999999</v>
      </c>
      <c r="T821" s="51">
        <v>1387.6</v>
      </c>
      <c r="U821" s="51">
        <v>2017</v>
      </c>
    </row>
    <row r="822" spans="1:21" ht="15.5">
      <c r="A822" s="51">
        <v>638</v>
      </c>
      <c r="B822" s="51" t="s">
        <v>617</v>
      </c>
      <c r="C822" s="51" t="s">
        <v>375</v>
      </c>
      <c r="D822" s="51" t="str">
        <f t="shared" si="12"/>
        <v>PPPPCBenin</v>
      </c>
      <c r="E822" s="51" t="s">
        <v>307</v>
      </c>
      <c r="F822" s="51" t="s">
        <v>370</v>
      </c>
      <c r="G822" s="51" t="s">
        <v>376</v>
      </c>
      <c r="H822" s="51" t="s">
        <v>356</v>
      </c>
      <c r="I822" s="51" t="s">
        <v>333</v>
      </c>
      <c r="J822" s="51" t="s">
        <v>372</v>
      </c>
      <c r="K822" s="51">
        <v>2498.5</v>
      </c>
      <c r="L822" s="51">
        <v>2669.69</v>
      </c>
      <c r="M822" s="51">
        <v>2833.41</v>
      </c>
      <c r="N822" s="51">
        <v>2886.83</v>
      </c>
      <c r="O822" s="51">
        <v>3004.81</v>
      </c>
      <c r="P822" s="51">
        <v>3044.51</v>
      </c>
      <c r="Q822" s="51">
        <v>3235.22</v>
      </c>
      <c r="R822" s="51">
        <v>3422.71</v>
      </c>
      <c r="S822" s="51">
        <v>3436.72</v>
      </c>
      <c r="T822" s="51">
        <v>3572.95</v>
      </c>
      <c r="U822" s="51">
        <v>2017</v>
      </c>
    </row>
    <row r="823" spans="1:21" ht="15.5">
      <c r="A823" s="51">
        <v>638</v>
      </c>
      <c r="B823" s="51" t="s">
        <v>617</v>
      </c>
      <c r="C823" s="51" t="s">
        <v>377</v>
      </c>
      <c r="D823" s="51" t="str">
        <f t="shared" si="12"/>
        <v>NGAP_NPGDPBenin</v>
      </c>
      <c r="E823" s="51" t="s">
        <v>307</v>
      </c>
      <c r="F823" s="51" t="s">
        <v>378</v>
      </c>
      <c r="G823" s="51" t="s">
        <v>379</v>
      </c>
      <c r="H823" s="51" t="s">
        <v>380</v>
      </c>
      <c r="I823" s="51"/>
      <c r="J823" s="51"/>
      <c r="K823" s="51"/>
      <c r="L823" s="51"/>
      <c r="M823" s="51"/>
      <c r="N823" s="51"/>
      <c r="O823" s="51"/>
      <c r="P823" s="51"/>
      <c r="Q823" s="51"/>
      <c r="R823" s="51"/>
      <c r="S823" s="51"/>
      <c r="T823" s="51"/>
      <c r="U823" s="51"/>
    </row>
    <row r="824" spans="1:21" ht="15.5">
      <c r="A824" s="51">
        <v>638</v>
      </c>
      <c r="B824" s="51" t="s">
        <v>617</v>
      </c>
      <c r="C824" s="51" t="s">
        <v>381</v>
      </c>
      <c r="D824" s="51" t="str">
        <f t="shared" si="12"/>
        <v>PPPSHBenin</v>
      </c>
      <c r="E824" s="51" t="s">
        <v>307</v>
      </c>
      <c r="F824" s="51" t="s">
        <v>382</v>
      </c>
      <c r="G824" s="51" t="s">
        <v>383</v>
      </c>
      <c r="H824" s="51" t="s">
        <v>384</v>
      </c>
      <c r="I824" s="51"/>
      <c r="J824" s="51" t="s">
        <v>353</v>
      </c>
      <c r="K824" s="51">
        <v>2.4E-2</v>
      </c>
      <c r="L824" s="51">
        <v>2.5000000000000001E-2</v>
      </c>
      <c r="M824" s="51">
        <v>2.7E-2</v>
      </c>
      <c r="N824" s="51">
        <v>2.7E-2</v>
      </c>
      <c r="O824" s="51">
        <v>2.8000000000000001E-2</v>
      </c>
      <c r="P824" s="51">
        <v>2.8000000000000001E-2</v>
      </c>
      <c r="Q824" s="51">
        <v>2.9000000000000001E-2</v>
      </c>
      <c r="R824" s="51">
        <v>0.03</v>
      </c>
      <c r="S824" s="51">
        <v>3.2000000000000001E-2</v>
      </c>
      <c r="T824" s="51">
        <v>3.1E-2</v>
      </c>
      <c r="U824" s="51">
        <v>2019</v>
      </c>
    </row>
    <row r="825" spans="1:21" ht="15.5">
      <c r="A825" s="51">
        <v>638</v>
      </c>
      <c r="B825" s="51" t="s">
        <v>617</v>
      </c>
      <c r="C825" s="51" t="s">
        <v>385</v>
      </c>
      <c r="D825" s="51" t="str">
        <f t="shared" si="12"/>
        <v>PPPEXBenin</v>
      </c>
      <c r="E825" s="51" t="s">
        <v>307</v>
      </c>
      <c r="F825" s="51" t="s">
        <v>386</v>
      </c>
      <c r="G825" s="51" t="s">
        <v>387</v>
      </c>
      <c r="H825" s="51" t="s">
        <v>388</v>
      </c>
      <c r="I825" s="51"/>
      <c r="J825" s="51" t="s">
        <v>353</v>
      </c>
      <c r="K825" s="51">
        <v>234.00399999999999</v>
      </c>
      <c r="L825" s="51">
        <v>231.477</v>
      </c>
      <c r="M825" s="51">
        <v>225.04400000000001</v>
      </c>
      <c r="N825" s="51">
        <v>220.524</v>
      </c>
      <c r="O825" s="51">
        <v>214.434</v>
      </c>
      <c r="P825" s="51">
        <v>216.774</v>
      </c>
      <c r="Q825" s="51">
        <v>212.94</v>
      </c>
      <c r="R825" s="51">
        <v>208.54</v>
      </c>
      <c r="S825" s="51">
        <v>209.19499999999999</v>
      </c>
      <c r="T825" s="51">
        <v>209.07900000000001</v>
      </c>
      <c r="U825" s="51">
        <v>2019</v>
      </c>
    </row>
    <row r="826" spans="1:21" ht="15.5">
      <c r="A826" s="51">
        <v>638</v>
      </c>
      <c r="B826" s="51" t="s">
        <v>617</v>
      </c>
      <c r="C826" s="51" t="s">
        <v>389</v>
      </c>
      <c r="D826" s="51" t="str">
        <f t="shared" si="12"/>
        <v>NID_NGDPBenin</v>
      </c>
      <c r="E826" s="51" t="s">
        <v>307</v>
      </c>
      <c r="F826" s="51" t="s">
        <v>390</v>
      </c>
      <c r="G826" s="51" t="s">
        <v>391</v>
      </c>
      <c r="H826" s="51" t="s">
        <v>392</v>
      </c>
      <c r="I826" s="51"/>
      <c r="J826" s="51" t="s">
        <v>618</v>
      </c>
      <c r="K826" s="51">
        <v>15.276</v>
      </c>
      <c r="L826" s="51">
        <v>18.861999999999998</v>
      </c>
      <c r="M826" s="51">
        <v>19.257000000000001</v>
      </c>
      <c r="N826" s="51">
        <v>20.731999999999999</v>
      </c>
      <c r="O826" s="51">
        <v>20.271999999999998</v>
      </c>
      <c r="P826" s="51">
        <v>23.96</v>
      </c>
      <c r="Q826" s="51">
        <v>26.391999999999999</v>
      </c>
      <c r="R826" s="51">
        <v>25.63</v>
      </c>
      <c r="S826" s="51">
        <v>28.334</v>
      </c>
      <c r="T826" s="51">
        <v>27.748999999999999</v>
      </c>
      <c r="U826" s="51">
        <v>2019</v>
      </c>
    </row>
    <row r="827" spans="1:21" ht="15.5">
      <c r="A827" s="51">
        <v>638</v>
      </c>
      <c r="B827" s="51" t="s">
        <v>617</v>
      </c>
      <c r="C827" s="51" t="s">
        <v>393</v>
      </c>
      <c r="D827" s="51" t="str">
        <f t="shared" si="12"/>
        <v>NGSD_NGDPBenin</v>
      </c>
      <c r="E827" s="51" t="s">
        <v>307</v>
      </c>
      <c r="F827" s="51" t="s">
        <v>394</v>
      </c>
      <c r="G827" s="51" t="s">
        <v>395</v>
      </c>
      <c r="H827" s="51" t="s">
        <v>392</v>
      </c>
      <c r="I827" s="51"/>
      <c r="J827" s="51" t="s">
        <v>618</v>
      </c>
      <c r="K827" s="51">
        <v>10.098000000000001</v>
      </c>
      <c r="L827" s="51">
        <v>13.481999999999999</v>
      </c>
      <c r="M827" s="51">
        <v>12.587</v>
      </c>
      <c r="N827" s="51">
        <v>14.768000000000001</v>
      </c>
      <c r="O827" s="51">
        <v>17.274999999999999</v>
      </c>
      <c r="P827" s="51">
        <v>19.78</v>
      </c>
      <c r="Q827" s="51">
        <v>21.84</v>
      </c>
      <c r="R827" s="51">
        <v>21.596</v>
      </c>
      <c r="S827" s="51">
        <v>23.638000000000002</v>
      </c>
      <c r="T827" s="51">
        <v>23.222000000000001</v>
      </c>
      <c r="U827" s="51">
        <v>2019</v>
      </c>
    </row>
    <row r="828" spans="1:21" ht="15.5">
      <c r="A828" s="51">
        <v>638</v>
      </c>
      <c r="B828" s="51" t="s">
        <v>617</v>
      </c>
      <c r="C828" s="51" t="s">
        <v>396</v>
      </c>
      <c r="D828" s="51" t="str">
        <f t="shared" si="12"/>
        <v>PCPIBenin</v>
      </c>
      <c r="E828" s="51" t="s">
        <v>307</v>
      </c>
      <c r="F828" s="51" t="s">
        <v>397</v>
      </c>
      <c r="G828" s="51" t="s">
        <v>398</v>
      </c>
      <c r="H828" s="51" t="s">
        <v>360</v>
      </c>
      <c r="I828" s="51"/>
      <c r="J828" s="51" t="s">
        <v>619</v>
      </c>
      <c r="K828" s="51">
        <v>100.134</v>
      </c>
      <c r="L828" s="51">
        <v>101.10299999999999</v>
      </c>
      <c r="M828" s="51">
        <v>100.009</v>
      </c>
      <c r="N828" s="51">
        <v>100.21899999999999</v>
      </c>
      <c r="O828" s="51">
        <v>99.423000000000002</v>
      </c>
      <c r="P828" s="51">
        <v>101.182</v>
      </c>
      <c r="Q828" s="51">
        <v>102.041</v>
      </c>
      <c r="R828" s="51">
        <v>101.089</v>
      </c>
      <c r="S828" s="51">
        <v>104.121</v>
      </c>
      <c r="T828" s="51">
        <v>106.20399999999999</v>
      </c>
      <c r="U828" s="51">
        <v>2019</v>
      </c>
    </row>
    <row r="829" spans="1:21" ht="15.5">
      <c r="A829" s="51">
        <v>638</v>
      </c>
      <c r="B829" s="51" t="s">
        <v>617</v>
      </c>
      <c r="C829" s="51" t="s">
        <v>400</v>
      </c>
      <c r="D829" s="51" t="str">
        <f t="shared" si="12"/>
        <v>PCPIPCHBenin</v>
      </c>
      <c r="E829" s="51" t="s">
        <v>307</v>
      </c>
      <c r="F829" s="51" t="s">
        <v>397</v>
      </c>
      <c r="G829" s="51" t="s">
        <v>401</v>
      </c>
      <c r="H829" s="51" t="s">
        <v>347</v>
      </c>
      <c r="I829" s="51"/>
      <c r="J829" s="51" t="s">
        <v>402</v>
      </c>
      <c r="K829" s="51">
        <v>6.7430000000000003</v>
      </c>
      <c r="L829" s="51">
        <v>0.96899999999999997</v>
      </c>
      <c r="M829" s="51">
        <v>-1.083</v>
      </c>
      <c r="N829" s="51">
        <v>0.21</v>
      </c>
      <c r="O829" s="51">
        <v>-0.79400000000000004</v>
      </c>
      <c r="P829" s="51">
        <v>1.7689999999999999</v>
      </c>
      <c r="Q829" s="51">
        <v>0.84899999999999998</v>
      </c>
      <c r="R829" s="51">
        <v>-0.93300000000000005</v>
      </c>
      <c r="S829" s="51">
        <v>3</v>
      </c>
      <c r="T829" s="51">
        <v>2</v>
      </c>
      <c r="U829" s="51">
        <v>2019</v>
      </c>
    </row>
    <row r="830" spans="1:21" ht="15.5">
      <c r="A830" s="51">
        <v>638</v>
      </c>
      <c r="B830" s="51" t="s">
        <v>617</v>
      </c>
      <c r="C830" s="51" t="s">
        <v>403</v>
      </c>
      <c r="D830" s="51" t="str">
        <f t="shared" si="12"/>
        <v>PCPIEBenin</v>
      </c>
      <c r="E830" s="51" t="s">
        <v>307</v>
      </c>
      <c r="F830" s="51" t="s">
        <v>404</v>
      </c>
      <c r="G830" s="51" t="s">
        <v>405</v>
      </c>
      <c r="H830" s="51" t="s">
        <v>360</v>
      </c>
      <c r="I830" s="51"/>
      <c r="J830" s="51" t="s">
        <v>619</v>
      </c>
      <c r="K830" s="51">
        <v>101.56399999999999</v>
      </c>
      <c r="L830" s="51">
        <v>99.697000000000003</v>
      </c>
      <c r="M830" s="51">
        <v>98.938000000000002</v>
      </c>
      <c r="N830" s="51">
        <v>101.199</v>
      </c>
      <c r="O830" s="51">
        <v>98.405000000000001</v>
      </c>
      <c r="P830" s="51">
        <v>101.315</v>
      </c>
      <c r="Q830" s="51">
        <v>101.18</v>
      </c>
      <c r="R830" s="51">
        <v>101.45699999999999</v>
      </c>
      <c r="S830" s="51">
        <v>104.501</v>
      </c>
      <c r="T830" s="51">
        <v>106.59099999999999</v>
      </c>
      <c r="U830" s="51">
        <v>2019</v>
      </c>
    </row>
    <row r="831" spans="1:21" ht="15.5">
      <c r="A831" s="51">
        <v>638</v>
      </c>
      <c r="B831" s="51" t="s">
        <v>617</v>
      </c>
      <c r="C831" s="51" t="s">
        <v>406</v>
      </c>
      <c r="D831" s="51" t="str">
        <f t="shared" si="12"/>
        <v>PCPIEPCHBenin</v>
      </c>
      <c r="E831" s="51" t="s">
        <v>307</v>
      </c>
      <c r="F831" s="51" t="s">
        <v>404</v>
      </c>
      <c r="G831" s="51" t="s">
        <v>407</v>
      </c>
      <c r="H831" s="51" t="s">
        <v>347</v>
      </c>
      <c r="I831" s="51"/>
      <c r="J831" s="51" t="s">
        <v>408</v>
      </c>
      <c r="K831" s="51">
        <v>6.77</v>
      </c>
      <c r="L831" s="51">
        <v>-1.8380000000000001</v>
      </c>
      <c r="M831" s="51">
        <v>-0.76100000000000001</v>
      </c>
      <c r="N831" s="51">
        <v>2.2850000000000001</v>
      </c>
      <c r="O831" s="51">
        <v>-2.7610000000000001</v>
      </c>
      <c r="P831" s="51">
        <v>2.9569999999999999</v>
      </c>
      <c r="Q831" s="51">
        <v>-0.13300000000000001</v>
      </c>
      <c r="R831" s="51">
        <v>0.27400000000000002</v>
      </c>
      <c r="S831" s="51">
        <v>3</v>
      </c>
      <c r="T831" s="51">
        <v>2</v>
      </c>
      <c r="U831" s="51">
        <v>2019</v>
      </c>
    </row>
    <row r="832" spans="1:21" ht="15.5">
      <c r="A832" s="51">
        <v>638</v>
      </c>
      <c r="B832" s="51" t="s">
        <v>617</v>
      </c>
      <c r="C832" s="51" t="s">
        <v>409</v>
      </c>
      <c r="D832" s="51" t="str">
        <f t="shared" si="12"/>
        <v>FLIBOR6Benin</v>
      </c>
      <c r="E832" s="51" t="s">
        <v>307</v>
      </c>
      <c r="F832" s="51" t="s">
        <v>410</v>
      </c>
      <c r="G832" s="51"/>
      <c r="H832" s="51" t="s">
        <v>384</v>
      </c>
      <c r="I832" s="51"/>
      <c r="J832" s="51"/>
      <c r="K832" s="51"/>
      <c r="L832" s="51"/>
      <c r="M832" s="51"/>
      <c r="N832" s="51"/>
      <c r="O832" s="51"/>
      <c r="P832" s="51"/>
      <c r="Q832" s="51"/>
      <c r="R832" s="51"/>
      <c r="S832" s="51"/>
      <c r="T832" s="51"/>
      <c r="U832" s="51"/>
    </row>
    <row r="833" spans="1:21" ht="15.5">
      <c r="A833" s="51">
        <v>638</v>
      </c>
      <c r="B833" s="51" t="s">
        <v>617</v>
      </c>
      <c r="C833" s="51" t="s">
        <v>411</v>
      </c>
      <c r="D833" s="51" t="str">
        <f t="shared" si="12"/>
        <v>TM_RPCHBenin</v>
      </c>
      <c r="E833" s="51" t="s">
        <v>307</v>
      </c>
      <c r="F833" s="51" t="s">
        <v>412</v>
      </c>
      <c r="G833" s="51" t="s">
        <v>413</v>
      </c>
      <c r="H833" s="51" t="s">
        <v>347</v>
      </c>
      <c r="I833" s="51"/>
      <c r="J833" s="51" t="s">
        <v>620</v>
      </c>
      <c r="K833" s="51">
        <v>6.5179999999999998</v>
      </c>
      <c r="L833" s="51">
        <v>34.988999999999997</v>
      </c>
      <c r="M833" s="51">
        <v>26.722000000000001</v>
      </c>
      <c r="N833" s="51">
        <v>-5.3970000000000002</v>
      </c>
      <c r="O833" s="51">
        <v>10.792999999999999</v>
      </c>
      <c r="P833" s="51">
        <v>3.8610000000000002</v>
      </c>
      <c r="Q833" s="51">
        <v>12.488</v>
      </c>
      <c r="R833" s="51">
        <v>-8.3780000000000001</v>
      </c>
      <c r="S833" s="51">
        <v>-6.9740000000000002</v>
      </c>
      <c r="T833" s="51">
        <v>26.885999999999999</v>
      </c>
      <c r="U833" s="51">
        <v>2019</v>
      </c>
    </row>
    <row r="834" spans="1:21" ht="15.5">
      <c r="A834" s="51">
        <v>638</v>
      </c>
      <c r="B834" s="51" t="s">
        <v>617</v>
      </c>
      <c r="C834" s="51" t="s">
        <v>415</v>
      </c>
      <c r="D834" s="51" t="str">
        <f t="shared" si="12"/>
        <v>TMG_RPCHBenin</v>
      </c>
      <c r="E834" s="51" t="s">
        <v>307</v>
      </c>
      <c r="F834" s="51" t="s">
        <v>416</v>
      </c>
      <c r="G834" s="51" t="s">
        <v>417</v>
      </c>
      <c r="H834" s="51" t="s">
        <v>347</v>
      </c>
      <c r="I834" s="51"/>
      <c r="J834" s="51" t="s">
        <v>620</v>
      </c>
      <c r="K834" s="51">
        <v>5.5419999999999998</v>
      </c>
      <c r="L834" s="51">
        <v>34.872</v>
      </c>
      <c r="M834" s="51">
        <v>29</v>
      </c>
      <c r="N834" s="51">
        <v>0.33600000000000002</v>
      </c>
      <c r="O834" s="51">
        <v>5.2370000000000001</v>
      </c>
      <c r="P834" s="51">
        <v>8.375</v>
      </c>
      <c r="Q834" s="51">
        <v>13.573</v>
      </c>
      <c r="R834" s="51">
        <v>-10.837</v>
      </c>
      <c r="S834" s="51">
        <v>-6.8650000000000002</v>
      </c>
      <c r="T834" s="51">
        <v>26.21</v>
      </c>
      <c r="U834" s="51">
        <v>2019</v>
      </c>
    </row>
    <row r="835" spans="1:21" ht="15.5">
      <c r="A835" s="51">
        <v>638</v>
      </c>
      <c r="B835" s="51" t="s">
        <v>617</v>
      </c>
      <c r="C835" s="51" t="s">
        <v>418</v>
      </c>
      <c r="D835" s="51" t="str">
        <f t="shared" ref="D835:D898" si="13">C835&amp;E835</f>
        <v>TX_RPCHBenin</v>
      </c>
      <c r="E835" s="51" t="s">
        <v>307</v>
      </c>
      <c r="F835" s="51" t="s">
        <v>419</v>
      </c>
      <c r="G835" s="51" t="s">
        <v>420</v>
      </c>
      <c r="H835" s="51" t="s">
        <v>347</v>
      </c>
      <c r="I835" s="51"/>
      <c r="J835" s="51" t="s">
        <v>620</v>
      </c>
      <c r="K835" s="51">
        <v>16.655000000000001</v>
      </c>
      <c r="L835" s="51">
        <v>28.082999999999998</v>
      </c>
      <c r="M835" s="51">
        <v>13.496</v>
      </c>
      <c r="N835" s="51">
        <v>-8.1669999999999998</v>
      </c>
      <c r="O835" s="51">
        <v>21.957999999999998</v>
      </c>
      <c r="P835" s="51">
        <v>3.9630000000000001</v>
      </c>
      <c r="Q835" s="51">
        <v>4.2910000000000004</v>
      </c>
      <c r="R835" s="51">
        <v>-12.063000000000001</v>
      </c>
      <c r="S835" s="51">
        <v>-9.7829999999999995</v>
      </c>
      <c r="T835" s="51">
        <v>39.906999999999996</v>
      </c>
      <c r="U835" s="51">
        <v>2019</v>
      </c>
    </row>
    <row r="836" spans="1:21" ht="15.5">
      <c r="A836" s="51">
        <v>638</v>
      </c>
      <c r="B836" s="51" t="s">
        <v>617</v>
      </c>
      <c r="C836" s="51" t="s">
        <v>421</v>
      </c>
      <c r="D836" s="51" t="str">
        <f t="shared" si="13"/>
        <v>TXG_RPCHBenin</v>
      </c>
      <c r="E836" s="51" t="s">
        <v>307</v>
      </c>
      <c r="F836" s="51" t="s">
        <v>422</v>
      </c>
      <c r="G836" s="51" t="s">
        <v>423</v>
      </c>
      <c r="H836" s="51" t="s">
        <v>347</v>
      </c>
      <c r="I836" s="51"/>
      <c r="J836" s="51" t="s">
        <v>620</v>
      </c>
      <c r="K836" s="51">
        <v>19.242000000000001</v>
      </c>
      <c r="L836" s="51">
        <v>32.286999999999999</v>
      </c>
      <c r="M836" s="51">
        <v>20.440000000000001</v>
      </c>
      <c r="N836" s="51">
        <v>-4.7140000000000004</v>
      </c>
      <c r="O836" s="51">
        <v>24.010999999999999</v>
      </c>
      <c r="P836" s="51">
        <v>5.1660000000000004</v>
      </c>
      <c r="Q836" s="51">
        <v>0.80500000000000005</v>
      </c>
      <c r="R836" s="51">
        <v>-13.763</v>
      </c>
      <c r="S836" s="51">
        <v>-6.234</v>
      </c>
      <c r="T836" s="51">
        <v>34.011000000000003</v>
      </c>
      <c r="U836" s="51">
        <v>2019</v>
      </c>
    </row>
    <row r="837" spans="1:21" ht="15.5">
      <c r="A837" s="51">
        <v>638</v>
      </c>
      <c r="B837" s="51" t="s">
        <v>617</v>
      </c>
      <c r="C837" s="51" t="s">
        <v>424</v>
      </c>
      <c r="D837" s="51" t="str">
        <f t="shared" si="13"/>
        <v>LURBenin</v>
      </c>
      <c r="E837" s="51" t="s">
        <v>307</v>
      </c>
      <c r="F837" s="51" t="s">
        <v>425</v>
      </c>
      <c r="G837" s="51" t="s">
        <v>426</v>
      </c>
      <c r="H837" s="51" t="s">
        <v>427</v>
      </c>
      <c r="I837" s="51"/>
      <c r="J837" s="51"/>
      <c r="K837" s="51"/>
      <c r="L837" s="51"/>
      <c r="M837" s="51"/>
      <c r="N837" s="51"/>
      <c r="O837" s="51"/>
      <c r="P837" s="51"/>
      <c r="Q837" s="51"/>
      <c r="R837" s="51"/>
      <c r="S837" s="51"/>
      <c r="T837" s="51"/>
      <c r="U837" s="51"/>
    </row>
    <row r="838" spans="1:21" ht="15.5">
      <c r="A838" s="51">
        <v>638</v>
      </c>
      <c r="B838" s="51" t="s">
        <v>617</v>
      </c>
      <c r="C838" s="51" t="s">
        <v>428</v>
      </c>
      <c r="D838" s="51" t="str">
        <f t="shared" si="13"/>
        <v>LEBenin</v>
      </c>
      <c r="E838" s="51" t="s">
        <v>307</v>
      </c>
      <c r="F838" s="51" t="s">
        <v>429</v>
      </c>
      <c r="G838" s="51" t="s">
        <v>430</v>
      </c>
      <c r="H838" s="51" t="s">
        <v>431</v>
      </c>
      <c r="I838" s="51" t="s">
        <v>432</v>
      </c>
      <c r="J838" s="51"/>
      <c r="K838" s="51"/>
      <c r="L838" s="51"/>
      <c r="M838" s="51"/>
      <c r="N838" s="51"/>
      <c r="O838" s="51"/>
      <c r="P838" s="51"/>
      <c r="Q838" s="51"/>
      <c r="R838" s="51"/>
      <c r="S838" s="51"/>
      <c r="T838" s="51"/>
      <c r="U838" s="51"/>
    </row>
    <row r="839" spans="1:21" ht="15.5">
      <c r="A839" s="51">
        <v>638</v>
      </c>
      <c r="B839" s="51" t="s">
        <v>617</v>
      </c>
      <c r="C839" s="51" t="s">
        <v>433</v>
      </c>
      <c r="D839" s="51" t="str">
        <f t="shared" si="13"/>
        <v>LPBenin</v>
      </c>
      <c r="E839" s="51" t="s">
        <v>307</v>
      </c>
      <c r="F839" s="51" t="s">
        <v>434</v>
      </c>
      <c r="G839" s="51" t="s">
        <v>435</v>
      </c>
      <c r="H839" s="51" t="s">
        <v>431</v>
      </c>
      <c r="I839" s="51" t="s">
        <v>432</v>
      </c>
      <c r="J839" s="51" t="s">
        <v>621</v>
      </c>
      <c r="K839" s="51">
        <v>9.7289999999999992</v>
      </c>
      <c r="L839" s="51">
        <v>10.005000000000001</v>
      </c>
      <c r="M839" s="51">
        <v>10.287000000000001</v>
      </c>
      <c r="N839" s="51">
        <v>10.576000000000001</v>
      </c>
      <c r="O839" s="51">
        <v>10.872</v>
      </c>
      <c r="P839" s="51">
        <v>11.175000000000001</v>
      </c>
      <c r="Q839" s="51">
        <v>11.49</v>
      </c>
      <c r="R839" s="51">
        <v>11.814</v>
      </c>
      <c r="S839" s="51">
        <v>12.146000000000001</v>
      </c>
      <c r="T839" s="51">
        <v>12.487</v>
      </c>
      <c r="U839" s="51">
        <v>2017</v>
      </c>
    </row>
    <row r="840" spans="1:21" ht="15.5">
      <c r="A840" s="51">
        <v>638</v>
      </c>
      <c r="B840" s="51" t="s">
        <v>617</v>
      </c>
      <c r="C840" s="51" t="s">
        <v>437</v>
      </c>
      <c r="D840" s="51" t="str">
        <f t="shared" si="13"/>
        <v>GGRBenin</v>
      </c>
      <c r="E840" s="51" t="s">
        <v>307</v>
      </c>
      <c r="F840" s="51" t="s">
        <v>438</v>
      </c>
      <c r="G840" s="51" t="s">
        <v>439</v>
      </c>
      <c r="H840" s="51" t="s">
        <v>342</v>
      </c>
      <c r="I840" s="51" t="s">
        <v>343</v>
      </c>
      <c r="J840" s="51" t="s">
        <v>622</v>
      </c>
      <c r="K840" s="51">
        <v>797.51900000000001</v>
      </c>
      <c r="L840" s="51">
        <v>836.43799999999999</v>
      </c>
      <c r="M840" s="51">
        <v>824.77099999999996</v>
      </c>
      <c r="N840" s="51">
        <v>848.31600000000003</v>
      </c>
      <c r="O840" s="51">
        <v>780.32299999999998</v>
      </c>
      <c r="P840" s="51">
        <v>1001.66</v>
      </c>
      <c r="Q840" s="51">
        <v>1075.82</v>
      </c>
      <c r="R840" s="51">
        <v>1185.7</v>
      </c>
      <c r="S840" s="51">
        <v>1294.3</v>
      </c>
      <c r="T840" s="51">
        <v>1325.82</v>
      </c>
      <c r="U840" s="51">
        <v>2019</v>
      </c>
    </row>
    <row r="841" spans="1:21" ht="15.5">
      <c r="A841" s="51">
        <v>638</v>
      </c>
      <c r="B841" s="51" t="s">
        <v>617</v>
      </c>
      <c r="C841" s="51" t="s">
        <v>441</v>
      </c>
      <c r="D841" s="51" t="str">
        <f t="shared" si="13"/>
        <v>GGR_NGDPBenin</v>
      </c>
      <c r="E841" s="51" t="s">
        <v>307</v>
      </c>
      <c r="F841" s="51" t="s">
        <v>438</v>
      </c>
      <c r="G841" s="51" t="s">
        <v>439</v>
      </c>
      <c r="H841" s="51" t="s">
        <v>392</v>
      </c>
      <c r="I841" s="51"/>
      <c r="J841" s="51" t="s">
        <v>442</v>
      </c>
      <c r="K841" s="51">
        <v>14.02</v>
      </c>
      <c r="L841" s="51">
        <v>13.529</v>
      </c>
      <c r="M841" s="51">
        <v>12.574</v>
      </c>
      <c r="N841" s="51">
        <v>12.6</v>
      </c>
      <c r="O841" s="51">
        <v>11.138999999999999</v>
      </c>
      <c r="P841" s="51">
        <v>13.581</v>
      </c>
      <c r="Q841" s="51">
        <v>13.590999999999999</v>
      </c>
      <c r="R841" s="51">
        <v>14.061999999999999</v>
      </c>
      <c r="S841" s="51">
        <v>14.821999999999999</v>
      </c>
      <c r="T841" s="51">
        <v>14.212999999999999</v>
      </c>
      <c r="U841" s="51">
        <v>2019</v>
      </c>
    </row>
    <row r="842" spans="1:21" ht="15.5">
      <c r="A842" s="51">
        <v>638</v>
      </c>
      <c r="B842" s="51" t="s">
        <v>617</v>
      </c>
      <c r="C842" s="51" t="s">
        <v>443</v>
      </c>
      <c r="D842" s="51" t="str">
        <f t="shared" si="13"/>
        <v>GGXBenin</v>
      </c>
      <c r="E842" s="51" t="s">
        <v>307</v>
      </c>
      <c r="F842" s="51" t="s">
        <v>444</v>
      </c>
      <c r="G842" s="51" t="s">
        <v>445</v>
      </c>
      <c r="H842" s="51" t="s">
        <v>342</v>
      </c>
      <c r="I842" s="51" t="s">
        <v>343</v>
      </c>
      <c r="J842" s="51" t="s">
        <v>622</v>
      </c>
      <c r="K842" s="51">
        <v>809.78099999999995</v>
      </c>
      <c r="L842" s="51">
        <v>920.83199999999999</v>
      </c>
      <c r="M842" s="51">
        <v>933.03599999999994</v>
      </c>
      <c r="N842" s="51">
        <v>1222.18</v>
      </c>
      <c r="O842" s="51">
        <v>1080.75</v>
      </c>
      <c r="P842" s="51">
        <v>1311.7</v>
      </c>
      <c r="Q842" s="51">
        <v>1311.43</v>
      </c>
      <c r="R842" s="51">
        <v>1231.2</v>
      </c>
      <c r="S842" s="51">
        <v>1718.07</v>
      </c>
      <c r="T842" s="51">
        <v>1745.59</v>
      </c>
      <c r="U842" s="51">
        <v>2019</v>
      </c>
    </row>
    <row r="843" spans="1:21" ht="15.5">
      <c r="A843" s="51">
        <v>638</v>
      </c>
      <c r="B843" s="51" t="s">
        <v>617</v>
      </c>
      <c r="C843" s="51" t="s">
        <v>446</v>
      </c>
      <c r="D843" s="51" t="str">
        <f t="shared" si="13"/>
        <v>GGX_NGDPBenin</v>
      </c>
      <c r="E843" s="51" t="s">
        <v>307</v>
      </c>
      <c r="F843" s="51" t="s">
        <v>444</v>
      </c>
      <c r="G843" s="51" t="s">
        <v>445</v>
      </c>
      <c r="H843" s="51" t="s">
        <v>392</v>
      </c>
      <c r="I843" s="51"/>
      <c r="J843" s="51" t="s">
        <v>447</v>
      </c>
      <c r="K843" s="51">
        <v>14.236000000000001</v>
      </c>
      <c r="L843" s="51">
        <v>14.894</v>
      </c>
      <c r="M843" s="51">
        <v>14.225</v>
      </c>
      <c r="N843" s="51">
        <v>18.152999999999999</v>
      </c>
      <c r="O843" s="51">
        <v>15.428000000000001</v>
      </c>
      <c r="P843" s="51">
        <v>17.785</v>
      </c>
      <c r="Q843" s="51">
        <v>16.568000000000001</v>
      </c>
      <c r="R843" s="51">
        <v>14.601000000000001</v>
      </c>
      <c r="S843" s="51">
        <v>19.675000000000001</v>
      </c>
      <c r="T843" s="51">
        <v>18.713000000000001</v>
      </c>
      <c r="U843" s="51">
        <v>2019</v>
      </c>
    </row>
    <row r="844" spans="1:21" ht="15.5">
      <c r="A844" s="51">
        <v>638</v>
      </c>
      <c r="B844" s="51" t="s">
        <v>617</v>
      </c>
      <c r="C844" s="51" t="s">
        <v>448</v>
      </c>
      <c r="D844" s="51" t="str">
        <f t="shared" si="13"/>
        <v>GGXCNLBenin</v>
      </c>
      <c r="E844" s="51" t="s">
        <v>307</v>
      </c>
      <c r="F844" s="51" t="s">
        <v>449</v>
      </c>
      <c r="G844" s="51" t="s">
        <v>450</v>
      </c>
      <c r="H844" s="51" t="s">
        <v>342</v>
      </c>
      <c r="I844" s="51" t="s">
        <v>343</v>
      </c>
      <c r="J844" s="51" t="s">
        <v>622</v>
      </c>
      <c r="K844" s="51">
        <v>-12.262</v>
      </c>
      <c r="L844" s="51">
        <v>-84.394000000000005</v>
      </c>
      <c r="M844" s="51">
        <v>-108.265</v>
      </c>
      <c r="N844" s="51">
        <v>-373.86200000000002</v>
      </c>
      <c r="O844" s="51">
        <v>-300.428</v>
      </c>
      <c r="P844" s="51">
        <v>-310.03899999999999</v>
      </c>
      <c r="Q844" s="51">
        <v>-235.60499999999999</v>
      </c>
      <c r="R844" s="51">
        <v>-45.499000000000002</v>
      </c>
      <c r="S844" s="51">
        <v>-423.77199999999999</v>
      </c>
      <c r="T844" s="51">
        <v>-419.76799999999997</v>
      </c>
      <c r="U844" s="51">
        <v>2019</v>
      </c>
    </row>
    <row r="845" spans="1:21" ht="15.5">
      <c r="A845" s="51">
        <v>638</v>
      </c>
      <c r="B845" s="51" t="s">
        <v>617</v>
      </c>
      <c r="C845" s="51" t="s">
        <v>451</v>
      </c>
      <c r="D845" s="51" t="str">
        <f t="shared" si="13"/>
        <v>GGXCNL_NGDPBenin</v>
      </c>
      <c r="E845" s="51" t="s">
        <v>307</v>
      </c>
      <c r="F845" s="51" t="s">
        <v>449</v>
      </c>
      <c r="G845" s="51" t="s">
        <v>450</v>
      </c>
      <c r="H845" s="51" t="s">
        <v>392</v>
      </c>
      <c r="I845" s="51"/>
      <c r="J845" s="51" t="s">
        <v>452</v>
      </c>
      <c r="K845" s="51">
        <v>-0.216</v>
      </c>
      <c r="L845" s="51">
        <v>-1.365</v>
      </c>
      <c r="M845" s="51">
        <v>-1.651</v>
      </c>
      <c r="N845" s="51">
        <v>-5.5529999999999999</v>
      </c>
      <c r="O845" s="51">
        <v>-4.2889999999999997</v>
      </c>
      <c r="P845" s="51">
        <v>-4.2039999999999997</v>
      </c>
      <c r="Q845" s="51">
        <v>-2.976</v>
      </c>
      <c r="R845" s="51">
        <v>-0.54</v>
      </c>
      <c r="S845" s="51">
        <v>-4.8529999999999998</v>
      </c>
      <c r="T845" s="51">
        <v>-4.5</v>
      </c>
      <c r="U845" s="51">
        <v>2019</v>
      </c>
    </row>
    <row r="846" spans="1:21" ht="15.5">
      <c r="A846" s="51">
        <v>638</v>
      </c>
      <c r="B846" s="51" t="s">
        <v>617</v>
      </c>
      <c r="C846" s="51" t="s">
        <v>453</v>
      </c>
      <c r="D846" s="51" t="str">
        <f t="shared" si="13"/>
        <v>GGSBBenin</v>
      </c>
      <c r="E846" s="51" t="s">
        <v>307</v>
      </c>
      <c r="F846" s="51" t="s">
        <v>454</v>
      </c>
      <c r="G846" s="51" t="s">
        <v>455</v>
      </c>
      <c r="H846" s="51" t="s">
        <v>342</v>
      </c>
      <c r="I846" s="51" t="s">
        <v>343</v>
      </c>
      <c r="J846" s="51"/>
      <c r="K846" s="51"/>
      <c r="L846" s="51"/>
      <c r="M846" s="51"/>
      <c r="N846" s="51"/>
      <c r="O846" s="51"/>
      <c r="P846" s="51"/>
      <c r="Q846" s="51"/>
      <c r="R846" s="51"/>
      <c r="S846" s="51"/>
      <c r="T846" s="51"/>
      <c r="U846" s="51"/>
    </row>
    <row r="847" spans="1:21" ht="15.5">
      <c r="A847" s="51">
        <v>638</v>
      </c>
      <c r="B847" s="51" t="s">
        <v>617</v>
      </c>
      <c r="C847" s="51" t="s">
        <v>456</v>
      </c>
      <c r="D847" s="51" t="str">
        <f t="shared" si="13"/>
        <v>GGSB_NPGDPBenin</v>
      </c>
      <c r="E847" s="51" t="s">
        <v>307</v>
      </c>
      <c r="F847" s="51" t="s">
        <v>454</v>
      </c>
      <c r="G847" s="51" t="s">
        <v>455</v>
      </c>
      <c r="H847" s="51" t="s">
        <v>380</v>
      </c>
      <c r="I847" s="51"/>
      <c r="J847" s="51"/>
      <c r="K847" s="51"/>
      <c r="L847" s="51"/>
      <c r="M847" s="51"/>
      <c r="N847" s="51"/>
      <c r="O847" s="51"/>
      <c r="P847" s="51"/>
      <c r="Q847" s="51"/>
      <c r="R847" s="51"/>
      <c r="S847" s="51"/>
      <c r="T847" s="51"/>
      <c r="U847" s="51"/>
    </row>
    <row r="848" spans="1:21" ht="15.5">
      <c r="A848" s="51">
        <v>638</v>
      </c>
      <c r="B848" s="51" t="s">
        <v>617</v>
      </c>
      <c r="C848" s="51" t="s">
        <v>457</v>
      </c>
      <c r="D848" s="51" t="str">
        <f t="shared" si="13"/>
        <v>GGXONLBBenin</v>
      </c>
      <c r="E848" s="51" t="s">
        <v>307</v>
      </c>
      <c r="F848" s="51" t="s">
        <v>458</v>
      </c>
      <c r="G848" s="51" t="s">
        <v>459</v>
      </c>
      <c r="H848" s="51" t="s">
        <v>342</v>
      </c>
      <c r="I848" s="51" t="s">
        <v>343</v>
      </c>
      <c r="J848" s="51" t="s">
        <v>622</v>
      </c>
      <c r="K848" s="51">
        <v>10.881</v>
      </c>
      <c r="L848" s="51">
        <v>-64.540000000000006</v>
      </c>
      <c r="M848" s="51">
        <v>-89.94</v>
      </c>
      <c r="N848" s="51">
        <v>-337.57299999999998</v>
      </c>
      <c r="O848" s="51">
        <v>-237.08600000000001</v>
      </c>
      <c r="P848" s="51">
        <v>-203.625</v>
      </c>
      <c r="Q848" s="51">
        <v>-109.652</v>
      </c>
      <c r="R848" s="51">
        <v>89.126000000000005</v>
      </c>
      <c r="S848" s="51">
        <v>-247.489</v>
      </c>
      <c r="T848" s="51">
        <v>-198.96799999999999</v>
      </c>
      <c r="U848" s="51">
        <v>2019</v>
      </c>
    </row>
    <row r="849" spans="1:21" ht="15.5">
      <c r="A849" s="51">
        <v>638</v>
      </c>
      <c r="B849" s="51" t="s">
        <v>617</v>
      </c>
      <c r="C849" s="51" t="s">
        <v>460</v>
      </c>
      <c r="D849" s="51" t="str">
        <f t="shared" si="13"/>
        <v>GGXONLB_NGDPBenin</v>
      </c>
      <c r="E849" s="51" t="s">
        <v>307</v>
      </c>
      <c r="F849" s="51" t="s">
        <v>458</v>
      </c>
      <c r="G849" s="51" t="s">
        <v>459</v>
      </c>
      <c r="H849" s="51" t="s">
        <v>392</v>
      </c>
      <c r="I849" s="51"/>
      <c r="J849" s="51" t="s">
        <v>461</v>
      </c>
      <c r="K849" s="51">
        <v>0.191</v>
      </c>
      <c r="L849" s="51">
        <v>-1.044</v>
      </c>
      <c r="M849" s="51">
        <v>-1.371</v>
      </c>
      <c r="N849" s="51">
        <v>-5.0140000000000002</v>
      </c>
      <c r="O849" s="51">
        <v>-3.3839999999999999</v>
      </c>
      <c r="P849" s="51">
        <v>-2.7610000000000001</v>
      </c>
      <c r="Q849" s="51">
        <v>-1.385</v>
      </c>
      <c r="R849" s="51">
        <v>1.0569999999999999</v>
      </c>
      <c r="S849" s="51">
        <v>-2.8340000000000001</v>
      </c>
      <c r="T849" s="51">
        <v>-2.133</v>
      </c>
      <c r="U849" s="51">
        <v>2019</v>
      </c>
    </row>
    <row r="850" spans="1:21" ht="15.5">
      <c r="A850" s="51">
        <v>638</v>
      </c>
      <c r="B850" s="51" t="s">
        <v>617</v>
      </c>
      <c r="C850" s="51" t="s">
        <v>462</v>
      </c>
      <c r="D850" s="51" t="str">
        <f t="shared" si="13"/>
        <v>GGXWDNBenin</v>
      </c>
      <c r="E850" s="51" t="s">
        <v>307</v>
      </c>
      <c r="F850" s="51" t="s">
        <v>463</v>
      </c>
      <c r="G850" s="51" t="s">
        <v>464</v>
      </c>
      <c r="H850" s="51" t="s">
        <v>342</v>
      </c>
      <c r="I850" s="51" t="s">
        <v>343</v>
      </c>
      <c r="J850" s="51"/>
      <c r="K850" s="51"/>
      <c r="L850" s="51"/>
      <c r="M850" s="51"/>
      <c r="N850" s="51"/>
      <c r="O850" s="51"/>
      <c r="P850" s="51"/>
      <c r="Q850" s="51"/>
      <c r="R850" s="51"/>
      <c r="S850" s="51"/>
      <c r="T850" s="51"/>
      <c r="U850" s="51"/>
    </row>
    <row r="851" spans="1:21" ht="15.5">
      <c r="A851" s="51">
        <v>638</v>
      </c>
      <c r="B851" s="51" t="s">
        <v>617</v>
      </c>
      <c r="C851" s="51" t="s">
        <v>465</v>
      </c>
      <c r="D851" s="51" t="str">
        <f t="shared" si="13"/>
        <v>GGXWDN_NGDPBenin</v>
      </c>
      <c r="E851" s="51" t="s">
        <v>307</v>
      </c>
      <c r="F851" s="51" t="s">
        <v>463</v>
      </c>
      <c r="G851" s="51" t="s">
        <v>464</v>
      </c>
      <c r="H851" s="51" t="s">
        <v>392</v>
      </c>
      <c r="I851" s="51"/>
      <c r="J851" s="51"/>
      <c r="K851" s="51"/>
      <c r="L851" s="51"/>
      <c r="M851" s="51"/>
      <c r="N851" s="51"/>
      <c r="O851" s="51"/>
      <c r="P851" s="51"/>
      <c r="Q851" s="51"/>
      <c r="R851" s="51"/>
      <c r="S851" s="51"/>
      <c r="T851" s="51"/>
      <c r="U851" s="51"/>
    </row>
    <row r="852" spans="1:21" ht="15.5">
      <c r="A852" s="51">
        <v>638</v>
      </c>
      <c r="B852" s="51" t="s">
        <v>617</v>
      </c>
      <c r="C852" s="51" t="s">
        <v>466</v>
      </c>
      <c r="D852" s="51" t="str">
        <f t="shared" si="13"/>
        <v>GGXWDGBenin</v>
      </c>
      <c r="E852" s="51" t="s">
        <v>307</v>
      </c>
      <c r="F852" s="51" t="s">
        <v>467</v>
      </c>
      <c r="G852" s="51" t="s">
        <v>468</v>
      </c>
      <c r="H852" s="51" t="s">
        <v>342</v>
      </c>
      <c r="I852" s="51" t="s">
        <v>343</v>
      </c>
      <c r="J852" s="51" t="s">
        <v>622</v>
      </c>
      <c r="K852" s="51">
        <v>1111.5</v>
      </c>
      <c r="L852" s="51">
        <v>1144.01</v>
      </c>
      <c r="M852" s="51">
        <v>1461.56</v>
      </c>
      <c r="N852" s="51">
        <v>2080.46</v>
      </c>
      <c r="O852" s="51">
        <v>2516.5100000000002</v>
      </c>
      <c r="P852" s="51">
        <v>2920.51</v>
      </c>
      <c r="Q852" s="51">
        <v>3251.78</v>
      </c>
      <c r="R852" s="51">
        <v>3476.59</v>
      </c>
      <c r="S852" s="51">
        <v>3963.27</v>
      </c>
      <c r="T852" s="51">
        <v>4452.5200000000004</v>
      </c>
      <c r="U852" s="51">
        <v>2019</v>
      </c>
    </row>
    <row r="853" spans="1:21" ht="15.5">
      <c r="A853" s="51">
        <v>638</v>
      </c>
      <c r="B853" s="51" t="s">
        <v>617</v>
      </c>
      <c r="C853" s="51" t="s">
        <v>469</v>
      </c>
      <c r="D853" s="51" t="str">
        <f t="shared" si="13"/>
        <v>GGXWDG_NGDPBenin</v>
      </c>
      <c r="E853" s="51" t="s">
        <v>307</v>
      </c>
      <c r="F853" s="51" t="s">
        <v>467</v>
      </c>
      <c r="G853" s="51" t="s">
        <v>468</v>
      </c>
      <c r="H853" s="51" t="s">
        <v>392</v>
      </c>
      <c r="I853" s="51"/>
      <c r="J853" s="51" t="s">
        <v>470</v>
      </c>
      <c r="K853" s="51">
        <v>19.54</v>
      </c>
      <c r="L853" s="51">
        <v>18.504000000000001</v>
      </c>
      <c r="M853" s="51">
        <v>22.282</v>
      </c>
      <c r="N853" s="51">
        <v>30.9</v>
      </c>
      <c r="O853" s="51">
        <v>35.923000000000002</v>
      </c>
      <c r="P853" s="51">
        <v>39.597999999999999</v>
      </c>
      <c r="Q853" s="51">
        <v>41.08</v>
      </c>
      <c r="R853" s="51">
        <v>41.23</v>
      </c>
      <c r="S853" s="51">
        <v>45.387</v>
      </c>
      <c r="T853" s="51">
        <v>47.731999999999999</v>
      </c>
      <c r="U853" s="51">
        <v>2019</v>
      </c>
    </row>
    <row r="854" spans="1:21" ht="15.5">
      <c r="A854" s="51">
        <v>638</v>
      </c>
      <c r="B854" s="51" t="s">
        <v>617</v>
      </c>
      <c r="C854" s="51" t="s">
        <v>471</v>
      </c>
      <c r="D854" s="51" t="str">
        <f t="shared" si="13"/>
        <v>NGDP_FYBenin</v>
      </c>
      <c r="E854" s="51" t="s">
        <v>307</v>
      </c>
      <c r="F854" s="51" t="s">
        <v>472</v>
      </c>
      <c r="G854" s="51" t="s">
        <v>473</v>
      </c>
      <c r="H854" s="51" t="s">
        <v>342</v>
      </c>
      <c r="I854" s="51" t="s">
        <v>343</v>
      </c>
      <c r="J854" s="51" t="s">
        <v>622</v>
      </c>
      <c r="K854" s="51">
        <v>5688.29</v>
      </c>
      <c r="L854" s="51">
        <v>6182.56</v>
      </c>
      <c r="M854" s="51">
        <v>6559.33</v>
      </c>
      <c r="N854" s="51">
        <v>6732.81</v>
      </c>
      <c r="O854" s="51">
        <v>7005.23</v>
      </c>
      <c r="P854" s="51">
        <v>7375.3</v>
      </c>
      <c r="Q854" s="51">
        <v>7915.66</v>
      </c>
      <c r="R854" s="51">
        <v>8432.25</v>
      </c>
      <c r="S854" s="51">
        <v>8732.19</v>
      </c>
      <c r="T854" s="51">
        <v>9328.18</v>
      </c>
      <c r="U854" s="51">
        <v>2019</v>
      </c>
    </row>
    <row r="855" spans="1:21" ht="15.5">
      <c r="A855" s="51">
        <v>638</v>
      </c>
      <c r="B855" s="51" t="s">
        <v>617</v>
      </c>
      <c r="C855" s="51" t="s">
        <v>474</v>
      </c>
      <c r="D855" s="51" t="str">
        <f t="shared" si="13"/>
        <v>BCABenin</v>
      </c>
      <c r="E855" s="51" t="s">
        <v>307</v>
      </c>
      <c r="F855" s="51" t="s">
        <v>475</v>
      </c>
      <c r="G855" s="51" t="s">
        <v>476</v>
      </c>
      <c r="H855" s="51" t="s">
        <v>352</v>
      </c>
      <c r="I855" s="51" t="s">
        <v>343</v>
      </c>
      <c r="J855" s="51" t="s">
        <v>623</v>
      </c>
      <c r="K855" s="51">
        <v>-0.57699999999999996</v>
      </c>
      <c r="L855" s="51">
        <v>-0.67300000000000004</v>
      </c>
      <c r="M855" s="51">
        <v>-0.88600000000000001</v>
      </c>
      <c r="N855" s="51">
        <v>-0.67900000000000005</v>
      </c>
      <c r="O855" s="51">
        <v>-0.35399999999999998</v>
      </c>
      <c r="P855" s="51">
        <v>-0.53100000000000003</v>
      </c>
      <c r="Q855" s="51">
        <v>-0.64900000000000002</v>
      </c>
      <c r="R855" s="51">
        <v>-0.58099999999999996</v>
      </c>
      <c r="S855" s="51">
        <v>-0.71399999999999997</v>
      </c>
      <c r="T855" s="51">
        <v>-0.78400000000000003</v>
      </c>
      <c r="U855" s="51">
        <v>2019</v>
      </c>
    </row>
    <row r="856" spans="1:21" ht="15.5">
      <c r="A856" s="51">
        <v>638</v>
      </c>
      <c r="B856" s="51" t="s">
        <v>617</v>
      </c>
      <c r="C856" s="51" t="s">
        <v>478</v>
      </c>
      <c r="D856" s="51" t="str">
        <f t="shared" si="13"/>
        <v>BCA_NGDPDBenin</v>
      </c>
      <c r="E856" s="51" t="s">
        <v>307</v>
      </c>
      <c r="F856" s="51" t="s">
        <v>475</v>
      </c>
      <c r="G856" s="51" t="s">
        <v>476</v>
      </c>
      <c r="H856" s="51" t="s">
        <v>392</v>
      </c>
      <c r="I856" s="51"/>
      <c r="J856" s="51" t="s">
        <v>479</v>
      </c>
      <c r="K856" s="51">
        <v>-5.1779999999999999</v>
      </c>
      <c r="L856" s="51">
        <v>-5.3789999999999996</v>
      </c>
      <c r="M856" s="51">
        <v>-6.67</v>
      </c>
      <c r="N856" s="51">
        <v>-5.9640000000000004</v>
      </c>
      <c r="O856" s="51">
        <v>-2.9969999999999999</v>
      </c>
      <c r="P856" s="51">
        <v>-4.181</v>
      </c>
      <c r="Q856" s="51">
        <v>-4.5529999999999999</v>
      </c>
      <c r="R856" s="51">
        <v>-4.0339999999999998</v>
      </c>
      <c r="S856" s="51">
        <v>-4.6959999999999997</v>
      </c>
      <c r="T856" s="51">
        <v>-4.5270000000000001</v>
      </c>
      <c r="U856" s="51">
        <v>2019</v>
      </c>
    </row>
    <row r="857" spans="1:21" ht="15.5">
      <c r="A857" s="51">
        <v>514</v>
      </c>
      <c r="B857" s="51" t="s">
        <v>624</v>
      </c>
      <c r="C857" s="51" t="s">
        <v>338</v>
      </c>
      <c r="D857" s="51" t="str">
        <f t="shared" si="13"/>
        <v>NGDP_RBhutan</v>
      </c>
      <c r="E857" s="51" t="s">
        <v>280</v>
      </c>
      <c r="F857" s="51" t="s">
        <v>340</v>
      </c>
      <c r="G857" s="51" t="s">
        <v>341</v>
      </c>
      <c r="H857" s="51" t="s">
        <v>342</v>
      </c>
      <c r="I857" s="51" t="s">
        <v>343</v>
      </c>
      <c r="J857" s="51" t="s">
        <v>625</v>
      </c>
      <c r="K857" s="51">
        <v>49.412999999999997</v>
      </c>
      <c r="L857" s="51">
        <v>51.183</v>
      </c>
      <c r="M857" s="51">
        <v>53.213999999999999</v>
      </c>
      <c r="N857" s="51">
        <v>56.524000000000001</v>
      </c>
      <c r="O857" s="51">
        <v>60.712000000000003</v>
      </c>
      <c r="P857" s="51">
        <v>64.55</v>
      </c>
      <c r="Q857" s="51">
        <v>67.025000000000006</v>
      </c>
      <c r="R857" s="51">
        <v>69.893000000000001</v>
      </c>
      <c r="S857" s="51">
        <v>69.322000000000003</v>
      </c>
      <c r="T857" s="51">
        <v>67.994</v>
      </c>
      <c r="U857" s="51">
        <v>2020</v>
      </c>
    </row>
    <row r="858" spans="1:21" ht="15.5">
      <c r="A858" s="51">
        <v>514</v>
      </c>
      <c r="B858" s="51" t="s">
        <v>624</v>
      </c>
      <c r="C858" s="51" t="s">
        <v>345</v>
      </c>
      <c r="D858" s="51" t="str">
        <f t="shared" si="13"/>
        <v>NGDP_RPCHBhutan</v>
      </c>
      <c r="E858" s="51" t="s">
        <v>280</v>
      </c>
      <c r="F858" s="51" t="s">
        <v>340</v>
      </c>
      <c r="G858" s="51" t="s">
        <v>346</v>
      </c>
      <c r="H858" s="51" t="s">
        <v>347</v>
      </c>
      <c r="I858" s="51"/>
      <c r="J858" s="51" t="s">
        <v>348</v>
      </c>
      <c r="K858" s="51">
        <v>6.4950000000000001</v>
      </c>
      <c r="L858" s="51">
        <v>3.5819999999999999</v>
      </c>
      <c r="M858" s="51">
        <v>3.968</v>
      </c>
      <c r="N858" s="51">
        <v>6.2210000000000001</v>
      </c>
      <c r="O858" s="51">
        <v>7.4080000000000004</v>
      </c>
      <c r="P858" s="51">
        <v>6.3220000000000001</v>
      </c>
      <c r="Q858" s="51">
        <v>3.835</v>
      </c>
      <c r="R858" s="51">
        <v>4.2789999999999999</v>
      </c>
      <c r="S858" s="51">
        <v>-0.81699999999999995</v>
      </c>
      <c r="T858" s="51">
        <v>-1.9159999999999999</v>
      </c>
      <c r="U858" s="51">
        <v>2020</v>
      </c>
    </row>
    <row r="859" spans="1:21" ht="15.5">
      <c r="A859" s="51">
        <v>514</v>
      </c>
      <c r="B859" s="51" t="s">
        <v>624</v>
      </c>
      <c r="C859" s="51" t="s">
        <v>349</v>
      </c>
      <c r="D859" s="51" t="str">
        <f t="shared" si="13"/>
        <v>NGDPBhutan</v>
      </c>
      <c r="E859" s="51" t="s">
        <v>280</v>
      </c>
      <c r="F859" s="51" t="s">
        <v>155</v>
      </c>
      <c r="G859" s="51" t="s">
        <v>350</v>
      </c>
      <c r="H859" s="51" t="s">
        <v>342</v>
      </c>
      <c r="I859" s="51" t="s">
        <v>343</v>
      </c>
      <c r="J859" s="51" t="s">
        <v>625</v>
      </c>
      <c r="K859" s="51">
        <v>89.061999999999998</v>
      </c>
      <c r="L859" s="51">
        <v>99.048000000000002</v>
      </c>
      <c r="M859" s="51">
        <v>109.649</v>
      </c>
      <c r="N859" s="51">
        <v>122.5</v>
      </c>
      <c r="O859" s="51">
        <v>136.911</v>
      </c>
      <c r="P859" s="51">
        <v>152.38999999999999</v>
      </c>
      <c r="Q859" s="51">
        <v>163.45599999999999</v>
      </c>
      <c r="R859" s="51">
        <v>172.75899999999999</v>
      </c>
      <c r="S859" s="51">
        <v>178.37</v>
      </c>
      <c r="T859" s="51">
        <v>183.55099999999999</v>
      </c>
      <c r="U859" s="51">
        <v>2020</v>
      </c>
    </row>
    <row r="860" spans="1:21" ht="15.5">
      <c r="A860" s="51">
        <v>514</v>
      </c>
      <c r="B860" s="51" t="s">
        <v>624</v>
      </c>
      <c r="C860" s="51" t="s">
        <v>157</v>
      </c>
      <c r="D860" s="51" t="str">
        <f t="shared" si="13"/>
        <v>NGDPDBhutan</v>
      </c>
      <c r="E860" s="51" t="s">
        <v>280</v>
      </c>
      <c r="F860" s="51" t="s">
        <v>155</v>
      </c>
      <c r="G860" s="51" t="s">
        <v>351</v>
      </c>
      <c r="H860" s="51" t="s">
        <v>352</v>
      </c>
      <c r="I860" s="51" t="s">
        <v>343</v>
      </c>
      <c r="J860" s="51" t="s">
        <v>353</v>
      </c>
      <c r="K860" s="51">
        <v>1.772</v>
      </c>
      <c r="L860" s="51">
        <v>1.8049999999999999</v>
      </c>
      <c r="M860" s="51">
        <v>1.784</v>
      </c>
      <c r="N860" s="51">
        <v>1.9219999999999999</v>
      </c>
      <c r="O860" s="51">
        <v>2.0249999999999999</v>
      </c>
      <c r="P860" s="51">
        <v>2.3650000000000002</v>
      </c>
      <c r="Q860" s="51">
        <v>2.411</v>
      </c>
      <c r="R860" s="51">
        <v>2.488</v>
      </c>
      <c r="S860" s="51">
        <v>2.5030000000000001</v>
      </c>
      <c r="T860" s="51">
        <v>2.48</v>
      </c>
      <c r="U860" s="51">
        <v>2020</v>
      </c>
    </row>
    <row r="861" spans="1:21" ht="15.5">
      <c r="A861" s="51">
        <v>514</v>
      </c>
      <c r="B861" s="51" t="s">
        <v>624</v>
      </c>
      <c r="C861" s="51" t="s">
        <v>354</v>
      </c>
      <c r="D861" s="51" t="str">
        <f t="shared" si="13"/>
        <v>PPPGDPBhutan</v>
      </c>
      <c r="E861" s="51" t="s">
        <v>280</v>
      </c>
      <c r="F861" s="51" t="s">
        <v>155</v>
      </c>
      <c r="G861" s="51" t="s">
        <v>355</v>
      </c>
      <c r="H861" s="51" t="s">
        <v>356</v>
      </c>
      <c r="I861" s="51" t="s">
        <v>343</v>
      </c>
      <c r="J861" s="51" t="s">
        <v>353</v>
      </c>
      <c r="K861" s="51">
        <v>5.194</v>
      </c>
      <c r="L861" s="51">
        <v>5.4619999999999997</v>
      </c>
      <c r="M861" s="51">
        <v>5.8710000000000004</v>
      </c>
      <c r="N861" s="51">
        <v>6.5910000000000002</v>
      </c>
      <c r="O861" s="51">
        <v>7.27</v>
      </c>
      <c r="P861" s="51">
        <v>7.9340000000000002</v>
      </c>
      <c r="Q861" s="51">
        <v>8.4359999999999999</v>
      </c>
      <c r="R861" s="51">
        <v>8.9540000000000006</v>
      </c>
      <c r="S861" s="51">
        <v>8.9879999999999995</v>
      </c>
      <c r="T861" s="51">
        <v>8.9770000000000003</v>
      </c>
      <c r="U861" s="51">
        <v>2020</v>
      </c>
    </row>
    <row r="862" spans="1:21" ht="15.5">
      <c r="A862" s="51">
        <v>514</v>
      </c>
      <c r="B862" s="51" t="s">
        <v>624</v>
      </c>
      <c r="C862" s="51" t="s">
        <v>357</v>
      </c>
      <c r="D862" s="51" t="str">
        <f t="shared" si="13"/>
        <v>NGDP_DBhutan</v>
      </c>
      <c r="E862" s="51" t="s">
        <v>280</v>
      </c>
      <c r="F862" s="51" t="s">
        <v>358</v>
      </c>
      <c r="G862" s="51" t="s">
        <v>359</v>
      </c>
      <c r="H862" s="51" t="s">
        <v>360</v>
      </c>
      <c r="I862" s="51"/>
      <c r="J862" s="51" t="s">
        <v>361</v>
      </c>
      <c r="K862" s="51">
        <v>180.24100000000001</v>
      </c>
      <c r="L862" s="51">
        <v>193.518</v>
      </c>
      <c r="M862" s="51">
        <v>206.054</v>
      </c>
      <c r="N862" s="51">
        <v>216.72200000000001</v>
      </c>
      <c r="O862" s="51">
        <v>225.50899999999999</v>
      </c>
      <c r="P862" s="51">
        <v>236.08199999999999</v>
      </c>
      <c r="Q862" s="51">
        <v>243.87299999999999</v>
      </c>
      <c r="R862" s="51">
        <v>247.17599999999999</v>
      </c>
      <c r="S862" s="51">
        <v>257.30599999999998</v>
      </c>
      <c r="T862" s="51">
        <v>269.952</v>
      </c>
      <c r="U862" s="51">
        <v>2020</v>
      </c>
    </row>
    <row r="863" spans="1:21" ht="15.5">
      <c r="A863" s="51">
        <v>514</v>
      </c>
      <c r="B863" s="51" t="s">
        <v>624</v>
      </c>
      <c r="C863" s="51" t="s">
        <v>362</v>
      </c>
      <c r="D863" s="51" t="str">
        <f t="shared" si="13"/>
        <v>NGDPRPCBhutan</v>
      </c>
      <c r="E863" s="51" t="s">
        <v>280</v>
      </c>
      <c r="F863" s="51" t="s">
        <v>363</v>
      </c>
      <c r="G863" s="51" t="s">
        <v>364</v>
      </c>
      <c r="H863" s="51" t="s">
        <v>342</v>
      </c>
      <c r="I863" s="51" t="s">
        <v>333</v>
      </c>
      <c r="J863" s="51" t="s">
        <v>365</v>
      </c>
      <c r="K863" s="51">
        <v>72302.2</v>
      </c>
      <c r="L863" s="51">
        <v>73980.41</v>
      </c>
      <c r="M863" s="51">
        <v>75979.09</v>
      </c>
      <c r="N863" s="51">
        <v>79234.67</v>
      </c>
      <c r="O863" s="51">
        <v>84068.41</v>
      </c>
      <c r="P863" s="51">
        <v>88294.42</v>
      </c>
      <c r="Q863" s="51">
        <v>91195.01</v>
      </c>
      <c r="R863" s="51">
        <v>94703.01</v>
      </c>
      <c r="S863" s="51">
        <v>93012.02</v>
      </c>
      <c r="T863" s="51">
        <v>90353.87</v>
      </c>
      <c r="U863" s="51">
        <v>2015</v>
      </c>
    </row>
    <row r="864" spans="1:21" ht="15.5">
      <c r="A864" s="51">
        <v>514</v>
      </c>
      <c r="B864" s="51" t="s">
        <v>624</v>
      </c>
      <c r="C864" s="51" t="s">
        <v>366</v>
      </c>
      <c r="D864" s="51" t="str">
        <f t="shared" si="13"/>
        <v>NGDPRPPPPCBhutan</v>
      </c>
      <c r="E864" s="51" t="s">
        <v>280</v>
      </c>
      <c r="F864" s="51" t="s">
        <v>363</v>
      </c>
      <c r="G864" s="51" t="s">
        <v>367</v>
      </c>
      <c r="H864" s="51" t="s">
        <v>368</v>
      </c>
      <c r="I864" s="51" t="s">
        <v>333</v>
      </c>
      <c r="J864" s="51" t="s">
        <v>365</v>
      </c>
      <c r="K864" s="51">
        <v>8886.3700000000008</v>
      </c>
      <c r="L864" s="51">
        <v>9092.6299999999992</v>
      </c>
      <c r="M864" s="51">
        <v>9338.2800000000007</v>
      </c>
      <c r="N864" s="51">
        <v>9738.41</v>
      </c>
      <c r="O864" s="51">
        <v>10332.5</v>
      </c>
      <c r="P864" s="51">
        <v>10851.9</v>
      </c>
      <c r="Q864" s="51">
        <v>11208.4</v>
      </c>
      <c r="R864" s="51">
        <v>11639.56</v>
      </c>
      <c r="S864" s="51">
        <v>11431.73</v>
      </c>
      <c r="T864" s="51">
        <v>11105.02</v>
      </c>
      <c r="U864" s="51">
        <v>2015</v>
      </c>
    </row>
    <row r="865" spans="1:21" ht="15.5">
      <c r="A865" s="51">
        <v>514</v>
      </c>
      <c r="B865" s="51" t="s">
        <v>624</v>
      </c>
      <c r="C865" s="51" t="s">
        <v>369</v>
      </c>
      <c r="D865" s="51" t="str">
        <f t="shared" si="13"/>
        <v>NGDPPCBhutan</v>
      </c>
      <c r="E865" s="51" t="s">
        <v>280</v>
      </c>
      <c r="F865" s="51" t="s">
        <v>370</v>
      </c>
      <c r="G865" s="51" t="s">
        <v>371</v>
      </c>
      <c r="H865" s="51" t="s">
        <v>342</v>
      </c>
      <c r="I865" s="51" t="s">
        <v>333</v>
      </c>
      <c r="J865" s="51" t="s">
        <v>372</v>
      </c>
      <c r="K865" s="51">
        <v>130318.57</v>
      </c>
      <c r="L865" s="51">
        <v>143165.38</v>
      </c>
      <c r="M865" s="51">
        <v>156558.23000000001</v>
      </c>
      <c r="N865" s="51">
        <v>171718.99</v>
      </c>
      <c r="O865" s="51">
        <v>189581.85</v>
      </c>
      <c r="P865" s="51">
        <v>208447.05</v>
      </c>
      <c r="Q865" s="51">
        <v>222400.16</v>
      </c>
      <c r="R865" s="51">
        <v>234083.49</v>
      </c>
      <c r="S865" s="51">
        <v>239325.96</v>
      </c>
      <c r="T865" s="51">
        <v>243911.87</v>
      </c>
      <c r="U865" s="51">
        <v>2015</v>
      </c>
    </row>
    <row r="866" spans="1:21" ht="15.5">
      <c r="A866" s="51">
        <v>514</v>
      </c>
      <c r="B866" s="51" t="s">
        <v>624</v>
      </c>
      <c r="C866" s="51" t="s">
        <v>373</v>
      </c>
      <c r="D866" s="51" t="str">
        <f t="shared" si="13"/>
        <v>NGDPDPCBhutan</v>
      </c>
      <c r="E866" s="51" t="s">
        <v>280</v>
      </c>
      <c r="F866" s="51" t="s">
        <v>370</v>
      </c>
      <c r="G866" s="51" t="s">
        <v>374</v>
      </c>
      <c r="H866" s="51" t="s">
        <v>352</v>
      </c>
      <c r="I866" s="51" t="s">
        <v>333</v>
      </c>
      <c r="J866" s="51" t="s">
        <v>372</v>
      </c>
      <c r="K866" s="51">
        <v>2592.37</v>
      </c>
      <c r="L866" s="51">
        <v>2609.65</v>
      </c>
      <c r="M866" s="51">
        <v>2546.91</v>
      </c>
      <c r="N866" s="51">
        <v>2693.63</v>
      </c>
      <c r="O866" s="51">
        <v>2803.64</v>
      </c>
      <c r="P866" s="51">
        <v>3234.75</v>
      </c>
      <c r="Q866" s="51">
        <v>3280.72</v>
      </c>
      <c r="R866" s="51">
        <v>3371.02</v>
      </c>
      <c r="S866" s="51">
        <v>3358.96</v>
      </c>
      <c r="T866" s="51">
        <v>3296.11</v>
      </c>
      <c r="U866" s="51">
        <v>2015</v>
      </c>
    </row>
    <row r="867" spans="1:21" ht="15.5">
      <c r="A867" s="51">
        <v>514</v>
      </c>
      <c r="B867" s="51" t="s">
        <v>624</v>
      </c>
      <c r="C867" s="51" t="s">
        <v>375</v>
      </c>
      <c r="D867" s="51" t="str">
        <f t="shared" si="13"/>
        <v>PPPPCBhutan</v>
      </c>
      <c r="E867" s="51" t="s">
        <v>280</v>
      </c>
      <c r="F867" s="51" t="s">
        <v>370</v>
      </c>
      <c r="G867" s="51" t="s">
        <v>376</v>
      </c>
      <c r="H867" s="51" t="s">
        <v>356</v>
      </c>
      <c r="I867" s="51" t="s">
        <v>333</v>
      </c>
      <c r="J867" s="51" t="s">
        <v>372</v>
      </c>
      <c r="K867" s="51">
        <v>7599.81</v>
      </c>
      <c r="L867" s="51">
        <v>7894.25</v>
      </c>
      <c r="M867" s="51">
        <v>8382.3799999999992</v>
      </c>
      <c r="N867" s="51">
        <v>9238.77</v>
      </c>
      <c r="O867" s="51">
        <v>10067.52</v>
      </c>
      <c r="P867" s="51">
        <v>10851.9</v>
      </c>
      <c r="Q867" s="51">
        <v>11477.51</v>
      </c>
      <c r="R867" s="51">
        <v>12131.8</v>
      </c>
      <c r="S867" s="51">
        <v>12059.62</v>
      </c>
      <c r="T867" s="51">
        <v>11928.45</v>
      </c>
      <c r="U867" s="51">
        <v>2015</v>
      </c>
    </row>
    <row r="868" spans="1:21" ht="15.5">
      <c r="A868" s="51">
        <v>514</v>
      </c>
      <c r="B868" s="51" t="s">
        <v>624</v>
      </c>
      <c r="C868" s="51" t="s">
        <v>377</v>
      </c>
      <c r="D868" s="51" t="str">
        <f t="shared" si="13"/>
        <v>NGAP_NPGDPBhutan</v>
      </c>
      <c r="E868" s="51" t="s">
        <v>280</v>
      </c>
      <c r="F868" s="51" t="s">
        <v>378</v>
      </c>
      <c r="G868" s="51" t="s">
        <v>379</v>
      </c>
      <c r="H868" s="51" t="s">
        <v>380</v>
      </c>
      <c r="I868" s="51"/>
      <c r="J868" s="51"/>
      <c r="K868" s="51"/>
      <c r="L868" s="51"/>
      <c r="M868" s="51"/>
      <c r="N868" s="51"/>
      <c r="O868" s="51"/>
      <c r="P868" s="51"/>
      <c r="Q868" s="51"/>
      <c r="R868" s="51"/>
      <c r="S868" s="51"/>
      <c r="T868" s="51"/>
      <c r="U868" s="51"/>
    </row>
    <row r="869" spans="1:21" ht="15.5">
      <c r="A869" s="51">
        <v>514</v>
      </c>
      <c r="B869" s="51" t="s">
        <v>624</v>
      </c>
      <c r="C869" s="51" t="s">
        <v>381</v>
      </c>
      <c r="D869" s="51" t="str">
        <f t="shared" si="13"/>
        <v>PPPSHBhutan</v>
      </c>
      <c r="E869" s="51" t="s">
        <v>280</v>
      </c>
      <c r="F869" s="51" t="s">
        <v>382</v>
      </c>
      <c r="G869" s="51" t="s">
        <v>383</v>
      </c>
      <c r="H869" s="51" t="s">
        <v>384</v>
      </c>
      <c r="I869" s="51"/>
      <c r="J869" s="51" t="s">
        <v>353</v>
      </c>
      <c r="K869" s="51">
        <v>5.0000000000000001E-3</v>
      </c>
      <c r="L869" s="51">
        <v>5.0000000000000001E-3</v>
      </c>
      <c r="M869" s="51">
        <v>5.0000000000000001E-3</v>
      </c>
      <c r="N869" s="51">
        <v>6.0000000000000001E-3</v>
      </c>
      <c r="O869" s="51">
        <v>6.0000000000000001E-3</v>
      </c>
      <c r="P869" s="51">
        <v>7.0000000000000001E-3</v>
      </c>
      <c r="Q869" s="51">
        <v>7.0000000000000001E-3</v>
      </c>
      <c r="R869" s="51">
        <v>7.0000000000000001E-3</v>
      </c>
      <c r="S869" s="51">
        <v>7.0000000000000001E-3</v>
      </c>
      <c r="T869" s="51">
        <v>6.0000000000000001E-3</v>
      </c>
      <c r="U869" s="51">
        <v>2020</v>
      </c>
    </row>
    <row r="870" spans="1:21" ht="15.5">
      <c r="A870" s="51">
        <v>514</v>
      </c>
      <c r="B870" s="51" t="s">
        <v>624</v>
      </c>
      <c r="C870" s="51" t="s">
        <v>385</v>
      </c>
      <c r="D870" s="51" t="str">
        <f t="shared" si="13"/>
        <v>PPPEXBhutan</v>
      </c>
      <c r="E870" s="51" t="s">
        <v>280</v>
      </c>
      <c r="F870" s="51" t="s">
        <v>386</v>
      </c>
      <c r="G870" s="51" t="s">
        <v>387</v>
      </c>
      <c r="H870" s="51" t="s">
        <v>388</v>
      </c>
      <c r="I870" s="51"/>
      <c r="J870" s="51" t="s">
        <v>353</v>
      </c>
      <c r="K870" s="51">
        <v>17.148</v>
      </c>
      <c r="L870" s="51">
        <v>18.135000000000002</v>
      </c>
      <c r="M870" s="51">
        <v>18.677</v>
      </c>
      <c r="N870" s="51">
        <v>18.587</v>
      </c>
      <c r="O870" s="51">
        <v>18.831</v>
      </c>
      <c r="P870" s="51">
        <v>19.207999999999998</v>
      </c>
      <c r="Q870" s="51">
        <v>19.376999999999999</v>
      </c>
      <c r="R870" s="51">
        <v>19.295000000000002</v>
      </c>
      <c r="S870" s="51">
        <v>19.844999999999999</v>
      </c>
      <c r="T870" s="51">
        <v>20.448</v>
      </c>
      <c r="U870" s="51">
        <v>2020</v>
      </c>
    </row>
    <row r="871" spans="1:21" ht="15.5">
      <c r="A871" s="51">
        <v>514</v>
      </c>
      <c r="B871" s="51" t="s">
        <v>624</v>
      </c>
      <c r="C871" s="51" t="s">
        <v>389</v>
      </c>
      <c r="D871" s="51" t="str">
        <f t="shared" si="13"/>
        <v>NID_NGDPBhutan</v>
      </c>
      <c r="E871" s="51" t="s">
        <v>280</v>
      </c>
      <c r="F871" s="51" t="s">
        <v>390</v>
      </c>
      <c r="G871" s="51" t="s">
        <v>391</v>
      </c>
      <c r="H871" s="51" t="s">
        <v>392</v>
      </c>
      <c r="I871" s="51"/>
      <c r="J871" s="51" t="s">
        <v>625</v>
      </c>
      <c r="K871" s="51">
        <v>69.418000000000006</v>
      </c>
      <c r="L871" s="51">
        <v>56.417000000000002</v>
      </c>
      <c r="M871" s="51">
        <v>50.271999999999998</v>
      </c>
      <c r="N871" s="51">
        <v>54.326000000000001</v>
      </c>
      <c r="O871" s="51">
        <v>56.235999999999997</v>
      </c>
      <c r="P871" s="51">
        <v>54.332999999999998</v>
      </c>
      <c r="Q871" s="51">
        <v>49.716999999999999</v>
      </c>
      <c r="R871" s="51">
        <v>38.301000000000002</v>
      </c>
      <c r="S871" s="51">
        <v>34.472000000000001</v>
      </c>
      <c r="T871" s="51">
        <v>40.808</v>
      </c>
      <c r="U871" s="51">
        <v>2020</v>
      </c>
    </row>
    <row r="872" spans="1:21" ht="15.5">
      <c r="A872" s="51">
        <v>514</v>
      </c>
      <c r="B872" s="51" t="s">
        <v>624</v>
      </c>
      <c r="C872" s="51" t="s">
        <v>393</v>
      </c>
      <c r="D872" s="51" t="str">
        <f t="shared" si="13"/>
        <v>NGSD_NGDPBhutan</v>
      </c>
      <c r="E872" s="51" t="s">
        <v>280</v>
      </c>
      <c r="F872" s="51" t="s">
        <v>394</v>
      </c>
      <c r="G872" s="51" t="s">
        <v>395</v>
      </c>
      <c r="H872" s="51" t="s">
        <v>392</v>
      </c>
      <c r="I872" s="51"/>
      <c r="J872" s="51" t="s">
        <v>625</v>
      </c>
      <c r="K872" s="51">
        <v>44.698999999999998</v>
      </c>
      <c r="L872" s="51">
        <v>35.234000000000002</v>
      </c>
      <c r="M872" s="51">
        <v>24.428000000000001</v>
      </c>
      <c r="N872" s="51">
        <v>25.815000000000001</v>
      </c>
      <c r="O872" s="51">
        <v>25.928999999999998</v>
      </c>
      <c r="P872" s="51">
        <v>29.052</v>
      </c>
      <c r="Q872" s="51">
        <v>25.218</v>
      </c>
      <c r="R872" s="51">
        <v>12.69</v>
      </c>
      <c r="S872" s="51">
        <v>14.445</v>
      </c>
      <c r="T872" s="51">
        <v>27.196999999999999</v>
      </c>
      <c r="U872" s="51">
        <v>2020</v>
      </c>
    </row>
    <row r="873" spans="1:21" ht="15.5">
      <c r="A873" s="51">
        <v>514</v>
      </c>
      <c r="B873" s="51" t="s">
        <v>624</v>
      </c>
      <c r="C873" s="51" t="s">
        <v>396</v>
      </c>
      <c r="D873" s="51" t="str">
        <f t="shared" si="13"/>
        <v>PCPIBhutan</v>
      </c>
      <c r="E873" s="51" t="s">
        <v>280</v>
      </c>
      <c r="F873" s="51" t="s">
        <v>397</v>
      </c>
      <c r="G873" s="51" t="s">
        <v>398</v>
      </c>
      <c r="H873" s="51" t="s">
        <v>360</v>
      </c>
      <c r="I873" s="51"/>
      <c r="J873" s="51" t="s">
        <v>626</v>
      </c>
      <c r="K873" s="51">
        <v>165.19300000000001</v>
      </c>
      <c r="L873" s="51">
        <v>178.59</v>
      </c>
      <c r="M873" s="51">
        <v>195.73500000000001</v>
      </c>
      <c r="N873" s="51">
        <v>208.79</v>
      </c>
      <c r="O873" s="51">
        <v>215.63900000000001</v>
      </c>
      <c r="P873" s="51">
        <v>224.93299999999999</v>
      </c>
      <c r="Q873" s="51">
        <v>233.16499999999999</v>
      </c>
      <c r="R873" s="51">
        <v>239.74100000000001</v>
      </c>
      <c r="S873" s="51">
        <v>249.69</v>
      </c>
      <c r="T873" s="51">
        <v>262.03500000000003</v>
      </c>
      <c r="U873" s="51">
        <v>2020</v>
      </c>
    </row>
    <row r="874" spans="1:21" ht="15.5">
      <c r="A874" s="51">
        <v>514</v>
      </c>
      <c r="B874" s="51" t="s">
        <v>624</v>
      </c>
      <c r="C874" s="51" t="s">
        <v>400</v>
      </c>
      <c r="D874" s="51" t="str">
        <f t="shared" si="13"/>
        <v>PCPIPCHBhutan</v>
      </c>
      <c r="E874" s="51" t="s">
        <v>280</v>
      </c>
      <c r="F874" s="51" t="s">
        <v>397</v>
      </c>
      <c r="G874" s="51" t="s">
        <v>401</v>
      </c>
      <c r="H874" s="51" t="s">
        <v>347</v>
      </c>
      <c r="I874" s="51"/>
      <c r="J874" s="51" t="s">
        <v>402</v>
      </c>
      <c r="K874" s="51">
        <v>10.119999999999999</v>
      </c>
      <c r="L874" s="51">
        <v>8.11</v>
      </c>
      <c r="M874" s="51">
        <v>9.6</v>
      </c>
      <c r="N874" s="51">
        <v>6.67</v>
      </c>
      <c r="O874" s="51">
        <v>3.28</v>
      </c>
      <c r="P874" s="51">
        <v>4.3099999999999996</v>
      </c>
      <c r="Q874" s="51">
        <v>3.66</v>
      </c>
      <c r="R874" s="51">
        <v>2.82</v>
      </c>
      <c r="S874" s="51">
        <v>4.1500000000000004</v>
      </c>
      <c r="T874" s="51">
        <v>4.944</v>
      </c>
      <c r="U874" s="51">
        <v>2020</v>
      </c>
    </row>
    <row r="875" spans="1:21" ht="15.5">
      <c r="A875" s="51">
        <v>514</v>
      </c>
      <c r="B875" s="51" t="s">
        <v>624</v>
      </c>
      <c r="C875" s="51" t="s">
        <v>403</v>
      </c>
      <c r="D875" s="51" t="str">
        <f t="shared" si="13"/>
        <v>PCPIEBhutan</v>
      </c>
      <c r="E875" s="51" t="s">
        <v>280</v>
      </c>
      <c r="F875" s="51" t="s">
        <v>404</v>
      </c>
      <c r="G875" s="51" t="s">
        <v>405</v>
      </c>
      <c r="H875" s="51" t="s">
        <v>360</v>
      </c>
      <c r="I875" s="51"/>
      <c r="J875" s="51" t="s">
        <v>626</v>
      </c>
      <c r="K875" s="51">
        <v>163.374</v>
      </c>
      <c r="L875" s="51">
        <v>184.45</v>
      </c>
      <c r="M875" s="51">
        <v>199.39</v>
      </c>
      <c r="N875" s="51">
        <v>208.96100000000001</v>
      </c>
      <c r="O875" s="51">
        <v>216.483</v>
      </c>
      <c r="P875" s="51">
        <v>227.09100000000001</v>
      </c>
      <c r="Q875" s="51">
        <v>232.768</v>
      </c>
      <c r="R875" s="51">
        <v>239.053</v>
      </c>
      <c r="S875" s="51">
        <v>249.90600000000001</v>
      </c>
      <c r="T875" s="51">
        <v>263.27199999999999</v>
      </c>
      <c r="U875" s="51">
        <v>2020</v>
      </c>
    </row>
    <row r="876" spans="1:21" ht="15.5">
      <c r="A876" s="51">
        <v>514</v>
      </c>
      <c r="B876" s="51" t="s">
        <v>624</v>
      </c>
      <c r="C876" s="51" t="s">
        <v>406</v>
      </c>
      <c r="D876" s="51" t="str">
        <f t="shared" si="13"/>
        <v>PCPIEPCHBhutan</v>
      </c>
      <c r="E876" s="51" t="s">
        <v>280</v>
      </c>
      <c r="F876" s="51" t="s">
        <v>404</v>
      </c>
      <c r="G876" s="51" t="s">
        <v>407</v>
      </c>
      <c r="H876" s="51" t="s">
        <v>347</v>
      </c>
      <c r="I876" s="51"/>
      <c r="J876" s="51" t="s">
        <v>408</v>
      </c>
      <c r="K876" s="51">
        <v>9.5</v>
      </c>
      <c r="L876" s="51">
        <v>12.9</v>
      </c>
      <c r="M876" s="51">
        <v>8.1</v>
      </c>
      <c r="N876" s="51">
        <v>4.8</v>
      </c>
      <c r="O876" s="51">
        <v>3.6</v>
      </c>
      <c r="P876" s="51">
        <v>4.9000000000000004</v>
      </c>
      <c r="Q876" s="51">
        <v>2.5</v>
      </c>
      <c r="R876" s="51">
        <v>2.7</v>
      </c>
      <c r="S876" s="51">
        <v>4.54</v>
      </c>
      <c r="T876" s="51">
        <v>5.3479999999999999</v>
      </c>
      <c r="U876" s="51">
        <v>2020</v>
      </c>
    </row>
    <row r="877" spans="1:21" ht="15.5">
      <c r="A877" s="51">
        <v>514</v>
      </c>
      <c r="B877" s="51" t="s">
        <v>624</v>
      </c>
      <c r="C877" s="51" t="s">
        <v>409</v>
      </c>
      <c r="D877" s="51" t="str">
        <f t="shared" si="13"/>
        <v>FLIBOR6Bhutan</v>
      </c>
      <c r="E877" s="51" t="s">
        <v>280</v>
      </c>
      <c r="F877" s="51" t="s">
        <v>410</v>
      </c>
      <c r="G877" s="51"/>
      <c r="H877" s="51" t="s">
        <v>384</v>
      </c>
      <c r="I877" s="51"/>
      <c r="J877" s="51"/>
      <c r="K877" s="51"/>
      <c r="L877" s="51"/>
      <c r="M877" s="51"/>
      <c r="N877" s="51"/>
      <c r="O877" s="51"/>
      <c r="P877" s="51"/>
      <c r="Q877" s="51"/>
      <c r="R877" s="51"/>
      <c r="S877" s="51"/>
      <c r="T877" s="51"/>
      <c r="U877" s="51"/>
    </row>
    <row r="878" spans="1:21" ht="15.5">
      <c r="A878" s="51">
        <v>514</v>
      </c>
      <c r="B878" s="51" t="s">
        <v>624</v>
      </c>
      <c r="C878" s="51" t="s">
        <v>411</v>
      </c>
      <c r="D878" s="51" t="str">
        <f t="shared" si="13"/>
        <v>TM_RPCHBhutan</v>
      </c>
      <c r="E878" s="51" t="s">
        <v>280</v>
      </c>
      <c r="F878" s="51" t="s">
        <v>412</v>
      </c>
      <c r="G878" s="51" t="s">
        <v>413</v>
      </c>
      <c r="H878" s="51" t="s">
        <v>347</v>
      </c>
      <c r="I878" s="51"/>
      <c r="J878" s="51" t="s">
        <v>627</v>
      </c>
      <c r="K878" s="51">
        <v>-15.624000000000001</v>
      </c>
      <c r="L878" s="51">
        <v>-17.451000000000001</v>
      </c>
      <c r="M878" s="51">
        <v>-6.2729999999999997</v>
      </c>
      <c r="N878" s="51">
        <v>-0.97599999999999998</v>
      </c>
      <c r="O878" s="51">
        <v>0.11</v>
      </c>
      <c r="P878" s="51">
        <v>1.4670000000000001</v>
      </c>
      <c r="Q878" s="51">
        <v>-8.7959999999999994</v>
      </c>
      <c r="R878" s="51">
        <v>1.9930000000000001</v>
      </c>
      <c r="S878" s="51">
        <v>-9.2750000000000004</v>
      </c>
      <c r="T878" s="51">
        <v>-24.791</v>
      </c>
      <c r="U878" s="51">
        <v>2020</v>
      </c>
    </row>
    <row r="879" spans="1:21" ht="15.5">
      <c r="A879" s="51">
        <v>514</v>
      </c>
      <c r="B879" s="51" t="s">
        <v>624</v>
      </c>
      <c r="C879" s="51" t="s">
        <v>415</v>
      </c>
      <c r="D879" s="51" t="str">
        <f t="shared" si="13"/>
        <v>TMG_RPCHBhutan</v>
      </c>
      <c r="E879" s="51" t="s">
        <v>280</v>
      </c>
      <c r="F879" s="51" t="s">
        <v>416</v>
      </c>
      <c r="G879" s="51" t="s">
        <v>417</v>
      </c>
      <c r="H879" s="51" t="s">
        <v>347</v>
      </c>
      <c r="I879" s="51"/>
      <c r="J879" s="51" t="s">
        <v>627</v>
      </c>
      <c r="K879" s="51">
        <v>-18.201000000000001</v>
      </c>
      <c r="L879" s="51">
        <v>-17.498000000000001</v>
      </c>
      <c r="M879" s="51">
        <v>-7.2130000000000001</v>
      </c>
      <c r="N879" s="51">
        <v>8.7999999999999995E-2</v>
      </c>
      <c r="O879" s="51">
        <v>-0.57299999999999995</v>
      </c>
      <c r="P879" s="51">
        <v>1.1859999999999999</v>
      </c>
      <c r="Q879" s="51">
        <v>-10.023</v>
      </c>
      <c r="R879" s="51">
        <v>2.4710000000000001</v>
      </c>
      <c r="S879" s="51">
        <v>-10.298999999999999</v>
      </c>
      <c r="T879" s="51">
        <v>-17.702000000000002</v>
      </c>
      <c r="U879" s="51">
        <v>2020</v>
      </c>
    </row>
    <row r="880" spans="1:21" ht="15.5">
      <c r="A880" s="51">
        <v>514</v>
      </c>
      <c r="B880" s="51" t="s">
        <v>624</v>
      </c>
      <c r="C880" s="51" t="s">
        <v>418</v>
      </c>
      <c r="D880" s="51" t="str">
        <f t="shared" si="13"/>
        <v>TX_RPCHBhutan</v>
      </c>
      <c r="E880" s="51" t="s">
        <v>280</v>
      </c>
      <c r="F880" s="51" t="s">
        <v>419</v>
      </c>
      <c r="G880" s="51" t="s">
        <v>420</v>
      </c>
      <c r="H880" s="51" t="s">
        <v>347</v>
      </c>
      <c r="I880" s="51"/>
      <c r="J880" s="51" t="s">
        <v>627</v>
      </c>
      <c r="K880" s="51">
        <v>-12.659000000000001</v>
      </c>
      <c r="L880" s="51">
        <v>-15.196</v>
      </c>
      <c r="M880" s="51">
        <v>-8.8819999999999997</v>
      </c>
      <c r="N880" s="51">
        <v>-2.1429999999999998</v>
      </c>
      <c r="O880" s="51">
        <v>-11.769</v>
      </c>
      <c r="P880" s="51">
        <v>12.683999999999999</v>
      </c>
      <c r="Q880" s="51">
        <v>-0.35899999999999999</v>
      </c>
      <c r="R880" s="51">
        <v>-7.0000000000000007E-2</v>
      </c>
      <c r="S880" s="51">
        <v>5.1970000000000001</v>
      </c>
      <c r="T880" s="51">
        <v>-27.495999999999999</v>
      </c>
      <c r="U880" s="51">
        <v>2020</v>
      </c>
    </row>
    <row r="881" spans="1:21" ht="15.5">
      <c r="A881" s="51">
        <v>514</v>
      </c>
      <c r="B881" s="51" t="s">
        <v>624</v>
      </c>
      <c r="C881" s="51" t="s">
        <v>421</v>
      </c>
      <c r="D881" s="51" t="str">
        <f t="shared" si="13"/>
        <v>TXG_RPCHBhutan</v>
      </c>
      <c r="E881" s="51" t="s">
        <v>280</v>
      </c>
      <c r="F881" s="51" t="s">
        <v>422</v>
      </c>
      <c r="G881" s="51" t="s">
        <v>423</v>
      </c>
      <c r="H881" s="51" t="s">
        <v>347</v>
      </c>
      <c r="I881" s="51"/>
      <c r="J881" s="51" t="s">
        <v>627</v>
      </c>
      <c r="K881" s="51">
        <v>-15.895</v>
      </c>
      <c r="L881" s="51">
        <v>-19.361999999999998</v>
      </c>
      <c r="M881" s="51">
        <v>-9.3480000000000008</v>
      </c>
      <c r="N881" s="51">
        <v>-0.83699999999999997</v>
      </c>
      <c r="O881" s="51">
        <v>-17.117999999999999</v>
      </c>
      <c r="P881" s="51">
        <v>13.63</v>
      </c>
      <c r="Q881" s="51">
        <v>-2.5270000000000001</v>
      </c>
      <c r="R881" s="51">
        <v>8.0329999999999995</v>
      </c>
      <c r="S881" s="51">
        <v>5.8440000000000003</v>
      </c>
      <c r="T881" s="51">
        <v>-16.356000000000002</v>
      </c>
      <c r="U881" s="51">
        <v>2020</v>
      </c>
    </row>
    <row r="882" spans="1:21" ht="15.5">
      <c r="A882" s="51">
        <v>514</v>
      </c>
      <c r="B882" s="51" t="s">
        <v>624</v>
      </c>
      <c r="C882" s="51" t="s">
        <v>424</v>
      </c>
      <c r="D882" s="51" t="str">
        <f t="shared" si="13"/>
        <v>LURBhutan</v>
      </c>
      <c r="E882" s="51" t="s">
        <v>280</v>
      </c>
      <c r="F882" s="51" t="s">
        <v>425</v>
      </c>
      <c r="G882" s="51" t="s">
        <v>426</v>
      </c>
      <c r="H882" s="51" t="s">
        <v>427</v>
      </c>
      <c r="I882" s="51"/>
      <c r="J882" s="51" t="s">
        <v>628</v>
      </c>
      <c r="K882" s="51">
        <v>2.1</v>
      </c>
      <c r="L882" s="51">
        <v>2.9</v>
      </c>
      <c r="M882" s="51">
        <v>2.6</v>
      </c>
      <c r="N882" s="51">
        <v>2.5</v>
      </c>
      <c r="O882" s="51">
        <v>2.1</v>
      </c>
      <c r="P882" s="51">
        <v>3.1379999999999999</v>
      </c>
      <c r="Q882" s="51" t="s">
        <v>95</v>
      </c>
      <c r="R882" s="51" t="s">
        <v>95</v>
      </c>
      <c r="S882" s="51" t="s">
        <v>95</v>
      </c>
      <c r="T882" s="51" t="s">
        <v>95</v>
      </c>
      <c r="U882" s="51">
        <v>2016</v>
      </c>
    </row>
    <row r="883" spans="1:21" ht="15.5">
      <c r="A883" s="51">
        <v>514</v>
      </c>
      <c r="B883" s="51" t="s">
        <v>624</v>
      </c>
      <c r="C883" s="51" t="s">
        <v>428</v>
      </c>
      <c r="D883" s="51" t="str">
        <f t="shared" si="13"/>
        <v>LEBhutan</v>
      </c>
      <c r="E883" s="51" t="s">
        <v>280</v>
      </c>
      <c r="F883" s="51" t="s">
        <v>429</v>
      </c>
      <c r="G883" s="51" t="s">
        <v>430</v>
      </c>
      <c r="H883" s="51" t="s">
        <v>431</v>
      </c>
      <c r="I883" s="51" t="s">
        <v>432</v>
      </c>
      <c r="J883" s="51"/>
      <c r="K883" s="51"/>
      <c r="L883" s="51"/>
      <c r="M883" s="51"/>
      <c r="N883" s="51"/>
      <c r="O883" s="51"/>
      <c r="P883" s="51"/>
      <c r="Q883" s="51"/>
      <c r="R883" s="51"/>
      <c r="S883" s="51"/>
      <c r="T883" s="51"/>
      <c r="U883" s="51"/>
    </row>
    <row r="884" spans="1:21" ht="15.5">
      <c r="A884" s="51">
        <v>514</v>
      </c>
      <c r="B884" s="51" t="s">
        <v>624</v>
      </c>
      <c r="C884" s="51" t="s">
        <v>433</v>
      </c>
      <c r="D884" s="51" t="str">
        <f t="shared" si="13"/>
        <v>LPBhutan</v>
      </c>
      <c r="E884" s="51" t="s">
        <v>280</v>
      </c>
      <c r="F884" s="51" t="s">
        <v>434</v>
      </c>
      <c r="G884" s="51" t="s">
        <v>435</v>
      </c>
      <c r="H884" s="51" t="s">
        <v>431</v>
      </c>
      <c r="I884" s="51" t="s">
        <v>432</v>
      </c>
      <c r="J884" s="51" t="s">
        <v>629</v>
      </c>
      <c r="K884" s="51">
        <v>0.68300000000000005</v>
      </c>
      <c r="L884" s="51">
        <v>0.69199999999999995</v>
      </c>
      <c r="M884" s="51">
        <v>0.7</v>
      </c>
      <c r="N884" s="51">
        <v>0.71299999999999997</v>
      </c>
      <c r="O884" s="51">
        <v>0.72199999999999998</v>
      </c>
      <c r="P884" s="51">
        <v>0.73099999999999998</v>
      </c>
      <c r="Q884" s="51">
        <v>0.73499999999999999</v>
      </c>
      <c r="R884" s="51">
        <v>0.73799999999999999</v>
      </c>
      <c r="S884" s="51">
        <v>0.745</v>
      </c>
      <c r="T884" s="51">
        <v>0.753</v>
      </c>
      <c r="U884" s="51">
        <v>2015</v>
      </c>
    </row>
    <row r="885" spans="1:21" ht="15.5">
      <c r="A885" s="51">
        <v>514</v>
      </c>
      <c r="B885" s="51" t="s">
        <v>624</v>
      </c>
      <c r="C885" s="51" t="s">
        <v>437</v>
      </c>
      <c r="D885" s="51" t="str">
        <f t="shared" si="13"/>
        <v>GGRBhutan</v>
      </c>
      <c r="E885" s="51" t="s">
        <v>280</v>
      </c>
      <c r="F885" s="51" t="s">
        <v>438</v>
      </c>
      <c r="G885" s="51" t="s">
        <v>439</v>
      </c>
      <c r="H885" s="51" t="s">
        <v>342</v>
      </c>
      <c r="I885" s="51" t="s">
        <v>343</v>
      </c>
      <c r="J885" s="51" t="s">
        <v>630</v>
      </c>
      <c r="K885" s="51">
        <v>32.646000000000001</v>
      </c>
      <c r="L885" s="51">
        <v>30.655999999999999</v>
      </c>
      <c r="M885" s="51">
        <v>37.819000000000003</v>
      </c>
      <c r="N885" s="51">
        <v>36.231000000000002</v>
      </c>
      <c r="O885" s="51">
        <v>42.039000000000001</v>
      </c>
      <c r="P885" s="51">
        <v>42.673000000000002</v>
      </c>
      <c r="Q885" s="51">
        <v>52.113</v>
      </c>
      <c r="R885" s="51">
        <v>42.033000000000001</v>
      </c>
      <c r="S885" s="51">
        <v>52.616</v>
      </c>
      <c r="T885" s="51">
        <v>45.768999999999998</v>
      </c>
      <c r="U885" s="51">
        <v>2020</v>
      </c>
    </row>
    <row r="886" spans="1:21" ht="15.5">
      <c r="A886" s="51">
        <v>514</v>
      </c>
      <c r="B886" s="51" t="s">
        <v>624</v>
      </c>
      <c r="C886" s="51" t="s">
        <v>441</v>
      </c>
      <c r="D886" s="51" t="str">
        <f t="shared" si="13"/>
        <v>GGR_NGDPBhutan</v>
      </c>
      <c r="E886" s="51" t="s">
        <v>280</v>
      </c>
      <c r="F886" s="51" t="s">
        <v>438</v>
      </c>
      <c r="G886" s="51" t="s">
        <v>439</v>
      </c>
      <c r="H886" s="51" t="s">
        <v>392</v>
      </c>
      <c r="I886" s="51"/>
      <c r="J886" s="51" t="s">
        <v>442</v>
      </c>
      <c r="K886" s="51">
        <v>36.655999999999999</v>
      </c>
      <c r="L886" s="51">
        <v>30.951000000000001</v>
      </c>
      <c r="M886" s="51">
        <v>34.491</v>
      </c>
      <c r="N886" s="51">
        <v>29.576000000000001</v>
      </c>
      <c r="O886" s="51">
        <v>30.706</v>
      </c>
      <c r="P886" s="51">
        <v>28.003</v>
      </c>
      <c r="Q886" s="51">
        <v>31.882000000000001</v>
      </c>
      <c r="R886" s="51">
        <v>24.331</v>
      </c>
      <c r="S886" s="51">
        <v>29.498000000000001</v>
      </c>
      <c r="T886" s="51">
        <v>24.934999999999999</v>
      </c>
      <c r="U886" s="51">
        <v>2020</v>
      </c>
    </row>
    <row r="887" spans="1:21" ht="15.5">
      <c r="A887" s="51">
        <v>514</v>
      </c>
      <c r="B887" s="51" t="s">
        <v>624</v>
      </c>
      <c r="C887" s="51" t="s">
        <v>443</v>
      </c>
      <c r="D887" s="51" t="str">
        <f t="shared" si="13"/>
        <v>GGXBhutan</v>
      </c>
      <c r="E887" s="51" t="s">
        <v>280</v>
      </c>
      <c r="F887" s="51" t="s">
        <v>444</v>
      </c>
      <c r="G887" s="51" t="s">
        <v>445</v>
      </c>
      <c r="H887" s="51" t="s">
        <v>342</v>
      </c>
      <c r="I887" s="51" t="s">
        <v>343</v>
      </c>
      <c r="J887" s="51" t="s">
        <v>630</v>
      </c>
      <c r="K887" s="51">
        <v>34.843000000000004</v>
      </c>
      <c r="L887" s="51">
        <v>36.527999999999999</v>
      </c>
      <c r="M887" s="51">
        <v>34.61</v>
      </c>
      <c r="N887" s="51">
        <v>36.475999999999999</v>
      </c>
      <c r="O887" s="51">
        <v>44.688000000000002</v>
      </c>
      <c r="P887" s="51">
        <v>49.966999999999999</v>
      </c>
      <c r="Q887" s="51">
        <v>56.331000000000003</v>
      </c>
      <c r="R887" s="51">
        <v>44.054000000000002</v>
      </c>
      <c r="S887" s="51">
        <v>57.57</v>
      </c>
      <c r="T887" s="51">
        <v>56.052999999999997</v>
      </c>
      <c r="U887" s="51">
        <v>2020</v>
      </c>
    </row>
    <row r="888" spans="1:21" ht="15.5">
      <c r="A888" s="51">
        <v>514</v>
      </c>
      <c r="B888" s="51" t="s">
        <v>624</v>
      </c>
      <c r="C888" s="51" t="s">
        <v>446</v>
      </c>
      <c r="D888" s="51" t="str">
        <f t="shared" si="13"/>
        <v>GGX_NGDPBhutan</v>
      </c>
      <c r="E888" s="51" t="s">
        <v>280</v>
      </c>
      <c r="F888" s="51" t="s">
        <v>444</v>
      </c>
      <c r="G888" s="51" t="s">
        <v>445</v>
      </c>
      <c r="H888" s="51" t="s">
        <v>392</v>
      </c>
      <c r="I888" s="51"/>
      <c r="J888" s="51" t="s">
        <v>447</v>
      </c>
      <c r="K888" s="51">
        <v>39.122</v>
      </c>
      <c r="L888" s="51">
        <v>36.878999999999998</v>
      </c>
      <c r="M888" s="51">
        <v>31.564</v>
      </c>
      <c r="N888" s="51">
        <v>29.776</v>
      </c>
      <c r="O888" s="51">
        <v>32.640999999999998</v>
      </c>
      <c r="P888" s="51">
        <v>32.789000000000001</v>
      </c>
      <c r="Q888" s="51">
        <v>34.463000000000001</v>
      </c>
      <c r="R888" s="51">
        <v>25.5</v>
      </c>
      <c r="S888" s="51">
        <v>32.276000000000003</v>
      </c>
      <c r="T888" s="51">
        <v>30.538</v>
      </c>
      <c r="U888" s="51">
        <v>2020</v>
      </c>
    </row>
    <row r="889" spans="1:21" ht="15.5">
      <c r="A889" s="51">
        <v>514</v>
      </c>
      <c r="B889" s="51" t="s">
        <v>624</v>
      </c>
      <c r="C889" s="51" t="s">
        <v>448</v>
      </c>
      <c r="D889" s="51" t="str">
        <f t="shared" si="13"/>
        <v>GGXCNLBhutan</v>
      </c>
      <c r="E889" s="51" t="s">
        <v>280</v>
      </c>
      <c r="F889" s="51" t="s">
        <v>449</v>
      </c>
      <c r="G889" s="51" t="s">
        <v>450</v>
      </c>
      <c r="H889" s="51" t="s">
        <v>342</v>
      </c>
      <c r="I889" s="51" t="s">
        <v>343</v>
      </c>
      <c r="J889" s="51" t="s">
        <v>630</v>
      </c>
      <c r="K889" s="51">
        <v>-2.1970000000000001</v>
      </c>
      <c r="L889" s="51">
        <v>-5.8719999999999999</v>
      </c>
      <c r="M889" s="51">
        <v>3.2090000000000001</v>
      </c>
      <c r="N889" s="51">
        <v>-0.245</v>
      </c>
      <c r="O889" s="51">
        <v>-2.649</v>
      </c>
      <c r="P889" s="51">
        <v>-7.2930000000000001</v>
      </c>
      <c r="Q889" s="51">
        <v>-4.218</v>
      </c>
      <c r="R889" s="51">
        <v>-2.0209999999999999</v>
      </c>
      <c r="S889" s="51">
        <v>-4.9539999999999997</v>
      </c>
      <c r="T889" s="51">
        <v>-10.284000000000001</v>
      </c>
      <c r="U889" s="51">
        <v>2020</v>
      </c>
    </row>
    <row r="890" spans="1:21" ht="15.5">
      <c r="A890" s="51">
        <v>514</v>
      </c>
      <c r="B890" s="51" t="s">
        <v>624</v>
      </c>
      <c r="C890" s="51" t="s">
        <v>451</v>
      </c>
      <c r="D890" s="51" t="str">
        <f t="shared" si="13"/>
        <v>GGXCNL_NGDPBhutan</v>
      </c>
      <c r="E890" s="51" t="s">
        <v>280</v>
      </c>
      <c r="F890" s="51" t="s">
        <v>449</v>
      </c>
      <c r="G890" s="51" t="s">
        <v>450</v>
      </c>
      <c r="H890" s="51" t="s">
        <v>392</v>
      </c>
      <c r="I890" s="51"/>
      <c r="J890" s="51" t="s">
        <v>452</v>
      </c>
      <c r="K890" s="51">
        <v>-2.4670000000000001</v>
      </c>
      <c r="L890" s="51">
        <v>-5.9279999999999999</v>
      </c>
      <c r="M890" s="51">
        <v>2.927</v>
      </c>
      <c r="N890" s="51">
        <v>-0.2</v>
      </c>
      <c r="O890" s="51">
        <v>-1.9350000000000001</v>
      </c>
      <c r="P890" s="51">
        <v>-4.7859999999999996</v>
      </c>
      <c r="Q890" s="51">
        <v>-2.581</v>
      </c>
      <c r="R890" s="51">
        <v>-1.17</v>
      </c>
      <c r="S890" s="51">
        <v>-2.7770000000000001</v>
      </c>
      <c r="T890" s="51">
        <v>-5.6029999999999998</v>
      </c>
      <c r="U890" s="51">
        <v>2020</v>
      </c>
    </row>
    <row r="891" spans="1:21" ht="15.5">
      <c r="A891" s="51">
        <v>514</v>
      </c>
      <c r="B891" s="51" t="s">
        <v>624</v>
      </c>
      <c r="C891" s="51" t="s">
        <v>453</v>
      </c>
      <c r="D891" s="51" t="str">
        <f t="shared" si="13"/>
        <v>GGSBBhutan</v>
      </c>
      <c r="E891" s="51" t="s">
        <v>280</v>
      </c>
      <c r="F891" s="51" t="s">
        <v>454</v>
      </c>
      <c r="G891" s="51" t="s">
        <v>455</v>
      </c>
      <c r="H891" s="51" t="s">
        <v>342</v>
      </c>
      <c r="I891" s="51" t="s">
        <v>343</v>
      </c>
      <c r="J891" s="51"/>
      <c r="K891" s="51"/>
      <c r="L891" s="51"/>
      <c r="M891" s="51"/>
      <c r="N891" s="51"/>
      <c r="O891" s="51"/>
      <c r="P891" s="51"/>
      <c r="Q891" s="51"/>
      <c r="R891" s="51"/>
      <c r="S891" s="51"/>
      <c r="T891" s="51"/>
      <c r="U891" s="51"/>
    </row>
    <row r="892" spans="1:21" ht="15.5">
      <c r="A892" s="51">
        <v>514</v>
      </c>
      <c r="B892" s="51" t="s">
        <v>624</v>
      </c>
      <c r="C892" s="51" t="s">
        <v>456</v>
      </c>
      <c r="D892" s="51" t="str">
        <f t="shared" si="13"/>
        <v>GGSB_NPGDPBhutan</v>
      </c>
      <c r="E892" s="51" t="s">
        <v>280</v>
      </c>
      <c r="F892" s="51" t="s">
        <v>454</v>
      </c>
      <c r="G892" s="51" t="s">
        <v>455</v>
      </c>
      <c r="H892" s="51" t="s">
        <v>380</v>
      </c>
      <c r="I892" s="51"/>
      <c r="J892" s="51"/>
      <c r="K892" s="51"/>
      <c r="L892" s="51"/>
      <c r="M892" s="51"/>
      <c r="N892" s="51"/>
      <c r="O892" s="51"/>
      <c r="P892" s="51"/>
      <c r="Q892" s="51"/>
      <c r="R892" s="51"/>
      <c r="S892" s="51"/>
      <c r="T892" s="51"/>
      <c r="U892" s="51"/>
    </row>
    <row r="893" spans="1:21" ht="15.5">
      <c r="A893" s="51">
        <v>514</v>
      </c>
      <c r="B893" s="51" t="s">
        <v>624</v>
      </c>
      <c r="C893" s="51" t="s">
        <v>457</v>
      </c>
      <c r="D893" s="51" t="str">
        <f t="shared" si="13"/>
        <v>GGXONLBBhutan</v>
      </c>
      <c r="E893" s="51" t="s">
        <v>280</v>
      </c>
      <c r="F893" s="51" t="s">
        <v>458</v>
      </c>
      <c r="G893" s="51" t="s">
        <v>459</v>
      </c>
      <c r="H893" s="51" t="s">
        <v>342</v>
      </c>
      <c r="I893" s="51" t="s">
        <v>343</v>
      </c>
      <c r="J893" s="51" t="s">
        <v>630</v>
      </c>
      <c r="K893" s="51">
        <v>-0.311</v>
      </c>
      <c r="L893" s="51">
        <v>-3.2290000000000001</v>
      </c>
      <c r="M893" s="51">
        <v>5.3</v>
      </c>
      <c r="N893" s="51">
        <v>1.78</v>
      </c>
      <c r="O893" s="51">
        <v>-0.54</v>
      </c>
      <c r="P893" s="51">
        <v>-5.2949999999999999</v>
      </c>
      <c r="Q893" s="51">
        <v>-2.0680000000000001</v>
      </c>
      <c r="R893" s="51">
        <v>-0.41199999999999998</v>
      </c>
      <c r="S893" s="51">
        <v>-4.1219999999999999</v>
      </c>
      <c r="T893" s="51">
        <v>-8.2560000000000002</v>
      </c>
      <c r="U893" s="51">
        <v>2020</v>
      </c>
    </row>
    <row r="894" spans="1:21" ht="15.5">
      <c r="A894" s="51">
        <v>514</v>
      </c>
      <c r="B894" s="51" t="s">
        <v>624</v>
      </c>
      <c r="C894" s="51" t="s">
        <v>460</v>
      </c>
      <c r="D894" s="51" t="str">
        <f t="shared" si="13"/>
        <v>GGXONLB_NGDPBhutan</v>
      </c>
      <c r="E894" s="51" t="s">
        <v>280</v>
      </c>
      <c r="F894" s="51" t="s">
        <v>458</v>
      </c>
      <c r="G894" s="51" t="s">
        <v>459</v>
      </c>
      <c r="H894" s="51" t="s">
        <v>392</v>
      </c>
      <c r="I894" s="51"/>
      <c r="J894" s="51" t="s">
        <v>461</v>
      </c>
      <c r="K894" s="51">
        <v>-0.34899999999999998</v>
      </c>
      <c r="L894" s="51">
        <v>-3.26</v>
      </c>
      <c r="M894" s="51">
        <v>4.8330000000000002</v>
      </c>
      <c r="N894" s="51">
        <v>1.4530000000000001</v>
      </c>
      <c r="O894" s="51">
        <v>-0.39400000000000002</v>
      </c>
      <c r="P894" s="51">
        <v>-3.4740000000000002</v>
      </c>
      <c r="Q894" s="51">
        <v>-1.2649999999999999</v>
      </c>
      <c r="R894" s="51">
        <v>-0.23799999999999999</v>
      </c>
      <c r="S894" s="51">
        <v>-2.3109999999999999</v>
      </c>
      <c r="T894" s="51">
        <v>-4.4980000000000002</v>
      </c>
      <c r="U894" s="51">
        <v>2020</v>
      </c>
    </row>
    <row r="895" spans="1:21" ht="15.5">
      <c r="A895" s="51">
        <v>514</v>
      </c>
      <c r="B895" s="51" t="s">
        <v>624</v>
      </c>
      <c r="C895" s="51" t="s">
        <v>462</v>
      </c>
      <c r="D895" s="51" t="str">
        <f t="shared" si="13"/>
        <v>GGXWDNBhutan</v>
      </c>
      <c r="E895" s="51" t="s">
        <v>280</v>
      </c>
      <c r="F895" s="51" t="s">
        <v>463</v>
      </c>
      <c r="G895" s="51" t="s">
        <v>464</v>
      </c>
      <c r="H895" s="51" t="s">
        <v>342</v>
      </c>
      <c r="I895" s="51" t="s">
        <v>343</v>
      </c>
      <c r="J895" s="51"/>
      <c r="K895" s="51"/>
      <c r="L895" s="51"/>
      <c r="M895" s="51"/>
      <c r="N895" s="51"/>
      <c r="O895" s="51"/>
      <c r="P895" s="51"/>
      <c r="Q895" s="51"/>
      <c r="R895" s="51"/>
      <c r="S895" s="51"/>
      <c r="T895" s="51"/>
      <c r="U895" s="51"/>
    </row>
    <row r="896" spans="1:21" ht="15.5">
      <c r="A896" s="51">
        <v>514</v>
      </c>
      <c r="B896" s="51" t="s">
        <v>624</v>
      </c>
      <c r="C896" s="51" t="s">
        <v>465</v>
      </c>
      <c r="D896" s="51" t="str">
        <f t="shared" si="13"/>
        <v>GGXWDN_NGDPBhutan</v>
      </c>
      <c r="E896" s="51" t="s">
        <v>280</v>
      </c>
      <c r="F896" s="51" t="s">
        <v>463</v>
      </c>
      <c r="G896" s="51" t="s">
        <v>464</v>
      </c>
      <c r="H896" s="51" t="s">
        <v>392</v>
      </c>
      <c r="I896" s="51"/>
      <c r="J896" s="51"/>
      <c r="K896" s="51"/>
      <c r="L896" s="51"/>
      <c r="M896" s="51"/>
      <c r="N896" s="51"/>
      <c r="O896" s="51"/>
      <c r="P896" s="51"/>
      <c r="Q896" s="51"/>
      <c r="R896" s="51"/>
      <c r="S896" s="51"/>
      <c r="T896" s="51"/>
      <c r="U896" s="51"/>
    </row>
    <row r="897" spans="1:21" ht="15.5">
      <c r="A897" s="51">
        <v>514</v>
      </c>
      <c r="B897" s="51" t="s">
        <v>624</v>
      </c>
      <c r="C897" s="51" t="s">
        <v>466</v>
      </c>
      <c r="D897" s="51" t="str">
        <f t="shared" si="13"/>
        <v>GGXWDGBhutan</v>
      </c>
      <c r="E897" s="51" t="s">
        <v>280</v>
      </c>
      <c r="F897" s="51" t="s">
        <v>467</v>
      </c>
      <c r="G897" s="51" t="s">
        <v>468</v>
      </c>
      <c r="H897" s="51" t="s">
        <v>342</v>
      </c>
      <c r="I897" s="51" t="s">
        <v>343</v>
      </c>
      <c r="J897" s="51" t="s">
        <v>630</v>
      </c>
      <c r="K897" s="51">
        <v>70.668999999999997</v>
      </c>
      <c r="L897" s="51">
        <v>101.309</v>
      </c>
      <c r="M897" s="51">
        <v>108.37</v>
      </c>
      <c r="N897" s="51">
        <v>120.74299999999999</v>
      </c>
      <c r="O897" s="51">
        <v>160.56200000000001</v>
      </c>
      <c r="P897" s="51">
        <v>170.25700000000001</v>
      </c>
      <c r="Q897" s="51">
        <v>180.56100000000001</v>
      </c>
      <c r="R897" s="51">
        <v>184.17500000000001</v>
      </c>
      <c r="S897" s="51">
        <v>215.37</v>
      </c>
      <c r="T897" s="51">
        <v>226.41399999999999</v>
      </c>
      <c r="U897" s="51">
        <v>2020</v>
      </c>
    </row>
    <row r="898" spans="1:21" ht="15.5">
      <c r="A898" s="51">
        <v>514</v>
      </c>
      <c r="B898" s="51" t="s">
        <v>624</v>
      </c>
      <c r="C898" s="51" t="s">
        <v>469</v>
      </c>
      <c r="D898" s="51" t="str">
        <f t="shared" si="13"/>
        <v>GGXWDG_NGDPBhutan</v>
      </c>
      <c r="E898" s="51" t="s">
        <v>280</v>
      </c>
      <c r="F898" s="51" t="s">
        <v>467</v>
      </c>
      <c r="G898" s="51" t="s">
        <v>468</v>
      </c>
      <c r="H898" s="51" t="s">
        <v>392</v>
      </c>
      <c r="I898" s="51"/>
      <c r="J898" s="51" t="s">
        <v>470</v>
      </c>
      <c r="K898" s="51">
        <v>79.346999999999994</v>
      </c>
      <c r="L898" s="51">
        <v>102.282</v>
      </c>
      <c r="M898" s="51">
        <v>98.834000000000003</v>
      </c>
      <c r="N898" s="51">
        <v>98.564999999999998</v>
      </c>
      <c r="O898" s="51">
        <v>117.27500000000001</v>
      </c>
      <c r="P898" s="51">
        <v>111.724</v>
      </c>
      <c r="Q898" s="51">
        <v>110.465</v>
      </c>
      <c r="R898" s="51">
        <v>106.608</v>
      </c>
      <c r="S898" s="51">
        <v>120.74299999999999</v>
      </c>
      <c r="T898" s="51">
        <v>123.352</v>
      </c>
      <c r="U898" s="51">
        <v>2020</v>
      </c>
    </row>
    <row r="899" spans="1:21" ht="15.5">
      <c r="A899" s="51">
        <v>514</v>
      </c>
      <c r="B899" s="51" t="s">
        <v>624</v>
      </c>
      <c r="C899" s="51" t="s">
        <v>471</v>
      </c>
      <c r="D899" s="51" t="str">
        <f t="shared" ref="D899:D962" si="14">C899&amp;E899</f>
        <v>NGDP_FYBhutan</v>
      </c>
      <c r="E899" s="51" t="s">
        <v>280</v>
      </c>
      <c r="F899" s="51" t="s">
        <v>472</v>
      </c>
      <c r="G899" s="51" t="s">
        <v>473</v>
      </c>
      <c r="H899" s="51" t="s">
        <v>342</v>
      </c>
      <c r="I899" s="51" t="s">
        <v>343</v>
      </c>
      <c r="J899" s="51" t="s">
        <v>630</v>
      </c>
      <c r="K899" s="51">
        <v>89.061999999999998</v>
      </c>
      <c r="L899" s="51">
        <v>99.048000000000002</v>
      </c>
      <c r="M899" s="51">
        <v>109.649</v>
      </c>
      <c r="N899" s="51">
        <v>122.5</v>
      </c>
      <c r="O899" s="51">
        <v>136.911</v>
      </c>
      <c r="P899" s="51">
        <v>152.38999999999999</v>
      </c>
      <c r="Q899" s="51">
        <v>163.45599999999999</v>
      </c>
      <c r="R899" s="51">
        <v>172.75899999999999</v>
      </c>
      <c r="S899" s="51">
        <v>178.37</v>
      </c>
      <c r="T899" s="51">
        <v>183.55099999999999</v>
      </c>
      <c r="U899" s="51">
        <v>2020</v>
      </c>
    </row>
    <row r="900" spans="1:21" ht="15.5">
      <c r="A900" s="51">
        <v>514</v>
      </c>
      <c r="B900" s="51" t="s">
        <v>624</v>
      </c>
      <c r="C900" s="51" t="s">
        <v>474</v>
      </c>
      <c r="D900" s="51" t="str">
        <f t="shared" si="14"/>
        <v>BCABhutan</v>
      </c>
      <c r="E900" s="51" t="s">
        <v>280</v>
      </c>
      <c r="F900" s="51" t="s">
        <v>475</v>
      </c>
      <c r="G900" s="51" t="s">
        <v>476</v>
      </c>
      <c r="H900" s="51" t="s">
        <v>352</v>
      </c>
      <c r="I900" s="51" t="s">
        <v>343</v>
      </c>
      <c r="J900" s="51" t="s">
        <v>631</v>
      </c>
      <c r="K900" s="51">
        <v>-0.38800000000000001</v>
      </c>
      <c r="L900" s="51">
        <v>-0.46300000000000002</v>
      </c>
      <c r="M900" s="51">
        <v>-0.48399999999999999</v>
      </c>
      <c r="N900" s="51">
        <v>-0.53600000000000003</v>
      </c>
      <c r="O900" s="51">
        <v>-0.61299999999999999</v>
      </c>
      <c r="P900" s="51">
        <v>-0.56699999999999995</v>
      </c>
      <c r="Q900" s="51">
        <v>-0.46</v>
      </c>
      <c r="R900" s="51">
        <v>-0.52500000000000002</v>
      </c>
      <c r="S900" s="51">
        <v>-0.30499999999999999</v>
      </c>
      <c r="T900" s="51">
        <v>-0.218</v>
      </c>
      <c r="U900" s="51">
        <v>2020</v>
      </c>
    </row>
    <row r="901" spans="1:21" ht="15.5">
      <c r="A901" s="51">
        <v>514</v>
      </c>
      <c r="B901" s="51" t="s">
        <v>624</v>
      </c>
      <c r="C901" s="51" t="s">
        <v>478</v>
      </c>
      <c r="D901" s="51" t="str">
        <f t="shared" si="14"/>
        <v>BCA_NGDPDBhutan</v>
      </c>
      <c r="E901" s="51" t="s">
        <v>280</v>
      </c>
      <c r="F901" s="51" t="s">
        <v>475</v>
      </c>
      <c r="G901" s="51" t="s">
        <v>476</v>
      </c>
      <c r="H901" s="51" t="s">
        <v>392</v>
      </c>
      <c r="I901" s="51"/>
      <c r="J901" s="51" t="s">
        <v>479</v>
      </c>
      <c r="K901" s="51">
        <v>-21.925999999999998</v>
      </c>
      <c r="L901" s="51">
        <v>-25.634</v>
      </c>
      <c r="M901" s="51">
        <v>-27.108000000000001</v>
      </c>
      <c r="N901" s="51">
        <v>-27.899000000000001</v>
      </c>
      <c r="O901" s="51">
        <v>-30.26</v>
      </c>
      <c r="P901" s="51">
        <v>-23.963999999999999</v>
      </c>
      <c r="Q901" s="51">
        <v>-19.077000000000002</v>
      </c>
      <c r="R901" s="51">
        <v>-21.111000000000001</v>
      </c>
      <c r="S901" s="51">
        <v>-12.196999999999999</v>
      </c>
      <c r="T901" s="51">
        <v>-8.7889999999999997</v>
      </c>
      <c r="U901" s="51">
        <v>2020</v>
      </c>
    </row>
    <row r="902" spans="1:21" ht="15.5">
      <c r="A902" s="51">
        <v>218</v>
      </c>
      <c r="B902" s="51" t="s">
        <v>632</v>
      </c>
      <c r="C902" s="51" t="s">
        <v>338</v>
      </c>
      <c r="D902" s="51" t="str">
        <f t="shared" si="14"/>
        <v>NGDP_RBolivia</v>
      </c>
      <c r="E902" s="51" t="s">
        <v>275</v>
      </c>
      <c r="F902" s="51" t="s">
        <v>340</v>
      </c>
      <c r="G902" s="51" t="s">
        <v>341</v>
      </c>
      <c r="H902" s="51" t="s">
        <v>342</v>
      </c>
      <c r="I902" s="51" t="s">
        <v>343</v>
      </c>
      <c r="J902" s="51" t="s">
        <v>633</v>
      </c>
      <c r="K902" s="51">
        <v>36.036999999999999</v>
      </c>
      <c r="L902" s="51">
        <v>38.487000000000002</v>
      </c>
      <c r="M902" s="51">
        <v>40.588000000000001</v>
      </c>
      <c r="N902" s="51">
        <v>42.56</v>
      </c>
      <c r="O902" s="51">
        <v>44.374000000000002</v>
      </c>
      <c r="P902" s="51">
        <v>46.235999999999997</v>
      </c>
      <c r="Q902" s="51">
        <v>48.189</v>
      </c>
      <c r="R902" s="51">
        <v>49.256999999999998</v>
      </c>
      <c r="S902" s="51">
        <v>45.463999999999999</v>
      </c>
      <c r="T902" s="51">
        <v>47.965000000000003</v>
      </c>
      <c r="U902" s="51">
        <v>2019</v>
      </c>
    </row>
    <row r="903" spans="1:21" ht="15.5">
      <c r="A903" s="51">
        <v>218</v>
      </c>
      <c r="B903" s="51" t="s">
        <v>632</v>
      </c>
      <c r="C903" s="51" t="s">
        <v>345</v>
      </c>
      <c r="D903" s="51" t="str">
        <f t="shared" si="14"/>
        <v>NGDP_RPCHBolivia</v>
      </c>
      <c r="E903" s="51" t="s">
        <v>275</v>
      </c>
      <c r="F903" s="51" t="s">
        <v>340</v>
      </c>
      <c r="G903" s="51" t="s">
        <v>346</v>
      </c>
      <c r="H903" s="51" t="s">
        <v>347</v>
      </c>
      <c r="I903" s="51"/>
      <c r="J903" s="51" t="s">
        <v>348</v>
      </c>
      <c r="K903" s="51">
        <v>5.1219999999999999</v>
      </c>
      <c r="L903" s="51">
        <v>6.7960000000000003</v>
      </c>
      <c r="M903" s="51">
        <v>5.4610000000000003</v>
      </c>
      <c r="N903" s="51">
        <v>4.8570000000000002</v>
      </c>
      <c r="O903" s="51">
        <v>4.2640000000000002</v>
      </c>
      <c r="P903" s="51">
        <v>4.1950000000000003</v>
      </c>
      <c r="Q903" s="51">
        <v>4.2240000000000002</v>
      </c>
      <c r="R903" s="51">
        <v>2.2170000000000001</v>
      </c>
      <c r="S903" s="51">
        <v>-7.7</v>
      </c>
      <c r="T903" s="51">
        <v>5.5</v>
      </c>
      <c r="U903" s="51">
        <v>2019</v>
      </c>
    </row>
    <row r="904" spans="1:21" ht="15.5">
      <c r="A904" s="51">
        <v>218</v>
      </c>
      <c r="B904" s="51" t="s">
        <v>632</v>
      </c>
      <c r="C904" s="51" t="s">
        <v>349</v>
      </c>
      <c r="D904" s="51" t="str">
        <f t="shared" si="14"/>
        <v>NGDPBolivia</v>
      </c>
      <c r="E904" s="51" t="s">
        <v>275</v>
      </c>
      <c r="F904" s="51" t="s">
        <v>155</v>
      </c>
      <c r="G904" s="51" t="s">
        <v>350</v>
      </c>
      <c r="H904" s="51" t="s">
        <v>342</v>
      </c>
      <c r="I904" s="51" t="s">
        <v>343</v>
      </c>
      <c r="J904" s="51" t="s">
        <v>633</v>
      </c>
      <c r="K904" s="51">
        <v>187.154</v>
      </c>
      <c r="L904" s="51">
        <v>211.85599999999999</v>
      </c>
      <c r="M904" s="51">
        <v>228.00399999999999</v>
      </c>
      <c r="N904" s="51">
        <v>228.03100000000001</v>
      </c>
      <c r="O904" s="51">
        <v>234.53299999999999</v>
      </c>
      <c r="P904" s="51">
        <v>259.185</v>
      </c>
      <c r="Q904" s="51">
        <v>278.38799999999998</v>
      </c>
      <c r="R904" s="51">
        <v>282.58699999999999</v>
      </c>
      <c r="S904" s="51">
        <v>270.15600000000001</v>
      </c>
      <c r="T904" s="51">
        <v>295.73700000000002</v>
      </c>
      <c r="U904" s="51">
        <v>2019</v>
      </c>
    </row>
    <row r="905" spans="1:21" ht="15.5">
      <c r="A905" s="51">
        <v>218</v>
      </c>
      <c r="B905" s="51" t="s">
        <v>632</v>
      </c>
      <c r="C905" s="51" t="s">
        <v>157</v>
      </c>
      <c r="D905" s="51" t="str">
        <f t="shared" si="14"/>
        <v>NGDPDBolivia</v>
      </c>
      <c r="E905" s="51" t="s">
        <v>275</v>
      </c>
      <c r="F905" s="51" t="s">
        <v>155</v>
      </c>
      <c r="G905" s="51" t="s">
        <v>351</v>
      </c>
      <c r="H905" s="51" t="s">
        <v>352</v>
      </c>
      <c r="I905" s="51" t="s">
        <v>343</v>
      </c>
      <c r="J905" s="51" t="s">
        <v>353</v>
      </c>
      <c r="K905" s="51">
        <v>27.282</v>
      </c>
      <c r="L905" s="51">
        <v>30.882999999999999</v>
      </c>
      <c r="M905" s="51">
        <v>33.237000000000002</v>
      </c>
      <c r="N905" s="51">
        <v>33.241</v>
      </c>
      <c r="O905" s="51">
        <v>34.189</v>
      </c>
      <c r="P905" s="51">
        <v>37.781999999999996</v>
      </c>
      <c r="Q905" s="51">
        <v>40.581000000000003</v>
      </c>
      <c r="R905" s="51">
        <v>41.192999999999998</v>
      </c>
      <c r="S905" s="51">
        <v>39.381</v>
      </c>
      <c r="T905" s="51">
        <v>43.11</v>
      </c>
      <c r="U905" s="51">
        <v>2019</v>
      </c>
    </row>
    <row r="906" spans="1:21" ht="15.5">
      <c r="A906" s="51">
        <v>218</v>
      </c>
      <c r="B906" s="51" t="s">
        <v>632</v>
      </c>
      <c r="C906" s="51" t="s">
        <v>354</v>
      </c>
      <c r="D906" s="51" t="str">
        <f t="shared" si="14"/>
        <v>PPPGDPBolivia</v>
      </c>
      <c r="E906" s="51" t="s">
        <v>275</v>
      </c>
      <c r="F906" s="51" t="s">
        <v>155</v>
      </c>
      <c r="G906" s="51" t="s">
        <v>355</v>
      </c>
      <c r="H906" s="51" t="s">
        <v>356</v>
      </c>
      <c r="I906" s="51" t="s">
        <v>343</v>
      </c>
      <c r="J906" s="51" t="s">
        <v>353</v>
      </c>
      <c r="K906" s="51">
        <v>61.453000000000003</v>
      </c>
      <c r="L906" s="51">
        <v>69.840999999999994</v>
      </c>
      <c r="M906" s="51">
        <v>75.554000000000002</v>
      </c>
      <c r="N906" s="51">
        <v>77.543000000000006</v>
      </c>
      <c r="O906" s="51">
        <v>82.736000000000004</v>
      </c>
      <c r="P906" s="51">
        <v>94.284999999999997</v>
      </c>
      <c r="Q906" s="51">
        <v>100.627</v>
      </c>
      <c r="R906" s="51">
        <v>104.694</v>
      </c>
      <c r="S906" s="51">
        <v>97.804000000000002</v>
      </c>
      <c r="T906" s="51">
        <v>105.063</v>
      </c>
      <c r="U906" s="51">
        <v>2019</v>
      </c>
    </row>
    <row r="907" spans="1:21" ht="15.5">
      <c r="A907" s="51">
        <v>218</v>
      </c>
      <c r="B907" s="51" t="s">
        <v>632</v>
      </c>
      <c r="C907" s="51" t="s">
        <v>357</v>
      </c>
      <c r="D907" s="51" t="str">
        <f t="shared" si="14"/>
        <v>NGDP_DBolivia</v>
      </c>
      <c r="E907" s="51" t="s">
        <v>275</v>
      </c>
      <c r="F907" s="51" t="s">
        <v>358</v>
      </c>
      <c r="G907" s="51" t="s">
        <v>359</v>
      </c>
      <c r="H907" s="51" t="s">
        <v>360</v>
      </c>
      <c r="I907" s="51"/>
      <c r="J907" s="51" t="s">
        <v>361</v>
      </c>
      <c r="K907" s="51">
        <v>519.33100000000002</v>
      </c>
      <c r="L907" s="51">
        <v>550.46699999999998</v>
      </c>
      <c r="M907" s="51">
        <v>561.74900000000002</v>
      </c>
      <c r="N907" s="51">
        <v>535.79300000000001</v>
      </c>
      <c r="O907" s="51">
        <v>528.53399999999999</v>
      </c>
      <c r="P907" s="51">
        <v>560.57000000000005</v>
      </c>
      <c r="Q907" s="51">
        <v>577.70299999999997</v>
      </c>
      <c r="R907" s="51">
        <v>573.69899999999996</v>
      </c>
      <c r="S907" s="51">
        <v>594.21699999999998</v>
      </c>
      <c r="T907" s="51">
        <v>616.572</v>
      </c>
      <c r="U907" s="51">
        <v>2019</v>
      </c>
    </row>
    <row r="908" spans="1:21" ht="15.5">
      <c r="A908" s="51">
        <v>218</v>
      </c>
      <c r="B908" s="51" t="s">
        <v>632</v>
      </c>
      <c r="C908" s="51" t="s">
        <v>362</v>
      </c>
      <c r="D908" s="51" t="str">
        <f t="shared" si="14"/>
        <v>NGDPRPCBolivia</v>
      </c>
      <c r="E908" s="51" t="s">
        <v>275</v>
      </c>
      <c r="F908" s="51" t="s">
        <v>363</v>
      </c>
      <c r="G908" s="51" t="s">
        <v>364</v>
      </c>
      <c r="H908" s="51" t="s">
        <v>342</v>
      </c>
      <c r="I908" s="51" t="s">
        <v>333</v>
      </c>
      <c r="J908" s="51" t="s">
        <v>365</v>
      </c>
      <c r="K908" s="51">
        <v>3519.71</v>
      </c>
      <c r="L908" s="51">
        <v>3639.59</v>
      </c>
      <c r="M908" s="51">
        <v>3781.81</v>
      </c>
      <c r="N908" s="51">
        <v>3905.88</v>
      </c>
      <c r="O908" s="51">
        <v>4017.08</v>
      </c>
      <c r="P908" s="51">
        <v>4122.53</v>
      </c>
      <c r="Q908" s="51">
        <v>4233.8900000000003</v>
      </c>
      <c r="R908" s="51">
        <v>4264.54</v>
      </c>
      <c r="S908" s="51">
        <v>3878.68</v>
      </c>
      <c r="T908" s="51">
        <v>4032.24</v>
      </c>
      <c r="U908" s="51">
        <v>2017</v>
      </c>
    </row>
    <row r="909" spans="1:21" ht="15.5">
      <c r="A909" s="51">
        <v>218</v>
      </c>
      <c r="B909" s="51" t="s">
        <v>632</v>
      </c>
      <c r="C909" s="51" t="s">
        <v>366</v>
      </c>
      <c r="D909" s="51" t="str">
        <f t="shared" si="14"/>
        <v>NGDPRPPPPCBolivia</v>
      </c>
      <c r="E909" s="51" t="s">
        <v>275</v>
      </c>
      <c r="F909" s="51" t="s">
        <v>363</v>
      </c>
      <c r="G909" s="51" t="s">
        <v>367</v>
      </c>
      <c r="H909" s="51" t="s">
        <v>368</v>
      </c>
      <c r="I909" s="51" t="s">
        <v>333</v>
      </c>
      <c r="J909" s="51" t="s">
        <v>365</v>
      </c>
      <c r="K909" s="51">
        <v>7177.46</v>
      </c>
      <c r="L909" s="51">
        <v>7421.93</v>
      </c>
      <c r="M909" s="51">
        <v>7711.95</v>
      </c>
      <c r="N909" s="51">
        <v>7964.95</v>
      </c>
      <c r="O909" s="51">
        <v>8191.72</v>
      </c>
      <c r="P909" s="51">
        <v>8406.74</v>
      </c>
      <c r="Q909" s="51">
        <v>8633.84</v>
      </c>
      <c r="R909" s="51">
        <v>8696.33</v>
      </c>
      <c r="S909" s="51">
        <v>7909.48</v>
      </c>
      <c r="T909" s="51">
        <v>8222.6200000000008</v>
      </c>
      <c r="U909" s="51">
        <v>2017</v>
      </c>
    </row>
    <row r="910" spans="1:21" ht="15.5">
      <c r="A910" s="51">
        <v>218</v>
      </c>
      <c r="B910" s="51" t="s">
        <v>632</v>
      </c>
      <c r="C910" s="51" t="s">
        <v>369</v>
      </c>
      <c r="D910" s="51" t="str">
        <f t="shared" si="14"/>
        <v>NGDPPCBolivia</v>
      </c>
      <c r="E910" s="51" t="s">
        <v>275</v>
      </c>
      <c r="F910" s="51" t="s">
        <v>370</v>
      </c>
      <c r="G910" s="51" t="s">
        <v>371</v>
      </c>
      <c r="H910" s="51" t="s">
        <v>342</v>
      </c>
      <c r="I910" s="51" t="s">
        <v>333</v>
      </c>
      <c r="J910" s="51" t="s">
        <v>372</v>
      </c>
      <c r="K910" s="51">
        <v>18278.96</v>
      </c>
      <c r="L910" s="51">
        <v>20034.77</v>
      </c>
      <c r="M910" s="51">
        <v>21244.31</v>
      </c>
      <c r="N910" s="51">
        <v>20927.43</v>
      </c>
      <c r="O910" s="51">
        <v>21231.64</v>
      </c>
      <c r="P910" s="51">
        <v>23109.66</v>
      </c>
      <c r="Q910" s="51">
        <v>24459.31</v>
      </c>
      <c r="R910" s="51">
        <v>24465.61</v>
      </c>
      <c r="S910" s="51">
        <v>23047.77</v>
      </c>
      <c r="T910" s="51">
        <v>24861.66</v>
      </c>
      <c r="U910" s="51">
        <v>2017</v>
      </c>
    </row>
    <row r="911" spans="1:21" ht="15.5">
      <c r="A911" s="51">
        <v>218</v>
      </c>
      <c r="B911" s="51" t="s">
        <v>632</v>
      </c>
      <c r="C911" s="51" t="s">
        <v>373</v>
      </c>
      <c r="D911" s="51" t="str">
        <f t="shared" si="14"/>
        <v>NGDPDPCBolivia</v>
      </c>
      <c r="E911" s="51" t="s">
        <v>275</v>
      </c>
      <c r="F911" s="51" t="s">
        <v>370</v>
      </c>
      <c r="G911" s="51" t="s">
        <v>374</v>
      </c>
      <c r="H911" s="51" t="s">
        <v>352</v>
      </c>
      <c r="I911" s="51" t="s">
        <v>333</v>
      </c>
      <c r="J911" s="51" t="s">
        <v>372</v>
      </c>
      <c r="K911" s="51">
        <v>2664.57</v>
      </c>
      <c r="L911" s="51">
        <v>2920.52</v>
      </c>
      <c r="M911" s="51">
        <v>3096.84</v>
      </c>
      <c r="N911" s="51">
        <v>3050.65</v>
      </c>
      <c r="O911" s="51">
        <v>3094.99</v>
      </c>
      <c r="P911" s="51">
        <v>3368.76</v>
      </c>
      <c r="Q911" s="51">
        <v>3565.5</v>
      </c>
      <c r="R911" s="51">
        <v>3566.42</v>
      </c>
      <c r="S911" s="51">
        <v>3359.73</v>
      </c>
      <c r="T911" s="51">
        <v>3624.15</v>
      </c>
      <c r="U911" s="51">
        <v>2017</v>
      </c>
    </row>
    <row r="912" spans="1:21" ht="15.5">
      <c r="A912" s="51">
        <v>218</v>
      </c>
      <c r="B912" s="51" t="s">
        <v>632</v>
      </c>
      <c r="C912" s="51" t="s">
        <v>375</v>
      </c>
      <c r="D912" s="51" t="str">
        <f t="shared" si="14"/>
        <v>PPPPCBolivia</v>
      </c>
      <c r="E912" s="51" t="s">
        <v>275</v>
      </c>
      <c r="F912" s="51" t="s">
        <v>370</v>
      </c>
      <c r="G912" s="51" t="s">
        <v>376</v>
      </c>
      <c r="H912" s="51" t="s">
        <v>356</v>
      </c>
      <c r="I912" s="51" t="s">
        <v>333</v>
      </c>
      <c r="J912" s="51" t="s">
        <v>372</v>
      </c>
      <c r="K912" s="51">
        <v>6001.99</v>
      </c>
      <c r="L912" s="51">
        <v>6604.73</v>
      </c>
      <c r="M912" s="51">
        <v>7039.77</v>
      </c>
      <c r="N912" s="51">
        <v>7116.49</v>
      </c>
      <c r="O912" s="51">
        <v>7489.88</v>
      </c>
      <c r="P912" s="51">
        <v>8406.74</v>
      </c>
      <c r="Q912" s="51">
        <v>8841.14</v>
      </c>
      <c r="R912" s="51">
        <v>9064.1</v>
      </c>
      <c r="S912" s="51">
        <v>8343.91</v>
      </c>
      <c r="T912" s="51">
        <v>8832.33</v>
      </c>
      <c r="U912" s="51">
        <v>2017</v>
      </c>
    </row>
    <row r="913" spans="1:21" ht="15.5">
      <c r="A913" s="51">
        <v>218</v>
      </c>
      <c r="B913" s="51" t="s">
        <v>632</v>
      </c>
      <c r="C913" s="51" t="s">
        <v>377</v>
      </c>
      <c r="D913" s="51" t="str">
        <f t="shared" si="14"/>
        <v>NGAP_NPGDPBolivia</v>
      </c>
      <c r="E913" s="51" t="s">
        <v>275</v>
      </c>
      <c r="F913" s="51" t="s">
        <v>378</v>
      </c>
      <c r="G913" s="51" t="s">
        <v>379</v>
      </c>
      <c r="H913" s="51" t="s">
        <v>380</v>
      </c>
      <c r="I913" s="51"/>
      <c r="J913" s="51"/>
      <c r="K913" s="51"/>
      <c r="L913" s="51"/>
      <c r="M913" s="51"/>
      <c r="N913" s="51"/>
      <c r="O913" s="51"/>
      <c r="P913" s="51"/>
      <c r="Q913" s="51"/>
      <c r="R913" s="51"/>
      <c r="S913" s="51"/>
      <c r="T913" s="51"/>
      <c r="U913" s="51"/>
    </row>
    <row r="914" spans="1:21" ht="15.5">
      <c r="A914" s="51">
        <v>218</v>
      </c>
      <c r="B914" s="51" t="s">
        <v>632</v>
      </c>
      <c r="C914" s="51" t="s">
        <v>381</v>
      </c>
      <c r="D914" s="51" t="str">
        <f t="shared" si="14"/>
        <v>PPPSHBolivia</v>
      </c>
      <c r="E914" s="51" t="s">
        <v>275</v>
      </c>
      <c r="F914" s="51" t="s">
        <v>382</v>
      </c>
      <c r="G914" s="51" t="s">
        <v>383</v>
      </c>
      <c r="H914" s="51" t="s">
        <v>384</v>
      </c>
      <c r="I914" s="51"/>
      <c r="J914" s="51" t="s">
        <v>353</v>
      </c>
      <c r="K914" s="51">
        <v>6.0999999999999999E-2</v>
      </c>
      <c r="L914" s="51">
        <v>6.6000000000000003E-2</v>
      </c>
      <c r="M914" s="51">
        <v>6.9000000000000006E-2</v>
      </c>
      <c r="N914" s="51">
        <v>7.0000000000000007E-2</v>
      </c>
      <c r="O914" s="51">
        <v>7.1999999999999995E-2</v>
      </c>
      <c r="P914" s="51">
        <v>7.6999999999999999E-2</v>
      </c>
      <c r="Q914" s="51">
        <v>7.8E-2</v>
      </c>
      <c r="R914" s="51">
        <v>7.8E-2</v>
      </c>
      <c r="S914" s="51">
        <v>7.3999999999999996E-2</v>
      </c>
      <c r="T914" s="51">
        <v>7.3999999999999996E-2</v>
      </c>
      <c r="U914" s="51">
        <v>2019</v>
      </c>
    </row>
    <row r="915" spans="1:21" ht="15.5">
      <c r="A915" s="51">
        <v>218</v>
      </c>
      <c r="B915" s="51" t="s">
        <v>632</v>
      </c>
      <c r="C915" s="51" t="s">
        <v>385</v>
      </c>
      <c r="D915" s="51" t="str">
        <f t="shared" si="14"/>
        <v>PPPEXBolivia</v>
      </c>
      <c r="E915" s="51" t="s">
        <v>275</v>
      </c>
      <c r="F915" s="51" t="s">
        <v>386</v>
      </c>
      <c r="G915" s="51" t="s">
        <v>387</v>
      </c>
      <c r="H915" s="51" t="s">
        <v>388</v>
      </c>
      <c r="I915" s="51"/>
      <c r="J915" s="51" t="s">
        <v>353</v>
      </c>
      <c r="K915" s="51">
        <v>3.0449999999999999</v>
      </c>
      <c r="L915" s="51">
        <v>3.0329999999999999</v>
      </c>
      <c r="M915" s="51">
        <v>3.0179999999999998</v>
      </c>
      <c r="N915" s="51">
        <v>2.9409999999999998</v>
      </c>
      <c r="O915" s="51">
        <v>2.835</v>
      </c>
      <c r="P915" s="51">
        <v>2.7490000000000001</v>
      </c>
      <c r="Q915" s="51">
        <v>2.7669999999999999</v>
      </c>
      <c r="R915" s="51">
        <v>2.6989999999999998</v>
      </c>
      <c r="S915" s="51">
        <v>2.762</v>
      </c>
      <c r="T915" s="51">
        <v>2.8149999999999999</v>
      </c>
      <c r="U915" s="51">
        <v>2019</v>
      </c>
    </row>
    <row r="916" spans="1:21" ht="15.5">
      <c r="A916" s="51">
        <v>218</v>
      </c>
      <c r="B916" s="51" t="s">
        <v>632</v>
      </c>
      <c r="C916" s="51" t="s">
        <v>389</v>
      </c>
      <c r="D916" s="51" t="str">
        <f t="shared" si="14"/>
        <v>NID_NGDPBolivia</v>
      </c>
      <c r="E916" s="51" t="s">
        <v>275</v>
      </c>
      <c r="F916" s="51" t="s">
        <v>390</v>
      </c>
      <c r="G916" s="51" t="s">
        <v>391</v>
      </c>
      <c r="H916" s="51" t="s">
        <v>392</v>
      </c>
      <c r="I916" s="51"/>
      <c r="J916" s="51" t="s">
        <v>633</v>
      </c>
      <c r="K916" s="51">
        <v>17.672999999999998</v>
      </c>
      <c r="L916" s="51">
        <v>19.018000000000001</v>
      </c>
      <c r="M916" s="51">
        <v>21.033999999999999</v>
      </c>
      <c r="N916" s="51">
        <v>20.280999999999999</v>
      </c>
      <c r="O916" s="51">
        <v>21.056999999999999</v>
      </c>
      <c r="P916" s="51">
        <v>22.22</v>
      </c>
      <c r="Q916" s="51">
        <v>20.596</v>
      </c>
      <c r="R916" s="51">
        <v>19.875</v>
      </c>
      <c r="S916" s="51">
        <v>16.547999999999998</v>
      </c>
      <c r="T916" s="51">
        <v>18.215</v>
      </c>
      <c r="U916" s="51">
        <v>2019</v>
      </c>
    </row>
    <row r="917" spans="1:21" ht="15.5">
      <c r="A917" s="51">
        <v>218</v>
      </c>
      <c r="B917" s="51" t="s">
        <v>632</v>
      </c>
      <c r="C917" s="51" t="s">
        <v>393</v>
      </c>
      <c r="D917" s="51" t="str">
        <f t="shared" si="14"/>
        <v>NGSD_NGDPBolivia</v>
      </c>
      <c r="E917" s="51" t="s">
        <v>275</v>
      </c>
      <c r="F917" s="51" t="s">
        <v>394</v>
      </c>
      <c r="G917" s="51" t="s">
        <v>395</v>
      </c>
      <c r="H917" s="51" t="s">
        <v>392</v>
      </c>
      <c r="I917" s="51"/>
      <c r="J917" s="51" t="s">
        <v>633</v>
      </c>
      <c r="K917" s="51">
        <v>25.724</v>
      </c>
      <c r="L917" s="51">
        <v>23.905999999999999</v>
      </c>
      <c r="M917" s="51">
        <v>20.800999999999998</v>
      </c>
      <c r="N917" s="51">
        <v>14.215999999999999</v>
      </c>
      <c r="O917" s="51">
        <v>15.407</v>
      </c>
      <c r="P917" s="51">
        <v>16.052</v>
      </c>
      <c r="Q917" s="51">
        <v>16.123000000000001</v>
      </c>
      <c r="R917" s="51">
        <v>14.199</v>
      </c>
      <c r="S917" s="51">
        <v>11.733000000000001</v>
      </c>
      <c r="T917" s="51">
        <v>12.018000000000001</v>
      </c>
      <c r="U917" s="51">
        <v>2019</v>
      </c>
    </row>
    <row r="918" spans="1:21" ht="15.5">
      <c r="A918" s="51">
        <v>218</v>
      </c>
      <c r="B918" s="51" t="s">
        <v>632</v>
      </c>
      <c r="C918" s="51" t="s">
        <v>396</v>
      </c>
      <c r="D918" s="51" t="str">
        <f t="shared" si="14"/>
        <v>PCPIBolivia</v>
      </c>
      <c r="E918" s="51" t="s">
        <v>275</v>
      </c>
      <c r="F918" s="51" t="s">
        <v>397</v>
      </c>
      <c r="G918" s="51" t="s">
        <v>398</v>
      </c>
      <c r="H918" s="51" t="s">
        <v>360</v>
      </c>
      <c r="I918" s="51"/>
      <c r="J918" s="51" t="s">
        <v>634</v>
      </c>
      <c r="K918" s="51">
        <v>80.102000000000004</v>
      </c>
      <c r="L918" s="51">
        <v>84.697000000000003</v>
      </c>
      <c r="M918" s="51">
        <v>89.58</v>
      </c>
      <c r="N918" s="51">
        <v>93.218000000000004</v>
      </c>
      <c r="O918" s="51">
        <v>96.596000000000004</v>
      </c>
      <c r="P918" s="51">
        <v>99.322999999999993</v>
      </c>
      <c r="Q918" s="51">
        <v>101.57899999999999</v>
      </c>
      <c r="R918" s="51">
        <v>103.447</v>
      </c>
      <c r="S918" s="51">
        <v>104.422</v>
      </c>
      <c r="T918" s="51">
        <v>108.485</v>
      </c>
      <c r="U918" s="51">
        <v>2020</v>
      </c>
    </row>
    <row r="919" spans="1:21" ht="15.5">
      <c r="A919" s="51">
        <v>218</v>
      </c>
      <c r="B919" s="51" t="s">
        <v>632</v>
      </c>
      <c r="C919" s="51" t="s">
        <v>400</v>
      </c>
      <c r="D919" s="51" t="str">
        <f t="shared" si="14"/>
        <v>PCPIPCHBolivia</v>
      </c>
      <c r="E919" s="51" t="s">
        <v>275</v>
      </c>
      <c r="F919" s="51" t="s">
        <v>397</v>
      </c>
      <c r="G919" s="51" t="s">
        <v>401</v>
      </c>
      <c r="H919" s="51" t="s">
        <v>347</v>
      </c>
      <c r="I919" s="51"/>
      <c r="J919" s="51" t="s">
        <v>402</v>
      </c>
      <c r="K919" s="51">
        <v>4.5170000000000003</v>
      </c>
      <c r="L919" s="51">
        <v>5.7370000000000001</v>
      </c>
      <c r="M919" s="51">
        <v>5.7649999999999997</v>
      </c>
      <c r="N919" s="51">
        <v>4.0609999999999999</v>
      </c>
      <c r="O919" s="51">
        <v>3.625</v>
      </c>
      <c r="P919" s="51">
        <v>2.8220000000000001</v>
      </c>
      <c r="Q919" s="51">
        <v>2.2719999999999998</v>
      </c>
      <c r="R919" s="51">
        <v>1.839</v>
      </c>
      <c r="S919" s="51">
        <v>0.94199999999999995</v>
      </c>
      <c r="T919" s="51">
        <v>3.891</v>
      </c>
      <c r="U919" s="51">
        <v>2020</v>
      </c>
    </row>
    <row r="920" spans="1:21" ht="15.5">
      <c r="A920" s="51">
        <v>218</v>
      </c>
      <c r="B920" s="51" t="s">
        <v>632</v>
      </c>
      <c r="C920" s="51" t="s">
        <v>403</v>
      </c>
      <c r="D920" s="51" t="str">
        <f t="shared" si="14"/>
        <v>PCPIEBolivia</v>
      </c>
      <c r="E920" s="51" t="s">
        <v>275</v>
      </c>
      <c r="F920" s="51" t="s">
        <v>404</v>
      </c>
      <c r="G920" s="51" t="s">
        <v>405</v>
      </c>
      <c r="H920" s="51" t="s">
        <v>360</v>
      </c>
      <c r="I920" s="51"/>
      <c r="J920" s="51" t="s">
        <v>634</v>
      </c>
      <c r="K920" s="51">
        <v>81.873999999999995</v>
      </c>
      <c r="L920" s="51">
        <v>87.179000000000002</v>
      </c>
      <c r="M920" s="51">
        <v>91.706999999999994</v>
      </c>
      <c r="N920" s="51">
        <v>94.415000000000006</v>
      </c>
      <c r="O920" s="51">
        <v>98.194999999999993</v>
      </c>
      <c r="P920" s="51">
        <v>100.86</v>
      </c>
      <c r="Q920" s="51">
        <v>102.38</v>
      </c>
      <c r="R920" s="51">
        <v>103.884</v>
      </c>
      <c r="S920" s="51">
        <v>104.581</v>
      </c>
      <c r="T920" s="51">
        <v>111.027</v>
      </c>
      <c r="U920" s="51">
        <v>2020</v>
      </c>
    </row>
    <row r="921" spans="1:21" ht="15.5">
      <c r="A921" s="51">
        <v>218</v>
      </c>
      <c r="B921" s="51" t="s">
        <v>632</v>
      </c>
      <c r="C921" s="51" t="s">
        <v>406</v>
      </c>
      <c r="D921" s="51" t="str">
        <f t="shared" si="14"/>
        <v>PCPIEPCHBolivia</v>
      </c>
      <c r="E921" s="51" t="s">
        <v>275</v>
      </c>
      <c r="F921" s="51" t="s">
        <v>404</v>
      </c>
      <c r="G921" s="51" t="s">
        <v>407</v>
      </c>
      <c r="H921" s="51" t="s">
        <v>347</v>
      </c>
      <c r="I921" s="51"/>
      <c r="J921" s="51" t="s">
        <v>408</v>
      </c>
      <c r="K921" s="51">
        <v>4.54</v>
      </c>
      <c r="L921" s="51">
        <v>6.48</v>
      </c>
      <c r="M921" s="51">
        <v>5.194</v>
      </c>
      <c r="N921" s="51">
        <v>2.9529999999999998</v>
      </c>
      <c r="O921" s="51">
        <v>4.0030000000000001</v>
      </c>
      <c r="P921" s="51">
        <v>2.7149999999999999</v>
      </c>
      <c r="Q921" s="51">
        <v>1.5069999999999999</v>
      </c>
      <c r="R921" s="51">
        <v>1.4690000000000001</v>
      </c>
      <c r="S921" s="51">
        <v>0.67</v>
      </c>
      <c r="T921" s="51">
        <v>6.1639999999999997</v>
      </c>
      <c r="U921" s="51">
        <v>2020</v>
      </c>
    </row>
    <row r="922" spans="1:21" ht="15.5">
      <c r="A922" s="51">
        <v>218</v>
      </c>
      <c r="B922" s="51" t="s">
        <v>632</v>
      </c>
      <c r="C922" s="51" t="s">
        <v>409</v>
      </c>
      <c r="D922" s="51" t="str">
        <f t="shared" si="14"/>
        <v>FLIBOR6Bolivia</v>
      </c>
      <c r="E922" s="51" t="s">
        <v>275</v>
      </c>
      <c r="F922" s="51" t="s">
        <v>410</v>
      </c>
      <c r="G922" s="51"/>
      <c r="H922" s="51" t="s">
        <v>384</v>
      </c>
      <c r="I922" s="51"/>
      <c r="J922" s="51"/>
      <c r="K922" s="51"/>
      <c r="L922" s="51"/>
      <c r="M922" s="51"/>
      <c r="N922" s="51"/>
      <c r="O922" s="51"/>
      <c r="P922" s="51"/>
      <c r="Q922" s="51"/>
      <c r="R922" s="51"/>
      <c r="S922" s="51"/>
      <c r="T922" s="51"/>
      <c r="U922" s="51"/>
    </row>
    <row r="923" spans="1:21" ht="15.5">
      <c r="A923" s="51">
        <v>218</v>
      </c>
      <c r="B923" s="51" t="s">
        <v>632</v>
      </c>
      <c r="C923" s="51" t="s">
        <v>411</v>
      </c>
      <c r="D923" s="51" t="str">
        <f t="shared" si="14"/>
        <v>TM_RPCHBolivia</v>
      </c>
      <c r="E923" s="51" t="s">
        <v>275</v>
      </c>
      <c r="F923" s="51" t="s">
        <v>412</v>
      </c>
      <c r="G923" s="51" t="s">
        <v>413</v>
      </c>
      <c r="H923" s="51" t="s">
        <v>347</v>
      </c>
      <c r="I923" s="51"/>
      <c r="J923" s="51" t="s">
        <v>635</v>
      </c>
      <c r="K923" s="51">
        <v>8.5359999999999996</v>
      </c>
      <c r="L923" s="51">
        <v>15.81</v>
      </c>
      <c r="M923" s="51">
        <v>11.554</v>
      </c>
      <c r="N923" s="51">
        <v>4.407</v>
      </c>
      <c r="O923" s="51">
        <v>-7.87</v>
      </c>
      <c r="P923" s="51">
        <v>4.6680000000000001</v>
      </c>
      <c r="Q923" s="51">
        <v>2.8210000000000002</v>
      </c>
      <c r="R923" s="51">
        <v>-0.24099999999999999</v>
      </c>
      <c r="S923" s="51">
        <v>-6.6109999999999998</v>
      </c>
      <c r="T923" s="51">
        <v>14.204000000000001</v>
      </c>
      <c r="U923" s="51">
        <v>2019</v>
      </c>
    </row>
    <row r="924" spans="1:21" ht="15.5">
      <c r="A924" s="51">
        <v>218</v>
      </c>
      <c r="B924" s="51" t="s">
        <v>632</v>
      </c>
      <c r="C924" s="51" t="s">
        <v>415</v>
      </c>
      <c r="D924" s="51" t="str">
        <f t="shared" si="14"/>
        <v>TMG_RPCHBolivia</v>
      </c>
      <c r="E924" s="51" t="s">
        <v>275</v>
      </c>
      <c r="F924" s="51" t="s">
        <v>416</v>
      </c>
      <c r="G924" s="51" t="s">
        <v>417</v>
      </c>
      <c r="H924" s="51" t="s">
        <v>347</v>
      </c>
      <c r="I924" s="51"/>
      <c r="J924" s="51" t="s">
        <v>635</v>
      </c>
      <c r="K924" s="51">
        <v>8.5359999999999996</v>
      </c>
      <c r="L924" s="51">
        <v>15.81</v>
      </c>
      <c r="M924" s="51">
        <v>11.554</v>
      </c>
      <c r="N924" s="51">
        <v>4.407</v>
      </c>
      <c r="O924" s="51">
        <v>-7.87</v>
      </c>
      <c r="P924" s="51">
        <v>4.6680000000000001</v>
      </c>
      <c r="Q924" s="51">
        <v>2.8210000000000002</v>
      </c>
      <c r="R924" s="51">
        <v>-0.24099999999999999</v>
      </c>
      <c r="S924" s="51">
        <v>-6.6109999999999998</v>
      </c>
      <c r="T924" s="51">
        <v>14.204000000000001</v>
      </c>
      <c r="U924" s="51">
        <v>2019</v>
      </c>
    </row>
    <row r="925" spans="1:21" ht="15.5">
      <c r="A925" s="51">
        <v>218</v>
      </c>
      <c r="B925" s="51" t="s">
        <v>632</v>
      </c>
      <c r="C925" s="51" t="s">
        <v>418</v>
      </c>
      <c r="D925" s="51" t="str">
        <f t="shared" si="14"/>
        <v>TX_RPCHBolivia</v>
      </c>
      <c r="E925" s="51" t="s">
        <v>275</v>
      </c>
      <c r="F925" s="51" t="s">
        <v>419</v>
      </c>
      <c r="G925" s="51" t="s">
        <v>420</v>
      </c>
      <c r="H925" s="51" t="s">
        <v>347</v>
      </c>
      <c r="I925" s="51"/>
      <c r="J925" s="51" t="s">
        <v>635</v>
      </c>
      <c r="K925" s="51">
        <v>25.81</v>
      </c>
      <c r="L925" s="51">
        <v>6.6459999999999999</v>
      </c>
      <c r="M925" s="51">
        <v>7.74</v>
      </c>
      <c r="N925" s="51">
        <v>-22.741</v>
      </c>
      <c r="O925" s="51">
        <v>-15.414999999999999</v>
      </c>
      <c r="P925" s="51">
        <v>9.4450000000000003</v>
      </c>
      <c r="Q925" s="51">
        <v>4.5919999999999996</v>
      </c>
      <c r="R925" s="51">
        <v>2.8639999999999999</v>
      </c>
      <c r="S925" s="51">
        <v>-5.2859999999999996</v>
      </c>
      <c r="T925" s="51">
        <v>2.5539999999999998</v>
      </c>
      <c r="U925" s="51">
        <v>2019</v>
      </c>
    </row>
    <row r="926" spans="1:21" ht="15.5">
      <c r="A926" s="51">
        <v>218</v>
      </c>
      <c r="B926" s="51" t="s">
        <v>632</v>
      </c>
      <c r="C926" s="51" t="s">
        <v>421</v>
      </c>
      <c r="D926" s="51" t="str">
        <f t="shared" si="14"/>
        <v>TXG_RPCHBolivia</v>
      </c>
      <c r="E926" s="51" t="s">
        <v>275</v>
      </c>
      <c r="F926" s="51" t="s">
        <v>422</v>
      </c>
      <c r="G926" s="51" t="s">
        <v>423</v>
      </c>
      <c r="H926" s="51" t="s">
        <v>347</v>
      </c>
      <c r="I926" s="51"/>
      <c r="J926" s="51" t="s">
        <v>635</v>
      </c>
      <c r="K926" s="51">
        <v>25.81</v>
      </c>
      <c r="L926" s="51">
        <v>0</v>
      </c>
      <c r="M926" s="51">
        <v>7.74</v>
      </c>
      <c r="N926" s="51">
        <v>-22.741</v>
      </c>
      <c r="O926" s="51">
        <v>-15.414999999999999</v>
      </c>
      <c r="P926" s="51">
        <v>9.4450000000000003</v>
      </c>
      <c r="Q926" s="51">
        <v>4.5919999999999996</v>
      </c>
      <c r="R926" s="51">
        <v>2.8639999999999999</v>
      </c>
      <c r="S926" s="51">
        <v>-5.2859999999999996</v>
      </c>
      <c r="T926" s="51">
        <v>2.5539999999999998</v>
      </c>
      <c r="U926" s="51">
        <v>2019</v>
      </c>
    </row>
    <row r="927" spans="1:21" ht="15.5">
      <c r="A927" s="51">
        <v>218</v>
      </c>
      <c r="B927" s="51" t="s">
        <v>632</v>
      </c>
      <c r="C927" s="51" t="s">
        <v>424</v>
      </c>
      <c r="D927" s="51" t="str">
        <f t="shared" si="14"/>
        <v>LURBolivia</v>
      </c>
      <c r="E927" s="51" t="s">
        <v>275</v>
      </c>
      <c r="F927" s="51" t="s">
        <v>425</v>
      </c>
      <c r="G927" s="51" t="s">
        <v>426</v>
      </c>
      <c r="H927" s="51" t="s">
        <v>427</v>
      </c>
      <c r="I927" s="51"/>
      <c r="J927" s="51" t="s">
        <v>636</v>
      </c>
      <c r="K927" s="51">
        <v>3.2290000000000001</v>
      </c>
      <c r="L927" s="51">
        <v>4</v>
      </c>
      <c r="M927" s="51">
        <v>4</v>
      </c>
      <c r="N927" s="51">
        <v>4</v>
      </c>
      <c r="O927" s="51">
        <v>4</v>
      </c>
      <c r="P927" s="51">
        <v>4</v>
      </c>
      <c r="Q927" s="51">
        <v>4</v>
      </c>
      <c r="R927" s="51">
        <v>4</v>
      </c>
      <c r="S927" s="51">
        <v>8</v>
      </c>
      <c r="T927" s="51">
        <v>4</v>
      </c>
      <c r="U927" s="51">
        <v>2019</v>
      </c>
    </row>
    <row r="928" spans="1:21" ht="15.5">
      <c r="A928" s="51">
        <v>218</v>
      </c>
      <c r="B928" s="51" t="s">
        <v>632</v>
      </c>
      <c r="C928" s="51" t="s">
        <v>428</v>
      </c>
      <c r="D928" s="51" t="str">
        <f t="shared" si="14"/>
        <v>LEBolivia</v>
      </c>
      <c r="E928" s="51" t="s">
        <v>275</v>
      </c>
      <c r="F928" s="51" t="s">
        <v>429</v>
      </c>
      <c r="G928" s="51" t="s">
        <v>430</v>
      </c>
      <c r="H928" s="51" t="s">
        <v>431</v>
      </c>
      <c r="I928" s="51" t="s">
        <v>432</v>
      </c>
      <c r="J928" s="51"/>
      <c r="K928" s="51"/>
      <c r="L928" s="51"/>
      <c r="M928" s="51"/>
      <c r="N928" s="51"/>
      <c r="O928" s="51"/>
      <c r="P928" s="51"/>
      <c r="Q928" s="51"/>
      <c r="R928" s="51"/>
      <c r="S928" s="51"/>
      <c r="T928" s="51"/>
      <c r="U928" s="51"/>
    </row>
    <row r="929" spans="1:21" ht="15.5">
      <c r="A929" s="51">
        <v>218</v>
      </c>
      <c r="B929" s="51" t="s">
        <v>632</v>
      </c>
      <c r="C929" s="51" t="s">
        <v>433</v>
      </c>
      <c r="D929" s="51" t="str">
        <f t="shared" si="14"/>
        <v>LPBolivia</v>
      </c>
      <c r="E929" s="51" t="s">
        <v>275</v>
      </c>
      <c r="F929" s="51" t="s">
        <v>434</v>
      </c>
      <c r="G929" s="51" t="s">
        <v>435</v>
      </c>
      <c r="H929" s="51" t="s">
        <v>431</v>
      </c>
      <c r="I929" s="51" t="s">
        <v>432</v>
      </c>
      <c r="J929" s="51" t="s">
        <v>637</v>
      </c>
      <c r="K929" s="51">
        <v>10.239000000000001</v>
      </c>
      <c r="L929" s="51">
        <v>10.574</v>
      </c>
      <c r="M929" s="51">
        <v>10.731999999999999</v>
      </c>
      <c r="N929" s="51">
        <v>10.896000000000001</v>
      </c>
      <c r="O929" s="51">
        <v>11.045999999999999</v>
      </c>
      <c r="P929" s="51">
        <v>11.215</v>
      </c>
      <c r="Q929" s="51">
        <v>11.382</v>
      </c>
      <c r="R929" s="51">
        <v>11.55</v>
      </c>
      <c r="S929" s="51">
        <v>11.722</v>
      </c>
      <c r="T929" s="51">
        <v>11.895</v>
      </c>
      <c r="U929" s="51">
        <v>2017</v>
      </c>
    </row>
    <row r="930" spans="1:21" ht="15.5">
      <c r="A930" s="51">
        <v>218</v>
      </c>
      <c r="B930" s="51" t="s">
        <v>632</v>
      </c>
      <c r="C930" s="51" t="s">
        <v>437</v>
      </c>
      <c r="D930" s="51" t="str">
        <f t="shared" si="14"/>
        <v>GGRBolivia</v>
      </c>
      <c r="E930" s="51" t="s">
        <v>275</v>
      </c>
      <c r="F930" s="51" t="s">
        <v>438</v>
      </c>
      <c r="G930" s="51" t="s">
        <v>439</v>
      </c>
      <c r="H930" s="51" t="s">
        <v>342</v>
      </c>
      <c r="I930" s="51" t="s">
        <v>343</v>
      </c>
      <c r="J930" s="51" t="s">
        <v>638</v>
      </c>
      <c r="K930" s="51">
        <v>70.734999999999999</v>
      </c>
      <c r="L930" s="51">
        <v>82.808999999999997</v>
      </c>
      <c r="M930" s="51">
        <v>90.957999999999998</v>
      </c>
      <c r="N930" s="51">
        <v>85.936000000000007</v>
      </c>
      <c r="O930" s="51">
        <v>76.659000000000006</v>
      </c>
      <c r="P930" s="51">
        <v>79.760999999999996</v>
      </c>
      <c r="Q930" s="51">
        <v>80.596000000000004</v>
      </c>
      <c r="R930" s="51">
        <v>81.512</v>
      </c>
      <c r="S930" s="51">
        <v>71.881</v>
      </c>
      <c r="T930" s="51">
        <v>80.224000000000004</v>
      </c>
      <c r="U930" s="51">
        <v>2019</v>
      </c>
    </row>
    <row r="931" spans="1:21" ht="15.5">
      <c r="A931" s="51">
        <v>218</v>
      </c>
      <c r="B931" s="51" t="s">
        <v>632</v>
      </c>
      <c r="C931" s="51" t="s">
        <v>441</v>
      </c>
      <c r="D931" s="51" t="str">
        <f t="shared" si="14"/>
        <v>GGR_NGDPBolivia</v>
      </c>
      <c r="E931" s="51" t="s">
        <v>275</v>
      </c>
      <c r="F931" s="51" t="s">
        <v>438</v>
      </c>
      <c r="G931" s="51" t="s">
        <v>439</v>
      </c>
      <c r="H931" s="51" t="s">
        <v>392</v>
      </c>
      <c r="I931" s="51"/>
      <c r="J931" s="51" t="s">
        <v>442</v>
      </c>
      <c r="K931" s="51">
        <v>37.795000000000002</v>
      </c>
      <c r="L931" s="51">
        <v>39.087000000000003</v>
      </c>
      <c r="M931" s="51">
        <v>39.893000000000001</v>
      </c>
      <c r="N931" s="51">
        <v>37.686</v>
      </c>
      <c r="O931" s="51">
        <v>32.686</v>
      </c>
      <c r="P931" s="51">
        <v>30.774000000000001</v>
      </c>
      <c r="Q931" s="51">
        <v>28.951000000000001</v>
      </c>
      <c r="R931" s="51">
        <v>28.844999999999999</v>
      </c>
      <c r="S931" s="51">
        <v>26.606999999999999</v>
      </c>
      <c r="T931" s="51">
        <v>27.126999999999999</v>
      </c>
      <c r="U931" s="51">
        <v>2019</v>
      </c>
    </row>
    <row r="932" spans="1:21" ht="15.5">
      <c r="A932" s="51">
        <v>218</v>
      </c>
      <c r="B932" s="51" t="s">
        <v>632</v>
      </c>
      <c r="C932" s="51" t="s">
        <v>443</v>
      </c>
      <c r="D932" s="51" t="str">
        <f t="shared" si="14"/>
        <v>GGXBolivia</v>
      </c>
      <c r="E932" s="51" t="s">
        <v>275</v>
      </c>
      <c r="F932" s="51" t="s">
        <v>444</v>
      </c>
      <c r="G932" s="51" t="s">
        <v>445</v>
      </c>
      <c r="H932" s="51" t="s">
        <v>342</v>
      </c>
      <c r="I932" s="51" t="s">
        <v>343</v>
      </c>
      <c r="J932" s="51" t="s">
        <v>638</v>
      </c>
      <c r="K932" s="51">
        <v>67.447000000000003</v>
      </c>
      <c r="L932" s="51">
        <v>81.418000000000006</v>
      </c>
      <c r="M932" s="51">
        <v>98.626999999999995</v>
      </c>
      <c r="N932" s="51">
        <v>101.68</v>
      </c>
      <c r="O932" s="51">
        <v>93.647000000000006</v>
      </c>
      <c r="P932" s="51">
        <v>100.039</v>
      </c>
      <c r="Q932" s="51">
        <v>103.267</v>
      </c>
      <c r="R932" s="51">
        <v>101.92</v>
      </c>
      <c r="S932" s="51">
        <v>98.063999999999993</v>
      </c>
      <c r="T932" s="51">
        <v>107.152</v>
      </c>
      <c r="U932" s="51">
        <v>2019</v>
      </c>
    </row>
    <row r="933" spans="1:21" ht="15.5">
      <c r="A933" s="51">
        <v>218</v>
      </c>
      <c r="B933" s="51" t="s">
        <v>632</v>
      </c>
      <c r="C933" s="51" t="s">
        <v>446</v>
      </c>
      <c r="D933" s="51" t="str">
        <f t="shared" si="14"/>
        <v>GGX_NGDPBolivia</v>
      </c>
      <c r="E933" s="51" t="s">
        <v>275</v>
      </c>
      <c r="F933" s="51" t="s">
        <v>444</v>
      </c>
      <c r="G933" s="51" t="s">
        <v>445</v>
      </c>
      <c r="H933" s="51" t="s">
        <v>392</v>
      </c>
      <c r="I933" s="51"/>
      <c r="J933" s="51" t="s">
        <v>447</v>
      </c>
      <c r="K933" s="51">
        <v>36.037999999999997</v>
      </c>
      <c r="L933" s="51">
        <v>38.430999999999997</v>
      </c>
      <c r="M933" s="51">
        <v>43.256999999999998</v>
      </c>
      <c r="N933" s="51">
        <v>44.59</v>
      </c>
      <c r="O933" s="51">
        <v>39.929000000000002</v>
      </c>
      <c r="P933" s="51">
        <v>38.597999999999999</v>
      </c>
      <c r="Q933" s="51">
        <v>37.094999999999999</v>
      </c>
      <c r="R933" s="51">
        <v>36.067</v>
      </c>
      <c r="S933" s="51">
        <v>36.298999999999999</v>
      </c>
      <c r="T933" s="51">
        <v>36.231999999999999</v>
      </c>
      <c r="U933" s="51">
        <v>2019</v>
      </c>
    </row>
    <row r="934" spans="1:21" ht="15.5">
      <c r="A934" s="51">
        <v>218</v>
      </c>
      <c r="B934" s="51" t="s">
        <v>632</v>
      </c>
      <c r="C934" s="51" t="s">
        <v>448</v>
      </c>
      <c r="D934" s="51" t="str">
        <f t="shared" si="14"/>
        <v>GGXCNLBolivia</v>
      </c>
      <c r="E934" s="51" t="s">
        <v>275</v>
      </c>
      <c r="F934" s="51" t="s">
        <v>449</v>
      </c>
      <c r="G934" s="51" t="s">
        <v>450</v>
      </c>
      <c r="H934" s="51" t="s">
        <v>342</v>
      </c>
      <c r="I934" s="51" t="s">
        <v>343</v>
      </c>
      <c r="J934" s="51" t="s">
        <v>638</v>
      </c>
      <c r="K934" s="51">
        <v>3.2879999999999998</v>
      </c>
      <c r="L934" s="51">
        <v>1.391</v>
      </c>
      <c r="M934" s="51">
        <v>-7.6689999999999996</v>
      </c>
      <c r="N934" s="51">
        <v>-15.744</v>
      </c>
      <c r="O934" s="51">
        <v>-16.988</v>
      </c>
      <c r="P934" s="51">
        <v>-20.277999999999999</v>
      </c>
      <c r="Q934" s="51">
        <v>-22.670999999999999</v>
      </c>
      <c r="R934" s="51">
        <v>-20.408000000000001</v>
      </c>
      <c r="S934" s="51">
        <v>-26.183</v>
      </c>
      <c r="T934" s="51">
        <v>-26.928000000000001</v>
      </c>
      <c r="U934" s="51">
        <v>2019</v>
      </c>
    </row>
    <row r="935" spans="1:21" ht="15.5">
      <c r="A935" s="51">
        <v>218</v>
      </c>
      <c r="B935" s="51" t="s">
        <v>632</v>
      </c>
      <c r="C935" s="51" t="s">
        <v>451</v>
      </c>
      <c r="D935" s="51" t="str">
        <f t="shared" si="14"/>
        <v>GGXCNL_NGDPBolivia</v>
      </c>
      <c r="E935" s="51" t="s">
        <v>275</v>
      </c>
      <c r="F935" s="51" t="s">
        <v>449</v>
      </c>
      <c r="G935" s="51" t="s">
        <v>450</v>
      </c>
      <c r="H935" s="51" t="s">
        <v>392</v>
      </c>
      <c r="I935" s="51"/>
      <c r="J935" s="51" t="s">
        <v>452</v>
      </c>
      <c r="K935" s="51">
        <v>1.7569999999999999</v>
      </c>
      <c r="L935" s="51">
        <v>0.65600000000000003</v>
      </c>
      <c r="M935" s="51">
        <v>-3.3639999999999999</v>
      </c>
      <c r="N935" s="51">
        <v>-6.9039999999999999</v>
      </c>
      <c r="O935" s="51">
        <v>-7.2430000000000003</v>
      </c>
      <c r="P935" s="51">
        <v>-7.8239999999999998</v>
      </c>
      <c r="Q935" s="51">
        <v>-8.1440000000000001</v>
      </c>
      <c r="R935" s="51">
        <v>-7.2220000000000004</v>
      </c>
      <c r="S935" s="51">
        <v>-9.6920000000000002</v>
      </c>
      <c r="T935" s="51">
        <v>-9.1050000000000004</v>
      </c>
      <c r="U935" s="51">
        <v>2019</v>
      </c>
    </row>
    <row r="936" spans="1:21" ht="15.5">
      <c r="A936" s="51">
        <v>218</v>
      </c>
      <c r="B936" s="51" t="s">
        <v>632</v>
      </c>
      <c r="C936" s="51" t="s">
        <v>453</v>
      </c>
      <c r="D936" s="51" t="str">
        <f t="shared" si="14"/>
        <v>GGSBBolivia</v>
      </c>
      <c r="E936" s="51" t="s">
        <v>275</v>
      </c>
      <c r="F936" s="51" t="s">
        <v>454</v>
      </c>
      <c r="G936" s="51" t="s">
        <v>455</v>
      </c>
      <c r="H936" s="51" t="s">
        <v>342</v>
      </c>
      <c r="I936" s="51" t="s">
        <v>343</v>
      </c>
      <c r="J936" s="51"/>
      <c r="K936" s="51"/>
      <c r="L936" s="51"/>
      <c r="M936" s="51"/>
      <c r="N936" s="51"/>
      <c r="O936" s="51"/>
      <c r="P936" s="51"/>
      <c r="Q936" s="51"/>
      <c r="R936" s="51"/>
      <c r="S936" s="51"/>
      <c r="T936" s="51"/>
      <c r="U936" s="51"/>
    </row>
    <row r="937" spans="1:21" ht="15.5">
      <c r="A937" s="51">
        <v>218</v>
      </c>
      <c r="B937" s="51" t="s">
        <v>632</v>
      </c>
      <c r="C937" s="51" t="s">
        <v>456</v>
      </c>
      <c r="D937" s="51" t="str">
        <f t="shared" si="14"/>
        <v>GGSB_NPGDPBolivia</v>
      </c>
      <c r="E937" s="51" t="s">
        <v>275</v>
      </c>
      <c r="F937" s="51" t="s">
        <v>454</v>
      </c>
      <c r="G937" s="51" t="s">
        <v>455</v>
      </c>
      <c r="H937" s="51" t="s">
        <v>380</v>
      </c>
      <c r="I937" s="51"/>
      <c r="J937" s="51"/>
      <c r="K937" s="51"/>
      <c r="L937" s="51"/>
      <c r="M937" s="51"/>
      <c r="N937" s="51"/>
      <c r="O937" s="51"/>
      <c r="P937" s="51"/>
      <c r="Q937" s="51"/>
      <c r="R937" s="51"/>
      <c r="S937" s="51"/>
      <c r="T937" s="51"/>
      <c r="U937" s="51"/>
    </row>
    <row r="938" spans="1:21" ht="15.5">
      <c r="A938" s="51">
        <v>218</v>
      </c>
      <c r="B938" s="51" t="s">
        <v>632</v>
      </c>
      <c r="C938" s="51" t="s">
        <v>457</v>
      </c>
      <c r="D938" s="51" t="str">
        <f t="shared" si="14"/>
        <v>GGXONLBBolivia</v>
      </c>
      <c r="E938" s="51" t="s">
        <v>275</v>
      </c>
      <c r="F938" s="51" t="s">
        <v>458</v>
      </c>
      <c r="G938" s="51" t="s">
        <v>459</v>
      </c>
      <c r="H938" s="51" t="s">
        <v>342</v>
      </c>
      <c r="I938" s="51" t="s">
        <v>343</v>
      </c>
      <c r="J938" s="51" t="s">
        <v>638</v>
      </c>
      <c r="K938" s="51">
        <v>5.2009999999999996</v>
      </c>
      <c r="L938" s="51">
        <v>3.4169999999999998</v>
      </c>
      <c r="M938" s="51">
        <v>-5.4820000000000002</v>
      </c>
      <c r="N938" s="51">
        <v>-13.462</v>
      </c>
      <c r="O938" s="51">
        <v>-14.664999999999999</v>
      </c>
      <c r="P938" s="51">
        <v>-17.396000000000001</v>
      </c>
      <c r="Q938" s="51">
        <v>-19.350000000000001</v>
      </c>
      <c r="R938" s="51">
        <v>-16.524999999999999</v>
      </c>
      <c r="S938" s="51">
        <v>-22.132000000000001</v>
      </c>
      <c r="T938" s="51">
        <v>-22.244</v>
      </c>
      <c r="U938" s="51">
        <v>2019</v>
      </c>
    </row>
    <row r="939" spans="1:21" ht="15.5">
      <c r="A939" s="51">
        <v>218</v>
      </c>
      <c r="B939" s="51" t="s">
        <v>632</v>
      </c>
      <c r="C939" s="51" t="s">
        <v>460</v>
      </c>
      <c r="D939" s="51" t="str">
        <f t="shared" si="14"/>
        <v>GGXONLB_NGDPBolivia</v>
      </c>
      <c r="E939" s="51" t="s">
        <v>275</v>
      </c>
      <c r="F939" s="51" t="s">
        <v>458</v>
      </c>
      <c r="G939" s="51" t="s">
        <v>459</v>
      </c>
      <c r="H939" s="51" t="s">
        <v>392</v>
      </c>
      <c r="I939" s="51"/>
      <c r="J939" s="51" t="s">
        <v>461</v>
      </c>
      <c r="K939" s="51">
        <v>2.7789999999999999</v>
      </c>
      <c r="L939" s="51">
        <v>1.613</v>
      </c>
      <c r="M939" s="51">
        <v>-2.4039999999999999</v>
      </c>
      <c r="N939" s="51">
        <v>-5.9039999999999999</v>
      </c>
      <c r="O939" s="51">
        <v>-6.2530000000000001</v>
      </c>
      <c r="P939" s="51">
        <v>-6.7119999999999997</v>
      </c>
      <c r="Q939" s="51">
        <v>-6.9509999999999996</v>
      </c>
      <c r="R939" s="51">
        <v>-5.8479999999999999</v>
      </c>
      <c r="S939" s="51">
        <v>-8.1920000000000002</v>
      </c>
      <c r="T939" s="51">
        <v>-7.5220000000000002</v>
      </c>
      <c r="U939" s="51">
        <v>2019</v>
      </c>
    </row>
    <row r="940" spans="1:21" ht="15.5">
      <c r="A940" s="51">
        <v>218</v>
      </c>
      <c r="B940" s="51" t="s">
        <v>632</v>
      </c>
      <c r="C940" s="51" t="s">
        <v>462</v>
      </c>
      <c r="D940" s="51" t="str">
        <f t="shared" si="14"/>
        <v>GGXWDNBolivia</v>
      </c>
      <c r="E940" s="51" t="s">
        <v>275</v>
      </c>
      <c r="F940" s="51" t="s">
        <v>463</v>
      </c>
      <c r="G940" s="51" t="s">
        <v>464</v>
      </c>
      <c r="H940" s="51" t="s">
        <v>342</v>
      </c>
      <c r="I940" s="51" t="s">
        <v>343</v>
      </c>
      <c r="J940" s="51" t="s">
        <v>638</v>
      </c>
      <c r="K940" s="51">
        <v>22.902999999999999</v>
      </c>
      <c r="L940" s="51">
        <v>24.905000000000001</v>
      </c>
      <c r="M940" s="51">
        <v>35.713000000000001</v>
      </c>
      <c r="N940" s="51">
        <v>51.920999999999999</v>
      </c>
      <c r="O940" s="51">
        <v>71.477999999999994</v>
      </c>
      <c r="P940" s="51">
        <v>96.451999999999998</v>
      </c>
      <c r="Q940" s="51">
        <v>115.79900000000001</v>
      </c>
      <c r="R940" s="51">
        <v>128.66999999999999</v>
      </c>
      <c r="S940" s="51">
        <v>154.85300000000001</v>
      </c>
      <c r="T940" s="51">
        <v>181.78100000000001</v>
      </c>
      <c r="U940" s="51">
        <v>2019</v>
      </c>
    </row>
    <row r="941" spans="1:21" ht="15.5">
      <c r="A941" s="51">
        <v>218</v>
      </c>
      <c r="B941" s="51" t="s">
        <v>632</v>
      </c>
      <c r="C941" s="51" t="s">
        <v>465</v>
      </c>
      <c r="D941" s="51" t="str">
        <f t="shared" si="14"/>
        <v>GGXWDN_NGDPBolivia</v>
      </c>
      <c r="E941" s="51" t="s">
        <v>275</v>
      </c>
      <c r="F941" s="51" t="s">
        <v>463</v>
      </c>
      <c r="G941" s="51" t="s">
        <v>464</v>
      </c>
      <c r="H941" s="51" t="s">
        <v>392</v>
      </c>
      <c r="I941" s="51"/>
      <c r="J941" s="51" t="s">
        <v>487</v>
      </c>
      <c r="K941" s="51">
        <v>12.237</v>
      </c>
      <c r="L941" s="51">
        <v>11.756</v>
      </c>
      <c r="M941" s="51">
        <v>15.663</v>
      </c>
      <c r="N941" s="51">
        <v>22.768999999999998</v>
      </c>
      <c r="O941" s="51">
        <v>30.477</v>
      </c>
      <c r="P941" s="51">
        <v>37.213000000000001</v>
      </c>
      <c r="Q941" s="51">
        <v>41.595999999999997</v>
      </c>
      <c r="R941" s="51">
        <v>45.533000000000001</v>
      </c>
      <c r="S941" s="51">
        <v>57.32</v>
      </c>
      <c r="T941" s="51">
        <v>61.466999999999999</v>
      </c>
      <c r="U941" s="51">
        <v>2019</v>
      </c>
    </row>
    <row r="942" spans="1:21" ht="15.5">
      <c r="A942" s="51">
        <v>218</v>
      </c>
      <c r="B942" s="51" t="s">
        <v>632</v>
      </c>
      <c r="C942" s="51" t="s">
        <v>466</v>
      </c>
      <c r="D942" s="51" t="str">
        <f t="shared" si="14"/>
        <v>GGXWDGBolivia</v>
      </c>
      <c r="E942" s="51" t="s">
        <v>275</v>
      </c>
      <c r="F942" s="51" t="s">
        <v>467</v>
      </c>
      <c r="G942" s="51" t="s">
        <v>468</v>
      </c>
      <c r="H942" s="51" t="s">
        <v>342</v>
      </c>
      <c r="I942" s="51" t="s">
        <v>343</v>
      </c>
      <c r="J942" s="51" t="s">
        <v>638</v>
      </c>
      <c r="K942" s="51">
        <v>66.242000000000004</v>
      </c>
      <c r="L942" s="51">
        <v>76.474000000000004</v>
      </c>
      <c r="M942" s="51">
        <v>85.736000000000004</v>
      </c>
      <c r="N942" s="51">
        <v>93.275000000000006</v>
      </c>
      <c r="O942" s="51">
        <v>109.03400000000001</v>
      </c>
      <c r="P942" s="51">
        <v>132.85900000000001</v>
      </c>
      <c r="Q942" s="51">
        <v>149.911</v>
      </c>
      <c r="R942" s="51">
        <v>159.70500000000001</v>
      </c>
      <c r="S942" s="51">
        <v>181.78800000000001</v>
      </c>
      <c r="T942" s="51">
        <v>204.01599999999999</v>
      </c>
      <c r="U942" s="51">
        <v>2019</v>
      </c>
    </row>
    <row r="943" spans="1:21" ht="15.5">
      <c r="A943" s="51">
        <v>218</v>
      </c>
      <c r="B943" s="51" t="s">
        <v>632</v>
      </c>
      <c r="C943" s="51" t="s">
        <v>469</v>
      </c>
      <c r="D943" s="51" t="str">
        <f t="shared" si="14"/>
        <v>GGXWDG_NGDPBolivia</v>
      </c>
      <c r="E943" s="51" t="s">
        <v>275</v>
      </c>
      <c r="F943" s="51" t="s">
        <v>467</v>
      </c>
      <c r="G943" s="51" t="s">
        <v>468</v>
      </c>
      <c r="H943" s="51" t="s">
        <v>392</v>
      </c>
      <c r="I943" s="51"/>
      <c r="J943" s="51" t="s">
        <v>470</v>
      </c>
      <c r="K943" s="51">
        <v>35.393999999999998</v>
      </c>
      <c r="L943" s="51">
        <v>36.097000000000001</v>
      </c>
      <c r="M943" s="51">
        <v>37.603000000000002</v>
      </c>
      <c r="N943" s="51">
        <v>40.905000000000001</v>
      </c>
      <c r="O943" s="51">
        <v>46.49</v>
      </c>
      <c r="P943" s="51">
        <v>51.26</v>
      </c>
      <c r="Q943" s="51">
        <v>53.85</v>
      </c>
      <c r="R943" s="51">
        <v>56.515000000000001</v>
      </c>
      <c r="S943" s="51">
        <v>67.290000000000006</v>
      </c>
      <c r="T943" s="51">
        <v>68.986000000000004</v>
      </c>
      <c r="U943" s="51">
        <v>2019</v>
      </c>
    </row>
    <row r="944" spans="1:21" ht="15.5">
      <c r="A944" s="51">
        <v>218</v>
      </c>
      <c r="B944" s="51" t="s">
        <v>632</v>
      </c>
      <c r="C944" s="51" t="s">
        <v>471</v>
      </c>
      <c r="D944" s="51" t="str">
        <f t="shared" si="14"/>
        <v>NGDP_FYBolivia</v>
      </c>
      <c r="E944" s="51" t="s">
        <v>275</v>
      </c>
      <c r="F944" s="51" t="s">
        <v>472</v>
      </c>
      <c r="G944" s="51" t="s">
        <v>473</v>
      </c>
      <c r="H944" s="51" t="s">
        <v>342</v>
      </c>
      <c r="I944" s="51" t="s">
        <v>343</v>
      </c>
      <c r="J944" s="51" t="s">
        <v>638</v>
      </c>
      <c r="K944" s="51">
        <v>187.154</v>
      </c>
      <c r="L944" s="51">
        <v>211.85599999999999</v>
      </c>
      <c r="M944" s="51">
        <v>228.00399999999999</v>
      </c>
      <c r="N944" s="51">
        <v>228.03100000000001</v>
      </c>
      <c r="O944" s="51">
        <v>234.53299999999999</v>
      </c>
      <c r="P944" s="51">
        <v>259.185</v>
      </c>
      <c r="Q944" s="51">
        <v>278.38799999999998</v>
      </c>
      <c r="R944" s="51">
        <v>282.58699999999999</v>
      </c>
      <c r="S944" s="51">
        <v>270.15600000000001</v>
      </c>
      <c r="T944" s="51">
        <v>295.73700000000002</v>
      </c>
      <c r="U944" s="51">
        <v>2019</v>
      </c>
    </row>
    <row r="945" spans="1:21" ht="15.5">
      <c r="A945" s="51">
        <v>218</v>
      </c>
      <c r="B945" s="51" t="s">
        <v>632</v>
      </c>
      <c r="C945" s="51" t="s">
        <v>474</v>
      </c>
      <c r="D945" s="51" t="str">
        <f t="shared" si="14"/>
        <v>BCABolivia</v>
      </c>
      <c r="E945" s="51" t="s">
        <v>275</v>
      </c>
      <c r="F945" s="51" t="s">
        <v>475</v>
      </c>
      <c r="G945" s="51" t="s">
        <v>476</v>
      </c>
      <c r="H945" s="51" t="s">
        <v>352</v>
      </c>
      <c r="I945" s="51" t="s">
        <v>343</v>
      </c>
      <c r="J945" s="51" t="s">
        <v>639</v>
      </c>
      <c r="K945" s="51">
        <v>1.97</v>
      </c>
      <c r="L945" s="51">
        <v>1.054</v>
      </c>
      <c r="M945" s="51">
        <v>0.56999999999999995</v>
      </c>
      <c r="N945" s="51">
        <v>-1.9359999999999999</v>
      </c>
      <c r="O945" s="51">
        <v>-1.907</v>
      </c>
      <c r="P945" s="51">
        <v>-1.8979999999999999</v>
      </c>
      <c r="Q945" s="51">
        <v>-1.823</v>
      </c>
      <c r="R945" s="51">
        <v>-1.3480000000000001</v>
      </c>
      <c r="S945" s="51">
        <v>-0.96699999999999997</v>
      </c>
      <c r="T945" s="51">
        <v>-1.5940000000000001</v>
      </c>
      <c r="U945" s="51">
        <v>2019</v>
      </c>
    </row>
    <row r="946" spans="1:21" ht="15.5">
      <c r="A946" s="51">
        <v>218</v>
      </c>
      <c r="B946" s="51" t="s">
        <v>632</v>
      </c>
      <c r="C946" s="51" t="s">
        <v>478</v>
      </c>
      <c r="D946" s="51" t="str">
        <f t="shared" si="14"/>
        <v>BCA_NGDPDBolivia</v>
      </c>
      <c r="E946" s="51" t="s">
        <v>275</v>
      </c>
      <c r="F946" s="51" t="s">
        <v>475</v>
      </c>
      <c r="G946" s="51" t="s">
        <v>476</v>
      </c>
      <c r="H946" s="51" t="s">
        <v>392</v>
      </c>
      <c r="I946" s="51"/>
      <c r="J946" s="51" t="s">
        <v>479</v>
      </c>
      <c r="K946" s="51">
        <v>7.2210000000000001</v>
      </c>
      <c r="L946" s="51">
        <v>3.4129999999999998</v>
      </c>
      <c r="M946" s="51">
        <v>1.716</v>
      </c>
      <c r="N946" s="51">
        <v>-5.8250000000000002</v>
      </c>
      <c r="O946" s="51">
        <v>-5.5789999999999997</v>
      </c>
      <c r="P946" s="51">
        <v>-5.024</v>
      </c>
      <c r="Q946" s="51">
        <v>-4.4930000000000003</v>
      </c>
      <c r="R946" s="51">
        <v>-3.2709999999999999</v>
      </c>
      <c r="S946" s="51">
        <v>-2.4550000000000001</v>
      </c>
      <c r="T946" s="51">
        <v>-3.698</v>
      </c>
      <c r="U946" s="51">
        <v>2019</v>
      </c>
    </row>
    <row r="947" spans="1:21" ht="15.5">
      <c r="A947" s="51">
        <v>963</v>
      </c>
      <c r="B947" s="51" t="s">
        <v>640</v>
      </c>
      <c r="C947" s="51" t="s">
        <v>338</v>
      </c>
      <c r="D947" s="51" t="str">
        <f t="shared" si="14"/>
        <v>NGDP_RBosnia and Herzegovina</v>
      </c>
      <c r="E947" s="51" t="s">
        <v>303</v>
      </c>
      <c r="F947" s="51" t="s">
        <v>340</v>
      </c>
      <c r="G947" s="51" t="s">
        <v>341</v>
      </c>
      <c r="H947" s="51" t="s">
        <v>342</v>
      </c>
      <c r="I947" s="51" t="s">
        <v>343</v>
      </c>
      <c r="J947" s="51" t="s">
        <v>641</v>
      </c>
      <c r="K947" s="51">
        <v>26.788</v>
      </c>
      <c r="L947" s="51">
        <v>27.417999999999999</v>
      </c>
      <c r="M947" s="51">
        <v>27.733000000000001</v>
      </c>
      <c r="N947" s="51">
        <v>28.588999999999999</v>
      </c>
      <c r="O947" s="51">
        <v>29.488</v>
      </c>
      <c r="P947" s="51">
        <v>30.425000000000001</v>
      </c>
      <c r="Q947" s="51">
        <v>31.562999999999999</v>
      </c>
      <c r="R947" s="51">
        <v>32.456000000000003</v>
      </c>
      <c r="S947" s="51">
        <v>30.670999999999999</v>
      </c>
      <c r="T947" s="51">
        <v>31.745000000000001</v>
      </c>
      <c r="U947" s="51">
        <v>2019</v>
      </c>
    </row>
    <row r="948" spans="1:21" ht="15.5">
      <c r="A948" s="51">
        <v>963</v>
      </c>
      <c r="B948" s="51" t="s">
        <v>640</v>
      </c>
      <c r="C948" s="51" t="s">
        <v>345</v>
      </c>
      <c r="D948" s="51" t="str">
        <f t="shared" si="14"/>
        <v>NGDP_RPCHBosnia and Herzegovina</v>
      </c>
      <c r="E948" s="51" t="s">
        <v>303</v>
      </c>
      <c r="F948" s="51" t="s">
        <v>340</v>
      </c>
      <c r="G948" s="51" t="s">
        <v>346</v>
      </c>
      <c r="H948" s="51" t="s">
        <v>347</v>
      </c>
      <c r="I948" s="51"/>
      <c r="J948" s="51" t="s">
        <v>348</v>
      </c>
      <c r="K948" s="51">
        <v>-0.70699999999999996</v>
      </c>
      <c r="L948" s="51">
        <v>2.351</v>
      </c>
      <c r="M948" s="51">
        <v>1.1479999999999999</v>
      </c>
      <c r="N948" s="51">
        <v>3.0880000000000001</v>
      </c>
      <c r="O948" s="51">
        <v>3.1459999999999999</v>
      </c>
      <c r="P948" s="51">
        <v>3.1760000000000002</v>
      </c>
      <c r="Q948" s="51">
        <v>3.74</v>
      </c>
      <c r="R948" s="51">
        <v>2.831</v>
      </c>
      <c r="S948" s="51">
        <v>-5.5</v>
      </c>
      <c r="T948" s="51">
        <v>3.5</v>
      </c>
      <c r="U948" s="51">
        <v>2019</v>
      </c>
    </row>
    <row r="949" spans="1:21" ht="15.5">
      <c r="A949" s="51">
        <v>963</v>
      </c>
      <c r="B949" s="51" t="s">
        <v>640</v>
      </c>
      <c r="C949" s="51" t="s">
        <v>349</v>
      </c>
      <c r="D949" s="51" t="str">
        <f t="shared" si="14"/>
        <v>NGDPBosnia and Herzegovina</v>
      </c>
      <c r="E949" s="51" t="s">
        <v>303</v>
      </c>
      <c r="F949" s="51" t="s">
        <v>155</v>
      </c>
      <c r="G949" s="51" t="s">
        <v>350</v>
      </c>
      <c r="H949" s="51" t="s">
        <v>342</v>
      </c>
      <c r="I949" s="51" t="s">
        <v>343</v>
      </c>
      <c r="J949" s="51" t="s">
        <v>641</v>
      </c>
      <c r="K949" s="51">
        <v>26.193000000000001</v>
      </c>
      <c r="L949" s="51">
        <v>26.742999999999999</v>
      </c>
      <c r="M949" s="51">
        <v>27.303999999999998</v>
      </c>
      <c r="N949" s="51">
        <v>28.585999999999999</v>
      </c>
      <c r="O949" s="51">
        <v>29.899000000000001</v>
      </c>
      <c r="P949" s="51">
        <v>31.376000000000001</v>
      </c>
      <c r="Q949" s="51">
        <v>33.444000000000003</v>
      </c>
      <c r="R949" s="51">
        <v>35.295999999999999</v>
      </c>
      <c r="S949" s="51">
        <v>33.225999999999999</v>
      </c>
      <c r="T949" s="51">
        <v>34.753</v>
      </c>
      <c r="U949" s="51">
        <v>2019</v>
      </c>
    </row>
    <row r="950" spans="1:21" ht="15.5">
      <c r="A950" s="51">
        <v>963</v>
      </c>
      <c r="B950" s="51" t="s">
        <v>640</v>
      </c>
      <c r="C950" s="51" t="s">
        <v>157</v>
      </c>
      <c r="D950" s="51" t="str">
        <f t="shared" si="14"/>
        <v>NGDPDBosnia and Herzegovina</v>
      </c>
      <c r="E950" s="51" t="s">
        <v>303</v>
      </c>
      <c r="F950" s="51" t="s">
        <v>155</v>
      </c>
      <c r="G950" s="51" t="s">
        <v>351</v>
      </c>
      <c r="H950" s="51" t="s">
        <v>352</v>
      </c>
      <c r="I950" s="51" t="s">
        <v>343</v>
      </c>
      <c r="J950" s="51" t="s">
        <v>353</v>
      </c>
      <c r="K950" s="51">
        <v>17.207000000000001</v>
      </c>
      <c r="L950" s="51">
        <v>18.155000000000001</v>
      </c>
      <c r="M950" s="51">
        <v>18.521999999999998</v>
      </c>
      <c r="N950" s="51">
        <v>16.21</v>
      </c>
      <c r="O950" s="51">
        <v>16.91</v>
      </c>
      <c r="P950" s="51">
        <v>18.081</v>
      </c>
      <c r="Q950" s="51">
        <v>20.184000000000001</v>
      </c>
      <c r="R950" s="51">
        <v>20.202999999999999</v>
      </c>
      <c r="S950" s="51">
        <v>19.388999999999999</v>
      </c>
      <c r="T950" s="51">
        <v>21.952999999999999</v>
      </c>
      <c r="U950" s="51">
        <v>2019</v>
      </c>
    </row>
    <row r="951" spans="1:21" ht="15.5">
      <c r="A951" s="51">
        <v>963</v>
      </c>
      <c r="B951" s="51" t="s">
        <v>640</v>
      </c>
      <c r="C951" s="51" t="s">
        <v>354</v>
      </c>
      <c r="D951" s="51" t="str">
        <f t="shared" si="14"/>
        <v>PPPGDPBosnia and Herzegovina</v>
      </c>
      <c r="E951" s="51" t="s">
        <v>303</v>
      </c>
      <c r="F951" s="51" t="s">
        <v>155</v>
      </c>
      <c r="G951" s="51" t="s">
        <v>355</v>
      </c>
      <c r="H951" s="51" t="s">
        <v>356</v>
      </c>
      <c r="I951" s="51" t="s">
        <v>343</v>
      </c>
      <c r="J951" s="51" t="s">
        <v>353</v>
      </c>
      <c r="K951" s="51">
        <v>37.103999999999999</v>
      </c>
      <c r="L951" s="51">
        <v>38.975000000000001</v>
      </c>
      <c r="M951" s="51">
        <v>39.731999999999999</v>
      </c>
      <c r="N951" s="51">
        <v>41.195</v>
      </c>
      <c r="O951" s="51">
        <v>44.253</v>
      </c>
      <c r="P951" s="51">
        <v>46.393999999999998</v>
      </c>
      <c r="Q951" s="51">
        <v>49.284999999999997</v>
      </c>
      <c r="R951" s="51">
        <v>51.585000000000001</v>
      </c>
      <c r="S951" s="51">
        <v>49.338999999999999</v>
      </c>
      <c r="T951" s="51">
        <v>51.996000000000002</v>
      </c>
      <c r="U951" s="51">
        <v>2019</v>
      </c>
    </row>
    <row r="952" spans="1:21" ht="15.5">
      <c r="A952" s="51">
        <v>963</v>
      </c>
      <c r="B952" s="51" t="s">
        <v>640</v>
      </c>
      <c r="C952" s="51" t="s">
        <v>357</v>
      </c>
      <c r="D952" s="51" t="str">
        <f t="shared" si="14"/>
        <v>NGDP_DBosnia and Herzegovina</v>
      </c>
      <c r="E952" s="51" t="s">
        <v>303</v>
      </c>
      <c r="F952" s="51" t="s">
        <v>358</v>
      </c>
      <c r="G952" s="51" t="s">
        <v>359</v>
      </c>
      <c r="H952" s="51" t="s">
        <v>360</v>
      </c>
      <c r="I952" s="51"/>
      <c r="J952" s="51" t="s">
        <v>361</v>
      </c>
      <c r="K952" s="51">
        <v>97.778999999999996</v>
      </c>
      <c r="L952" s="51">
        <v>97.539000000000001</v>
      </c>
      <c r="M952" s="51">
        <v>98.456000000000003</v>
      </c>
      <c r="N952" s="51">
        <v>99.989000000000004</v>
      </c>
      <c r="O952" s="51">
        <v>101.393</v>
      </c>
      <c r="P952" s="51">
        <v>103.127</v>
      </c>
      <c r="Q952" s="51">
        <v>105.961</v>
      </c>
      <c r="R952" s="51">
        <v>108.749</v>
      </c>
      <c r="S952" s="51">
        <v>108.32899999999999</v>
      </c>
      <c r="T952" s="51">
        <v>109.47499999999999</v>
      </c>
      <c r="U952" s="51">
        <v>2019</v>
      </c>
    </row>
    <row r="953" spans="1:21" ht="15.5">
      <c r="A953" s="51">
        <v>963</v>
      </c>
      <c r="B953" s="51" t="s">
        <v>640</v>
      </c>
      <c r="C953" s="51" t="s">
        <v>362</v>
      </c>
      <c r="D953" s="51" t="str">
        <f t="shared" si="14"/>
        <v>NGDPRPCBosnia and Herzegovina</v>
      </c>
      <c r="E953" s="51" t="s">
        <v>303</v>
      </c>
      <c r="F953" s="51" t="s">
        <v>363</v>
      </c>
      <c r="G953" s="51" t="s">
        <v>364</v>
      </c>
      <c r="H953" s="51" t="s">
        <v>342</v>
      </c>
      <c r="I953" s="51" t="s">
        <v>333</v>
      </c>
      <c r="J953" s="51" t="s">
        <v>365</v>
      </c>
      <c r="K953" s="51">
        <v>7430.8</v>
      </c>
      <c r="L953" s="51">
        <v>7740.78</v>
      </c>
      <c r="M953" s="51">
        <v>7964.56</v>
      </c>
      <c r="N953" s="51">
        <v>8337.43</v>
      </c>
      <c r="O953" s="51">
        <v>8708.91</v>
      </c>
      <c r="P953" s="51">
        <v>9073.9</v>
      </c>
      <c r="Q953" s="51">
        <v>9498.26</v>
      </c>
      <c r="R953" s="51">
        <v>9832.25</v>
      </c>
      <c r="S953" s="51">
        <v>9353.81</v>
      </c>
      <c r="T953" s="51">
        <v>9728.67</v>
      </c>
      <c r="U953" s="51">
        <v>2018</v>
      </c>
    </row>
    <row r="954" spans="1:21" ht="15.5">
      <c r="A954" s="51">
        <v>963</v>
      </c>
      <c r="B954" s="51" t="s">
        <v>640</v>
      </c>
      <c r="C954" s="51" t="s">
        <v>366</v>
      </c>
      <c r="D954" s="51" t="str">
        <f t="shared" si="14"/>
        <v>NGDPRPPPPCBosnia and Herzegovina</v>
      </c>
      <c r="E954" s="51" t="s">
        <v>303</v>
      </c>
      <c r="F954" s="51" t="s">
        <v>363</v>
      </c>
      <c r="G954" s="51" t="s">
        <v>367</v>
      </c>
      <c r="H954" s="51" t="s">
        <v>368</v>
      </c>
      <c r="I954" s="51" t="s">
        <v>333</v>
      </c>
      <c r="J954" s="51" t="s">
        <v>365</v>
      </c>
      <c r="K954" s="51">
        <v>11331.12</v>
      </c>
      <c r="L954" s="51">
        <v>11803.8</v>
      </c>
      <c r="M954" s="51">
        <v>12145.04</v>
      </c>
      <c r="N954" s="51">
        <v>12713.62</v>
      </c>
      <c r="O954" s="51">
        <v>13280.09</v>
      </c>
      <c r="P954" s="51">
        <v>13836.66</v>
      </c>
      <c r="Q954" s="51">
        <v>14483.75</v>
      </c>
      <c r="R954" s="51">
        <v>14993.05</v>
      </c>
      <c r="S954" s="51">
        <v>14263.49</v>
      </c>
      <c r="T954" s="51">
        <v>14835.1</v>
      </c>
      <c r="U954" s="51">
        <v>2018</v>
      </c>
    </row>
    <row r="955" spans="1:21" ht="15.5">
      <c r="A955" s="51">
        <v>963</v>
      </c>
      <c r="B955" s="51" t="s">
        <v>640</v>
      </c>
      <c r="C955" s="51" t="s">
        <v>369</v>
      </c>
      <c r="D955" s="51" t="str">
        <f t="shared" si="14"/>
        <v>NGDPPCBosnia and Herzegovina</v>
      </c>
      <c r="E955" s="51" t="s">
        <v>303</v>
      </c>
      <c r="F955" s="51" t="s">
        <v>370</v>
      </c>
      <c r="G955" s="51" t="s">
        <v>371</v>
      </c>
      <c r="H955" s="51" t="s">
        <v>342</v>
      </c>
      <c r="I955" s="51" t="s">
        <v>333</v>
      </c>
      <c r="J955" s="51" t="s">
        <v>372</v>
      </c>
      <c r="K955" s="51">
        <v>7265.76</v>
      </c>
      <c r="L955" s="51">
        <v>7550.28</v>
      </c>
      <c r="M955" s="51">
        <v>7841.57</v>
      </c>
      <c r="N955" s="51">
        <v>8336.49</v>
      </c>
      <c r="O955" s="51">
        <v>8830.2000000000007</v>
      </c>
      <c r="P955" s="51">
        <v>9357.66</v>
      </c>
      <c r="Q955" s="51">
        <v>10064.42</v>
      </c>
      <c r="R955" s="51">
        <v>10692.44</v>
      </c>
      <c r="S955" s="51">
        <v>10132.92</v>
      </c>
      <c r="T955" s="51">
        <v>10650.49</v>
      </c>
      <c r="U955" s="51">
        <v>2018</v>
      </c>
    </row>
    <row r="956" spans="1:21" ht="15.5">
      <c r="A956" s="51">
        <v>963</v>
      </c>
      <c r="B956" s="51" t="s">
        <v>640</v>
      </c>
      <c r="C956" s="51" t="s">
        <v>373</v>
      </c>
      <c r="D956" s="51" t="str">
        <f t="shared" si="14"/>
        <v>NGDPDPCBosnia and Herzegovina</v>
      </c>
      <c r="E956" s="51" t="s">
        <v>303</v>
      </c>
      <c r="F956" s="51" t="s">
        <v>370</v>
      </c>
      <c r="G956" s="51" t="s">
        <v>374</v>
      </c>
      <c r="H956" s="51" t="s">
        <v>352</v>
      </c>
      <c r="I956" s="51" t="s">
        <v>333</v>
      </c>
      <c r="J956" s="51" t="s">
        <v>372</v>
      </c>
      <c r="K956" s="51">
        <v>4773.16</v>
      </c>
      <c r="L956" s="51">
        <v>5125.6000000000004</v>
      </c>
      <c r="M956" s="51">
        <v>5319.32</v>
      </c>
      <c r="N956" s="51">
        <v>4727.26</v>
      </c>
      <c r="O956" s="51">
        <v>4994.07</v>
      </c>
      <c r="P956" s="51">
        <v>5392.37</v>
      </c>
      <c r="Q956" s="51">
        <v>6073.93</v>
      </c>
      <c r="R956" s="51">
        <v>6120.16</v>
      </c>
      <c r="S956" s="51">
        <v>5912.98</v>
      </c>
      <c r="T956" s="51">
        <v>6727.78</v>
      </c>
      <c r="U956" s="51">
        <v>2018</v>
      </c>
    </row>
    <row r="957" spans="1:21" ht="15.5">
      <c r="A957" s="51">
        <v>963</v>
      </c>
      <c r="B957" s="51" t="s">
        <v>640</v>
      </c>
      <c r="C957" s="51" t="s">
        <v>375</v>
      </c>
      <c r="D957" s="51" t="str">
        <f t="shared" si="14"/>
        <v>PPPPCBosnia and Herzegovina</v>
      </c>
      <c r="E957" s="51" t="s">
        <v>303</v>
      </c>
      <c r="F957" s="51" t="s">
        <v>370</v>
      </c>
      <c r="G957" s="51" t="s">
        <v>376</v>
      </c>
      <c r="H957" s="51" t="s">
        <v>356</v>
      </c>
      <c r="I957" s="51" t="s">
        <v>333</v>
      </c>
      <c r="J957" s="51" t="s">
        <v>372</v>
      </c>
      <c r="K957" s="51">
        <v>10292.31</v>
      </c>
      <c r="L957" s="51">
        <v>11003.76</v>
      </c>
      <c r="M957" s="51">
        <v>11410.81</v>
      </c>
      <c r="N957" s="51">
        <v>12013.85</v>
      </c>
      <c r="O957" s="51">
        <v>13069.49</v>
      </c>
      <c r="P957" s="51">
        <v>13836.66</v>
      </c>
      <c r="Q957" s="51">
        <v>14831.5</v>
      </c>
      <c r="R957" s="51">
        <v>15627.11</v>
      </c>
      <c r="S957" s="51">
        <v>15046.92</v>
      </c>
      <c r="T957" s="51">
        <v>15935.11</v>
      </c>
      <c r="U957" s="51">
        <v>2018</v>
      </c>
    </row>
    <row r="958" spans="1:21" ht="15.5">
      <c r="A958" s="51">
        <v>963</v>
      </c>
      <c r="B958" s="51" t="s">
        <v>640</v>
      </c>
      <c r="C958" s="51" t="s">
        <v>377</v>
      </c>
      <c r="D958" s="51" t="str">
        <f t="shared" si="14"/>
        <v>NGAP_NPGDPBosnia and Herzegovina</v>
      </c>
      <c r="E958" s="51" t="s">
        <v>303</v>
      </c>
      <c r="F958" s="51" t="s">
        <v>378</v>
      </c>
      <c r="G958" s="51" t="s">
        <v>379</v>
      </c>
      <c r="H958" s="51" t="s">
        <v>380</v>
      </c>
      <c r="I958" s="51"/>
      <c r="J958" s="51"/>
      <c r="K958" s="51"/>
      <c r="L958" s="51"/>
      <c r="M958" s="51"/>
      <c r="N958" s="51"/>
      <c r="O958" s="51"/>
      <c r="P958" s="51"/>
      <c r="Q958" s="51"/>
      <c r="R958" s="51"/>
      <c r="S958" s="51"/>
      <c r="T958" s="51"/>
      <c r="U958" s="51"/>
    </row>
    <row r="959" spans="1:21" ht="15.5">
      <c r="A959" s="51">
        <v>963</v>
      </c>
      <c r="B959" s="51" t="s">
        <v>640</v>
      </c>
      <c r="C959" s="51" t="s">
        <v>381</v>
      </c>
      <c r="D959" s="51" t="str">
        <f t="shared" si="14"/>
        <v>PPPSHBosnia and Herzegovina</v>
      </c>
      <c r="E959" s="51" t="s">
        <v>303</v>
      </c>
      <c r="F959" s="51" t="s">
        <v>382</v>
      </c>
      <c r="G959" s="51" t="s">
        <v>383</v>
      </c>
      <c r="H959" s="51" t="s">
        <v>384</v>
      </c>
      <c r="I959" s="51"/>
      <c r="J959" s="51" t="s">
        <v>353</v>
      </c>
      <c r="K959" s="51">
        <v>3.6999999999999998E-2</v>
      </c>
      <c r="L959" s="51">
        <v>3.6999999999999998E-2</v>
      </c>
      <c r="M959" s="51">
        <v>3.5999999999999997E-2</v>
      </c>
      <c r="N959" s="51">
        <v>3.6999999999999998E-2</v>
      </c>
      <c r="O959" s="51">
        <v>3.7999999999999999E-2</v>
      </c>
      <c r="P959" s="51">
        <v>3.7999999999999999E-2</v>
      </c>
      <c r="Q959" s="51">
        <v>3.7999999999999999E-2</v>
      </c>
      <c r="R959" s="51">
        <v>3.7999999999999999E-2</v>
      </c>
      <c r="S959" s="51">
        <v>3.6999999999999998E-2</v>
      </c>
      <c r="T959" s="51">
        <v>3.6999999999999998E-2</v>
      </c>
      <c r="U959" s="51">
        <v>2019</v>
      </c>
    </row>
    <row r="960" spans="1:21" ht="15.5">
      <c r="A960" s="51">
        <v>963</v>
      </c>
      <c r="B960" s="51" t="s">
        <v>640</v>
      </c>
      <c r="C960" s="51" t="s">
        <v>385</v>
      </c>
      <c r="D960" s="51" t="str">
        <f t="shared" si="14"/>
        <v>PPPEXBosnia and Herzegovina</v>
      </c>
      <c r="E960" s="51" t="s">
        <v>303</v>
      </c>
      <c r="F960" s="51" t="s">
        <v>386</v>
      </c>
      <c r="G960" s="51" t="s">
        <v>387</v>
      </c>
      <c r="H960" s="51" t="s">
        <v>388</v>
      </c>
      <c r="I960" s="51"/>
      <c r="J960" s="51" t="s">
        <v>353</v>
      </c>
      <c r="K960" s="51">
        <v>0.70599999999999996</v>
      </c>
      <c r="L960" s="51">
        <v>0.68600000000000005</v>
      </c>
      <c r="M960" s="51">
        <v>0.68700000000000006</v>
      </c>
      <c r="N960" s="51">
        <v>0.69399999999999995</v>
      </c>
      <c r="O960" s="51">
        <v>0.67600000000000005</v>
      </c>
      <c r="P960" s="51">
        <v>0.67600000000000005</v>
      </c>
      <c r="Q960" s="51">
        <v>0.67900000000000005</v>
      </c>
      <c r="R960" s="51">
        <v>0.68400000000000005</v>
      </c>
      <c r="S960" s="51">
        <v>0.67300000000000004</v>
      </c>
      <c r="T960" s="51">
        <v>0.66800000000000004</v>
      </c>
      <c r="U960" s="51">
        <v>2019</v>
      </c>
    </row>
    <row r="961" spans="1:21" ht="15.5">
      <c r="A961" s="51">
        <v>963</v>
      </c>
      <c r="B961" s="51" t="s">
        <v>640</v>
      </c>
      <c r="C961" s="51" t="s">
        <v>389</v>
      </c>
      <c r="D961" s="51" t="str">
        <f t="shared" si="14"/>
        <v>NID_NGDPBosnia and Herzegovina</v>
      </c>
      <c r="E961" s="51" t="s">
        <v>303</v>
      </c>
      <c r="F961" s="51" t="s">
        <v>390</v>
      </c>
      <c r="G961" s="51" t="s">
        <v>391</v>
      </c>
      <c r="H961" s="51" t="s">
        <v>392</v>
      </c>
      <c r="I961" s="51"/>
      <c r="J961" s="51" t="s">
        <v>641</v>
      </c>
      <c r="K961" s="51">
        <v>18.282</v>
      </c>
      <c r="L961" s="51">
        <v>17.225999999999999</v>
      </c>
      <c r="M961" s="51">
        <v>18.443000000000001</v>
      </c>
      <c r="N961" s="51">
        <v>17.940000000000001</v>
      </c>
      <c r="O961" s="51">
        <v>18.942</v>
      </c>
      <c r="P961" s="51">
        <v>21.088000000000001</v>
      </c>
      <c r="Q961" s="51">
        <v>21.1</v>
      </c>
      <c r="R961" s="51">
        <v>21.605</v>
      </c>
      <c r="S961" s="51">
        <v>21.923999999999999</v>
      </c>
      <c r="T961" s="51">
        <v>21.474</v>
      </c>
      <c r="U961" s="51">
        <v>2019</v>
      </c>
    </row>
    <row r="962" spans="1:21" ht="15.5">
      <c r="A962" s="51">
        <v>963</v>
      </c>
      <c r="B962" s="51" t="s">
        <v>640</v>
      </c>
      <c r="C962" s="51" t="s">
        <v>393</v>
      </c>
      <c r="D962" s="51" t="str">
        <f t="shared" si="14"/>
        <v>NGSD_NGDPBosnia and Herzegovina</v>
      </c>
      <c r="E962" s="51" t="s">
        <v>303</v>
      </c>
      <c r="F962" s="51" t="s">
        <v>394</v>
      </c>
      <c r="G962" s="51" t="s">
        <v>395</v>
      </c>
      <c r="H962" s="51" t="s">
        <v>392</v>
      </c>
      <c r="I962" s="51"/>
      <c r="J962" s="51" t="s">
        <v>641</v>
      </c>
      <c r="K962" s="51">
        <v>9.6470000000000002</v>
      </c>
      <c r="L962" s="51">
        <v>11.893000000000001</v>
      </c>
      <c r="M962" s="51">
        <v>11.077999999999999</v>
      </c>
      <c r="N962" s="51">
        <v>12.843999999999999</v>
      </c>
      <c r="O962" s="51">
        <v>14.186</v>
      </c>
      <c r="P962" s="51">
        <v>16.244</v>
      </c>
      <c r="Q962" s="51">
        <v>17.748000000000001</v>
      </c>
      <c r="R962" s="51">
        <v>18.516999999999999</v>
      </c>
      <c r="S962" s="51">
        <v>18.449000000000002</v>
      </c>
      <c r="T962" s="51">
        <v>16.530999999999999</v>
      </c>
      <c r="U962" s="51">
        <v>2019</v>
      </c>
    </row>
    <row r="963" spans="1:21" ht="15.5">
      <c r="A963" s="51">
        <v>963</v>
      </c>
      <c r="B963" s="51" t="s">
        <v>640</v>
      </c>
      <c r="C963" s="51" t="s">
        <v>396</v>
      </c>
      <c r="D963" s="51" t="str">
        <f t="shared" ref="D963:D1026" si="15">C963&amp;E963</f>
        <v>PCPIBosnia and Herzegovina</v>
      </c>
      <c r="E963" s="51" t="s">
        <v>303</v>
      </c>
      <c r="F963" s="51" t="s">
        <v>397</v>
      </c>
      <c r="G963" s="51" t="s">
        <v>398</v>
      </c>
      <c r="H963" s="51" t="s">
        <v>360</v>
      </c>
      <c r="I963" s="51"/>
      <c r="J963" s="51" t="s">
        <v>642</v>
      </c>
      <c r="K963" s="51">
        <v>102.044</v>
      </c>
      <c r="L963" s="51">
        <v>101.949</v>
      </c>
      <c r="M963" s="51">
        <v>101.03400000000001</v>
      </c>
      <c r="N963" s="51">
        <v>100</v>
      </c>
      <c r="O963" s="51">
        <v>98.415999999999997</v>
      </c>
      <c r="P963" s="51">
        <v>99.212999999999994</v>
      </c>
      <c r="Q963" s="51">
        <v>100.619</v>
      </c>
      <c r="R963" s="51">
        <v>101.182</v>
      </c>
      <c r="S963" s="51">
        <v>100.59699999999999</v>
      </c>
      <c r="T963" s="51">
        <v>101.833</v>
      </c>
      <c r="U963" s="51">
        <v>2019</v>
      </c>
    </row>
    <row r="964" spans="1:21" ht="15.5">
      <c r="A964" s="51">
        <v>963</v>
      </c>
      <c r="B964" s="51" t="s">
        <v>640</v>
      </c>
      <c r="C964" s="51" t="s">
        <v>400</v>
      </c>
      <c r="D964" s="51" t="str">
        <f t="shared" si="15"/>
        <v>PCPIPCHBosnia and Herzegovina</v>
      </c>
      <c r="E964" s="51" t="s">
        <v>303</v>
      </c>
      <c r="F964" s="51" t="s">
        <v>397</v>
      </c>
      <c r="G964" s="51" t="s">
        <v>401</v>
      </c>
      <c r="H964" s="51" t="s">
        <v>347</v>
      </c>
      <c r="I964" s="51"/>
      <c r="J964" s="51" t="s">
        <v>402</v>
      </c>
      <c r="K964" s="51">
        <v>2.0529999999999999</v>
      </c>
      <c r="L964" s="51">
        <v>-9.2999999999999999E-2</v>
      </c>
      <c r="M964" s="51">
        <v>-0.89700000000000002</v>
      </c>
      <c r="N964" s="51">
        <v>-1.0229999999999999</v>
      </c>
      <c r="O964" s="51">
        <v>-1.5840000000000001</v>
      </c>
      <c r="P964" s="51">
        <v>0.81</v>
      </c>
      <c r="Q964" s="51">
        <v>1.417</v>
      </c>
      <c r="R964" s="51">
        <v>0.55900000000000005</v>
      </c>
      <c r="S964" s="51">
        <v>-0.57699999999999996</v>
      </c>
      <c r="T964" s="51">
        <v>1.228</v>
      </c>
      <c r="U964" s="51">
        <v>2019</v>
      </c>
    </row>
    <row r="965" spans="1:21" ht="15.5">
      <c r="A965" s="51">
        <v>963</v>
      </c>
      <c r="B965" s="51" t="s">
        <v>640</v>
      </c>
      <c r="C965" s="51" t="s">
        <v>403</v>
      </c>
      <c r="D965" s="51" t="str">
        <f t="shared" si="15"/>
        <v>PCPIEBosnia and Herzegovina</v>
      </c>
      <c r="E965" s="51" t="s">
        <v>303</v>
      </c>
      <c r="F965" s="51" t="s">
        <v>404</v>
      </c>
      <c r="G965" s="51" t="s">
        <v>405</v>
      </c>
      <c r="H965" s="51" t="s">
        <v>360</v>
      </c>
      <c r="I965" s="51"/>
      <c r="J965" s="51" t="s">
        <v>642</v>
      </c>
      <c r="K965" s="51">
        <v>106.613</v>
      </c>
      <c r="L965" s="51">
        <v>105.101</v>
      </c>
      <c r="M965" s="51">
        <v>104.64400000000001</v>
      </c>
      <c r="N965" s="51">
        <v>103.286</v>
      </c>
      <c r="O965" s="51">
        <v>102.73399999999999</v>
      </c>
      <c r="P965" s="51">
        <v>103.47</v>
      </c>
      <c r="Q965" s="51">
        <v>105.107</v>
      </c>
      <c r="R965" s="51">
        <v>105.753</v>
      </c>
      <c r="S965" s="51">
        <v>105.142</v>
      </c>
      <c r="T965" s="51">
        <v>106.304</v>
      </c>
      <c r="U965" s="51">
        <v>2019</v>
      </c>
    </row>
    <row r="966" spans="1:21" ht="15.5">
      <c r="A966" s="51">
        <v>963</v>
      </c>
      <c r="B966" s="51" t="s">
        <v>640</v>
      </c>
      <c r="C966" s="51" t="s">
        <v>406</v>
      </c>
      <c r="D966" s="51" t="str">
        <f t="shared" si="15"/>
        <v>PCPIEPCHBosnia and Herzegovina</v>
      </c>
      <c r="E966" s="51" t="s">
        <v>303</v>
      </c>
      <c r="F966" s="51" t="s">
        <v>404</v>
      </c>
      <c r="G966" s="51" t="s">
        <v>407</v>
      </c>
      <c r="H966" s="51" t="s">
        <v>347</v>
      </c>
      <c r="I966" s="51"/>
      <c r="J966" s="51" t="s">
        <v>408</v>
      </c>
      <c r="K966" s="51">
        <v>1.8029999999999999</v>
      </c>
      <c r="L966" s="51">
        <v>-1.4179999999999999</v>
      </c>
      <c r="M966" s="51">
        <v>-0.435</v>
      </c>
      <c r="N966" s="51">
        <v>-1.298</v>
      </c>
      <c r="O966" s="51">
        <v>-0.53400000000000003</v>
      </c>
      <c r="P966" s="51">
        <v>0.71599999999999997</v>
      </c>
      <c r="Q966" s="51">
        <v>1.5820000000000001</v>
      </c>
      <c r="R966" s="51">
        <v>0.61499999999999999</v>
      </c>
      <c r="S966" s="51">
        <v>-0.57699999999999996</v>
      </c>
      <c r="T966" s="51">
        <v>1.105</v>
      </c>
      <c r="U966" s="51">
        <v>2019</v>
      </c>
    </row>
    <row r="967" spans="1:21" ht="15.5">
      <c r="A967" s="51">
        <v>963</v>
      </c>
      <c r="B967" s="51" t="s">
        <v>640</v>
      </c>
      <c r="C967" s="51" t="s">
        <v>409</v>
      </c>
      <c r="D967" s="51" t="str">
        <f t="shared" si="15"/>
        <v>FLIBOR6Bosnia and Herzegovina</v>
      </c>
      <c r="E967" s="51" t="s">
        <v>303</v>
      </c>
      <c r="F967" s="51" t="s">
        <v>410</v>
      </c>
      <c r="G967" s="51"/>
      <c r="H967" s="51" t="s">
        <v>384</v>
      </c>
      <c r="I967" s="51"/>
      <c r="J967" s="51"/>
      <c r="K967" s="51"/>
      <c r="L967" s="51"/>
      <c r="M967" s="51"/>
      <c r="N967" s="51"/>
      <c r="O967" s="51"/>
      <c r="P967" s="51"/>
      <c r="Q967" s="51"/>
      <c r="R967" s="51"/>
      <c r="S967" s="51"/>
      <c r="T967" s="51"/>
      <c r="U967" s="51"/>
    </row>
    <row r="968" spans="1:21" ht="15.5">
      <c r="A968" s="51">
        <v>963</v>
      </c>
      <c r="B968" s="51" t="s">
        <v>640</v>
      </c>
      <c r="C968" s="51" t="s">
        <v>411</v>
      </c>
      <c r="D968" s="51" t="str">
        <f t="shared" si="15"/>
        <v>TM_RPCHBosnia and Herzegovina</v>
      </c>
      <c r="E968" s="51" t="s">
        <v>303</v>
      </c>
      <c r="F968" s="51" t="s">
        <v>412</v>
      </c>
      <c r="G968" s="51" t="s">
        <v>413</v>
      </c>
      <c r="H968" s="51" t="s">
        <v>347</v>
      </c>
      <c r="I968" s="51"/>
      <c r="J968" s="51" t="s">
        <v>643</v>
      </c>
      <c r="K968" s="51">
        <v>0.39600000000000002</v>
      </c>
      <c r="L968" s="51">
        <v>0.11700000000000001</v>
      </c>
      <c r="M968" s="51">
        <v>7.5830000000000002</v>
      </c>
      <c r="N968" s="51">
        <v>1.6719999999999999</v>
      </c>
      <c r="O968" s="51">
        <v>7.26</v>
      </c>
      <c r="P968" s="51">
        <v>8.1560000000000006</v>
      </c>
      <c r="Q968" s="51">
        <v>3.3180000000000001</v>
      </c>
      <c r="R968" s="51">
        <v>1.3440000000000001</v>
      </c>
      <c r="S968" s="51">
        <v>-10.936999999999999</v>
      </c>
      <c r="T968" s="51">
        <v>9.4420000000000002</v>
      </c>
      <c r="U968" s="51">
        <v>2019</v>
      </c>
    </row>
    <row r="969" spans="1:21" ht="15.5">
      <c r="A969" s="51">
        <v>963</v>
      </c>
      <c r="B969" s="51" t="s">
        <v>640</v>
      </c>
      <c r="C969" s="51" t="s">
        <v>415</v>
      </c>
      <c r="D969" s="51" t="str">
        <f t="shared" si="15"/>
        <v>TMG_RPCHBosnia and Herzegovina</v>
      </c>
      <c r="E969" s="51" t="s">
        <v>303</v>
      </c>
      <c r="F969" s="51" t="s">
        <v>416</v>
      </c>
      <c r="G969" s="51" t="s">
        <v>417</v>
      </c>
      <c r="H969" s="51" t="s">
        <v>347</v>
      </c>
      <c r="I969" s="51"/>
      <c r="J969" s="51" t="s">
        <v>643</v>
      </c>
      <c r="K969" s="51">
        <v>0.40100000000000002</v>
      </c>
      <c r="L969" s="51">
        <v>0.183</v>
      </c>
      <c r="M969" s="51">
        <v>7.9059999999999997</v>
      </c>
      <c r="N969" s="51">
        <v>-1.9E-2</v>
      </c>
      <c r="O969" s="51">
        <v>7.1840000000000002</v>
      </c>
      <c r="P969" s="51">
        <v>8.3529999999999998</v>
      </c>
      <c r="Q969" s="51">
        <v>3.5009999999999999</v>
      </c>
      <c r="R969" s="51">
        <v>0.752</v>
      </c>
      <c r="S969" s="51">
        <v>-11.101000000000001</v>
      </c>
      <c r="T969" s="51">
        <v>9.7029999999999994</v>
      </c>
      <c r="U969" s="51">
        <v>2019</v>
      </c>
    </row>
    <row r="970" spans="1:21" ht="15.5">
      <c r="A970" s="51">
        <v>963</v>
      </c>
      <c r="B970" s="51" t="s">
        <v>640</v>
      </c>
      <c r="C970" s="51" t="s">
        <v>418</v>
      </c>
      <c r="D970" s="51" t="str">
        <f t="shared" si="15"/>
        <v>TX_RPCHBosnia and Herzegovina</v>
      </c>
      <c r="E970" s="51" t="s">
        <v>303</v>
      </c>
      <c r="F970" s="51" t="s">
        <v>419</v>
      </c>
      <c r="G970" s="51" t="s">
        <v>420</v>
      </c>
      <c r="H970" s="51" t="s">
        <v>347</v>
      </c>
      <c r="I970" s="51"/>
      <c r="J970" s="51" t="s">
        <v>643</v>
      </c>
      <c r="K970" s="51">
        <v>-0.15</v>
      </c>
      <c r="L970" s="51">
        <v>7.9450000000000003</v>
      </c>
      <c r="M970" s="51">
        <v>4.1609999999999996</v>
      </c>
      <c r="N970" s="51">
        <v>9.7509999999999994</v>
      </c>
      <c r="O970" s="51">
        <v>9.4480000000000004</v>
      </c>
      <c r="P970" s="51">
        <v>12.446999999999999</v>
      </c>
      <c r="Q970" s="51">
        <v>6.3310000000000004</v>
      </c>
      <c r="R970" s="51">
        <v>0.48199999999999998</v>
      </c>
      <c r="S970" s="51">
        <v>-8.7080000000000002</v>
      </c>
      <c r="T970" s="51">
        <v>6.5720000000000001</v>
      </c>
      <c r="U970" s="51">
        <v>2019</v>
      </c>
    </row>
    <row r="971" spans="1:21" ht="15.5">
      <c r="A971" s="51">
        <v>963</v>
      </c>
      <c r="B971" s="51" t="s">
        <v>640</v>
      </c>
      <c r="C971" s="51" t="s">
        <v>421</v>
      </c>
      <c r="D971" s="51" t="str">
        <f t="shared" si="15"/>
        <v>TXG_RPCHBosnia and Herzegovina</v>
      </c>
      <c r="E971" s="51" t="s">
        <v>303</v>
      </c>
      <c r="F971" s="51" t="s">
        <v>422</v>
      </c>
      <c r="G971" s="51" t="s">
        <v>423</v>
      </c>
      <c r="H971" s="51" t="s">
        <v>347</v>
      </c>
      <c r="I971" s="51"/>
      <c r="J971" s="51" t="s">
        <v>643</v>
      </c>
      <c r="K971" s="51">
        <v>0.10100000000000001</v>
      </c>
      <c r="L971" s="51">
        <v>11.41</v>
      </c>
      <c r="M971" s="51">
        <v>4.383</v>
      </c>
      <c r="N971" s="51">
        <v>5.4</v>
      </c>
      <c r="O971" s="51">
        <v>9.9019999999999992</v>
      </c>
      <c r="P971" s="51">
        <v>15.991</v>
      </c>
      <c r="Q971" s="51">
        <v>6.2510000000000003</v>
      </c>
      <c r="R971" s="51">
        <v>-2.1179999999999999</v>
      </c>
      <c r="S971" s="51">
        <v>-8.5050000000000008</v>
      </c>
      <c r="T971" s="51">
        <v>7.8</v>
      </c>
      <c r="U971" s="51">
        <v>2019</v>
      </c>
    </row>
    <row r="972" spans="1:21" ht="15.5">
      <c r="A972" s="51">
        <v>963</v>
      </c>
      <c r="B972" s="51" t="s">
        <v>640</v>
      </c>
      <c r="C972" s="51" t="s">
        <v>424</v>
      </c>
      <c r="D972" s="51" t="str">
        <f t="shared" si="15"/>
        <v>LURBosnia and Herzegovina</v>
      </c>
      <c r="E972" s="51" t="s">
        <v>303</v>
      </c>
      <c r="F972" s="51" t="s">
        <v>425</v>
      </c>
      <c r="G972" s="51" t="s">
        <v>426</v>
      </c>
      <c r="H972" s="51" t="s">
        <v>427</v>
      </c>
      <c r="I972" s="51"/>
      <c r="J972" s="51" t="s">
        <v>644</v>
      </c>
      <c r="K972" s="51">
        <v>28</v>
      </c>
      <c r="L972" s="51">
        <v>27.5</v>
      </c>
      <c r="M972" s="51">
        <v>27.5</v>
      </c>
      <c r="N972" s="51">
        <v>27.7</v>
      </c>
      <c r="O972" s="51">
        <v>25.4</v>
      </c>
      <c r="P972" s="51">
        <v>20.5</v>
      </c>
      <c r="Q972" s="51">
        <v>18.399999999999999</v>
      </c>
      <c r="R972" s="51">
        <v>15.7</v>
      </c>
      <c r="S972" s="51">
        <v>19</v>
      </c>
      <c r="T972" s="51">
        <v>17.5</v>
      </c>
      <c r="U972" s="51">
        <v>2019</v>
      </c>
    </row>
    <row r="973" spans="1:21" ht="15.5">
      <c r="A973" s="51">
        <v>963</v>
      </c>
      <c r="B973" s="51" t="s">
        <v>640</v>
      </c>
      <c r="C973" s="51" t="s">
        <v>428</v>
      </c>
      <c r="D973" s="51" t="str">
        <f t="shared" si="15"/>
        <v>LEBosnia and Herzegovina</v>
      </c>
      <c r="E973" s="51" t="s">
        <v>303</v>
      </c>
      <c r="F973" s="51" t="s">
        <v>429</v>
      </c>
      <c r="G973" s="51" t="s">
        <v>430</v>
      </c>
      <c r="H973" s="51" t="s">
        <v>431</v>
      </c>
      <c r="I973" s="51" t="s">
        <v>432</v>
      </c>
      <c r="J973" s="51"/>
      <c r="K973" s="51"/>
      <c r="L973" s="51"/>
      <c r="M973" s="51"/>
      <c r="N973" s="51"/>
      <c r="O973" s="51"/>
      <c r="P973" s="51"/>
      <c r="Q973" s="51"/>
      <c r="R973" s="51"/>
      <c r="S973" s="51"/>
      <c r="T973" s="51"/>
      <c r="U973" s="51"/>
    </row>
    <row r="974" spans="1:21" ht="15.5">
      <c r="A974" s="51">
        <v>963</v>
      </c>
      <c r="B974" s="51" t="s">
        <v>640</v>
      </c>
      <c r="C974" s="51" t="s">
        <v>433</v>
      </c>
      <c r="D974" s="51" t="str">
        <f t="shared" si="15"/>
        <v>LPBosnia and Herzegovina</v>
      </c>
      <c r="E974" s="51" t="s">
        <v>303</v>
      </c>
      <c r="F974" s="51" t="s">
        <v>434</v>
      </c>
      <c r="G974" s="51" t="s">
        <v>435</v>
      </c>
      <c r="H974" s="51" t="s">
        <v>431</v>
      </c>
      <c r="I974" s="51" t="s">
        <v>432</v>
      </c>
      <c r="J974" s="51" t="s">
        <v>645</v>
      </c>
      <c r="K974" s="51">
        <v>3.605</v>
      </c>
      <c r="L974" s="51">
        <v>3.5419999999999998</v>
      </c>
      <c r="M974" s="51">
        <v>3.4820000000000002</v>
      </c>
      <c r="N974" s="51">
        <v>3.4289999999999998</v>
      </c>
      <c r="O974" s="51">
        <v>3.3860000000000001</v>
      </c>
      <c r="P974" s="51">
        <v>3.3530000000000002</v>
      </c>
      <c r="Q974" s="51">
        <v>3.323</v>
      </c>
      <c r="R974" s="51">
        <v>3.3010000000000002</v>
      </c>
      <c r="S974" s="51">
        <v>3.2789999999999999</v>
      </c>
      <c r="T974" s="51">
        <v>3.2629999999999999</v>
      </c>
      <c r="U974" s="51">
        <v>2018</v>
      </c>
    </row>
    <row r="975" spans="1:21" ht="15.5">
      <c r="A975" s="51">
        <v>963</v>
      </c>
      <c r="B975" s="51" t="s">
        <v>640</v>
      </c>
      <c r="C975" s="51" t="s">
        <v>437</v>
      </c>
      <c r="D975" s="51" t="str">
        <f t="shared" si="15"/>
        <v>GGRBosnia and Herzegovina</v>
      </c>
      <c r="E975" s="51" t="s">
        <v>303</v>
      </c>
      <c r="F975" s="51" t="s">
        <v>438</v>
      </c>
      <c r="G975" s="51" t="s">
        <v>439</v>
      </c>
      <c r="H975" s="51" t="s">
        <v>342</v>
      </c>
      <c r="I975" s="51" t="s">
        <v>343</v>
      </c>
      <c r="J975" s="51" t="s">
        <v>646</v>
      </c>
      <c r="K975" s="51">
        <v>11.587999999999999</v>
      </c>
      <c r="L975" s="51">
        <v>11.564</v>
      </c>
      <c r="M975" s="51">
        <v>11.849</v>
      </c>
      <c r="N975" s="51">
        <v>12.292999999999999</v>
      </c>
      <c r="O975" s="51">
        <v>12.65</v>
      </c>
      <c r="P975" s="51">
        <v>13.284000000000001</v>
      </c>
      <c r="Q975" s="51">
        <v>14.276</v>
      </c>
      <c r="R975" s="51">
        <v>14.734999999999999</v>
      </c>
      <c r="S975" s="51">
        <v>13.628</v>
      </c>
      <c r="T975" s="51">
        <v>14.239000000000001</v>
      </c>
      <c r="U975" s="51">
        <v>2019</v>
      </c>
    </row>
    <row r="976" spans="1:21" ht="15.5">
      <c r="A976" s="51">
        <v>963</v>
      </c>
      <c r="B976" s="51" t="s">
        <v>640</v>
      </c>
      <c r="C976" s="51" t="s">
        <v>441</v>
      </c>
      <c r="D976" s="51" t="str">
        <f t="shared" si="15"/>
        <v>GGR_NGDPBosnia and Herzegovina</v>
      </c>
      <c r="E976" s="51" t="s">
        <v>303</v>
      </c>
      <c r="F976" s="51" t="s">
        <v>438</v>
      </c>
      <c r="G976" s="51" t="s">
        <v>439</v>
      </c>
      <c r="H976" s="51" t="s">
        <v>392</v>
      </c>
      <c r="I976" s="51"/>
      <c r="J976" s="51" t="s">
        <v>442</v>
      </c>
      <c r="K976" s="51">
        <v>44.241</v>
      </c>
      <c r="L976" s="51">
        <v>43.241</v>
      </c>
      <c r="M976" s="51">
        <v>43.396999999999998</v>
      </c>
      <c r="N976" s="51">
        <v>43.003999999999998</v>
      </c>
      <c r="O976" s="51">
        <v>42.308999999999997</v>
      </c>
      <c r="P976" s="51">
        <v>42.338999999999999</v>
      </c>
      <c r="Q976" s="51">
        <v>42.686999999999998</v>
      </c>
      <c r="R976" s="51">
        <v>41.747999999999998</v>
      </c>
      <c r="S976" s="51">
        <v>41.015999999999998</v>
      </c>
      <c r="T976" s="51">
        <v>40.972999999999999</v>
      </c>
      <c r="U976" s="51">
        <v>2019</v>
      </c>
    </row>
    <row r="977" spans="1:21" ht="15.5">
      <c r="A977" s="51">
        <v>963</v>
      </c>
      <c r="B977" s="51" t="s">
        <v>640</v>
      </c>
      <c r="C977" s="51" t="s">
        <v>443</v>
      </c>
      <c r="D977" s="51" t="str">
        <f t="shared" si="15"/>
        <v>GGXBosnia and Herzegovina</v>
      </c>
      <c r="E977" s="51" t="s">
        <v>303</v>
      </c>
      <c r="F977" s="51" t="s">
        <v>444</v>
      </c>
      <c r="G977" s="51" t="s">
        <v>445</v>
      </c>
      <c r="H977" s="51" t="s">
        <v>342</v>
      </c>
      <c r="I977" s="51" t="s">
        <v>343</v>
      </c>
      <c r="J977" s="51" t="s">
        <v>646</v>
      </c>
      <c r="K977" s="51">
        <v>12.291</v>
      </c>
      <c r="L977" s="51">
        <v>11.907</v>
      </c>
      <c r="M977" s="51">
        <v>12.634</v>
      </c>
      <c r="N977" s="51">
        <v>12.349</v>
      </c>
      <c r="O977" s="51">
        <v>12.547000000000001</v>
      </c>
      <c r="P977" s="51">
        <v>12.715</v>
      </c>
      <c r="Q977" s="51">
        <v>13.722</v>
      </c>
      <c r="R977" s="51">
        <v>14.246</v>
      </c>
      <c r="S977" s="51">
        <v>15.491</v>
      </c>
      <c r="T977" s="51">
        <v>15.79</v>
      </c>
      <c r="U977" s="51">
        <v>2019</v>
      </c>
    </row>
    <row r="978" spans="1:21" ht="15.5">
      <c r="A978" s="51">
        <v>963</v>
      </c>
      <c r="B978" s="51" t="s">
        <v>640</v>
      </c>
      <c r="C978" s="51" t="s">
        <v>446</v>
      </c>
      <c r="D978" s="51" t="str">
        <f t="shared" si="15"/>
        <v>GGX_NGDPBosnia and Herzegovina</v>
      </c>
      <c r="E978" s="51" t="s">
        <v>303</v>
      </c>
      <c r="F978" s="51" t="s">
        <v>444</v>
      </c>
      <c r="G978" s="51" t="s">
        <v>445</v>
      </c>
      <c r="H978" s="51" t="s">
        <v>392</v>
      </c>
      <c r="I978" s="51"/>
      <c r="J978" s="51" t="s">
        <v>447</v>
      </c>
      <c r="K978" s="51">
        <v>46.926000000000002</v>
      </c>
      <c r="L978" s="51">
        <v>44.523000000000003</v>
      </c>
      <c r="M978" s="51">
        <v>46.27</v>
      </c>
      <c r="N978" s="51">
        <v>43.201000000000001</v>
      </c>
      <c r="O978" s="51">
        <v>41.963000000000001</v>
      </c>
      <c r="P978" s="51">
        <v>40.524999999999999</v>
      </c>
      <c r="Q978" s="51">
        <v>41.030999999999999</v>
      </c>
      <c r="R978" s="51">
        <v>40.362000000000002</v>
      </c>
      <c r="S978" s="51">
        <v>46.625</v>
      </c>
      <c r="T978" s="51">
        <v>45.436999999999998</v>
      </c>
      <c r="U978" s="51">
        <v>2019</v>
      </c>
    </row>
    <row r="979" spans="1:21" ht="15.5">
      <c r="A979" s="51">
        <v>963</v>
      </c>
      <c r="B979" s="51" t="s">
        <v>640</v>
      </c>
      <c r="C979" s="51" t="s">
        <v>448</v>
      </c>
      <c r="D979" s="51" t="str">
        <f t="shared" si="15"/>
        <v>GGXCNLBosnia and Herzegovina</v>
      </c>
      <c r="E979" s="51" t="s">
        <v>303</v>
      </c>
      <c r="F979" s="51" t="s">
        <v>449</v>
      </c>
      <c r="G979" s="51" t="s">
        <v>450</v>
      </c>
      <c r="H979" s="51" t="s">
        <v>342</v>
      </c>
      <c r="I979" s="51" t="s">
        <v>343</v>
      </c>
      <c r="J979" s="51" t="s">
        <v>646</v>
      </c>
      <c r="K979" s="51">
        <v>-0.70299999999999996</v>
      </c>
      <c r="L979" s="51">
        <v>-0.34300000000000003</v>
      </c>
      <c r="M979" s="51">
        <v>-0.78400000000000003</v>
      </c>
      <c r="N979" s="51">
        <v>-5.6000000000000001E-2</v>
      </c>
      <c r="O979" s="51">
        <v>0.10299999999999999</v>
      </c>
      <c r="P979" s="51">
        <v>0.56899999999999995</v>
      </c>
      <c r="Q979" s="51">
        <v>0.55400000000000005</v>
      </c>
      <c r="R979" s="51">
        <v>0.48899999999999999</v>
      </c>
      <c r="S979" s="51">
        <v>-1.8640000000000001</v>
      </c>
      <c r="T979" s="51">
        <v>-1.5509999999999999</v>
      </c>
      <c r="U979" s="51">
        <v>2019</v>
      </c>
    </row>
    <row r="980" spans="1:21" ht="15.5">
      <c r="A980" s="51">
        <v>963</v>
      </c>
      <c r="B980" s="51" t="s">
        <v>640</v>
      </c>
      <c r="C980" s="51" t="s">
        <v>451</v>
      </c>
      <c r="D980" s="51" t="str">
        <f t="shared" si="15"/>
        <v>GGXCNL_NGDPBosnia and Herzegovina</v>
      </c>
      <c r="E980" s="51" t="s">
        <v>303</v>
      </c>
      <c r="F980" s="51" t="s">
        <v>449</v>
      </c>
      <c r="G980" s="51" t="s">
        <v>450</v>
      </c>
      <c r="H980" s="51" t="s">
        <v>392</v>
      </c>
      <c r="I980" s="51"/>
      <c r="J980" s="51" t="s">
        <v>452</v>
      </c>
      <c r="K980" s="51">
        <v>-2.6850000000000001</v>
      </c>
      <c r="L980" s="51">
        <v>-1.282</v>
      </c>
      <c r="M980" s="51">
        <v>-2.8719999999999999</v>
      </c>
      <c r="N980" s="51">
        <v>-0.19700000000000001</v>
      </c>
      <c r="O980" s="51">
        <v>0.34599999999999997</v>
      </c>
      <c r="P980" s="51">
        <v>1.8140000000000001</v>
      </c>
      <c r="Q980" s="51">
        <v>1.6559999999999999</v>
      </c>
      <c r="R980" s="51">
        <v>1.387</v>
      </c>
      <c r="S980" s="51">
        <v>-5.609</v>
      </c>
      <c r="T980" s="51">
        <v>-4.4640000000000004</v>
      </c>
      <c r="U980" s="51">
        <v>2019</v>
      </c>
    </row>
    <row r="981" spans="1:21" ht="15.5">
      <c r="A981" s="51">
        <v>963</v>
      </c>
      <c r="B981" s="51" t="s">
        <v>640</v>
      </c>
      <c r="C981" s="51" t="s">
        <v>453</v>
      </c>
      <c r="D981" s="51" t="str">
        <f t="shared" si="15"/>
        <v>GGSBBosnia and Herzegovina</v>
      </c>
      <c r="E981" s="51" t="s">
        <v>303</v>
      </c>
      <c r="F981" s="51" t="s">
        <v>454</v>
      </c>
      <c r="G981" s="51" t="s">
        <v>455</v>
      </c>
      <c r="H981" s="51" t="s">
        <v>342</v>
      </c>
      <c r="I981" s="51" t="s">
        <v>343</v>
      </c>
      <c r="J981" s="51" t="s">
        <v>646</v>
      </c>
      <c r="K981" s="51">
        <v>-0.34300000000000003</v>
      </c>
      <c r="L981" s="51">
        <v>0</v>
      </c>
      <c r="M981" s="51">
        <v>-0.37</v>
      </c>
      <c r="N981" s="51">
        <v>0.17899999999999999</v>
      </c>
      <c r="O981" s="51">
        <v>0.29199999999999998</v>
      </c>
      <c r="P981" s="51">
        <v>0.56899999999999995</v>
      </c>
      <c r="Q981" s="51">
        <v>0.48299999999999998</v>
      </c>
      <c r="R981" s="51">
        <v>0.42699999999999999</v>
      </c>
      <c r="S981" s="51">
        <v>-1.3859999999999999</v>
      </c>
      <c r="T981" s="51">
        <v>-1.081</v>
      </c>
      <c r="U981" s="51">
        <v>2019</v>
      </c>
    </row>
    <row r="982" spans="1:21" ht="15.5">
      <c r="A982" s="51">
        <v>963</v>
      </c>
      <c r="B982" s="51" t="s">
        <v>640</v>
      </c>
      <c r="C982" s="51" t="s">
        <v>456</v>
      </c>
      <c r="D982" s="51" t="str">
        <f t="shared" si="15"/>
        <v>GGSB_NPGDPBosnia and Herzegovina</v>
      </c>
      <c r="E982" s="51" t="s">
        <v>303</v>
      </c>
      <c r="F982" s="51" t="s">
        <v>454</v>
      </c>
      <c r="G982" s="51" t="s">
        <v>455</v>
      </c>
      <c r="H982" s="51" t="s">
        <v>380</v>
      </c>
      <c r="I982" s="51"/>
      <c r="J982" s="51" t="s">
        <v>505</v>
      </c>
      <c r="K982" s="51">
        <v>-1.2669999999999999</v>
      </c>
      <c r="L982" s="51">
        <v>1E-3</v>
      </c>
      <c r="M982" s="51">
        <v>-1.3129999999999999</v>
      </c>
      <c r="N982" s="51">
        <v>0.61699999999999999</v>
      </c>
      <c r="O982" s="51">
        <v>0.96399999999999997</v>
      </c>
      <c r="P982" s="51">
        <v>1.8129999999999999</v>
      </c>
      <c r="Q982" s="51">
        <v>1.45</v>
      </c>
      <c r="R982" s="51">
        <v>1.2150000000000001</v>
      </c>
      <c r="S982" s="51">
        <v>-4.0439999999999996</v>
      </c>
      <c r="T982" s="51">
        <v>-3.0209999999999999</v>
      </c>
      <c r="U982" s="51">
        <v>2019</v>
      </c>
    </row>
    <row r="983" spans="1:21" ht="15.5">
      <c r="A983" s="51">
        <v>963</v>
      </c>
      <c r="B983" s="51" t="s">
        <v>640</v>
      </c>
      <c r="C983" s="51" t="s">
        <v>457</v>
      </c>
      <c r="D983" s="51" t="str">
        <f t="shared" si="15"/>
        <v>GGXONLBBosnia and Herzegovina</v>
      </c>
      <c r="E983" s="51" t="s">
        <v>303</v>
      </c>
      <c r="F983" s="51" t="s">
        <v>458</v>
      </c>
      <c r="G983" s="51" t="s">
        <v>459</v>
      </c>
      <c r="H983" s="51" t="s">
        <v>342</v>
      </c>
      <c r="I983" s="51" t="s">
        <v>343</v>
      </c>
      <c r="J983" s="51" t="s">
        <v>646</v>
      </c>
      <c r="K983" s="51">
        <v>-0.51</v>
      </c>
      <c r="L983" s="51">
        <v>-0.14699999999999999</v>
      </c>
      <c r="M983" s="51">
        <v>-0.57399999999999995</v>
      </c>
      <c r="N983" s="51">
        <v>0.17499999999999999</v>
      </c>
      <c r="O983" s="51">
        <v>0.36</v>
      </c>
      <c r="P983" s="51">
        <v>0.82899999999999996</v>
      </c>
      <c r="Q983" s="51">
        <v>0.80400000000000005</v>
      </c>
      <c r="R983" s="51">
        <v>0.75800000000000001</v>
      </c>
      <c r="S983" s="51">
        <v>-1.5980000000000001</v>
      </c>
      <c r="T983" s="51">
        <v>-1.2529999999999999</v>
      </c>
      <c r="U983" s="51">
        <v>2019</v>
      </c>
    </row>
    <row r="984" spans="1:21" ht="15.5">
      <c r="A984" s="51">
        <v>963</v>
      </c>
      <c r="B984" s="51" t="s">
        <v>640</v>
      </c>
      <c r="C984" s="51" t="s">
        <v>460</v>
      </c>
      <c r="D984" s="51" t="str">
        <f t="shared" si="15"/>
        <v>GGXONLB_NGDPBosnia and Herzegovina</v>
      </c>
      <c r="E984" s="51" t="s">
        <v>303</v>
      </c>
      <c r="F984" s="51" t="s">
        <v>458</v>
      </c>
      <c r="G984" s="51" t="s">
        <v>459</v>
      </c>
      <c r="H984" s="51" t="s">
        <v>392</v>
      </c>
      <c r="I984" s="51"/>
      <c r="J984" s="51" t="s">
        <v>461</v>
      </c>
      <c r="K984" s="51">
        <v>-1.9470000000000001</v>
      </c>
      <c r="L984" s="51">
        <v>-0.55100000000000005</v>
      </c>
      <c r="M984" s="51">
        <v>-2.1040000000000001</v>
      </c>
      <c r="N984" s="51">
        <v>0.61299999999999999</v>
      </c>
      <c r="O984" s="51">
        <v>1.2030000000000001</v>
      </c>
      <c r="P984" s="51">
        <v>2.641</v>
      </c>
      <c r="Q984" s="51">
        <v>2.403</v>
      </c>
      <c r="R984" s="51">
        <v>2.149</v>
      </c>
      <c r="S984" s="51">
        <v>-4.8099999999999996</v>
      </c>
      <c r="T984" s="51">
        <v>-3.605</v>
      </c>
      <c r="U984" s="51">
        <v>2019</v>
      </c>
    </row>
    <row r="985" spans="1:21" ht="15.5">
      <c r="A985" s="51">
        <v>963</v>
      </c>
      <c r="B985" s="51" t="s">
        <v>640</v>
      </c>
      <c r="C985" s="51" t="s">
        <v>462</v>
      </c>
      <c r="D985" s="51" t="str">
        <f t="shared" si="15"/>
        <v>GGXWDNBosnia and Herzegovina</v>
      </c>
      <c r="E985" s="51" t="s">
        <v>303</v>
      </c>
      <c r="F985" s="51" t="s">
        <v>463</v>
      </c>
      <c r="G985" s="51" t="s">
        <v>464</v>
      </c>
      <c r="H985" s="51" t="s">
        <v>342</v>
      </c>
      <c r="I985" s="51" t="s">
        <v>343</v>
      </c>
      <c r="J985" s="51" t="s">
        <v>646</v>
      </c>
      <c r="K985" s="51">
        <v>9.5470000000000006</v>
      </c>
      <c r="L985" s="51">
        <v>9.9410000000000007</v>
      </c>
      <c r="M985" s="51">
        <v>10.736000000000001</v>
      </c>
      <c r="N985" s="51">
        <v>10.968999999999999</v>
      </c>
      <c r="O985" s="51">
        <v>10.916</v>
      </c>
      <c r="P985" s="51">
        <v>9.5380000000000003</v>
      </c>
      <c r="Q985" s="51">
        <v>8.0749999999999993</v>
      </c>
      <c r="R985" s="51">
        <v>7.3330000000000002</v>
      </c>
      <c r="S985" s="51">
        <v>9.5</v>
      </c>
      <c r="T985" s="51">
        <v>10.656000000000001</v>
      </c>
      <c r="U985" s="51">
        <v>2019</v>
      </c>
    </row>
    <row r="986" spans="1:21" ht="15.5">
      <c r="A986" s="51">
        <v>963</v>
      </c>
      <c r="B986" s="51" t="s">
        <v>640</v>
      </c>
      <c r="C986" s="51" t="s">
        <v>465</v>
      </c>
      <c r="D986" s="51" t="str">
        <f t="shared" si="15"/>
        <v>GGXWDN_NGDPBosnia and Herzegovina</v>
      </c>
      <c r="E986" s="51" t="s">
        <v>303</v>
      </c>
      <c r="F986" s="51" t="s">
        <v>463</v>
      </c>
      <c r="G986" s="51" t="s">
        <v>464</v>
      </c>
      <c r="H986" s="51" t="s">
        <v>392</v>
      </c>
      <c r="I986" s="51"/>
      <c r="J986" s="51" t="s">
        <v>487</v>
      </c>
      <c r="K986" s="51">
        <v>36.450000000000003</v>
      </c>
      <c r="L986" s="51">
        <v>37.173999999999999</v>
      </c>
      <c r="M986" s="51">
        <v>39.319000000000003</v>
      </c>
      <c r="N986" s="51">
        <v>38.372</v>
      </c>
      <c r="O986" s="51">
        <v>36.511000000000003</v>
      </c>
      <c r="P986" s="51">
        <v>30.399000000000001</v>
      </c>
      <c r="Q986" s="51">
        <v>24.145</v>
      </c>
      <c r="R986" s="51">
        <v>20.774999999999999</v>
      </c>
      <c r="S986" s="51">
        <v>28.591000000000001</v>
      </c>
      <c r="T986" s="51">
        <v>30.663</v>
      </c>
      <c r="U986" s="51">
        <v>2019</v>
      </c>
    </row>
    <row r="987" spans="1:21" ht="15.5">
      <c r="A987" s="51">
        <v>963</v>
      </c>
      <c r="B987" s="51" t="s">
        <v>640</v>
      </c>
      <c r="C987" s="51" t="s">
        <v>466</v>
      </c>
      <c r="D987" s="51" t="str">
        <f t="shared" si="15"/>
        <v>GGXWDGBosnia and Herzegovina</v>
      </c>
      <c r="E987" s="51" t="s">
        <v>303</v>
      </c>
      <c r="F987" s="51" t="s">
        <v>467</v>
      </c>
      <c r="G987" s="51" t="s">
        <v>468</v>
      </c>
      <c r="H987" s="51" t="s">
        <v>342</v>
      </c>
      <c r="I987" s="51" t="s">
        <v>343</v>
      </c>
      <c r="J987" s="51" t="s">
        <v>646</v>
      </c>
      <c r="K987" s="51">
        <v>11.055</v>
      </c>
      <c r="L987" s="51">
        <v>11.366</v>
      </c>
      <c r="M987" s="51">
        <v>12.521000000000001</v>
      </c>
      <c r="N987" s="51">
        <v>13.015000000000001</v>
      </c>
      <c r="O987" s="51">
        <v>13.18</v>
      </c>
      <c r="P987" s="51">
        <v>12.311999999999999</v>
      </c>
      <c r="Q987" s="51">
        <v>11.462</v>
      </c>
      <c r="R987" s="51">
        <v>11.417999999999999</v>
      </c>
      <c r="S987" s="51">
        <v>12.739000000000001</v>
      </c>
      <c r="T987" s="51">
        <v>13.420999999999999</v>
      </c>
      <c r="U987" s="51">
        <v>2019</v>
      </c>
    </row>
    <row r="988" spans="1:21" ht="15.5">
      <c r="A988" s="51">
        <v>963</v>
      </c>
      <c r="B988" s="51" t="s">
        <v>640</v>
      </c>
      <c r="C988" s="51" t="s">
        <v>469</v>
      </c>
      <c r="D988" s="51" t="str">
        <f t="shared" si="15"/>
        <v>GGXWDG_NGDPBosnia and Herzegovina</v>
      </c>
      <c r="E988" s="51" t="s">
        <v>303</v>
      </c>
      <c r="F988" s="51" t="s">
        <v>467</v>
      </c>
      <c r="G988" s="51" t="s">
        <v>468</v>
      </c>
      <c r="H988" s="51" t="s">
        <v>392</v>
      </c>
      <c r="I988" s="51"/>
      <c r="J988" s="51" t="s">
        <v>470</v>
      </c>
      <c r="K988" s="51">
        <v>42.207000000000001</v>
      </c>
      <c r="L988" s="51">
        <v>42.499000000000002</v>
      </c>
      <c r="M988" s="51">
        <v>45.859000000000002</v>
      </c>
      <c r="N988" s="51">
        <v>45.530999999999999</v>
      </c>
      <c r="O988" s="51">
        <v>44.081000000000003</v>
      </c>
      <c r="P988" s="51">
        <v>39.24</v>
      </c>
      <c r="Q988" s="51">
        <v>34.271000000000001</v>
      </c>
      <c r="R988" s="51">
        <v>32.35</v>
      </c>
      <c r="S988" s="51">
        <v>38.341000000000001</v>
      </c>
      <c r="T988" s="51">
        <v>38.616999999999997</v>
      </c>
      <c r="U988" s="51">
        <v>2019</v>
      </c>
    </row>
    <row r="989" spans="1:21" ht="15.5">
      <c r="A989" s="51">
        <v>963</v>
      </c>
      <c r="B989" s="51" t="s">
        <v>640</v>
      </c>
      <c r="C989" s="51" t="s">
        <v>471</v>
      </c>
      <c r="D989" s="51" t="str">
        <f t="shared" si="15"/>
        <v>NGDP_FYBosnia and Herzegovina</v>
      </c>
      <c r="E989" s="51" t="s">
        <v>303</v>
      </c>
      <c r="F989" s="51" t="s">
        <v>472</v>
      </c>
      <c r="G989" s="51" t="s">
        <v>473</v>
      </c>
      <c r="H989" s="51" t="s">
        <v>342</v>
      </c>
      <c r="I989" s="51" t="s">
        <v>343</v>
      </c>
      <c r="J989" s="51" t="s">
        <v>646</v>
      </c>
      <c r="K989" s="51">
        <v>26.193000000000001</v>
      </c>
      <c r="L989" s="51">
        <v>26.742999999999999</v>
      </c>
      <c r="M989" s="51">
        <v>27.303999999999998</v>
      </c>
      <c r="N989" s="51">
        <v>28.585999999999999</v>
      </c>
      <c r="O989" s="51">
        <v>29.899000000000001</v>
      </c>
      <c r="P989" s="51">
        <v>31.376000000000001</v>
      </c>
      <c r="Q989" s="51">
        <v>33.444000000000003</v>
      </c>
      <c r="R989" s="51">
        <v>35.295999999999999</v>
      </c>
      <c r="S989" s="51">
        <v>33.225999999999999</v>
      </c>
      <c r="T989" s="51">
        <v>34.753</v>
      </c>
      <c r="U989" s="51">
        <v>2019</v>
      </c>
    </row>
    <row r="990" spans="1:21" ht="15.5">
      <c r="A990" s="51">
        <v>963</v>
      </c>
      <c r="B990" s="51" t="s">
        <v>640</v>
      </c>
      <c r="C990" s="51" t="s">
        <v>474</v>
      </c>
      <c r="D990" s="51" t="str">
        <f t="shared" si="15"/>
        <v>BCABosnia and Herzegovina</v>
      </c>
      <c r="E990" s="51" t="s">
        <v>303</v>
      </c>
      <c r="F990" s="51" t="s">
        <v>475</v>
      </c>
      <c r="G990" s="51" t="s">
        <v>476</v>
      </c>
      <c r="H990" s="51" t="s">
        <v>352</v>
      </c>
      <c r="I990" s="51" t="s">
        <v>343</v>
      </c>
      <c r="J990" s="51" t="s">
        <v>647</v>
      </c>
      <c r="K990" s="51">
        <v>-1.486</v>
      </c>
      <c r="L990" s="51">
        <v>-0.96799999999999997</v>
      </c>
      <c r="M990" s="51">
        <v>-1.3640000000000001</v>
      </c>
      <c r="N990" s="51">
        <v>-0.82599999999999996</v>
      </c>
      <c r="O990" s="51">
        <v>-0.80400000000000005</v>
      </c>
      <c r="P990" s="51">
        <v>-0.876</v>
      </c>
      <c r="Q990" s="51">
        <v>-0.67600000000000005</v>
      </c>
      <c r="R990" s="51">
        <v>-0.624</v>
      </c>
      <c r="S990" s="51">
        <v>-0.67400000000000004</v>
      </c>
      <c r="T990" s="51">
        <v>-1.085</v>
      </c>
      <c r="U990" s="51">
        <v>2019</v>
      </c>
    </row>
    <row r="991" spans="1:21" ht="15.5">
      <c r="A991" s="51">
        <v>963</v>
      </c>
      <c r="B991" s="51" t="s">
        <v>640</v>
      </c>
      <c r="C991" s="51" t="s">
        <v>478</v>
      </c>
      <c r="D991" s="51" t="str">
        <f t="shared" si="15"/>
        <v>BCA_NGDPDBosnia and Herzegovina</v>
      </c>
      <c r="E991" s="51" t="s">
        <v>303</v>
      </c>
      <c r="F991" s="51" t="s">
        <v>475</v>
      </c>
      <c r="G991" s="51" t="s">
        <v>476</v>
      </c>
      <c r="H991" s="51" t="s">
        <v>392</v>
      </c>
      <c r="I991" s="51"/>
      <c r="J991" s="51" t="s">
        <v>479</v>
      </c>
      <c r="K991" s="51">
        <v>-8.6359999999999992</v>
      </c>
      <c r="L991" s="51">
        <v>-5.3330000000000002</v>
      </c>
      <c r="M991" s="51">
        <v>-7.3650000000000002</v>
      </c>
      <c r="N991" s="51">
        <v>-5.0960000000000001</v>
      </c>
      <c r="O991" s="51">
        <v>-4.7560000000000002</v>
      </c>
      <c r="P991" s="51">
        <v>-4.8440000000000003</v>
      </c>
      <c r="Q991" s="51">
        <v>-3.3519999999999999</v>
      </c>
      <c r="R991" s="51">
        <v>-3.0880000000000001</v>
      </c>
      <c r="S991" s="51">
        <v>-3.4750000000000001</v>
      </c>
      <c r="T991" s="51">
        <v>-4.9429999999999996</v>
      </c>
      <c r="U991" s="51">
        <v>2019</v>
      </c>
    </row>
    <row r="992" spans="1:21" ht="15.5">
      <c r="A992" s="51">
        <v>616</v>
      </c>
      <c r="B992" s="51" t="s">
        <v>648</v>
      </c>
      <c r="C992" s="51" t="s">
        <v>338</v>
      </c>
      <c r="D992" s="51" t="str">
        <f t="shared" si="15"/>
        <v>NGDP_RBotswana</v>
      </c>
      <c r="E992" s="51" t="s">
        <v>308</v>
      </c>
      <c r="F992" s="51" t="s">
        <v>340</v>
      </c>
      <c r="G992" s="51" t="s">
        <v>341</v>
      </c>
      <c r="H992" s="51" t="s">
        <v>342</v>
      </c>
      <c r="I992" s="51" t="s">
        <v>343</v>
      </c>
      <c r="J992" s="51" t="s">
        <v>649</v>
      </c>
      <c r="K992" s="51">
        <v>75.515000000000001</v>
      </c>
      <c r="L992" s="51">
        <v>84.081000000000003</v>
      </c>
      <c r="M992" s="51">
        <v>87.569000000000003</v>
      </c>
      <c r="N992" s="51">
        <v>86.082999999999998</v>
      </c>
      <c r="O992" s="51">
        <v>89.787999999999997</v>
      </c>
      <c r="P992" s="51">
        <v>92.394999999999996</v>
      </c>
      <c r="Q992" s="51">
        <v>96.533000000000001</v>
      </c>
      <c r="R992" s="51">
        <v>99.453999999999994</v>
      </c>
      <c r="S992" s="51">
        <v>91.248999999999995</v>
      </c>
      <c r="T992" s="51">
        <v>98.096999999999994</v>
      </c>
      <c r="U992" s="51">
        <v>2019</v>
      </c>
    </row>
    <row r="993" spans="1:21" ht="15.5">
      <c r="A993" s="51">
        <v>616</v>
      </c>
      <c r="B993" s="51" t="s">
        <v>648</v>
      </c>
      <c r="C993" s="51" t="s">
        <v>345</v>
      </c>
      <c r="D993" s="51" t="str">
        <f t="shared" si="15"/>
        <v>NGDP_RPCHBotswana</v>
      </c>
      <c r="E993" s="51" t="s">
        <v>308</v>
      </c>
      <c r="F993" s="51" t="s">
        <v>340</v>
      </c>
      <c r="G993" s="51" t="s">
        <v>346</v>
      </c>
      <c r="H993" s="51" t="s">
        <v>347</v>
      </c>
      <c r="I993" s="51"/>
      <c r="J993" s="51" t="s">
        <v>348</v>
      </c>
      <c r="K993" s="51">
        <v>4.4560000000000004</v>
      </c>
      <c r="L993" s="51">
        <v>11.343999999999999</v>
      </c>
      <c r="M993" s="51">
        <v>4.149</v>
      </c>
      <c r="N993" s="51">
        <v>-1.698</v>
      </c>
      <c r="O993" s="51">
        <v>4.3040000000000003</v>
      </c>
      <c r="P993" s="51">
        <v>2.9039999999999999</v>
      </c>
      <c r="Q993" s="51">
        <v>4.4790000000000001</v>
      </c>
      <c r="R993" s="51">
        <v>3.0259999999999998</v>
      </c>
      <c r="S993" s="51">
        <v>-8.25</v>
      </c>
      <c r="T993" s="51">
        <v>7.5049999999999999</v>
      </c>
      <c r="U993" s="51">
        <v>2019</v>
      </c>
    </row>
    <row r="994" spans="1:21" ht="15.5">
      <c r="A994" s="51">
        <v>616</v>
      </c>
      <c r="B994" s="51" t="s">
        <v>648</v>
      </c>
      <c r="C994" s="51" t="s">
        <v>349</v>
      </c>
      <c r="D994" s="51" t="str">
        <f t="shared" si="15"/>
        <v>NGDPBotswana</v>
      </c>
      <c r="E994" s="51" t="s">
        <v>308</v>
      </c>
      <c r="F994" s="51" t="s">
        <v>155</v>
      </c>
      <c r="G994" s="51" t="s">
        <v>350</v>
      </c>
      <c r="H994" s="51" t="s">
        <v>342</v>
      </c>
      <c r="I994" s="51" t="s">
        <v>343</v>
      </c>
      <c r="J994" s="51" t="s">
        <v>649</v>
      </c>
      <c r="K994" s="51">
        <v>109.87</v>
      </c>
      <c r="L994" s="51">
        <v>125.158</v>
      </c>
      <c r="M994" s="51">
        <v>145.86799999999999</v>
      </c>
      <c r="N994" s="51">
        <v>146.066</v>
      </c>
      <c r="O994" s="51">
        <v>170.56399999999999</v>
      </c>
      <c r="P994" s="51">
        <v>180.10300000000001</v>
      </c>
      <c r="Q994" s="51">
        <v>190.36500000000001</v>
      </c>
      <c r="R994" s="51">
        <v>197.26900000000001</v>
      </c>
      <c r="S994" s="51">
        <v>182.25299999999999</v>
      </c>
      <c r="T994" s="51">
        <v>209.697</v>
      </c>
      <c r="U994" s="51">
        <v>2019</v>
      </c>
    </row>
    <row r="995" spans="1:21" ht="15.5">
      <c r="A995" s="51">
        <v>616</v>
      </c>
      <c r="B995" s="51" t="s">
        <v>648</v>
      </c>
      <c r="C995" s="51" t="s">
        <v>157</v>
      </c>
      <c r="D995" s="51" t="str">
        <f t="shared" si="15"/>
        <v>NGDPDBotswana</v>
      </c>
      <c r="E995" s="51" t="s">
        <v>308</v>
      </c>
      <c r="F995" s="51" t="s">
        <v>155</v>
      </c>
      <c r="G995" s="51" t="s">
        <v>351</v>
      </c>
      <c r="H995" s="51" t="s">
        <v>352</v>
      </c>
      <c r="I995" s="51" t="s">
        <v>343</v>
      </c>
      <c r="J995" s="51" t="s">
        <v>353</v>
      </c>
      <c r="K995" s="51">
        <v>16.11</v>
      </c>
      <c r="L995" s="51">
        <v>14.914999999999999</v>
      </c>
      <c r="M995" s="51">
        <v>16.259</v>
      </c>
      <c r="N995" s="51">
        <v>14.445</v>
      </c>
      <c r="O995" s="51">
        <v>15.657999999999999</v>
      </c>
      <c r="P995" s="51">
        <v>17.382999999999999</v>
      </c>
      <c r="Q995" s="51">
        <v>18.664000000000001</v>
      </c>
      <c r="R995" s="51">
        <v>18.338999999999999</v>
      </c>
      <c r="S995" s="51">
        <v>15.91</v>
      </c>
      <c r="T995" s="51">
        <v>18.725999999999999</v>
      </c>
      <c r="U995" s="51">
        <v>2019</v>
      </c>
    </row>
    <row r="996" spans="1:21" ht="15.5">
      <c r="A996" s="51">
        <v>616</v>
      </c>
      <c r="B996" s="51" t="s">
        <v>648</v>
      </c>
      <c r="C996" s="51" t="s">
        <v>354</v>
      </c>
      <c r="D996" s="51" t="str">
        <f t="shared" si="15"/>
        <v>PPPGDPBotswana</v>
      </c>
      <c r="E996" s="51" t="s">
        <v>308</v>
      </c>
      <c r="F996" s="51" t="s">
        <v>155</v>
      </c>
      <c r="G996" s="51" t="s">
        <v>355</v>
      </c>
      <c r="H996" s="51" t="s">
        <v>356</v>
      </c>
      <c r="I996" s="51" t="s">
        <v>343</v>
      </c>
      <c r="J996" s="51" t="s">
        <v>353</v>
      </c>
      <c r="K996" s="51">
        <v>27.718</v>
      </c>
      <c r="L996" s="51">
        <v>30.335000000000001</v>
      </c>
      <c r="M996" s="51">
        <v>34.045999999999999</v>
      </c>
      <c r="N996" s="51">
        <v>32.970999999999997</v>
      </c>
      <c r="O996" s="51">
        <v>37.280999999999999</v>
      </c>
      <c r="P996" s="51">
        <v>38.045999999999999</v>
      </c>
      <c r="Q996" s="51">
        <v>40.704000000000001</v>
      </c>
      <c r="R996" s="51">
        <v>42.685000000000002</v>
      </c>
      <c r="S996" s="51">
        <v>39.637999999999998</v>
      </c>
      <c r="T996" s="51">
        <v>43.389000000000003</v>
      </c>
      <c r="U996" s="51">
        <v>2019</v>
      </c>
    </row>
    <row r="997" spans="1:21" ht="15.5">
      <c r="A997" s="51">
        <v>616</v>
      </c>
      <c r="B997" s="51" t="s">
        <v>648</v>
      </c>
      <c r="C997" s="51" t="s">
        <v>357</v>
      </c>
      <c r="D997" s="51" t="str">
        <f t="shared" si="15"/>
        <v>NGDP_DBotswana</v>
      </c>
      <c r="E997" s="51" t="s">
        <v>308</v>
      </c>
      <c r="F997" s="51" t="s">
        <v>358</v>
      </c>
      <c r="G997" s="51" t="s">
        <v>359</v>
      </c>
      <c r="H997" s="51" t="s">
        <v>360</v>
      </c>
      <c r="I997" s="51"/>
      <c r="J997" s="51" t="s">
        <v>361</v>
      </c>
      <c r="K997" s="51">
        <v>145.495</v>
      </c>
      <c r="L997" s="51">
        <v>148.85499999999999</v>
      </c>
      <c r="M997" s="51">
        <v>166.57400000000001</v>
      </c>
      <c r="N997" s="51">
        <v>169.68100000000001</v>
      </c>
      <c r="O997" s="51">
        <v>189.964</v>
      </c>
      <c r="P997" s="51">
        <v>194.928</v>
      </c>
      <c r="Q997" s="51">
        <v>197.202</v>
      </c>
      <c r="R997" s="51">
        <v>198.352</v>
      </c>
      <c r="S997" s="51">
        <v>199.732</v>
      </c>
      <c r="T997" s="51">
        <v>213.76400000000001</v>
      </c>
      <c r="U997" s="51">
        <v>2019</v>
      </c>
    </row>
    <row r="998" spans="1:21" ht="15.5">
      <c r="A998" s="51">
        <v>616</v>
      </c>
      <c r="B998" s="51" t="s">
        <v>648</v>
      </c>
      <c r="C998" s="51" t="s">
        <v>362</v>
      </c>
      <c r="D998" s="51" t="str">
        <f t="shared" si="15"/>
        <v>NGDPRPCBotswana</v>
      </c>
      <c r="E998" s="51" t="s">
        <v>308</v>
      </c>
      <c r="F998" s="51" t="s">
        <v>363</v>
      </c>
      <c r="G998" s="51" t="s">
        <v>364</v>
      </c>
      <c r="H998" s="51" t="s">
        <v>342</v>
      </c>
      <c r="I998" s="51" t="s">
        <v>333</v>
      </c>
      <c r="J998" s="51" t="s">
        <v>365</v>
      </c>
      <c r="K998" s="51">
        <v>37025.160000000003</v>
      </c>
      <c r="L998" s="51">
        <v>40765.72</v>
      </c>
      <c r="M998" s="51">
        <v>41927.08</v>
      </c>
      <c r="N998" s="51">
        <v>40591.35</v>
      </c>
      <c r="O998" s="51">
        <v>41569.370000000003</v>
      </c>
      <c r="P998" s="51">
        <v>41899.93</v>
      </c>
      <c r="Q998" s="51">
        <v>42879.64</v>
      </c>
      <c r="R998" s="51">
        <v>43271.92</v>
      </c>
      <c r="S998" s="51">
        <v>38888.46</v>
      </c>
      <c r="T998" s="51">
        <v>40950.36</v>
      </c>
      <c r="U998" s="51">
        <v>2019</v>
      </c>
    </row>
    <row r="999" spans="1:21" ht="15.5">
      <c r="A999" s="51">
        <v>616</v>
      </c>
      <c r="B999" s="51" t="s">
        <v>648</v>
      </c>
      <c r="C999" s="51" t="s">
        <v>366</v>
      </c>
      <c r="D999" s="51" t="str">
        <f t="shared" si="15"/>
        <v>NGDPRPPPPCBotswana</v>
      </c>
      <c r="E999" s="51" t="s">
        <v>308</v>
      </c>
      <c r="F999" s="51" t="s">
        <v>363</v>
      </c>
      <c r="G999" s="51" t="s">
        <v>367</v>
      </c>
      <c r="H999" s="51" t="s">
        <v>368</v>
      </c>
      <c r="I999" s="51" t="s">
        <v>333</v>
      </c>
      <c r="J999" s="51" t="s">
        <v>365</v>
      </c>
      <c r="K999" s="51">
        <v>15246.01</v>
      </c>
      <c r="L999" s="51">
        <v>16786.27</v>
      </c>
      <c r="M999" s="51">
        <v>17264.490000000002</v>
      </c>
      <c r="N999" s="51">
        <v>16714.47</v>
      </c>
      <c r="O999" s="51">
        <v>17117.189999999999</v>
      </c>
      <c r="P999" s="51">
        <v>17253.310000000001</v>
      </c>
      <c r="Q999" s="51">
        <v>17656.73</v>
      </c>
      <c r="R999" s="51">
        <v>17818.259999999998</v>
      </c>
      <c r="S999" s="51">
        <v>16013.27</v>
      </c>
      <c r="T999" s="51">
        <v>16862.3</v>
      </c>
      <c r="U999" s="51">
        <v>2019</v>
      </c>
    </row>
    <row r="1000" spans="1:21" ht="15.5">
      <c r="A1000" s="51">
        <v>616</v>
      </c>
      <c r="B1000" s="51" t="s">
        <v>648</v>
      </c>
      <c r="C1000" s="51" t="s">
        <v>369</v>
      </c>
      <c r="D1000" s="51" t="str">
        <f t="shared" si="15"/>
        <v>NGDPPCBotswana</v>
      </c>
      <c r="E1000" s="51" t="s">
        <v>308</v>
      </c>
      <c r="F1000" s="51" t="s">
        <v>370</v>
      </c>
      <c r="G1000" s="51" t="s">
        <v>371</v>
      </c>
      <c r="H1000" s="51" t="s">
        <v>342</v>
      </c>
      <c r="I1000" s="51" t="s">
        <v>333</v>
      </c>
      <c r="J1000" s="51" t="s">
        <v>372</v>
      </c>
      <c r="K1000" s="51">
        <v>53869.75</v>
      </c>
      <c r="L1000" s="51">
        <v>60681.8</v>
      </c>
      <c r="M1000" s="51">
        <v>69839.81</v>
      </c>
      <c r="N1000" s="51">
        <v>68875.94</v>
      </c>
      <c r="O1000" s="51">
        <v>78966.86</v>
      </c>
      <c r="P1000" s="51">
        <v>81674.58</v>
      </c>
      <c r="Q1000" s="51">
        <v>84559.55</v>
      </c>
      <c r="R1000" s="51">
        <v>85830.52</v>
      </c>
      <c r="S1000" s="51">
        <v>77672.600000000006</v>
      </c>
      <c r="T1000" s="51">
        <v>87537.21</v>
      </c>
      <c r="U1000" s="51">
        <v>2019</v>
      </c>
    </row>
    <row r="1001" spans="1:21" ht="15.5">
      <c r="A1001" s="51">
        <v>616</v>
      </c>
      <c r="B1001" s="51" t="s">
        <v>648</v>
      </c>
      <c r="C1001" s="51" t="s">
        <v>373</v>
      </c>
      <c r="D1001" s="51" t="str">
        <f t="shared" si="15"/>
        <v>NGDPDPCBotswana</v>
      </c>
      <c r="E1001" s="51" t="s">
        <v>308</v>
      </c>
      <c r="F1001" s="51" t="s">
        <v>370</v>
      </c>
      <c r="G1001" s="51" t="s">
        <v>374</v>
      </c>
      <c r="H1001" s="51" t="s">
        <v>352</v>
      </c>
      <c r="I1001" s="51" t="s">
        <v>333</v>
      </c>
      <c r="J1001" s="51" t="s">
        <v>372</v>
      </c>
      <c r="K1001" s="51">
        <v>7898.91</v>
      </c>
      <c r="L1001" s="51">
        <v>7231.39</v>
      </c>
      <c r="M1001" s="51">
        <v>7784.72</v>
      </c>
      <c r="N1001" s="51">
        <v>6811.43</v>
      </c>
      <c r="O1001" s="51">
        <v>7249.31</v>
      </c>
      <c r="P1001" s="51">
        <v>7883.16</v>
      </c>
      <c r="Q1001" s="51">
        <v>8290.26</v>
      </c>
      <c r="R1001" s="51">
        <v>7979.01</v>
      </c>
      <c r="S1001" s="51">
        <v>6780.72</v>
      </c>
      <c r="T1001" s="51">
        <v>7816.98</v>
      </c>
      <c r="U1001" s="51">
        <v>2019</v>
      </c>
    </row>
    <row r="1002" spans="1:21" ht="15.5">
      <c r="A1002" s="51">
        <v>616</v>
      </c>
      <c r="B1002" s="51" t="s">
        <v>648</v>
      </c>
      <c r="C1002" s="51" t="s">
        <v>375</v>
      </c>
      <c r="D1002" s="51" t="str">
        <f t="shared" si="15"/>
        <v>PPPPCBotswana</v>
      </c>
      <c r="E1002" s="51" t="s">
        <v>308</v>
      </c>
      <c r="F1002" s="51" t="s">
        <v>370</v>
      </c>
      <c r="G1002" s="51" t="s">
        <v>376</v>
      </c>
      <c r="H1002" s="51" t="s">
        <v>356</v>
      </c>
      <c r="I1002" s="51" t="s">
        <v>333</v>
      </c>
      <c r="J1002" s="51" t="s">
        <v>372</v>
      </c>
      <c r="K1002" s="51">
        <v>13590.48</v>
      </c>
      <c r="L1002" s="51">
        <v>14707.71</v>
      </c>
      <c r="M1002" s="51">
        <v>16300.84</v>
      </c>
      <c r="N1002" s="51">
        <v>15547.18</v>
      </c>
      <c r="O1002" s="51">
        <v>17260.3</v>
      </c>
      <c r="P1002" s="51">
        <v>17253.310000000001</v>
      </c>
      <c r="Q1002" s="51">
        <v>18080.669999999998</v>
      </c>
      <c r="R1002" s="51">
        <v>18571.810000000001</v>
      </c>
      <c r="S1002" s="51">
        <v>16892.810000000001</v>
      </c>
      <c r="T1002" s="51">
        <v>18112.63</v>
      </c>
      <c r="U1002" s="51">
        <v>2019</v>
      </c>
    </row>
    <row r="1003" spans="1:21" ht="15.5">
      <c r="A1003" s="51">
        <v>616</v>
      </c>
      <c r="B1003" s="51" t="s">
        <v>648</v>
      </c>
      <c r="C1003" s="51" t="s">
        <v>377</v>
      </c>
      <c r="D1003" s="51" t="str">
        <f t="shared" si="15"/>
        <v>NGAP_NPGDPBotswana</v>
      </c>
      <c r="E1003" s="51" t="s">
        <v>308</v>
      </c>
      <c r="F1003" s="51" t="s">
        <v>378</v>
      </c>
      <c r="G1003" s="51" t="s">
        <v>379</v>
      </c>
      <c r="H1003" s="51" t="s">
        <v>380</v>
      </c>
      <c r="I1003" s="51"/>
      <c r="J1003" s="51"/>
      <c r="K1003" s="51"/>
      <c r="L1003" s="51"/>
      <c r="M1003" s="51"/>
      <c r="N1003" s="51"/>
      <c r="O1003" s="51"/>
      <c r="P1003" s="51"/>
      <c r="Q1003" s="51"/>
      <c r="R1003" s="51"/>
      <c r="S1003" s="51"/>
      <c r="T1003" s="51"/>
      <c r="U1003" s="51"/>
    </row>
    <row r="1004" spans="1:21" ht="15.5">
      <c r="A1004" s="51">
        <v>616</v>
      </c>
      <c r="B1004" s="51" t="s">
        <v>648</v>
      </c>
      <c r="C1004" s="51" t="s">
        <v>381</v>
      </c>
      <c r="D1004" s="51" t="str">
        <f t="shared" si="15"/>
        <v>PPPSHBotswana</v>
      </c>
      <c r="E1004" s="51" t="s">
        <v>308</v>
      </c>
      <c r="F1004" s="51" t="s">
        <v>382</v>
      </c>
      <c r="G1004" s="51" t="s">
        <v>383</v>
      </c>
      <c r="H1004" s="51" t="s">
        <v>384</v>
      </c>
      <c r="I1004" s="51"/>
      <c r="J1004" s="51" t="s">
        <v>353</v>
      </c>
      <c r="K1004" s="51">
        <v>2.8000000000000001E-2</v>
      </c>
      <c r="L1004" s="51">
        <v>2.9000000000000001E-2</v>
      </c>
      <c r="M1004" s="51">
        <v>3.1E-2</v>
      </c>
      <c r="N1004" s="51">
        <v>0.03</v>
      </c>
      <c r="O1004" s="51">
        <v>3.2000000000000001E-2</v>
      </c>
      <c r="P1004" s="51">
        <v>3.1E-2</v>
      </c>
      <c r="Q1004" s="51">
        <v>3.2000000000000001E-2</v>
      </c>
      <c r="R1004" s="51">
        <v>3.2000000000000001E-2</v>
      </c>
      <c r="S1004" s="51">
        <v>0.03</v>
      </c>
      <c r="T1004" s="51">
        <v>3.1E-2</v>
      </c>
      <c r="U1004" s="51">
        <v>2019</v>
      </c>
    </row>
    <row r="1005" spans="1:21" ht="15.5">
      <c r="A1005" s="51">
        <v>616</v>
      </c>
      <c r="B1005" s="51" t="s">
        <v>648</v>
      </c>
      <c r="C1005" s="51" t="s">
        <v>385</v>
      </c>
      <c r="D1005" s="51" t="str">
        <f t="shared" si="15"/>
        <v>PPPEXBotswana</v>
      </c>
      <c r="E1005" s="51" t="s">
        <v>308</v>
      </c>
      <c r="F1005" s="51" t="s">
        <v>386</v>
      </c>
      <c r="G1005" s="51" t="s">
        <v>387</v>
      </c>
      <c r="H1005" s="51" t="s">
        <v>388</v>
      </c>
      <c r="I1005" s="51"/>
      <c r="J1005" s="51" t="s">
        <v>353</v>
      </c>
      <c r="K1005" s="51">
        <v>3.964</v>
      </c>
      <c r="L1005" s="51">
        <v>4.1260000000000003</v>
      </c>
      <c r="M1005" s="51">
        <v>4.2839999999999998</v>
      </c>
      <c r="N1005" s="51">
        <v>4.43</v>
      </c>
      <c r="O1005" s="51">
        <v>4.5750000000000002</v>
      </c>
      <c r="P1005" s="51">
        <v>4.734</v>
      </c>
      <c r="Q1005" s="51">
        <v>4.6769999999999996</v>
      </c>
      <c r="R1005" s="51">
        <v>4.6219999999999999</v>
      </c>
      <c r="S1005" s="51">
        <v>4.5979999999999999</v>
      </c>
      <c r="T1005" s="51">
        <v>4.8330000000000002</v>
      </c>
      <c r="U1005" s="51">
        <v>2019</v>
      </c>
    </row>
    <row r="1006" spans="1:21" ht="15.5">
      <c r="A1006" s="51">
        <v>616</v>
      </c>
      <c r="B1006" s="51" t="s">
        <v>648</v>
      </c>
      <c r="C1006" s="51" t="s">
        <v>389</v>
      </c>
      <c r="D1006" s="51" t="str">
        <f t="shared" si="15"/>
        <v>NID_NGDPBotswana</v>
      </c>
      <c r="E1006" s="51" t="s">
        <v>308</v>
      </c>
      <c r="F1006" s="51" t="s">
        <v>390</v>
      </c>
      <c r="G1006" s="51" t="s">
        <v>391</v>
      </c>
      <c r="H1006" s="51" t="s">
        <v>392</v>
      </c>
      <c r="I1006" s="51"/>
      <c r="J1006" s="51" t="s">
        <v>649</v>
      </c>
      <c r="K1006" s="51">
        <v>38.840000000000003</v>
      </c>
      <c r="L1006" s="51">
        <v>29.408999999999999</v>
      </c>
      <c r="M1006" s="51">
        <v>28.199000000000002</v>
      </c>
      <c r="N1006" s="51">
        <v>32.603000000000002</v>
      </c>
      <c r="O1006" s="51">
        <v>27.032</v>
      </c>
      <c r="P1006" s="51">
        <v>27.632000000000001</v>
      </c>
      <c r="Q1006" s="51">
        <v>29.433</v>
      </c>
      <c r="R1006" s="51">
        <v>33.296999999999997</v>
      </c>
      <c r="S1006" s="51">
        <v>36.119999999999997</v>
      </c>
      <c r="T1006" s="51">
        <v>32.658999999999999</v>
      </c>
      <c r="U1006" s="51">
        <v>2019</v>
      </c>
    </row>
    <row r="1007" spans="1:21" ht="15.5">
      <c r="A1007" s="51">
        <v>616</v>
      </c>
      <c r="B1007" s="51" t="s">
        <v>648</v>
      </c>
      <c r="C1007" s="51" t="s">
        <v>393</v>
      </c>
      <c r="D1007" s="51" t="str">
        <f t="shared" si="15"/>
        <v>NGSD_NGDPBotswana</v>
      </c>
      <c r="E1007" s="51" t="s">
        <v>308</v>
      </c>
      <c r="F1007" s="51" t="s">
        <v>394</v>
      </c>
      <c r="G1007" s="51" t="s">
        <v>395</v>
      </c>
      <c r="H1007" s="51" t="s">
        <v>392</v>
      </c>
      <c r="I1007" s="51"/>
      <c r="J1007" s="51" t="s">
        <v>649</v>
      </c>
      <c r="K1007" s="51">
        <v>38.823999999999998</v>
      </c>
      <c r="L1007" s="51">
        <v>37.136000000000003</v>
      </c>
      <c r="M1007" s="51">
        <v>42.579000000000001</v>
      </c>
      <c r="N1007" s="51">
        <v>39.537999999999997</v>
      </c>
      <c r="O1007" s="51">
        <v>34.718000000000004</v>
      </c>
      <c r="P1007" s="51">
        <v>32.957999999999998</v>
      </c>
      <c r="Q1007" s="51">
        <v>30.059000000000001</v>
      </c>
      <c r="R1007" s="51">
        <v>25.699000000000002</v>
      </c>
      <c r="S1007" s="51">
        <v>25.774999999999999</v>
      </c>
      <c r="T1007" s="51">
        <v>28.190999999999999</v>
      </c>
      <c r="U1007" s="51">
        <v>2019</v>
      </c>
    </row>
    <row r="1008" spans="1:21" ht="15.5">
      <c r="A1008" s="51">
        <v>616</v>
      </c>
      <c r="B1008" s="51" t="s">
        <v>648</v>
      </c>
      <c r="C1008" s="51" t="s">
        <v>396</v>
      </c>
      <c r="D1008" s="51" t="str">
        <f t="shared" si="15"/>
        <v>PCPIBotswana</v>
      </c>
      <c r="E1008" s="51" t="s">
        <v>308</v>
      </c>
      <c r="F1008" s="51" t="s">
        <v>397</v>
      </c>
      <c r="G1008" s="51" t="s">
        <v>398</v>
      </c>
      <c r="H1008" s="51" t="s">
        <v>360</v>
      </c>
      <c r="I1008" s="51"/>
      <c r="J1008" s="51" t="s">
        <v>650</v>
      </c>
      <c r="K1008" s="51">
        <v>264.99599999999998</v>
      </c>
      <c r="L1008" s="51">
        <v>280.58300000000003</v>
      </c>
      <c r="M1008" s="51">
        <v>292.97000000000003</v>
      </c>
      <c r="N1008" s="51">
        <v>301.91800000000001</v>
      </c>
      <c r="O1008" s="51">
        <v>310.40100000000001</v>
      </c>
      <c r="P1008" s="51">
        <v>320.63200000000001</v>
      </c>
      <c r="Q1008" s="51">
        <v>331.02300000000002</v>
      </c>
      <c r="R1008" s="51">
        <v>340.44</v>
      </c>
      <c r="S1008" s="51">
        <v>347.22699999999998</v>
      </c>
      <c r="T1008" s="51">
        <v>363.447</v>
      </c>
      <c r="U1008" s="51">
        <v>2019</v>
      </c>
    </row>
    <row r="1009" spans="1:21" ht="15.5">
      <c r="A1009" s="51">
        <v>616</v>
      </c>
      <c r="B1009" s="51" t="s">
        <v>648</v>
      </c>
      <c r="C1009" s="51" t="s">
        <v>400</v>
      </c>
      <c r="D1009" s="51" t="str">
        <f t="shared" si="15"/>
        <v>PCPIPCHBotswana</v>
      </c>
      <c r="E1009" s="51" t="s">
        <v>308</v>
      </c>
      <c r="F1009" s="51" t="s">
        <v>397</v>
      </c>
      <c r="G1009" s="51" t="s">
        <v>401</v>
      </c>
      <c r="H1009" s="51" t="s">
        <v>347</v>
      </c>
      <c r="I1009" s="51"/>
      <c r="J1009" s="51" t="s">
        <v>402</v>
      </c>
      <c r="K1009" s="51">
        <v>7.5369999999999999</v>
      </c>
      <c r="L1009" s="51">
        <v>5.8819999999999997</v>
      </c>
      <c r="M1009" s="51">
        <v>4.415</v>
      </c>
      <c r="N1009" s="51">
        <v>3.0539999999999998</v>
      </c>
      <c r="O1009" s="51">
        <v>2.81</v>
      </c>
      <c r="P1009" s="51">
        <v>3.2959999999999998</v>
      </c>
      <c r="Q1009" s="51">
        <v>3.2410000000000001</v>
      </c>
      <c r="R1009" s="51">
        <v>2.8450000000000002</v>
      </c>
      <c r="S1009" s="51">
        <v>1.994</v>
      </c>
      <c r="T1009" s="51">
        <v>4.6710000000000003</v>
      </c>
      <c r="U1009" s="51">
        <v>2019</v>
      </c>
    </row>
    <row r="1010" spans="1:21" ht="15.5">
      <c r="A1010" s="51">
        <v>616</v>
      </c>
      <c r="B1010" s="51" t="s">
        <v>648</v>
      </c>
      <c r="C1010" s="51" t="s">
        <v>403</v>
      </c>
      <c r="D1010" s="51" t="str">
        <f t="shared" si="15"/>
        <v>PCPIEBotswana</v>
      </c>
      <c r="E1010" s="51" t="s">
        <v>308</v>
      </c>
      <c r="F1010" s="51" t="s">
        <v>404</v>
      </c>
      <c r="G1010" s="51" t="s">
        <v>405</v>
      </c>
      <c r="H1010" s="51" t="s">
        <v>360</v>
      </c>
      <c r="I1010" s="51"/>
      <c r="J1010" s="51" t="s">
        <v>650</v>
      </c>
      <c r="K1010" s="51">
        <v>265.73200000000003</v>
      </c>
      <c r="L1010" s="51">
        <v>276.54399999999998</v>
      </c>
      <c r="M1010" s="51">
        <v>286.91399999999999</v>
      </c>
      <c r="N1010" s="51">
        <v>295.80799999999999</v>
      </c>
      <c r="O1010" s="51">
        <v>304.64</v>
      </c>
      <c r="P1010" s="51">
        <v>314.33999999999997</v>
      </c>
      <c r="Q1010" s="51">
        <v>325.46499999999997</v>
      </c>
      <c r="R1010" s="51">
        <v>332.625</v>
      </c>
      <c r="S1010" s="51">
        <v>340.125</v>
      </c>
      <c r="T1010" s="51">
        <v>356.01299999999998</v>
      </c>
      <c r="U1010" s="51">
        <v>2019</v>
      </c>
    </row>
    <row r="1011" spans="1:21" ht="15.5">
      <c r="A1011" s="51">
        <v>616</v>
      </c>
      <c r="B1011" s="51" t="s">
        <v>648</v>
      </c>
      <c r="C1011" s="51" t="s">
        <v>406</v>
      </c>
      <c r="D1011" s="51" t="str">
        <f t="shared" si="15"/>
        <v>PCPIEPCHBotswana</v>
      </c>
      <c r="E1011" s="51" t="s">
        <v>308</v>
      </c>
      <c r="F1011" s="51" t="s">
        <v>404</v>
      </c>
      <c r="G1011" s="51" t="s">
        <v>407</v>
      </c>
      <c r="H1011" s="51" t="s">
        <v>347</v>
      </c>
      <c r="I1011" s="51"/>
      <c r="J1011" s="51" t="s">
        <v>408</v>
      </c>
      <c r="K1011" s="51">
        <v>7.4349999999999996</v>
      </c>
      <c r="L1011" s="51">
        <v>4.0679999999999996</v>
      </c>
      <c r="M1011" s="51">
        <v>3.75</v>
      </c>
      <c r="N1011" s="51">
        <v>3.1</v>
      </c>
      <c r="O1011" s="51">
        <v>2.9860000000000002</v>
      </c>
      <c r="P1011" s="51">
        <v>3.1840000000000002</v>
      </c>
      <c r="Q1011" s="51">
        <v>3.5390000000000001</v>
      </c>
      <c r="R1011" s="51">
        <v>2.2000000000000002</v>
      </c>
      <c r="S1011" s="51">
        <v>2.2549999999999999</v>
      </c>
      <c r="T1011" s="51">
        <v>4.6710000000000003</v>
      </c>
      <c r="U1011" s="51">
        <v>2019</v>
      </c>
    </row>
    <row r="1012" spans="1:21" ht="15.5">
      <c r="A1012" s="51">
        <v>616</v>
      </c>
      <c r="B1012" s="51" t="s">
        <v>648</v>
      </c>
      <c r="C1012" s="51" t="s">
        <v>409</v>
      </c>
      <c r="D1012" s="51" t="str">
        <f t="shared" si="15"/>
        <v>FLIBOR6Botswana</v>
      </c>
      <c r="E1012" s="51" t="s">
        <v>308</v>
      </c>
      <c r="F1012" s="51" t="s">
        <v>410</v>
      </c>
      <c r="G1012" s="51"/>
      <c r="H1012" s="51" t="s">
        <v>384</v>
      </c>
      <c r="I1012" s="51"/>
      <c r="J1012" s="51"/>
      <c r="K1012" s="51"/>
      <c r="L1012" s="51"/>
      <c r="M1012" s="51"/>
      <c r="N1012" s="51"/>
      <c r="O1012" s="51"/>
      <c r="P1012" s="51"/>
      <c r="Q1012" s="51"/>
      <c r="R1012" s="51"/>
      <c r="S1012" s="51"/>
      <c r="T1012" s="51"/>
      <c r="U1012" s="51"/>
    </row>
    <row r="1013" spans="1:21" ht="15.5">
      <c r="A1013" s="51">
        <v>616</v>
      </c>
      <c r="B1013" s="51" t="s">
        <v>648</v>
      </c>
      <c r="C1013" s="51" t="s">
        <v>411</v>
      </c>
      <c r="D1013" s="51" t="str">
        <f t="shared" si="15"/>
        <v>TM_RPCHBotswana</v>
      </c>
      <c r="E1013" s="51" t="s">
        <v>308</v>
      </c>
      <c r="F1013" s="51" t="s">
        <v>412</v>
      </c>
      <c r="G1013" s="51" t="s">
        <v>413</v>
      </c>
      <c r="H1013" s="51" t="s">
        <v>347</v>
      </c>
      <c r="I1013" s="51"/>
      <c r="J1013" s="51" t="s">
        <v>651</v>
      </c>
      <c r="K1013" s="51">
        <v>32.078000000000003</v>
      </c>
      <c r="L1013" s="51">
        <v>10.013999999999999</v>
      </c>
      <c r="M1013" s="51">
        <v>0.154</v>
      </c>
      <c r="N1013" s="51">
        <v>2.3250000000000002</v>
      </c>
      <c r="O1013" s="51">
        <v>-1.7310000000000001</v>
      </c>
      <c r="P1013" s="51">
        <v>-21.079000000000001</v>
      </c>
      <c r="Q1013" s="51">
        <v>11.84</v>
      </c>
      <c r="R1013" s="51">
        <v>6.6609999999999996</v>
      </c>
      <c r="S1013" s="51">
        <v>-4.0780000000000003</v>
      </c>
      <c r="T1013" s="51">
        <v>3.1549999999999998</v>
      </c>
      <c r="U1013" s="51">
        <v>2019</v>
      </c>
    </row>
    <row r="1014" spans="1:21" ht="15.5">
      <c r="A1014" s="51">
        <v>616</v>
      </c>
      <c r="B1014" s="51" t="s">
        <v>648</v>
      </c>
      <c r="C1014" s="51" t="s">
        <v>415</v>
      </c>
      <c r="D1014" s="51" t="str">
        <f t="shared" si="15"/>
        <v>TMG_RPCHBotswana</v>
      </c>
      <c r="E1014" s="51" t="s">
        <v>308</v>
      </c>
      <c r="F1014" s="51" t="s">
        <v>416</v>
      </c>
      <c r="G1014" s="51" t="s">
        <v>417</v>
      </c>
      <c r="H1014" s="51" t="s">
        <v>347</v>
      </c>
      <c r="I1014" s="51"/>
      <c r="J1014" s="51" t="s">
        <v>651</v>
      </c>
      <c r="K1014" s="51">
        <v>43.500999999999998</v>
      </c>
      <c r="L1014" s="51">
        <v>9.3059999999999992</v>
      </c>
      <c r="M1014" s="51">
        <v>0.41099999999999998</v>
      </c>
      <c r="N1014" s="51">
        <v>2.3679999999999999</v>
      </c>
      <c r="O1014" s="51">
        <v>-10.15</v>
      </c>
      <c r="P1014" s="51">
        <v>-25.042999999999999</v>
      </c>
      <c r="Q1014" s="51">
        <v>12.715</v>
      </c>
      <c r="R1014" s="51">
        <v>8.23</v>
      </c>
      <c r="S1014" s="51">
        <v>9.2520000000000007</v>
      </c>
      <c r="T1014" s="51">
        <v>0.83399999999999996</v>
      </c>
      <c r="U1014" s="51">
        <v>2019</v>
      </c>
    </row>
    <row r="1015" spans="1:21" ht="15.5">
      <c r="A1015" s="51">
        <v>616</v>
      </c>
      <c r="B1015" s="51" t="s">
        <v>648</v>
      </c>
      <c r="C1015" s="51" t="s">
        <v>418</v>
      </c>
      <c r="D1015" s="51" t="str">
        <f t="shared" si="15"/>
        <v>TX_RPCHBotswana</v>
      </c>
      <c r="E1015" s="51" t="s">
        <v>308</v>
      </c>
      <c r="F1015" s="51" t="s">
        <v>419</v>
      </c>
      <c r="G1015" s="51" t="s">
        <v>420</v>
      </c>
      <c r="H1015" s="51" t="s">
        <v>347</v>
      </c>
      <c r="I1015" s="51"/>
      <c r="J1015" s="51" t="s">
        <v>651</v>
      </c>
      <c r="K1015" s="51">
        <v>17.841000000000001</v>
      </c>
      <c r="L1015" s="51">
        <v>37.802</v>
      </c>
      <c r="M1015" s="51">
        <v>7.7350000000000003</v>
      </c>
      <c r="N1015" s="51">
        <v>-16.283999999999999</v>
      </c>
      <c r="O1015" s="51">
        <v>6.2779999999999996</v>
      </c>
      <c r="P1015" s="51">
        <v>-16.207999999999998</v>
      </c>
      <c r="Q1015" s="51">
        <v>7.2039999999999997</v>
      </c>
      <c r="R1015" s="51">
        <v>-16.626999999999999</v>
      </c>
      <c r="S1015" s="51">
        <v>-23.542000000000002</v>
      </c>
      <c r="T1015" s="51">
        <v>34.213999999999999</v>
      </c>
      <c r="U1015" s="51">
        <v>2019</v>
      </c>
    </row>
    <row r="1016" spans="1:21" ht="15.5">
      <c r="A1016" s="51">
        <v>616</v>
      </c>
      <c r="B1016" s="51" t="s">
        <v>648</v>
      </c>
      <c r="C1016" s="51" t="s">
        <v>421</v>
      </c>
      <c r="D1016" s="51" t="str">
        <f t="shared" si="15"/>
        <v>TXG_RPCHBotswana</v>
      </c>
      <c r="E1016" s="51" t="s">
        <v>308</v>
      </c>
      <c r="F1016" s="51" t="s">
        <v>422</v>
      </c>
      <c r="G1016" s="51" t="s">
        <v>423</v>
      </c>
      <c r="H1016" s="51" t="s">
        <v>347</v>
      </c>
      <c r="I1016" s="51"/>
      <c r="J1016" s="51" t="s">
        <v>651</v>
      </c>
      <c r="K1016" s="51">
        <v>4.7839999999999998</v>
      </c>
      <c r="L1016" s="51">
        <v>40.911000000000001</v>
      </c>
      <c r="M1016" s="51">
        <v>7.3239999999999998</v>
      </c>
      <c r="N1016" s="51">
        <v>-20.059000000000001</v>
      </c>
      <c r="O1016" s="51">
        <v>15.565</v>
      </c>
      <c r="P1016" s="51">
        <v>-18.236000000000001</v>
      </c>
      <c r="Q1016" s="51">
        <v>8.8179999999999996</v>
      </c>
      <c r="R1016" s="51">
        <v>-18.95</v>
      </c>
      <c r="S1016" s="51">
        <v>-21.69</v>
      </c>
      <c r="T1016" s="51">
        <v>35.002000000000002</v>
      </c>
      <c r="U1016" s="51">
        <v>2019</v>
      </c>
    </row>
    <row r="1017" spans="1:21" ht="15.5">
      <c r="A1017" s="51">
        <v>616</v>
      </c>
      <c r="B1017" s="51" t="s">
        <v>648</v>
      </c>
      <c r="C1017" s="51" t="s">
        <v>424</v>
      </c>
      <c r="D1017" s="51" t="str">
        <f t="shared" si="15"/>
        <v>LURBotswana</v>
      </c>
      <c r="E1017" s="51" t="s">
        <v>308</v>
      </c>
      <c r="F1017" s="51" t="s">
        <v>425</v>
      </c>
      <c r="G1017" s="51" t="s">
        <v>426</v>
      </c>
      <c r="H1017" s="51" t="s">
        <v>427</v>
      </c>
      <c r="I1017" s="51"/>
      <c r="J1017" s="51"/>
      <c r="K1017" s="51"/>
      <c r="L1017" s="51"/>
      <c r="M1017" s="51"/>
      <c r="N1017" s="51"/>
      <c r="O1017" s="51"/>
      <c r="P1017" s="51"/>
      <c r="Q1017" s="51"/>
      <c r="R1017" s="51"/>
      <c r="S1017" s="51"/>
      <c r="T1017" s="51"/>
      <c r="U1017" s="51"/>
    </row>
    <row r="1018" spans="1:21" ht="15.5">
      <c r="A1018" s="51">
        <v>616</v>
      </c>
      <c r="B1018" s="51" t="s">
        <v>648</v>
      </c>
      <c r="C1018" s="51" t="s">
        <v>428</v>
      </c>
      <c r="D1018" s="51" t="str">
        <f t="shared" si="15"/>
        <v>LEBotswana</v>
      </c>
      <c r="E1018" s="51" t="s">
        <v>308</v>
      </c>
      <c r="F1018" s="51" t="s">
        <v>429</v>
      </c>
      <c r="G1018" s="51" t="s">
        <v>430</v>
      </c>
      <c r="H1018" s="51" t="s">
        <v>431</v>
      </c>
      <c r="I1018" s="51" t="s">
        <v>432</v>
      </c>
      <c r="J1018" s="51"/>
      <c r="K1018" s="51"/>
      <c r="L1018" s="51"/>
      <c r="M1018" s="51"/>
      <c r="N1018" s="51"/>
      <c r="O1018" s="51"/>
      <c r="P1018" s="51"/>
      <c r="Q1018" s="51"/>
      <c r="R1018" s="51"/>
      <c r="S1018" s="51"/>
      <c r="T1018" s="51"/>
      <c r="U1018" s="51"/>
    </row>
    <row r="1019" spans="1:21" ht="15.5">
      <c r="A1019" s="51">
        <v>616</v>
      </c>
      <c r="B1019" s="51" t="s">
        <v>648</v>
      </c>
      <c r="C1019" s="51" t="s">
        <v>433</v>
      </c>
      <c r="D1019" s="51" t="str">
        <f t="shared" si="15"/>
        <v>LPBotswana</v>
      </c>
      <c r="E1019" s="51" t="s">
        <v>308</v>
      </c>
      <c r="F1019" s="51" t="s">
        <v>434</v>
      </c>
      <c r="G1019" s="51" t="s">
        <v>435</v>
      </c>
      <c r="H1019" s="51" t="s">
        <v>431</v>
      </c>
      <c r="I1019" s="51" t="s">
        <v>432</v>
      </c>
      <c r="J1019" s="51" t="s">
        <v>652</v>
      </c>
      <c r="K1019" s="51">
        <v>2.04</v>
      </c>
      <c r="L1019" s="51">
        <v>2.0630000000000002</v>
      </c>
      <c r="M1019" s="51">
        <v>2.089</v>
      </c>
      <c r="N1019" s="51">
        <v>2.121</v>
      </c>
      <c r="O1019" s="51">
        <v>2.16</v>
      </c>
      <c r="P1019" s="51">
        <v>2.2050000000000001</v>
      </c>
      <c r="Q1019" s="51">
        <v>2.2509999999999999</v>
      </c>
      <c r="R1019" s="51">
        <v>2.298</v>
      </c>
      <c r="S1019" s="51">
        <v>2.3460000000000001</v>
      </c>
      <c r="T1019" s="51">
        <v>2.3959999999999999</v>
      </c>
      <c r="U1019" s="51">
        <v>2019</v>
      </c>
    </row>
    <row r="1020" spans="1:21" ht="15.5">
      <c r="A1020" s="51">
        <v>616</v>
      </c>
      <c r="B1020" s="51" t="s">
        <v>648</v>
      </c>
      <c r="C1020" s="51" t="s">
        <v>437</v>
      </c>
      <c r="D1020" s="51" t="str">
        <f t="shared" si="15"/>
        <v>GGRBotswana</v>
      </c>
      <c r="E1020" s="51" t="s">
        <v>308</v>
      </c>
      <c r="F1020" s="51" t="s">
        <v>438</v>
      </c>
      <c r="G1020" s="51" t="s">
        <v>439</v>
      </c>
      <c r="H1020" s="51" t="s">
        <v>342</v>
      </c>
      <c r="I1020" s="51" t="s">
        <v>343</v>
      </c>
      <c r="J1020" s="51" t="s">
        <v>653</v>
      </c>
      <c r="K1020" s="51">
        <v>41.709000000000003</v>
      </c>
      <c r="L1020" s="51">
        <v>49.006</v>
      </c>
      <c r="M1020" s="51">
        <v>55.957999999999998</v>
      </c>
      <c r="N1020" s="51">
        <v>47.473999999999997</v>
      </c>
      <c r="O1020" s="51">
        <v>57.453000000000003</v>
      </c>
      <c r="P1020" s="51">
        <v>56.468000000000004</v>
      </c>
      <c r="Q1020" s="51">
        <v>53.537999999999997</v>
      </c>
      <c r="R1020" s="51">
        <v>50.267000000000003</v>
      </c>
      <c r="S1020" s="51">
        <v>43.856000000000002</v>
      </c>
      <c r="T1020" s="51">
        <v>53.081000000000003</v>
      </c>
      <c r="U1020" s="51">
        <v>2020</v>
      </c>
    </row>
    <row r="1021" spans="1:21" ht="15.5">
      <c r="A1021" s="51">
        <v>616</v>
      </c>
      <c r="B1021" s="51" t="s">
        <v>648</v>
      </c>
      <c r="C1021" s="51" t="s">
        <v>441</v>
      </c>
      <c r="D1021" s="51" t="str">
        <f t="shared" si="15"/>
        <v>GGR_NGDPBotswana</v>
      </c>
      <c r="E1021" s="51" t="s">
        <v>308</v>
      </c>
      <c r="F1021" s="51" t="s">
        <v>438</v>
      </c>
      <c r="G1021" s="51" t="s">
        <v>439</v>
      </c>
      <c r="H1021" s="51" t="s">
        <v>392</v>
      </c>
      <c r="I1021" s="51"/>
      <c r="J1021" s="51" t="s">
        <v>442</v>
      </c>
      <c r="K1021" s="51">
        <v>36.686</v>
      </c>
      <c r="L1021" s="51">
        <v>37.6</v>
      </c>
      <c r="M1021" s="51">
        <v>38.348999999999997</v>
      </c>
      <c r="N1021" s="51">
        <v>31.193000000000001</v>
      </c>
      <c r="O1021" s="51">
        <v>33.22</v>
      </c>
      <c r="P1021" s="51">
        <v>30.913</v>
      </c>
      <c r="Q1021" s="51">
        <v>27.870999999999999</v>
      </c>
      <c r="R1021" s="51">
        <v>25.975999999999999</v>
      </c>
      <c r="S1021" s="51">
        <v>23.19</v>
      </c>
      <c r="T1021" s="51">
        <v>24.53</v>
      </c>
      <c r="U1021" s="51">
        <v>2020</v>
      </c>
    </row>
    <row r="1022" spans="1:21" ht="15.5">
      <c r="A1022" s="51">
        <v>616</v>
      </c>
      <c r="B1022" s="51" t="s">
        <v>648</v>
      </c>
      <c r="C1022" s="51" t="s">
        <v>443</v>
      </c>
      <c r="D1022" s="51" t="str">
        <f t="shared" si="15"/>
        <v>GGXBotswana</v>
      </c>
      <c r="E1022" s="51" t="s">
        <v>308</v>
      </c>
      <c r="F1022" s="51" t="s">
        <v>444</v>
      </c>
      <c r="G1022" s="51" t="s">
        <v>445</v>
      </c>
      <c r="H1022" s="51" t="s">
        <v>342</v>
      </c>
      <c r="I1022" s="51" t="s">
        <v>343</v>
      </c>
      <c r="J1022" s="51" t="s">
        <v>653</v>
      </c>
      <c r="K1022" s="51">
        <v>40.735999999999997</v>
      </c>
      <c r="L1022" s="51">
        <v>41.73</v>
      </c>
      <c r="M1022" s="51">
        <v>50.564</v>
      </c>
      <c r="N1022" s="51">
        <v>54.411000000000001</v>
      </c>
      <c r="O1022" s="51">
        <v>56.274999999999999</v>
      </c>
      <c r="P1022" s="51">
        <v>58.393000000000001</v>
      </c>
      <c r="Q1022" s="51">
        <v>62.350999999999999</v>
      </c>
      <c r="R1022" s="51">
        <v>65.445999999999998</v>
      </c>
      <c r="S1022" s="51">
        <v>68.802000000000007</v>
      </c>
      <c r="T1022" s="51">
        <v>71.203000000000003</v>
      </c>
      <c r="U1022" s="51">
        <v>2020</v>
      </c>
    </row>
    <row r="1023" spans="1:21" ht="15.5">
      <c r="A1023" s="51">
        <v>616</v>
      </c>
      <c r="B1023" s="51" t="s">
        <v>648</v>
      </c>
      <c r="C1023" s="51" t="s">
        <v>446</v>
      </c>
      <c r="D1023" s="51" t="str">
        <f t="shared" si="15"/>
        <v>GGX_NGDPBotswana</v>
      </c>
      <c r="E1023" s="51" t="s">
        <v>308</v>
      </c>
      <c r="F1023" s="51" t="s">
        <v>444</v>
      </c>
      <c r="G1023" s="51" t="s">
        <v>445</v>
      </c>
      <c r="H1023" s="51" t="s">
        <v>392</v>
      </c>
      <c r="I1023" s="51"/>
      <c r="J1023" s="51" t="s">
        <v>447</v>
      </c>
      <c r="K1023" s="51">
        <v>35.83</v>
      </c>
      <c r="L1023" s="51">
        <v>32.017000000000003</v>
      </c>
      <c r="M1023" s="51">
        <v>34.652000000000001</v>
      </c>
      <c r="N1023" s="51">
        <v>35.752000000000002</v>
      </c>
      <c r="O1023" s="51">
        <v>32.537999999999997</v>
      </c>
      <c r="P1023" s="51">
        <v>31.966999999999999</v>
      </c>
      <c r="Q1023" s="51">
        <v>32.459000000000003</v>
      </c>
      <c r="R1023" s="51">
        <v>33.82</v>
      </c>
      <c r="S1023" s="51">
        <v>36.381</v>
      </c>
      <c r="T1023" s="51">
        <v>32.905000000000001</v>
      </c>
      <c r="U1023" s="51">
        <v>2020</v>
      </c>
    </row>
    <row r="1024" spans="1:21" ht="15.5">
      <c r="A1024" s="51">
        <v>616</v>
      </c>
      <c r="B1024" s="51" t="s">
        <v>648</v>
      </c>
      <c r="C1024" s="51" t="s">
        <v>448</v>
      </c>
      <c r="D1024" s="51" t="str">
        <f t="shared" si="15"/>
        <v>GGXCNLBotswana</v>
      </c>
      <c r="E1024" s="51" t="s">
        <v>308</v>
      </c>
      <c r="F1024" s="51" t="s">
        <v>449</v>
      </c>
      <c r="G1024" s="51" t="s">
        <v>450</v>
      </c>
      <c r="H1024" s="51" t="s">
        <v>342</v>
      </c>
      <c r="I1024" s="51" t="s">
        <v>343</v>
      </c>
      <c r="J1024" s="51" t="s">
        <v>653</v>
      </c>
      <c r="K1024" s="51">
        <v>0.97199999999999998</v>
      </c>
      <c r="L1024" s="51">
        <v>7.2759999999999998</v>
      </c>
      <c r="M1024" s="51">
        <v>5.3940000000000001</v>
      </c>
      <c r="N1024" s="51">
        <v>-6.9379999999999997</v>
      </c>
      <c r="O1024" s="51">
        <v>1.1779999999999999</v>
      </c>
      <c r="P1024" s="51">
        <v>-1.925</v>
      </c>
      <c r="Q1024" s="51">
        <v>-8.8130000000000006</v>
      </c>
      <c r="R1024" s="51">
        <v>-15.179</v>
      </c>
      <c r="S1024" s="51">
        <v>-24.946000000000002</v>
      </c>
      <c r="T1024" s="51">
        <v>-18.122</v>
      </c>
      <c r="U1024" s="51">
        <v>2020</v>
      </c>
    </row>
    <row r="1025" spans="1:21" ht="15.5">
      <c r="A1025" s="51">
        <v>616</v>
      </c>
      <c r="B1025" s="51" t="s">
        <v>648</v>
      </c>
      <c r="C1025" s="51" t="s">
        <v>451</v>
      </c>
      <c r="D1025" s="51" t="str">
        <f t="shared" si="15"/>
        <v>GGXCNL_NGDPBotswana</v>
      </c>
      <c r="E1025" s="51" t="s">
        <v>308</v>
      </c>
      <c r="F1025" s="51" t="s">
        <v>449</v>
      </c>
      <c r="G1025" s="51" t="s">
        <v>450</v>
      </c>
      <c r="H1025" s="51" t="s">
        <v>392</v>
      </c>
      <c r="I1025" s="51"/>
      <c r="J1025" s="51" t="s">
        <v>452</v>
      </c>
      <c r="K1025" s="51">
        <v>0.85499999999999998</v>
      </c>
      <c r="L1025" s="51">
        <v>5.5830000000000002</v>
      </c>
      <c r="M1025" s="51">
        <v>3.6960000000000002</v>
      </c>
      <c r="N1025" s="51">
        <v>-4.5590000000000002</v>
      </c>
      <c r="O1025" s="51">
        <v>0.68100000000000005</v>
      </c>
      <c r="P1025" s="51">
        <v>-1.054</v>
      </c>
      <c r="Q1025" s="51">
        <v>-4.5880000000000001</v>
      </c>
      <c r="R1025" s="51">
        <v>-7.8440000000000003</v>
      </c>
      <c r="S1025" s="51">
        <v>-13.191000000000001</v>
      </c>
      <c r="T1025" s="51">
        <v>-8.375</v>
      </c>
      <c r="U1025" s="51">
        <v>2020</v>
      </c>
    </row>
    <row r="1026" spans="1:21" ht="15.5">
      <c r="A1026" s="51">
        <v>616</v>
      </c>
      <c r="B1026" s="51" t="s">
        <v>648</v>
      </c>
      <c r="C1026" s="51" t="s">
        <v>453</v>
      </c>
      <c r="D1026" s="51" t="str">
        <f t="shared" si="15"/>
        <v>GGSBBotswana</v>
      </c>
      <c r="E1026" s="51" t="s">
        <v>308</v>
      </c>
      <c r="F1026" s="51" t="s">
        <v>454</v>
      </c>
      <c r="G1026" s="51" t="s">
        <v>455</v>
      </c>
      <c r="H1026" s="51" t="s">
        <v>342</v>
      </c>
      <c r="I1026" s="51" t="s">
        <v>343</v>
      </c>
      <c r="J1026" s="51" t="s">
        <v>653</v>
      </c>
      <c r="K1026" s="51">
        <v>0.79900000000000004</v>
      </c>
      <c r="L1026" s="51">
        <v>4.6879999999999997</v>
      </c>
      <c r="M1026" s="51">
        <v>3.0249999999999999</v>
      </c>
      <c r="N1026" s="51">
        <v>-7.2709999999999999</v>
      </c>
      <c r="O1026" s="51">
        <v>0.39200000000000002</v>
      </c>
      <c r="P1026" s="51">
        <v>-2.8559999999999999</v>
      </c>
      <c r="Q1026" s="51">
        <v>-10.336</v>
      </c>
      <c r="R1026" s="51">
        <v>-15.327999999999999</v>
      </c>
      <c r="S1026" s="51">
        <v>-21.677</v>
      </c>
      <c r="T1026" s="51">
        <v>-16.369</v>
      </c>
      <c r="U1026" s="51">
        <v>2020</v>
      </c>
    </row>
    <row r="1027" spans="1:21" ht="15.5">
      <c r="A1027" s="51">
        <v>616</v>
      </c>
      <c r="B1027" s="51" t="s">
        <v>648</v>
      </c>
      <c r="C1027" s="51" t="s">
        <v>456</v>
      </c>
      <c r="D1027" s="51" t="str">
        <f t="shared" ref="D1027:D1090" si="16">C1027&amp;E1027</f>
        <v>GGSB_NPGDPBotswana</v>
      </c>
      <c r="E1027" s="51" t="s">
        <v>308</v>
      </c>
      <c r="F1027" s="51" t="s">
        <v>454</v>
      </c>
      <c r="G1027" s="51" t="s">
        <v>455</v>
      </c>
      <c r="H1027" s="51" t="s">
        <v>380</v>
      </c>
      <c r="I1027" s="51"/>
      <c r="J1027" s="51"/>
      <c r="K1027" s="51"/>
      <c r="L1027" s="51"/>
      <c r="M1027" s="51"/>
      <c r="N1027" s="51"/>
      <c r="O1027" s="51"/>
      <c r="P1027" s="51"/>
      <c r="Q1027" s="51"/>
      <c r="R1027" s="51"/>
      <c r="S1027" s="51"/>
      <c r="T1027" s="51"/>
      <c r="U1027" s="51"/>
    </row>
    <row r="1028" spans="1:21" ht="15.5">
      <c r="A1028" s="51">
        <v>616</v>
      </c>
      <c r="B1028" s="51" t="s">
        <v>648</v>
      </c>
      <c r="C1028" s="51" t="s">
        <v>457</v>
      </c>
      <c r="D1028" s="51" t="str">
        <f t="shared" si="16"/>
        <v>GGXONLBBotswana</v>
      </c>
      <c r="E1028" s="51" t="s">
        <v>308</v>
      </c>
      <c r="F1028" s="51" t="s">
        <v>458</v>
      </c>
      <c r="G1028" s="51" t="s">
        <v>459</v>
      </c>
      <c r="H1028" s="51" t="s">
        <v>342</v>
      </c>
      <c r="I1028" s="51" t="s">
        <v>343</v>
      </c>
      <c r="J1028" s="51" t="s">
        <v>653</v>
      </c>
      <c r="K1028" s="51">
        <v>1.6060000000000001</v>
      </c>
      <c r="L1028" s="51">
        <v>6.6970000000000001</v>
      </c>
      <c r="M1028" s="51">
        <v>5.8129999999999997</v>
      </c>
      <c r="N1028" s="51">
        <v>-6.1379999999999999</v>
      </c>
      <c r="O1028" s="51">
        <v>1.5189999999999999</v>
      </c>
      <c r="P1028" s="51">
        <v>-0.98799999999999999</v>
      </c>
      <c r="Q1028" s="51">
        <v>-7.8449999999999998</v>
      </c>
      <c r="R1028" s="51">
        <v>-14.026</v>
      </c>
      <c r="S1028" s="51">
        <v>-23.536000000000001</v>
      </c>
      <c r="T1028" s="51">
        <v>-16.082000000000001</v>
      </c>
      <c r="U1028" s="51">
        <v>2020</v>
      </c>
    </row>
    <row r="1029" spans="1:21" ht="15.5">
      <c r="A1029" s="51">
        <v>616</v>
      </c>
      <c r="B1029" s="51" t="s">
        <v>648</v>
      </c>
      <c r="C1029" s="51" t="s">
        <v>460</v>
      </c>
      <c r="D1029" s="51" t="str">
        <f t="shared" si="16"/>
        <v>GGXONLB_NGDPBotswana</v>
      </c>
      <c r="E1029" s="51" t="s">
        <v>308</v>
      </c>
      <c r="F1029" s="51" t="s">
        <v>458</v>
      </c>
      <c r="G1029" s="51" t="s">
        <v>459</v>
      </c>
      <c r="H1029" s="51" t="s">
        <v>392</v>
      </c>
      <c r="I1029" s="51"/>
      <c r="J1029" s="51" t="s">
        <v>461</v>
      </c>
      <c r="K1029" s="51">
        <v>1.413</v>
      </c>
      <c r="L1029" s="51">
        <v>5.1379999999999999</v>
      </c>
      <c r="M1029" s="51">
        <v>3.984</v>
      </c>
      <c r="N1029" s="51">
        <v>-4.0330000000000004</v>
      </c>
      <c r="O1029" s="51">
        <v>0.878</v>
      </c>
      <c r="P1029" s="51">
        <v>-0.54100000000000004</v>
      </c>
      <c r="Q1029" s="51">
        <v>-4.0839999999999996</v>
      </c>
      <c r="R1029" s="51">
        <v>-7.2480000000000002</v>
      </c>
      <c r="S1029" s="51">
        <v>-12.445</v>
      </c>
      <c r="T1029" s="51">
        <v>-7.4320000000000004</v>
      </c>
      <c r="U1029" s="51">
        <v>2020</v>
      </c>
    </row>
    <row r="1030" spans="1:21" ht="15.5">
      <c r="A1030" s="51">
        <v>616</v>
      </c>
      <c r="B1030" s="51" t="s">
        <v>648</v>
      </c>
      <c r="C1030" s="51" t="s">
        <v>462</v>
      </c>
      <c r="D1030" s="51" t="str">
        <f t="shared" si="16"/>
        <v>GGXWDNBotswana</v>
      </c>
      <c r="E1030" s="51" t="s">
        <v>308</v>
      </c>
      <c r="F1030" s="51" t="s">
        <v>463</v>
      </c>
      <c r="G1030" s="51" t="s">
        <v>464</v>
      </c>
      <c r="H1030" s="51" t="s">
        <v>342</v>
      </c>
      <c r="I1030" s="51" t="s">
        <v>343</v>
      </c>
      <c r="J1030" s="51" t="s">
        <v>653</v>
      </c>
      <c r="K1030" s="51">
        <v>-0.52600000000000002</v>
      </c>
      <c r="L1030" s="51">
        <v>-5.883</v>
      </c>
      <c r="M1030" s="51">
        <v>-13.641</v>
      </c>
      <c r="N1030" s="51">
        <v>-10.992000000000001</v>
      </c>
      <c r="O1030" s="51">
        <v>-5.4969999999999999</v>
      </c>
      <c r="P1030" s="51">
        <v>-8.4339999999999993</v>
      </c>
      <c r="Q1030" s="51">
        <v>-2.4510000000000001</v>
      </c>
      <c r="R1030" s="51">
        <v>5.6520000000000001</v>
      </c>
      <c r="S1030" s="51">
        <v>27.292999999999999</v>
      </c>
      <c r="T1030" s="51">
        <v>49.243000000000002</v>
      </c>
      <c r="U1030" s="51">
        <v>2020</v>
      </c>
    </row>
    <row r="1031" spans="1:21" ht="15.5">
      <c r="A1031" s="51">
        <v>616</v>
      </c>
      <c r="B1031" s="51" t="s">
        <v>648</v>
      </c>
      <c r="C1031" s="51" t="s">
        <v>465</v>
      </c>
      <c r="D1031" s="51" t="str">
        <f t="shared" si="16"/>
        <v>GGXWDN_NGDPBotswana</v>
      </c>
      <c r="E1031" s="51" t="s">
        <v>308</v>
      </c>
      <c r="F1031" s="51" t="s">
        <v>463</v>
      </c>
      <c r="G1031" s="51" t="s">
        <v>464</v>
      </c>
      <c r="H1031" s="51" t="s">
        <v>392</v>
      </c>
      <c r="I1031" s="51"/>
      <c r="J1031" s="51" t="s">
        <v>487</v>
      </c>
      <c r="K1031" s="51">
        <v>-0.46300000000000002</v>
      </c>
      <c r="L1031" s="51">
        <v>-4.5129999999999999</v>
      </c>
      <c r="M1031" s="51">
        <v>-9.3480000000000008</v>
      </c>
      <c r="N1031" s="51">
        <v>-7.2220000000000004</v>
      </c>
      <c r="O1031" s="51">
        <v>-3.1779999999999999</v>
      </c>
      <c r="P1031" s="51">
        <v>-4.617</v>
      </c>
      <c r="Q1031" s="51">
        <v>-1.276</v>
      </c>
      <c r="R1031" s="51">
        <v>2.9209999999999998</v>
      </c>
      <c r="S1031" s="51">
        <v>14.432</v>
      </c>
      <c r="T1031" s="51">
        <v>22.757000000000001</v>
      </c>
      <c r="U1031" s="51">
        <v>2020</v>
      </c>
    </row>
    <row r="1032" spans="1:21" ht="15.5">
      <c r="A1032" s="51">
        <v>616</v>
      </c>
      <c r="B1032" s="51" t="s">
        <v>648</v>
      </c>
      <c r="C1032" s="51" t="s">
        <v>466</v>
      </c>
      <c r="D1032" s="51" t="str">
        <f t="shared" si="16"/>
        <v>GGXWDGBotswana</v>
      </c>
      <c r="E1032" s="51" t="s">
        <v>308</v>
      </c>
      <c r="F1032" s="51" t="s">
        <v>467</v>
      </c>
      <c r="G1032" s="51" t="s">
        <v>468</v>
      </c>
      <c r="H1032" s="51" t="s">
        <v>342</v>
      </c>
      <c r="I1032" s="51" t="s">
        <v>343</v>
      </c>
      <c r="J1032" s="51" t="s">
        <v>653</v>
      </c>
      <c r="K1032" s="51">
        <v>21.777000000000001</v>
      </c>
      <c r="L1032" s="51">
        <v>22.672999999999998</v>
      </c>
      <c r="M1032" s="51">
        <v>25.31</v>
      </c>
      <c r="N1032" s="51">
        <v>26.161999999999999</v>
      </c>
      <c r="O1032" s="51">
        <v>26.99</v>
      </c>
      <c r="P1032" s="51">
        <v>24.472000000000001</v>
      </c>
      <c r="Q1032" s="51">
        <v>27.271999999999998</v>
      </c>
      <c r="R1032" s="51">
        <v>28.766999999999999</v>
      </c>
      <c r="S1032" s="51">
        <v>37.777999999999999</v>
      </c>
      <c r="T1032" s="51">
        <v>54.69</v>
      </c>
      <c r="U1032" s="51">
        <v>2020</v>
      </c>
    </row>
    <row r="1033" spans="1:21" ht="15.5">
      <c r="A1033" s="51">
        <v>616</v>
      </c>
      <c r="B1033" s="51" t="s">
        <v>648</v>
      </c>
      <c r="C1033" s="51" t="s">
        <v>469</v>
      </c>
      <c r="D1033" s="51" t="str">
        <f t="shared" si="16"/>
        <v>GGXWDG_NGDPBotswana</v>
      </c>
      <c r="E1033" s="51" t="s">
        <v>308</v>
      </c>
      <c r="F1033" s="51" t="s">
        <v>467</v>
      </c>
      <c r="G1033" s="51" t="s">
        <v>468</v>
      </c>
      <c r="H1033" s="51" t="s">
        <v>392</v>
      </c>
      <c r="I1033" s="51"/>
      <c r="J1033" s="51" t="s">
        <v>470</v>
      </c>
      <c r="K1033" s="51">
        <v>19.154</v>
      </c>
      <c r="L1033" s="51">
        <v>17.396000000000001</v>
      </c>
      <c r="M1033" s="51">
        <v>17.346</v>
      </c>
      <c r="N1033" s="51">
        <v>17.190000000000001</v>
      </c>
      <c r="O1033" s="51">
        <v>15.606</v>
      </c>
      <c r="P1033" s="51">
        <v>13.397</v>
      </c>
      <c r="Q1033" s="51">
        <v>14.196999999999999</v>
      </c>
      <c r="R1033" s="51">
        <v>14.866</v>
      </c>
      <c r="S1033" s="51">
        <v>19.977</v>
      </c>
      <c r="T1033" s="51">
        <v>25.274000000000001</v>
      </c>
      <c r="U1033" s="51">
        <v>2020</v>
      </c>
    </row>
    <row r="1034" spans="1:21" ht="15.5">
      <c r="A1034" s="51">
        <v>616</v>
      </c>
      <c r="B1034" s="51" t="s">
        <v>648</v>
      </c>
      <c r="C1034" s="51" t="s">
        <v>471</v>
      </c>
      <c r="D1034" s="51" t="str">
        <f t="shared" si="16"/>
        <v>NGDP_FYBotswana</v>
      </c>
      <c r="E1034" s="51" t="s">
        <v>308</v>
      </c>
      <c r="F1034" s="51" t="s">
        <v>472</v>
      </c>
      <c r="G1034" s="51" t="s">
        <v>473</v>
      </c>
      <c r="H1034" s="51" t="s">
        <v>342</v>
      </c>
      <c r="I1034" s="51" t="s">
        <v>343</v>
      </c>
      <c r="J1034" s="51" t="s">
        <v>653</v>
      </c>
      <c r="K1034" s="51">
        <v>113.69199999999999</v>
      </c>
      <c r="L1034" s="51">
        <v>130.33600000000001</v>
      </c>
      <c r="M1034" s="51">
        <v>145.91800000000001</v>
      </c>
      <c r="N1034" s="51">
        <v>152.191</v>
      </c>
      <c r="O1034" s="51">
        <v>172.94900000000001</v>
      </c>
      <c r="P1034" s="51">
        <v>182.66900000000001</v>
      </c>
      <c r="Q1034" s="51">
        <v>192.09100000000001</v>
      </c>
      <c r="R1034" s="51">
        <v>193.51499999999999</v>
      </c>
      <c r="S1034" s="51">
        <v>189.114</v>
      </c>
      <c r="T1034" s="51">
        <v>216.39099999999999</v>
      </c>
      <c r="U1034" s="51">
        <v>2020</v>
      </c>
    </row>
    <row r="1035" spans="1:21" ht="15.5">
      <c r="A1035" s="51">
        <v>616</v>
      </c>
      <c r="B1035" s="51" t="s">
        <v>648</v>
      </c>
      <c r="C1035" s="51" t="s">
        <v>474</v>
      </c>
      <c r="D1035" s="51" t="str">
        <f t="shared" si="16"/>
        <v>BCABotswana</v>
      </c>
      <c r="E1035" s="51" t="s">
        <v>308</v>
      </c>
      <c r="F1035" s="51" t="s">
        <v>475</v>
      </c>
      <c r="G1035" s="51" t="s">
        <v>476</v>
      </c>
      <c r="H1035" s="51" t="s">
        <v>352</v>
      </c>
      <c r="I1035" s="51" t="s">
        <v>343</v>
      </c>
      <c r="J1035" s="51" t="s">
        <v>654</v>
      </c>
      <c r="K1035" s="51">
        <v>4.5999999999999999E-2</v>
      </c>
      <c r="L1035" s="51">
        <v>1.3220000000000001</v>
      </c>
      <c r="M1035" s="51">
        <v>2.496</v>
      </c>
      <c r="N1035" s="51">
        <v>1.121</v>
      </c>
      <c r="O1035" s="51">
        <v>1.2030000000000001</v>
      </c>
      <c r="P1035" s="51">
        <v>0.92600000000000005</v>
      </c>
      <c r="Q1035" s="51">
        <v>0.11700000000000001</v>
      </c>
      <c r="R1035" s="51">
        <v>-1.393</v>
      </c>
      <c r="S1035" s="51">
        <v>-1.6459999999999999</v>
      </c>
      <c r="T1035" s="51">
        <v>-0.83699999999999997</v>
      </c>
      <c r="U1035" s="51">
        <v>2019</v>
      </c>
    </row>
    <row r="1036" spans="1:21" ht="15.5">
      <c r="A1036" s="51">
        <v>616</v>
      </c>
      <c r="B1036" s="51" t="s">
        <v>648</v>
      </c>
      <c r="C1036" s="51" t="s">
        <v>478</v>
      </c>
      <c r="D1036" s="51" t="str">
        <f t="shared" si="16"/>
        <v>BCA_NGDPDBotswana</v>
      </c>
      <c r="E1036" s="51" t="s">
        <v>308</v>
      </c>
      <c r="F1036" s="51" t="s">
        <v>475</v>
      </c>
      <c r="G1036" s="51" t="s">
        <v>476</v>
      </c>
      <c r="H1036" s="51" t="s">
        <v>392</v>
      </c>
      <c r="I1036" s="51"/>
      <c r="J1036" s="51" t="s">
        <v>479</v>
      </c>
      <c r="K1036" s="51">
        <v>0.28399999999999997</v>
      </c>
      <c r="L1036" s="51">
        <v>8.8650000000000002</v>
      </c>
      <c r="M1036" s="51">
        <v>15.352</v>
      </c>
      <c r="N1036" s="51">
        <v>7.758</v>
      </c>
      <c r="O1036" s="51">
        <v>7.6859999999999999</v>
      </c>
      <c r="P1036" s="51">
        <v>5.3259999999999996</v>
      </c>
      <c r="Q1036" s="51">
        <v>0.626</v>
      </c>
      <c r="R1036" s="51">
        <v>-7.5979999999999999</v>
      </c>
      <c r="S1036" s="51">
        <v>-10.345000000000001</v>
      </c>
      <c r="T1036" s="51">
        <v>-4.468</v>
      </c>
      <c r="U1036" s="51">
        <v>2019</v>
      </c>
    </row>
    <row r="1037" spans="1:21" ht="15.5">
      <c r="A1037" s="51">
        <v>223</v>
      </c>
      <c r="B1037" s="51" t="s">
        <v>655</v>
      </c>
      <c r="C1037" s="51" t="s">
        <v>338</v>
      </c>
      <c r="D1037" s="51" t="str">
        <f t="shared" si="16"/>
        <v>NGDP_RBrazil</v>
      </c>
      <c r="E1037" s="51" t="s">
        <v>199</v>
      </c>
      <c r="F1037" s="51" t="s">
        <v>340</v>
      </c>
      <c r="G1037" s="51" t="s">
        <v>341</v>
      </c>
      <c r="H1037" s="51" t="s">
        <v>342</v>
      </c>
      <c r="I1037" s="51" t="s">
        <v>343</v>
      </c>
      <c r="J1037" s="51" t="s">
        <v>656</v>
      </c>
      <c r="K1037" s="51">
        <v>1194.3599999999999</v>
      </c>
      <c r="L1037" s="51">
        <v>1230.25</v>
      </c>
      <c r="M1037" s="51">
        <v>1236.45</v>
      </c>
      <c r="N1037" s="51">
        <v>1192.6099999999999</v>
      </c>
      <c r="O1037" s="51">
        <v>1153.54</v>
      </c>
      <c r="P1037" s="51">
        <v>1168.8</v>
      </c>
      <c r="Q1037" s="51">
        <v>1189.6500000000001</v>
      </c>
      <c r="R1037" s="51">
        <v>1206.44</v>
      </c>
      <c r="S1037" s="51">
        <v>1157.47</v>
      </c>
      <c r="T1037" s="51">
        <v>1199.77</v>
      </c>
      <c r="U1037" s="51">
        <v>2020</v>
      </c>
    </row>
    <row r="1038" spans="1:21" ht="15.5">
      <c r="A1038" s="51">
        <v>223</v>
      </c>
      <c r="B1038" s="51" t="s">
        <v>655</v>
      </c>
      <c r="C1038" s="51" t="s">
        <v>345</v>
      </c>
      <c r="D1038" s="51" t="str">
        <f t="shared" si="16"/>
        <v>NGDP_RPCHBrazil</v>
      </c>
      <c r="E1038" s="51" t="s">
        <v>199</v>
      </c>
      <c r="F1038" s="51" t="s">
        <v>340</v>
      </c>
      <c r="G1038" s="51" t="s">
        <v>346</v>
      </c>
      <c r="H1038" s="51" t="s">
        <v>347</v>
      </c>
      <c r="I1038" s="51"/>
      <c r="J1038" s="51" t="s">
        <v>348</v>
      </c>
      <c r="K1038" s="51">
        <v>1.921</v>
      </c>
      <c r="L1038" s="51">
        <v>3.0049999999999999</v>
      </c>
      <c r="M1038" s="51">
        <v>0.504</v>
      </c>
      <c r="N1038" s="51">
        <v>-3.5459999999999998</v>
      </c>
      <c r="O1038" s="51">
        <v>-3.2759999999999998</v>
      </c>
      <c r="P1038" s="51">
        <v>1.323</v>
      </c>
      <c r="Q1038" s="51">
        <v>1.784</v>
      </c>
      <c r="R1038" s="51">
        <v>1.411</v>
      </c>
      <c r="S1038" s="51">
        <v>-4.0590000000000002</v>
      </c>
      <c r="T1038" s="51">
        <v>3.6549999999999998</v>
      </c>
      <c r="U1038" s="51">
        <v>2020</v>
      </c>
    </row>
    <row r="1039" spans="1:21" ht="15.5">
      <c r="A1039" s="51">
        <v>223</v>
      </c>
      <c r="B1039" s="51" t="s">
        <v>655</v>
      </c>
      <c r="C1039" s="51" t="s">
        <v>349</v>
      </c>
      <c r="D1039" s="51" t="str">
        <f t="shared" si="16"/>
        <v>NGDPBrazil</v>
      </c>
      <c r="E1039" s="51" t="s">
        <v>199</v>
      </c>
      <c r="F1039" s="51" t="s">
        <v>155</v>
      </c>
      <c r="G1039" s="51" t="s">
        <v>350</v>
      </c>
      <c r="H1039" s="51" t="s">
        <v>342</v>
      </c>
      <c r="I1039" s="51" t="s">
        <v>343</v>
      </c>
      <c r="J1039" s="51" t="s">
        <v>656</v>
      </c>
      <c r="K1039" s="51">
        <v>4814.76</v>
      </c>
      <c r="L1039" s="51">
        <v>5331.62</v>
      </c>
      <c r="M1039" s="51">
        <v>5778.95</v>
      </c>
      <c r="N1039" s="51">
        <v>5995.79</v>
      </c>
      <c r="O1039" s="51">
        <v>6269.33</v>
      </c>
      <c r="P1039" s="51">
        <v>6585.48</v>
      </c>
      <c r="Q1039" s="51">
        <v>7004.14</v>
      </c>
      <c r="R1039" s="51">
        <v>7407.02</v>
      </c>
      <c r="S1039" s="51">
        <v>7447.86</v>
      </c>
      <c r="T1039" s="51">
        <v>8049.48</v>
      </c>
      <c r="U1039" s="51">
        <v>2020</v>
      </c>
    </row>
    <row r="1040" spans="1:21" ht="15.5">
      <c r="A1040" s="51">
        <v>223</v>
      </c>
      <c r="B1040" s="51" t="s">
        <v>655</v>
      </c>
      <c r="C1040" s="51" t="s">
        <v>157</v>
      </c>
      <c r="D1040" s="51" t="str">
        <f t="shared" si="16"/>
        <v>NGDPDBrazil</v>
      </c>
      <c r="E1040" s="51" t="s">
        <v>199</v>
      </c>
      <c r="F1040" s="51" t="s">
        <v>155</v>
      </c>
      <c r="G1040" s="51" t="s">
        <v>351</v>
      </c>
      <c r="H1040" s="51" t="s">
        <v>352</v>
      </c>
      <c r="I1040" s="51" t="s">
        <v>343</v>
      </c>
      <c r="J1040" s="51" t="s">
        <v>353</v>
      </c>
      <c r="K1040" s="51">
        <v>2464.0500000000002</v>
      </c>
      <c r="L1040" s="51">
        <v>2471.7199999999998</v>
      </c>
      <c r="M1040" s="51">
        <v>2456.06</v>
      </c>
      <c r="N1040" s="51">
        <v>1800.05</v>
      </c>
      <c r="O1040" s="51">
        <v>1796.62</v>
      </c>
      <c r="P1040" s="51">
        <v>2063.52</v>
      </c>
      <c r="Q1040" s="51">
        <v>1916.93</v>
      </c>
      <c r="R1040" s="51">
        <v>1877.11</v>
      </c>
      <c r="S1040" s="51">
        <v>1434.08</v>
      </c>
      <c r="T1040" s="51">
        <v>1491.77</v>
      </c>
      <c r="U1040" s="51">
        <v>2020</v>
      </c>
    </row>
    <row r="1041" spans="1:21" ht="15.5">
      <c r="A1041" s="51">
        <v>223</v>
      </c>
      <c r="B1041" s="51" t="s">
        <v>655</v>
      </c>
      <c r="C1041" s="51" t="s">
        <v>354</v>
      </c>
      <c r="D1041" s="51" t="str">
        <f t="shared" si="16"/>
        <v>PPPGDPBrazil</v>
      </c>
      <c r="E1041" s="51" t="s">
        <v>199</v>
      </c>
      <c r="F1041" s="51" t="s">
        <v>155</v>
      </c>
      <c r="G1041" s="51" t="s">
        <v>355</v>
      </c>
      <c r="H1041" s="51" t="s">
        <v>356</v>
      </c>
      <c r="I1041" s="51" t="s">
        <v>343</v>
      </c>
      <c r="J1041" s="51" t="s">
        <v>353</v>
      </c>
      <c r="K1041" s="51">
        <v>2998.54</v>
      </c>
      <c r="L1041" s="51">
        <v>3133.89</v>
      </c>
      <c r="M1041" s="51">
        <v>3187.16</v>
      </c>
      <c r="N1041" s="51">
        <v>3014.76</v>
      </c>
      <c r="O1041" s="51">
        <v>2939.1</v>
      </c>
      <c r="P1041" s="51">
        <v>3018.71</v>
      </c>
      <c r="Q1041" s="51">
        <v>3146.32</v>
      </c>
      <c r="R1041" s="51">
        <v>3247.68</v>
      </c>
      <c r="S1041" s="51">
        <v>3153.63</v>
      </c>
      <c r="T1041" s="51">
        <v>3328.46</v>
      </c>
      <c r="U1041" s="51">
        <v>2020</v>
      </c>
    </row>
    <row r="1042" spans="1:21" ht="15.5">
      <c r="A1042" s="51">
        <v>223</v>
      </c>
      <c r="B1042" s="51" t="s">
        <v>655</v>
      </c>
      <c r="C1042" s="51" t="s">
        <v>357</v>
      </c>
      <c r="D1042" s="51" t="str">
        <f t="shared" si="16"/>
        <v>NGDP_DBrazil</v>
      </c>
      <c r="E1042" s="51" t="s">
        <v>199</v>
      </c>
      <c r="F1042" s="51" t="s">
        <v>358</v>
      </c>
      <c r="G1042" s="51" t="s">
        <v>359</v>
      </c>
      <c r="H1042" s="51" t="s">
        <v>360</v>
      </c>
      <c r="I1042" s="51"/>
      <c r="J1042" s="51" t="s">
        <v>361</v>
      </c>
      <c r="K1042" s="51">
        <v>403.12400000000002</v>
      </c>
      <c r="L1042" s="51">
        <v>433.37599999999998</v>
      </c>
      <c r="M1042" s="51">
        <v>467.38200000000001</v>
      </c>
      <c r="N1042" s="51">
        <v>502.745</v>
      </c>
      <c r="O1042" s="51">
        <v>543.48599999999999</v>
      </c>
      <c r="P1042" s="51">
        <v>563.43899999999996</v>
      </c>
      <c r="Q1042" s="51">
        <v>588.75699999999995</v>
      </c>
      <c r="R1042" s="51">
        <v>613.95899999999995</v>
      </c>
      <c r="S1042" s="51">
        <v>643.46199999999999</v>
      </c>
      <c r="T1042" s="51">
        <v>670.91800000000001</v>
      </c>
      <c r="U1042" s="51">
        <v>2020</v>
      </c>
    </row>
    <row r="1043" spans="1:21" ht="15.5">
      <c r="A1043" s="51">
        <v>223</v>
      </c>
      <c r="B1043" s="51" t="s">
        <v>655</v>
      </c>
      <c r="C1043" s="51" t="s">
        <v>362</v>
      </c>
      <c r="D1043" s="51" t="str">
        <f t="shared" si="16"/>
        <v>NGDPRPCBrazil</v>
      </c>
      <c r="E1043" s="51" t="s">
        <v>199</v>
      </c>
      <c r="F1043" s="51" t="s">
        <v>363</v>
      </c>
      <c r="G1043" s="51" t="s">
        <v>364</v>
      </c>
      <c r="H1043" s="51" t="s">
        <v>342</v>
      </c>
      <c r="I1043" s="51" t="s">
        <v>333</v>
      </c>
      <c r="J1043" s="51" t="s">
        <v>365</v>
      </c>
      <c r="K1043" s="51">
        <v>6022.56</v>
      </c>
      <c r="L1043" s="51">
        <v>6151.14</v>
      </c>
      <c r="M1043" s="51">
        <v>6129.61</v>
      </c>
      <c r="N1043" s="51">
        <v>5861.18</v>
      </c>
      <c r="O1043" s="51">
        <v>5622.72</v>
      </c>
      <c r="P1043" s="51">
        <v>5651.7</v>
      </c>
      <c r="Q1043" s="51">
        <v>5705.89</v>
      </c>
      <c r="R1043" s="51">
        <v>5740.92</v>
      </c>
      <c r="S1043" s="51">
        <v>5474.67</v>
      </c>
      <c r="T1043" s="51">
        <v>5638.53</v>
      </c>
      <c r="U1043" s="51">
        <v>2019</v>
      </c>
    </row>
    <row r="1044" spans="1:21" ht="15.5">
      <c r="A1044" s="51">
        <v>223</v>
      </c>
      <c r="B1044" s="51" t="s">
        <v>655</v>
      </c>
      <c r="C1044" s="51" t="s">
        <v>366</v>
      </c>
      <c r="D1044" s="51" t="str">
        <f t="shared" si="16"/>
        <v>NGDPRPPPPCBrazil</v>
      </c>
      <c r="E1044" s="51" t="s">
        <v>199</v>
      </c>
      <c r="F1044" s="51" t="s">
        <v>363</v>
      </c>
      <c r="G1044" s="51" t="s">
        <v>367</v>
      </c>
      <c r="H1044" s="51" t="s">
        <v>368</v>
      </c>
      <c r="I1044" s="51" t="s">
        <v>333</v>
      </c>
      <c r="J1044" s="51" t="s">
        <v>365</v>
      </c>
      <c r="K1044" s="51">
        <v>15554.69</v>
      </c>
      <c r="L1044" s="51">
        <v>15886.78</v>
      </c>
      <c r="M1044" s="51">
        <v>15831.19</v>
      </c>
      <c r="N1044" s="51">
        <v>15137.91</v>
      </c>
      <c r="O1044" s="51">
        <v>14522.03</v>
      </c>
      <c r="P1044" s="51">
        <v>14596.87</v>
      </c>
      <c r="Q1044" s="51">
        <v>14736.82</v>
      </c>
      <c r="R1044" s="51">
        <v>14827.29</v>
      </c>
      <c r="S1044" s="51">
        <v>14139.65</v>
      </c>
      <c r="T1044" s="51">
        <v>14562.84</v>
      </c>
      <c r="U1044" s="51">
        <v>2019</v>
      </c>
    </row>
    <row r="1045" spans="1:21" ht="15.5">
      <c r="A1045" s="51">
        <v>223</v>
      </c>
      <c r="B1045" s="51" t="s">
        <v>655</v>
      </c>
      <c r="C1045" s="51" t="s">
        <v>369</v>
      </c>
      <c r="D1045" s="51" t="str">
        <f t="shared" si="16"/>
        <v>NGDPPCBrazil</v>
      </c>
      <c r="E1045" s="51" t="s">
        <v>199</v>
      </c>
      <c r="F1045" s="51" t="s">
        <v>370</v>
      </c>
      <c r="G1045" s="51" t="s">
        <v>371</v>
      </c>
      <c r="H1045" s="51" t="s">
        <v>342</v>
      </c>
      <c r="I1045" s="51" t="s">
        <v>333</v>
      </c>
      <c r="J1045" s="51" t="s">
        <v>372</v>
      </c>
      <c r="K1045" s="51">
        <v>24278.35</v>
      </c>
      <c r="L1045" s="51">
        <v>26657.56</v>
      </c>
      <c r="M1045" s="51">
        <v>28648.67</v>
      </c>
      <c r="N1045" s="51">
        <v>29466.81</v>
      </c>
      <c r="O1045" s="51">
        <v>30558.69</v>
      </c>
      <c r="P1045" s="51">
        <v>31843.9</v>
      </c>
      <c r="Q1045" s="51">
        <v>33593.81</v>
      </c>
      <c r="R1045" s="51">
        <v>35246.870000000003</v>
      </c>
      <c r="S1045" s="51">
        <v>35227.47</v>
      </c>
      <c r="T1045" s="51">
        <v>37829.9</v>
      </c>
      <c r="U1045" s="51">
        <v>2019</v>
      </c>
    </row>
    <row r="1046" spans="1:21" ht="15.5">
      <c r="A1046" s="51">
        <v>223</v>
      </c>
      <c r="B1046" s="51" t="s">
        <v>655</v>
      </c>
      <c r="C1046" s="51" t="s">
        <v>373</v>
      </c>
      <c r="D1046" s="51" t="str">
        <f t="shared" si="16"/>
        <v>NGDPDPCBrazil</v>
      </c>
      <c r="E1046" s="51" t="s">
        <v>199</v>
      </c>
      <c r="F1046" s="51" t="s">
        <v>370</v>
      </c>
      <c r="G1046" s="51" t="s">
        <v>374</v>
      </c>
      <c r="H1046" s="51" t="s">
        <v>352</v>
      </c>
      <c r="I1046" s="51" t="s">
        <v>333</v>
      </c>
      <c r="J1046" s="51" t="s">
        <v>372</v>
      </c>
      <c r="K1046" s="51">
        <v>12424.95</v>
      </c>
      <c r="L1046" s="51">
        <v>12358.34</v>
      </c>
      <c r="M1046" s="51">
        <v>12175.68</v>
      </c>
      <c r="N1046" s="51">
        <v>8846.48</v>
      </c>
      <c r="O1046" s="51">
        <v>8757.31</v>
      </c>
      <c r="P1046" s="51">
        <v>9978.09</v>
      </c>
      <c r="Q1046" s="51">
        <v>9194.15</v>
      </c>
      <c r="R1046" s="51">
        <v>8932.39</v>
      </c>
      <c r="S1046" s="51">
        <v>6783.05</v>
      </c>
      <c r="T1046" s="51">
        <v>7010.84</v>
      </c>
      <c r="U1046" s="51">
        <v>2019</v>
      </c>
    </row>
    <row r="1047" spans="1:21" ht="15.5">
      <c r="A1047" s="51">
        <v>223</v>
      </c>
      <c r="B1047" s="51" t="s">
        <v>655</v>
      </c>
      <c r="C1047" s="51" t="s">
        <v>375</v>
      </c>
      <c r="D1047" s="51" t="str">
        <f t="shared" si="16"/>
        <v>PPPPCBrazil</v>
      </c>
      <c r="E1047" s="51" t="s">
        <v>199</v>
      </c>
      <c r="F1047" s="51" t="s">
        <v>370</v>
      </c>
      <c r="G1047" s="51" t="s">
        <v>376</v>
      </c>
      <c r="H1047" s="51" t="s">
        <v>356</v>
      </c>
      <c r="I1047" s="51" t="s">
        <v>333</v>
      </c>
      <c r="J1047" s="51" t="s">
        <v>372</v>
      </c>
      <c r="K1047" s="51">
        <v>15120.06</v>
      </c>
      <c r="L1047" s="51">
        <v>15669.16</v>
      </c>
      <c r="M1047" s="51">
        <v>15800.05</v>
      </c>
      <c r="N1047" s="51">
        <v>14816.27</v>
      </c>
      <c r="O1047" s="51">
        <v>14326.08</v>
      </c>
      <c r="P1047" s="51">
        <v>14596.87</v>
      </c>
      <c r="Q1047" s="51">
        <v>15090.65</v>
      </c>
      <c r="R1047" s="51">
        <v>15454.34</v>
      </c>
      <c r="S1047" s="51">
        <v>14916.29</v>
      </c>
      <c r="T1047" s="51">
        <v>15642.67</v>
      </c>
      <c r="U1047" s="51">
        <v>2019</v>
      </c>
    </row>
    <row r="1048" spans="1:21" ht="15.5">
      <c r="A1048" s="51">
        <v>223</v>
      </c>
      <c r="B1048" s="51" t="s">
        <v>655</v>
      </c>
      <c r="C1048" s="51" t="s">
        <v>377</v>
      </c>
      <c r="D1048" s="51" t="str">
        <f t="shared" si="16"/>
        <v>NGAP_NPGDPBrazil</v>
      </c>
      <c r="E1048" s="51" t="s">
        <v>199</v>
      </c>
      <c r="F1048" s="51" t="s">
        <v>378</v>
      </c>
      <c r="G1048" s="51" t="s">
        <v>379</v>
      </c>
      <c r="H1048" s="51" t="s">
        <v>380</v>
      </c>
      <c r="I1048" s="51"/>
      <c r="J1048" s="51"/>
      <c r="K1048" s="51"/>
      <c r="L1048" s="51"/>
      <c r="M1048" s="51"/>
      <c r="N1048" s="51"/>
      <c r="O1048" s="51"/>
      <c r="P1048" s="51"/>
      <c r="Q1048" s="51"/>
      <c r="R1048" s="51"/>
      <c r="S1048" s="51"/>
      <c r="T1048" s="51"/>
      <c r="U1048" s="51"/>
    </row>
    <row r="1049" spans="1:21" ht="15.5">
      <c r="A1049" s="51">
        <v>223</v>
      </c>
      <c r="B1049" s="51" t="s">
        <v>655</v>
      </c>
      <c r="C1049" s="51" t="s">
        <v>381</v>
      </c>
      <c r="D1049" s="51" t="str">
        <f t="shared" si="16"/>
        <v>PPPSHBrazil</v>
      </c>
      <c r="E1049" s="51" t="s">
        <v>199</v>
      </c>
      <c r="F1049" s="51" t="s">
        <v>382</v>
      </c>
      <c r="G1049" s="51" t="s">
        <v>383</v>
      </c>
      <c r="H1049" s="51" t="s">
        <v>384</v>
      </c>
      <c r="I1049" s="51"/>
      <c r="J1049" s="51" t="s">
        <v>353</v>
      </c>
      <c r="K1049" s="51">
        <v>2.9940000000000002</v>
      </c>
      <c r="L1049" s="51">
        <v>2.9830000000000001</v>
      </c>
      <c r="M1049" s="51">
        <v>2.9239999999999999</v>
      </c>
      <c r="N1049" s="51">
        <v>2.7090000000000001</v>
      </c>
      <c r="O1049" s="51">
        <v>2.544</v>
      </c>
      <c r="P1049" s="51">
        <v>2.4809999999999999</v>
      </c>
      <c r="Q1049" s="51">
        <v>2.44</v>
      </c>
      <c r="R1049" s="51">
        <v>2.41</v>
      </c>
      <c r="S1049" s="51">
        <v>2.395</v>
      </c>
      <c r="T1049" s="51">
        <v>2.3450000000000002</v>
      </c>
      <c r="U1049" s="51">
        <v>2020</v>
      </c>
    </row>
    <row r="1050" spans="1:21" ht="15.5">
      <c r="A1050" s="51">
        <v>223</v>
      </c>
      <c r="B1050" s="51" t="s">
        <v>655</v>
      </c>
      <c r="C1050" s="51" t="s">
        <v>385</v>
      </c>
      <c r="D1050" s="51" t="str">
        <f t="shared" si="16"/>
        <v>PPPEXBrazil</v>
      </c>
      <c r="E1050" s="51" t="s">
        <v>199</v>
      </c>
      <c r="F1050" s="51" t="s">
        <v>386</v>
      </c>
      <c r="G1050" s="51" t="s">
        <v>387</v>
      </c>
      <c r="H1050" s="51" t="s">
        <v>388</v>
      </c>
      <c r="I1050" s="51"/>
      <c r="J1050" s="51" t="s">
        <v>353</v>
      </c>
      <c r="K1050" s="51">
        <v>1.6060000000000001</v>
      </c>
      <c r="L1050" s="51">
        <v>1.7010000000000001</v>
      </c>
      <c r="M1050" s="51">
        <v>1.8129999999999999</v>
      </c>
      <c r="N1050" s="51">
        <v>1.9890000000000001</v>
      </c>
      <c r="O1050" s="51">
        <v>2.133</v>
      </c>
      <c r="P1050" s="51">
        <v>2.1819999999999999</v>
      </c>
      <c r="Q1050" s="51">
        <v>2.226</v>
      </c>
      <c r="R1050" s="51">
        <v>2.2810000000000001</v>
      </c>
      <c r="S1050" s="51">
        <v>2.3620000000000001</v>
      </c>
      <c r="T1050" s="51">
        <v>2.4180000000000001</v>
      </c>
      <c r="U1050" s="51">
        <v>2020</v>
      </c>
    </row>
    <row r="1051" spans="1:21" ht="15.5">
      <c r="A1051" s="51">
        <v>223</v>
      </c>
      <c r="B1051" s="51" t="s">
        <v>655</v>
      </c>
      <c r="C1051" s="51" t="s">
        <v>389</v>
      </c>
      <c r="D1051" s="51" t="str">
        <f t="shared" si="16"/>
        <v>NID_NGDPBrazil</v>
      </c>
      <c r="E1051" s="51" t="s">
        <v>199</v>
      </c>
      <c r="F1051" s="51" t="s">
        <v>390</v>
      </c>
      <c r="G1051" s="51" t="s">
        <v>391</v>
      </c>
      <c r="H1051" s="51" t="s">
        <v>392</v>
      </c>
      <c r="I1051" s="51"/>
      <c r="J1051" s="51" t="s">
        <v>656</v>
      </c>
      <c r="K1051" s="51">
        <v>21.417000000000002</v>
      </c>
      <c r="L1051" s="51">
        <v>21.693999999999999</v>
      </c>
      <c r="M1051" s="51">
        <v>20.547999999999998</v>
      </c>
      <c r="N1051" s="51">
        <v>17.411999999999999</v>
      </c>
      <c r="O1051" s="51">
        <v>14.97</v>
      </c>
      <c r="P1051" s="51">
        <v>14.625999999999999</v>
      </c>
      <c r="Q1051" s="51">
        <v>15.095000000000001</v>
      </c>
      <c r="R1051" s="51">
        <v>15.403</v>
      </c>
      <c r="S1051" s="51">
        <v>15.404999999999999</v>
      </c>
      <c r="T1051" s="51">
        <v>15.368</v>
      </c>
      <c r="U1051" s="51">
        <v>2020</v>
      </c>
    </row>
    <row r="1052" spans="1:21" ht="15.5">
      <c r="A1052" s="51">
        <v>223</v>
      </c>
      <c r="B1052" s="51" t="s">
        <v>655</v>
      </c>
      <c r="C1052" s="51" t="s">
        <v>393</v>
      </c>
      <c r="D1052" s="51" t="str">
        <f t="shared" si="16"/>
        <v>NGSD_NGDPBrazil</v>
      </c>
      <c r="E1052" s="51" t="s">
        <v>199</v>
      </c>
      <c r="F1052" s="51" t="s">
        <v>394</v>
      </c>
      <c r="G1052" s="51" t="s">
        <v>395</v>
      </c>
      <c r="H1052" s="51" t="s">
        <v>392</v>
      </c>
      <c r="I1052" s="51"/>
      <c r="J1052" s="51" t="s">
        <v>656</v>
      </c>
      <c r="K1052" s="51">
        <v>18.015999999999998</v>
      </c>
      <c r="L1052" s="51">
        <v>18.466000000000001</v>
      </c>
      <c r="M1052" s="51">
        <v>16.419</v>
      </c>
      <c r="N1052" s="51">
        <v>14.385</v>
      </c>
      <c r="O1052" s="51">
        <v>13.621</v>
      </c>
      <c r="P1052" s="51">
        <v>13.898</v>
      </c>
      <c r="Q1052" s="51">
        <v>12.928000000000001</v>
      </c>
      <c r="R1052" s="51">
        <v>12.702</v>
      </c>
      <c r="S1052" s="51">
        <v>14.536</v>
      </c>
      <c r="T1052" s="51">
        <v>14.771000000000001</v>
      </c>
      <c r="U1052" s="51">
        <v>2020</v>
      </c>
    </row>
    <row r="1053" spans="1:21" ht="15.5">
      <c r="A1053" s="51">
        <v>223</v>
      </c>
      <c r="B1053" s="51" t="s">
        <v>655</v>
      </c>
      <c r="C1053" s="51" t="s">
        <v>396</v>
      </c>
      <c r="D1053" s="51" t="str">
        <f t="shared" si="16"/>
        <v>PCPIBrazil</v>
      </c>
      <c r="E1053" s="51" t="s">
        <v>199</v>
      </c>
      <c r="F1053" s="51" t="s">
        <v>397</v>
      </c>
      <c r="G1053" s="51" t="s">
        <v>398</v>
      </c>
      <c r="H1053" s="51" t="s">
        <v>360</v>
      </c>
      <c r="I1053" s="51"/>
      <c r="J1053" s="51" t="s">
        <v>657</v>
      </c>
      <c r="K1053" s="51">
        <v>23066633284567.301</v>
      </c>
      <c r="L1053" s="51">
        <v>24497737755913.398</v>
      </c>
      <c r="M1053" s="51">
        <v>26048244961124.102</v>
      </c>
      <c r="N1053" s="51">
        <v>28400440595910.199</v>
      </c>
      <c r="O1053" s="51">
        <v>30882511530234.398</v>
      </c>
      <c r="P1053" s="51">
        <v>31946817701225.199</v>
      </c>
      <c r="Q1053" s="51">
        <v>33117565218738.102</v>
      </c>
      <c r="R1053" s="51">
        <v>34353857264335.898</v>
      </c>
      <c r="S1053" s="51">
        <v>35457162626753.898</v>
      </c>
      <c r="T1053" s="51">
        <v>37101906331156.797</v>
      </c>
      <c r="U1053" s="51">
        <v>2020</v>
      </c>
    </row>
    <row r="1054" spans="1:21" ht="15.5">
      <c r="A1054" s="51">
        <v>223</v>
      </c>
      <c r="B1054" s="51" t="s">
        <v>655</v>
      </c>
      <c r="C1054" s="51" t="s">
        <v>400</v>
      </c>
      <c r="D1054" s="51" t="str">
        <f t="shared" si="16"/>
        <v>PCPIPCHBrazil</v>
      </c>
      <c r="E1054" s="51" t="s">
        <v>199</v>
      </c>
      <c r="F1054" s="51" t="s">
        <v>397</v>
      </c>
      <c r="G1054" s="51" t="s">
        <v>401</v>
      </c>
      <c r="H1054" s="51" t="s">
        <v>347</v>
      </c>
      <c r="I1054" s="51"/>
      <c r="J1054" s="51" t="s">
        <v>402</v>
      </c>
      <c r="K1054" s="51">
        <v>5.4039999999999999</v>
      </c>
      <c r="L1054" s="51">
        <v>6.2039999999999997</v>
      </c>
      <c r="M1054" s="51">
        <v>6.3289999999999997</v>
      </c>
      <c r="N1054" s="51">
        <v>9.0299999999999994</v>
      </c>
      <c r="O1054" s="51">
        <v>8.74</v>
      </c>
      <c r="P1054" s="51">
        <v>3.4460000000000002</v>
      </c>
      <c r="Q1054" s="51">
        <v>3.665</v>
      </c>
      <c r="R1054" s="51">
        <v>3.7330000000000001</v>
      </c>
      <c r="S1054" s="51">
        <v>3.2120000000000002</v>
      </c>
      <c r="T1054" s="51">
        <v>4.6390000000000002</v>
      </c>
      <c r="U1054" s="51">
        <v>2020</v>
      </c>
    </row>
    <row r="1055" spans="1:21" ht="15.5">
      <c r="A1055" s="51">
        <v>223</v>
      </c>
      <c r="B1055" s="51" t="s">
        <v>655</v>
      </c>
      <c r="C1055" s="51" t="s">
        <v>403</v>
      </c>
      <c r="D1055" s="51" t="str">
        <f t="shared" si="16"/>
        <v>PCPIEBrazil</v>
      </c>
      <c r="E1055" s="51" t="s">
        <v>199</v>
      </c>
      <c r="F1055" s="51" t="s">
        <v>404</v>
      </c>
      <c r="G1055" s="51" t="s">
        <v>405</v>
      </c>
      <c r="H1055" s="51" t="s">
        <v>360</v>
      </c>
      <c r="I1055" s="51"/>
      <c r="J1055" s="51" t="s">
        <v>657</v>
      </c>
      <c r="K1055" s="51">
        <v>23737394538824.699</v>
      </c>
      <c r="L1055" s="51">
        <v>25140468746949.699</v>
      </c>
      <c r="M1055" s="51">
        <v>26751373594790</v>
      </c>
      <c r="N1055" s="51">
        <v>29606680919231.199</v>
      </c>
      <c r="O1055" s="51">
        <v>31468365315161</v>
      </c>
      <c r="P1055" s="51">
        <v>32395848151435.398</v>
      </c>
      <c r="Q1055" s="51">
        <v>33609228852161.699</v>
      </c>
      <c r="R1055" s="51">
        <v>35056455684887.898</v>
      </c>
      <c r="S1055" s="51">
        <v>36640075506149.203</v>
      </c>
      <c r="T1055" s="51">
        <v>38298015693554.398</v>
      </c>
      <c r="U1055" s="51">
        <v>2020</v>
      </c>
    </row>
    <row r="1056" spans="1:21" ht="15.5">
      <c r="A1056" s="51">
        <v>223</v>
      </c>
      <c r="B1056" s="51" t="s">
        <v>655</v>
      </c>
      <c r="C1056" s="51" t="s">
        <v>406</v>
      </c>
      <c r="D1056" s="51" t="str">
        <f t="shared" si="16"/>
        <v>PCPIEPCHBrazil</v>
      </c>
      <c r="E1056" s="51" t="s">
        <v>199</v>
      </c>
      <c r="F1056" s="51" t="s">
        <v>404</v>
      </c>
      <c r="G1056" s="51" t="s">
        <v>407</v>
      </c>
      <c r="H1056" s="51" t="s">
        <v>347</v>
      </c>
      <c r="I1056" s="51"/>
      <c r="J1056" s="51" t="s">
        <v>408</v>
      </c>
      <c r="K1056" s="51">
        <v>5.8390000000000004</v>
      </c>
      <c r="L1056" s="51">
        <v>5.9109999999999996</v>
      </c>
      <c r="M1056" s="51">
        <v>6.4080000000000004</v>
      </c>
      <c r="N1056" s="51">
        <v>10.673</v>
      </c>
      <c r="O1056" s="51">
        <v>6.2880000000000003</v>
      </c>
      <c r="P1056" s="51">
        <v>2.9470000000000001</v>
      </c>
      <c r="Q1056" s="51">
        <v>3.7450000000000001</v>
      </c>
      <c r="R1056" s="51">
        <v>4.306</v>
      </c>
      <c r="S1056" s="51">
        <v>4.5170000000000003</v>
      </c>
      <c r="T1056" s="51">
        <v>4.5250000000000004</v>
      </c>
      <c r="U1056" s="51">
        <v>2020</v>
      </c>
    </row>
    <row r="1057" spans="1:21" ht="15.5">
      <c r="A1057" s="51">
        <v>223</v>
      </c>
      <c r="B1057" s="51" t="s">
        <v>655</v>
      </c>
      <c r="C1057" s="51" t="s">
        <v>409</v>
      </c>
      <c r="D1057" s="51" t="str">
        <f t="shared" si="16"/>
        <v>FLIBOR6Brazil</v>
      </c>
      <c r="E1057" s="51" t="s">
        <v>199</v>
      </c>
      <c r="F1057" s="51" t="s">
        <v>410</v>
      </c>
      <c r="G1057" s="51"/>
      <c r="H1057" s="51" t="s">
        <v>384</v>
      </c>
      <c r="I1057" s="51"/>
      <c r="J1057" s="51"/>
      <c r="K1057" s="51"/>
      <c r="L1057" s="51"/>
      <c r="M1057" s="51"/>
      <c r="N1057" s="51"/>
      <c r="O1057" s="51"/>
      <c r="P1057" s="51"/>
      <c r="Q1057" s="51"/>
      <c r="R1057" s="51"/>
      <c r="S1057" s="51"/>
      <c r="T1057" s="51"/>
      <c r="U1057" s="51"/>
    </row>
    <row r="1058" spans="1:21" ht="15.5">
      <c r="A1058" s="51">
        <v>223</v>
      </c>
      <c r="B1058" s="51" t="s">
        <v>655</v>
      </c>
      <c r="C1058" s="51" t="s">
        <v>411</v>
      </c>
      <c r="D1058" s="51" t="str">
        <f t="shared" si="16"/>
        <v>TM_RPCHBrazil</v>
      </c>
      <c r="E1058" s="51" t="s">
        <v>199</v>
      </c>
      <c r="F1058" s="51" t="s">
        <v>412</v>
      </c>
      <c r="G1058" s="51" t="s">
        <v>413</v>
      </c>
      <c r="H1058" s="51" t="s">
        <v>347</v>
      </c>
      <c r="I1058" s="51"/>
      <c r="J1058" s="51" t="s">
        <v>658</v>
      </c>
      <c r="K1058" s="51">
        <v>-0.34100000000000003</v>
      </c>
      <c r="L1058" s="51">
        <v>8.41</v>
      </c>
      <c r="M1058" s="51">
        <v>-0.113</v>
      </c>
      <c r="N1058" s="51">
        <v>-13.46</v>
      </c>
      <c r="O1058" s="51">
        <v>-8.1180000000000003</v>
      </c>
      <c r="P1058" s="51">
        <v>7.0129999999999999</v>
      </c>
      <c r="Q1058" s="51">
        <v>5.8849999999999998</v>
      </c>
      <c r="R1058" s="51">
        <v>3.508</v>
      </c>
      <c r="S1058" s="51">
        <v>-7.68</v>
      </c>
      <c r="T1058" s="51">
        <v>13.7</v>
      </c>
      <c r="U1058" s="51">
        <v>2020</v>
      </c>
    </row>
    <row r="1059" spans="1:21" ht="15.5">
      <c r="A1059" s="51">
        <v>223</v>
      </c>
      <c r="B1059" s="51" t="s">
        <v>655</v>
      </c>
      <c r="C1059" s="51" t="s">
        <v>415</v>
      </c>
      <c r="D1059" s="51" t="str">
        <f t="shared" si="16"/>
        <v>TMG_RPCHBrazil</v>
      </c>
      <c r="E1059" s="51" t="s">
        <v>199</v>
      </c>
      <c r="F1059" s="51" t="s">
        <v>416</v>
      </c>
      <c r="G1059" s="51" t="s">
        <v>417</v>
      </c>
      <c r="H1059" s="51" t="s">
        <v>347</v>
      </c>
      <c r="I1059" s="51"/>
      <c r="J1059" s="51" t="s">
        <v>658</v>
      </c>
      <c r="K1059" s="51">
        <v>-2.2490000000000001</v>
      </c>
      <c r="L1059" s="51">
        <v>8.5220000000000002</v>
      </c>
      <c r="M1059" s="51">
        <v>-2.4159999999999999</v>
      </c>
      <c r="N1059" s="51">
        <v>-15.206</v>
      </c>
      <c r="O1059" s="51">
        <v>-11.032999999999999</v>
      </c>
      <c r="P1059" s="51">
        <v>6.0339999999999998</v>
      </c>
      <c r="Q1059" s="51">
        <v>12.643000000000001</v>
      </c>
      <c r="R1059" s="51">
        <v>4.0620000000000003</v>
      </c>
      <c r="S1059" s="51">
        <v>-1.5740000000000001</v>
      </c>
      <c r="T1059" s="51">
        <v>10</v>
      </c>
      <c r="U1059" s="51">
        <v>2020</v>
      </c>
    </row>
    <row r="1060" spans="1:21" ht="15.5">
      <c r="A1060" s="51">
        <v>223</v>
      </c>
      <c r="B1060" s="51" t="s">
        <v>655</v>
      </c>
      <c r="C1060" s="51" t="s">
        <v>418</v>
      </c>
      <c r="D1060" s="51" t="str">
        <f t="shared" si="16"/>
        <v>TX_RPCHBrazil</v>
      </c>
      <c r="E1060" s="51" t="s">
        <v>199</v>
      </c>
      <c r="F1060" s="51" t="s">
        <v>419</v>
      </c>
      <c r="G1060" s="51" t="s">
        <v>420</v>
      </c>
      <c r="H1060" s="51" t="s">
        <v>347</v>
      </c>
      <c r="I1060" s="51"/>
      <c r="J1060" s="51" t="s">
        <v>658</v>
      </c>
      <c r="K1060" s="51">
        <v>1.095</v>
      </c>
      <c r="L1060" s="51">
        <v>2.738</v>
      </c>
      <c r="M1060" s="51">
        <v>-0.27700000000000002</v>
      </c>
      <c r="N1060" s="51">
        <v>8.0920000000000005</v>
      </c>
      <c r="O1060" s="51">
        <v>3.6080000000000001</v>
      </c>
      <c r="P1060" s="51">
        <v>5.4240000000000004</v>
      </c>
      <c r="Q1060" s="51">
        <v>3.5249999999999999</v>
      </c>
      <c r="R1060" s="51">
        <v>-1.5920000000000001</v>
      </c>
      <c r="S1060" s="51">
        <v>-1.286</v>
      </c>
      <c r="T1060" s="51">
        <v>2.7789999999999999</v>
      </c>
      <c r="U1060" s="51">
        <v>2020</v>
      </c>
    </row>
    <row r="1061" spans="1:21" ht="15.5">
      <c r="A1061" s="51">
        <v>223</v>
      </c>
      <c r="B1061" s="51" t="s">
        <v>655</v>
      </c>
      <c r="C1061" s="51" t="s">
        <v>421</v>
      </c>
      <c r="D1061" s="51" t="str">
        <f t="shared" si="16"/>
        <v>TXG_RPCHBrazil</v>
      </c>
      <c r="E1061" s="51" t="s">
        <v>199</v>
      </c>
      <c r="F1061" s="51" t="s">
        <v>422</v>
      </c>
      <c r="G1061" s="51" t="s">
        <v>423</v>
      </c>
      <c r="H1061" s="51" t="s">
        <v>347</v>
      </c>
      <c r="I1061" s="51"/>
      <c r="J1061" s="51" t="s">
        <v>658</v>
      </c>
      <c r="K1061" s="51">
        <v>-0.253</v>
      </c>
      <c r="L1061" s="51">
        <v>2.9929999999999999</v>
      </c>
      <c r="M1061" s="51">
        <v>-2.0529999999999999</v>
      </c>
      <c r="N1061" s="51">
        <v>8.1349999999999998</v>
      </c>
      <c r="O1061" s="51">
        <v>3.3610000000000002</v>
      </c>
      <c r="P1061" s="51">
        <v>7.4779999999999998</v>
      </c>
      <c r="Q1061" s="51">
        <v>4.4409999999999998</v>
      </c>
      <c r="R1061" s="51">
        <v>-1.9319999999999999</v>
      </c>
      <c r="S1061" s="51">
        <v>0.17599999999999999</v>
      </c>
      <c r="T1061" s="51">
        <v>0.97599999999999998</v>
      </c>
      <c r="U1061" s="51">
        <v>2020</v>
      </c>
    </row>
    <row r="1062" spans="1:21" ht="15.5">
      <c r="A1062" s="51">
        <v>223</v>
      </c>
      <c r="B1062" s="51" t="s">
        <v>655</v>
      </c>
      <c r="C1062" s="51" t="s">
        <v>424</v>
      </c>
      <c r="D1062" s="51" t="str">
        <f t="shared" si="16"/>
        <v>LURBrazil</v>
      </c>
      <c r="E1062" s="51" t="s">
        <v>199</v>
      </c>
      <c r="F1062" s="51" t="s">
        <v>425</v>
      </c>
      <c r="G1062" s="51" t="s">
        <v>426</v>
      </c>
      <c r="H1062" s="51" t="s">
        <v>427</v>
      </c>
      <c r="I1062" s="51"/>
      <c r="J1062" s="51" t="s">
        <v>659</v>
      </c>
      <c r="K1062" s="51">
        <v>7.4</v>
      </c>
      <c r="L1062" s="51">
        <v>7.2</v>
      </c>
      <c r="M1062" s="51">
        <v>6.7830000000000004</v>
      </c>
      <c r="N1062" s="51">
        <v>8.2829999999999995</v>
      </c>
      <c r="O1062" s="51">
        <v>11.257999999999999</v>
      </c>
      <c r="P1062" s="51">
        <v>12.766999999999999</v>
      </c>
      <c r="Q1062" s="51">
        <v>12.257999999999999</v>
      </c>
      <c r="R1062" s="51">
        <v>11.925000000000001</v>
      </c>
      <c r="S1062" s="51">
        <v>13.242000000000001</v>
      </c>
      <c r="T1062" s="51">
        <v>14.489000000000001</v>
      </c>
      <c r="U1062" s="51">
        <v>2020</v>
      </c>
    </row>
    <row r="1063" spans="1:21" ht="15.5">
      <c r="A1063" s="51">
        <v>223</v>
      </c>
      <c r="B1063" s="51" t="s">
        <v>655</v>
      </c>
      <c r="C1063" s="51" t="s">
        <v>428</v>
      </c>
      <c r="D1063" s="51" t="str">
        <f t="shared" si="16"/>
        <v>LEBrazil</v>
      </c>
      <c r="E1063" s="51" t="s">
        <v>199</v>
      </c>
      <c r="F1063" s="51" t="s">
        <v>429</v>
      </c>
      <c r="G1063" s="51" t="s">
        <v>430</v>
      </c>
      <c r="H1063" s="51" t="s">
        <v>431</v>
      </c>
      <c r="I1063" s="51" t="s">
        <v>432</v>
      </c>
      <c r="J1063" s="51"/>
      <c r="K1063" s="51"/>
      <c r="L1063" s="51"/>
      <c r="M1063" s="51"/>
      <c r="N1063" s="51"/>
      <c r="O1063" s="51"/>
      <c r="P1063" s="51"/>
      <c r="Q1063" s="51"/>
      <c r="R1063" s="51"/>
      <c r="S1063" s="51"/>
      <c r="T1063" s="51"/>
      <c r="U1063" s="51"/>
    </row>
    <row r="1064" spans="1:21" ht="15.5">
      <c r="A1064" s="51">
        <v>223</v>
      </c>
      <c r="B1064" s="51" t="s">
        <v>655</v>
      </c>
      <c r="C1064" s="51" t="s">
        <v>433</v>
      </c>
      <c r="D1064" s="51" t="str">
        <f t="shared" si="16"/>
        <v>LPBrazil</v>
      </c>
      <c r="E1064" s="51" t="s">
        <v>199</v>
      </c>
      <c r="F1064" s="51" t="s">
        <v>434</v>
      </c>
      <c r="G1064" s="51" t="s">
        <v>435</v>
      </c>
      <c r="H1064" s="51" t="s">
        <v>431</v>
      </c>
      <c r="I1064" s="51" t="s">
        <v>432</v>
      </c>
      <c r="J1064" s="51" t="s">
        <v>660</v>
      </c>
      <c r="K1064" s="51">
        <v>198.315</v>
      </c>
      <c r="L1064" s="51">
        <v>200.00399999999999</v>
      </c>
      <c r="M1064" s="51">
        <v>201.71799999999999</v>
      </c>
      <c r="N1064" s="51">
        <v>203.476</v>
      </c>
      <c r="O1064" s="51">
        <v>205.15700000000001</v>
      </c>
      <c r="P1064" s="51">
        <v>206.80500000000001</v>
      </c>
      <c r="Q1064" s="51">
        <v>208.495</v>
      </c>
      <c r="R1064" s="51">
        <v>210.14699999999999</v>
      </c>
      <c r="S1064" s="51">
        <v>211.422</v>
      </c>
      <c r="T1064" s="51">
        <v>212.78100000000001</v>
      </c>
      <c r="U1064" s="51">
        <v>2019</v>
      </c>
    </row>
    <row r="1065" spans="1:21" ht="15.5">
      <c r="A1065" s="51">
        <v>223</v>
      </c>
      <c r="B1065" s="51" t="s">
        <v>655</v>
      </c>
      <c r="C1065" s="51" t="s">
        <v>437</v>
      </c>
      <c r="D1065" s="51" t="str">
        <f t="shared" si="16"/>
        <v>GGRBrazil</v>
      </c>
      <c r="E1065" s="51" t="s">
        <v>199</v>
      </c>
      <c r="F1065" s="51" t="s">
        <v>438</v>
      </c>
      <c r="G1065" s="51" t="s">
        <v>439</v>
      </c>
      <c r="H1065" s="51" t="s">
        <v>342</v>
      </c>
      <c r="I1065" s="51" t="s">
        <v>343</v>
      </c>
      <c r="J1065" s="51" t="s">
        <v>661</v>
      </c>
      <c r="K1065" s="51">
        <v>1671.12</v>
      </c>
      <c r="L1065" s="51">
        <v>1838.93</v>
      </c>
      <c r="M1065" s="51">
        <v>1877.92</v>
      </c>
      <c r="N1065" s="51">
        <v>1692.56</v>
      </c>
      <c r="O1065" s="51">
        <v>1921.44</v>
      </c>
      <c r="P1065" s="51">
        <v>2004.42</v>
      </c>
      <c r="Q1065" s="51">
        <v>2143.2800000000002</v>
      </c>
      <c r="R1065" s="51">
        <v>2327.6799999999998</v>
      </c>
      <c r="S1065" s="51">
        <v>2186.81</v>
      </c>
      <c r="T1065" s="51">
        <v>2302.5</v>
      </c>
      <c r="U1065" s="51">
        <v>2020</v>
      </c>
    </row>
    <row r="1066" spans="1:21" ht="15.5">
      <c r="A1066" s="51">
        <v>223</v>
      </c>
      <c r="B1066" s="51" t="s">
        <v>655</v>
      </c>
      <c r="C1066" s="51" t="s">
        <v>441</v>
      </c>
      <c r="D1066" s="51" t="str">
        <f t="shared" si="16"/>
        <v>GGR_NGDPBrazil</v>
      </c>
      <c r="E1066" s="51" t="s">
        <v>199</v>
      </c>
      <c r="F1066" s="51" t="s">
        <v>438</v>
      </c>
      <c r="G1066" s="51" t="s">
        <v>439</v>
      </c>
      <c r="H1066" s="51" t="s">
        <v>392</v>
      </c>
      <c r="I1066" s="51"/>
      <c r="J1066" s="51" t="s">
        <v>442</v>
      </c>
      <c r="K1066" s="51">
        <v>34.707999999999998</v>
      </c>
      <c r="L1066" s="51">
        <v>34.491</v>
      </c>
      <c r="M1066" s="51">
        <v>32.496000000000002</v>
      </c>
      <c r="N1066" s="51">
        <v>28.228999999999999</v>
      </c>
      <c r="O1066" s="51">
        <v>30.648</v>
      </c>
      <c r="P1066" s="51">
        <v>30.437000000000001</v>
      </c>
      <c r="Q1066" s="51">
        <v>30.6</v>
      </c>
      <c r="R1066" s="51">
        <v>31.425000000000001</v>
      </c>
      <c r="S1066" s="51">
        <v>29.361999999999998</v>
      </c>
      <c r="T1066" s="51">
        <v>28.603999999999999</v>
      </c>
      <c r="U1066" s="51">
        <v>2020</v>
      </c>
    </row>
    <row r="1067" spans="1:21" ht="15.5">
      <c r="A1067" s="51">
        <v>223</v>
      </c>
      <c r="B1067" s="51" t="s">
        <v>655</v>
      </c>
      <c r="C1067" s="51" t="s">
        <v>443</v>
      </c>
      <c r="D1067" s="51" t="str">
        <f t="shared" si="16"/>
        <v>GGXBrazil</v>
      </c>
      <c r="E1067" s="51" t="s">
        <v>199</v>
      </c>
      <c r="F1067" s="51" t="s">
        <v>444</v>
      </c>
      <c r="G1067" s="51" t="s">
        <v>445</v>
      </c>
      <c r="H1067" s="51" t="s">
        <v>342</v>
      </c>
      <c r="I1067" s="51" t="s">
        <v>343</v>
      </c>
      <c r="J1067" s="51" t="s">
        <v>661</v>
      </c>
      <c r="K1067" s="51">
        <v>1792.43</v>
      </c>
      <c r="L1067" s="51">
        <v>1996.48</v>
      </c>
      <c r="M1067" s="51">
        <v>2225.87</v>
      </c>
      <c r="N1067" s="51">
        <v>2307.3000000000002</v>
      </c>
      <c r="O1067" s="51">
        <v>2485.1</v>
      </c>
      <c r="P1067" s="51">
        <v>2521.88</v>
      </c>
      <c r="Q1067" s="51">
        <v>2640.81</v>
      </c>
      <c r="R1067" s="51">
        <v>2763.32</v>
      </c>
      <c r="S1067" s="51">
        <v>3182.46</v>
      </c>
      <c r="T1067" s="51">
        <v>2970.88</v>
      </c>
      <c r="U1067" s="51">
        <v>2020</v>
      </c>
    </row>
    <row r="1068" spans="1:21" ht="15.5">
      <c r="A1068" s="51">
        <v>223</v>
      </c>
      <c r="B1068" s="51" t="s">
        <v>655</v>
      </c>
      <c r="C1068" s="51" t="s">
        <v>446</v>
      </c>
      <c r="D1068" s="51" t="str">
        <f t="shared" si="16"/>
        <v>GGX_NGDPBrazil</v>
      </c>
      <c r="E1068" s="51" t="s">
        <v>199</v>
      </c>
      <c r="F1068" s="51" t="s">
        <v>444</v>
      </c>
      <c r="G1068" s="51" t="s">
        <v>445</v>
      </c>
      <c r="H1068" s="51" t="s">
        <v>392</v>
      </c>
      <c r="I1068" s="51"/>
      <c r="J1068" s="51" t="s">
        <v>447</v>
      </c>
      <c r="K1068" s="51">
        <v>37.228000000000002</v>
      </c>
      <c r="L1068" s="51">
        <v>37.445999999999998</v>
      </c>
      <c r="M1068" s="51">
        <v>38.517000000000003</v>
      </c>
      <c r="N1068" s="51">
        <v>38.481999999999999</v>
      </c>
      <c r="O1068" s="51">
        <v>39.639000000000003</v>
      </c>
      <c r="P1068" s="51">
        <v>38.295000000000002</v>
      </c>
      <c r="Q1068" s="51">
        <v>37.704000000000001</v>
      </c>
      <c r="R1068" s="51">
        <v>37.307000000000002</v>
      </c>
      <c r="S1068" s="51">
        <v>42.73</v>
      </c>
      <c r="T1068" s="51">
        <v>36.908000000000001</v>
      </c>
      <c r="U1068" s="51">
        <v>2020</v>
      </c>
    </row>
    <row r="1069" spans="1:21" ht="15.5">
      <c r="A1069" s="51">
        <v>223</v>
      </c>
      <c r="B1069" s="51" t="s">
        <v>655</v>
      </c>
      <c r="C1069" s="51" t="s">
        <v>448</v>
      </c>
      <c r="D1069" s="51" t="str">
        <f t="shared" si="16"/>
        <v>GGXCNLBrazil</v>
      </c>
      <c r="E1069" s="51" t="s">
        <v>199</v>
      </c>
      <c r="F1069" s="51" t="s">
        <v>449</v>
      </c>
      <c r="G1069" s="51" t="s">
        <v>450</v>
      </c>
      <c r="H1069" s="51" t="s">
        <v>342</v>
      </c>
      <c r="I1069" s="51" t="s">
        <v>343</v>
      </c>
      <c r="J1069" s="51" t="s">
        <v>661</v>
      </c>
      <c r="K1069" s="51">
        <v>-121.312</v>
      </c>
      <c r="L1069" s="51">
        <v>-157.55000000000001</v>
      </c>
      <c r="M1069" s="51">
        <v>-347.95400000000001</v>
      </c>
      <c r="N1069" s="51">
        <v>-614.74599999999998</v>
      </c>
      <c r="O1069" s="51">
        <v>-563.66499999999996</v>
      </c>
      <c r="P1069" s="51">
        <v>-517.45500000000004</v>
      </c>
      <c r="Q1069" s="51">
        <v>-497.53300000000002</v>
      </c>
      <c r="R1069" s="51">
        <v>-435.63099999999997</v>
      </c>
      <c r="S1069" s="51">
        <v>-995.65200000000004</v>
      </c>
      <c r="T1069" s="51">
        <v>-668.37699999999995</v>
      </c>
      <c r="U1069" s="51">
        <v>2020</v>
      </c>
    </row>
    <row r="1070" spans="1:21" ht="15.5">
      <c r="A1070" s="51">
        <v>223</v>
      </c>
      <c r="B1070" s="51" t="s">
        <v>655</v>
      </c>
      <c r="C1070" s="51" t="s">
        <v>451</v>
      </c>
      <c r="D1070" s="51" t="str">
        <f t="shared" si="16"/>
        <v>GGXCNL_NGDPBrazil</v>
      </c>
      <c r="E1070" s="51" t="s">
        <v>199</v>
      </c>
      <c r="F1070" s="51" t="s">
        <v>449</v>
      </c>
      <c r="G1070" s="51" t="s">
        <v>450</v>
      </c>
      <c r="H1070" s="51" t="s">
        <v>392</v>
      </c>
      <c r="I1070" s="51"/>
      <c r="J1070" s="51" t="s">
        <v>452</v>
      </c>
      <c r="K1070" s="51">
        <v>-2.52</v>
      </c>
      <c r="L1070" s="51">
        <v>-2.9550000000000001</v>
      </c>
      <c r="M1070" s="51">
        <v>-6.0209999999999999</v>
      </c>
      <c r="N1070" s="51">
        <v>-10.253</v>
      </c>
      <c r="O1070" s="51">
        <v>-8.9909999999999997</v>
      </c>
      <c r="P1070" s="51">
        <v>-7.8579999999999997</v>
      </c>
      <c r="Q1070" s="51">
        <v>-7.1029999999999998</v>
      </c>
      <c r="R1070" s="51">
        <v>-5.8810000000000002</v>
      </c>
      <c r="S1070" s="51">
        <v>-13.368</v>
      </c>
      <c r="T1070" s="51">
        <v>-8.3030000000000008</v>
      </c>
      <c r="U1070" s="51">
        <v>2020</v>
      </c>
    </row>
    <row r="1071" spans="1:21" ht="15.5">
      <c r="A1071" s="51">
        <v>223</v>
      </c>
      <c r="B1071" s="51" t="s">
        <v>655</v>
      </c>
      <c r="C1071" s="51" t="s">
        <v>453</v>
      </c>
      <c r="D1071" s="51" t="str">
        <f t="shared" si="16"/>
        <v>GGSBBrazil</v>
      </c>
      <c r="E1071" s="51" t="s">
        <v>199</v>
      </c>
      <c r="F1071" s="51" t="s">
        <v>454</v>
      </c>
      <c r="G1071" s="51" t="s">
        <v>455</v>
      </c>
      <c r="H1071" s="51" t="s">
        <v>342</v>
      </c>
      <c r="I1071" s="51" t="s">
        <v>343</v>
      </c>
      <c r="J1071" s="51" t="s">
        <v>661</v>
      </c>
      <c r="K1071" s="51">
        <v>-173.52199999999999</v>
      </c>
      <c r="L1071" s="51">
        <v>-240.52500000000001</v>
      </c>
      <c r="M1071" s="51">
        <v>-416.66300000000001</v>
      </c>
      <c r="N1071" s="51">
        <v>-599.98800000000006</v>
      </c>
      <c r="O1071" s="51">
        <v>-498.62200000000001</v>
      </c>
      <c r="P1071" s="51">
        <v>-466.964</v>
      </c>
      <c r="Q1071" s="51">
        <v>-480.387</v>
      </c>
      <c r="R1071" s="51">
        <v>-454.75700000000001</v>
      </c>
      <c r="S1071" s="51">
        <v>-925.72400000000005</v>
      </c>
      <c r="T1071" s="51">
        <v>-630.21</v>
      </c>
      <c r="U1071" s="51">
        <v>2020</v>
      </c>
    </row>
    <row r="1072" spans="1:21" ht="15.5">
      <c r="A1072" s="51">
        <v>223</v>
      </c>
      <c r="B1072" s="51" t="s">
        <v>655</v>
      </c>
      <c r="C1072" s="51" t="s">
        <v>456</v>
      </c>
      <c r="D1072" s="51" t="str">
        <f t="shared" si="16"/>
        <v>GGSB_NPGDPBrazil</v>
      </c>
      <c r="E1072" s="51" t="s">
        <v>199</v>
      </c>
      <c r="F1072" s="51" t="s">
        <v>454</v>
      </c>
      <c r="G1072" s="51" t="s">
        <v>455</v>
      </c>
      <c r="H1072" s="51" t="s">
        <v>380</v>
      </c>
      <c r="I1072" s="51"/>
      <c r="J1072" s="51" t="s">
        <v>505</v>
      </c>
      <c r="K1072" s="51">
        <v>-3.742</v>
      </c>
      <c r="L1072" s="51">
        <v>-4.7510000000000003</v>
      </c>
      <c r="M1072" s="51">
        <v>-7.548</v>
      </c>
      <c r="N1072" s="51">
        <v>-10.032999999999999</v>
      </c>
      <c r="O1072" s="51">
        <v>-7.6790000000000003</v>
      </c>
      <c r="P1072" s="51">
        <v>-6.9089999999999998</v>
      </c>
      <c r="Q1072" s="51">
        <v>-6.7750000000000004</v>
      </c>
      <c r="R1072" s="51">
        <v>-6.1260000000000003</v>
      </c>
      <c r="S1072" s="51">
        <v>-11.875</v>
      </c>
      <c r="T1072" s="51">
        <v>-7.6989999999999998</v>
      </c>
      <c r="U1072" s="51">
        <v>2020</v>
      </c>
    </row>
    <row r="1073" spans="1:21" ht="15.5">
      <c r="A1073" s="51">
        <v>223</v>
      </c>
      <c r="B1073" s="51" t="s">
        <v>655</v>
      </c>
      <c r="C1073" s="51" t="s">
        <v>457</v>
      </c>
      <c r="D1073" s="51" t="str">
        <f t="shared" si="16"/>
        <v>GGXONLBBrazil</v>
      </c>
      <c r="E1073" s="51" t="s">
        <v>199</v>
      </c>
      <c r="F1073" s="51" t="s">
        <v>458</v>
      </c>
      <c r="G1073" s="51" t="s">
        <v>459</v>
      </c>
      <c r="H1073" s="51" t="s">
        <v>342</v>
      </c>
      <c r="I1073" s="51" t="s">
        <v>343</v>
      </c>
      <c r="J1073" s="51" t="s">
        <v>661</v>
      </c>
      <c r="K1073" s="51">
        <v>92.551000000000002</v>
      </c>
      <c r="L1073" s="51">
        <v>91.305999999999997</v>
      </c>
      <c r="M1073" s="51">
        <v>-36.573999999999998</v>
      </c>
      <c r="N1073" s="51">
        <v>-112.96</v>
      </c>
      <c r="O1073" s="51">
        <v>-156.56299999999999</v>
      </c>
      <c r="P1073" s="51">
        <v>-116.407</v>
      </c>
      <c r="Q1073" s="51">
        <v>-118.35</v>
      </c>
      <c r="R1073" s="51">
        <v>-68.349000000000004</v>
      </c>
      <c r="S1073" s="51">
        <v>-683.22500000000002</v>
      </c>
      <c r="T1073" s="51">
        <v>-294.81900000000002</v>
      </c>
      <c r="U1073" s="51">
        <v>2020</v>
      </c>
    </row>
    <row r="1074" spans="1:21" ht="15.5">
      <c r="A1074" s="51">
        <v>223</v>
      </c>
      <c r="B1074" s="51" t="s">
        <v>655</v>
      </c>
      <c r="C1074" s="51" t="s">
        <v>460</v>
      </c>
      <c r="D1074" s="51" t="str">
        <f t="shared" si="16"/>
        <v>GGXONLB_NGDPBrazil</v>
      </c>
      <c r="E1074" s="51" t="s">
        <v>199</v>
      </c>
      <c r="F1074" s="51" t="s">
        <v>458</v>
      </c>
      <c r="G1074" s="51" t="s">
        <v>459</v>
      </c>
      <c r="H1074" s="51" t="s">
        <v>392</v>
      </c>
      <c r="I1074" s="51"/>
      <c r="J1074" s="51" t="s">
        <v>461</v>
      </c>
      <c r="K1074" s="51">
        <v>1.9219999999999999</v>
      </c>
      <c r="L1074" s="51">
        <v>1.7130000000000001</v>
      </c>
      <c r="M1074" s="51">
        <v>-0.63300000000000001</v>
      </c>
      <c r="N1074" s="51">
        <v>-1.8839999999999999</v>
      </c>
      <c r="O1074" s="51">
        <v>-2.4969999999999999</v>
      </c>
      <c r="P1074" s="51">
        <v>-1.768</v>
      </c>
      <c r="Q1074" s="51">
        <v>-1.69</v>
      </c>
      <c r="R1074" s="51">
        <v>-0.92300000000000004</v>
      </c>
      <c r="S1074" s="51">
        <v>-9.173</v>
      </c>
      <c r="T1074" s="51">
        <v>-3.6629999999999998</v>
      </c>
      <c r="U1074" s="51">
        <v>2020</v>
      </c>
    </row>
    <row r="1075" spans="1:21" ht="15.5">
      <c r="A1075" s="51">
        <v>223</v>
      </c>
      <c r="B1075" s="51" t="s">
        <v>655</v>
      </c>
      <c r="C1075" s="51" t="s">
        <v>462</v>
      </c>
      <c r="D1075" s="51" t="str">
        <f t="shared" si="16"/>
        <v>GGXWDNBrazil</v>
      </c>
      <c r="E1075" s="51" t="s">
        <v>199</v>
      </c>
      <c r="F1075" s="51" t="s">
        <v>463</v>
      </c>
      <c r="G1075" s="51" t="s">
        <v>464</v>
      </c>
      <c r="H1075" s="51" t="s">
        <v>342</v>
      </c>
      <c r="I1075" s="51" t="s">
        <v>343</v>
      </c>
      <c r="J1075" s="51" t="s">
        <v>661</v>
      </c>
      <c r="K1075" s="51">
        <v>1550.08</v>
      </c>
      <c r="L1075" s="51">
        <v>1626.34</v>
      </c>
      <c r="M1075" s="51">
        <v>1883.15</v>
      </c>
      <c r="N1075" s="51">
        <v>2136.89</v>
      </c>
      <c r="O1075" s="51">
        <v>2892.91</v>
      </c>
      <c r="P1075" s="51">
        <v>3382.94</v>
      </c>
      <c r="Q1075" s="51">
        <v>3695.84</v>
      </c>
      <c r="R1075" s="51">
        <v>4041.77</v>
      </c>
      <c r="S1075" s="51">
        <v>4670</v>
      </c>
      <c r="T1075" s="51">
        <v>5497.82</v>
      </c>
      <c r="U1075" s="51">
        <v>2020</v>
      </c>
    </row>
    <row r="1076" spans="1:21" ht="15.5">
      <c r="A1076" s="51">
        <v>223</v>
      </c>
      <c r="B1076" s="51" t="s">
        <v>655</v>
      </c>
      <c r="C1076" s="51" t="s">
        <v>465</v>
      </c>
      <c r="D1076" s="51" t="str">
        <f t="shared" si="16"/>
        <v>GGXWDN_NGDPBrazil</v>
      </c>
      <c r="E1076" s="51" t="s">
        <v>199</v>
      </c>
      <c r="F1076" s="51" t="s">
        <v>463</v>
      </c>
      <c r="G1076" s="51" t="s">
        <v>464</v>
      </c>
      <c r="H1076" s="51" t="s">
        <v>392</v>
      </c>
      <c r="I1076" s="51"/>
      <c r="J1076" s="51" t="s">
        <v>487</v>
      </c>
      <c r="K1076" s="51">
        <v>32.194000000000003</v>
      </c>
      <c r="L1076" s="51">
        <v>30.504000000000001</v>
      </c>
      <c r="M1076" s="51">
        <v>32.585999999999999</v>
      </c>
      <c r="N1076" s="51">
        <v>35.64</v>
      </c>
      <c r="O1076" s="51">
        <v>46.143999999999998</v>
      </c>
      <c r="P1076" s="51">
        <v>51.37</v>
      </c>
      <c r="Q1076" s="51">
        <v>52.765999999999998</v>
      </c>
      <c r="R1076" s="51">
        <v>54.567</v>
      </c>
      <c r="S1076" s="51">
        <v>62.703000000000003</v>
      </c>
      <c r="T1076" s="51">
        <v>68.3</v>
      </c>
      <c r="U1076" s="51">
        <v>2020</v>
      </c>
    </row>
    <row r="1077" spans="1:21" ht="15.5">
      <c r="A1077" s="51">
        <v>223</v>
      </c>
      <c r="B1077" s="51" t="s">
        <v>655</v>
      </c>
      <c r="C1077" s="51" t="s">
        <v>466</v>
      </c>
      <c r="D1077" s="51" t="str">
        <f t="shared" si="16"/>
        <v>GGXWDGBrazil</v>
      </c>
      <c r="E1077" s="51" t="s">
        <v>199</v>
      </c>
      <c r="F1077" s="51" t="s">
        <v>467</v>
      </c>
      <c r="G1077" s="51" t="s">
        <v>468</v>
      </c>
      <c r="H1077" s="51" t="s">
        <v>342</v>
      </c>
      <c r="I1077" s="51" t="s">
        <v>343</v>
      </c>
      <c r="J1077" s="51" t="s">
        <v>661</v>
      </c>
      <c r="K1077" s="51">
        <v>2994.57</v>
      </c>
      <c r="L1077" s="51">
        <v>3209.25</v>
      </c>
      <c r="M1077" s="51">
        <v>3600.87</v>
      </c>
      <c r="N1077" s="51">
        <v>4351.32</v>
      </c>
      <c r="O1077" s="51">
        <v>4908</v>
      </c>
      <c r="P1077" s="51">
        <v>5507.56</v>
      </c>
      <c r="Q1077" s="51">
        <v>5998.5</v>
      </c>
      <c r="R1077" s="51">
        <v>6492.84</v>
      </c>
      <c r="S1077" s="51">
        <v>7369.16</v>
      </c>
      <c r="T1077" s="51">
        <v>7921.24</v>
      </c>
      <c r="U1077" s="51">
        <v>2020</v>
      </c>
    </row>
    <row r="1078" spans="1:21" ht="15.5">
      <c r="A1078" s="51">
        <v>223</v>
      </c>
      <c r="B1078" s="51" t="s">
        <v>655</v>
      </c>
      <c r="C1078" s="51" t="s">
        <v>469</v>
      </c>
      <c r="D1078" s="51" t="str">
        <f t="shared" si="16"/>
        <v>GGXWDG_NGDPBrazil</v>
      </c>
      <c r="E1078" s="51" t="s">
        <v>199</v>
      </c>
      <c r="F1078" s="51" t="s">
        <v>467</v>
      </c>
      <c r="G1078" s="51" t="s">
        <v>468</v>
      </c>
      <c r="H1078" s="51" t="s">
        <v>392</v>
      </c>
      <c r="I1078" s="51"/>
      <c r="J1078" s="51" t="s">
        <v>470</v>
      </c>
      <c r="K1078" s="51">
        <v>62.195999999999998</v>
      </c>
      <c r="L1078" s="51">
        <v>60.192999999999998</v>
      </c>
      <c r="M1078" s="51">
        <v>62.31</v>
      </c>
      <c r="N1078" s="51">
        <v>72.572999999999993</v>
      </c>
      <c r="O1078" s="51">
        <v>78.286000000000001</v>
      </c>
      <c r="P1078" s="51">
        <v>83.632000000000005</v>
      </c>
      <c r="Q1078" s="51">
        <v>85.641999999999996</v>
      </c>
      <c r="R1078" s="51">
        <v>87.658000000000001</v>
      </c>
      <c r="S1078" s="51">
        <v>98.942999999999998</v>
      </c>
      <c r="T1078" s="51">
        <v>98.406999999999996</v>
      </c>
      <c r="U1078" s="51">
        <v>2020</v>
      </c>
    </row>
    <row r="1079" spans="1:21" ht="15.5">
      <c r="A1079" s="51">
        <v>223</v>
      </c>
      <c r="B1079" s="51" t="s">
        <v>655</v>
      </c>
      <c r="C1079" s="51" t="s">
        <v>471</v>
      </c>
      <c r="D1079" s="51" t="str">
        <f t="shared" si="16"/>
        <v>NGDP_FYBrazil</v>
      </c>
      <c r="E1079" s="51" t="s">
        <v>199</v>
      </c>
      <c r="F1079" s="51" t="s">
        <v>472</v>
      </c>
      <c r="G1079" s="51" t="s">
        <v>473</v>
      </c>
      <c r="H1079" s="51" t="s">
        <v>342</v>
      </c>
      <c r="I1079" s="51" t="s">
        <v>343</v>
      </c>
      <c r="J1079" s="51" t="s">
        <v>661</v>
      </c>
      <c r="K1079" s="51">
        <v>4814.76</v>
      </c>
      <c r="L1079" s="51">
        <v>5331.62</v>
      </c>
      <c r="M1079" s="51">
        <v>5778.95</v>
      </c>
      <c r="N1079" s="51">
        <v>5995.79</v>
      </c>
      <c r="O1079" s="51">
        <v>6269.33</v>
      </c>
      <c r="P1079" s="51">
        <v>6585.48</v>
      </c>
      <c r="Q1079" s="51">
        <v>7004.14</v>
      </c>
      <c r="R1079" s="51">
        <v>7407.02</v>
      </c>
      <c r="S1079" s="51">
        <v>7447.86</v>
      </c>
      <c r="T1079" s="51">
        <v>8049.48</v>
      </c>
      <c r="U1079" s="51">
        <v>2020</v>
      </c>
    </row>
    <row r="1080" spans="1:21" ht="15.5">
      <c r="A1080" s="51">
        <v>223</v>
      </c>
      <c r="B1080" s="51" t="s">
        <v>655</v>
      </c>
      <c r="C1080" s="51" t="s">
        <v>474</v>
      </c>
      <c r="D1080" s="51" t="str">
        <f t="shared" si="16"/>
        <v>BCABrazil</v>
      </c>
      <c r="E1080" s="51" t="s">
        <v>199</v>
      </c>
      <c r="F1080" s="51" t="s">
        <v>475</v>
      </c>
      <c r="G1080" s="51" t="s">
        <v>476</v>
      </c>
      <c r="H1080" s="51" t="s">
        <v>352</v>
      </c>
      <c r="I1080" s="51" t="s">
        <v>343</v>
      </c>
      <c r="J1080" s="51" t="s">
        <v>662</v>
      </c>
      <c r="K1080" s="51">
        <v>-83.8</v>
      </c>
      <c r="L1080" s="51">
        <v>-79.792000000000002</v>
      </c>
      <c r="M1080" s="51">
        <v>-101.431</v>
      </c>
      <c r="N1080" s="51">
        <v>-54.472000000000001</v>
      </c>
      <c r="O1080" s="51">
        <v>-24.23</v>
      </c>
      <c r="P1080" s="51">
        <v>-15.015000000000001</v>
      </c>
      <c r="Q1080" s="51">
        <v>-41.54</v>
      </c>
      <c r="R1080" s="51">
        <v>-50.697000000000003</v>
      </c>
      <c r="S1080" s="51">
        <v>-12.457000000000001</v>
      </c>
      <c r="T1080" s="51">
        <v>-8.907</v>
      </c>
      <c r="U1080" s="51">
        <v>2020</v>
      </c>
    </row>
    <row r="1081" spans="1:21" ht="15.5">
      <c r="A1081" s="51">
        <v>223</v>
      </c>
      <c r="B1081" s="51" t="s">
        <v>655</v>
      </c>
      <c r="C1081" s="51" t="s">
        <v>478</v>
      </c>
      <c r="D1081" s="51" t="str">
        <f t="shared" si="16"/>
        <v>BCA_NGDPDBrazil</v>
      </c>
      <c r="E1081" s="51" t="s">
        <v>199</v>
      </c>
      <c r="F1081" s="51" t="s">
        <v>475</v>
      </c>
      <c r="G1081" s="51" t="s">
        <v>476</v>
      </c>
      <c r="H1081" s="51" t="s">
        <v>392</v>
      </c>
      <c r="I1081" s="51"/>
      <c r="J1081" s="51" t="s">
        <v>479</v>
      </c>
      <c r="K1081" s="51">
        <v>-3.4009999999999998</v>
      </c>
      <c r="L1081" s="51">
        <v>-3.2280000000000002</v>
      </c>
      <c r="M1081" s="51">
        <v>-4.13</v>
      </c>
      <c r="N1081" s="51">
        <v>-3.0259999999999998</v>
      </c>
      <c r="O1081" s="51">
        <v>-1.349</v>
      </c>
      <c r="P1081" s="51">
        <v>-0.72799999999999998</v>
      </c>
      <c r="Q1081" s="51">
        <v>-2.1669999999999998</v>
      </c>
      <c r="R1081" s="51">
        <v>-2.7010000000000001</v>
      </c>
      <c r="S1081" s="51">
        <v>-0.86899999999999999</v>
      </c>
      <c r="T1081" s="51">
        <v>-0.59699999999999998</v>
      </c>
      <c r="U1081" s="51">
        <v>2020</v>
      </c>
    </row>
    <row r="1082" spans="1:21" ht="15.5">
      <c r="A1082" s="51">
        <v>516</v>
      </c>
      <c r="B1082" s="51" t="s">
        <v>663</v>
      </c>
      <c r="C1082" s="51" t="s">
        <v>338</v>
      </c>
      <c r="D1082" s="51" t="str">
        <f t="shared" si="16"/>
        <v>NGDP_RBrunei Darussalam</v>
      </c>
      <c r="E1082" s="51" t="s">
        <v>664</v>
      </c>
      <c r="F1082" s="51" t="s">
        <v>340</v>
      </c>
      <c r="G1082" s="51" t="s">
        <v>341</v>
      </c>
      <c r="H1082" s="51" t="s">
        <v>342</v>
      </c>
      <c r="I1082" s="51" t="s">
        <v>343</v>
      </c>
      <c r="J1082" s="51" t="s">
        <v>665</v>
      </c>
      <c r="K1082" s="51">
        <v>19.567</v>
      </c>
      <c r="L1082" s="51">
        <v>19.151</v>
      </c>
      <c r="M1082" s="51">
        <v>18.670999999999999</v>
      </c>
      <c r="N1082" s="51">
        <v>18.594999999999999</v>
      </c>
      <c r="O1082" s="51">
        <v>18.137</v>
      </c>
      <c r="P1082" s="51">
        <v>18.378</v>
      </c>
      <c r="Q1082" s="51">
        <v>18.387</v>
      </c>
      <c r="R1082" s="51">
        <v>19.099</v>
      </c>
      <c r="S1082" s="51">
        <v>19.327999999999999</v>
      </c>
      <c r="T1082" s="51">
        <v>19.646999999999998</v>
      </c>
      <c r="U1082" s="51">
        <v>2019</v>
      </c>
    </row>
    <row r="1083" spans="1:21" ht="15.5">
      <c r="A1083" s="51">
        <v>516</v>
      </c>
      <c r="B1083" s="51" t="s">
        <v>663</v>
      </c>
      <c r="C1083" s="51" t="s">
        <v>345</v>
      </c>
      <c r="D1083" s="51" t="str">
        <f t="shared" si="16"/>
        <v>NGDP_RPCHBrunei Darussalam</v>
      </c>
      <c r="E1083" s="51" t="s">
        <v>664</v>
      </c>
      <c r="F1083" s="51" t="s">
        <v>340</v>
      </c>
      <c r="G1083" s="51" t="s">
        <v>346</v>
      </c>
      <c r="H1083" s="51" t="s">
        <v>347</v>
      </c>
      <c r="I1083" s="51"/>
      <c r="J1083" s="51" t="s">
        <v>348</v>
      </c>
      <c r="K1083" s="51">
        <v>0.91300000000000003</v>
      </c>
      <c r="L1083" s="51">
        <v>-2.125</v>
      </c>
      <c r="M1083" s="51">
        <v>-2.508</v>
      </c>
      <c r="N1083" s="51">
        <v>-0.40500000000000003</v>
      </c>
      <c r="O1083" s="51">
        <v>-2.4649999999999999</v>
      </c>
      <c r="P1083" s="51">
        <v>1.329</v>
      </c>
      <c r="Q1083" s="51">
        <v>5.1999999999999998E-2</v>
      </c>
      <c r="R1083" s="51">
        <v>3.8690000000000002</v>
      </c>
      <c r="S1083" s="51">
        <v>1.2030000000000001</v>
      </c>
      <c r="T1083" s="51">
        <v>1.6459999999999999</v>
      </c>
      <c r="U1083" s="51">
        <v>2019</v>
      </c>
    </row>
    <row r="1084" spans="1:21" ht="15.5">
      <c r="A1084" s="51">
        <v>516</v>
      </c>
      <c r="B1084" s="51" t="s">
        <v>663</v>
      </c>
      <c r="C1084" s="51" t="s">
        <v>349</v>
      </c>
      <c r="D1084" s="51" t="str">
        <f t="shared" si="16"/>
        <v>NGDPBrunei Darussalam</v>
      </c>
      <c r="E1084" s="51" t="s">
        <v>664</v>
      </c>
      <c r="F1084" s="51" t="s">
        <v>155</v>
      </c>
      <c r="G1084" s="51" t="s">
        <v>350</v>
      </c>
      <c r="H1084" s="51" t="s">
        <v>342</v>
      </c>
      <c r="I1084" s="51" t="s">
        <v>343</v>
      </c>
      <c r="J1084" s="51" t="s">
        <v>665</v>
      </c>
      <c r="K1084" s="51">
        <v>23.802</v>
      </c>
      <c r="L1084" s="51">
        <v>22.638999999999999</v>
      </c>
      <c r="M1084" s="51">
        <v>21.664000000000001</v>
      </c>
      <c r="N1084" s="51">
        <v>17.777999999999999</v>
      </c>
      <c r="O1084" s="51">
        <v>15.747999999999999</v>
      </c>
      <c r="P1084" s="51">
        <v>16.747</v>
      </c>
      <c r="Q1084" s="51">
        <v>18.300999999999998</v>
      </c>
      <c r="R1084" s="51">
        <v>18.375</v>
      </c>
      <c r="S1084" s="51">
        <v>16.579000000000001</v>
      </c>
      <c r="T1084" s="51">
        <v>20.233000000000001</v>
      </c>
      <c r="U1084" s="51">
        <v>2019</v>
      </c>
    </row>
    <row r="1085" spans="1:21" ht="15.5">
      <c r="A1085" s="51">
        <v>516</v>
      </c>
      <c r="B1085" s="51" t="s">
        <v>663</v>
      </c>
      <c r="C1085" s="51" t="s">
        <v>157</v>
      </c>
      <c r="D1085" s="51" t="str">
        <f t="shared" si="16"/>
        <v>NGDPDBrunei Darussalam</v>
      </c>
      <c r="E1085" s="51" t="s">
        <v>664</v>
      </c>
      <c r="F1085" s="51" t="s">
        <v>155</v>
      </c>
      <c r="G1085" s="51" t="s">
        <v>351</v>
      </c>
      <c r="H1085" s="51" t="s">
        <v>352</v>
      </c>
      <c r="I1085" s="51" t="s">
        <v>343</v>
      </c>
      <c r="J1085" s="51" t="s">
        <v>353</v>
      </c>
      <c r="K1085" s="51">
        <v>19.047000000000001</v>
      </c>
      <c r="L1085" s="51">
        <v>18.091999999999999</v>
      </c>
      <c r="M1085" s="51">
        <v>17.097999999999999</v>
      </c>
      <c r="N1085" s="51">
        <v>12.930999999999999</v>
      </c>
      <c r="O1085" s="51">
        <v>11.398999999999999</v>
      </c>
      <c r="P1085" s="51">
        <v>12.128</v>
      </c>
      <c r="Q1085" s="51">
        <v>13.568</v>
      </c>
      <c r="R1085" s="51">
        <v>13.47</v>
      </c>
      <c r="S1085" s="51">
        <v>12.016</v>
      </c>
      <c r="T1085" s="51">
        <v>15.278</v>
      </c>
      <c r="U1085" s="51">
        <v>2019</v>
      </c>
    </row>
    <row r="1086" spans="1:21" ht="15.5">
      <c r="A1086" s="51">
        <v>516</v>
      </c>
      <c r="B1086" s="51" t="s">
        <v>663</v>
      </c>
      <c r="C1086" s="51" t="s">
        <v>354</v>
      </c>
      <c r="D1086" s="51" t="str">
        <f t="shared" si="16"/>
        <v>PPPGDPBrunei Darussalam</v>
      </c>
      <c r="E1086" s="51" t="s">
        <v>664</v>
      </c>
      <c r="F1086" s="51" t="s">
        <v>155</v>
      </c>
      <c r="G1086" s="51" t="s">
        <v>355</v>
      </c>
      <c r="H1086" s="51" t="s">
        <v>356</v>
      </c>
      <c r="I1086" s="51" t="s">
        <v>343</v>
      </c>
      <c r="J1086" s="51" t="s">
        <v>353</v>
      </c>
      <c r="K1086" s="51">
        <v>35.21</v>
      </c>
      <c r="L1086" s="51">
        <v>33.884999999999998</v>
      </c>
      <c r="M1086" s="51">
        <v>33.344000000000001</v>
      </c>
      <c r="N1086" s="51">
        <v>25.949000000000002</v>
      </c>
      <c r="O1086" s="51">
        <v>23.632999999999999</v>
      </c>
      <c r="P1086" s="51">
        <v>25.890999999999998</v>
      </c>
      <c r="Q1086" s="51">
        <v>26.526</v>
      </c>
      <c r="R1086" s="51">
        <v>28.044</v>
      </c>
      <c r="S1086" s="51">
        <v>28.725999999999999</v>
      </c>
      <c r="T1086" s="51">
        <v>29.731000000000002</v>
      </c>
      <c r="U1086" s="51">
        <v>2019</v>
      </c>
    </row>
    <row r="1087" spans="1:21" ht="15.5">
      <c r="A1087" s="51">
        <v>516</v>
      </c>
      <c r="B1087" s="51" t="s">
        <v>663</v>
      </c>
      <c r="C1087" s="51" t="s">
        <v>357</v>
      </c>
      <c r="D1087" s="51" t="str">
        <f t="shared" si="16"/>
        <v>NGDP_DBrunei Darussalam</v>
      </c>
      <c r="E1087" s="51" t="s">
        <v>664</v>
      </c>
      <c r="F1087" s="51" t="s">
        <v>358</v>
      </c>
      <c r="G1087" s="51" t="s">
        <v>359</v>
      </c>
      <c r="H1087" s="51" t="s">
        <v>360</v>
      </c>
      <c r="I1087" s="51"/>
      <c r="J1087" s="51" t="s">
        <v>361</v>
      </c>
      <c r="K1087" s="51">
        <v>121.64700000000001</v>
      </c>
      <c r="L1087" s="51">
        <v>118.21299999999999</v>
      </c>
      <c r="M1087" s="51">
        <v>116.03</v>
      </c>
      <c r="N1087" s="51">
        <v>95.606999999999999</v>
      </c>
      <c r="O1087" s="51">
        <v>86.828999999999994</v>
      </c>
      <c r="P1087" s="51">
        <v>91.13</v>
      </c>
      <c r="Q1087" s="51">
        <v>99.53</v>
      </c>
      <c r="R1087" s="51">
        <v>96.212000000000003</v>
      </c>
      <c r="S1087" s="51">
        <v>85.774000000000001</v>
      </c>
      <c r="T1087" s="51">
        <v>102.988</v>
      </c>
      <c r="U1087" s="51">
        <v>2019</v>
      </c>
    </row>
    <row r="1088" spans="1:21" ht="15.5">
      <c r="A1088" s="51">
        <v>516</v>
      </c>
      <c r="B1088" s="51" t="s">
        <v>663</v>
      </c>
      <c r="C1088" s="51" t="s">
        <v>362</v>
      </c>
      <c r="D1088" s="51" t="str">
        <f t="shared" si="16"/>
        <v>NGDPRPCBrunei Darussalam</v>
      </c>
      <c r="E1088" s="51" t="s">
        <v>664</v>
      </c>
      <c r="F1088" s="51" t="s">
        <v>363</v>
      </c>
      <c r="G1088" s="51" t="s">
        <v>364</v>
      </c>
      <c r="H1088" s="51" t="s">
        <v>342</v>
      </c>
      <c r="I1088" s="51" t="s">
        <v>333</v>
      </c>
      <c r="J1088" s="51" t="s">
        <v>365</v>
      </c>
      <c r="K1088" s="51">
        <v>49076.14</v>
      </c>
      <c r="L1088" s="51">
        <v>47485.52</v>
      </c>
      <c r="M1088" s="51">
        <v>45806.25</v>
      </c>
      <c r="N1088" s="51">
        <v>45089.65</v>
      </c>
      <c r="O1088" s="51">
        <v>43466.21</v>
      </c>
      <c r="P1088" s="51">
        <v>42788.18</v>
      </c>
      <c r="Q1088" s="51">
        <v>41562.269999999997</v>
      </c>
      <c r="R1088" s="51">
        <v>41563.69</v>
      </c>
      <c r="S1088" s="51">
        <v>41966.85</v>
      </c>
      <c r="T1088" s="51">
        <v>42559.82</v>
      </c>
      <c r="U1088" s="51">
        <v>2019</v>
      </c>
    </row>
    <row r="1089" spans="1:21" ht="15.5">
      <c r="A1089" s="51">
        <v>516</v>
      </c>
      <c r="B1089" s="51" t="s">
        <v>663</v>
      </c>
      <c r="C1089" s="51" t="s">
        <v>366</v>
      </c>
      <c r="D1089" s="51" t="str">
        <f t="shared" si="16"/>
        <v>NGDPRPPPPCBrunei Darussalam</v>
      </c>
      <c r="E1089" s="51" t="s">
        <v>664</v>
      </c>
      <c r="F1089" s="51" t="s">
        <v>363</v>
      </c>
      <c r="G1089" s="51" t="s">
        <v>367</v>
      </c>
      <c r="H1089" s="51" t="s">
        <v>368</v>
      </c>
      <c r="I1089" s="51" t="s">
        <v>333</v>
      </c>
      <c r="J1089" s="51" t="s">
        <v>365</v>
      </c>
      <c r="K1089" s="51">
        <v>69139.42</v>
      </c>
      <c r="L1089" s="51">
        <v>66898.52</v>
      </c>
      <c r="M1089" s="51">
        <v>64532.73</v>
      </c>
      <c r="N1089" s="51">
        <v>63523.17</v>
      </c>
      <c r="O1089" s="51">
        <v>61236.05</v>
      </c>
      <c r="P1089" s="51">
        <v>60280.82</v>
      </c>
      <c r="Q1089" s="51">
        <v>58553.73</v>
      </c>
      <c r="R1089" s="51">
        <v>58555.74</v>
      </c>
      <c r="S1089" s="51">
        <v>59123.71</v>
      </c>
      <c r="T1089" s="51">
        <v>59959.11</v>
      </c>
      <c r="U1089" s="51">
        <v>2019</v>
      </c>
    </row>
    <row r="1090" spans="1:21" ht="15.5">
      <c r="A1090" s="51">
        <v>516</v>
      </c>
      <c r="B1090" s="51" t="s">
        <v>663</v>
      </c>
      <c r="C1090" s="51" t="s">
        <v>369</v>
      </c>
      <c r="D1090" s="51" t="str">
        <f t="shared" si="16"/>
        <v>NGDPPCBrunei Darussalam</v>
      </c>
      <c r="E1090" s="51" t="s">
        <v>664</v>
      </c>
      <c r="F1090" s="51" t="s">
        <v>370</v>
      </c>
      <c r="G1090" s="51" t="s">
        <v>371</v>
      </c>
      <c r="H1090" s="51" t="s">
        <v>342</v>
      </c>
      <c r="I1090" s="51" t="s">
        <v>333</v>
      </c>
      <c r="J1090" s="51" t="s">
        <v>372</v>
      </c>
      <c r="K1090" s="51">
        <v>59699.79</v>
      </c>
      <c r="L1090" s="51">
        <v>56133.85</v>
      </c>
      <c r="M1090" s="51">
        <v>53149.15</v>
      </c>
      <c r="N1090" s="51">
        <v>43108.65</v>
      </c>
      <c r="O1090" s="51">
        <v>37741.160000000003</v>
      </c>
      <c r="P1090" s="51">
        <v>38992.870000000003</v>
      </c>
      <c r="Q1090" s="51">
        <v>41366.769999999997</v>
      </c>
      <c r="R1090" s="51">
        <v>39989.089999999997</v>
      </c>
      <c r="S1090" s="51">
        <v>35996.47</v>
      </c>
      <c r="T1090" s="51">
        <v>43831.34</v>
      </c>
      <c r="U1090" s="51">
        <v>2019</v>
      </c>
    </row>
    <row r="1091" spans="1:21" ht="15.5">
      <c r="A1091" s="51">
        <v>516</v>
      </c>
      <c r="B1091" s="51" t="s">
        <v>663</v>
      </c>
      <c r="C1091" s="51" t="s">
        <v>373</v>
      </c>
      <c r="D1091" s="51" t="str">
        <f t="shared" ref="D1091:D1154" si="17">C1091&amp;E1091</f>
        <v>NGDPDPCBrunei Darussalam</v>
      </c>
      <c r="E1091" s="51" t="s">
        <v>664</v>
      </c>
      <c r="F1091" s="51" t="s">
        <v>370</v>
      </c>
      <c r="G1091" s="51" t="s">
        <v>374</v>
      </c>
      <c r="H1091" s="51" t="s">
        <v>352</v>
      </c>
      <c r="I1091" s="51" t="s">
        <v>333</v>
      </c>
      <c r="J1091" s="51" t="s">
        <v>372</v>
      </c>
      <c r="K1091" s="51">
        <v>47772.21</v>
      </c>
      <c r="L1091" s="51">
        <v>44860.43</v>
      </c>
      <c r="M1091" s="51">
        <v>41947.16</v>
      </c>
      <c r="N1091" s="51">
        <v>31355.74</v>
      </c>
      <c r="O1091" s="51">
        <v>27318.05</v>
      </c>
      <c r="P1091" s="51">
        <v>28236.77</v>
      </c>
      <c r="Q1091" s="51">
        <v>30668.37</v>
      </c>
      <c r="R1091" s="51">
        <v>29314.11</v>
      </c>
      <c r="S1091" s="51">
        <v>26089.279999999999</v>
      </c>
      <c r="T1091" s="51">
        <v>33096.589999999997</v>
      </c>
      <c r="U1091" s="51">
        <v>2019</v>
      </c>
    </row>
    <row r="1092" spans="1:21" ht="15.5">
      <c r="A1092" s="51">
        <v>516</v>
      </c>
      <c r="B1092" s="51" t="s">
        <v>663</v>
      </c>
      <c r="C1092" s="51" t="s">
        <v>375</v>
      </c>
      <c r="D1092" s="51" t="str">
        <f t="shared" si="17"/>
        <v>PPPPCBrunei Darussalam</v>
      </c>
      <c r="E1092" s="51" t="s">
        <v>664</v>
      </c>
      <c r="F1092" s="51" t="s">
        <v>370</v>
      </c>
      <c r="G1092" s="51" t="s">
        <v>376</v>
      </c>
      <c r="H1092" s="51" t="s">
        <v>356</v>
      </c>
      <c r="I1092" s="51" t="s">
        <v>333</v>
      </c>
      <c r="J1092" s="51" t="s">
        <v>372</v>
      </c>
      <c r="K1092" s="51">
        <v>88311.7</v>
      </c>
      <c r="L1092" s="51">
        <v>84019.15</v>
      </c>
      <c r="M1092" s="51">
        <v>81806.009999999995</v>
      </c>
      <c r="N1092" s="51">
        <v>62921.9</v>
      </c>
      <c r="O1092" s="51">
        <v>56638.26</v>
      </c>
      <c r="P1092" s="51">
        <v>60280.82</v>
      </c>
      <c r="Q1092" s="51">
        <v>59959.59</v>
      </c>
      <c r="R1092" s="51">
        <v>61032.1</v>
      </c>
      <c r="S1092" s="51">
        <v>62371.13</v>
      </c>
      <c r="T1092" s="51">
        <v>64405.04</v>
      </c>
      <c r="U1092" s="51">
        <v>2019</v>
      </c>
    </row>
    <row r="1093" spans="1:21" ht="15.5">
      <c r="A1093" s="51">
        <v>516</v>
      </c>
      <c r="B1093" s="51" t="s">
        <v>663</v>
      </c>
      <c r="C1093" s="51" t="s">
        <v>377</v>
      </c>
      <c r="D1093" s="51" t="str">
        <f t="shared" si="17"/>
        <v>NGAP_NPGDPBrunei Darussalam</v>
      </c>
      <c r="E1093" s="51" t="s">
        <v>664</v>
      </c>
      <c r="F1093" s="51" t="s">
        <v>378</v>
      </c>
      <c r="G1093" s="51" t="s">
        <v>379</v>
      </c>
      <c r="H1093" s="51" t="s">
        <v>380</v>
      </c>
      <c r="I1093" s="51"/>
      <c r="J1093" s="51"/>
      <c r="K1093" s="51"/>
      <c r="L1093" s="51"/>
      <c r="M1093" s="51"/>
      <c r="N1093" s="51"/>
      <c r="O1093" s="51"/>
      <c r="P1093" s="51"/>
      <c r="Q1093" s="51"/>
      <c r="R1093" s="51"/>
      <c r="S1093" s="51"/>
      <c r="T1093" s="51"/>
      <c r="U1093" s="51"/>
    </row>
    <row r="1094" spans="1:21" ht="15.5">
      <c r="A1094" s="51">
        <v>516</v>
      </c>
      <c r="B1094" s="51" t="s">
        <v>663</v>
      </c>
      <c r="C1094" s="51" t="s">
        <v>381</v>
      </c>
      <c r="D1094" s="51" t="str">
        <f t="shared" si="17"/>
        <v>PPPSHBrunei Darussalam</v>
      </c>
      <c r="E1094" s="51" t="s">
        <v>664</v>
      </c>
      <c r="F1094" s="51" t="s">
        <v>382</v>
      </c>
      <c r="G1094" s="51" t="s">
        <v>383</v>
      </c>
      <c r="H1094" s="51" t="s">
        <v>384</v>
      </c>
      <c r="I1094" s="51"/>
      <c r="J1094" s="51" t="s">
        <v>353</v>
      </c>
      <c r="K1094" s="51">
        <v>3.5000000000000003E-2</v>
      </c>
      <c r="L1094" s="51">
        <v>3.2000000000000001E-2</v>
      </c>
      <c r="M1094" s="51">
        <v>3.1E-2</v>
      </c>
      <c r="N1094" s="51">
        <v>2.3E-2</v>
      </c>
      <c r="O1094" s="51">
        <v>0.02</v>
      </c>
      <c r="P1094" s="51">
        <v>2.1000000000000001E-2</v>
      </c>
      <c r="Q1094" s="51">
        <v>2.1000000000000001E-2</v>
      </c>
      <c r="R1094" s="51">
        <v>2.1000000000000001E-2</v>
      </c>
      <c r="S1094" s="51">
        <v>2.1999999999999999E-2</v>
      </c>
      <c r="T1094" s="51">
        <v>2.1000000000000001E-2</v>
      </c>
      <c r="U1094" s="51">
        <v>2019</v>
      </c>
    </row>
    <row r="1095" spans="1:21" ht="15.5">
      <c r="A1095" s="51">
        <v>516</v>
      </c>
      <c r="B1095" s="51" t="s">
        <v>663</v>
      </c>
      <c r="C1095" s="51" t="s">
        <v>385</v>
      </c>
      <c r="D1095" s="51" t="str">
        <f t="shared" si="17"/>
        <v>PPPEXBrunei Darussalam</v>
      </c>
      <c r="E1095" s="51" t="s">
        <v>664</v>
      </c>
      <c r="F1095" s="51" t="s">
        <v>386</v>
      </c>
      <c r="G1095" s="51" t="s">
        <v>387</v>
      </c>
      <c r="H1095" s="51" t="s">
        <v>388</v>
      </c>
      <c r="I1095" s="51"/>
      <c r="J1095" s="51" t="s">
        <v>353</v>
      </c>
      <c r="K1095" s="51">
        <v>0.67600000000000005</v>
      </c>
      <c r="L1095" s="51">
        <v>0.66800000000000004</v>
      </c>
      <c r="M1095" s="51">
        <v>0.65</v>
      </c>
      <c r="N1095" s="51">
        <v>0.68500000000000005</v>
      </c>
      <c r="O1095" s="51">
        <v>0.66600000000000004</v>
      </c>
      <c r="P1095" s="51">
        <v>0.64700000000000002</v>
      </c>
      <c r="Q1095" s="51">
        <v>0.69</v>
      </c>
      <c r="R1095" s="51">
        <v>0.65500000000000003</v>
      </c>
      <c r="S1095" s="51">
        <v>0.57699999999999996</v>
      </c>
      <c r="T1095" s="51">
        <v>0.68100000000000005</v>
      </c>
      <c r="U1095" s="51">
        <v>2019</v>
      </c>
    </row>
    <row r="1096" spans="1:21" ht="15.5">
      <c r="A1096" s="51">
        <v>516</v>
      </c>
      <c r="B1096" s="51" t="s">
        <v>663</v>
      </c>
      <c r="C1096" s="51" t="s">
        <v>389</v>
      </c>
      <c r="D1096" s="51" t="str">
        <f t="shared" si="17"/>
        <v>NID_NGDPBrunei Darussalam</v>
      </c>
      <c r="E1096" s="51" t="s">
        <v>664</v>
      </c>
      <c r="F1096" s="51" t="s">
        <v>390</v>
      </c>
      <c r="G1096" s="51" t="s">
        <v>391</v>
      </c>
      <c r="H1096" s="51" t="s">
        <v>392</v>
      </c>
      <c r="I1096" s="51"/>
      <c r="J1096" s="51" t="s">
        <v>665</v>
      </c>
      <c r="K1096" s="51">
        <v>32.881999999999998</v>
      </c>
      <c r="L1096" s="51">
        <v>39.593000000000004</v>
      </c>
      <c r="M1096" s="51">
        <v>27.442</v>
      </c>
      <c r="N1096" s="51">
        <v>35.247</v>
      </c>
      <c r="O1096" s="51">
        <v>34.619999999999997</v>
      </c>
      <c r="P1096" s="51">
        <v>34.805</v>
      </c>
      <c r="Q1096" s="51">
        <v>41.067</v>
      </c>
      <c r="R1096" s="51">
        <v>38.677999999999997</v>
      </c>
      <c r="S1096" s="51">
        <v>40.552999999999997</v>
      </c>
      <c r="T1096" s="51">
        <v>32.939</v>
      </c>
      <c r="U1096" s="51">
        <v>2019</v>
      </c>
    </row>
    <row r="1097" spans="1:21" ht="15.5">
      <c r="A1097" s="51">
        <v>516</v>
      </c>
      <c r="B1097" s="51" t="s">
        <v>663</v>
      </c>
      <c r="C1097" s="51" t="s">
        <v>393</v>
      </c>
      <c r="D1097" s="51" t="str">
        <f t="shared" si="17"/>
        <v>NGSD_NGDPBrunei Darussalam</v>
      </c>
      <c r="E1097" s="51" t="s">
        <v>664</v>
      </c>
      <c r="F1097" s="51" t="s">
        <v>394</v>
      </c>
      <c r="G1097" s="51" t="s">
        <v>395</v>
      </c>
      <c r="H1097" s="51" t="s">
        <v>392</v>
      </c>
      <c r="I1097" s="51"/>
      <c r="J1097" s="51"/>
      <c r="K1097" s="51"/>
      <c r="L1097" s="51"/>
      <c r="M1097" s="51"/>
      <c r="N1097" s="51"/>
      <c r="O1097" s="51"/>
      <c r="P1097" s="51"/>
      <c r="Q1097" s="51"/>
      <c r="R1097" s="51"/>
      <c r="S1097" s="51"/>
      <c r="T1097" s="51"/>
      <c r="U1097" s="51"/>
    </row>
    <row r="1098" spans="1:21" ht="15.5">
      <c r="A1098" s="51">
        <v>516</v>
      </c>
      <c r="B1098" s="51" t="s">
        <v>663</v>
      </c>
      <c r="C1098" s="51" t="s">
        <v>396</v>
      </c>
      <c r="D1098" s="51" t="str">
        <f t="shared" si="17"/>
        <v>PCPIBrunei Darussalam</v>
      </c>
      <c r="E1098" s="51" t="s">
        <v>664</v>
      </c>
      <c r="F1098" s="51" t="s">
        <v>397</v>
      </c>
      <c r="G1098" s="51" t="s">
        <v>398</v>
      </c>
      <c r="H1098" s="51" t="s">
        <v>360</v>
      </c>
      <c r="I1098" s="51"/>
      <c r="J1098" s="51" t="s">
        <v>666</v>
      </c>
      <c r="K1098" s="51">
        <v>100.131</v>
      </c>
      <c r="L1098" s="51">
        <v>100.52</v>
      </c>
      <c r="M1098" s="51">
        <v>100.312</v>
      </c>
      <c r="N1098" s="51">
        <v>100</v>
      </c>
      <c r="O1098" s="51">
        <v>99.617000000000004</v>
      </c>
      <c r="P1098" s="51">
        <v>98.361000000000004</v>
      </c>
      <c r="Q1098" s="51">
        <v>99.397000000000006</v>
      </c>
      <c r="R1098" s="51">
        <v>98.980999999999995</v>
      </c>
      <c r="S1098" s="51">
        <v>100.899</v>
      </c>
      <c r="T1098" s="51">
        <v>101.706</v>
      </c>
      <c r="U1098" s="51">
        <v>2019</v>
      </c>
    </row>
    <row r="1099" spans="1:21" ht="15.5">
      <c r="A1099" s="51">
        <v>516</v>
      </c>
      <c r="B1099" s="51" t="s">
        <v>663</v>
      </c>
      <c r="C1099" s="51" t="s">
        <v>400</v>
      </c>
      <c r="D1099" s="51" t="str">
        <f t="shared" si="17"/>
        <v>PCPIPCHBrunei Darussalam</v>
      </c>
      <c r="E1099" s="51" t="s">
        <v>664</v>
      </c>
      <c r="F1099" s="51" t="s">
        <v>397</v>
      </c>
      <c r="G1099" s="51" t="s">
        <v>401</v>
      </c>
      <c r="H1099" s="51" t="s">
        <v>347</v>
      </c>
      <c r="I1099" s="51"/>
      <c r="J1099" s="51" t="s">
        <v>402</v>
      </c>
      <c r="K1099" s="51">
        <v>0.112</v>
      </c>
      <c r="L1099" s="51">
        <v>0.38900000000000001</v>
      </c>
      <c r="M1099" s="51">
        <v>-0.20799999999999999</v>
      </c>
      <c r="N1099" s="51">
        <v>-0.311</v>
      </c>
      <c r="O1099" s="51">
        <v>-0.38300000000000001</v>
      </c>
      <c r="P1099" s="51">
        <v>-1.2609999999999999</v>
      </c>
      <c r="Q1099" s="51">
        <v>1.0529999999999999</v>
      </c>
      <c r="R1099" s="51">
        <v>-0.41799999999999998</v>
      </c>
      <c r="S1099" s="51">
        <v>1.9370000000000001</v>
      </c>
      <c r="T1099" s="51">
        <v>0.8</v>
      </c>
      <c r="U1099" s="51">
        <v>2019</v>
      </c>
    </row>
    <row r="1100" spans="1:21" ht="15.5">
      <c r="A1100" s="51">
        <v>516</v>
      </c>
      <c r="B1100" s="51" t="s">
        <v>663</v>
      </c>
      <c r="C1100" s="51" t="s">
        <v>403</v>
      </c>
      <c r="D1100" s="51" t="str">
        <f t="shared" si="17"/>
        <v>PCPIEBrunei Darussalam</v>
      </c>
      <c r="E1100" s="51" t="s">
        <v>664</v>
      </c>
      <c r="F1100" s="51" t="s">
        <v>404</v>
      </c>
      <c r="G1100" s="51" t="s">
        <v>405</v>
      </c>
      <c r="H1100" s="51" t="s">
        <v>360</v>
      </c>
      <c r="I1100" s="51"/>
      <c r="J1100" s="51" t="s">
        <v>666</v>
      </c>
      <c r="K1100" s="51">
        <v>99.787000000000006</v>
      </c>
      <c r="L1100" s="51">
        <v>99.942999999999998</v>
      </c>
      <c r="M1100" s="51">
        <v>101.172</v>
      </c>
      <c r="N1100" s="51">
        <v>100.211</v>
      </c>
      <c r="O1100" s="51">
        <v>99.581999999999994</v>
      </c>
      <c r="P1100" s="51">
        <v>99.123999999999995</v>
      </c>
      <c r="Q1100" s="51">
        <v>99.117999999999995</v>
      </c>
      <c r="R1100" s="51">
        <v>99.388999999999996</v>
      </c>
      <c r="S1100" s="51">
        <v>101.376</v>
      </c>
      <c r="T1100" s="51">
        <v>102.096</v>
      </c>
      <c r="U1100" s="51">
        <v>2019</v>
      </c>
    </row>
    <row r="1101" spans="1:21" ht="15.5">
      <c r="A1101" s="51">
        <v>516</v>
      </c>
      <c r="B1101" s="51" t="s">
        <v>663</v>
      </c>
      <c r="C1101" s="51" t="s">
        <v>406</v>
      </c>
      <c r="D1101" s="51" t="str">
        <f t="shared" si="17"/>
        <v>PCPIEPCHBrunei Darussalam</v>
      </c>
      <c r="E1101" s="51" t="s">
        <v>664</v>
      </c>
      <c r="F1101" s="51" t="s">
        <v>404</v>
      </c>
      <c r="G1101" s="51" t="s">
        <v>407</v>
      </c>
      <c r="H1101" s="51" t="s">
        <v>347</v>
      </c>
      <c r="I1101" s="51"/>
      <c r="J1101" s="51" t="s">
        <v>408</v>
      </c>
      <c r="K1101" s="51">
        <v>3.7999999999999999E-2</v>
      </c>
      <c r="L1101" s="51">
        <v>0.157</v>
      </c>
      <c r="M1101" s="51">
        <v>1.2290000000000001</v>
      </c>
      <c r="N1101" s="51">
        <v>-0.95</v>
      </c>
      <c r="O1101" s="51">
        <v>-0.627</v>
      </c>
      <c r="P1101" s="51">
        <v>-0.46</v>
      </c>
      <c r="Q1101" s="51">
        <v>-6.0000000000000001E-3</v>
      </c>
      <c r="R1101" s="51">
        <v>0.27300000000000002</v>
      </c>
      <c r="S1101" s="51">
        <v>2</v>
      </c>
      <c r="T1101" s="51">
        <v>0.71</v>
      </c>
      <c r="U1101" s="51">
        <v>2019</v>
      </c>
    </row>
    <row r="1102" spans="1:21" ht="15.5">
      <c r="A1102" s="51">
        <v>516</v>
      </c>
      <c r="B1102" s="51" t="s">
        <v>663</v>
      </c>
      <c r="C1102" s="51" t="s">
        <v>409</v>
      </c>
      <c r="D1102" s="51" t="str">
        <f t="shared" si="17"/>
        <v>FLIBOR6Brunei Darussalam</v>
      </c>
      <c r="E1102" s="51" t="s">
        <v>664</v>
      </c>
      <c r="F1102" s="51" t="s">
        <v>410</v>
      </c>
      <c r="G1102" s="51"/>
      <c r="H1102" s="51" t="s">
        <v>384</v>
      </c>
      <c r="I1102" s="51"/>
      <c r="J1102" s="51"/>
      <c r="K1102" s="51"/>
      <c r="L1102" s="51"/>
      <c r="M1102" s="51"/>
      <c r="N1102" s="51"/>
      <c r="O1102" s="51"/>
      <c r="P1102" s="51"/>
      <c r="Q1102" s="51"/>
      <c r="R1102" s="51"/>
      <c r="S1102" s="51"/>
      <c r="T1102" s="51"/>
      <c r="U1102" s="51"/>
    </row>
    <row r="1103" spans="1:21" ht="15.5">
      <c r="A1103" s="51">
        <v>516</v>
      </c>
      <c r="B1103" s="51" t="s">
        <v>663</v>
      </c>
      <c r="C1103" s="51" t="s">
        <v>411</v>
      </c>
      <c r="D1103" s="51" t="str">
        <f t="shared" si="17"/>
        <v>TM_RPCHBrunei Darussalam</v>
      </c>
      <c r="E1103" s="51" t="s">
        <v>664</v>
      </c>
      <c r="F1103" s="51" t="s">
        <v>412</v>
      </c>
      <c r="G1103" s="51" t="s">
        <v>413</v>
      </c>
      <c r="H1103" s="51" t="s">
        <v>347</v>
      </c>
      <c r="I1103" s="51"/>
      <c r="J1103" s="51" t="s">
        <v>667</v>
      </c>
      <c r="K1103" s="51">
        <v>20.594000000000001</v>
      </c>
      <c r="L1103" s="51">
        <v>14.531000000000001</v>
      </c>
      <c r="M1103" s="51">
        <v>-30.902999999999999</v>
      </c>
      <c r="N1103" s="51">
        <v>-11.711</v>
      </c>
      <c r="O1103" s="51">
        <v>2.7170000000000001</v>
      </c>
      <c r="P1103" s="51">
        <v>1.286</v>
      </c>
      <c r="Q1103" s="51">
        <v>28.071999999999999</v>
      </c>
      <c r="R1103" s="51">
        <v>13.766</v>
      </c>
      <c r="S1103" s="51">
        <v>-2.0550000000000002</v>
      </c>
      <c r="T1103" s="51">
        <v>7.54</v>
      </c>
      <c r="U1103" s="51">
        <v>2019</v>
      </c>
    </row>
    <row r="1104" spans="1:21" ht="15.5">
      <c r="A1104" s="51">
        <v>516</v>
      </c>
      <c r="B1104" s="51" t="s">
        <v>663</v>
      </c>
      <c r="C1104" s="51" t="s">
        <v>415</v>
      </c>
      <c r="D1104" s="51" t="str">
        <f t="shared" si="17"/>
        <v>TMG_RPCHBrunei Darussalam</v>
      </c>
      <c r="E1104" s="51" t="s">
        <v>664</v>
      </c>
      <c r="F1104" s="51" t="s">
        <v>416</v>
      </c>
      <c r="G1104" s="51" t="s">
        <v>417</v>
      </c>
      <c r="H1104" s="51" t="s">
        <v>347</v>
      </c>
      <c r="I1104" s="51"/>
      <c r="J1104" s="51" t="s">
        <v>667</v>
      </c>
      <c r="K1104" s="51">
        <v>9.1709999999999994</v>
      </c>
      <c r="L1104" s="51">
        <v>18.73</v>
      </c>
      <c r="M1104" s="51">
        <v>-23.195</v>
      </c>
      <c r="N1104" s="51">
        <v>-9.4090000000000007</v>
      </c>
      <c r="O1104" s="51">
        <v>-11.381</v>
      </c>
      <c r="P1104" s="51">
        <v>16.058</v>
      </c>
      <c r="Q1104" s="51">
        <v>30.068000000000001</v>
      </c>
      <c r="R1104" s="51">
        <v>12.805999999999999</v>
      </c>
      <c r="S1104" s="51">
        <v>10.757</v>
      </c>
      <c r="T1104" s="51">
        <v>8.452</v>
      </c>
      <c r="U1104" s="51">
        <v>2019</v>
      </c>
    </row>
    <row r="1105" spans="1:21" ht="15.5">
      <c r="A1105" s="51">
        <v>516</v>
      </c>
      <c r="B1105" s="51" t="s">
        <v>663</v>
      </c>
      <c r="C1105" s="51" t="s">
        <v>418</v>
      </c>
      <c r="D1105" s="51" t="str">
        <f t="shared" si="17"/>
        <v>TX_RPCHBrunei Darussalam</v>
      </c>
      <c r="E1105" s="51" t="s">
        <v>664</v>
      </c>
      <c r="F1105" s="51" t="s">
        <v>419</v>
      </c>
      <c r="G1105" s="51" t="s">
        <v>420</v>
      </c>
      <c r="H1105" s="51" t="s">
        <v>347</v>
      </c>
      <c r="I1105" s="51"/>
      <c r="J1105" s="51" t="s">
        <v>667</v>
      </c>
      <c r="K1105" s="51">
        <v>1.2130000000000001</v>
      </c>
      <c r="L1105" s="51">
        <v>-5.6769999999999996</v>
      </c>
      <c r="M1105" s="51">
        <v>0.86199999999999999</v>
      </c>
      <c r="N1105" s="51">
        <v>-10.805999999999999</v>
      </c>
      <c r="O1105" s="51">
        <v>-1.891</v>
      </c>
      <c r="P1105" s="51">
        <v>-5.3360000000000003</v>
      </c>
      <c r="Q1105" s="51">
        <v>5.7050000000000001</v>
      </c>
      <c r="R1105" s="51">
        <v>14.881</v>
      </c>
      <c r="S1105" s="51">
        <v>7.5250000000000004</v>
      </c>
      <c r="T1105" s="51">
        <v>10.742000000000001</v>
      </c>
      <c r="U1105" s="51">
        <v>2019</v>
      </c>
    </row>
    <row r="1106" spans="1:21" ht="15.5">
      <c r="A1106" s="51">
        <v>516</v>
      </c>
      <c r="B1106" s="51" t="s">
        <v>663</v>
      </c>
      <c r="C1106" s="51" t="s">
        <v>421</v>
      </c>
      <c r="D1106" s="51" t="str">
        <f t="shared" si="17"/>
        <v>TXG_RPCHBrunei Darussalam</v>
      </c>
      <c r="E1106" s="51" t="s">
        <v>664</v>
      </c>
      <c r="F1106" s="51" t="s">
        <v>422</v>
      </c>
      <c r="G1106" s="51" t="s">
        <v>423</v>
      </c>
      <c r="H1106" s="51" t="s">
        <v>347</v>
      </c>
      <c r="I1106" s="51"/>
      <c r="J1106" s="51" t="s">
        <v>667</v>
      </c>
      <c r="K1106" s="51">
        <v>1.5149999999999999</v>
      </c>
      <c r="L1106" s="51">
        <v>-6.0620000000000003</v>
      </c>
      <c r="M1106" s="51">
        <v>-0.60299999999999998</v>
      </c>
      <c r="N1106" s="51">
        <v>-12.513</v>
      </c>
      <c r="O1106" s="51">
        <v>-0.64400000000000002</v>
      </c>
      <c r="P1106" s="51">
        <v>-5.915</v>
      </c>
      <c r="Q1106" s="51">
        <v>5.9420000000000002</v>
      </c>
      <c r="R1106" s="51">
        <v>15.301</v>
      </c>
      <c r="S1106" s="51">
        <v>11.651</v>
      </c>
      <c r="T1106" s="51">
        <v>11.029</v>
      </c>
      <c r="U1106" s="51">
        <v>2019</v>
      </c>
    </row>
    <row r="1107" spans="1:21" ht="15.5">
      <c r="A1107" s="51">
        <v>516</v>
      </c>
      <c r="B1107" s="51" t="s">
        <v>663</v>
      </c>
      <c r="C1107" s="51" t="s">
        <v>424</v>
      </c>
      <c r="D1107" s="51" t="str">
        <f t="shared" si="17"/>
        <v>LURBrunei Darussalam</v>
      </c>
      <c r="E1107" s="51" t="s">
        <v>664</v>
      </c>
      <c r="F1107" s="51" t="s">
        <v>425</v>
      </c>
      <c r="G1107" s="51" t="s">
        <v>426</v>
      </c>
      <c r="H1107" s="51" t="s">
        <v>427</v>
      </c>
      <c r="I1107" s="51"/>
      <c r="J1107" s="51" t="s">
        <v>668</v>
      </c>
      <c r="K1107" s="51">
        <v>8.5</v>
      </c>
      <c r="L1107" s="51">
        <v>7.7</v>
      </c>
      <c r="M1107" s="51">
        <v>6.9</v>
      </c>
      <c r="N1107" s="51">
        <v>7.7</v>
      </c>
      <c r="O1107" s="51">
        <v>8.5</v>
      </c>
      <c r="P1107" s="51">
        <v>9.3000000000000007</v>
      </c>
      <c r="Q1107" s="51">
        <v>8.6999999999999993</v>
      </c>
      <c r="R1107" s="51">
        <v>6.8220000000000001</v>
      </c>
      <c r="S1107" s="51">
        <v>6.8220000000000001</v>
      </c>
      <c r="T1107" s="51">
        <v>6.8220000000000001</v>
      </c>
      <c r="U1107" s="51">
        <v>2019</v>
      </c>
    </row>
    <row r="1108" spans="1:21" ht="15.5">
      <c r="A1108" s="51">
        <v>516</v>
      </c>
      <c r="B1108" s="51" t="s">
        <v>663</v>
      </c>
      <c r="C1108" s="51" t="s">
        <v>428</v>
      </c>
      <c r="D1108" s="51" t="str">
        <f t="shared" si="17"/>
        <v>LEBrunei Darussalam</v>
      </c>
      <c r="E1108" s="51" t="s">
        <v>664</v>
      </c>
      <c r="F1108" s="51" t="s">
        <v>429</v>
      </c>
      <c r="G1108" s="51" t="s">
        <v>430</v>
      </c>
      <c r="H1108" s="51" t="s">
        <v>431</v>
      </c>
      <c r="I1108" s="51" t="s">
        <v>432</v>
      </c>
      <c r="J1108" s="51"/>
      <c r="K1108" s="51"/>
      <c r="L1108" s="51"/>
      <c r="M1108" s="51"/>
      <c r="N1108" s="51"/>
      <c r="O1108" s="51"/>
      <c r="P1108" s="51"/>
      <c r="Q1108" s="51"/>
      <c r="R1108" s="51"/>
      <c r="S1108" s="51"/>
      <c r="T1108" s="51"/>
      <c r="U1108" s="51"/>
    </row>
    <row r="1109" spans="1:21" ht="15.5">
      <c r="A1109" s="51">
        <v>516</v>
      </c>
      <c r="B1109" s="51" t="s">
        <v>663</v>
      </c>
      <c r="C1109" s="51" t="s">
        <v>433</v>
      </c>
      <c r="D1109" s="51" t="str">
        <f t="shared" si="17"/>
        <v>LPBrunei Darussalam</v>
      </c>
      <c r="E1109" s="51" t="s">
        <v>664</v>
      </c>
      <c r="F1109" s="51" t="s">
        <v>434</v>
      </c>
      <c r="G1109" s="51" t="s">
        <v>435</v>
      </c>
      <c r="H1109" s="51" t="s">
        <v>431</v>
      </c>
      <c r="I1109" s="51" t="s">
        <v>432</v>
      </c>
      <c r="J1109" s="51" t="s">
        <v>669</v>
      </c>
      <c r="K1109" s="51">
        <v>0.39900000000000002</v>
      </c>
      <c r="L1109" s="51">
        <v>0.40300000000000002</v>
      </c>
      <c r="M1109" s="51">
        <v>0.40799999999999997</v>
      </c>
      <c r="N1109" s="51">
        <v>0.41199999999999998</v>
      </c>
      <c r="O1109" s="51">
        <v>0.41699999999999998</v>
      </c>
      <c r="P1109" s="51">
        <v>0.43</v>
      </c>
      <c r="Q1109" s="51">
        <v>0.442</v>
      </c>
      <c r="R1109" s="51">
        <v>0.46</v>
      </c>
      <c r="S1109" s="51">
        <v>0.46100000000000002</v>
      </c>
      <c r="T1109" s="51">
        <v>0.46200000000000002</v>
      </c>
      <c r="U1109" s="51">
        <v>2019</v>
      </c>
    </row>
    <row r="1110" spans="1:21" ht="15.5">
      <c r="A1110" s="51">
        <v>516</v>
      </c>
      <c r="B1110" s="51" t="s">
        <v>663</v>
      </c>
      <c r="C1110" s="51" t="s">
        <v>437</v>
      </c>
      <c r="D1110" s="51" t="str">
        <f t="shared" si="17"/>
        <v>GGRBrunei Darussalam</v>
      </c>
      <c r="E1110" s="51" t="s">
        <v>664</v>
      </c>
      <c r="F1110" s="51" t="s">
        <v>438</v>
      </c>
      <c r="G1110" s="51" t="s">
        <v>439</v>
      </c>
      <c r="H1110" s="51" t="s">
        <v>342</v>
      </c>
      <c r="I1110" s="51" t="s">
        <v>343</v>
      </c>
      <c r="J1110" s="51" t="s">
        <v>670</v>
      </c>
      <c r="K1110" s="51">
        <v>11.134</v>
      </c>
      <c r="L1110" s="51">
        <v>10.551</v>
      </c>
      <c r="M1110" s="51">
        <v>8.1590000000000007</v>
      </c>
      <c r="N1110" s="51">
        <v>4.2939999999999996</v>
      </c>
      <c r="O1110" s="51">
        <v>2.7829999999999999</v>
      </c>
      <c r="P1110" s="51">
        <v>4.3470000000000004</v>
      </c>
      <c r="Q1110" s="51">
        <v>5.2329999999999997</v>
      </c>
      <c r="R1110" s="51">
        <v>4.1870000000000003</v>
      </c>
      <c r="S1110" s="51">
        <v>1.46</v>
      </c>
      <c r="T1110" s="51">
        <v>5.5010000000000003</v>
      </c>
      <c r="U1110" s="51">
        <v>2020</v>
      </c>
    </row>
    <row r="1111" spans="1:21" ht="15.5">
      <c r="A1111" s="51">
        <v>516</v>
      </c>
      <c r="B1111" s="51" t="s">
        <v>663</v>
      </c>
      <c r="C1111" s="51" t="s">
        <v>441</v>
      </c>
      <c r="D1111" s="51" t="str">
        <f t="shared" si="17"/>
        <v>GGR_NGDPBrunei Darussalam</v>
      </c>
      <c r="E1111" s="51" t="s">
        <v>664</v>
      </c>
      <c r="F1111" s="51" t="s">
        <v>438</v>
      </c>
      <c r="G1111" s="51" t="s">
        <v>439</v>
      </c>
      <c r="H1111" s="51" t="s">
        <v>392</v>
      </c>
      <c r="I1111" s="51"/>
      <c r="J1111" s="51" t="s">
        <v>442</v>
      </c>
      <c r="K1111" s="51">
        <v>46.777000000000001</v>
      </c>
      <c r="L1111" s="51">
        <v>46.607999999999997</v>
      </c>
      <c r="M1111" s="51">
        <v>37.664000000000001</v>
      </c>
      <c r="N1111" s="51">
        <v>24.154</v>
      </c>
      <c r="O1111" s="51">
        <v>17.670999999999999</v>
      </c>
      <c r="P1111" s="51">
        <v>25.956</v>
      </c>
      <c r="Q1111" s="51">
        <v>28.596</v>
      </c>
      <c r="R1111" s="51">
        <v>22.783999999999999</v>
      </c>
      <c r="S1111" s="51">
        <v>8.8070000000000004</v>
      </c>
      <c r="T1111" s="51">
        <v>27.189</v>
      </c>
      <c r="U1111" s="51">
        <v>2020</v>
      </c>
    </row>
    <row r="1112" spans="1:21" ht="15.5">
      <c r="A1112" s="51">
        <v>516</v>
      </c>
      <c r="B1112" s="51" t="s">
        <v>663</v>
      </c>
      <c r="C1112" s="51" t="s">
        <v>443</v>
      </c>
      <c r="D1112" s="51" t="str">
        <f t="shared" si="17"/>
        <v>GGXBrunei Darussalam</v>
      </c>
      <c r="E1112" s="51" t="s">
        <v>664</v>
      </c>
      <c r="F1112" s="51" t="s">
        <v>444</v>
      </c>
      <c r="G1112" s="51" t="s">
        <v>445</v>
      </c>
      <c r="H1112" s="51" t="s">
        <v>342</v>
      </c>
      <c r="I1112" s="51" t="s">
        <v>343</v>
      </c>
      <c r="J1112" s="51" t="s">
        <v>670</v>
      </c>
      <c r="K1112" s="51">
        <v>7.3769999999999998</v>
      </c>
      <c r="L1112" s="51">
        <v>7.6029999999999998</v>
      </c>
      <c r="M1112" s="51">
        <v>7.3849999999999998</v>
      </c>
      <c r="N1112" s="51">
        <v>6.8760000000000003</v>
      </c>
      <c r="O1112" s="51">
        <v>6.1970000000000001</v>
      </c>
      <c r="P1112" s="51">
        <v>6.1260000000000003</v>
      </c>
      <c r="Q1112" s="51">
        <v>5.8849999999999998</v>
      </c>
      <c r="R1112" s="51">
        <v>5.4960000000000004</v>
      </c>
      <c r="S1112" s="51">
        <v>4.4000000000000004</v>
      </c>
      <c r="T1112" s="51">
        <v>6.1319999999999997</v>
      </c>
      <c r="U1112" s="51">
        <v>2020</v>
      </c>
    </row>
    <row r="1113" spans="1:21" ht="15.5">
      <c r="A1113" s="51">
        <v>516</v>
      </c>
      <c r="B1113" s="51" t="s">
        <v>663</v>
      </c>
      <c r="C1113" s="51" t="s">
        <v>446</v>
      </c>
      <c r="D1113" s="51" t="str">
        <f t="shared" si="17"/>
        <v>GGX_NGDPBrunei Darussalam</v>
      </c>
      <c r="E1113" s="51" t="s">
        <v>664</v>
      </c>
      <c r="F1113" s="51" t="s">
        <v>444</v>
      </c>
      <c r="G1113" s="51" t="s">
        <v>445</v>
      </c>
      <c r="H1113" s="51" t="s">
        <v>392</v>
      </c>
      <c r="I1113" s="51"/>
      <c r="J1113" s="51" t="s">
        <v>447</v>
      </c>
      <c r="K1113" s="51">
        <v>30.991</v>
      </c>
      <c r="L1113" s="51">
        <v>33.582000000000001</v>
      </c>
      <c r="M1113" s="51">
        <v>34.088000000000001</v>
      </c>
      <c r="N1113" s="51">
        <v>38.677</v>
      </c>
      <c r="O1113" s="51">
        <v>39.351999999999997</v>
      </c>
      <c r="P1113" s="51">
        <v>36.579000000000001</v>
      </c>
      <c r="Q1113" s="51">
        <v>32.155000000000001</v>
      </c>
      <c r="R1113" s="51">
        <v>29.911999999999999</v>
      </c>
      <c r="S1113" s="51">
        <v>26.54</v>
      </c>
      <c r="T1113" s="51">
        <v>30.305</v>
      </c>
      <c r="U1113" s="51">
        <v>2020</v>
      </c>
    </row>
    <row r="1114" spans="1:21" ht="15.5">
      <c r="A1114" s="51">
        <v>516</v>
      </c>
      <c r="B1114" s="51" t="s">
        <v>663</v>
      </c>
      <c r="C1114" s="51" t="s">
        <v>448</v>
      </c>
      <c r="D1114" s="51" t="str">
        <f t="shared" si="17"/>
        <v>GGXCNLBrunei Darussalam</v>
      </c>
      <c r="E1114" s="51" t="s">
        <v>664</v>
      </c>
      <c r="F1114" s="51" t="s">
        <v>449</v>
      </c>
      <c r="G1114" s="51" t="s">
        <v>450</v>
      </c>
      <c r="H1114" s="51" t="s">
        <v>342</v>
      </c>
      <c r="I1114" s="51" t="s">
        <v>343</v>
      </c>
      <c r="J1114" s="51" t="s">
        <v>670</v>
      </c>
      <c r="K1114" s="51">
        <v>3.7570000000000001</v>
      </c>
      <c r="L1114" s="51">
        <v>2.9489999999999998</v>
      </c>
      <c r="M1114" s="51">
        <v>0.77500000000000002</v>
      </c>
      <c r="N1114" s="51">
        <v>-2.5819999999999999</v>
      </c>
      <c r="O1114" s="51">
        <v>-3.4140000000000001</v>
      </c>
      <c r="P1114" s="51">
        <v>-1.7789999999999999</v>
      </c>
      <c r="Q1114" s="51">
        <v>-0.65100000000000002</v>
      </c>
      <c r="R1114" s="51">
        <v>-1.31</v>
      </c>
      <c r="S1114" s="51">
        <v>-2.94</v>
      </c>
      <c r="T1114" s="51">
        <v>-0.63</v>
      </c>
      <c r="U1114" s="51">
        <v>2020</v>
      </c>
    </row>
    <row r="1115" spans="1:21" ht="15.5">
      <c r="A1115" s="51">
        <v>516</v>
      </c>
      <c r="B1115" s="51" t="s">
        <v>663</v>
      </c>
      <c r="C1115" s="51" t="s">
        <v>451</v>
      </c>
      <c r="D1115" s="51" t="str">
        <f t="shared" si="17"/>
        <v>GGXCNL_NGDPBrunei Darussalam</v>
      </c>
      <c r="E1115" s="51" t="s">
        <v>664</v>
      </c>
      <c r="F1115" s="51" t="s">
        <v>449</v>
      </c>
      <c r="G1115" s="51" t="s">
        <v>450</v>
      </c>
      <c r="H1115" s="51" t="s">
        <v>392</v>
      </c>
      <c r="I1115" s="51"/>
      <c r="J1115" s="51" t="s">
        <v>452</v>
      </c>
      <c r="K1115" s="51">
        <v>15.786</v>
      </c>
      <c r="L1115" s="51">
        <v>13.025</v>
      </c>
      <c r="M1115" s="51">
        <v>3.5760000000000001</v>
      </c>
      <c r="N1115" s="51">
        <v>-14.523</v>
      </c>
      <c r="O1115" s="51">
        <v>-21.68</v>
      </c>
      <c r="P1115" s="51">
        <v>-10.622999999999999</v>
      </c>
      <c r="Q1115" s="51">
        <v>-3.5590000000000002</v>
      </c>
      <c r="R1115" s="51">
        <v>-7.1280000000000001</v>
      </c>
      <c r="S1115" s="51">
        <v>-17.734000000000002</v>
      </c>
      <c r="T1115" s="51">
        <v>-3.1160000000000001</v>
      </c>
      <c r="U1115" s="51">
        <v>2020</v>
      </c>
    </row>
    <row r="1116" spans="1:21" ht="15.5">
      <c r="A1116" s="51">
        <v>516</v>
      </c>
      <c r="B1116" s="51" t="s">
        <v>663</v>
      </c>
      <c r="C1116" s="51" t="s">
        <v>453</v>
      </c>
      <c r="D1116" s="51" t="str">
        <f t="shared" si="17"/>
        <v>GGSBBrunei Darussalam</v>
      </c>
      <c r="E1116" s="51" t="s">
        <v>664</v>
      </c>
      <c r="F1116" s="51" t="s">
        <v>454</v>
      </c>
      <c r="G1116" s="51" t="s">
        <v>455</v>
      </c>
      <c r="H1116" s="51" t="s">
        <v>342</v>
      </c>
      <c r="I1116" s="51" t="s">
        <v>343</v>
      </c>
      <c r="J1116" s="51"/>
      <c r="K1116" s="51"/>
      <c r="L1116" s="51"/>
      <c r="M1116" s="51"/>
      <c r="N1116" s="51"/>
      <c r="O1116" s="51"/>
      <c r="P1116" s="51"/>
      <c r="Q1116" s="51"/>
      <c r="R1116" s="51"/>
      <c r="S1116" s="51"/>
      <c r="T1116" s="51"/>
      <c r="U1116" s="51"/>
    </row>
    <row r="1117" spans="1:21" ht="15.5">
      <c r="A1117" s="51">
        <v>516</v>
      </c>
      <c r="B1117" s="51" t="s">
        <v>663</v>
      </c>
      <c r="C1117" s="51" t="s">
        <v>456</v>
      </c>
      <c r="D1117" s="51" t="str">
        <f t="shared" si="17"/>
        <v>GGSB_NPGDPBrunei Darussalam</v>
      </c>
      <c r="E1117" s="51" t="s">
        <v>664</v>
      </c>
      <c r="F1117" s="51" t="s">
        <v>454</v>
      </c>
      <c r="G1117" s="51" t="s">
        <v>455</v>
      </c>
      <c r="H1117" s="51" t="s">
        <v>380</v>
      </c>
      <c r="I1117" s="51"/>
      <c r="J1117" s="51"/>
      <c r="K1117" s="51"/>
      <c r="L1117" s="51"/>
      <c r="M1117" s="51"/>
      <c r="N1117" s="51"/>
      <c r="O1117" s="51"/>
      <c r="P1117" s="51"/>
      <c r="Q1117" s="51"/>
      <c r="R1117" s="51"/>
      <c r="S1117" s="51"/>
      <c r="T1117" s="51"/>
      <c r="U1117" s="51"/>
    </row>
    <row r="1118" spans="1:21" ht="15.5">
      <c r="A1118" s="51">
        <v>516</v>
      </c>
      <c r="B1118" s="51" t="s">
        <v>663</v>
      </c>
      <c r="C1118" s="51" t="s">
        <v>457</v>
      </c>
      <c r="D1118" s="51" t="str">
        <f t="shared" si="17"/>
        <v>GGXONLBBrunei Darussalam</v>
      </c>
      <c r="E1118" s="51" t="s">
        <v>664</v>
      </c>
      <c r="F1118" s="51" t="s">
        <v>458</v>
      </c>
      <c r="G1118" s="51" t="s">
        <v>459</v>
      </c>
      <c r="H1118" s="51" t="s">
        <v>342</v>
      </c>
      <c r="I1118" s="51" t="s">
        <v>343</v>
      </c>
      <c r="J1118" s="51" t="s">
        <v>670</v>
      </c>
      <c r="K1118" s="51">
        <v>3.7570000000000001</v>
      </c>
      <c r="L1118" s="51">
        <v>2.9489999999999998</v>
      </c>
      <c r="M1118" s="51">
        <v>0.77500000000000002</v>
      </c>
      <c r="N1118" s="51">
        <v>-2.5819999999999999</v>
      </c>
      <c r="O1118" s="51">
        <v>-3.4140000000000001</v>
      </c>
      <c r="P1118" s="51">
        <v>-1.7789999999999999</v>
      </c>
      <c r="Q1118" s="51">
        <v>-0.65100000000000002</v>
      </c>
      <c r="R1118" s="51">
        <v>-1.31</v>
      </c>
      <c r="S1118" s="51">
        <v>-2.94</v>
      </c>
      <c r="T1118" s="51">
        <v>-0.63</v>
      </c>
      <c r="U1118" s="51">
        <v>2020</v>
      </c>
    </row>
    <row r="1119" spans="1:21" ht="15.5">
      <c r="A1119" s="51">
        <v>516</v>
      </c>
      <c r="B1119" s="51" t="s">
        <v>663</v>
      </c>
      <c r="C1119" s="51" t="s">
        <v>460</v>
      </c>
      <c r="D1119" s="51" t="str">
        <f t="shared" si="17"/>
        <v>GGXONLB_NGDPBrunei Darussalam</v>
      </c>
      <c r="E1119" s="51" t="s">
        <v>664</v>
      </c>
      <c r="F1119" s="51" t="s">
        <v>458</v>
      </c>
      <c r="G1119" s="51" t="s">
        <v>459</v>
      </c>
      <c r="H1119" s="51" t="s">
        <v>392</v>
      </c>
      <c r="I1119" s="51"/>
      <c r="J1119" s="51" t="s">
        <v>461</v>
      </c>
      <c r="K1119" s="51">
        <v>15.786</v>
      </c>
      <c r="L1119" s="51">
        <v>13.025</v>
      </c>
      <c r="M1119" s="51">
        <v>3.5760000000000001</v>
      </c>
      <c r="N1119" s="51">
        <v>-14.523</v>
      </c>
      <c r="O1119" s="51">
        <v>-21.68</v>
      </c>
      <c r="P1119" s="51">
        <v>-10.622999999999999</v>
      </c>
      <c r="Q1119" s="51">
        <v>-3.5590000000000002</v>
      </c>
      <c r="R1119" s="51">
        <v>-7.1280000000000001</v>
      </c>
      <c r="S1119" s="51">
        <v>-17.734000000000002</v>
      </c>
      <c r="T1119" s="51">
        <v>-3.1160000000000001</v>
      </c>
      <c r="U1119" s="51">
        <v>2020</v>
      </c>
    </row>
    <row r="1120" spans="1:21" ht="15.5">
      <c r="A1120" s="51">
        <v>516</v>
      </c>
      <c r="B1120" s="51" t="s">
        <v>663</v>
      </c>
      <c r="C1120" s="51" t="s">
        <v>462</v>
      </c>
      <c r="D1120" s="51" t="str">
        <f t="shared" si="17"/>
        <v>GGXWDNBrunei Darussalam</v>
      </c>
      <c r="E1120" s="51" t="s">
        <v>664</v>
      </c>
      <c r="F1120" s="51" t="s">
        <v>463</v>
      </c>
      <c r="G1120" s="51" t="s">
        <v>464</v>
      </c>
      <c r="H1120" s="51" t="s">
        <v>342</v>
      </c>
      <c r="I1120" s="51" t="s">
        <v>343</v>
      </c>
      <c r="J1120" s="51"/>
      <c r="K1120" s="51"/>
      <c r="L1120" s="51"/>
      <c r="M1120" s="51"/>
      <c r="N1120" s="51"/>
      <c r="O1120" s="51"/>
      <c r="P1120" s="51"/>
      <c r="Q1120" s="51"/>
      <c r="R1120" s="51"/>
      <c r="S1120" s="51"/>
      <c r="T1120" s="51"/>
      <c r="U1120" s="51"/>
    </row>
    <row r="1121" spans="1:21" ht="15.5">
      <c r="A1121" s="51">
        <v>516</v>
      </c>
      <c r="B1121" s="51" t="s">
        <v>663</v>
      </c>
      <c r="C1121" s="51" t="s">
        <v>465</v>
      </c>
      <c r="D1121" s="51" t="str">
        <f t="shared" si="17"/>
        <v>GGXWDN_NGDPBrunei Darussalam</v>
      </c>
      <c r="E1121" s="51" t="s">
        <v>664</v>
      </c>
      <c r="F1121" s="51" t="s">
        <v>463</v>
      </c>
      <c r="G1121" s="51" t="s">
        <v>464</v>
      </c>
      <c r="H1121" s="51" t="s">
        <v>392</v>
      </c>
      <c r="I1121" s="51"/>
      <c r="J1121" s="51"/>
      <c r="K1121" s="51"/>
      <c r="L1121" s="51"/>
      <c r="M1121" s="51"/>
      <c r="N1121" s="51"/>
      <c r="O1121" s="51"/>
      <c r="P1121" s="51"/>
      <c r="Q1121" s="51"/>
      <c r="R1121" s="51"/>
      <c r="S1121" s="51"/>
      <c r="T1121" s="51"/>
      <c r="U1121" s="51"/>
    </row>
    <row r="1122" spans="1:21" ht="15.5">
      <c r="A1122" s="51">
        <v>516</v>
      </c>
      <c r="B1122" s="51" t="s">
        <v>663</v>
      </c>
      <c r="C1122" s="51" t="s">
        <v>466</v>
      </c>
      <c r="D1122" s="51" t="str">
        <f t="shared" si="17"/>
        <v>GGXWDGBrunei Darussalam</v>
      </c>
      <c r="E1122" s="51" t="s">
        <v>664</v>
      </c>
      <c r="F1122" s="51" t="s">
        <v>467</v>
      </c>
      <c r="G1122" s="51" t="s">
        <v>468</v>
      </c>
      <c r="H1122" s="51" t="s">
        <v>342</v>
      </c>
      <c r="I1122" s="51" t="s">
        <v>343</v>
      </c>
      <c r="J1122" s="51" t="s">
        <v>670</v>
      </c>
      <c r="K1122" s="51">
        <v>0.5</v>
      </c>
      <c r="L1122" s="51">
        <v>0.5</v>
      </c>
      <c r="M1122" s="51">
        <v>0.7</v>
      </c>
      <c r="N1122" s="51">
        <v>0.52500000000000002</v>
      </c>
      <c r="O1122" s="51">
        <v>0.47299999999999998</v>
      </c>
      <c r="P1122" s="51">
        <v>0.47299999999999998</v>
      </c>
      <c r="Q1122" s="51">
        <v>0.47299999999999998</v>
      </c>
      <c r="R1122" s="51">
        <v>0.47299999999999998</v>
      </c>
      <c r="S1122" s="51">
        <v>0.47299999999999998</v>
      </c>
      <c r="T1122" s="51">
        <v>0.47299999999999998</v>
      </c>
      <c r="U1122" s="51">
        <v>2020</v>
      </c>
    </row>
    <row r="1123" spans="1:21" ht="15.5">
      <c r="A1123" s="51">
        <v>516</v>
      </c>
      <c r="B1123" s="51" t="s">
        <v>663</v>
      </c>
      <c r="C1123" s="51" t="s">
        <v>469</v>
      </c>
      <c r="D1123" s="51" t="str">
        <f t="shared" si="17"/>
        <v>GGXWDG_NGDPBrunei Darussalam</v>
      </c>
      <c r="E1123" s="51" t="s">
        <v>664</v>
      </c>
      <c r="F1123" s="51" t="s">
        <v>467</v>
      </c>
      <c r="G1123" s="51" t="s">
        <v>468</v>
      </c>
      <c r="H1123" s="51" t="s">
        <v>392</v>
      </c>
      <c r="I1123" s="51"/>
      <c r="J1123" s="51" t="s">
        <v>470</v>
      </c>
      <c r="K1123" s="51">
        <v>2.101</v>
      </c>
      <c r="L1123" s="51">
        <v>2.2090000000000001</v>
      </c>
      <c r="M1123" s="51">
        <v>3.2309999999999999</v>
      </c>
      <c r="N1123" s="51">
        <v>2.9529999999999998</v>
      </c>
      <c r="O1123" s="51">
        <v>3.0049999999999999</v>
      </c>
      <c r="P1123" s="51">
        <v>2.8260000000000001</v>
      </c>
      <c r="Q1123" s="51">
        <v>2.5859999999999999</v>
      </c>
      <c r="R1123" s="51">
        <v>2.5750000000000002</v>
      </c>
      <c r="S1123" s="51">
        <v>2.8540000000000001</v>
      </c>
      <c r="T1123" s="51">
        <v>2.339</v>
      </c>
      <c r="U1123" s="51">
        <v>2020</v>
      </c>
    </row>
    <row r="1124" spans="1:21" ht="15.5">
      <c r="A1124" s="51">
        <v>516</v>
      </c>
      <c r="B1124" s="51" t="s">
        <v>663</v>
      </c>
      <c r="C1124" s="51" t="s">
        <v>471</v>
      </c>
      <c r="D1124" s="51" t="str">
        <f t="shared" si="17"/>
        <v>NGDP_FYBrunei Darussalam</v>
      </c>
      <c r="E1124" s="51" t="s">
        <v>664</v>
      </c>
      <c r="F1124" s="51" t="s">
        <v>472</v>
      </c>
      <c r="G1124" s="51" t="s">
        <v>473</v>
      </c>
      <c r="H1124" s="51" t="s">
        <v>342</v>
      </c>
      <c r="I1124" s="51" t="s">
        <v>343</v>
      </c>
      <c r="J1124" s="51" t="s">
        <v>670</v>
      </c>
      <c r="K1124" s="51">
        <v>23.802</v>
      </c>
      <c r="L1124" s="51">
        <v>22.638999999999999</v>
      </c>
      <c r="M1124" s="51">
        <v>21.664000000000001</v>
      </c>
      <c r="N1124" s="51">
        <v>17.777999999999999</v>
      </c>
      <c r="O1124" s="51">
        <v>15.747999999999999</v>
      </c>
      <c r="P1124" s="51">
        <v>16.747</v>
      </c>
      <c r="Q1124" s="51">
        <v>18.300999999999998</v>
      </c>
      <c r="R1124" s="51">
        <v>18.375</v>
      </c>
      <c r="S1124" s="51">
        <v>16.579000000000001</v>
      </c>
      <c r="T1124" s="51">
        <v>20.233000000000001</v>
      </c>
      <c r="U1124" s="51">
        <v>2020</v>
      </c>
    </row>
    <row r="1125" spans="1:21" ht="15.5">
      <c r="A1125" s="51">
        <v>516</v>
      </c>
      <c r="B1125" s="51" t="s">
        <v>663</v>
      </c>
      <c r="C1125" s="51" t="s">
        <v>474</v>
      </c>
      <c r="D1125" s="51" t="str">
        <f t="shared" si="17"/>
        <v>BCABrunei Darussalam</v>
      </c>
      <c r="E1125" s="51" t="s">
        <v>664</v>
      </c>
      <c r="F1125" s="51" t="s">
        <v>475</v>
      </c>
      <c r="G1125" s="51" t="s">
        <v>476</v>
      </c>
      <c r="H1125" s="51" t="s">
        <v>352</v>
      </c>
      <c r="I1125" s="51" t="s">
        <v>343</v>
      </c>
      <c r="J1125" s="51" t="s">
        <v>671</v>
      </c>
      <c r="K1125" s="51">
        <v>5.6829999999999998</v>
      </c>
      <c r="L1125" s="51">
        <v>3.778</v>
      </c>
      <c r="M1125" s="51">
        <v>5.4589999999999996</v>
      </c>
      <c r="N1125" s="51">
        <v>2.157</v>
      </c>
      <c r="O1125" s="51">
        <v>1.47</v>
      </c>
      <c r="P1125" s="51">
        <v>1.9850000000000001</v>
      </c>
      <c r="Q1125" s="51">
        <v>0.93700000000000006</v>
      </c>
      <c r="R1125" s="51">
        <v>0.89500000000000002</v>
      </c>
      <c r="S1125" s="51">
        <v>0.124</v>
      </c>
      <c r="T1125" s="51">
        <v>8.8999999999999996E-2</v>
      </c>
      <c r="U1125" s="51">
        <v>2019</v>
      </c>
    </row>
    <row r="1126" spans="1:21" ht="15.5">
      <c r="A1126" s="51">
        <v>516</v>
      </c>
      <c r="B1126" s="51" t="s">
        <v>663</v>
      </c>
      <c r="C1126" s="51" t="s">
        <v>478</v>
      </c>
      <c r="D1126" s="51" t="str">
        <f t="shared" si="17"/>
        <v>BCA_NGDPDBrunei Darussalam</v>
      </c>
      <c r="E1126" s="51" t="s">
        <v>664</v>
      </c>
      <c r="F1126" s="51" t="s">
        <v>475</v>
      </c>
      <c r="G1126" s="51" t="s">
        <v>476</v>
      </c>
      <c r="H1126" s="51" t="s">
        <v>392</v>
      </c>
      <c r="I1126" s="51"/>
      <c r="J1126" s="51" t="s">
        <v>479</v>
      </c>
      <c r="K1126" s="51">
        <v>29.838000000000001</v>
      </c>
      <c r="L1126" s="51">
        <v>20.881</v>
      </c>
      <c r="M1126" s="51">
        <v>31.927</v>
      </c>
      <c r="N1126" s="51">
        <v>16.681999999999999</v>
      </c>
      <c r="O1126" s="51">
        <v>12.9</v>
      </c>
      <c r="P1126" s="51">
        <v>16.367000000000001</v>
      </c>
      <c r="Q1126" s="51">
        <v>6.907</v>
      </c>
      <c r="R1126" s="51">
        <v>6.6429999999999998</v>
      </c>
      <c r="S1126" s="51">
        <v>1.028</v>
      </c>
      <c r="T1126" s="51">
        <v>0.58399999999999996</v>
      </c>
      <c r="U1126" s="51">
        <v>2019</v>
      </c>
    </row>
    <row r="1127" spans="1:21" ht="15.5">
      <c r="A1127" s="51">
        <v>918</v>
      </c>
      <c r="B1127" s="51" t="s">
        <v>672</v>
      </c>
      <c r="C1127" s="51" t="s">
        <v>338</v>
      </c>
      <c r="D1127" s="51" t="str">
        <f t="shared" si="17"/>
        <v>NGDP_RBulgaria</v>
      </c>
      <c r="E1127" s="51" t="s">
        <v>37</v>
      </c>
      <c r="F1127" s="51" t="s">
        <v>340</v>
      </c>
      <c r="G1127" s="51" t="s">
        <v>341</v>
      </c>
      <c r="H1127" s="51" t="s">
        <v>342</v>
      </c>
      <c r="I1127" s="51" t="s">
        <v>343</v>
      </c>
      <c r="J1127" s="51" t="s">
        <v>673</v>
      </c>
      <c r="K1127" s="51">
        <v>84.07</v>
      </c>
      <c r="L1127" s="51">
        <v>84.343000000000004</v>
      </c>
      <c r="M1127" s="51">
        <v>85.933999999999997</v>
      </c>
      <c r="N1127" s="51">
        <v>89.361999999999995</v>
      </c>
      <c r="O1127" s="51">
        <v>92.775999999999996</v>
      </c>
      <c r="P1127" s="51">
        <v>96.025999999999996</v>
      </c>
      <c r="Q1127" s="51">
        <v>98.995999999999995</v>
      </c>
      <c r="R1127" s="51">
        <v>102.65300000000001</v>
      </c>
      <c r="S1127" s="51">
        <v>98.706999999999994</v>
      </c>
      <c r="T1127" s="51">
        <v>103.05</v>
      </c>
      <c r="U1127" s="51">
        <v>2019</v>
      </c>
    </row>
    <row r="1128" spans="1:21" ht="15.5">
      <c r="A1128" s="51">
        <v>918</v>
      </c>
      <c r="B1128" s="51" t="s">
        <v>672</v>
      </c>
      <c r="C1128" s="51" t="s">
        <v>345</v>
      </c>
      <c r="D1128" s="51" t="str">
        <f t="shared" si="17"/>
        <v>NGDP_RPCHBulgaria</v>
      </c>
      <c r="E1128" s="51" t="s">
        <v>37</v>
      </c>
      <c r="F1128" s="51" t="s">
        <v>340</v>
      </c>
      <c r="G1128" s="51" t="s">
        <v>346</v>
      </c>
      <c r="H1128" s="51" t="s">
        <v>347</v>
      </c>
      <c r="I1128" s="51"/>
      <c r="J1128" s="51" t="s">
        <v>348</v>
      </c>
      <c r="K1128" s="51">
        <v>0.35699999999999998</v>
      </c>
      <c r="L1128" s="51">
        <v>0.32600000000000001</v>
      </c>
      <c r="M1128" s="51">
        <v>1.885</v>
      </c>
      <c r="N1128" s="51">
        <v>3.99</v>
      </c>
      <c r="O1128" s="51">
        <v>3.82</v>
      </c>
      <c r="P1128" s="51">
        <v>3.5030000000000001</v>
      </c>
      <c r="Q1128" s="51">
        <v>3.0920000000000001</v>
      </c>
      <c r="R1128" s="51">
        <v>3.694</v>
      </c>
      <c r="S1128" s="51">
        <v>-3.8439999999999999</v>
      </c>
      <c r="T1128" s="51">
        <v>4.4000000000000004</v>
      </c>
      <c r="U1128" s="51">
        <v>2019</v>
      </c>
    </row>
    <row r="1129" spans="1:21" ht="15.5">
      <c r="A1129" s="51">
        <v>918</v>
      </c>
      <c r="B1129" s="51" t="s">
        <v>672</v>
      </c>
      <c r="C1129" s="51" t="s">
        <v>349</v>
      </c>
      <c r="D1129" s="51" t="str">
        <f t="shared" si="17"/>
        <v>NGDPBulgaria</v>
      </c>
      <c r="E1129" s="51" t="s">
        <v>37</v>
      </c>
      <c r="F1129" s="51" t="s">
        <v>155</v>
      </c>
      <c r="G1129" s="51" t="s">
        <v>350</v>
      </c>
      <c r="H1129" s="51" t="s">
        <v>342</v>
      </c>
      <c r="I1129" s="51" t="s">
        <v>343</v>
      </c>
      <c r="J1129" s="51" t="s">
        <v>673</v>
      </c>
      <c r="K1129" s="51">
        <v>82.239000000000004</v>
      </c>
      <c r="L1129" s="51">
        <v>81.954999999999998</v>
      </c>
      <c r="M1129" s="51">
        <v>83.885000000000005</v>
      </c>
      <c r="N1129" s="51">
        <v>89.361999999999995</v>
      </c>
      <c r="O1129" s="51">
        <v>95.131</v>
      </c>
      <c r="P1129" s="51">
        <v>102.345</v>
      </c>
      <c r="Q1129" s="51">
        <v>109.74299999999999</v>
      </c>
      <c r="R1129" s="51">
        <v>119.77200000000001</v>
      </c>
      <c r="S1129" s="51">
        <v>117.494</v>
      </c>
      <c r="T1129" s="51">
        <v>124.855</v>
      </c>
      <c r="U1129" s="51">
        <v>2019</v>
      </c>
    </row>
    <row r="1130" spans="1:21" ht="15.5">
      <c r="A1130" s="51">
        <v>918</v>
      </c>
      <c r="B1130" s="51" t="s">
        <v>672</v>
      </c>
      <c r="C1130" s="51" t="s">
        <v>157</v>
      </c>
      <c r="D1130" s="51" t="str">
        <f t="shared" si="17"/>
        <v>NGDPDBulgaria</v>
      </c>
      <c r="E1130" s="51" t="s">
        <v>37</v>
      </c>
      <c r="F1130" s="51" t="s">
        <v>155</v>
      </c>
      <c r="G1130" s="51" t="s">
        <v>351</v>
      </c>
      <c r="H1130" s="51" t="s">
        <v>352</v>
      </c>
      <c r="I1130" s="51" t="s">
        <v>343</v>
      </c>
      <c r="J1130" s="51" t="s">
        <v>353</v>
      </c>
      <c r="K1130" s="51">
        <v>54.030999999999999</v>
      </c>
      <c r="L1130" s="51">
        <v>55.616999999999997</v>
      </c>
      <c r="M1130" s="51">
        <v>56.902000000000001</v>
      </c>
      <c r="N1130" s="51">
        <v>50.646999999999998</v>
      </c>
      <c r="O1130" s="51">
        <v>53.802</v>
      </c>
      <c r="P1130" s="51">
        <v>59.093000000000004</v>
      </c>
      <c r="Q1130" s="51">
        <v>66.293999999999997</v>
      </c>
      <c r="R1130" s="51">
        <v>68.563000000000002</v>
      </c>
      <c r="S1130" s="51">
        <v>68.561000000000007</v>
      </c>
      <c r="T1130" s="51">
        <v>77.781999999999996</v>
      </c>
      <c r="U1130" s="51">
        <v>2019</v>
      </c>
    </row>
    <row r="1131" spans="1:21" ht="15.5">
      <c r="A1131" s="51">
        <v>918</v>
      </c>
      <c r="B1131" s="51" t="s">
        <v>672</v>
      </c>
      <c r="C1131" s="51" t="s">
        <v>354</v>
      </c>
      <c r="D1131" s="51" t="str">
        <f t="shared" si="17"/>
        <v>PPPGDPBulgaria</v>
      </c>
      <c r="E1131" s="51" t="s">
        <v>37</v>
      </c>
      <c r="F1131" s="51" t="s">
        <v>155</v>
      </c>
      <c r="G1131" s="51" t="s">
        <v>355</v>
      </c>
      <c r="H1131" s="51" t="s">
        <v>356</v>
      </c>
      <c r="I1131" s="51" t="s">
        <v>343</v>
      </c>
      <c r="J1131" s="51" t="s">
        <v>353</v>
      </c>
      <c r="K1131" s="51">
        <v>118.702</v>
      </c>
      <c r="L1131" s="51">
        <v>120.521</v>
      </c>
      <c r="M1131" s="51">
        <v>126.86199999999999</v>
      </c>
      <c r="N1131" s="51">
        <v>131.703</v>
      </c>
      <c r="O1131" s="51">
        <v>142.68199999999999</v>
      </c>
      <c r="P1131" s="51">
        <v>151.81399999999999</v>
      </c>
      <c r="Q1131" s="51">
        <v>160.26599999999999</v>
      </c>
      <c r="R1131" s="51">
        <v>169.154</v>
      </c>
      <c r="S1131" s="51">
        <v>164.62299999999999</v>
      </c>
      <c r="T1131" s="51">
        <v>174.99799999999999</v>
      </c>
      <c r="U1131" s="51">
        <v>2019</v>
      </c>
    </row>
    <row r="1132" spans="1:21" ht="15.5">
      <c r="A1132" s="51">
        <v>918</v>
      </c>
      <c r="B1132" s="51" t="s">
        <v>672</v>
      </c>
      <c r="C1132" s="51" t="s">
        <v>357</v>
      </c>
      <c r="D1132" s="51" t="str">
        <f t="shared" si="17"/>
        <v>NGDP_DBulgaria</v>
      </c>
      <c r="E1132" s="51" t="s">
        <v>37</v>
      </c>
      <c r="F1132" s="51" t="s">
        <v>358</v>
      </c>
      <c r="G1132" s="51" t="s">
        <v>359</v>
      </c>
      <c r="H1132" s="51" t="s">
        <v>360</v>
      </c>
      <c r="I1132" s="51"/>
      <c r="J1132" s="51" t="s">
        <v>361</v>
      </c>
      <c r="K1132" s="51">
        <v>97.822000000000003</v>
      </c>
      <c r="L1132" s="51">
        <v>97.168000000000006</v>
      </c>
      <c r="M1132" s="51">
        <v>97.616</v>
      </c>
      <c r="N1132" s="51">
        <v>100</v>
      </c>
      <c r="O1132" s="51">
        <v>102.538</v>
      </c>
      <c r="P1132" s="51">
        <v>106.58</v>
      </c>
      <c r="Q1132" s="51">
        <v>110.857</v>
      </c>
      <c r="R1132" s="51">
        <v>116.67700000000001</v>
      </c>
      <c r="S1132" s="51">
        <v>119.033</v>
      </c>
      <c r="T1132" s="51">
        <v>121.15900000000001</v>
      </c>
      <c r="U1132" s="51">
        <v>2019</v>
      </c>
    </row>
    <row r="1133" spans="1:21" ht="15.5">
      <c r="A1133" s="51">
        <v>918</v>
      </c>
      <c r="B1133" s="51" t="s">
        <v>672</v>
      </c>
      <c r="C1133" s="51" t="s">
        <v>362</v>
      </c>
      <c r="D1133" s="51" t="str">
        <f t="shared" si="17"/>
        <v>NGDPRPCBulgaria</v>
      </c>
      <c r="E1133" s="51" t="s">
        <v>37</v>
      </c>
      <c r="F1133" s="51" t="s">
        <v>363</v>
      </c>
      <c r="G1133" s="51" t="s">
        <v>364</v>
      </c>
      <c r="H1133" s="51" t="s">
        <v>342</v>
      </c>
      <c r="I1133" s="51" t="s">
        <v>333</v>
      </c>
      <c r="J1133" s="51" t="s">
        <v>365</v>
      </c>
      <c r="K1133" s="51">
        <v>11540.8</v>
      </c>
      <c r="L1133" s="51">
        <v>11640.52</v>
      </c>
      <c r="M1133" s="51">
        <v>11931.6</v>
      </c>
      <c r="N1133" s="51">
        <v>12491.62</v>
      </c>
      <c r="O1133" s="51">
        <v>13063.68</v>
      </c>
      <c r="P1133" s="51">
        <v>13620.66</v>
      </c>
      <c r="Q1133" s="51">
        <v>14142.16</v>
      </c>
      <c r="R1133" s="51">
        <v>14767.05</v>
      </c>
      <c r="S1133" s="51">
        <v>14280.8</v>
      </c>
      <c r="T1133" s="51">
        <v>14999.15</v>
      </c>
      <c r="U1133" s="51">
        <v>2019</v>
      </c>
    </row>
    <row r="1134" spans="1:21" ht="15.5">
      <c r="A1134" s="51">
        <v>918</v>
      </c>
      <c r="B1134" s="51" t="s">
        <v>672</v>
      </c>
      <c r="C1134" s="51" t="s">
        <v>366</v>
      </c>
      <c r="D1134" s="51" t="str">
        <f t="shared" si="17"/>
        <v>NGDPRPPPPCBulgaria</v>
      </c>
      <c r="E1134" s="51" t="s">
        <v>37</v>
      </c>
      <c r="F1134" s="51" t="s">
        <v>363</v>
      </c>
      <c r="G1134" s="51" t="s">
        <v>367</v>
      </c>
      <c r="H1134" s="51" t="s">
        <v>368</v>
      </c>
      <c r="I1134" s="51" t="s">
        <v>333</v>
      </c>
      <c r="J1134" s="51" t="s">
        <v>365</v>
      </c>
      <c r="K1134" s="51">
        <v>18245.57</v>
      </c>
      <c r="L1134" s="51">
        <v>18403.22</v>
      </c>
      <c r="M1134" s="51">
        <v>18863.400000000001</v>
      </c>
      <c r="N1134" s="51">
        <v>19748.77</v>
      </c>
      <c r="O1134" s="51">
        <v>20653.169999999998</v>
      </c>
      <c r="P1134" s="51">
        <v>21533.74</v>
      </c>
      <c r="Q1134" s="51">
        <v>22358.21</v>
      </c>
      <c r="R1134" s="51">
        <v>23346.14</v>
      </c>
      <c r="S1134" s="51">
        <v>22577.4</v>
      </c>
      <c r="T1134" s="51">
        <v>23713.08</v>
      </c>
      <c r="U1134" s="51">
        <v>2019</v>
      </c>
    </row>
    <row r="1135" spans="1:21" ht="15.5">
      <c r="A1135" s="51">
        <v>918</v>
      </c>
      <c r="B1135" s="51" t="s">
        <v>672</v>
      </c>
      <c r="C1135" s="51" t="s">
        <v>369</v>
      </c>
      <c r="D1135" s="51" t="str">
        <f t="shared" si="17"/>
        <v>NGDPPCBulgaria</v>
      </c>
      <c r="E1135" s="51" t="s">
        <v>37</v>
      </c>
      <c r="F1135" s="51" t="s">
        <v>370</v>
      </c>
      <c r="G1135" s="51" t="s">
        <v>371</v>
      </c>
      <c r="H1135" s="51" t="s">
        <v>342</v>
      </c>
      <c r="I1135" s="51" t="s">
        <v>333</v>
      </c>
      <c r="J1135" s="51" t="s">
        <v>372</v>
      </c>
      <c r="K1135" s="51">
        <v>11289.45</v>
      </c>
      <c r="L1135" s="51">
        <v>11310.86</v>
      </c>
      <c r="M1135" s="51">
        <v>11647.13</v>
      </c>
      <c r="N1135" s="51">
        <v>12491.62</v>
      </c>
      <c r="O1135" s="51">
        <v>13395.17</v>
      </c>
      <c r="P1135" s="51">
        <v>14516.96</v>
      </c>
      <c r="Q1135" s="51">
        <v>15677.54</v>
      </c>
      <c r="R1135" s="51">
        <v>17229.740000000002</v>
      </c>
      <c r="S1135" s="51">
        <v>16998.84</v>
      </c>
      <c r="T1135" s="51">
        <v>18172.89</v>
      </c>
      <c r="U1135" s="51">
        <v>2019</v>
      </c>
    </row>
    <row r="1136" spans="1:21" ht="15.5">
      <c r="A1136" s="51">
        <v>918</v>
      </c>
      <c r="B1136" s="51" t="s">
        <v>672</v>
      </c>
      <c r="C1136" s="51" t="s">
        <v>373</v>
      </c>
      <c r="D1136" s="51" t="str">
        <f t="shared" si="17"/>
        <v>NGDPDPCBulgaria</v>
      </c>
      <c r="E1136" s="51" t="s">
        <v>37</v>
      </c>
      <c r="F1136" s="51" t="s">
        <v>370</v>
      </c>
      <c r="G1136" s="51" t="s">
        <v>374</v>
      </c>
      <c r="H1136" s="51" t="s">
        <v>352</v>
      </c>
      <c r="I1136" s="51" t="s">
        <v>333</v>
      </c>
      <c r="J1136" s="51" t="s">
        <v>372</v>
      </c>
      <c r="K1136" s="51">
        <v>7417.27</v>
      </c>
      <c r="L1136" s="51">
        <v>7675.91</v>
      </c>
      <c r="M1136" s="51">
        <v>7900.7</v>
      </c>
      <c r="N1136" s="51">
        <v>7079.78</v>
      </c>
      <c r="O1136" s="51">
        <v>7575.77</v>
      </c>
      <c r="P1136" s="51">
        <v>8381.99</v>
      </c>
      <c r="Q1136" s="51">
        <v>9470.58</v>
      </c>
      <c r="R1136" s="51">
        <v>9863.02</v>
      </c>
      <c r="S1136" s="51">
        <v>9919.2999999999993</v>
      </c>
      <c r="T1136" s="51">
        <v>11321.32</v>
      </c>
      <c r="U1136" s="51">
        <v>2019</v>
      </c>
    </row>
    <row r="1137" spans="1:21" ht="15.5">
      <c r="A1137" s="51">
        <v>918</v>
      </c>
      <c r="B1137" s="51" t="s">
        <v>672</v>
      </c>
      <c r="C1137" s="51" t="s">
        <v>375</v>
      </c>
      <c r="D1137" s="51" t="str">
        <f t="shared" si="17"/>
        <v>PPPPCBulgaria</v>
      </c>
      <c r="E1137" s="51" t="s">
        <v>37</v>
      </c>
      <c r="F1137" s="51" t="s">
        <v>370</v>
      </c>
      <c r="G1137" s="51" t="s">
        <v>376</v>
      </c>
      <c r="H1137" s="51" t="s">
        <v>356</v>
      </c>
      <c r="I1137" s="51" t="s">
        <v>333</v>
      </c>
      <c r="J1137" s="51" t="s">
        <v>372</v>
      </c>
      <c r="K1137" s="51">
        <v>16295.04</v>
      </c>
      <c r="L1137" s="51">
        <v>16633.46</v>
      </c>
      <c r="M1137" s="51">
        <v>17614.34</v>
      </c>
      <c r="N1137" s="51">
        <v>18410.189999999999</v>
      </c>
      <c r="O1137" s="51">
        <v>20090.849999999999</v>
      </c>
      <c r="P1137" s="51">
        <v>21533.74</v>
      </c>
      <c r="Q1137" s="51">
        <v>22895.03</v>
      </c>
      <c r="R1137" s="51">
        <v>24333.46</v>
      </c>
      <c r="S1137" s="51">
        <v>23817.48</v>
      </c>
      <c r="T1137" s="51">
        <v>25471.4</v>
      </c>
      <c r="U1137" s="51">
        <v>2019</v>
      </c>
    </row>
    <row r="1138" spans="1:21" ht="15.5">
      <c r="A1138" s="51">
        <v>918</v>
      </c>
      <c r="B1138" s="51" t="s">
        <v>672</v>
      </c>
      <c r="C1138" s="51" t="s">
        <v>377</v>
      </c>
      <c r="D1138" s="51" t="str">
        <f t="shared" si="17"/>
        <v>NGAP_NPGDPBulgaria</v>
      </c>
      <c r="E1138" s="51" t="s">
        <v>37</v>
      </c>
      <c r="F1138" s="51" t="s">
        <v>378</v>
      </c>
      <c r="G1138" s="51" t="s">
        <v>379</v>
      </c>
      <c r="H1138" s="51" t="s">
        <v>380</v>
      </c>
      <c r="I1138" s="51"/>
      <c r="J1138" s="51"/>
      <c r="K1138" s="51"/>
      <c r="L1138" s="51"/>
      <c r="M1138" s="51"/>
      <c r="N1138" s="51"/>
      <c r="O1138" s="51"/>
      <c r="P1138" s="51"/>
      <c r="Q1138" s="51"/>
      <c r="R1138" s="51"/>
      <c r="S1138" s="51"/>
      <c r="T1138" s="51"/>
      <c r="U1138" s="51"/>
    </row>
    <row r="1139" spans="1:21" ht="15.5">
      <c r="A1139" s="51">
        <v>918</v>
      </c>
      <c r="B1139" s="51" t="s">
        <v>672</v>
      </c>
      <c r="C1139" s="51" t="s">
        <v>381</v>
      </c>
      <c r="D1139" s="51" t="str">
        <f t="shared" si="17"/>
        <v>PPPSHBulgaria</v>
      </c>
      <c r="E1139" s="51" t="s">
        <v>37</v>
      </c>
      <c r="F1139" s="51" t="s">
        <v>382</v>
      </c>
      <c r="G1139" s="51" t="s">
        <v>383</v>
      </c>
      <c r="H1139" s="51" t="s">
        <v>384</v>
      </c>
      <c r="I1139" s="51"/>
      <c r="J1139" s="51" t="s">
        <v>353</v>
      </c>
      <c r="K1139" s="51">
        <v>0.11899999999999999</v>
      </c>
      <c r="L1139" s="51">
        <v>0.115</v>
      </c>
      <c r="M1139" s="51">
        <v>0.11600000000000001</v>
      </c>
      <c r="N1139" s="51">
        <v>0.11799999999999999</v>
      </c>
      <c r="O1139" s="51">
        <v>0.123</v>
      </c>
      <c r="P1139" s="51">
        <v>0.125</v>
      </c>
      <c r="Q1139" s="51">
        <v>0.124</v>
      </c>
      <c r="R1139" s="51">
        <v>0.126</v>
      </c>
      <c r="S1139" s="51">
        <v>0.125</v>
      </c>
      <c r="T1139" s="51">
        <v>0.123</v>
      </c>
      <c r="U1139" s="51">
        <v>2019</v>
      </c>
    </row>
    <row r="1140" spans="1:21" ht="15.5">
      <c r="A1140" s="51">
        <v>918</v>
      </c>
      <c r="B1140" s="51" t="s">
        <v>672</v>
      </c>
      <c r="C1140" s="51" t="s">
        <v>385</v>
      </c>
      <c r="D1140" s="51" t="str">
        <f t="shared" si="17"/>
        <v>PPPEXBulgaria</v>
      </c>
      <c r="E1140" s="51" t="s">
        <v>37</v>
      </c>
      <c r="F1140" s="51" t="s">
        <v>386</v>
      </c>
      <c r="G1140" s="51" t="s">
        <v>387</v>
      </c>
      <c r="H1140" s="51" t="s">
        <v>388</v>
      </c>
      <c r="I1140" s="51"/>
      <c r="J1140" s="51" t="s">
        <v>353</v>
      </c>
      <c r="K1140" s="51">
        <v>0.69299999999999995</v>
      </c>
      <c r="L1140" s="51">
        <v>0.68</v>
      </c>
      <c r="M1140" s="51">
        <v>0.66100000000000003</v>
      </c>
      <c r="N1140" s="51">
        <v>0.67900000000000005</v>
      </c>
      <c r="O1140" s="51">
        <v>0.66700000000000004</v>
      </c>
      <c r="P1140" s="51">
        <v>0.67400000000000004</v>
      </c>
      <c r="Q1140" s="51">
        <v>0.68500000000000005</v>
      </c>
      <c r="R1140" s="51">
        <v>0.70799999999999996</v>
      </c>
      <c r="S1140" s="51">
        <v>0.71399999999999997</v>
      </c>
      <c r="T1140" s="51">
        <v>0.71299999999999997</v>
      </c>
      <c r="U1140" s="51">
        <v>2019</v>
      </c>
    </row>
    <row r="1141" spans="1:21" ht="15.5">
      <c r="A1141" s="51">
        <v>918</v>
      </c>
      <c r="B1141" s="51" t="s">
        <v>672</v>
      </c>
      <c r="C1141" s="51" t="s">
        <v>389</v>
      </c>
      <c r="D1141" s="51" t="str">
        <f t="shared" si="17"/>
        <v>NID_NGDPBulgaria</v>
      </c>
      <c r="E1141" s="51" t="s">
        <v>37</v>
      </c>
      <c r="F1141" s="51" t="s">
        <v>390</v>
      </c>
      <c r="G1141" s="51" t="s">
        <v>391</v>
      </c>
      <c r="H1141" s="51" t="s">
        <v>392</v>
      </c>
      <c r="I1141" s="51"/>
      <c r="J1141" s="51" t="s">
        <v>673</v>
      </c>
      <c r="K1141" s="51">
        <v>21.995000000000001</v>
      </c>
      <c r="L1141" s="51">
        <v>21.082999999999998</v>
      </c>
      <c r="M1141" s="51">
        <v>21.574999999999999</v>
      </c>
      <c r="N1141" s="51">
        <v>21.048999999999999</v>
      </c>
      <c r="O1141" s="51">
        <v>19.006</v>
      </c>
      <c r="P1141" s="51">
        <v>19.882000000000001</v>
      </c>
      <c r="Q1141" s="51">
        <v>21.257000000000001</v>
      </c>
      <c r="R1141" s="51">
        <v>21.106999999999999</v>
      </c>
      <c r="S1141" s="51">
        <v>19.408000000000001</v>
      </c>
      <c r="T1141" s="51">
        <v>17.699000000000002</v>
      </c>
      <c r="U1141" s="51">
        <v>2019</v>
      </c>
    </row>
    <row r="1142" spans="1:21" ht="15.5">
      <c r="A1142" s="51">
        <v>918</v>
      </c>
      <c r="B1142" s="51" t="s">
        <v>672</v>
      </c>
      <c r="C1142" s="51" t="s">
        <v>393</v>
      </c>
      <c r="D1142" s="51" t="str">
        <f t="shared" si="17"/>
        <v>NGSD_NGDPBulgaria</v>
      </c>
      <c r="E1142" s="51" t="s">
        <v>37</v>
      </c>
      <c r="F1142" s="51" t="s">
        <v>394</v>
      </c>
      <c r="G1142" s="51" t="s">
        <v>395</v>
      </c>
      <c r="H1142" s="51" t="s">
        <v>392</v>
      </c>
      <c r="I1142" s="51"/>
      <c r="J1142" s="51" t="s">
        <v>673</v>
      </c>
      <c r="K1142" s="51">
        <v>21.143999999999998</v>
      </c>
      <c r="L1142" s="51">
        <v>22.361000000000001</v>
      </c>
      <c r="M1142" s="51">
        <v>22.812000000000001</v>
      </c>
      <c r="N1142" s="51">
        <v>21.169</v>
      </c>
      <c r="O1142" s="51">
        <v>22.193999999999999</v>
      </c>
      <c r="P1142" s="51">
        <v>23.37</v>
      </c>
      <c r="Q1142" s="51">
        <v>22.242999999999999</v>
      </c>
      <c r="R1142" s="51">
        <v>24.123999999999999</v>
      </c>
      <c r="S1142" s="51">
        <v>19.52</v>
      </c>
      <c r="T1142" s="51">
        <v>19.09</v>
      </c>
      <c r="U1142" s="51">
        <v>2019</v>
      </c>
    </row>
    <row r="1143" spans="1:21" ht="15.5">
      <c r="A1143" s="51">
        <v>918</v>
      </c>
      <c r="B1143" s="51" t="s">
        <v>672</v>
      </c>
      <c r="C1143" s="51" t="s">
        <v>396</v>
      </c>
      <c r="D1143" s="51" t="str">
        <f t="shared" si="17"/>
        <v>PCPIBulgaria</v>
      </c>
      <c r="E1143" s="51" t="s">
        <v>37</v>
      </c>
      <c r="F1143" s="51" t="s">
        <v>397</v>
      </c>
      <c r="G1143" s="51" t="s">
        <v>398</v>
      </c>
      <c r="H1143" s="51" t="s">
        <v>360</v>
      </c>
      <c r="I1143" s="51"/>
      <c r="J1143" s="51" t="s">
        <v>674</v>
      </c>
      <c r="K1143" s="51">
        <v>102.327</v>
      </c>
      <c r="L1143" s="51">
        <v>102.721</v>
      </c>
      <c r="M1143" s="51">
        <v>101.077</v>
      </c>
      <c r="N1143" s="51">
        <v>99.998000000000005</v>
      </c>
      <c r="O1143" s="51">
        <v>98.676000000000002</v>
      </c>
      <c r="P1143" s="51">
        <v>99.847999999999999</v>
      </c>
      <c r="Q1143" s="51">
        <v>102.476</v>
      </c>
      <c r="R1143" s="51">
        <v>104.994</v>
      </c>
      <c r="S1143" s="51">
        <v>106.274</v>
      </c>
      <c r="T1143" s="51">
        <v>107.32299999999999</v>
      </c>
      <c r="U1143" s="51">
        <v>2020</v>
      </c>
    </row>
    <row r="1144" spans="1:21" ht="15.5">
      <c r="A1144" s="51">
        <v>918</v>
      </c>
      <c r="B1144" s="51" t="s">
        <v>672</v>
      </c>
      <c r="C1144" s="51" t="s">
        <v>400</v>
      </c>
      <c r="D1144" s="51" t="str">
        <f t="shared" si="17"/>
        <v>PCPIPCHBulgaria</v>
      </c>
      <c r="E1144" s="51" t="s">
        <v>37</v>
      </c>
      <c r="F1144" s="51" t="s">
        <v>397</v>
      </c>
      <c r="G1144" s="51" t="s">
        <v>401</v>
      </c>
      <c r="H1144" s="51" t="s">
        <v>347</v>
      </c>
      <c r="I1144" s="51"/>
      <c r="J1144" s="51" t="s">
        <v>402</v>
      </c>
      <c r="K1144" s="51">
        <v>2.391</v>
      </c>
      <c r="L1144" s="51">
        <v>0.38500000000000001</v>
      </c>
      <c r="M1144" s="51">
        <v>-1.601</v>
      </c>
      <c r="N1144" s="51">
        <v>-1.0669999999999999</v>
      </c>
      <c r="O1144" s="51">
        <v>-1.323</v>
      </c>
      <c r="P1144" s="51">
        <v>1.1879999999999999</v>
      </c>
      <c r="Q1144" s="51">
        <v>2.6309999999999998</v>
      </c>
      <c r="R1144" s="51">
        <v>2.4569999999999999</v>
      </c>
      <c r="S1144" s="51">
        <v>1.2190000000000001</v>
      </c>
      <c r="T1144" s="51">
        <v>0.98699999999999999</v>
      </c>
      <c r="U1144" s="51">
        <v>2020</v>
      </c>
    </row>
    <row r="1145" spans="1:21" ht="15.5">
      <c r="A1145" s="51">
        <v>918</v>
      </c>
      <c r="B1145" s="51" t="s">
        <v>672</v>
      </c>
      <c r="C1145" s="51" t="s">
        <v>403</v>
      </c>
      <c r="D1145" s="51" t="str">
        <f t="shared" si="17"/>
        <v>PCPIEBulgaria</v>
      </c>
      <c r="E1145" s="51" t="s">
        <v>37</v>
      </c>
      <c r="F1145" s="51" t="s">
        <v>404</v>
      </c>
      <c r="G1145" s="51" t="s">
        <v>405</v>
      </c>
      <c r="H1145" s="51" t="s">
        <v>360</v>
      </c>
      <c r="I1145" s="51"/>
      <c r="J1145" s="51" t="s">
        <v>674</v>
      </c>
      <c r="K1145" s="51">
        <v>103.38</v>
      </c>
      <c r="L1145" s="51">
        <v>102.5</v>
      </c>
      <c r="M1145" s="51">
        <v>100.5</v>
      </c>
      <c r="N1145" s="51">
        <v>99.6</v>
      </c>
      <c r="O1145" s="51">
        <v>99.1</v>
      </c>
      <c r="P1145" s="51">
        <v>100.88</v>
      </c>
      <c r="Q1145" s="51">
        <v>103.21</v>
      </c>
      <c r="R1145" s="51">
        <v>106.41</v>
      </c>
      <c r="S1145" s="51">
        <v>106.43</v>
      </c>
      <c r="T1145" s="51">
        <v>108.452</v>
      </c>
      <c r="U1145" s="51">
        <v>2020</v>
      </c>
    </row>
    <row r="1146" spans="1:21" ht="15.5">
      <c r="A1146" s="51">
        <v>918</v>
      </c>
      <c r="B1146" s="51" t="s">
        <v>672</v>
      </c>
      <c r="C1146" s="51" t="s">
        <v>406</v>
      </c>
      <c r="D1146" s="51" t="str">
        <f t="shared" si="17"/>
        <v>PCPIEPCHBulgaria</v>
      </c>
      <c r="E1146" s="51" t="s">
        <v>37</v>
      </c>
      <c r="F1146" s="51" t="s">
        <v>404</v>
      </c>
      <c r="G1146" s="51" t="s">
        <v>407</v>
      </c>
      <c r="H1146" s="51" t="s">
        <v>347</v>
      </c>
      <c r="I1146" s="51"/>
      <c r="J1146" s="51" t="s">
        <v>408</v>
      </c>
      <c r="K1146" s="51">
        <v>2.7629999999999999</v>
      </c>
      <c r="L1146" s="51">
        <v>-0.85099999999999998</v>
      </c>
      <c r="M1146" s="51">
        <v>-1.9510000000000001</v>
      </c>
      <c r="N1146" s="51">
        <v>-0.89600000000000002</v>
      </c>
      <c r="O1146" s="51">
        <v>-0.502</v>
      </c>
      <c r="P1146" s="51">
        <v>1.796</v>
      </c>
      <c r="Q1146" s="51">
        <v>2.31</v>
      </c>
      <c r="R1146" s="51">
        <v>3.1</v>
      </c>
      <c r="S1146" s="51">
        <v>1.9E-2</v>
      </c>
      <c r="T1146" s="51">
        <v>1.9</v>
      </c>
      <c r="U1146" s="51">
        <v>2020</v>
      </c>
    </row>
    <row r="1147" spans="1:21" ht="15.5">
      <c r="A1147" s="51">
        <v>918</v>
      </c>
      <c r="B1147" s="51" t="s">
        <v>672</v>
      </c>
      <c r="C1147" s="51" t="s">
        <v>409</v>
      </c>
      <c r="D1147" s="51" t="str">
        <f t="shared" si="17"/>
        <v>FLIBOR6Bulgaria</v>
      </c>
      <c r="E1147" s="51" t="s">
        <v>37</v>
      </c>
      <c r="F1147" s="51" t="s">
        <v>410</v>
      </c>
      <c r="G1147" s="51"/>
      <c r="H1147" s="51" t="s">
        <v>384</v>
      </c>
      <c r="I1147" s="51"/>
      <c r="J1147" s="51"/>
      <c r="K1147" s="51"/>
      <c r="L1147" s="51"/>
      <c r="M1147" s="51"/>
      <c r="N1147" s="51"/>
      <c r="O1147" s="51"/>
      <c r="P1147" s="51"/>
      <c r="Q1147" s="51"/>
      <c r="R1147" s="51"/>
      <c r="S1147" s="51"/>
      <c r="T1147" s="51"/>
      <c r="U1147" s="51"/>
    </row>
    <row r="1148" spans="1:21" ht="15.5">
      <c r="A1148" s="51">
        <v>918</v>
      </c>
      <c r="B1148" s="51" t="s">
        <v>672</v>
      </c>
      <c r="C1148" s="51" t="s">
        <v>411</v>
      </c>
      <c r="D1148" s="51" t="str">
        <f t="shared" si="17"/>
        <v>TM_RPCHBulgaria</v>
      </c>
      <c r="E1148" s="51" t="s">
        <v>37</v>
      </c>
      <c r="F1148" s="51" t="s">
        <v>412</v>
      </c>
      <c r="G1148" s="51" t="s">
        <v>413</v>
      </c>
      <c r="H1148" s="51" t="s">
        <v>347</v>
      </c>
      <c r="I1148" s="51"/>
      <c r="J1148" s="51" t="s">
        <v>675</v>
      </c>
      <c r="K1148" s="51">
        <v>5.5780000000000003</v>
      </c>
      <c r="L1148" s="51">
        <v>4.3259999999999996</v>
      </c>
      <c r="M1148" s="51">
        <v>5.1639999999999997</v>
      </c>
      <c r="N1148" s="51">
        <v>4.782</v>
      </c>
      <c r="O1148" s="51">
        <v>5.1890000000000001</v>
      </c>
      <c r="P1148" s="51">
        <v>7.4480000000000004</v>
      </c>
      <c r="Q1148" s="51">
        <v>5.7050000000000001</v>
      </c>
      <c r="R1148" s="51">
        <v>5.1719999999999997</v>
      </c>
      <c r="S1148" s="51">
        <v>-5.8970000000000002</v>
      </c>
      <c r="T1148" s="51">
        <v>5.1289999999999996</v>
      </c>
      <c r="U1148" s="51">
        <v>2019</v>
      </c>
    </row>
    <row r="1149" spans="1:21" ht="15.5">
      <c r="A1149" s="51">
        <v>918</v>
      </c>
      <c r="B1149" s="51" t="s">
        <v>672</v>
      </c>
      <c r="C1149" s="51" t="s">
        <v>415</v>
      </c>
      <c r="D1149" s="51" t="str">
        <f t="shared" si="17"/>
        <v>TMG_RPCHBulgaria</v>
      </c>
      <c r="E1149" s="51" t="s">
        <v>37</v>
      </c>
      <c r="F1149" s="51" t="s">
        <v>416</v>
      </c>
      <c r="G1149" s="51" t="s">
        <v>417</v>
      </c>
      <c r="H1149" s="51" t="s">
        <v>347</v>
      </c>
      <c r="I1149" s="51"/>
      <c r="J1149" s="51" t="s">
        <v>675</v>
      </c>
      <c r="K1149" s="51">
        <v>4.8150000000000004</v>
      </c>
      <c r="L1149" s="51">
        <v>4.9850000000000003</v>
      </c>
      <c r="M1149" s="51">
        <v>1.546</v>
      </c>
      <c r="N1149" s="51">
        <v>6.1669999999999998</v>
      </c>
      <c r="O1149" s="51">
        <v>4.4589999999999996</v>
      </c>
      <c r="P1149" s="51">
        <v>7.0670000000000002</v>
      </c>
      <c r="Q1149" s="51">
        <v>7.452</v>
      </c>
      <c r="R1149" s="51">
        <v>5.3550000000000004</v>
      </c>
      <c r="S1149" s="51">
        <v>-3.87</v>
      </c>
      <c r="T1149" s="51">
        <v>4.5759999999999996</v>
      </c>
      <c r="U1149" s="51">
        <v>2019</v>
      </c>
    </row>
    <row r="1150" spans="1:21" ht="15.5">
      <c r="A1150" s="51">
        <v>918</v>
      </c>
      <c r="B1150" s="51" t="s">
        <v>672</v>
      </c>
      <c r="C1150" s="51" t="s">
        <v>418</v>
      </c>
      <c r="D1150" s="51" t="str">
        <f t="shared" si="17"/>
        <v>TX_RPCHBulgaria</v>
      </c>
      <c r="E1150" s="51" t="s">
        <v>37</v>
      </c>
      <c r="F1150" s="51" t="s">
        <v>419</v>
      </c>
      <c r="G1150" s="51" t="s">
        <v>420</v>
      </c>
      <c r="H1150" s="51" t="s">
        <v>347</v>
      </c>
      <c r="I1150" s="51"/>
      <c r="J1150" s="51" t="s">
        <v>675</v>
      </c>
      <c r="K1150" s="51">
        <v>2.0310000000000001</v>
      </c>
      <c r="L1150" s="51">
        <v>9.6270000000000007</v>
      </c>
      <c r="M1150" s="51">
        <v>3.1230000000000002</v>
      </c>
      <c r="N1150" s="51">
        <v>6.4480000000000004</v>
      </c>
      <c r="O1150" s="51">
        <v>8.6159999999999997</v>
      </c>
      <c r="P1150" s="51">
        <v>5.7930000000000001</v>
      </c>
      <c r="Q1150" s="51">
        <v>1.6830000000000001</v>
      </c>
      <c r="R1150" s="51">
        <v>3.87</v>
      </c>
      <c r="S1150" s="51">
        <v>-9.0850000000000009</v>
      </c>
      <c r="T1150" s="51">
        <v>5.3650000000000002</v>
      </c>
      <c r="U1150" s="51">
        <v>2019</v>
      </c>
    </row>
    <row r="1151" spans="1:21" ht="15.5">
      <c r="A1151" s="51">
        <v>918</v>
      </c>
      <c r="B1151" s="51" t="s">
        <v>672</v>
      </c>
      <c r="C1151" s="51" t="s">
        <v>421</v>
      </c>
      <c r="D1151" s="51" t="str">
        <f t="shared" si="17"/>
        <v>TXG_RPCHBulgaria</v>
      </c>
      <c r="E1151" s="51" t="s">
        <v>37</v>
      </c>
      <c r="F1151" s="51" t="s">
        <v>422</v>
      </c>
      <c r="G1151" s="51" t="s">
        <v>423</v>
      </c>
      <c r="H1151" s="51" t="s">
        <v>347</v>
      </c>
      <c r="I1151" s="51"/>
      <c r="J1151" s="51" t="s">
        <v>675</v>
      </c>
      <c r="K1151" s="51">
        <v>3.02</v>
      </c>
      <c r="L1151" s="51">
        <v>11.827999999999999</v>
      </c>
      <c r="M1151" s="51">
        <v>1.357</v>
      </c>
      <c r="N1151" s="51">
        <v>6.726</v>
      </c>
      <c r="O1151" s="51">
        <v>7.9459999999999997</v>
      </c>
      <c r="P1151" s="51">
        <v>8.2690000000000001</v>
      </c>
      <c r="Q1151" s="51">
        <v>0.12</v>
      </c>
      <c r="R1151" s="51">
        <v>3.1709999999999998</v>
      </c>
      <c r="S1151" s="51">
        <v>-2.1219999999999999</v>
      </c>
      <c r="T1151" s="51">
        <v>5.8810000000000002</v>
      </c>
      <c r="U1151" s="51">
        <v>2019</v>
      </c>
    </row>
    <row r="1152" spans="1:21" ht="15.5">
      <c r="A1152" s="51">
        <v>918</v>
      </c>
      <c r="B1152" s="51" t="s">
        <v>672</v>
      </c>
      <c r="C1152" s="51" t="s">
        <v>424</v>
      </c>
      <c r="D1152" s="51" t="str">
        <f t="shared" si="17"/>
        <v>LURBulgaria</v>
      </c>
      <c r="E1152" s="51" t="s">
        <v>37</v>
      </c>
      <c r="F1152" s="51" t="s">
        <v>425</v>
      </c>
      <c r="G1152" s="51" t="s">
        <v>426</v>
      </c>
      <c r="H1152" s="51" t="s">
        <v>427</v>
      </c>
      <c r="I1152" s="51"/>
      <c r="J1152" s="51" t="s">
        <v>676</v>
      </c>
      <c r="K1152" s="51">
        <v>12.379</v>
      </c>
      <c r="L1152" s="51">
        <v>13.038</v>
      </c>
      <c r="M1152" s="51">
        <v>11.523999999999999</v>
      </c>
      <c r="N1152" s="51">
        <v>9.2330000000000005</v>
      </c>
      <c r="O1152" s="51">
        <v>7.6660000000000004</v>
      </c>
      <c r="P1152" s="51">
        <v>6.23</v>
      </c>
      <c r="Q1152" s="51">
        <v>5.2</v>
      </c>
      <c r="R1152" s="51">
        <v>4.2</v>
      </c>
      <c r="S1152" s="51">
        <v>5.2069999999999999</v>
      </c>
      <c r="T1152" s="51">
        <v>4.8</v>
      </c>
      <c r="U1152" s="51">
        <v>2020</v>
      </c>
    </row>
    <row r="1153" spans="1:21" ht="15.5">
      <c r="A1153" s="51">
        <v>918</v>
      </c>
      <c r="B1153" s="51" t="s">
        <v>672</v>
      </c>
      <c r="C1153" s="51" t="s">
        <v>428</v>
      </c>
      <c r="D1153" s="51" t="str">
        <f t="shared" si="17"/>
        <v>LEBulgaria</v>
      </c>
      <c r="E1153" s="51" t="s">
        <v>37</v>
      </c>
      <c r="F1153" s="51" t="s">
        <v>429</v>
      </c>
      <c r="G1153" s="51" t="s">
        <v>430</v>
      </c>
      <c r="H1153" s="51" t="s">
        <v>431</v>
      </c>
      <c r="I1153" s="51" t="s">
        <v>432</v>
      </c>
      <c r="J1153" s="51"/>
      <c r="K1153" s="51"/>
      <c r="L1153" s="51"/>
      <c r="M1153" s="51"/>
      <c r="N1153" s="51"/>
      <c r="O1153" s="51"/>
      <c r="P1153" s="51"/>
      <c r="Q1153" s="51"/>
      <c r="R1153" s="51"/>
      <c r="S1153" s="51"/>
      <c r="T1153" s="51"/>
      <c r="U1153" s="51"/>
    </row>
    <row r="1154" spans="1:21" ht="15.5">
      <c r="A1154" s="51">
        <v>918</v>
      </c>
      <c r="B1154" s="51" t="s">
        <v>672</v>
      </c>
      <c r="C1154" s="51" t="s">
        <v>433</v>
      </c>
      <c r="D1154" s="51" t="str">
        <f t="shared" si="17"/>
        <v>LPBulgaria</v>
      </c>
      <c r="E1154" s="51" t="s">
        <v>37</v>
      </c>
      <c r="F1154" s="51" t="s">
        <v>434</v>
      </c>
      <c r="G1154" s="51" t="s">
        <v>435</v>
      </c>
      <c r="H1154" s="51" t="s">
        <v>431</v>
      </c>
      <c r="I1154" s="51" t="s">
        <v>432</v>
      </c>
      <c r="J1154" s="51" t="s">
        <v>677</v>
      </c>
      <c r="K1154" s="51">
        <v>7.2850000000000001</v>
      </c>
      <c r="L1154" s="51">
        <v>7.2460000000000004</v>
      </c>
      <c r="M1154" s="51">
        <v>7.202</v>
      </c>
      <c r="N1154" s="51">
        <v>7.1539999999999999</v>
      </c>
      <c r="O1154" s="51">
        <v>7.1020000000000003</v>
      </c>
      <c r="P1154" s="51">
        <v>7.05</v>
      </c>
      <c r="Q1154" s="51">
        <v>7</v>
      </c>
      <c r="R1154" s="51">
        <v>6.9509999999999996</v>
      </c>
      <c r="S1154" s="51">
        <v>6.9119999999999999</v>
      </c>
      <c r="T1154" s="51">
        <v>6.87</v>
      </c>
      <c r="U1154" s="51">
        <v>2019</v>
      </c>
    </row>
    <row r="1155" spans="1:21" ht="15.5">
      <c r="A1155" s="51">
        <v>918</v>
      </c>
      <c r="B1155" s="51" t="s">
        <v>672</v>
      </c>
      <c r="C1155" s="51" t="s">
        <v>437</v>
      </c>
      <c r="D1155" s="51" t="str">
        <f t="shared" ref="D1155:D1218" si="18">C1155&amp;E1155</f>
        <v>GGRBulgaria</v>
      </c>
      <c r="E1155" s="51" t="s">
        <v>37</v>
      </c>
      <c r="F1155" s="51" t="s">
        <v>438</v>
      </c>
      <c r="G1155" s="51" t="s">
        <v>439</v>
      </c>
      <c r="H1155" s="51" t="s">
        <v>342</v>
      </c>
      <c r="I1155" s="51" t="s">
        <v>343</v>
      </c>
      <c r="J1155" s="51" t="s">
        <v>678</v>
      </c>
      <c r="K1155" s="51">
        <v>26.515999999999998</v>
      </c>
      <c r="L1155" s="51">
        <v>27.734999999999999</v>
      </c>
      <c r="M1155" s="51">
        <v>28.129000000000001</v>
      </c>
      <c r="N1155" s="51">
        <v>30.951000000000001</v>
      </c>
      <c r="O1155" s="51">
        <v>32.670999999999999</v>
      </c>
      <c r="P1155" s="51">
        <v>33.732999999999997</v>
      </c>
      <c r="Q1155" s="51">
        <v>37.865000000000002</v>
      </c>
      <c r="R1155" s="51">
        <v>42.012999999999998</v>
      </c>
      <c r="S1155" s="51">
        <v>42.027999999999999</v>
      </c>
      <c r="T1155" s="51">
        <v>44.886000000000003</v>
      </c>
      <c r="U1155" s="51">
        <v>2020</v>
      </c>
    </row>
    <row r="1156" spans="1:21" ht="15.5">
      <c r="A1156" s="51">
        <v>918</v>
      </c>
      <c r="B1156" s="51" t="s">
        <v>672</v>
      </c>
      <c r="C1156" s="51" t="s">
        <v>441</v>
      </c>
      <c r="D1156" s="51" t="str">
        <f t="shared" si="18"/>
        <v>GGR_NGDPBulgaria</v>
      </c>
      <c r="E1156" s="51" t="s">
        <v>37</v>
      </c>
      <c r="F1156" s="51" t="s">
        <v>438</v>
      </c>
      <c r="G1156" s="51" t="s">
        <v>439</v>
      </c>
      <c r="H1156" s="51" t="s">
        <v>392</v>
      </c>
      <c r="I1156" s="51"/>
      <c r="J1156" s="51" t="s">
        <v>442</v>
      </c>
      <c r="K1156" s="51">
        <v>32.241999999999997</v>
      </c>
      <c r="L1156" s="51">
        <v>33.841000000000001</v>
      </c>
      <c r="M1156" s="51">
        <v>33.533000000000001</v>
      </c>
      <c r="N1156" s="51">
        <v>34.636000000000003</v>
      </c>
      <c r="O1156" s="51">
        <v>34.343000000000004</v>
      </c>
      <c r="P1156" s="51">
        <v>32.96</v>
      </c>
      <c r="Q1156" s="51">
        <v>34.503999999999998</v>
      </c>
      <c r="R1156" s="51">
        <v>35.076999999999998</v>
      </c>
      <c r="S1156" s="51">
        <v>35.770000000000003</v>
      </c>
      <c r="T1156" s="51">
        <v>35.950000000000003</v>
      </c>
      <c r="U1156" s="51">
        <v>2020</v>
      </c>
    </row>
    <row r="1157" spans="1:21" ht="15.5">
      <c r="A1157" s="51">
        <v>918</v>
      </c>
      <c r="B1157" s="51" t="s">
        <v>672</v>
      </c>
      <c r="C1157" s="51" t="s">
        <v>443</v>
      </c>
      <c r="D1157" s="51" t="str">
        <f t="shared" si="18"/>
        <v>GGXBulgaria</v>
      </c>
      <c r="E1157" s="51" t="s">
        <v>37</v>
      </c>
      <c r="F1157" s="51" t="s">
        <v>444</v>
      </c>
      <c r="G1157" s="51" t="s">
        <v>445</v>
      </c>
      <c r="H1157" s="51" t="s">
        <v>342</v>
      </c>
      <c r="I1157" s="51" t="s">
        <v>343</v>
      </c>
      <c r="J1157" s="51" t="s">
        <v>678</v>
      </c>
      <c r="K1157" s="51">
        <v>26.873999999999999</v>
      </c>
      <c r="L1157" s="51">
        <v>29.175000000000001</v>
      </c>
      <c r="M1157" s="51">
        <v>31.202000000000002</v>
      </c>
      <c r="N1157" s="51">
        <v>33.436999999999998</v>
      </c>
      <c r="O1157" s="51">
        <v>31.202999999999999</v>
      </c>
      <c r="P1157" s="51">
        <v>32.887999999999998</v>
      </c>
      <c r="Q1157" s="51">
        <v>37.729999999999997</v>
      </c>
      <c r="R1157" s="51">
        <v>43.164999999999999</v>
      </c>
      <c r="S1157" s="51">
        <v>45.558999999999997</v>
      </c>
      <c r="T1157" s="51">
        <v>49.773000000000003</v>
      </c>
      <c r="U1157" s="51">
        <v>2020</v>
      </c>
    </row>
    <row r="1158" spans="1:21" ht="15.5">
      <c r="A1158" s="51">
        <v>918</v>
      </c>
      <c r="B1158" s="51" t="s">
        <v>672</v>
      </c>
      <c r="C1158" s="51" t="s">
        <v>446</v>
      </c>
      <c r="D1158" s="51" t="str">
        <f t="shared" si="18"/>
        <v>GGX_NGDPBulgaria</v>
      </c>
      <c r="E1158" s="51" t="s">
        <v>37</v>
      </c>
      <c r="F1158" s="51" t="s">
        <v>444</v>
      </c>
      <c r="G1158" s="51" t="s">
        <v>445</v>
      </c>
      <c r="H1158" s="51" t="s">
        <v>392</v>
      </c>
      <c r="I1158" s="51"/>
      <c r="J1158" s="51" t="s">
        <v>447</v>
      </c>
      <c r="K1158" s="51">
        <v>32.679000000000002</v>
      </c>
      <c r="L1158" s="51">
        <v>35.598999999999997</v>
      </c>
      <c r="M1158" s="51">
        <v>37.197000000000003</v>
      </c>
      <c r="N1158" s="51">
        <v>37.417000000000002</v>
      </c>
      <c r="O1158" s="51">
        <v>32.799999999999997</v>
      </c>
      <c r="P1158" s="51">
        <v>32.134</v>
      </c>
      <c r="Q1158" s="51">
        <v>34.380000000000003</v>
      </c>
      <c r="R1158" s="51">
        <v>36.039000000000001</v>
      </c>
      <c r="S1158" s="51">
        <v>38.776000000000003</v>
      </c>
      <c r="T1158" s="51">
        <v>39.863999999999997</v>
      </c>
      <c r="U1158" s="51">
        <v>2020</v>
      </c>
    </row>
    <row r="1159" spans="1:21" ht="15.5">
      <c r="A1159" s="51">
        <v>918</v>
      </c>
      <c r="B1159" s="51" t="s">
        <v>672</v>
      </c>
      <c r="C1159" s="51" t="s">
        <v>448</v>
      </c>
      <c r="D1159" s="51" t="str">
        <f t="shared" si="18"/>
        <v>GGXCNLBulgaria</v>
      </c>
      <c r="E1159" s="51" t="s">
        <v>37</v>
      </c>
      <c r="F1159" s="51" t="s">
        <v>449</v>
      </c>
      <c r="G1159" s="51" t="s">
        <v>450</v>
      </c>
      <c r="H1159" s="51" t="s">
        <v>342</v>
      </c>
      <c r="I1159" s="51" t="s">
        <v>343</v>
      </c>
      <c r="J1159" s="51" t="s">
        <v>678</v>
      </c>
      <c r="K1159" s="51">
        <v>-0.35899999999999999</v>
      </c>
      <c r="L1159" s="51">
        <v>-1.4410000000000001</v>
      </c>
      <c r="M1159" s="51">
        <v>-3.073</v>
      </c>
      <c r="N1159" s="51">
        <v>-2.4849999999999999</v>
      </c>
      <c r="O1159" s="51">
        <v>1.468</v>
      </c>
      <c r="P1159" s="51">
        <v>0.84599999999999997</v>
      </c>
      <c r="Q1159" s="51">
        <v>0.13500000000000001</v>
      </c>
      <c r="R1159" s="51">
        <v>-1.1519999999999999</v>
      </c>
      <c r="S1159" s="51">
        <v>-3.532</v>
      </c>
      <c r="T1159" s="51">
        <v>-4.8869999999999996</v>
      </c>
      <c r="U1159" s="51">
        <v>2020</v>
      </c>
    </row>
    <row r="1160" spans="1:21" ht="15.5">
      <c r="A1160" s="51">
        <v>918</v>
      </c>
      <c r="B1160" s="51" t="s">
        <v>672</v>
      </c>
      <c r="C1160" s="51" t="s">
        <v>451</v>
      </c>
      <c r="D1160" s="51" t="str">
        <f t="shared" si="18"/>
        <v>GGXCNL_NGDPBulgaria</v>
      </c>
      <c r="E1160" s="51" t="s">
        <v>37</v>
      </c>
      <c r="F1160" s="51" t="s">
        <v>449</v>
      </c>
      <c r="G1160" s="51" t="s">
        <v>450</v>
      </c>
      <c r="H1160" s="51" t="s">
        <v>392</v>
      </c>
      <c r="I1160" s="51"/>
      <c r="J1160" s="51" t="s">
        <v>452</v>
      </c>
      <c r="K1160" s="51">
        <v>-0.436</v>
      </c>
      <c r="L1160" s="51">
        <v>-1.758</v>
      </c>
      <c r="M1160" s="51">
        <v>-3.6629999999999998</v>
      </c>
      <c r="N1160" s="51">
        <v>-2.7810000000000001</v>
      </c>
      <c r="O1160" s="51">
        <v>1.5429999999999999</v>
      </c>
      <c r="P1160" s="51">
        <v>0.82599999999999996</v>
      </c>
      <c r="Q1160" s="51">
        <v>0.123</v>
      </c>
      <c r="R1160" s="51">
        <v>-0.96199999999999997</v>
      </c>
      <c r="S1160" s="51">
        <v>-3.0059999999999998</v>
      </c>
      <c r="T1160" s="51">
        <v>-3.9140000000000001</v>
      </c>
      <c r="U1160" s="51">
        <v>2020</v>
      </c>
    </row>
    <row r="1161" spans="1:21" ht="15.5">
      <c r="A1161" s="51">
        <v>918</v>
      </c>
      <c r="B1161" s="51" t="s">
        <v>672</v>
      </c>
      <c r="C1161" s="51" t="s">
        <v>453</v>
      </c>
      <c r="D1161" s="51" t="str">
        <f t="shared" si="18"/>
        <v>GGSBBulgaria</v>
      </c>
      <c r="E1161" s="51" t="s">
        <v>37</v>
      </c>
      <c r="F1161" s="51" t="s">
        <v>454</v>
      </c>
      <c r="G1161" s="51" t="s">
        <v>455</v>
      </c>
      <c r="H1161" s="51" t="s">
        <v>342</v>
      </c>
      <c r="I1161" s="51" t="s">
        <v>343</v>
      </c>
      <c r="J1161" s="51" t="s">
        <v>678</v>
      </c>
      <c r="K1161" s="51">
        <v>-0.35899999999999999</v>
      </c>
      <c r="L1161" s="51">
        <v>-1.4410000000000001</v>
      </c>
      <c r="M1161" s="51">
        <v>-3.073</v>
      </c>
      <c r="N1161" s="51">
        <v>-2.4849999999999999</v>
      </c>
      <c r="O1161" s="51">
        <v>1.468</v>
      </c>
      <c r="P1161" s="51">
        <v>0.84599999999999997</v>
      </c>
      <c r="Q1161" s="51">
        <v>0.13500000000000001</v>
      </c>
      <c r="R1161" s="51">
        <v>0.94799999999999995</v>
      </c>
      <c r="S1161" s="51">
        <v>-2.1349999999999998</v>
      </c>
      <c r="T1161" s="51">
        <v>-3.399</v>
      </c>
      <c r="U1161" s="51">
        <v>2020</v>
      </c>
    </row>
    <row r="1162" spans="1:21" ht="15.5">
      <c r="A1162" s="51">
        <v>918</v>
      </c>
      <c r="B1162" s="51" t="s">
        <v>672</v>
      </c>
      <c r="C1162" s="51" t="s">
        <v>456</v>
      </c>
      <c r="D1162" s="51" t="str">
        <f t="shared" si="18"/>
        <v>GGSB_NPGDPBulgaria</v>
      </c>
      <c r="E1162" s="51" t="s">
        <v>37</v>
      </c>
      <c r="F1162" s="51" t="s">
        <v>454</v>
      </c>
      <c r="G1162" s="51" t="s">
        <v>455</v>
      </c>
      <c r="H1162" s="51" t="s">
        <v>380</v>
      </c>
      <c r="I1162" s="51"/>
      <c r="J1162" s="51" t="s">
        <v>505</v>
      </c>
      <c r="K1162" s="51">
        <v>-0.436</v>
      </c>
      <c r="L1162" s="51">
        <v>-1.758</v>
      </c>
      <c r="M1162" s="51">
        <v>-3.6629999999999998</v>
      </c>
      <c r="N1162" s="51">
        <v>-2.7810000000000001</v>
      </c>
      <c r="O1162" s="51">
        <v>1.5429999999999999</v>
      </c>
      <c r="P1162" s="51">
        <v>0.82599999999999996</v>
      </c>
      <c r="Q1162" s="51">
        <v>0.123</v>
      </c>
      <c r="R1162" s="51">
        <v>0.79100000000000004</v>
      </c>
      <c r="S1162" s="51">
        <v>-1.7609999999999999</v>
      </c>
      <c r="T1162" s="51">
        <v>-2.6389999999999998</v>
      </c>
      <c r="U1162" s="51">
        <v>2020</v>
      </c>
    </row>
    <row r="1163" spans="1:21" ht="15.5">
      <c r="A1163" s="51">
        <v>918</v>
      </c>
      <c r="B1163" s="51" t="s">
        <v>672</v>
      </c>
      <c r="C1163" s="51" t="s">
        <v>457</v>
      </c>
      <c r="D1163" s="51" t="str">
        <f t="shared" si="18"/>
        <v>GGXONLBBulgaria</v>
      </c>
      <c r="E1163" s="51" t="s">
        <v>37</v>
      </c>
      <c r="F1163" s="51" t="s">
        <v>458</v>
      </c>
      <c r="G1163" s="51" t="s">
        <v>459</v>
      </c>
      <c r="H1163" s="51" t="s">
        <v>342</v>
      </c>
      <c r="I1163" s="51" t="s">
        <v>343</v>
      </c>
      <c r="J1163" s="51" t="s">
        <v>678</v>
      </c>
      <c r="K1163" s="51">
        <v>-0.121</v>
      </c>
      <c r="L1163" s="51">
        <v>-1.077</v>
      </c>
      <c r="M1163" s="51">
        <v>-2.8879999999999999</v>
      </c>
      <c r="N1163" s="51">
        <v>-2.1520000000000001</v>
      </c>
      <c r="O1163" s="51">
        <v>1.742</v>
      </c>
      <c r="P1163" s="51">
        <v>1.19</v>
      </c>
      <c r="Q1163" s="51">
        <v>0.36799999999999999</v>
      </c>
      <c r="R1163" s="51">
        <v>-0.98699999999999999</v>
      </c>
      <c r="S1163" s="51">
        <v>-3.3849999999999998</v>
      </c>
      <c r="T1163" s="51">
        <v>-4.7270000000000003</v>
      </c>
      <c r="U1163" s="51">
        <v>2020</v>
      </c>
    </row>
    <row r="1164" spans="1:21" ht="15.5">
      <c r="A1164" s="51">
        <v>918</v>
      </c>
      <c r="B1164" s="51" t="s">
        <v>672</v>
      </c>
      <c r="C1164" s="51" t="s">
        <v>460</v>
      </c>
      <c r="D1164" s="51" t="str">
        <f t="shared" si="18"/>
        <v>GGXONLB_NGDPBulgaria</v>
      </c>
      <c r="E1164" s="51" t="s">
        <v>37</v>
      </c>
      <c r="F1164" s="51" t="s">
        <v>458</v>
      </c>
      <c r="G1164" s="51" t="s">
        <v>459</v>
      </c>
      <c r="H1164" s="51" t="s">
        <v>392</v>
      </c>
      <c r="I1164" s="51"/>
      <c r="J1164" s="51" t="s">
        <v>461</v>
      </c>
      <c r="K1164" s="51">
        <v>-0.14699999999999999</v>
      </c>
      <c r="L1164" s="51">
        <v>-1.3140000000000001</v>
      </c>
      <c r="M1164" s="51">
        <v>-3.4430000000000001</v>
      </c>
      <c r="N1164" s="51">
        <v>-2.4079999999999999</v>
      </c>
      <c r="O1164" s="51">
        <v>1.831</v>
      </c>
      <c r="P1164" s="51">
        <v>1.163</v>
      </c>
      <c r="Q1164" s="51">
        <v>0.33500000000000002</v>
      </c>
      <c r="R1164" s="51">
        <v>-0.82399999999999995</v>
      </c>
      <c r="S1164" s="51">
        <v>-2.8809999999999998</v>
      </c>
      <c r="T1164" s="51">
        <v>-3.786</v>
      </c>
      <c r="U1164" s="51">
        <v>2020</v>
      </c>
    </row>
    <row r="1165" spans="1:21" ht="15.5">
      <c r="A1165" s="51">
        <v>918</v>
      </c>
      <c r="B1165" s="51" t="s">
        <v>672</v>
      </c>
      <c r="C1165" s="51" t="s">
        <v>462</v>
      </c>
      <c r="D1165" s="51" t="str">
        <f t="shared" si="18"/>
        <v>GGXWDNBulgaria</v>
      </c>
      <c r="E1165" s="51" t="s">
        <v>37</v>
      </c>
      <c r="F1165" s="51" t="s">
        <v>463</v>
      </c>
      <c r="G1165" s="51" t="s">
        <v>464</v>
      </c>
      <c r="H1165" s="51" t="s">
        <v>342</v>
      </c>
      <c r="I1165" s="51" t="s">
        <v>343</v>
      </c>
      <c r="J1165" s="51" t="s">
        <v>678</v>
      </c>
      <c r="K1165" s="51">
        <v>3.7120000000000002</v>
      </c>
      <c r="L1165" s="51">
        <v>5.3280000000000003</v>
      </c>
      <c r="M1165" s="51">
        <v>11.053000000000001</v>
      </c>
      <c r="N1165" s="51">
        <v>13.834</v>
      </c>
      <c r="O1165" s="51">
        <v>10.781000000000001</v>
      </c>
      <c r="P1165" s="51">
        <v>10.622999999999999</v>
      </c>
      <c r="Q1165" s="51">
        <v>9.8569999999999993</v>
      </c>
      <c r="R1165" s="51">
        <v>9.6329999999999991</v>
      </c>
      <c r="S1165" s="51">
        <v>15.595000000000001</v>
      </c>
      <c r="T1165" s="51">
        <v>19.347000000000001</v>
      </c>
      <c r="U1165" s="51">
        <v>2020</v>
      </c>
    </row>
    <row r="1166" spans="1:21" ht="15.5">
      <c r="A1166" s="51">
        <v>918</v>
      </c>
      <c r="B1166" s="51" t="s">
        <v>672</v>
      </c>
      <c r="C1166" s="51" t="s">
        <v>465</v>
      </c>
      <c r="D1166" s="51" t="str">
        <f t="shared" si="18"/>
        <v>GGXWDN_NGDPBulgaria</v>
      </c>
      <c r="E1166" s="51" t="s">
        <v>37</v>
      </c>
      <c r="F1166" s="51" t="s">
        <v>463</v>
      </c>
      <c r="G1166" s="51" t="s">
        <v>464</v>
      </c>
      <c r="H1166" s="51" t="s">
        <v>392</v>
      </c>
      <c r="I1166" s="51"/>
      <c r="J1166" s="51" t="s">
        <v>487</v>
      </c>
      <c r="K1166" s="51">
        <v>4.5140000000000002</v>
      </c>
      <c r="L1166" s="51">
        <v>6.5010000000000003</v>
      </c>
      <c r="M1166" s="51">
        <v>13.176</v>
      </c>
      <c r="N1166" s="51">
        <v>15.481</v>
      </c>
      <c r="O1166" s="51">
        <v>11.333</v>
      </c>
      <c r="P1166" s="51">
        <v>10.379</v>
      </c>
      <c r="Q1166" s="51">
        <v>8.9809999999999999</v>
      </c>
      <c r="R1166" s="51">
        <v>8.0429999999999993</v>
      </c>
      <c r="S1166" s="51">
        <v>13.273</v>
      </c>
      <c r="T1166" s="51">
        <v>15.496</v>
      </c>
      <c r="U1166" s="51">
        <v>2020</v>
      </c>
    </row>
    <row r="1167" spans="1:21" ht="15.5">
      <c r="A1167" s="51">
        <v>918</v>
      </c>
      <c r="B1167" s="51" t="s">
        <v>672</v>
      </c>
      <c r="C1167" s="51" t="s">
        <v>466</v>
      </c>
      <c r="D1167" s="51" t="str">
        <f t="shared" si="18"/>
        <v>GGXWDGBulgaria</v>
      </c>
      <c r="E1167" s="51" t="s">
        <v>37</v>
      </c>
      <c r="F1167" s="51" t="s">
        <v>467</v>
      </c>
      <c r="G1167" s="51" t="s">
        <v>468</v>
      </c>
      <c r="H1167" s="51" t="s">
        <v>342</v>
      </c>
      <c r="I1167" s="51" t="s">
        <v>343</v>
      </c>
      <c r="J1167" s="51" t="s">
        <v>678</v>
      </c>
      <c r="K1167" s="51">
        <v>13.673999999999999</v>
      </c>
      <c r="L1167" s="51">
        <v>14.119</v>
      </c>
      <c r="M1167" s="51">
        <v>22.102</v>
      </c>
      <c r="N1167" s="51">
        <v>22.713999999999999</v>
      </c>
      <c r="O1167" s="51">
        <v>25.751000000000001</v>
      </c>
      <c r="P1167" s="51">
        <v>23.533999999999999</v>
      </c>
      <c r="Q1167" s="51">
        <v>22.065999999999999</v>
      </c>
      <c r="R1167" s="51">
        <v>22.041</v>
      </c>
      <c r="S1167" s="51">
        <v>27.952999999999999</v>
      </c>
      <c r="T1167" s="51">
        <v>31.849</v>
      </c>
      <c r="U1167" s="51">
        <v>2020</v>
      </c>
    </row>
    <row r="1168" spans="1:21" ht="15.5">
      <c r="A1168" s="51">
        <v>918</v>
      </c>
      <c r="B1168" s="51" t="s">
        <v>672</v>
      </c>
      <c r="C1168" s="51" t="s">
        <v>469</v>
      </c>
      <c r="D1168" s="51" t="str">
        <f t="shared" si="18"/>
        <v>GGXWDG_NGDPBulgaria</v>
      </c>
      <c r="E1168" s="51" t="s">
        <v>37</v>
      </c>
      <c r="F1168" s="51" t="s">
        <v>467</v>
      </c>
      <c r="G1168" s="51" t="s">
        <v>468</v>
      </c>
      <c r="H1168" s="51" t="s">
        <v>392</v>
      </c>
      <c r="I1168" s="51"/>
      <c r="J1168" s="51" t="s">
        <v>470</v>
      </c>
      <c r="K1168" s="51">
        <v>16.626999999999999</v>
      </c>
      <c r="L1168" s="51">
        <v>17.227</v>
      </c>
      <c r="M1168" s="51">
        <v>26.347999999999999</v>
      </c>
      <c r="N1168" s="51">
        <v>25.417999999999999</v>
      </c>
      <c r="O1168" s="51">
        <v>27.068999999999999</v>
      </c>
      <c r="P1168" s="51">
        <v>22.995000000000001</v>
      </c>
      <c r="Q1168" s="51">
        <v>20.106999999999999</v>
      </c>
      <c r="R1168" s="51">
        <v>18.402999999999999</v>
      </c>
      <c r="S1168" s="51">
        <v>23.791</v>
      </c>
      <c r="T1168" s="51">
        <v>25.509</v>
      </c>
      <c r="U1168" s="51">
        <v>2020</v>
      </c>
    </row>
    <row r="1169" spans="1:21" ht="15.5">
      <c r="A1169" s="51">
        <v>918</v>
      </c>
      <c r="B1169" s="51" t="s">
        <v>672</v>
      </c>
      <c r="C1169" s="51" t="s">
        <v>471</v>
      </c>
      <c r="D1169" s="51" t="str">
        <f t="shared" si="18"/>
        <v>NGDP_FYBulgaria</v>
      </c>
      <c r="E1169" s="51" t="s">
        <v>37</v>
      </c>
      <c r="F1169" s="51" t="s">
        <v>472</v>
      </c>
      <c r="G1169" s="51" t="s">
        <v>473</v>
      </c>
      <c r="H1169" s="51" t="s">
        <v>342</v>
      </c>
      <c r="I1169" s="51" t="s">
        <v>343</v>
      </c>
      <c r="J1169" s="51" t="s">
        <v>678</v>
      </c>
      <c r="K1169" s="51">
        <v>82.239000000000004</v>
      </c>
      <c r="L1169" s="51">
        <v>81.954999999999998</v>
      </c>
      <c r="M1169" s="51">
        <v>83.885000000000005</v>
      </c>
      <c r="N1169" s="51">
        <v>89.361999999999995</v>
      </c>
      <c r="O1169" s="51">
        <v>95.131</v>
      </c>
      <c r="P1169" s="51">
        <v>102.345</v>
      </c>
      <c r="Q1169" s="51">
        <v>109.74299999999999</v>
      </c>
      <c r="R1169" s="51">
        <v>119.77200000000001</v>
      </c>
      <c r="S1169" s="51">
        <v>117.494</v>
      </c>
      <c r="T1169" s="51">
        <v>124.855</v>
      </c>
      <c r="U1169" s="51">
        <v>2020</v>
      </c>
    </row>
    <row r="1170" spans="1:21" ht="15.5">
      <c r="A1170" s="51">
        <v>918</v>
      </c>
      <c r="B1170" s="51" t="s">
        <v>672</v>
      </c>
      <c r="C1170" s="51" t="s">
        <v>474</v>
      </c>
      <c r="D1170" s="51" t="str">
        <f t="shared" si="18"/>
        <v>BCABulgaria</v>
      </c>
      <c r="E1170" s="51" t="s">
        <v>37</v>
      </c>
      <c r="F1170" s="51" t="s">
        <v>475</v>
      </c>
      <c r="G1170" s="51" t="s">
        <v>476</v>
      </c>
      <c r="H1170" s="51" t="s">
        <v>352</v>
      </c>
      <c r="I1170" s="51" t="s">
        <v>343</v>
      </c>
      <c r="J1170" s="51" t="s">
        <v>679</v>
      </c>
      <c r="K1170" s="51">
        <v>-0.46</v>
      </c>
      <c r="L1170" s="51">
        <v>0.71099999999999997</v>
      </c>
      <c r="M1170" s="51">
        <v>0.70499999999999996</v>
      </c>
      <c r="N1170" s="51">
        <v>6.0999999999999999E-2</v>
      </c>
      <c r="O1170" s="51">
        <v>1.716</v>
      </c>
      <c r="P1170" s="51">
        <v>2.0609999999999999</v>
      </c>
      <c r="Q1170" s="51">
        <v>0.65400000000000003</v>
      </c>
      <c r="R1170" s="51">
        <v>2.0680000000000001</v>
      </c>
      <c r="S1170" s="51">
        <v>7.6999999999999999E-2</v>
      </c>
      <c r="T1170" s="51">
        <v>1.0820000000000001</v>
      </c>
      <c r="U1170" s="51">
        <v>2020</v>
      </c>
    </row>
    <row r="1171" spans="1:21" ht="15.5">
      <c r="A1171" s="51">
        <v>918</v>
      </c>
      <c r="B1171" s="51" t="s">
        <v>672</v>
      </c>
      <c r="C1171" s="51" t="s">
        <v>478</v>
      </c>
      <c r="D1171" s="51" t="str">
        <f t="shared" si="18"/>
        <v>BCA_NGDPDBulgaria</v>
      </c>
      <c r="E1171" s="51" t="s">
        <v>37</v>
      </c>
      <c r="F1171" s="51" t="s">
        <v>475</v>
      </c>
      <c r="G1171" s="51" t="s">
        <v>476</v>
      </c>
      <c r="H1171" s="51" t="s">
        <v>392</v>
      </c>
      <c r="I1171" s="51"/>
      <c r="J1171" s="51" t="s">
        <v>479</v>
      </c>
      <c r="K1171" s="51">
        <v>-0.85099999999999998</v>
      </c>
      <c r="L1171" s="51">
        <v>1.2789999999999999</v>
      </c>
      <c r="M1171" s="51">
        <v>1.2390000000000001</v>
      </c>
      <c r="N1171" s="51">
        <v>0.12</v>
      </c>
      <c r="O1171" s="51">
        <v>3.19</v>
      </c>
      <c r="P1171" s="51">
        <v>3.488</v>
      </c>
      <c r="Q1171" s="51">
        <v>0.98599999999999999</v>
      </c>
      <c r="R1171" s="51">
        <v>3.0169999999999999</v>
      </c>
      <c r="S1171" s="51">
        <v>0.112</v>
      </c>
      <c r="T1171" s="51">
        <v>1.391</v>
      </c>
      <c r="U1171" s="51">
        <v>2019</v>
      </c>
    </row>
    <row r="1172" spans="1:21" ht="15.5">
      <c r="A1172" s="51">
        <v>748</v>
      </c>
      <c r="B1172" s="51" t="s">
        <v>680</v>
      </c>
      <c r="C1172" s="51" t="s">
        <v>338</v>
      </c>
      <c r="D1172" s="51" t="str">
        <f t="shared" si="18"/>
        <v>NGDP_RBurkina Faso</v>
      </c>
      <c r="E1172" s="51" t="s">
        <v>300</v>
      </c>
      <c r="F1172" s="51" t="s">
        <v>340</v>
      </c>
      <c r="G1172" s="51" t="s">
        <v>341</v>
      </c>
      <c r="H1172" s="51" t="s">
        <v>342</v>
      </c>
      <c r="I1172" s="51" t="s">
        <v>343</v>
      </c>
      <c r="J1172" s="51" t="s">
        <v>681</v>
      </c>
      <c r="K1172" s="51">
        <v>6098.9</v>
      </c>
      <c r="L1172" s="51">
        <v>6452.18</v>
      </c>
      <c r="M1172" s="51">
        <v>6731.36</v>
      </c>
      <c r="N1172" s="51">
        <v>6995.31</v>
      </c>
      <c r="O1172" s="51">
        <v>7412.14</v>
      </c>
      <c r="P1172" s="51">
        <v>7868.43</v>
      </c>
      <c r="Q1172" s="51">
        <v>8405.1200000000008</v>
      </c>
      <c r="R1172" s="51">
        <v>8883.25</v>
      </c>
      <c r="S1172" s="51">
        <v>8953.66</v>
      </c>
      <c r="T1172" s="51">
        <v>9334.7199999999993</v>
      </c>
      <c r="U1172" s="51">
        <v>2018</v>
      </c>
    </row>
    <row r="1173" spans="1:21" ht="15.5">
      <c r="A1173" s="51">
        <v>748</v>
      </c>
      <c r="B1173" s="51" t="s">
        <v>680</v>
      </c>
      <c r="C1173" s="51" t="s">
        <v>345</v>
      </c>
      <c r="D1173" s="51" t="str">
        <f t="shared" si="18"/>
        <v>NGDP_RPCHBurkina Faso</v>
      </c>
      <c r="E1173" s="51" t="s">
        <v>300</v>
      </c>
      <c r="F1173" s="51" t="s">
        <v>340</v>
      </c>
      <c r="G1173" s="51" t="s">
        <v>346</v>
      </c>
      <c r="H1173" s="51" t="s">
        <v>347</v>
      </c>
      <c r="I1173" s="51"/>
      <c r="J1173" s="51" t="s">
        <v>348</v>
      </c>
      <c r="K1173" s="51">
        <v>6.4530000000000003</v>
      </c>
      <c r="L1173" s="51">
        <v>5.7930000000000001</v>
      </c>
      <c r="M1173" s="51">
        <v>4.327</v>
      </c>
      <c r="N1173" s="51">
        <v>3.9209999999999998</v>
      </c>
      <c r="O1173" s="51">
        <v>5.9589999999999996</v>
      </c>
      <c r="P1173" s="51">
        <v>6.1559999999999997</v>
      </c>
      <c r="Q1173" s="51">
        <v>6.8209999999999997</v>
      </c>
      <c r="R1173" s="51">
        <v>5.6890000000000001</v>
      </c>
      <c r="S1173" s="51">
        <v>0.79300000000000004</v>
      </c>
      <c r="T1173" s="51">
        <v>4.2560000000000002</v>
      </c>
      <c r="U1173" s="51">
        <v>2018</v>
      </c>
    </row>
    <row r="1174" spans="1:21" ht="15.5">
      <c r="A1174" s="51">
        <v>748</v>
      </c>
      <c r="B1174" s="51" t="s">
        <v>680</v>
      </c>
      <c r="C1174" s="51" t="s">
        <v>349</v>
      </c>
      <c r="D1174" s="51" t="str">
        <f t="shared" si="18"/>
        <v>NGDPBurkina Faso</v>
      </c>
      <c r="E1174" s="51" t="s">
        <v>300</v>
      </c>
      <c r="F1174" s="51" t="s">
        <v>155</v>
      </c>
      <c r="G1174" s="51" t="s">
        <v>350</v>
      </c>
      <c r="H1174" s="51" t="s">
        <v>342</v>
      </c>
      <c r="I1174" s="51" t="s">
        <v>343</v>
      </c>
      <c r="J1174" s="51" t="s">
        <v>681</v>
      </c>
      <c r="K1174" s="51">
        <v>6413.11</v>
      </c>
      <c r="L1174" s="51">
        <v>6640.14</v>
      </c>
      <c r="M1174" s="51">
        <v>6884.47</v>
      </c>
      <c r="N1174" s="51">
        <v>6995.31</v>
      </c>
      <c r="O1174" s="51">
        <v>7598.72</v>
      </c>
      <c r="P1174" s="51">
        <v>8227.85</v>
      </c>
      <c r="Q1174" s="51">
        <v>8997.92</v>
      </c>
      <c r="R1174" s="51">
        <v>9225.64</v>
      </c>
      <c r="S1174" s="51">
        <v>9507.06</v>
      </c>
      <c r="T1174" s="51">
        <v>10149.549999999999</v>
      </c>
      <c r="U1174" s="51">
        <v>2018</v>
      </c>
    </row>
    <row r="1175" spans="1:21" ht="15.5">
      <c r="A1175" s="51">
        <v>748</v>
      </c>
      <c r="B1175" s="51" t="s">
        <v>680</v>
      </c>
      <c r="C1175" s="51" t="s">
        <v>157</v>
      </c>
      <c r="D1175" s="51" t="str">
        <f t="shared" si="18"/>
        <v>NGDPDBurkina Faso</v>
      </c>
      <c r="E1175" s="51" t="s">
        <v>300</v>
      </c>
      <c r="F1175" s="51" t="s">
        <v>155</v>
      </c>
      <c r="G1175" s="51" t="s">
        <v>351</v>
      </c>
      <c r="H1175" s="51" t="s">
        <v>352</v>
      </c>
      <c r="I1175" s="51" t="s">
        <v>343</v>
      </c>
      <c r="J1175" s="51" t="s">
        <v>353</v>
      </c>
      <c r="K1175" s="51">
        <v>12.569000000000001</v>
      </c>
      <c r="L1175" s="51">
        <v>13.444000000000001</v>
      </c>
      <c r="M1175" s="51">
        <v>13.946999999999999</v>
      </c>
      <c r="N1175" s="51">
        <v>11.833</v>
      </c>
      <c r="O1175" s="51">
        <v>12.819000000000001</v>
      </c>
      <c r="P1175" s="51">
        <v>14.164999999999999</v>
      </c>
      <c r="Q1175" s="51">
        <v>16.207000000000001</v>
      </c>
      <c r="R1175" s="51">
        <v>15.746</v>
      </c>
      <c r="S1175" s="51">
        <v>16.541</v>
      </c>
      <c r="T1175" s="51">
        <v>18.853000000000002</v>
      </c>
      <c r="U1175" s="51">
        <v>2018</v>
      </c>
    </row>
    <row r="1176" spans="1:21" ht="15.5">
      <c r="A1176" s="51">
        <v>748</v>
      </c>
      <c r="B1176" s="51" t="s">
        <v>680</v>
      </c>
      <c r="C1176" s="51" t="s">
        <v>354</v>
      </c>
      <c r="D1176" s="51" t="str">
        <f t="shared" si="18"/>
        <v>PPPGDPBurkina Faso</v>
      </c>
      <c r="E1176" s="51" t="s">
        <v>300</v>
      </c>
      <c r="F1176" s="51" t="s">
        <v>155</v>
      </c>
      <c r="G1176" s="51" t="s">
        <v>355</v>
      </c>
      <c r="H1176" s="51" t="s">
        <v>356</v>
      </c>
      <c r="I1176" s="51" t="s">
        <v>343</v>
      </c>
      <c r="J1176" s="51" t="s">
        <v>353</v>
      </c>
      <c r="K1176" s="51">
        <v>26.835000000000001</v>
      </c>
      <c r="L1176" s="51">
        <v>28.734999999999999</v>
      </c>
      <c r="M1176" s="51">
        <v>29.760999999999999</v>
      </c>
      <c r="N1176" s="51">
        <v>31.033000000000001</v>
      </c>
      <c r="O1176" s="51">
        <v>35.311</v>
      </c>
      <c r="P1176" s="51">
        <v>39.412999999999997</v>
      </c>
      <c r="Q1176" s="51">
        <v>43.113</v>
      </c>
      <c r="R1176" s="51">
        <v>46.378999999999998</v>
      </c>
      <c r="S1176" s="51">
        <v>47.313000000000002</v>
      </c>
      <c r="T1176" s="51">
        <v>50.225000000000001</v>
      </c>
      <c r="U1176" s="51">
        <v>2018</v>
      </c>
    </row>
    <row r="1177" spans="1:21" ht="15.5">
      <c r="A1177" s="51">
        <v>748</v>
      </c>
      <c r="B1177" s="51" t="s">
        <v>680</v>
      </c>
      <c r="C1177" s="51" t="s">
        <v>357</v>
      </c>
      <c r="D1177" s="51" t="str">
        <f t="shared" si="18"/>
        <v>NGDP_DBurkina Faso</v>
      </c>
      <c r="E1177" s="51" t="s">
        <v>300</v>
      </c>
      <c r="F1177" s="51" t="s">
        <v>358</v>
      </c>
      <c r="G1177" s="51" t="s">
        <v>359</v>
      </c>
      <c r="H1177" s="51" t="s">
        <v>360</v>
      </c>
      <c r="I1177" s="51"/>
      <c r="J1177" s="51" t="s">
        <v>361</v>
      </c>
      <c r="K1177" s="51">
        <v>105.152</v>
      </c>
      <c r="L1177" s="51">
        <v>102.913</v>
      </c>
      <c r="M1177" s="51">
        <v>102.27500000000001</v>
      </c>
      <c r="N1177" s="51">
        <v>100</v>
      </c>
      <c r="O1177" s="51">
        <v>102.517</v>
      </c>
      <c r="P1177" s="51">
        <v>104.568</v>
      </c>
      <c r="Q1177" s="51">
        <v>107.053</v>
      </c>
      <c r="R1177" s="51">
        <v>103.854</v>
      </c>
      <c r="S1177" s="51">
        <v>106.181</v>
      </c>
      <c r="T1177" s="51">
        <v>108.729</v>
      </c>
      <c r="U1177" s="51">
        <v>2018</v>
      </c>
    </row>
    <row r="1178" spans="1:21" ht="15.5">
      <c r="A1178" s="51">
        <v>748</v>
      </c>
      <c r="B1178" s="51" t="s">
        <v>680</v>
      </c>
      <c r="C1178" s="51" t="s">
        <v>362</v>
      </c>
      <c r="D1178" s="51" t="str">
        <f t="shared" si="18"/>
        <v>NGDPRPCBurkina Faso</v>
      </c>
      <c r="E1178" s="51" t="s">
        <v>300</v>
      </c>
      <c r="F1178" s="51" t="s">
        <v>363</v>
      </c>
      <c r="G1178" s="51" t="s">
        <v>364</v>
      </c>
      <c r="H1178" s="51" t="s">
        <v>342</v>
      </c>
      <c r="I1178" s="51" t="s">
        <v>333</v>
      </c>
      <c r="J1178" s="51" t="s">
        <v>365</v>
      </c>
      <c r="K1178" s="51">
        <v>368041.07</v>
      </c>
      <c r="L1178" s="51">
        <v>377922.34</v>
      </c>
      <c r="M1178" s="51">
        <v>382767.69</v>
      </c>
      <c r="N1178" s="51">
        <v>386254.55</v>
      </c>
      <c r="O1178" s="51">
        <v>397510.98</v>
      </c>
      <c r="P1178" s="51">
        <v>409957.52</v>
      </c>
      <c r="Q1178" s="51">
        <v>425542.41</v>
      </c>
      <c r="R1178" s="51">
        <v>437138.12</v>
      </c>
      <c r="S1178" s="51">
        <v>428149.97</v>
      </c>
      <c r="T1178" s="51">
        <v>433755.41</v>
      </c>
      <c r="U1178" s="51">
        <v>2018</v>
      </c>
    </row>
    <row r="1179" spans="1:21" ht="15.5">
      <c r="A1179" s="51">
        <v>748</v>
      </c>
      <c r="B1179" s="51" t="s">
        <v>680</v>
      </c>
      <c r="C1179" s="51" t="s">
        <v>366</v>
      </c>
      <c r="D1179" s="51" t="str">
        <f t="shared" si="18"/>
        <v>NGDPRPPPPCBurkina Faso</v>
      </c>
      <c r="E1179" s="51" t="s">
        <v>300</v>
      </c>
      <c r="F1179" s="51" t="s">
        <v>363</v>
      </c>
      <c r="G1179" s="51" t="s">
        <v>367</v>
      </c>
      <c r="H1179" s="51" t="s">
        <v>368</v>
      </c>
      <c r="I1179" s="51" t="s">
        <v>333</v>
      </c>
      <c r="J1179" s="51" t="s">
        <v>365</v>
      </c>
      <c r="K1179" s="51">
        <v>1843.54</v>
      </c>
      <c r="L1179" s="51">
        <v>1893.04</v>
      </c>
      <c r="M1179" s="51">
        <v>1917.31</v>
      </c>
      <c r="N1179" s="51">
        <v>1934.78</v>
      </c>
      <c r="O1179" s="51">
        <v>1991.16</v>
      </c>
      <c r="P1179" s="51">
        <v>2053.5100000000002</v>
      </c>
      <c r="Q1179" s="51">
        <v>2131.5700000000002</v>
      </c>
      <c r="R1179" s="51">
        <v>2189.65</v>
      </c>
      <c r="S1179" s="51">
        <v>2144.63</v>
      </c>
      <c r="T1179" s="51">
        <v>2172.71</v>
      </c>
      <c r="U1179" s="51">
        <v>2018</v>
      </c>
    </row>
    <row r="1180" spans="1:21" ht="15.5">
      <c r="A1180" s="51">
        <v>748</v>
      </c>
      <c r="B1180" s="51" t="s">
        <v>680</v>
      </c>
      <c r="C1180" s="51" t="s">
        <v>369</v>
      </c>
      <c r="D1180" s="51" t="str">
        <f t="shared" si="18"/>
        <v>NGDPPCBurkina Faso</v>
      </c>
      <c r="E1180" s="51" t="s">
        <v>300</v>
      </c>
      <c r="F1180" s="51" t="s">
        <v>370</v>
      </c>
      <c r="G1180" s="51" t="s">
        <v>371</v>
      </c>
      <c r="H1180" s="51" t="s">
        <v>342</v>
      </c>
      <c r="I1180" s="51" t="s">
        <v>333</v>
      </c>
      <c r="J1180" s="51" t="s">
        <v>372</v>
      </c>
      <c r="K1180" s="51">
        <v>387002.03</v>
      </c>
      <c r="L1180" s="51">
        <v>388931.21</v>
      </c>
      <c r="M1180" s="51">
        <v>391473.89</v>
      </c>
      <c r="N1180" s="51">
        <v>386254.55</v>
      </c>
      <c r="O1180" s="51">
        <v>407517.19</v>
      </c>
      <c r="P1180" s="51">
        <v>428683.87</v>
      </c>
      <c r="Q1180" s="51">
        <v>455555.44</v>
      </c>
      <c r="R1180" s="51">
        <v>453987.1</v>
      </c>
      <c r="S1180" s="51">
        <v>454612.72</v>
      </c>
      <c r="T1180" s="51">
        <v>471618.17</v>
      </c>
      <c r="U1180" s="51">
        <v>2018</v>
      </c>
    </row>
    <row r="1181" spans="1:21" ht="15.5">
      <c r="A1181" s="51">
        <v>748</v>
      </c>
      <c r="B1181" s="51" t="s">
        <v>680</v>
      </c>
      <c r="C1181" s="51" t="s">
        <v>373</v>
      </c>
      <c r="D1181" s="51" t="str">
        <f t="shared" si="18"/>
        <v>NGDPDPCBurkina Faso</v>
      </c>
      <c r="E1181" s="51" t="s">
        <v>300</v>
      </c>
      <c r="F1181" s="51" t="s">
        <v>370</v>
      </c>
      <c r="G1181" s="51" t="s">
        <v>374</v>
      </c>
      <c r="H1181" s="51" t="s">
        <v>352</v>
      </c>
      <c r="I1181" s="51" t="s">
        <v>333</v>
      </c>
      <c r="J1181" s="51" t="s">
        <v>372</v>
      </c>
      <c r="K1181" s="51">
        <v>758.48099999999999</v>
      </c>
      <c r="L1181" s="51">
        <v>787.48199999999997</v>
      </c>
      <c r="M1181" s="51">
        <v>793.05100000000004</v>
      </c>
      <c r="N1181" s="51">
        <v>653.39300000000003</v>
      </c>
      <c r="O1181" s="51">
        <v>687.48</v>
      </c>
      <c r="P1181" s="51">
        <v>738.01400000000001</v>
      </c>
      <c r="Q1181" s="51">
        <v>820.53300000000002</v>
      </c>
      <c r="R1181" s="51">
        <v>774.87300000000005</v>
      </c>
      <c r="S1181" s="51">
        <v>790.96799999999996</v>
      </c>
      <c r="T1181" s="51">
        <v>876.03099999999995</v>
      </c>
      <c r="U1181" s="51">
        <v>2018</v>
      </c>
    </row>
    <row r="1182" spans="1:21" ht="15.5">
      <c r="A1182" s="51">
        <v>748</v>
      </c>
      <c r="B1182" s="51" t="s">
        <v>680</v>
      </c>
      <c r="C1182" s="51" t="s">
        <v>375</v>
      </c>
      <c r="D1182" s="51" t="str">
        <f t="shared" si="18"/>
        <v>PPPPCBurkina Faso</v>
      </c>
      <c r="E1182" s="51" t="s">
        <v>300</v>
      </c>
      <c r="F1182" s="51" t="s">
        <v>370</v>
      </c>
      <c r="G1182" s="51" t="s">
        <v>376</v>
      </c>
      <c r="H1182" s="51" t="s">
        <v>356</v>
      </c>
      <c r="I1182" s="51" t="s">
        <v>333</v>
      </c>
      <c r="J1182" s="51" t="s">
        <v>372</v>
      </c>
      <c r="K1182" s="51">
        <v>1619.4</v>
      </c>
      <c r="L1182" s="51">
        <v>1683.11</v>
      </c>
      <c r="M1182" s="51">
        <v>1692.3</v>
      </c>
      <c r="N1182" s="51">
        <v>1713.52</v>
      </c>
      <c r="O1182" s="51">
        <v>1893.7</v>
      </c>
      <c r="P1182" s="51">
        <v>2053.5100000000002</v>
      </c>
      <c r="Q1182" s="51">
        <v>2182.75</v>
      </c>
      <c r="R1182" s="51">
        <v>2282.2600000000002</v>
      </c>
      <c r="S1182" s="51">
        <v>2262.4299999999998</v>
      </c>
      <c r="T1182" s="51">
        <v>2333.8200000000002</v>
      </c>
      <c r="U1182" s="51">
        <v>2018</v>
      </c>
    </row>
    <row r="1183" spans="1:21" ht="15.5">
      <c r="A1183" s="51">
        <v>748</v>
      </c>
      <c r="B1183" s="51" t="s">
        <v>680</v>
      </c>
      <c r="C1183" s="51" t="s">
        <v>377</v>
      </c>
      <c r="D1183" s="51" t="str">
        <f t="shared" si="18"/>
        <v>NGAP_NPGDPBurkina Faso</v>
      </c>
      <c r="E1183" s="51" t="s">
        <v>300</v>
      </c>
      <c r="F1183" s="51" t="s">
        <v>378</v>
      </c>
      <c r="G1183" s="51" t="s">
        <v>379</v>
      </c>
      <c r="H1183" s="51" t="s">
        <v>380</v>
      </c>
      <c r="I1183" s="51"/>
      <c r="J1183" s="51"/>
      <c r="K1183" s="51"/>
      <c r="L1183" s="51"/>
      <c r="M1183" s="51"/>
      <c r="N1183" s="51"/>
      <c r="O1183" s="51"/>
      <c r="P1183" s="51"/>
      <c r="Q1183" s="51"/>
      <c r="R1183" s="51"/>
      <c r="S1183" s="51"/>
      <c r="T1183" s="51"/>
      <c r="U1183" s="51"/>
    </row>
    <row r="1184" spans="1:21" ht="15.5">
      <c r="A1184" s="51">
        <v>748</v>
      </c>
      <c r="B1184" s="51" t="s">
        <v>680</v>
      </c>
      <c r="C1184" s="51" t="s">
        <v>381</v>
      </c>
      <c r="D1184" s="51" t="str">
        <f t="shared" si="18"/>
        <v>PPPSHBurkina Faso</v>
      </c>
      <c r="E1184" s="51" t="s">
        <v>300</v>
      </c>
      <c r="F1184" s="51" t="s">
        <v>382</v>
      </c>
      <c r="G1184" s="51" t="s">
        <v>383</v>
      </c>
      <c r="H1184" s="51" t="s">
        <v>384</v>
      </c>
      <c r="I1184" s="51"/>
      <c r="J1184" s="51" t="s">
        <v>353</v>
      </c>
      <c r="K1184" s="51">
        <v>2.7E-2</v>
      </c>
      <c r="L1184" s="51">
        <v>2.7E-2</v>
      </c>
      <c r="M1184" s="51">
        <v>2.7E-2</v>
      </c>
      <c r="N1184" s="51">
        <v>2.8000000000000001E-2</v>
      </c>
      <c r="O1184" s="51">
        <v>3.1E-2</v>
      </c>
      <c r="P1184" s="51">
        <v>3.2000000000000001E-2</v>
      </c>
      <c r="Q1184" s="51">
        <v>3.3000000000000002E-2</v>
      </c>
      <c r="R1184" s="51">
        <v>3.4000000000000002E-2</v>
      </c>
      <c r="S1184" s="51">
        <v>3.5999999999999997E-2</v>
      </c>
      <c r="T1184" s="51">
        <v>3.5000000000000003E-2</v>
      </c>
      <c r="U1184" s="51">
        <v>2018</v>
      </c>
    </row>
    <row r="1185" spans="1:21" ht="15.5">
      <c r="A1185" s="51">
        <v>748</v>
      </c>
      <c r="B1185" s="51" t="s">
        <v>680</v>
      </c>
      <c r="C1185" s="51" t="s">
        <v>385</v>
      </c>
      <c r="D1185" s="51" t="str">
        <f t="shared" si="18"/>
        <v>PPPEXBurkina Faso</v>
      </c>
      <c r="E1185" s="51" t="s">
        <v>300</v>
      </c>
      <c r="F1185" s="51" t="s">
        <v>386</v>
      </c>
      <c r="G1185" s="51" t="s">
        <v>387</v>
      </c>
      <c r="H1185" s="51" t="s">
        <v>388</v>
      </c>
      <c r="I1185" s="51"/>
      <c r="J1185" s="51" t="s">
        <v>353</v>
      </c>
      <c r="K1185" s="51">
        <v>238.97900000000001</v>
      </c>
      <c r="L1185" s="51">
        <v>231.07900000000001</v>
      </c>
      <c r="M1185" s="51">
        <v>231.32599999999999</v>
      </c>
      <c r="N1185" s="51">
        <v>225.416</v>
      </c>
      <c r="O1185" s="51">
        <v>215.197</v>
      </c>
      <c r="P1185" s="51">
        <v>208.75700000000001</v>
      </c>
      <c r="Q1185" s="51">
        <v>208.70699999999999</v>
      </c>
      <c r="R1185" s="51">
        <v>198.92</v>
      </c>
      <c r="S1185" s="51">
        <v>200.94</v>
      </c>
      <c r="T1185" s="51">
        <v>202.08</v>
      </c>
      <c r="U1185" s="51">
        <v>2018</v>
      </c>
    </row>
    <row r="1186" spans="1:21" ht="15.5">
      <c r="A1186" s="51">
        <v>748</v>
      </c>
      <c r="B1186" s="51" t="s">
        <v>680</v>
      </c>
      <c r="C1186" s="51" t="s">
        <v>389</v>
      </c>
      <c r="D1186" s="51" t="str">
        <f t="shared" si="18"/>
        <v>NID_NGDPBurkina Faso</v>
      </c>
      <c r="E1186" s="51" t="s">
        <v>300</v>
      </c>
      <c r="F1186" s="51" t="s">
        <v>390</v>
      </c>
      <c r="G1186" s="51" t="s">
        <v>391</v>
      </c>
      <c r="H1186" s="51" t="s">
        <v>392</v>
      </c>
      <c r="I1186" s="51"/>
      <c r="J1186" s="51" t="s">
        <v>681</v>
      </c>
      <c r="K1186" s="51">
        <v>24.652999999999999</v>
      </c>
      <c r="L1186" s="51">
        <v>23.71</v>
      </c>
      <c r="M1186" s="51">
        <v>19.262</v>
      </c>
      <c r="N1186" s="51">
        <v>19.43</v>
      </c>
      <c r="O1186" s="51">
        <v>20.841999999999999</v>
      </c>
      <c r="P1186" s="51">
        <v>23.917000000000002</v>
      </c>
      <c r="Q1186" s="51">
        <v>26.24</v>
      </c>
      <c r="R1186" s="51">
        <v>25.936</v>
      </c>
      <c r="S1186" s="51">
        <v>23.779</v>
      </c>
      <c r="T1186" s="51">
        <v>23.074000000000002</v>
      </c>
      <c r="U1186" s="51">
        <v>2018</v>
      </c>
    </row>
    <row r="1187" spans="1:21" ht="15.5">
      <c r="A1187" s="51">
        <v>748</v>
      </c>
      <c r="B1187" s="51" t="s">
        <v>680</v>
      </c>
      <c r="C1187" s="51" t="s">
        <v>393</v>
      </c>
      <c r="D1187" s="51" t="str">
        <f t="shared" si="18"/>
        <v>NGSD_NGDPBurkina Faso</v>
      </c>
      <c r="E1187" s="51" t="s">
        <v>300</v>
      </c>
      <c r="F1187" s="51" t="s">
        <v>394</v>
      </c>
      <c r="G1187" s="51" t="s">
        <v>395</v>
      </c>
      <c r="H1187" s="51" t="s">
        <v>392</v>
      </c>
      <c r="I1187" s="51"/>
      <c r="J1187" s="51" t="s">
        <v>681</v>
      </c>
      <c r="K1187" s="51">
        <v>23.361000000000001</v>
      </c>
      <c r="L1187" s="51">
        <v>13.702</v>
      </c>
      <c r="M1187" s="51">
        <v>12.098000000000001</v>
      </c>
      <c r="N1187" s="51">
        <v>11.863</v>
      </c>
      <c r="O1187" s="51">
        <v>14.757</v>
      </c>
      <c r="P1187" s="51">
        <v>18.908000000000001</v>
      </c>
      <c r="Q1187" s="51">
        <v>22.135999999999999</v>
      </c>
      <c r="R1187" s="51">
        <v>22.609000000000002</v>
      </c>
      <c r="S1187" s="51">
        <v>20.033000000000001</v>
      </c>
      <c r="T1187" s="51">
        <v>18.564</v>
      </c>
      <c r="U1187" s="51">
        <v>2018</v>
      </c>
    </row>
    <row r="1188" spans="1:21" ht="15.5">
      <c r="A1188" s="51">
        <v>748</v>
      </c>
      <c r="B1188" s="51" t="s">
        <v>680</v>
      </c>
      <c r="C1188" s="51" t="s">
        <v>396</v>
      </c>
      <c r="D1188" s="51" t="str">
        <f t="shared" si="18"/>
        <v>PCPIBurkina Faso</v>
      </c>
      <c r="E1188" s="51" t="s">
        <v>300</v>
      </c>
      <c r="F1188" s="51" t="s">
        <v>397</v>
      </c>
      <c r="G1188" s="51" t="s">
        <v>398</v>
      </c>
      <c r="H1188" s="51" t="s">
        <v>360</v>
      </c>
      <c r="I1188" s="51"/>
      <c r="J1188" s="51" t="s">
        <v>682</v>
      </c>
      <c r="K1188" s="51">
        <v>99.734999999999999</v>
      </c>
      <c r="L1188" s="51">
        <v>100.259</v>
      </c>
      <c r="M1188" s="51">
        <v>100</v>
      </c>
      <c r="N1188" s="51">
        <v>101.65300000000001</v>
      </c>
      <c r="O1188" s="51">
        <v>102.102</v>
      </c>
      <c r="P1188" s="51">
        <v>103.616</v>
      </c>
      <c r="Q1188" s="51">
        <v>105.643</v>
      </c>
      <c r="R1188" s="51">
        <v>102.227</v>
      </c>
      <c r="S1188" s="51">
        <v>104.15300000000001</v>
      </c>
      <c r="T1188" s="51">
        <v>106.965</v>
      </c>
      <c r="U1188" s="51">
        <v>2019</v>
      </c>
    </row>
    <row r="1189" spans="1:21" ht="15.5">
      <c r="A1189" s="51">
        <v>748</v>
      </c>
      <c r="B1189" s="51" t="s">
        <v>680</v>
      </c>
      <c r="C1189" s="51" t="s">
        <v>400</v>
      </c>
      <c r="D1189" s="51" t="str">
        <f t="shared" si="18"/>
        <v>PCPIPCHBurkina Faso</v>
      </c>
      <c r="E1189" s="51" t="s">
        <v>300</v>
      </c>
      <c r="F1189" s="51" t="s">
        <v>397</v>
      </c>
      <c r="G1189" s="51" t="s">
        <v>401</v>
      </c>
      <c r="H1189" s="51" t="s">
        <v>347</v>
      </c>
      <c r="I1189" s="51"/>
      <c r="J1189" s="51" t="s">
        <v>402</v>
      </c>
      <c r="K1189" s="51">
        <v>3.8170000000000002</v>
      </c>
      <c r="L1189" s="51">
        <v>0.52500000000000002</v>
      </c>
      <c r="M1189" s="51">
        <v>-0.25800000000000001</v>
      </c>
      <c r="N1189" s="51">
        <v>1.653</v>
      </c>
      <c r="O1189" s="51">
        <v>0.441</v>
      </c>
      <c r="P1189" s="51">
        <v>1.4830000000000001</v>
      </c>
      <c r="Q1189" s="51">
        <v>1.956</v>
      </c>
      <c r="R1189" s="51">
        <v>-3.2330000000000001</v>
      </c>
      <c r="S1189" s="51">
        <v>1.885</v>
      </c>
      <c r="T1189" s="51">
        <v>2.7</v>
      </c>
      <c r="U1189" s="51">
        <v>2019</v>
      </c>
    </row>
    <row r="1190" spans="1:21" ht="15.5">
      <c r="A1190" s="51">
        <v>748</v>
      </c>
      <c r="B1190" s="51" t="s">
        <v>680</v>
      </c>
      <c r="C1190" s="51" t="s">
        <v>403</v>
      </c>
      <c r="D1190" s="51" t="str">
        <f t="shared" si="18"/>
        <v>PCPIEBurkina Faso</v>
      </c>
      <c r="E1190" s="51" t="s">
        <v>300</v>
      </c>
      <c r="F1190" s="51" t="s">
        <v>404</v>
      </c>
      <c r="G1190" s="51" t="s">
        <v>405</v>
      </c>
      <c r="H1190" s="51" t="s">
        <v>360</v>
      </c>
      <c r="I1190" s="51"/>
      <c r="J1190" s="51" t="s">
        <v>682</v>
      </c>
      <c r="K1190" s="51">
        <v>99.906000000000006</v>
      </c>
      <c r="L1190" s="51">
        <v>100.026</v>
      </c>
      <c r="M1190" s="51">
        <v>99.876999999999995</v>
      </c>
      <c r="N1190" s="51">
        <v>102.74</v>
      </c>
      <c r="O1190" s="51">
        <v>102.43</v>
      </c>
      <c r="P1190" s="51">
        <v>104.11</v>
      </c>
      <c r="Q1190" s="51">
        <v>104.46</v>
      </c>
      <c r="R1190" s="51">
        <v>101.79</v>
      </c>
      <c r="S1190" s="51">
        <v>104.15</v>
      </c>
      <c r="T1190" s="51">
        <v>106.962</v>
      </c>
      <c r="U1190" s="51">
        <v>2019</v>
      </c>
    </row>
    <row r="1191" spans="1:21" ht="15.5">
      <c r="A1191" s="51">
        <v>748</v>
      </c>
      <c r="B1191" s="51" t="s">
        <v>680</v>
      </c>
      <c r="C1191" s="51" t="s">
        <v>406</v>
      </c>
      <c r="D1191" s="51" t="str">
        <f t="shared" si="18"/>
        <v>PCPIEPCHBurkina Faso</v>
      </c>
      <c r="E1191" s="51" t="s">
        <v>300</v>
      </c>
      <c r="F1191" s="51" t="s">
        <v>404</v>
      </c>
      <c r="G1191" s="51" t="s">
        <v>407</v>
      </c>
      <c r="H1191" s="51" t="s">
        <v>347</v>
      </c>
      <c r="I1191" s="51"/>
      <c r="J1191" s="51" t="s">
        <v>408</v>
      </c>
      <c r="K1191" s="51">
        <v>1.6739999999999999</v>
      </c>
      <c r="L1191" s="51">
        <v>0.12</v>
      </c>
      <c r="M1191" s="51">
        <v>-0.14899999999999999</v>
      </c>
      <c r="N1191" s="51">
        <v>2.867</v>
      </c>
      <c r="O1191" s="51">
        <v>-0.30199999999999999</v>
      </c>
      <c r="P1191" s="51">
        <v>1.64</v>
      </c>
      <c r="Q1191" s="51">
        <v>0.33600000000000002</v>
      </c>
      <c r="R1191" s="51">
        <v>-2.556</v>
      </c>
      <c r="S1191" s="51">
        <v>2.3180000000000001</v>
      </c>
      <c r="T1191" s="51">
        <v>2.7</v>
      </c>
      <c r="U1191" s="51">
        <v>2019</v>
      </c>
    </row>
    <row r="1192" spans="1:21" ht="15.5">
      <c r="A1192" s="51">
        <v>748</v>
      </c>
      <c r="B1192" s="51" t="s">
        <v>680</v>
      </c>
      <c r="C1192" s="51" t="s">
        <v>409</v>
      </c>
      <c r="D1192" s="51" t="str">
        <f t="shared" si="18"/>
        <v>FLIBOR6Burkina Faso</v>
      </c>
      <c r="E1192" s="51" t="s">
        <v>300</v>
      </c>
      <c r="F1192" s="51" t="s">
        <v>410</v>
      </c>
      <c r="G1192" s="51"/>
      <c r="H1192" s="51" t="s">
        <v>384</v>
      </c>
      <c r="I1192" s="51"/>
      <c r="J1192" s="51"/>
      <c r="K1192" s="51"/>
      <c r="L1192" s="51"/>
      <c r="M1192" s="51"/>
      <c r="N1192" s="51"/>
      <c r="O1192" s="51"/>
      <c r="P1192" s="51"/>
      <c r="Q1192" s="51"/>
      <c r="R1192" s="51"/>
      <c r="S1192" s="51"/>
      <c r="T1192" s="51"/>
      <c r="U1192" s="51"/>
    </row>
    <row r="1193" spans="1:21" ht="15.5">
      <c r="A1193" s="51">
        <v>748</v>
      </c>
      <c r="B1193" s="51" t="s">
        <v>680</v>
      </c>
      <c r="C1193" s="51" t="s">
        <v>411</v>
      </c>
      <c r="D1193" s="51" t="str">
        <f t="shared" si="18"/>
        <v>TM_RPCHBurkina Faso</v>
      </c>
      <c r="E1193" s="51" t="s">
        <v>300</v>
      </c>
      <c r="F1193" s="51" t="s">
        <v>412</v>
      </c>
      <c r="G1193" s="51" t="s">
        <v>413</v>
      </c>
      <c r="H1193" s="51" t="s">
        <v>347</v>
      </c>
      <c r="I1193" s="51"/>
      <c r="J1193" s="51" t="s">
        <v>683</v>
      </c>
      <c r="K1193" s="51">
        <v>13.170999999999999</v>
      </c>
      <c r="L1193" s="51">
        <v>13.528</v>
      </c>
      <c r="M1193" s="51">
        <v>-6.4169999999999998</v>
      </c>
      <c r="N1193" s="51">
        <v>8.4499999999999993</v>
      </c>
      <c r="O1193" s="51">
        <v>2.2349999999999999</v>
      </c>
      <c r="P1193" s="51">
        <v>13.012</v>
      </c>
      <c r="Q1193" s="51">
        <v>3.512</v>
      </c>
      <c r="R1193" s="51">
        <v>-2.6339999999999999</v>
      </c>
      <c r="S1193" s="51">
        <v>7.7210000000000001</v>
      </c>
      <c r="T1193" s="51">
        <v>10.965</v>
      </c>
      <c r="U1193" s="51">
        <v>2018</v>
      </c>
    </row>
    <row r="1194" spans="1:21" ht="15.5">
      <c r="A1194" s="51">
        <v>748</v>
      </c>
      <c r="B1194" s="51" t="s">
        <v>680</v>
      </c>
      <c r="C1194" s="51" t="s">
        <v>415</v>
      </c>
      <c r="D1194" s="51" t="str">
        <f t="shared" si="18"/>
        <v>TMG_RPCHBurkina Faso</v>
      </c>
      <c r="E1194" s="51" t="s">
        <v>300</v>
      </c>
      <c r="F1194" s="51" t="s">
        <v>416</v>
      </c>
      <c r="G1194" s="51" t="s">
        <v>417</v>
      </c>
      <c r="H1194" s="51" t="s">
        <v>347</v>
      </c>
      <c r="I1194" s="51"/>
      <c r="J1194" s="51" t="s">
        <v>683</v>
      </c>
      <c r="K1194" s="51">
        <v>14.98</v>
      </c>
      <c r="L1194" s="51">
        <v>15.946</v>
      </c>
      <c r="M1194" s="51">
        <v>-6.7629999999999999</v>
      </c>
      <c r="N1194" s="51">
        <v>7.4109999999999996</v>
      </c>
      <c r="O1194" s="51">
        <v>2.9390000000000001</v>
      </c>
      <c r="P1194" s="51">
        <v>14.278</v>
      </c>
      <c r="Q1194" s="51">
        <v>4.3810000000000002</v>
      </c>
      <c r="R1194" s="51">
        <v>-2.64</v>
      </c>
      <c r="S1194" s="51">
        <v>8.4600000000000009</v>
      </c>
      <c r="T1194" s="51">
        <v>12.284000000000001</v>
      </c>
      <c r="U1194" s="51">
        <v>2018</v>
      </c>
    </row>
    <row r="1195" spans="1:21" ht="15.5">
      <c r="A1195" s="51">
        <v>748</v>
      </c>
      <c r="B1195" s="51" t="s">
        <v>680</v>
      </c>
      <c r="C1195" s="51" t="s">
        <v>418</v>
      </c>
      <c r="D1195" s="51" t="str">
        <f t="shared" si="18"/>
        <v>TX_RPCHBurkina Faso</v>
      </c>
      <c r="E1195" s="51" t="s">
        <v>300</v>
      </c>
      <c r="F1195" s="51" t="s">
        <v>419</v>
      </c>
      <c r="G1195" s="51" t="s">
        <v>420</v>
      </c>
      <c r="H1195" s="51" t="s">
        <v>347</v>
      </c>
      <c r="I1195" s="51"/>
      <c r="J1195" s="51" t="s">
        <v>683</v>
      </c>
      <c r="K1195" s="51">
        <v>9.9269999999999996</v>
      </c>
      <c r="L1195" s="51">
        <v>1.879</v>
      </c>
      <c r="M1195" s="51">
        <v>10.018000000000001</v>
      </c>
      <c r="N1195" s="51">
        <v>6.5039999999999996</v>
      </c>
      <c r="O1195" s="51">
        <v>11.673</v>
      </c>
      <c r="P1195" s="51">
        <v>19.423999999999999</v>
      </c>
      <c r="Q1195" s="51">
        <v>5.9630000000000001</v>
      </c>
      <c r="R1195" s="51">
        <v>-5.1999999999999998E-2</v>
      </c>
      <c r="S1195" s="51">
        <v>-17.123000000000001</v>
      </c>
      <c r="T1195" s="51">
        <v>2.536</v>
      </c>
      <c r="U1195" s="51">
        <v>2018</v>
      </c>
    </row>
    <row r="1196" spans="1:21" ht="15.5">
      <c r="A1196" s="51">
        <v>748</v>
      </c>
      <c r="B1196" s="51" t="s">
        <v>680</v>
      </c>
      <c r="C1196" s="51" t="s">
        <v>421</v>
      </c>
      <c r="D1196" s="51" t="str">
        <f t="shared" si="18"/>
        <v>TXG_RPCHBurkina Faso</v>
      </c>
      <c r="E1196" s="51" t="s">
        <v>300</v>
      </c>
      <c r="F1196" s="51" t="s">
        <v>422</v>
      </c>
      <c r="G1196" s="51" t="s">
        <v>423</v>
      </c>
      <c r="H1196" s="51" t="s">
        <v>347</v>
      </c>
      <c r="I1196" s="51"/>
      <c r="J1196" s="51" t="s">
        <v>683</v>
      </c>
      <c r="K1196" s="51">
        <v>12.472</v>
      </c>
      <c r="L1196" s="51">
        <v>-1.5389999999999999</v>
      </c>
      <c r="M1196" s="51">
        <v>12.12</v>
      </c>
      <c r="N1196" s="51">
        <v>6.4080000000000004</v>
      </c>
      <c r="O1196" s="51">
        <v>12.493</v>
      </c>
      <c r="P1196" s="51">
        <v>21.193999999999999</v>
      </c>
      <c r="Q1196" s="51">
        <v>5.8739999999999997</v>
      </c>
      <c r="R1196" s="51">
        <v>0.249</v>
      </c>
      <c r="S1196" s="51">
        <v>-14.507999999999999</v>
      </c>
      <c r="T1196" s="51">
        <v>0.498</v>
      </c>
      <c r="U1196" s="51">
        <v>2018</v>
      </c>
    </row>
    <row r="1197" spans="1:21" ht="15.5">
      <c r="A1197" s="51">
        <v>748</v>
      </c>
      <c r="B1197" s="51" t="s">
        <v>680</v>
      </c>
      <c r="C1197" s="51" t="s">
        <v>424</v>
      </c>
      <c r="D1197" s="51" t="str">
        <f t="shared" si="18"/>
        <v>LURBurkina Faso</v>
      </c>
      <c r="E1197" s="51" t="s">
        <v>300</v>
      </c>
      <c r="F1197" s="51" t="s">
        <v>425</v>
      </c>
      <c r="G1197" s="51" t="s">
        <v>426</v>
      </c>
      <c r="H1197" s="51" t="s">
        <v>427</v>
      </c>
      <c r="I1197" s="51"/>
      <c r="J1197" s="51"/>
      <c r="K1197" s="51"/>
      <c r="L1197" s="51"/>
      <c r="M1197" s="51"/>
      <c r="N1197" s="51"/>
      <c r="O1197" s="51"/>
      <c r="P1197" s="51"/>
      <c r="Q1197" s="51"/>
      <c r="R1197" s="51"/>
      <c r="S1197" s="51"/>
      <c r="T1197" s="51"/>
      <c r="U1197" s="51"/>
    </row>
    <row r="1198" spans="1:21" ht="15.5">
      <c r="A1198" s="51">
        <v>748</v>
      </c>
      <c r="B1198" s="51" t="s">
        <v>680</v>
      </c>
      <c r="C1198" s="51" t="s">
        <v>428</v>
      </c>
      <c r="D1198" s="51" t="str">
        <f t="shared" si="18"/>
        <v>LEBurkina Faso</v>
      </c>
      <c r="E1198" s="51" t="s">
        <v>300</v>
      </c>
      <c r="F1198" s="51" t="s">
        <v>429</v>
      </c>
      <c r="G1198" s="51" t="s">
        <v>430</v>
      </c>
      <c r="H1198" s="51" t="s">
        <v>431</v>
      </c>
      <c r="I1198" s="51" t="s">
        <v>432</v>
      </c>
      <c r="J1198" s="51"/>
      <c r="K1198" s="51"/>
      <c r="L1198" s="51"/>
      <c r="M1198" s="51"/>
      <c r="N1198" s="51"/>
      <c r="O1198" s="51"/>
      <c r="P1198" s="51"/>
      <c r="Q1198" s="51"/>
      <c r="R1198" s="51"/>
      <c r="S1198" s="51"/>
      <c r="T1198" s="51"/>
      <c r="U1198" s="51"/>
    </row>
    <row r="1199" spans="1:21" ht="15.5">
      <c r="A1199" s="51">
        <v>748</v>
      </c>
      <c r="B1199" s="51" t="s">
        <v>680</v>
      </c>
      <c r="C1199" s="51" t="s">
        <v>433</v>
      </c>
      <c r="D1199" s="51" t="str">
        <f t="shared" si="18"/>
        <v>LPBurkina Faso</v>
      </c>
      <c r="E1199" s="51" t="s">
        <v>300</v>
      </c>
      <c r="F1199" s="51" t="s">
        <v>434</v>
      </c>
      <c r="G1199" s="51" t="s">
        <v>435</v>
      </c>
      <c r="H1199" s="51" t="s">
        <v>431</v>
      </c>
      <c r="I1199" s="51" t="s">
        <v>432</v>
      </c>
      <c r="J1199" s="51" t="s">
        <v>684</v>
      </c>
      <c r="K1199" s="51">
        <v>16.571000000000002</v>
      </c>
      <c r="L1199" s="51">
        <v>17.073</v>
      </c>
      <c r="M1199" s="51">
        <v>17.585999999999999</v>
      </c>
      <c r="N1199" s="51">
        <v>18.111000000000001</v>
      </c>
      <c r="O1199" s="51">
        <v>18.646000000000001</v>
      </c>
      <c r="P1199" s="51">
        <v>19.193000000000001</v>
      </c>
      <c r="Q1199" s="51">
        <v>19.751999999999999</v>
      </c>
      <c r="R1199" s="51">
        <v>20.321000000000002</v>
      </c>
      <c r="S1199" s="51">
        <v>20.911999999999999</v>
      </c>
      <c r="T1199" s="51">
        <v>21.521000000000001</v>
      </c>
      <c r="U1199" s="51">
        <v>2018</v>
      </c>
    </row>
    <row r="1200" spans="1:21" ht="15.5">
      <c r="A1200" s="51">
        <v>748</v>
      </c>
      <c r="B1200" s="51" t="s">
        <v>680</v>
      </c>
      <c r="C1200" s="51" t="s">
        <v>437</v>
      </c>
      <c r="D1200" s="51" t="str">
        <f t="shared" si="18"/>
        <v>GGRBurkina Faso</v>
      </c>
      <c r="E1200" s="51" t="s">
        <v>300</v>
      </c>
      <c r="F1200" s="51" t="s">
        <v>438</v>
      </c>
      <c r="G1200" s="51" t="s">
        <v>439</v>
      </c>
      <c r="H1200" s="51" t="s">
        <v>342</v>
      </c>
      <c r="I1200" s="51" t="s">
        <v>343</v>
      </c>
      <c r="J1200" s="51" t="s">
        <v>685</v>
      </c>
      <c r="K1200" s="51">
        <v>1276.51</v>
      </c>
      <c r="L1200" s="51">
        <v>1441.75</v>
      </c>
      <c r="M1200" s="51">
        <v>1321.15</v>
      </c>
      <c r="N1200" s="51">
        <v>1277.98</v>
      </c>
      <c r="O1200" s="51">
        <v>1410.7</v>
      </c>
      <c r="P1200" s="51">
        <v>1583.58</v>
      </c>
      <c r="Q1200" s="51">
        <v>1745.87</v>
      </c>
      <c r="R1200" s="51">
        <v>1881.97</v>
      </c>
      <c r="S1200" s="51">
        <v>2061.13</v>
      </c>
      <c r="T1200" s="51">
        <v>2100.21</v>
      </c>
      <c r="U1200" s="51">
        <v>2019</v>
      </c>
    </row>
    <row r="1201" spans="1:21" ht="15.5">
      <c r="A1201" s="51">
        <v>748</v>
      </c>
      <c r="B1201" s="51" t="s">
        <v>680</v>
      </c>
      <c r="C1201" s="51" t="s">
        <v>441</v>
      </c>
      <c r="D1201" s="51" t="str">
        <f t="shared" si="18"/>
        <v>GGR_NGDPBurkina Faso</v>
      </c>
      <c r="E1201" s="51" t="s">
        <v>300</v>
      </c>
      <c r="F1201" s="51" t="s">
        <v>438</v>
      </c>
      <c r="G1201" s="51" t="s">
        <v>439</v>
      </c>
      <c r="H1201" s="51" t="s">
        <v>392</v>
      </c>
      <c r="I1201" s="51"/>
      <c r="J1201" s="51" t="s">
        <v>442</v>
      </c>
      <c r="K1201" s="51">
        <v>19.905000000000001</v>
      </c>
      <c r="L1201" s="51">
        <v>21.713000000000001</v>
      </c>
      <c r="M1201" s="51">
        <v>19.190000000000001</v>
      </c>
      <c r="N1201" s="51">
        <v>18.268999999999998</v>
      </c>
      <c r="O1201" s="51">
        <v>18.565000000000001</v>
      </c>
      <c r="P1201" s="51">
        <v>19.247</v>
      </c>
      <c r="Q1201" s="51">
        <v>19.402999999999999</v>
      </c>
      <c r="R1201" s="51">
        <v>20.399000000000001</v>
      </c>
      <c r="S1201" s="51">
        <v>21.68</v>
      </c>
      <c r="T1201" s="51">
        <v>20.693000000000001</v>
      </c>
      <c r="U1201" s="51">
        <v>2019</v>
      </c>
    </row>
    <row r="1202" spans="1:21" ht="15.5">
      <c r="A1202" s="51">
        <v>748</v>
      </c>
      <c r="B1202" s="51" t="s">
        <v>680</v>
      </c>
      <c r="C1202" s="51" t="s">
        <v>443</v>
      </c>
      <c r="D1202" s="51" t="str">
        <f t="shared" si="18"/>
        <v>GGXBurkina Faso</v>
      </c>
      <c r="E1202" s="51" t="s">
        <v>300</v>
      </c>
      <c r="F1202" s="51" t="s">
        <v>444</v>
      </c>
      <c r="G1202" s="51" t="s">
        <v>445</v>
      </c>
      <c r="H1202" s="51" t="s">
        <v>342</v>
      </c>
      <c r="I1202" s="51" t="s">
        <v>343</v>
      </c>
      <c r="J1202" s="51" t="s">
        <v>685</v>
      </c>
      <c r="K1202" s="51">
        <v>1453.72</v>
      </c>
      <c r="L1202" s="51">
        <v>1677.34</v>
      </c>
      <c r="M1202" s="51">
        <v>1440.76</v>
      </c>
      <c r="N1202" s="51">
        <v>1424.16</v>
      </c>
      <c r="O1202" s="51">
        <v>1645.11</v>
      </c>
      <c r="P1202" s="51">
        <v>2150</v>
      </c>
      <c r="Q1202" s="51">
        <v>2137.71</v>
      </c>
      <c r="R1202" s="51">
        <v>2201.27</v>
      </c>
      <c r="S1202" s="51">
        <v>2553.4299999999998</v>
      </c>
      <c r="T1202" s="51">
        <v>2666.22</v>
      </c>
      <c r="U1202" s="51">
        <v>2019</v>
      </c>
    </row>
    <row r="1203" spans="1:21" ht="15.5">
      <c r="A1203" s="51">
        <v>748</v>
      </c>
      <c r="B1203" s="51" t="s">
        <v>680</v>
      </c>
      <c r="C1203" s="51" t="s">
        <v>446</v>
      </c>
      <c r="D1203" s="51" t="str">
        <f t="shared" si="18"/>
        <v>GGX_NGDPBurkina Faso</v>
      </c>
      <c r="E1203" s="51" t="s">
        <v>300</v>
      </c>
      <c r="F1203" s="51" t="s">
        <v>444</v>
      </c>
      <c r="G1203" s="51" t="s">
        <v>445</v>
      </c>
      <c r="H1203" s="51" t="s">
        <v>392</v>
      </c>
      <c r="I1203" s="51"/>
      <c r="J1203" s="51" t="s">
        <v>447</v>
      </c>
      <c r="K1203" s="51">
        <v>22.667999999999999</v>
      </c>
      <c r="L1203" s="51">
        <v>25.260999999999999</v>
      </c>
      <c r="M1203" s="51">
        <v>20.928000000000001</v>
      </c>
      <c r="N1203" s="51">
        <v>20.359000000000002</v>
      </c>
      <c r="O1203" s="51">
        <v>21.65</v>
      </c>
      <c r="P1203" s="51">
        <v>26.131</v>
      </c>
      <c r="Q1203" s="51">
        <v>23.757999999999999</v>
      </c>
      <c r="R1203" s="51">
        <v>23.86</v>
      </c>
      <c r="S1203" s="51">
        <v>26.858000000000001</v>
      </c>
      <c r="T1203" s="51">
        <v>26.268999999999998</v>
      </c>
      <c r="U1203" s="51">
        <v>2019</v>
      </c>
    </row>
    <row r="1204" spans="1:21" ht="15.5">
      <c r="A1204" s="51">
        <v>748</v>
      </c>
      <c r="B1204" s="51" t="s">
        <v>680</v>
      </c>
      <c r="C1204" s="51" t="s">
        <v>448</v>
      </c>
      <c r="D1204" s="51" t="str">
        <f t="shared" si="18"/>
        <v>GGXCNLBurkina Faso</v>
      </c>
      <c r="E1204" s="51" t="s">
        <v>300</v>
      </c>
      <c r="F1204" s="51" t="s">
        <v>449</v>
      </c>
      <c r="G1204" s="51" t="s">
        <v>450</v>
      </c>
      <c r="H1204" s="51" t="s">
        <v>342</v>
      </c>
      <c r="I1204" s="51" t="s">
        <v>343</v>
      </c>
      <c r="J1204" s="51" t="s">
        <v>685</v>
      </c>
      <c r="K1204" s="51">
        <v>-177.21100000000001</v>
      </c>
      <c r="L1204" s="51">
        <v>-235.59100000000001</v>
      </c>
      <c r="M1204" s="51">
        <v>-119.61199999999999</v>
      </c>
      <c r="N1204" s="51">
        <v>-146.18199999999999</v>
      </c>
      <c r="O1204" s="51">
        <v>-234.411</v>
      </c>
      <c r="P1204" s="51">
        <v>-566.42100000000005</v>
      </c>
      <c r="Q1204" s="51">
        <v>-391.839</v>
      </c>
      <c r="R1204" s="51">
        <v>-319.30399999999997</v>
      </c>
      <c r="S1204" s="51">
        <v>-492.30099999999999</v>
      </c>
      <c r="T1204" s="51">
        <v>-566.01700000000005</v>
      </c>
      <c r="U1204" s="51">
        <v>2019</v>
      </c>
    </row>
    <row r="1205" spans="1:21" ht="15.5">
      <c r="A1205" s="51">
        <v>748</v>
      </c>
      <c r="B1205" s="51" t="s">
        <v>680</v>
      </c>
      <c r="C1205" s="51" t="s">
        <v>451</v>
      </c>
      <c r="D1205" s="51" t="str">
        <f t="shared" si="18"/>
        <v>GGXCNL_NGDPBurkina Faso</v>
      </c>
      <c r="E1205" s="51" t="s">
        <v>300</v>
      </c>
      <c r="F1205" s="51" t="s">
        <v>449</v>
      </c>
      <c r="G1205" s="51" t="s">
        <v>450</v>
      </c>
      <c r="H1205" s="51" t="s">
        <v>392</v>
      </c>
      <c r="I1205" s="51"/>
      <c r="J1205" s="51" t="s">
        <v>452</v>
      </c>
      <c r="K1205" s="51">
        <v>-2.7629999999999999</v>
      </c>
      <c r="L1205" s="51">
        <v>-3.548</v>
      </c>
      <c r="M1205" s="51">
        <v>-1.7370000000000001</v>
      </c>
      <c r="N1205" s="51">
        <v>-2.09</v>
      </c>
      <c r="O1205" s="51">
        <v>-3.085</v>
      </c>
      <c r="P1205" s="51">
        <v>-6.8840000000000003</v>
      </c>
      <c r="Q1205" s="51">
        <v>-4.3550000000000004</v>
      </c>
      <c r="R1205" s="51">
        <v>-3.4609999999999999</v>
      </c>
      <c r="S1205" s="51">
        <v>-5.1779999999999999</v>
      </c>
      <c r="T1205" s="51">
        <v>-5.577</v>
      </c>
      <c r="U1205" s="51">
        <v>2019</v>
      </c>
    </row>
    <row r="1206" spans="1:21" ht="15.5">
      <c r="A1206" s="51">
        <v>748</v>
      </c>
      <c r="B1206" s="51" t="s">
        <v>680</v>
      </c>
      <c r="C1206" s="51" t="s">
        <v>453</v>
      </c>
      <c r="D1206" s="51" t="str">
        <f t="shared" si="18"/>
        <v>GGSBBurkina Faso</v>
      </c>
      <c r="E1206" s="51" t="s">
        <v>300</v>
      </c>
      <c r="F1206" s="51" t="s">
        <v>454</v>
      </c>
      <c r="G1206" s="51" t="s">
        <v>455</v>
      </c>
      <c r="H1206" s="51" t="s">
        <v>342</v>
      </c>
      <c r="I1206" s="51" t="s">
        <v>343</v>
      </c>
      <c r="J1206" s="51"/>
      <c r="K1206" s="51"/>
      <c r="L1206" s="51"/>
      <c r="M1206" s="51"/>
      <c r="N1206" s="51"/>
      <c r="O1206" s="51"/>
      <c r="P1206" s="51"/>
      <c r="Q1206" s="51"/>
      <c r="R1206" s="51"/>
      <c r="S1206" s="51"/>
      <c r="T1206" s="51"/>
      <c r="U1206" s="51"/>
    </row>
    <row r="1207" spans="1:21" ht="15.5">
      <c r="A1207" s="51">
        <v>748</v>
      </c>
      <c r="B1207" s="51" t="s">
        <v>680</v>
      </c>
      <c r="C1207" s="51" t="s">
        <v>456</v>
      </c>
      <c r="D1207" s="51" t="str">
        <f t="shared" si="18"/>
        <v>GGSB_NPGDPBurkina Faso</v>
      </c>
      <c r="E1207" s="51" t="s">
        <v>300</v>
      </c>
      <c r="F1207" s="51" t="s">
        <v>454</v>
      </c>
      <c r="G1207" s="51" t="s">
        <v>455</v>
      </c>
      <c r="H1207" s="51" t="s">
        <v>380</v>
      </c>
      <c r="I1207" s="51"/>
      <c r="J1207" s="51"/>
      <c r="K1207" s="51"/>
      <c r="L1207" s="51"/>
      <c r="M1207" s="51"/>
      <c r="N1207" s="51"/>
      <c r="O1207" s="51"/>
      <c r="P1207" s="51"/>
      <c r="Q1207" s="51"/>
      <c r="R1207" s="51"/>
      <c r="S1207" s="51"/>
      <c r="T1207" s="51"/>
      <c r="U1207" s="51"/>
    </row>
    <row r="1208" spans="1:21" ht="15.5">
      <c r="A1208" s="51">
        <v>748</v>
      </c>
      <c r="B1208" s="51" t="s">
        <v>680</v>
      </c>
      <c r="C1208" s="51" t="s">
        <v>457</v>
      </c>
      <c r="D1208" s="51" t="str">
        <f t="shared" si="18"/>
        <v>GGXONLBBurkina Faso</v>
      </c>
      <c r="E1208" s="51" t="s">
        <v>300</v>
      </c>
      <c r="F1208" s="51" t="s">
        <v>458</v>
      </c>
      <c r="G1208" s="51" t="s">
        <v>459</v>
      </c>
      <c r="H1208" s="51" t="s">
        <v>342</v>
      </c>
      <c r="I1208" s="51" t="s">
        <v>343</v>
      </c>
      <c r="J1208" s="51" t="s">
        <v>685</v>
      </c>
      <c r="K1208" s="51">
        <v>-135.40600000000001</v>
      </c>
      <c r="L1208" s="51">
        <v>-200.89099999999999</v>
      </c>
      <c r="M1208" s="51">
        <v>-75.599999999999994</v>
      </c>
      <c r="N1208" s="51">
        <v>-102.43</v>
      </c>
      <c r="O1208" s="51">
        <v>-169.06399999999999</v>
      </c>
      <c r="P1208" s="51">
        <v>-496.90499999999997</v>
      </c>
      <c r="Q1208" s="51">
        <v>-294.59800000000001</v>
      </c>
      <c r="R1208" s="51">
        <v>-202.23500000000001</v>
      </c>
      <c r="S1208" s="51">
        <v>-378.238</v>
      </c>
      <c r="T1208" s="51">
        <v>-392.18</v>
      </c>
      <c r="U1208" s="51">
        <v>2019</v>
      </c>
    </row>
    <row r="1209" spans="1:21" ht="15.5">
      <c r="A1209" s="51">
        <v>748</v>
      </c>
      <c r="B1209" s="51" t="s">
        <v>680</v>
      </c>
      <c r="C1209" s="51" t="s">
        <v>460</v>
      </c>
      <c r="D1209" s="51" t="str">
        <f t="shared" si="18"/>
        <v>GGXONLB_NGDPBurkina Faso</v>
      </c>
      <c r="E1209" s="51" t="s">
        <v>300</v>
      </c>
      <c r="F1209" s="51" t="s">
        <v>458</v>
      </c>
      <c r="G1209" s="51" t="s">
        <v>459</v>
      </c>
      <c r="H1209" s="51" t="s">
        <v>392</v>
      </c>
      <c r="I1209" s="51"/>
      <c r="J1209" s="51" t="s">
        <v>461</v>
      </c>
      <c r="K1209" s="51">
        <v>-2.1110000000000002</v>
      </c>
      <c r="L1209" s="51">
        <v>-3.0249999999999999</v>
      </c>
      <c r="M1209" s="51">
        <v>-1.0980000000000001</v>
      </c>
      <c r="N1209" s="51">
        <v>-1.464</v>
      </c>
      <c r="O1209" s="51">
        <v>-2.2250000000000001</v>
      </c>
      <c r="P1209" s="51">
        <v>-6.0389999999999997</v>
      </c>
      <c r="Q1209" s="51">
        <v>-3.274</v>
      </c>
      <c r="R1209" s="51">
        <v>-2.1920000000000002</v>
      </c>
      <c r="S1209" s="51">
        <v>-3.9780000000000002</v>
      </c>
      <c r="T1209" s="51">
        <v>-3.8639999999999999</v>
      </c>
      <c r="U1209" s="51">
        <v>2019</v>
      </c>
    </row>
    <row r="1210" spans="1:21" ht="15.5">
      <c r="A1210" s="51">
        <v>748</v>
      </c>
      <c r="B1210" s="51" t="s">
        <v>680</v>
      </c>
      <c r="C1210" s="51" t="s">
        <v>462</v>
      </c>
      <c r="D1210" s="51" t="str">
        <f t="shared" si="18"/>
        <v>GGXWDNBurkina Faso</v>
      </c>
      <c r="E1210" s="51" t="s">
        <v>300</v>
      </c>
      <c r="F1210" s="51" t="s">
        <v>463</v>
      </c>
      <c r="G1210" s="51" t="s">
        <v>464</v>
      </c>
      <c r="H1210" s="51" t="s">
        <v>342</v>
      </c>
      <c r="I1210" s="51" t="s">
        <v>343</v>
      </c>
      <c r="J1210" s="51"/>
      <c r="K1210" s="51"/>
      <c r="L1210" s="51"/>
      <c r="M1210" s="51"/>
      <c r="N1210" s="51"/>
      <c r="O1210" s="51"/>
      <c r="P1210" s="51"/>
      <c r="Q1210" s="51"/>
      <c r="R1210" s="51"/>
      <c r="S1210" s="51"/>
      <c r="T1210" s="51"/>
      <c r="U1210" s="51"/>
    </row>
    <row r="1211" spans="1:21" ht="15.5">
      <c r="A1211" s="51">
        <v>748</v>
      </c>
      <c r="B1211" s="51" t="s">
        <v>680</v>
      </c>
      <c r="C1211" s="51" t="s">
        <v>465</v>
      </c>
      <c r="D1211" s="51" t="str">
        <f t="shared" si="18"/>
        <v>GGXWDN_NGDPBurkina Faso</v>
      </c>
      <c r="E1211" s="51" t="s">
        <v>300</v>
      </c>
      <c r="F1211" s="51" t="s">
        <v>463</v>
      </c>
      <c r="G1211" s="51" t="s">
        <v>464</v>
      </c>
      <c r="H1211" s="51" t="s">
        <v>392</v>
      </c>
      <c r="I1211" s="51"/>
      <c r="J1211" s="51"/>
      <c r="K1211" s="51"/>
      <c r="L1211" s="51"/>
      <c r="M1211" s="51"/>
      <c r="N1211" s="51"/>
      <c r="O1211" s="51"/>
      <c r="P1211" s="51"/>
      <c r="Q1211" s="51"/>
      <c r="R1211" s="51"/>
      <c r="S1211" s="51"/>
      <c r="T1211" s="51"/>
      <c r="U1211" s="51"/>
    </row>
    <row r="1212" spans="1:21" ht="15.5">
      <c r="A1212" s="51">
        <v>748</v>
      </c>
      <c r="B1212" s="51" t="s">
        <v>680</v>
      </c>
      <c r="C1212" s="51" t="s">
        <v>466</v>
      </c>
      <c r="D1212" s="51" t="str">
        <f t="shared" si="18"/>
        <v>GGXWDGBurkina Faso</v>
      </c>
      <c r="E1212" s="51" t="s">
        <v>300</v>
      </c>
      <c r="F1212" s="51" t="s">
        <v>467</v>
      </c>
      <c r="G1212" s="51" t="s">
        <v>468</v>
      </c>
      <c r="H1212" s="51" t="s">
        <v>342</v>
      </c>
      <c r="I1212" s="51" t="s">
        <v>343</v>
      </c>
      <c r="J1212" s="51" t="s">
        <v>685</v>
      </c>
      <c r="K1212" s="51">
        <v>1616.78</v>
      </c>
      <c r="L1212" s="51">
        <v>1719.85</v>
      </c>
      <c r="M1212" s="51">
        <v>1828.2</v>
      </c>
      <c r="N1212" s="51">
        <v>2194.65</v>
      </c>
      <c r="O1212" s="51">
        <v>2528.59</v>
      </c>
      <c r="P1212" s="51">
        <v>2756.18</v>
      </c>
      <c r="Q1212" s="51">
        <v>3388.08</v>
      </c>
      <c r="R1212" s="51">
        <v>3936.78</v>
      </c>
      <c r="S1212" s="51">
        <v>4214.08</v>
      </c>
      <c r="T1212" s="51">
        <v>4749.58</v>
      </c>
      <c r="U1212" s="51">
        <v>2019</v>
      </c>
    </row>
    <row r="1213" spans="1:21" ht="15.5">
      <c r="A1213" s="51">
        <v>748</v>
      </c>
      <c r="B1213" s="51" t="s">
        <v>680</v>
      </c>
      <c r="C1213" s="51" t="s">
        <v>469</v>
      </c>
      <c r="D1213" s="51" t="str">
        <f t="shared" si="18"/>
        <v>GGXWDG_NGDPBurkina Faso</v>
      </c>
      <c r="E1213" s="51" t="s">
        <v>300</v>
      </c>
      <c r="F1213" s="51" t="s">
        <v>467</v>
      </c>
      <c r="G1213" s="51" t="s">
        <v>468</v>
      </c>
      <c r="H1213" s="51" t="s">
        <v>392</v>
      </c>
      <c r="I1213" s="51"/>
      <c r="J1213" s="51" t="s">
        <v>470</v>
      </c>
      <c r="K1213" s="51">
        <v>25.21</v>
      </c>
      <c r="L1213" s="51">
        <v>25.901</v>
      </c>
      <c r="M1213" s="51">
        <v>26.555</v>
      </c>
      <c r="N1213" s="51">
        <v>31.373000000000001</v>
      </c>
      <c r="O1213" s="51">
        <v>33.276000000000003</v>
      </c>
      <c r="P1213" s="51">
        <v>33.497999999999998</v>
      </c>
      <c r="Q1213" s="51">
        <v>37.654000000000003</v>
      </c>
      <c r="R1213" s="51">
        <v>42.671999999999997</v>
      </c>
      <c r="S1213" s="51">
        <v>44.326000000000001</v>
      </c>
      <c r="T1213" s="51">
        <v>46.795999999999999</v>
      </c>
      <c r="U1213" s="51">
        <v>2019</v>
      </c>
    </row>
    <row r="1214" spans="1:21" ht="15.5">
      <c r="A1214" s="51">
        <v>748</v>
      </c>
      <c r="B1214" s="51" t="s">
        <v>680</v>
      </c>
      <c r="C1214" s="51" t="s">
        <v>471</v>
      </c>
      <c r="D1214" s="51" t="str">
        <f t="shared" si="18"/>
        <v>NGDP_FYBurkina Faso</v>
      </c>
      <c r="E1214" s="51" t="s">
        <v>300</v>
      </c>
      <c r="F1214" s="51" t="s">
        <v>472</v>
      </c>
      <c r="G1214" s="51" t="s">
        <v>473</v>
      </c>
      <c r="H1214" s="51" t="s">
        <v>342</v>
      </c>
      <c r="I1214" s="51" t="s">
        <v>343</v>
      </c>
      <c r="J1214" s="51" t="s">
        <v>685</v>
      </c>
      <c r="K1214" s="51">
        <v>6413.11</v>
      </c>
      <c r="L1214" s="51">
        <v>6640.14</v>
      </c>
      <c r="M1214" s="51">
        <v>6884.47</v>
      </c>
      <c r="N1214" s="51">
        <v>6995.31</v>
      </c>
      <c r="O1214" s="51">
        <v>7598.72</v>
      </c>
      <c r="P1214" s="51">
        <v>8227.85</v>
      </c>
      <c r="Q1214" s="51">
        <v>8997.92</v>
      </c>
      <c r="R1214" s="51">
        <v>9225.64</v>
      </c>
      <c r="S1214" s="51">
        <v>9507.06</v>
      </c>
      <c r="T1214" s="51">
        <v>10149.549999999999</v>
      </c>
      <c r="U1214" s="51">
        <v>2019</v>
      </c>
    </row>
    <row r="1215" spans="1:21" ht="15.5">
      <c r="A1215" s="51">
        <v>748</v>
      </c>
      <c r="B1215" s="51" t="s">
        <v>680</v>
      </c>
      <c r="C1215" s="51" t="s">
        <v>474</v>
      </c>
      <c r="D1215" s="51" t="str">
        <f t="shared" si="18"/>
        <v>BCABurkina Faso</v>
      </c>
      <c r="E1215" s="51" t="s">
        <v>300</v>
      </c>
      <c r="F1215" s="51" t="s">
        <v>475</v>
      </c>
      <c r="G1215" s="51" t="s">
        <v>476</v>
      </c>
      <c r="H1215" s="51" t="s">
        <v>352</v>
      </c>
      <c r="I1215" s="51" t="s">
        <v>343</v>
      </c>
      <c r="J1215" s="51" t="s">
        <v>686</v>
      </c>
      <c r="K1215" s="51">
        <v>-0.16200000000000001</v>
      </c>
      <c r="L1215" s="51">
        <v>-1.3460000000000001</v>
      </c>
      <c r="M1215" s="51">
        <v>-0.999</v>
      </c>
      <c r="N1215" s="51">
        <v>-0.89500000000000002</v>
      </c>
      <c r="O1215" s="51">
        <v>-0.78</v>
      </c>
      <c r="P1215" s="51">
        <v>-0.70899999999999996</v>
      </c>
      <c r="Q1215" s="51">
        <v>-0.66500000000000004</v>
      </c>
      <c r="R1215" s="51">
        <v>-0.52400000000000002</v>
      </c>
      <c r="S1215" s="51">
        <v>-0.62</v>
      </c>
      <c r="T1215" s="51">
        <v>-0.85</v>
      </c>
      <c r="U1215" s="51">
        <v>2018</v>
      </c>
    </row>
    <row r="1216" spans="1:21" ht="15.5">
      <c r="A1216" s="51">
        <v>748</v>
      </c>
      <c r="B1216" s="51" t="s">
        <v>680</v>
      </c>
      <c r="C1216" s="51" t="s">
        <v>478</v>
      </c>
      <c r="D1216" s="51" t="str">
        <f t="shared" si="18"/>
        <v>BCA_NGDPDBurkina Faso</v>
      </c>
      <c r="E1216" s="51" t="s">
        <v>300</v>
      </c>
      <c r="F1216" s="51" t="s">
        <v>475</v>
      </c>
      <c r="G1216" s="51" t="s">
        <v>476</v>
      </c>
      <c r="H1216" s="51" t="s">
        <v>392</v>
      </c>
      <c r="I1216" s="51"/>
      <c r="J1216" s="51" t="s">
        <v>479</v>
      </c>
      <c r="K1216" s="51">
        <v>-1.292</v>
      </c>
      <c r="L1216" s="51">
        <v>-10.007999999999999</v>
      </c>
      <c r="M1216" s="51">
        <v>-7.165</v>
      </c>
      <c r="N1216" s="51">
        <v>-7.5679999999999996</v>
      </c>
      <c r="O1216" s="51">
        <v>-6.085</v>
      </c>
      <c r="P1216" s="51">
        <v>-5.0090000000000003</v>
      </c>
      <c r="Q1216" s="51">
        <v>-4.1040000000000001</v>
      </c>
      <c r="R1216" s="51">
        <v>-3.327</v>
      </c>
      <c r="S1216" s="51">
        <v>-3.746</v>
      </c>
      <c r="T1216" s="51">
        <v>-4.51</v>
      </c>
      <c r="U1216" s="51">
        <v>2018</v>
      </c>
    </row>
    <row r="1217" spans="1:21" ht="15.5">
      <c r="A1217" s="51">
        <v>618</v>
      </c>
      <c r="B1217" s="51" t="s">
        <v>687</v>
      </c>
      <c r="C1217" s="51" t="s">
        <v>338</v>
      </c>
      <c r="D1217" s="51" t="str">
        <f t="shared" si="18"/>
        <v>NGDP_RBurundi</v>
      </c>
      <c r="E1217" s="51" t="s">
        <v>688</v>
      </c>
      <c r="F1217" s="51" t="s">
        <v>340</v>
      </c>
      <c r="G1217" s="51" t="s">
        <v>341</v>
      </c>
      <c r="H1217" s="51" t="s">
        <v>342</v>
      </c>
      <c r="I1217" s="51" t="s">
        <v>343</v>
      </c>
      <c r="J1217" s="51" t="s">
        <v>689</v>
      </c>
      <c r="K1217" s="51">
        <v>1638.42</v>
      </c>
      <c r="L1217" s="51">
        <v>1719.1</v>
      </c>
      <c r="M1217" s="51">
        <v>1792</v>
      </c>
      <c r="N1217" s="51">
        <v>1722.11</v>
      </c>
      <c r="O1217" s="51">
        <v>1711.78</v>
      </c>
      <c r="P1217" s="51">
        <v>1720.34</v>
      </c>
      <c r="Q1217" s="51">
        <v>1748.03</v>
      </c>
      <c r="R1217" s="51">
        <v>1779.72</v>
      </c>
      <c r="S1217" s="51">
        <v>1756.9</v>
      </c>
      <c r="T1217" s="51">
        <v>1806.34</v>
      </c>
      <c r="U1217" s="51">
        <v>2019</v>
      </c>
    </row>
    <row r="1218" spans="1:21" ht="15.5">
      <c r="A1218" s="51">
        <v>618</v>
      </c>
      <c r="B1218" s="51" t="s">
        <v>687</v>
      </c>
      <c r="C1218" s="51" t="s">
        <v>345</v>
      </c>
      <c r="D1218" s="51" t="str">
        <f t="shared" si="18"/>
        <v>NGDP_RPCHBurundi</v>
      </c>
      <c r="E1218" s="51" t="s">
        <v>688</v>
      </c>
      <c r="F1218" s="51" t="s">
        <v>340</v>
      </c>
      <c r="G1218" s="51" t="s">
        <v>346</v>
      </c>
      <c r="H1218" s="51" t="s">
        <v>347</v>
      </c>
      <c r="I1218" s="51"/>
      <c r="J1218" s="51" t="s">
        <v>348</v>
      </c>
      <c r="K1218" s="51">
        <v>4.4470000000000001</v>
      </c>
      <c r="L1218" s="51">
        <v>4.9240000000000004</v>
      </c>
      <c r="M1218" s="51">
        <v>4.2409999999999997</v>
      </c>
      <c r="N1218" s="51">
        <v>-3.9</v>
      </c>
      <c r="O1218" s="51">
        <v>-0.6</v>
      </c>
      <c r="P1218" s="51">
        <v>0.5</v>
      </c>
      <c r="Q1218" s="51">
        <v>1.61</v>
      </c>
      <c r="R1218" s="51">
        <v>1.8129999999999999</v>
      </c>
      <c r="S1218" s="51">
        <v>-1.282</v>
      </c>
      <c r="T1218" s="51">
        <v>2.8140000000000001</v>
      </c>
      <c r="U1218" s="51">
        <v>2019</v>
      </c>
    </row>
    <row r="1219" spans="1:21" ht="15.5">
      <c r="A1219" s="51">
        <v>618</v>
      </c>
      <c r="B1219" s="51" t="s">
        <v>687</v>
      </c>
      <c r="C1219" s="51" t="s">
        <v>349</v>
      </c>
      <c r="D1219" s="51" t="str">
        <f t="shared" ref="D1219:D1282" si="19">C1219&amp;E1219</f>
        <v>NGDPBurundi</v>
      </c>
      <c r="E1219" s="51" t="s">
        <v>688</v>
      </c>
      <c r="F1219" s="51" t="s">
        <v>155</v>
      </c>
      <c r="G1219" s="51" t="s">
        <v>350</v>
      </c>
      <c r="H1219" s="51" t="s">
        <v>342</v>
      </c>
      <c r="I1219" s="51" t="s">
        <v>343</v>
      </c>
      <c r="J1219" s="51" t="s">
        <v>689</v>
      </c>
      <c r="K1219" s="51">
        <v>3365.81</v>
      </c>
      <c r="L1219" s="51">
        <v>3812.5</v>
      </c>
      <c r="M1219" s="51">
        <v>4185</v>
      </c>
      <c r="N1219" s="51">
        <v>4879.79</v>
      </c>
      <c r="O1219" s="51">
        <v>4897.1000000000004</v>
      </c>
      <c r="P1219" s="51">
        <v>5485.07</v>
      </c>
      <c r="Q1219" s="51">
        <v>5414.49</v>
      </c>
      <c r="R1219" s="51">
        <v>5477.47</v>
      </c>
      <c r="S1219" s="51">
        <v>5732.16</v>
      </c>
      <c r="T1219" s="51">
        <v>6157.13</v>
      </c>
      <c r="U1219" s="51">
        <v>2019</v>
      </c>
    </row>
    <row r="1220" spans="1:21" ht="15.5">
      <c r="A1220" s="51">
        <v>618</v>
      </c>
      <c r="B1220" s="51" t="s">
        <v>687</v>
      </c>
      <c r="C1220" s="51" t="s">
        <v>157</v>
      </c>
      <c r="D1220" s="51" t="str">
        <f t="shared" si="19"/>
        <v>NGDPDBurundi</v>
      </c>
      <c r="E1220" s="51" t="s">
        <v>688</v>
      </c>
      <c r="F1220" s="51" t="s">
        <v>155</v>
      </c>
      <c r="G1220" s="51" t="s">
        <v>351</v>
      </c>
      <c r="H1220" s="51" t="s">
        <v>352</v>
      </c>
      <c r="I1220" s="51" t="s">
        <v>343</v>
      </c>
      <c r="J1220" s="51" t="s">
        <v>353</v>
      </c>
      <c r="K1220" s="51">
        <v>2.3330000000000002</v>
      </c>
      <c r="L1220" s="51">
        <v>2.456</v>
      </c>
      <c r="M1220" s="51">
        <v>2.706</v>
      </c>
      <c r="N1220" s="51">
        <v>3.1040000000000001</v>
      </c>
      <c r="O1220" s="51">
        <v>2.96</v>
      </c>
      <c r="P1220" s="51">
        <v>3.1720000000000002</v>
      </c>
      <c r="Q1220" s="51">
        <v>3.0369999999999999</v>
      </c>
      <c r="R1220" s="51">
        <v>2.968</v>
      </c>
      <c r="S1220" s="51">
        <v>3.0110000000000001</v>
      </c>
      <c r="T1220" s="51">
        <v>3.2440000000000002</v>
      </c>
      <c r="U1220" s="51">
        <v>2019</v>
      </c>
    </row>
    <row r="1221" spans="1:21" ht="15.5">
      <c r="A1221" s="51">
        <v>618</v>
      </c>
      <c r="B1221" s="51" t="s">
        <v>687</v>
      </c>
      <c r="C1221" s="51" t="s">
        <v>354</v>
      </c>
      <c r="D1221" s="51" t="str">
        <f t="shared" si="19"/>
        <v>PPPGDPBurundi</v>
      </c>
      <c r="E1221" s="51" t="s">
        <v>688</v>
      </c>
      <c r="F1221" s="51" t="s">
        <v>155</v>
      </c>
      <c r="G1221" s="51" t="s">
        <v>355</v>
      </c>
      <c r="H1221" s="51" t="s">
        <v>356</v>
      </c>
      <c r="I1221" s="51" t="s">
        <v>343</v>
      </c>
      <c r="J1221" s="51" t="s">
        <v>353</v>
      </c>
      <c r="K1221" s="51">
        <v>6.3860000000000001</v>
      </c>
      <c r="L1221" s="51">
        <v>7.069</v>
      </c>
      <c r="M1221" s="51">
        <v>7.649</v>
      </c>
      <c r="N1221" s="51">
        <v>8.5510000000000002</v>
      </c>
      <c r="O1221" s="51">
        <v>8.3580000000000005</v>
      </c>
      <c r="P1221" s="51">
        <v>8.375</v>
      </c>
      <c r="Q1221" s="51">
        <v>8.7149999999999999</v>
      </c>
      <c r="R1221" s="51">
        <v>9.0310000000000006</v>
      </c>
      <c r="S1221" s="51">
        <v>9.0229999999999997</v>
      </c>
      <c r="T1221" s="51">
        <v>9.4459999999999997</v>
      </c>
      <c r="U1221" s="51">
        <v>2019</v>
      </c>
    </row>
    <row r="1222" spans="1:21" ht="15.5">
      <c r="A1222" s="51">
        <v>618</v>
      </c>
      <c r="B1222" s="51" t="s">
        <v>687</v>
      </c>
      <c r="C1222" s="51" t="s">
        <v>357</v>
      </c>
      <c r="D1222" s="51" t="str">
        <f t="shared" si="19"/>
        <v>NGDP_DBurundi</v>
      </c>
      <c r="E1222" s="51" t="s">
        <v>688</v>
      </c>
      <c r="F1222" s="51" t="s">
        <v>358</v>
      </c>
      <c r="G1222" s="51" t="s">
        <v>359</v>
      </c>
      <c r="H1222" s="51" t="s">
        <v>360</v>
      </c>
      <c r="I1222" s="51"/>
      <c r="J1222" s="51" t="s">
        <v>361</v>
      </c>
      <c r="K1222" s="51">
        <v>205.43</v>
      </c>
      <c r="L1222" s="51">
        <v>221.773</v>
      </c>
      <c r="M1222" s="51">
        <v>233.53800000000001</v>
      </c>
      <c r="N1222" s="51">
        <v>283.36099999999999</v>
      </c>
      <c r="O1222" s="51">
        <v>286.08300000000003</v>
      </c>
      <c r="P1222" s="51">
        <v>318.83699999999999</v>
      </c>
      <c r="Q1222" s="51">
        <v>309.74700000000001</v>
      </c>
      <c r="R1222" s="51">
        <v>307.77199999999999</v>
      </c>
      <c r="S1222" s="51">
        <v>326.26499999999999</v>
      </c>
      <c r="T1222" s="51">
        <v>340.86200000000002</v>
      </c>
      <c r="U1222" s="51">
        <v>2019</v>
      </c>
    </row>
    <row r="1223" spans="1:21" ht="15.5">
      <c r="A1223" s="51">
        <v>618</v>
      </c>
      <c r="B1223" s="51" t="s">
        <v>687</v>
      </c>
      <c r="C1223" s="51" t="s">
        <v>362</v>
      </c>
      <c r="D1223" s="51" t="str">
        <f t="shared" si="19"/>
        <v>NGDPRPCBurundi</v>
      </c>
      <c r="E1223" s="51" t="s">
        <v>688</v>
      </c>
      <c r="F1223" s="51" t="s">
        <v>363</v>
      </c>
      <c r="G1223" s="51" t="s">
        <v>364</v>
      </c>
      <c r="H1223" s="51" t="s">
        <v>342</v>
      </c>
      <c r="I1223" s="51" t="s">
        <v>333</v>
      </c>
      <c r="J1223" s="51" t="s">
        <v>365</v>
      </c>
      <c r="K1223" s="51">
        <v>175629.53</v>
      </c>
      <c r="L1223" s="51">
        <v>178737.02</v>
      </c>
      <c r="M1223" s="51">
        <v>180889.94</v>
      </c>
      <c r="N1223" s="51">
        <v>168772.07</v>
      </c>
      <c r="O1223" s="51">
        <v>162557.56</v>
      </c>
      <c r="P1223" s="51">
        <v>158304.60999999999</v>
      </c>
      <c r="Q1223" s="51">
        <v>156168.14000000001</v>
      </c>
      <c r="R1223" s="51">
        <v>154367.82</v>
      </c>
      <c r="S1223" s="51">
        <v>147950.43</v>
      </c>
      <c r="T1223" s="51">
        <v>147683.07999999999</v>
      </c>
      <c r="U1223" s="51">
        <v>2016</v>
      </c>
    </row>
    <row r="1224" spans="1:21" ht="15.5">
      <c r="A1224" s="51">
        <v>618</v>
      </c>
      <c r="B1224" s="51" t="s">
        <v>687</v>
      </c>
      <c r="C1224" s="51" t="s">
        <v>366</v>
      </c>
      <c r="D1224" s="51" t="str">
        <f t="shared" si="19"/>
        <v>NGDPRPPPPCBurundi</v>
      </c>
      <c r="E1224" s="51" t="s">
        <v>688</v>
      </c>
      <c r="F1224" s="51" t="s">
        <v>363</v>
      </c>
      <c r="G1224" s="51" t="s">
        <v>367</v>
      </c>
      <c r="H1224" s="51" t="s">
        <v>368</v>
      </c>
      <c r="I1224" s="51" t="s">
        <v>333</v>
      </c>
      <c r="J1224" s="51" t="s">
        <v>365</v>
      </c>
      <c r="K1224" s="51">
        <v>855.05399999999997</v>
      </c>
      <c r="L1224" s="51">
        <v>870.18299999999999</v>
      </c>
      <c r="M1224" s="51">
        <v>880.66399999999999</v>
      </c>
      <c r="N1224" s="51">
        <v>821.66800000000001</v>
      </c>
      <c r="O1224" s="51">
        <v>791.41300000000001</v>
      </c>
      <c r="P1224" s="51">
        <v>770.70699999999999</v>
      </c>
      <c r="Q1224" s="51">
        <v>760.30600000000004</v>
      </c>
      <c r="R1224" s="51">
        <v>751.54100000000005</v>
      </c>
      <c r="S1224" s="51">
        <v>720.298</v>
      </c>
      <c r="T1224" s="51">
        <v>718.99599999999998</v>
      </c>
      <c r="U1224" s="51">
        <v>2016</v>
      </c>
    </row>
    <row r="1225" spans="1:21" ht="15.5">
      <c r="A1225" s="51">
        <v>618</v>
      </c>
      <c r="B1225" s="51" t="s">
        <v>687</v>
      </c>
      <c r="C1225" s="51" t="s">
        <v>369</v>
      </c>
      <c r="D1225" s="51" t="str">
        <f t="shared" si="19"/>
        <v>NGDPPCBurundi</v>
      </c>
      <c r="E1225" s="51" t="s">
        <v>688</v>
      </c>
      <c r="F1225" s="51" t="s">
        <v>370</v>
      </c>
      <c r="G1225" s="51" t="s">
        <v>371</v>
      </c>
      <c r="H1225" s="51" t="s">
        <v>342</v>
      </c>
      <c r="I1225" s="51" t="s">
        <v>333</v>
      </c>
      <c r="J1225" s="51" t="s">
        <v>372</v>
      </c>
      <c r="K1225" s="51">
        <v>360796.15</v>
      </c>
      <c r="L1225" s="51">
        <v>396390.73</v>
      </c>
      <c r="M1225" s="51">
        <v>422446.55</v>
      </c>
      <c r="N1225" s="51">
        <v>478234.15</v>
      </c>
      <c r="O1225" s="51">
        <v>465048.82</v>
      </c>
      <c r="P1225" s="51">
        <v>504733.12</v>
      </c>
      <c r="Q1225" s="51">
        <v>483726.32</v>
      </c>
      <c r="R1225" s="51">
        <v>475100.2</v>
      </c>
      <c r="S1225" s="51">
        <v>482710.31</v>
      </c>
      <c r="T1225" s="51">
        <v>503395.28</v>
      </c>
      <c r="U1225" s="51">
        <v>2016</v>
      </c>
    </row>
    <row r="1226" spans="1:21" ht="15.5">
      <c r="A1226" s="51">
        <v>618</v>
      </c>
      <c r="B1226" s="51" t="s">
        <v>687</v>
      </c>
      <c r="C1226" s="51" t="s">
        <v>373</v>
      </c>
      <c r="D1226" s="51" t="str">
        <f t="shared" si="19"/>
        <v>NGDPDPCBurundi</v>
      </c>
      <c r="E1226" s="51" t="s">
        <v>688</v>
      </c>
      <c r="F1226" s="51" t="s">
        <v>370</v>
      </c>
      <c r="G1226" s="51" t="s">
        <v>374</v>
      </c>
      <c r="H1226" s="51" t="s">
        <v>352</v>
      </c>
      <c r="I1226" s="51" t="s">
        <v>333</v>
      </c>
      <c r="J1226" s="51" t="s">
        <v>372</v>
      </c>
      <c r="K1226" s="51">
        <v>250.11799999999999</v>
      </c>
      <c r="L1226" s="51">
        <v>255.31899999999999</v>
      </c>
      <c r="M1226" s="51">
        <v>273.13299999999998</v>
      </c>
      <c r="N1226" s="51">
        <v>304.24299999999999</v>
      </c>
      <c r="O1226" s="51">
        <v>281.06200000000001</v>
      </c>
      <c r="P1226" s="51">
        <v>291.85899999999998</v>
      </c>
      <c r="Q1226" s="51">
        <v>271.28899999999999</v>
      </c>
      <c r="R1226" s="51">
        <v>257.435</v>
      </c>
      <c r="S1226" s="51">
        <v>253.59299999999999</v>
      </c>
      <c r="T1226" s="51">
        <v>265.18400000000003</v>
      </c>
      <c r="U1226" s="51">
        <v>2016</v>
      </c>
    </row>
    <row r="1227" spans="1:21" ht="15.5">
      <c r="A1227" s="51">
        <v>618</v>
      </c>
      <c r="B1227" s="51" t="s">
        <v>687</v>
      </c>
      <c r="C1227" s="51" t="s">
        <v>375</v>
      </c>
      <c r="D1227" s="51" t="str">
        <f t="shared" si="19"/>
        <v>PPPPCBurundi</v>
      </c>
      <c r="E1227" s="51" t="s">
        <v>688</v>
      </c>
      <c r="F1227" s="51" t="s">
        <v>370</v>
      </c>
      <c r="G1227" s="51" t="s">
        <v>376</v>
      </c>
      <c r="H1227" s="51" t="s">
        <v>356</v>
      </c>
      <c r="I1227" s="51" t="s">
        <v>333</v>
      </c>
      <c r="J1227" s="51" t="s">
        <v>372</v>
      </c>
      <c r="K1227" s="51">
        <v>684.55399999999997</v>
      </c>
      <c r="L1227" s="51">
        <v>734.995</v>
      </c>
      <c r="M1227" s="51">
        <v>772.15700000000004</v>
      </c>
      <c r="N1227" s="51">
        <v>838.03800000000001</v>
      </c>
      <c r="O1227" s="51">
        <v>793.74300000000005</v>
      </c>
      <c r="P1227" s="51">
        <v>770.70699999999999</v>
      </c>
      <c r="Q1227" s="51">
        <v>778.56100000000004</v>
      </c>
      <c r="R1227" s="51">
        <v>783.32399999999996</v>
      </c>
      <c r="S1227" s="51">
        <v>759.86099999999999</v>
      </c>
      <c r="T1227" s="51">
        <v>772.31</v>
      </c>
      <c r="U1227" s="51">
        <v>2016</v>
      </c>
    </row>
    <row r="1228" spans="1:21" ht="15.5">
      <c r="A1228" s="51">
        <v>618</v>
      </c>
      <c r="B1228" s="51" t="s">
        <v>687</v>
      </c>
      <c r="C1228" s="51" t="s">
        <v>377</v>
      </c>
      <c r="D1228" s="51" t="str">
        <f t="shared" si="19"/>
        <v>NGAP_NPGDPBurundi</v>
      </c>
      <c r="E1228" s="51" t="s">
        <v>688</v>
      </c>
      <c r="F1228" s="51" t="s">
        <v>378</v>
      </c>
      <c r="G1228" s="51" t="s">
        <v>379</v>
      </c>
      <c r="H1228" s="51" t="s">
        <v>380</v>
      </c>
      <c r="I1228" s="51"/>
      <c r="J1228" s="51"/>
      <c r="K1228" s="51"/>
      <c r="L1228" s="51"/>
      <c r="M1228" s="51"/>
      <c r="N1228" s="51"/>
      <c r="O1228" s="51"/>
      <c r="P1228" s="51"/>
      <c r="Q1228" s="51"/>
      <c r="R1228" s="51"/>
      <c r="S1228" s="51"/>
      <c r="T1228" s="51"/>
      <c r="U1228" s="51"/>
    </row>
    <row r="1229" spans="1:21" ht="15.5">
      <c r="A1229" s="51">
        <v>618</v>
      </c>
      <c r="B1229" s="51" t="s">
        <v>687</v>
      </c>
      <c r="C1229" s="51" t="s">
        <v>381</v>
      </c>
      <c r="D1229" s="51" t="str">
        <f t="shared" si="19"/>
        <v>PPPSHBurundi</v>
      </c>
      <c r="E1229" s="51" t="s">
        <v>688</v>
      </c>
      <c r="F1229" s="51" t="s">
        <v>382</v>
      </c>
      <c r="G1229" s="51" t="s">
        <v>383</v>
      </c>
      <c r="H1229" s="51" t="s">
        <v>384</v>
      </c>
      <c r="I1229" s="51"/>
      <c r="J1229" s="51" t="s">
        <v>353</v>
      </c>
      <c r="K1229" s="51">
        <v>6.0000000000000001E-3</v>
      </c>
      <c r="L1229" s="51">
        <v>7.0000000000000001E-3</v>
      </c>
      <c r="M1229" s="51">
        <v>7.0000000000000001E-3</v>
      </c>
      <c r="N1229" s="51">
        <v>8.0000000000000002E-3</v>
      </c>
      <c r="O1229" s="51">
        <v>7.0000000000000001E-3</v>
      </c>
      <c r="P1229" s="51">
        <v>7.0000000000000001E-3</v>
      </c>
      <c r="Q1229" s="51">
        <v>7.0000000000000001E-3</v>
      </c>
      <c r="R1229" s="51">
        <v>7.0000000000000001E-3</v>
      </c>
      <c r="S1229" s="51">
        <v>7.0000000000000001E-3</v>
      </c>
      <c r="T1229" s="51">
        <v>7.0000000000000001E-3</v>
      </c>
      <c r="U1229" s="51">
        <v>2019</v>
      </c>
    </row>
    <row r="1230" spans="1:21" ht="15.5">
      <c r="A1230" s="51">
        <v>618</v>
      </c>
      <c r="B1230" s="51" t="s">
        <v>687</v>
      </c>
      <c r="C1230" s="51" t="s">
        <v>385</v>
      </c>
      <c r="D1230" s="51" t="str">
        <f t="shared" si="19"/>
        <v>PPPEXBurundi</v>
      </c>
      <c r="E1230" s="51" t="s">
        <v>688</v>
      </c>
      <c r="F1230" s="51" t="s">
        <v>386</v>
      </c>
      <c r="G1230" s="51" t="s">
        <v>387</v>
      </c>
      <c r="H1230" s="51" t="s">
        <v>388</v>
      </c>
      <c r="I1230" s="51"/>
      <c r="J1230" s="51" t="s">
        <v>353</v>
      </c>
      <c r="K1230" s="51">
        <v>527.053</v>
      </c>
      <c r="L1230" s="51">
        <v>539.31100000000004</v>
      </c>
      <c r="M1230" s="51">
        <v>547.1</v>
      </c>
      <c r="N1230" s="51">
        <v>570.65899999999999</v>
      </c>
      <c r="O1230" s="51">
        <v>585.89300000000003</v>
      </c>
      <c r="P1230" s="51">
        <v>654.89599999999996</v>
      </c>
      <c r="Q1230" s="51">
        <v>621.30799999999999</v>
      </c>
      <c r="R1230" s="51">
        <v>606.51800000000003</v>
      </c>
      <c r="S1230" s="51">
        <v>635.26099999999997</v>
      </c>
      <c r="T1230" s="51">
        <v>651.80499999999995</v>
      </c>
      <c r="U1230" s="51">
        <v>2019</v>
      </c>
    </row>
    <row r="1231" spans="1:21" ht="15.5">
      <c r="A1231" s="51">
        <v>618</v>
      </c>
      <c r="B1231" s="51" t="s">
        <v>687</v>
      </c>
      <c r="C1231" s="51" t="s">
        <v>389</v>
      </c>
      <c r="D1231" s="51" t="str">
        <f t="shared" si="19"/>
        <v>NID_NGDPBurundi</v>
      </c>
      <c r="E1231" s="51" t="s">
        <v>688</v>
      </c>
      <c r="F1231" s="51" t="s">
        <v>390</v>
      </c>
      <c r="G1231" s="51" t="s">
        <v>391</v>
      </c>
      <c r="H1231" s="51" t="s">
        <v>392</v>
      </c>
      <c r="I1231" s="51"/>
      <c r="J1231" s="51" t="s">
        <v>689</v>
      </c>
      <c r="K1231" s="51">
        <v>14.855</v>
      </c>
      <c r="L1231" s="51">
        <v>15.355</v>
      </c>
      <c r="M1231" s="51">
        <v>18.286000000000001</v>
      </c>
      <c r="N1231" s="51">
        <v>17.286000000000001</v>
      </c>
      <c r="O1231" s="51">
        <v>17.786000000000001</v>
      </c>
      <c r="P1231" s="51">
        <v>18.286000000000001</v>
      </c>
      <c r="Q1231" s="51">
        <v>18.786000000000001</v>
      </c>
      <c r="R1231" s="51">
        <v>19.286000000000001</v>
      </c>
      <c r="S1231" s="51">
        <v>19.934999999999999</v>
      </c>
      <c r="T1231" s="51">
        <v>22.919</v>
      </c>
      <c r="U1231" s="51">
        <v>2019</v>
      </c>
    </row>
    <row r="1232" spans="1:21" ht="15.5">
      <c r="A1232" s="51">
        <v>618</v>
      </c>
      <c r="B1232" s="51" t="s">
        <v>687</v>
      </c>
      <c r="C1232" s="51" t="s">
        <v>393</v>
      </c>
      <c r="D1232" s="51" t="str">
        <f t="shared" si="19"/>
        <v>NGSD_NGDPBurundi</v>
      </c>
      <c r="E1232" s="51" t="s">
        <v>688</v>
      </c>
      <c r="F1232" s="51" t="s">
        <v>394</v>
      </c>
      <c r="G1232" s="51" t="s">
        <v>395</v>
      </c>
      <c r="H1232" s="51" t="s">
        <v>392</v>
      </c>
      <c r="I1232" s="51"/>
      <c r="J1232" s="51" t="s">
        <v>689</v>
      </c>
      <c r="K1232" s="51">
        <v>-3.7370000000000001</v>
      </c>
      <c r="L1232" s="51">
        <v>-5.258</v>
      </c>
      <c r="M1232" s="51">
        <v>2.6619999999999999</v>
      </c>
      <c r="N1232" s="51">
        <v>5.7679999999999998</v>
      </c>
      <c r="O1232" s="51">
        <v>6.7270000000000003</v>
      </c>
      <c r="P1232" s="51">
        <v>6.5730000000000004</v>
      </c>
      <c r="Q1232" s="51">
        <v>7.383</v>
      </c>
      <c r="R1232" s="51">
        <v>7.5510000000000002</v>
      </c>
      <c r="S1232" s="51">
        <v>6.593</v>
      </c>
      <c r="T1232" s="51">
        <v>7.2380000000000004</v>
      </c>
      <c r="U1232" s="51">
        <v>2019</v>
      </c>
    </row>
    <row r="1233" spans="1:21" ht="15.5">
      <c r="A1233" s="51">
        <v>618</v>
      </c>
      <c r="B1233" s="51" t="s">
        <v>687</v>
      </c>
      <c r="C1233" s="51" t="s">
        <v>396</v>
      </c>
      <c r="D1233" s="51" t="str">
        <f t="shared" si="19"/>
        <v>PCPIBurundi</v>
      </c>
      <c r="E1233" s="51" t="s">
        <v>688</v>
      </c>
      <c r="F1233" s="51" t="s">
        <v>397</v>
      </c>
      <c r="G1233" s="51" t="s">
        <v>398</v>
      </c>
      <c r="H1233" s="51" t="s">
        <v>360</v>
      </c>
      <c r="I1233" s="51"/>
      <c r="J1233" s="51" t="s">
        <v>690</v>
      </c>
      <c r="K1233" s="51">
        <v>91.2</v>
      </c>
      <c r="L1233" s="51">
        <v>98.438999999999993</v>
      </c>
      <c r="M1233" s="51">
        <v>102.78700000000001</v>
      </c>
      <c r="N1233" s="51">
        <v>108.496</v>
      </c>
      <c r="O1233" s="51">
        <v>114.492</v>
      </c>
      <c r="P1233" s="51">
        <v>116.303</v>
      </c>
      <c r="Q1233" s="51">
        <v>111.675</v>
      </c>
      <c r="R1233" s="51">
        <v>110.883</v>
      </c>
      <c r="S1233" s="51">
        <v>118.983</v>
      </c>
      <c r="T1233" s="51">
        <v>123.831</v>
      </c>
      <c r="U1233" s="51">
        <v>2020</v>
      </c>
    </row>
    <row r="1234" spans="1:21" ht="15.5">
      <c r="A1234" s="51">
        <v>618</v>
      </c>
      <c r="B1234" s="51" t="s">
        <v>687</v>
      </c>
      <c r="C1234" s="51" t="s">
        <v>400</v>
      </c>
      <c r="D1234" s="51" t="str">
        <f t="shared" si="19"/>
        <v>PCPIPCHBurundi</v>
      </c>
      <c r="E1234" s="51" t="s">
        <v>688</v>
      </c>
      <c r="F1234" s="51" t="s">
        <v>397</v>
      </c>
      <c r="G1234" s="51" t="s">
        <v>401</v>
      </c>
      <c r="H1234" s="51" t="s">
        <v>347</v>
      </c>
      <c r="I1234" s="51"/>
      <c r="J1234" s="51" t="s">
        <v>402</v>
      </c>
      <c r="K1234" s="51">
        <v>18.175999999999998</v>
      </c>
      <c r="L1234" s="51">
        <v>7.9379999999999997</v>
      </c>
      <c r="M1234" s="51">
        <v>4.4169999999999998</v>
      </c>
      <c r="N1234" s="51">
        <v>5.5540000000000003</v>
      </c>
      <c r="O1234" s="51">
        <v>5.5259999999999998</v>
      </c>
      <c r="P1234" s="51">
        <v>1.5820000000000001</v>
      </c>
      <c r="Q1234" s="51">
        <v>-3.98</v>
      </c>
      <c r="R1234" s="51">
        <v>-0.70899999999999996</v>
      </c>
      <c r="S1234" s="51">
        <v>7.3049999999999997</v>
      </c>
      <c r="T1234" s="51">
        <v>4.0750000000000002</v>
      </c>
      <c r="U1234" s="51">
        <v>2020</v>
      </c>
    </row>
    <row r="1235" spans="1:21" ht="15.5">
      <c r="A1235" s="51">
        <v>618</v>
      </c>
      <c r="B1235" s="51" t="s">
        <v>687</v>
      </c>
      <c r="C1235" s="51" t="s">
        <v>403</v>
      </c>
      <c r="D1235" s="51" t="str">
        <f t="shared" si="19"/>
        <v>PCPIEBurundi</v>
      </c>
      <c r="E1235" s="51" t="s">
        <v>688</v>
      </c>
      <c r="F1235" s="51" t="s">
        <v>404</v>
      </c>
      <c r="G1235" s="51" t="s">
        <v>405</v>
      </c>
      <c r="H1235" s="51" t="s">
        <v>360</v>
      </c>
      <c r="I1235" s="51"/>
      <c r="J1235" s="51" t="s">
        <v>690</v>
      </c>
      <c r="K1235" s="51">
        <v>91.727999999999994</v>
      </c>
      <c r="L1235" s="51">
        <v>100</v>
      </c>
      <c r="M1235" s="51">
        <v>103.745</v>
      </c>
      <c r="N1235" s="51">
        <v>111.145</v>
      </c>
      <c r="O1235" s="51">
        <v>121.7</v>
      </c>
      <c r="P1235" s="51">
        <v>115.7</v>
      </c>
      <c r="Q1235" s="51">
        <v>108.9</v>
      </c>
      <c r="R1235" s="51">
        <v>114.5</v>
      </c>
      <c r="S1235" s="51">
        <v>123.1</v>
      </c>
      <c r="T1235" s="51">
        <v>125.437</v>
      </c>
      <c r="U1235" s="51">
        <v>2020</v>
      </c>
    </row>
    <row r="1236" spans="1:21" ht="15.5">
      <c r="A1236" s="51">
        <v>618</v>
      </c>
      <c r="B1236" s="51" t="s">
        <v>687</v>
      </c>
      <c r="C1236" s="51" t="s">
        <v>406</v>
      </c>
      <c r="D1236" s="51" t="str">
        <f t="shared" si="19"/>
        <v>PCPIEPCHBurundi</v>
      </c>
      <c r="E1236" s="51" t="s">
        <v>688</v>
      </c>
      <c r="F1236" s="51" t="s">
        <v>404</v>
      </c>
      <c r="G1236" s="51" t="s">
        <v>407</v>
      </c>
      <c r="H1236" s="51" t="s">
        <v>347</v>
      </c>
      <c r="I1236" s="51"/>
      <c r="J1236" s="51" t="s">
        <v>408</v>
      </c>
      <c r="K1236" s="51">
        <v>11.840999999999999</v>
      </c>
      <c r="L1236" s="51">
        <v>9.0169999999999995</v>
      </c>
      <c r="M1236" s="51">
        <v>3.7450000000000001</v>
      </c>
      <c r="N1236" s="51">
        <v>7.1319999999999997</v>
      </c>
      <c r="O1236" s="51">
        <v>9.4969999999999999</v>
      </c>
      <c r="P1236" s="51">
        <v>-4.93</v>
      </c>
      <c r="Q1236" s="51">
        <v>-5.8769999999999998</v>
      </c>
      <c r="R1236" s="51">
        <v>5.1420000000000003</v>
      </c>
      <c r="S1236" s="51">
        <v>7.5110000000000001</v>
      </c>
      <c r="T1236" s="51">
        <v>1.8979999999999999</v>
      </c>
      <c r="U1236" s="51">
        <v>2020</v>
      </c>
    </row>
    <row r="1237" spans="1:21" ht="15.5">
      <c r="A1237" s="51">
        <v>618</v>
      </c>
      <c r="B1237" s="51" t="s">
        <v>687</v>
      </c>
      <c r="C1237" s="51" t="s">
        <v>409</v>
      </c>
      <c r="D1237" s="51" t="str">
        <f t="shared" si="19"/>
        <v>FLIBOR6Burundi</v>
      </c>
      <c r="E1237" s="51" t="s">
        <v>688</v>
      </c>
      <c r="F1237" s="51" t="s">
        <v>410</v>
      </c>
      <c r="G1237" s="51"/>
      <c r="H1237" s="51" t="s">
        <v>384</v>
      </c>
      <c r="I1237" s="51"/>
      <c r="J1237" s="51"/>
      <c r="K1237" s="51"/>
      <c r="L1237" s="51"/>
      <c r="M1237" s="51"/>
      <c r="N1237" s="51"/>
      <c r="O1237" s="51"/>
      <c r="P1237" s="51"/>
      <c r="Q1237" s="51"/>
      <c r="R1237" s="51"/>
      <c r="S1237" s="51"/>
      <c r="T1237" s="51"/>
      <c r="U1237" s="51"/>
    </row>
    <row r="1238" spans="1:21" ht="15.5">
      <c r="A1238" s="51">
        <v>618</v>
      </c>
      <c r="B1238" s="51" t="s">
        <v>687</v>
      </c>
      <c r="C1238" s="51" t="s">
        <v>411</v>
      </c>
      <c r="D1238" s="51" t="str">
        <f t="shared" si="19"/>
        <v>TM_RPCHBurundi</v>
      </c>
      <c r="E1238" s="51" t="s">
        <v>688</v>
      </c>
      <c r="F1238" s="51" t="s">
        <v>412</v>
      </c>
      <c r="G1238" s="51" t="s">
        <v>413</v>
      </c>
      <c r="H1238" s="51" t="s">
        <v>347</v>
      </c>
      <c r="I1238" s="51"/>
      <c r="J1238" s="51" t="s">
        <v>691</v>
      </c>
      <c r="K1238" s="51">
        <v>8.2040000000000006</v>
      </c>
      <c r="L1238" s="51">
        <v>2.4460000000000002</v>
      </c>
      <c r="M1238" s="51">
        <v>-5.49</v>
      </c>
      <c r="N1238" s="51">
        <v>-29.36</v>
      </c>
      <c r="O1238" s="51">
        <v>10.288</v>
      </c>
      <c r="P1238" s="51">
        <v>10.92</v>
      </c>
      <c r="Q1238" s="51">
        <v>14.698</v>
      </c>
      <c r="R1238" s="51">
        <v>45.588000000000001</v>
      </c>
      <c r="S1238" s="51">
        <v>5.9420000000000002</v>
      </c>
      <c r="T1238" s="51">
        <v>1.62</v>
      </c>
      <c r="U1238" s="51">
        <v>2020</v>
      </c>
    </row>
    <row r="1239" spans="1:21" ht="15.5">
      <c r="A1239" s="51">
        <v>618</v>
      </c>
      <c r="B1239" s="51" t="s">
        <v>687</v>
      </c>
      <c r="C1239" s="51" t="s">
        <v>415</v>
      </c>
      <c r="D1239" s="51" t="str">
        <f t="shared" si="19"/>
        <v>TMG_RPCHBurundi</v>
      </c>
      <c r="E1239" s="51" t="s">
        <v>688</v>
      </c>
      <c r="F1239" s="51" t="s">
        <v>416</v>
      </c>
      <c r="G1239" s="51" t="s">
        <v>417</v>
      </c>
      <c r="H1239" s="51" t="s">
        <v>347</v>
      </c>
      <c r="I1239" s="51"/>
      <c r="J1239" s="51" t="s">
        <v>691</v>
      </c>
      <c r="K1239" s="51">
        <v>10.992000000000001</v>
      </c>
      <c r="L1239" s="51">
        <v>-0.54700000000000004</v>
      </c>
      <c r="M1239" s="51">
        <v>-13.909000000000001</v>
      </c>
      <c r="N1239" s="51">
        <v>-28.373000000000001</v>
      </c>
      <c r="O1239" s="51">
        <v>7.4219999999999997</v>
      </c>
      <c r="P1239" s="51">
        <v>14.988</v>
      </c>
      <c r="Q1239" s="51">
        <v>17.291</v>
      </c>
      <c r="R1239" s="51">
        <v>44.459000000000003</v>
      </c>
      <c r="S1239" s="51">
        <v>6.06</v>
      </c>
      <c r="T1239" s="51">
        <v>2.5960000000000001</v>
      </c>
      <c r="U1239" s="51">
        <v>2020</v>
      </c>
    </row>
    <row r="1240" spans="1:21" ht="15.5">
      <c r="A1240" s="51">
        <v>618</v>
      </c>
      <c r="B1240" s="51" t="s">
        <v>687</v>
      </c>
      <c r="C1240" s="51" t="s">
        <v>418</v>
      </c>
      <c r="D1240" s="51" t="str">
        <f t="shared" si="19"/>
        <v>TX_RPCHBurundi</v>
      </c>
      <c r="E1240" s="51" t="s">
        <v>688</v>
      </c>
      <c r="F1240" s="51" t="s">
        <v>419</v>
      </c>
      <c r="G1240" s="51" t="s">
        <v>420</v>
      </c>
      <c r="H1240" s="51" t="s">
        <v>347</v>
      </c>
      <c r="I1240" s="51"/>
      <c r="J1240" s="51" t="s">
        <v>691</v>
      </c>
      <c r="K1240" s="51">
        <v>2.2050000000000001</v>
      </c>
      <c r="L1240" s="51">
        <v>37.326999999999998</v>
      </c>
      <c r="M1240" s="51">
        <v>-12.715</v>
      </c>
      <c r="N1240" s="51">
        <v>-7.0990000000000002</v>
      </c>
      <c r="O1240" s="51">
        <v>27.547999999999998</v>
      </c>
      <c r="P1240" s="51">
        <v>29.994</v>
      </c>
      <c r="Q1240" s="51">
        <v>13.247999999999999</v>
      </c>
      <c r="R1240" s="51">
        <v>-15.816000000000001</v>
      </c>
      <c r="S1240" s="51">
        <v>-19.818000000000001</v>
      </c>
      <c r="T1240" s="51">
        <v>6.665</v>
      </c>
      <c r="U1240" s="51">
        <v>2020</v>
      </c>
    </row>
    <row r="1241" spans="1:21" ht="15.5">
      <c r="A1241" s="51">
        <v>618</v>
      </c>
      <c r="B1241" s="51" t="s">
        <v>687</v>
      </c>
      <c r="C1241" s="51" t="s">
        <v>421</v>
      </c>
      <c r="D1241" s="51" t="str">
        <f t="shared" si="19"/>
        <v>TXG_RPCHBurundi</v>
      </c>
      <c r="E1241" s="51" t="s">
        <v>688</v>
      </c>
      <c r="F1241" s="51" t="s">
        <v>422</v>
      </c>
      <c r="G1241" s="51" t="s">
        <v>423</v>
      </c>
      <c r="H1241" s="51" t="s">
        <v>347</v>
      </c>
      <c r="I1241" s="51"/>
      <c r="J1241" s="51" t="s">
        <v>691</v>
      </c>
      <c r="K1241" s="51">
        <v>14.582000000000001</v>
      </c>
      <c r="L1241" s="51">
        <v>-7.0510000000000002</v>
      </c>
      <c r="M1241" s="51">
        <v>34.750999999999998</v>
      </c>
      <c r="N1241" s="51">
        <v>-2.843</v>
      </c>
      <c r="O1241" s="51">
        <v>19.364000000000001</v>
      </c>
      <c r="P1241" s="51">
        <v>31.533000000000001</v>
      </c>
      <c r="Q1241" s="51">
        <v>15.500999999999999</v>
      </c>
      <c r="R1241" s="51">
        <v>-4.681</v>
      </c>
      <c r="S1241" s="51">
        <v>-21.745000000000001</v>
      </c>
      <c r="T1241" s="51">
        <v>7.9660000000000002</v>
      </c>
      <c r="U1241" s="51">
        <v>2020</v>
      </c>
    </row>
    <row r="1242" spans="1:21" ht="15.5">
      <c r="A1242" s="51">
        <v>618</v>
      </c>
      <c r="B1242" s="51" t="s">
        <v>687</v>
      </c>
      <c r="C1242" s="51" t="s">
        <v>424</v>
      </c>
      <c r="D1242" s="51" t="str">
        <f t="shared" si="19"/>
        <v>LURBurundi</v>
      </c>
      <c r="E1242" s="51" t="s">
        <v>688</v>
      </c>
      <c r="F1242" s="51" t="s">
        <v>425</v>
      </c>
      <c r="G1242" s="51" t="s">
        <v>426</v>
      </c>
      <c r="H1242" s="51" t="s">
        <v>427</v>
      </c>
      <c r="I1242" s="51"/>
      <c r="J1242" s="51"/>
      <c r="K1242" s="51"/>
      <c r="L1242" s="51"/>
      <c r="M1242" s="51"/>
      <c r="N1242" s="51"/>
      <c r="O1242" s="51"/>
      <c r="P1242" s="51"/>
      <c r="Q1242" s="51"/>
      <c r="R1242" s="51"/>
      <c r="S1242" s="51"/>
      <c r="T1242" s="51"/>
      <c r="U1242" s="51"/>
    </row>
    <row r="1243" spans="1:21" ht="15.5">
      <c r="A1243" s="51">
        <v>618</v>
      </c>
      <c r="B1243" s="51" t="s">
        <v>687</v>
      </c>
      <c r="C1243" s="51" t="s">
        <v>428</v>
      </c>
      <c r="D1243" s="51" t="str">
        <f t="shared" si="19"/>
        <v>LEBurundi</v>
      </c>
      <c r="E1243" s="51" t="s">
        <v>688</v>
      </c>
      <c r="F1243" s="51" t="s">
        <v>429</v>
      </c>
      <c r="G1243" s="51" t="s">
        <v>430</v>
      </c>
      <c r="H1243" s="51" t="s">
        <v>431</v>
      </c>
      <c r="I1243" s="51" t="s">
        <v>432</v>
      </c>
      <c r="J1243" s="51"/>
      <c r="K1243" s="51"/>
      <c r="L1243" s="51"/>
      <c r="M1243" s="51"/>
      <c r="N1243" s="51"/>
      <c r="O1243" s="51"/>
      <c r="P1243" s="51"/>
      <c r="Q1243" s="51"/>
      <c r="R1243" s="51"/>
      <c r="S1243" s="51"/>
      <c r="T1243" s="51"/>
      <c r="U1243" s="51"/>
    </row>
    <row r="1244" spans="1:21" ht="15.5">
      <c r="A1244" s="51">
        <v>618</v>
      </c>
      <c r="B1244" s="51" t="s">
        <v>687</v>
      </c>
      <c r="C1244" s="51" t="s">
        <v>433</v>
      </c>
      <c r="D1244" s="51" t="str">
        <f t="shared" si="19"/>
        <v>LPBurundi</v>
      </c>
      <c r="E1244" s="51" t="s">
        <v>688</v>
      </c>
      <c r="F1244" s="51" t="s">
        <v>434</v>
      </c>
      <c r="G1244" s="51" t="s">
        <v>435</v>
      </c>
      <c r="H1244" s="51" t="s">
        <v>431</v>
      </c>
      <c r="I1244" s="51" t="s">
        <v>432</v>
      </c>
      <c r="J1244" s="51" t="s">
        <v>692</v>
      </c>
      <c r="K1244" s="51">
        <v>9.3290000000000006</v>
      </c>
      <c r="L1244" s="51">
        <v>9.6180000000000003</v>
      </c>
      <c r="M1244" s="51">
        <v>9.907</v>
      </c>
      <c r="N1244" s="51">
        <v>10.204000000000001</v>
      </c>
      <c r="O1244" s="51">
        <v>10.53</v>
      </c>
      <c r="P1244" s="51">
        <v>10.867000000000001</v>
      </c>
      <c r="Q1244" s="51">
        <v>11.193</v>
      </c>
      <c r="R1244" s="51">
        <v>11.529</v>
      </c>
      <c r="S1244" s="51">
        <v>11.875</v>
      </c>
      <c r="T1244" s="51">
        <v>12.231</v>
      </c>
      <c r="U1244" s="51">
        <v>2016</v>
      </c>
    </row>
    <row r="1245" spans="1:21" ht="15.5">
      <c r="A1245" s="51">
        <v>618</v>
      </c>
      <c r="B1245" s="51" t="s">
        <v>687</v>
      </c>
      <c r="C1245" s="51" t="s">
        <v>437</v>
      </c>
      <c r="D1245" s="51" t="str">
        <f t="shared" si="19"/>
        <v>GGRBurundi</v>
      </c>
      <c r="E1245" s="51" t="s">
        <v>688</v>
      </c>
      <c r="F1245" s="51" t="s">
        <v>438</v>
      </c>
      <c r="G1245" s="51" t="s">
        <v>439</v>
      </c>
      <c r="H1245" s="51" t="s">
        <v>342</v>
      </c>
      <c r="I1245" s="51" t="s">
        <v>343</v>
      </c>
      <c r="J1245" s="51" t="s">
        <v>693</v>
      </c>
      <c r="K1245" s="51">
        <v>1135.97</v>
      </c>
      <c r="L1245" s="51">
        <v>1253.18</v>
      </c>
      <c r="M1245" s="51">
        <v>1026.56</v>
      </c>
      <c r="N1245" s="51">
        <v>761.66800000000001</v>
      </c>
      <c r="O1245" s="51">
        <v>757.23400000000004</v>
      </c>
      <c r="P1245" s="51">
        <v>1046.94</v>
      </c>
      <c r="Q1245" s="51">
        <v>1079.06</v>
      </c>
      <c r="R1245" s="51">
        <v>1250.6600000000001</v>
      </c>
      <c r="S1245" s="51">
        <v>1431.46</v>
      </c>
      <c r="T1245" s="51">
        <v>1603.76</v>
      </c>
      <c r="U1245" s="51">
        <v>2020</v>
      </c>
    </row>
    <row r="1246" spans="1:21" ht="15.5">
      <c r="A1246" s="51">
        <v>618</v>
      </c>
      <c r="B1246" s="51" t="s">
        <v>687</v>
      </c>
      <c r="C1246" s="51" t="s">
        <v>441</v>
      </c>
      <c r="D1246" s="51" t="str">
        <f t="shared" si="19"/>
        <v>GGR_NGDPBurundi</v>
      </c>
      <c r="E1246" s="51" t="s">
        <v>688</v>
      </c>
      <c r="F1246" s="51" t="s">
        <v>438</v>
      </c>
      <c r="G1246" s="51" t="s">
        <v>439</v>
      </c>
      <c r="H1246" s="51" t="s">
        <v>392</v>
      </c>
      <c r="I1246" s="51"/>
      <c r="J1246" s="51" t="s">
        <v>442</v>
      </c>
      <c r="K1246" s="51">
        <v>33.75</v>
      </c>
      <c r="L1246" s="51">
        <v>32.869999999999997</v>
      </c>
      <c r="M1246" s="51">
        <v>24.529</v>
      </c>
      <c r="N1246" s="51">
        <v>15.609</v>
      </c>
      <c r="O1246" s="51">
        <v>15.462999999999999</v>
      </c>
      <c r="P1246" s="51">
        <v>19.087</v>
      </c>
      <c r="Q1246" s="51">
        <v>19.928999999999998</v>
      </c>
      <c r="R1246" s="51">
        <v>22.832999999999998</v>
      </c>
      <c r="S1246" s="51">
        <v>24.972000000000001</v>
      </c>
      <c r="T1246" s="51">
        <v>26.047000000000001</v>
      </c>
      <c r="U1246" s="51">
        <v>2020</v>
      </c>
    </row>
    <row r="1247" spans="1:21" ht="15.5">
      <c r="A1247" s="51">
        <v>618</v>
      </c>
      <c r="B1247" s="51" t="s">
        <v>687</v>
      </c>
      <c r="C1247" s="51" t="s">
        <v>443</v>
      </c>
      <c r="D1247" s="51" t="str">
        <f t="shared" si="19"/>
        <v>GGXBurundi</v>
      </c>
      <c r="E1247" s="51" t="s">
        <v>688</v>
      </c>
      <c r="F1247" s="51" t="s">
        <v>444</v>
      </c>
      <c r="G1247" s="51" t="s">
        <v>445</v>
      </c>
      <c r="H1247" s="51" t="s">
        <v>342</v>
      </c>
      <c r="I1247" s="51" t="s">
        <v>343</v>
      </c>
      <c r="J1247" s="51" t="s">
        <v>693</v>
      </c>
      <c r="K1247" s="51">
        <v>1263.6600000000001</v>
      </c>
      <c r="L1247" s="51">
        <v>1325.58</v>
      </c>
      <c r="M1247" s="51">
        <v>1190.99</v>
      </c>
      <c r="N1247" s="51">
        <v>1130.55</v>
      </c>
      <c r="O1247" s="51">
        <v>1105.49</v>
      </c>
      <c r="P1247" s="51">
        <v>1321.54</v>
      </c>
      <c r="Q1247" s="51">
        <v>1463.19</v>
      </c>
      <c r="R1247" s="51">
        <v>1724.79</v>
      </c>
      <c r="S1247" s="51">
        <v>2127.7800000000002</v>
      </c>
      <c r="T1247" s="51">
        <v>2299.6799999999998</v>
      </c>
      <c r="U1247" s="51">
        <v>2020</v>
      </c>
    </row>
    <row r="1248" spans="1:21" ht="15.5">
      <c r="A1248" s="51">
        <v>618</v>
      </c>
      <c r="B1248" s="51" t="s">
        <v>687</v>
      </c>
      <c r="C1248" s="51" t="s">
        <v>446</v>
      </c>
      <c r="D1248" s="51" t="str">
        <f t="shared" si="19"/>
        <v>GGX_NGDPBurundi</v>
      </c>
      <c r="E1248" s="51" t="s">
        <v>688</v>
      </c>
      <c r="F1248" s="51" t="s">
        <v>444</v>
      </c>
      <c r="G1248" s="51" t="s">
        <v>445</v>
      </c>
      <c r="H1248" s="51" t="s">
        <v>392</v>
      </c>
      <c r="I1248" s="51"/>
      <c r="J1248" s="51" t="s">
        <v>447</v>
      </c>
      <c r="K1248" s="51">
        <v>37.543999999999997</v>
      </c>
      <c r="L1248" s="51">
        <v>34.768999999999998</v>
      </c>
      <c r="M1248" s="51">
        <v>28.459</v>
      </c>
      <c r="N1248" s="51">
        <v>23.167999999999999</v>
      </c>
      <c r="O1248" s="51">
        <v>22.574000000000002</v>
      </c>
      <c r="P1248" s="51">
        <v>24.093</v>
      </c>
      <c r="Q1248" s="51">
        <v>27.024000000000001</v>
      </c>
      <c r="R1248" s="51">
        <v>31.489000000000001</v>
      </c>
      <c r="S1248" s="51">
        <v>37.119999999999997</v>
      </c>
      <c r="T1248" s="51">
        <v>37.35</v>
      </c>
      <c r="U1248" s="51">
        <v>2020</v>
      </c>
    </row>
    <row r="1249" spans="1:21" ht="15.5">
      <c r="A1249" s="51">
        <v>618</v>
      </c>
      <c r="B1249" s="51" t="s">
        <v>687</v>
      </c>
      <c r="C1249" s="51" t="s">
        <v>448</v>
      </c>
      <c r="D1249" s="51" t="str">
        <f t="shared" si="19"/>
        <v>GGXCNLBurundi</v>
      </c>
      <c r="E1249" s="51" t="s">
        <v>688</v>
      </c>
      <c r="F1249" s="51" t="s">
        <v>449</v>
      </c>
      <c r="G1249" s="51" t="s">
        <v>450</v>
      </c>
      <c r="H1249" s="51" t="s">
        <v>342</v>
      </c>
      <c r="I1249" s="51" t="s">
        <v>343</v>
      </c>
      <c r="J1249" s="51" t="s">
        <v>693</v>
      </c>
      <c r="K1249" s="51">
        <v>-127.69499999999999</v>
      </c>
      <c r="L1249" s="51">
        <v>-72.396000000000001</v>
      </c>
      <c r="M1249" s="51">
        <v>-164.434</v>
      </c>
      <c r="N1249" s="51">
        <v>-368.87799999999999</v>
      </c>
      <c r="O1249" s="51">
        <v>-348.25700000000001</v>
      </c>
      <c r="P1249" s="51">
        <v>-274.59800000000001</v>
      </c>
      <c r="Q1249" s="51">
        <v>-384.12400000000002</v>
      </c>
      <c r="R1249" s="51">
        <v>-474.13600000000002</v>
      </c>
      <c r="S1249" s="51">
        <v>-696.32</v>
      </c>
      <c r="T1249" s="51">
        <v>-695.92399999999998</v>
      </c>
      <c r="U1249" s="51">
        <v>2020</v>
      </c>
    </row>
    <row r="1250" spans="1:21" ht="15.5">
      <c r="A1250" s="51">
        <v>618</v>
      </c>
      <c r="B1250" s="51" t="s">
        <v>687</v>
      </c>
      <c r="C1250" s="51" t="s">
        <v>451</v>
      </c>
      <c r="D1250" s="51" t="str">
        <f t="shared" si="19"/>
        <v>GGXCNL_NGDPBurundi</v>
      </c>
      <c r="E1250" s="51" t="s">
        <v>688</v>
      </c>
      <c r="F1250" s="51" t="s">
        <v>449</v>
      </c>
      <c r="G1250" s="51" t="s">
        <v>450</v>
      </c>
      <c r="H1250" s="51" t="s">
        <v>392</v>
      </c>
      <c r="I1250" s="51"/>
      <c r="J1250" s="51" t="s">
        <v>452</v>
      </c>
      <c r="K1250" s="51">
        <v>-3.794</v>
      </c>
      <c r="L1250" s="51">
        <v>-1.899</v>
      </c>
      <c r="M1250" s="51">
        <v>-3.9289999999999998</v>
      </c>
      <c r="N1250" s="51">
        <v>-7.5590000000000002</v>
      </c>
      <c r="O1250" s="51">
        <v>-7.1109999999999998</v>
      </c>
      <c r="P1250" s="51">
        <v>-5.0060000000000002</v>
      </c>
      <c r="Q1250" s="51">
        <v>-7.0940000000000003</v>
      </c>
      <c r="R1250" s="51">
        <v>-8.6560000000000006</v>
      </c>
      <c r="S1250" s="51">
        <v>-12.148</v>
      </c>
      <c r="T1250" s="51">
        <v>-11.303000000000001</v>
      </c>
      <c r="U1250" s="51">
        <v>2020</v>
      </c>
    </row>
    <row r="1251" spans="1:21" ht="15.5">
      <c r="A1251" s="51">
        <v>618</v>
      </c>
      <c r="B1251" s="51" t="s">
        <v>687</v>
      </c>
      <c r="C1251" s="51" t="s">
        <v>453</v>
      </c>
      <c r="D1251" s="51" t="str">
        <f t="shared" si="19"/>
        <v>GGSBBurundi</v>
      </c>
      <c r="E1251" s="51" t="s">
        <v>688</v>
      </c>
      <c r="F1251" s="51" t="s">
        <v>454</v>
      </c>
      <c r="G1251" s="51" t="s">
        <v>455</v>
      </c>
      <c r="H1251" s="51" t="s">
        <v>342</v>
      </c>
      <c r="I1251" s="51" t="s">
        <v>343</v>
      </c>
      <c r="J1251" s="51"/>
      <c r="K1251" s="51"/>
      <c r="L1251" s="51"/>
      <c r="M1251" s="51"/>
      <c r="N1251" s="51"/>
      <c r="O1251" s="51"/>
      <c r="P1251" s="51"/>
      <c r="Q1251" s="51"/>
      <c r="R1251" s="51"/>
      <c r="S1251" s="51"/>
      <c r="T1251" s="51"/>
      <c r="U1251" s="51"/>
    </row>
    <row r="1252" spans="1:21" ht="15.5">
      <c r="A1252" s="51">
        <v>618</v>
      </c>
      <c r="B1252" s="51" t="s">
        <v>687</v>
      </c>
      <c r="C1252" s="51" t="s">
        <v>456</v>
      </c>
      <c r="D1252" s="51" t="str">
        <f t="shared" si="19"/>
        <v>GGSB_NPGDPBurundi</v>
      </c>
      <c r="E1252" s="51" t="s">
        <v>688</v>
      </c>
      <c r="F1252" s="51" t="s">
        <v>454</v>
      </c>
      <c r="G1252" s="51" t="s">
        <v>455</v>
      </c>
      <c r="H1252" s="51" t="s">
        <v>380</v>
      </c>
      <c r="I1252" s="51"/>
      <c r="J1252" s="51"/>
      <c r="K1252" s="51"/>
      <c r="L1252" s="51"/>
      <c r="M1252" s="51"/>
      <c r="N1252" s="51"/>
      <c r="O1252" s="51"/>
      <c r="P1252" s="51"/>
      <c r="Q1252" s="51"/>
      <c r="R1252" s="51"/>
      <c r="S1252" s="51"/>
      <c r="T1252" s="51"/>
      <c r="U1252" s="51"/>
    </row>
    <row r="1253" spans="1:21" ht="15.5">
      <c r="A1253" s="51">
        <v>618</v>
      </c>
      <c r="B1253" s="51" t="s">
        <v>687</v>
      </c>
      <c r="C1253" s="51" t="s">
        <v>457</v>
      </c>
      <c r="D1253" s="51" t="str">
        <f t="shared" si="19"/>
        <v>GGXONLBBurundi</v>
      </c>
      <c r="E1253" s="51" t="s">
        <v>688</v>
      </c>
      <c r="F1253" s="51" t="s">
        <v>458</v>
      </c>
      <c r="G1253" s="51" t="s">
        <v>459</v>
      </c>
      <c r="H1253" s="51" t="s">
        <v>342</v>
      </c>
      <c r="I1253" s="51" t="s">
        <v>343</v>
      </c>
      <c r="J1253" s="51" t="s">
        <v>693</v>
      </c>
      <c r="K1253" s="51">
        <v>-100.61</v>
      </c>
      <c r="L1253" s="51">
        <v>-42.826000000000001</v>
      </c>
      <c r="M1253" s="51">
        <v>-143.334</v>
      </c>
      <c r="N1253" s="51">
        <v>-343.87799999999999</v>
      </c>
      <c r="O1253" s="51">
        <v>-316.346</v>
      </c>
      <c r="P1253" s="51">
        <v>-237.99799999999999</v>
      </c>
      <c r="Q1253" s="51">
        <v>-345.83100000000002</v>
      </c>
      <c r="R1253" s="51">
        <v>-445.38600000000002</v>
      </c>
      <c r="S1253" s="51">
        <v>-523.32100000000003</v>
      </c>
      <c r="T1253" s="51">
        <v>-513.83799999999997</v>
      </c>
      <c r="U1253" s="51">
        <v>2020</v>
      </c>
    </row>
    <row r="1254" spans="1:21" ht="15.5">
      <c r="A1254" s="51">
        <v>618</v>
      </c>
      <c r="B1254" s="51" t="s">
        <v>687</v>
      </c>
      <c r="C1254" s="51" t="s">
        <v>460</v>
      </c>
      <c r="D1254" s="51" t="str">
        <f t="shared" si="19"/>
        <v>GGXONLB_NGDPBurundi</v>
      </c>
      <c r="E1254" s="51" t="s">
        <v>688</v>
      </c>
      <c r="F1254" s="51" t="s">
        <v>458</v>
      </c>
      <c r="G1254" s="51" t="s">
        <v>459</v>
      </c>
      <c r="H1254" s="51" t="s">
        <v>392</v>
      </c>
      <c r="I1254" s="51"/>
      <c r="J1254" s="51" t="s">
        <v>461</v>
      </c>
      <c r="K1254" s="51">
        <v>-2.9889999999999999</v>
      </c>
      <c r="L1254" s="51">
        <v>-1.123</v>
      </c>
      <c r="M1254" s="51">
        <v>-3.4249999999999998</v>
      </c>
      <c r="N1254" s="51">
        <v>-7.0469999999999997</v>
      </c>
      <c r="O1254" s="51">
        <v>-6.46</v>
      </c>
      <c r="P1254" s="51">
        <v>-4.3390000000000004</v>
      </c>
      <c r="Q1254" s="51">
        <v>-6.3869999999999996</v>
      </c>
      <c r="R1254" s="51">
        <v>-8.1310000000000002</v>
      </c>
      <c r="S1254" s="51">
        <v>-9.1300000000000008</v>
      </c>
      <c r="T1254" s="51">
        <v>-8.3450000000000006</v>
      </c>
      <c r="U1254" s="51">
        <v>2020</v>
      </c>
    </row>
    <row r="1255" spans="1:21" ht="15.5">
      <c r="A1255" s="51">
        <v>618</v>
      </c>
      <c r="B1255" s="51" t="s">
        <v>687</v>
      </c>
      <c r="C1255" s="51" t="s">
        <v>462</v>
      </c>
      <c r="D1255" s="51" t="str">
        <f t="shared" si="19"/>
        <v>GGXWDNBurundi</v>
      </c>
      <c r="E1255" s="51" t="s">
        <v>688</v>
      </c>
      <c r="F1255" s="51" t="s">
        <v>463</v>
      </c>
      <c r="G1255" s="51" t="s">
        <v>464</v>
      </c>
      <c r="H1255" s="51" t="s">
        <v>342</v>
      </c>
      <c r="I1255" s="51" t="s">
        <v>343</v>
      </c>
      <c r="J1255" s="51"/>
      <c r="K1255" s="51"/>
      <c r="L1255" s="51"/>
      <c r="M1255" s="51"/>
      <c r="N1255" s="51"/>
      <c r="O1255" s="51"/>
      <c r="P1255" s="51"/>
      <c r="Q1255" s="51"/>
      <c r="R1255" s="51"/>
      <c r="S1255" s="51"/>
      <c r="T1255" s="51"/>
      <c r="U1255" s="51"/>
    </row>
    <row r="1256" spans="1:21" ht="15.5">
      <c r="A1256" s="51">
        <v>618</v>
      </c>
      <c r="B1256" s="51" t="s">
        <v>687</v>
      </c>
      <c r="C1256" s="51" t="s">
        <v>465</v>
      </c>
      <c r="D1256" s="51" t="str">
        <f t="shared" si="19"/>
        <v>GGXWDN_NGDPBurundi</v>
      </c>
      <c r="E1256" s="51" t="s">
        <v>688</v>
      </c>
      <c r="F1256" s="51" t="s">
        <v>463</v>
      </c>
      <c r="G1256" s="51" t="s">
        <v>464</v>
      </c>
      <c r="H1256" s="51" t="s">
        <v>392</v>
      </c>
      <c r="I1256" s="51"/>
      <c r="J1256" s="51"/>
      <c r="K1256" s="51"/>
      <c r="L1256" s="51"/>
      <c r="M1256" s="51"/>
      <c r="N1256" s="51"/>
      <c r="O1256" s="51"/>
      <c r="P1256" s="51"/>
      <c r="Q1256" s="51"/>
      <c r="R1256" s="51"/>
      <c r="S1256" s="51"/>
      <c r="T1256" s="51"/>
      <c r="U1256" s="51"/>
    </row>
    <row r="1257" spans="1:21" ht="15.5">
      <c r="A1257" s="51">
        <v>618</v>
      </c>
      <c r="B1257" s="51" t="s">
        <v>687</v>
      </c>
      <c r="C1257" s="51" t="s">
        <v>466</v>
      </c>
      <c r="D1257" s="51" t="str">
        <f t="shared" si="19"/>
        <v>GGXWDGBurundi</v>
      </c>
      <c r="E1257" s="51" t="s">
        <v>688</v>
      </c>
      <c r="F1257" s="51" t="s">
        <v>467</v>
      </c>
      <c r="G1257" s="51" t="s">
        <v>468</v>
      </c>
      <c r="H1257" s="51" t="s">
        <v>342</v>
      </c>
      <c r="I1257" s="51" t="s">
        <v>343</v>
      </c>
      <c r="J1257" s="51" t="s">
        <v>693</v>
      </c>
      <c r="K1257" s="51">
        <v>1394.48</v>
      </c>
      <c r="L1257" s="51">
        <v>1443.33</v>
      </c>
      <c r="M1257" s="51">
        <v>1589.08</v>
      </c>
      <c r="N1257" s="51">
        <v>1948.32</v>
      </c>
      <c r="O1257" s="51">
        <v>2258.5</v>
      </c>
      <c r="P1257" s="51">
        <v>2572.62</v>
      </c>
      <c r="Q1257" s="51">
        <v>2868.1</v>
      </c>
      <c r="R1257" s="51">
        <v>3293.71</v>
      </c>
      <c r="S1257" s="51">
        <v>3984.59</v>
      </c>
      <c r="T1257" s="51">
        <v>4654.1899999999996</v>
      </c>
      <c r="U1257" s="51">
        <v>2020</v>
      </c>
    </row>
    <row r="1258" spans="1:21" ht="15.5">
      <c r="A1258" s="51">
        <v>618</v>
      </c>
      <c r="B1258" s="51" t="s">
        <v>687</v>
      </c>
      <c r="C1258" s="51" t="s">
        <v>469</v>
      </c>
      <c r="D1258" s="51" t="str">
        <f t="shared" si="19"/>
        <v>GGXWDG_NGDPBurundi</v>
      </c>
      <c r="E1258" s="51" t="s">
        <v>688</v>
      </c>
      <c r="F1258" s="51" t="s">
        <v>467</v>
      </c>
      <c r="G1258" s="51" t="s">
        <v>468</v>
      </c>
      <c r="H1258" s="51" t="s">
        <v>392</v>
      </c>
      <c r="I1258" s="51"/>
      <c r="J1258" s="51" t="s">
        <v>470</v>
      </c>
      <c r="K1258" s="51">
        <v>41.430999999999997</v>
      </c>
      <c r="L1258" s="51">
        <v>37.857999999999997</v>
      </c>
      <c r="M1258" s="51">
        <v>37.970999999999997</v>
      </c>
      <c r="N1258" s="51">
        <v>39.926000000000002</v>
      </c>
      <c r="O1258" s="51">
        <v>46.119</v>
      </c>
      <c r="P1258" s="51">
        <v>46.902000000000001</v>
      </c>
      <c r="Q1258" s="51">
        <v>52.970999999999997</v>
      </c>
      <c r="R1258" s="51">
        <v>60.131999999999998</v>
      </c>
      <c r="S1258" s="51">
        <v>69.513000000000005</v>
      </c>
      <c r="T1258" s="51">
        <v>75.59</v>
      </c>
      <c r="U1258" s="51">
        <v>2020</v>
      </c>
    </row>
    <row r="1259" spans="1:21" ht="15.5">
      <c r="A1259" s="51">
        <v>618</v>
      </c>
      <c r="B1259" s="51" t="s">
        <v>687</v>
      </c>
      <c r="C1259" s="51" t="s">
        <v>471</v>
      </c>
      <c r="D1259" s="51" t="str">
        <f t="shared" si="19"/>
        <v>NGDP_FYBurundi</v>
      </c>
      <c r="E1259" s="51" t="s">
        <v>688</v>
      </c>
      <c r="F1259" s="51" t="s">
        <v>472</v>
      </c>
      <c r="G1259" s="51" t="s">
        <v>473</v>
      </c>
      <c r="H1259" s="51" t="s">
        <v>342</v>
      </c>
      <c r="I1259" s="51" t="s">
        <v>343</v>
      </c>
      <c r="J1259" s="51" t="s">
        <v>693</v>
      </c>
      <c r="K1259" s="51">
        <v>3365.81</v>
      </c>
      <c r="L1259" s="51">
        <v>3812.5</v>
      </c>
      <c r="M1259" s="51">
        <v>4185</v>
      </c>
      <c r="N1259" s="51">
        <v>4879.79</v>
      </c>
      <c r="O1259" s="51">
        <v>4897.1000000000004</v>
      </c>
      <c r="P1259" s="51">
        <v>5485.07</v>
      </c>
      <c r="Q1259" s="51">
        <v>5414.49</v>
      </c>
      <c r="R1259" s="51">
        <v>5477.47</v>
      </c>
      <c r="S1259" s="51">
        <v>5732.16</v>
      </c>
      <c r="T1259" s="51">
        <v>6157.13</v>
      </c>
      <c r="U1259" s="51">
        <v>2020</v>
      </c>
    </row>
    <row r="1260" spans="1:21" ht="15.5">
      <c r="A1260" s="51">
        <v>618</v>
      </c>
      <c r="B1260" s="51" t="s">
        <v>687</v>
      </c>
      <c r="C1260" s="51" t="s">
        <v>474</v>
      </c>
      <c r="D1260" s="51" t="str">
        <f t="shared" si="19"/>
        <v>BCABurundi</v>
      </c>
      <c r="E1260" s="51" t="s">
        <v>688</v>
      </c>
      <c r="F1260" s="51" t="s">
        <v>475</v>
      </c>
      <c r="G1260" s="51" t="s">
        <v>476</v>
      </c>
      <c r="H1260" s="51" t="s">
        <v>352</v>
      </c>
      <c r="I1260" s="51" t="s">
        <v>343</v>
      </c>
      <c r="J1260" s="51" t="s">
        <v>694</v>
      </c>
      <c r="K1260" s="51">
        <v>-0.434</v>
      </c>
      <c r="L1260" s="51">
        <v>-0.50600000000000001</v>
      </c>
      <c r="M1260" s="51">
        <v>-0.42299999999999999</v>
      </c>
      <c r="N1260" s="51">
        <v>-0.35799999999999998</v>
      </c>
      <c r="O1260" s="51">
        <v>-0.32700000000000001</v>
      </c>
      <c r="P1260" s="51">
        <v>-0.372</v>
      </c>
      <c r="Q1260" s="51">
        <v>-0.34599999999999997</v>
      </c>
      <c r="R1260" s="51">
        <v>-0.34799999999999998</v>
      </c>
      <c r="S1260" s="51">
        <v>-0.40200000000000002</v>
      </c>
      <c r="T1260" s="51">
        <v>-0.50900000000000001</v>
      </c>
      <c r="U1260" s="51">
        <v>2020</v>
      </c>
    </row>
    <row r="1261" spans="1:21" ht="15.5">
      <c r="A1261" s="51">
        <v>618</v>
      </c>
      <c r="B1261" s="51" t="s">
        <v>687</v>
      </c>
      <c r="C1261" s="51" t="s">
        <v>478</v>
      </c>
      <c r="D1261" s="51" t="str">
        <f t="shared" si="19"/>
        <v>BCA_NGDPDBurundi</v>
      </c>
      <c r="E1261" s="51" t="s">
        <v>688</v>
      </c>
      <c r="F1261" s="51" t="s">
        <v>475</v>
      </c>
      <c r="G1261" s="51" t="s">
        <v>476</v>
      </c>
      <c r="H1261" s="51" t="s">
        <v>392</v>
      </c>
      <c r="I1261" s="51"/>
      <c r="J1261" s="51" t="s">
        <v>479</v>
      </c>
      <c r="K1261" s="51">
        <v>-18.591999999999999</v>
      </c>
      <c r="L1261" s="51">
        <v>-20.613</v>
      </c>
      <c r="M1261" s="51">
        <v>-15.624000000000001</v>
      </c>
      <c r="N1261" s="51">
        <v>-11.519</v>
      </c>
      <c r="O1261" s="51">
        <v>-11.058999999999999</v>
      </c>
      <c r="P1261" s="51">
        <v>-11.712999999999999</v>
      </c>
      <c r="Q1261" s="51">
        <v>-11.403</v>
      </c>
      <c r="R1261" s="51">
        <v>-11.734999999999999</v>
      </c>
      <c r="S1261" s="51">
        <v>-13.342000000000001</v>
      </c>
      <c r="T1261" s="51">
        <v>-15.680999999999999</v>
      </c>
      <c r="U1261" s="51">
        <v>2019</v>
      </c>
    </row>
    <row r="1262" spans="1:21" ht="15.5">
      <c r="A1262" s="51">
        <v>624</v>
      </c>
      <c r="B1262" s="51" t="s">
        <v>695</v>
      </c>
      <c r="C1262" s="51" t="s">
        <v>338</v>
      </c>
      <c r="D1262" s="51" t="str">
        <f t="shared" si="19"/>
        <v>NGDP_RCabo Verde</v>
      </c>
      <c r="E1262" s="51" t="s">
        <v>696</v>
      </c>
      <c r="F1262" s="51" t="s">
        <v>340</v>
      </c>
      <c r="G1262" s="51" t="s">
        <v>341</v>
      </c>
      <c r="H1262" s="51" t="s">
        <v>342</v>
      </c>
      <c r="I1262" s="51" t="s">
        <v>343</v>
      </c>
      <c r="J1262" s="51" t="s">
        <v>697</v>
      </c>
      <c r="K1262" s="51">
        <v>136.95500000000001</v>
      </c>
      <c r="L1262" s="51">
        <v>138.054</v>
      </c>
      <c r="M1262" s="51">
        <v>138.898</v>
      </c>
      <c r="N1262" s="51">
        <v>140.297</v>
      </c>
      <c r="O1262" s="51">
        <v>146.899</v>
      </c>
      <c r="P1262" s="51">
        <v>152.33699999999999</v>
      </c>
      <c r="Q1262" s="51">
        <v>159.24</v>
      </c>
      <c r="R1262" s="51">
        <v>168.26499999999999</v>
      </c>
      <c r="S1262" s="51">
        <v>144.65899999999999</v>
      </c>
      <c r="T1262" s="51">
        <v>152.994</v>
      </c>
      <c r="U1262" s="51">
        <v>2019</v>
      </c>
    </row>
    <row r="1263" spans="1:21" ht="15.5">
      <c r="A1263" s="51">
        <v>624</v>
      </c>
      <c r="B1263" s="51" t="s">
        <v>695</v>
      </c>
      <c r="C1263" s="51" t="s">
        <v>345</v>
      </c>
      <c r="D1263" s="51" t="str">
        <f t="shared" si="19"/>
        <v>NGDP_RPCHCabo Verde</v>
      </c>
      <c r="E1263" s="51" t="s">
        <v>696</v>
      </c>
      <c r="F1263" s="51" t="s">
        <v>340</v>
      </c>
      <c r="G1263" s="51" t="s">
        <v>346</v>
      </c>
      <c r="H1263" s="51" t="s">
        <v>347</v>
      </c>
      <c r="I1263" s="51"/>
      <c r="J1263" s="51" t="s">
        <v>348</v>
      </c>
      <c r="K1263" s="51">
        <v>1.0820000000000001</v>
      </c>
      <c r="L1263" s="51">
        <v>0.80300000000000005</v>
      </c>
      <c r="M1263" s="51">
        <v>0.61099999999999999</v>
      </c>
      <c r="N1263" s="51">
        <v>1.0069999999999999</v>
      </c>
      <c r="O1263" s="51">
        <v>4.7060000000000004</v>
      </c>
      <c r="P1263" s="51">
        <v>3.702</v>
      </c>
      <c r="Q1263" s="51">
        <v>4.5309999999999997</v>
      </c>
      <c r="R1263" s="51">
        <v>5.6680000000000001</v>
      </c>
      <c r="S1263" s="51">
        <v>-14.029</v>
      </c>
      <c r="T1263" s="51">
        <v>5.7619999999999996</v>
      </c>
      <c r="U1263" s="51">
        <v>2019</v>
      </c>
    </row>
    <row r="1264" spans="1:21" ht="15.5">
      <c r="A1264" s="51">
        <v>624</v>
      </c>
      <c r="B1264" s="51" t="s">
        <v>695</v>
      </c>
      <c r="C1264" s="51" t="s">
        <v>349</v>
      </c>
      <c r="D1264" s="51" t="str">
        <f t="shared" si="19"/>
        <v>NGDPCabo Verde</v>
      </c>
      <c r="E1264" s="51" t="s">
        <v>696</v>
      </c>
      <c r="F1264" s="51" t="s">
        <v>155</v>
      </c>
      <c r="G1264" s="51" t="s">
        <v>350</v>
      </c>
      <c r="H1264" s="51" t="s">
        <v>342</v>
      </c>
      <c r="I1264" s="51" t="s">
        <v>343</v>
      </c>
      <c r="J1264" s="51" t="s">
        <v>697</v>
      </c>
      <c r="K1264" s="51">
        <v>150.351</v>
      </c>
      <c r="L1264" s="51">
        <v>153.72300000000001</v>
      </c>
      <c r="M1264" s="51">
        <v>154.43600000000001</v>
      </c>
      <c r="N1264" s="51">
        <v>158.69900000000001</v>
      </c>
      <c r="O1264" s="51">
        <v>165.78200000000001</v>
      </c>
      <c r="P1264" s="51">
        <v>173.09700000000001</v>
      </c>
      <c r="Q1264" s="51">
        <v>183.69800000000001</v>
      </c>
      <c r="R1264" s="51">
        <v>195.202</v>
      </c>
      <c r="S1264" s="51">
        <v>169.334</v>
      </c>
      <c r="T1264" s="51">
        <v>181.27600000000001</v>
      </c>
      <c r="U1264" s="51">
        <v>2019</v>
      </c>
    </row>
    <row r="1265" spans="1:21" ht="15.5">
      <c r="A1265" s="51">
        <v>624</v>
      </c>
      <c r="B1265" s="51" t="s">
        <v>695</v>
      </c>
      <c r="C1265" s="51" t="s">
        <v>157</v>
      </c>
      <c r="D1265" s="51" t="str">
        <f t="shared" si="19"/>
        <v>NGDPDCabo Verde</v>
      </c>
      <c r="E1265" s="51" t="s">
        <v>696</v>
      </c>
      <c r="F1265" s="51" t="s">
        <v>155</v>
      </c>
      <c r="G1265" s="51" t="s">
        <v>351</v>
      </c>
      <c r="H1265" s="51" t="s">
        <v>352</v>
      </c>
      <c r="I1265" s="51" t="s">
        <v>343</v>
      </c>
      <c r="J1265" s="51" t="s">
        <v>353</v>
      </c>
      <c r="K1265" s="51">
        <v>1.742</v>
      </c>
      <c r="L1265" s="51">
        <v>1.85</v>
      </c>
      <c r="M1265" s="51">
        <v>1.86</v>
      </c>
      <c r="N1265" s="51">
        <v>1.597</v>
      </c>
      <c r="O1265" s="51">
        <v>1.663</v>
      </c>
      <c r="P1265" s="51">
        <v>1.77</v>
      </c>
      <c r="Q1265" s="51">
        <v>1.9670000000000001</v>
      </c>
      <c r="R1265" s="51">
        <v>1.982</v>
      </c>
      <c r="S1265" s="51">
        <v>1.7529999999999999</v>
      </c>
      <c r="T1265" s="51">
        <v>2.0030000000000001</v>
      </c>
      <c r="U1265" s="51">
        <v>2019</v>
      </c>
    </row>
    <row r="1266" spans="1:21" ht="15.5">
      <c r="A1266" s="51">
        <v>624</v>
      </c>
      <c r="B1266" s="51" t="s">
        <v>695</v>
      </c>
      <c r="C1266" s="51" t="s">
        <v>354</v>
      </c>
      <c r="D1266" s="51" t="str">
        <f t="shared" si="19"/>
        <v>PPPGDPCabo Verde</v>
      </c>
      <c r="E1266" s="51" t="s">
        <v>696</v>
      </c>
      <c r="F1266" s="51" t="s">
        <v>155</v>
      </c>
      <c r="G1266" s="51" t="s">
        <v>355</v>
      </c>
      <c r="H1266" s="51" t="s">
        <v>356</v>
      </c>
      <c r="I1266" s="51" t="s">
        <v>343</v>
      </c>
      <c r="J1266" s="51" t="s">
        <v>353</v>
      </c>
      <c r="K1266" s="51">
        <v>2.94</v>
      </c>
      <c r="L1266" s="51">
        <v>2.964</v>
      </c>
      <c r="M1266" s="51">
        <v>2.9790000000000001</v>
      </c>
      <c r="N1266" s="51">
        <v>3.1459999999999999</v>
      </c>
      <c r="O1266" s="51">
        <v>3.3580000000000001</v>
      </c>
      <c r="P1266" s="51">
        <v>3.5710000000000002</v>
      </c>
      <c r="Q1266" s="51">
        <v>3.8220000000000001</v>
      </c>
      <c r="R1266" s="51">
        <v>4.1109999999999998</v>
      </c>
      <c r="S1266" s="51">
        <v>3.577</v>
      </c>
      <c r="T1266" s="51">
        <v>3.8519999999999999</v>
      </c>
      <c r="U1266" s="51">
        <v>2019</v>
      </c>
    </row>
    <row r="1267" spans="1:21" ht="15.5">
      <c r="A1267" s="51">
        <v>624</v>
      </c>
      <c r="B1267" s="51" t="s">
        <v>695</v>
      </c>
      <c r="C1267" s="51" t="s">
        <v>357</v>
      </c>
      <c r="D1267" s="51" t="str">
        <f t="shared" si="19"/>
        <v>NGDP_DCabo Verde</v>
      </c>
      <c r="E1267" s="51" t="s">
        <v>696</v>
      </c>
      <c r="F1267" s="51" t="s">
        <v>358</v>
      </c>
      <c r="G1267" s="51" t="s">
        <v>359</v>
      </c>
      <c r="H1267" s="51" t="s">
        <v>360</v>
      </c>
      <c r="I1267" s="51"/>
      <c r="J1267" s="51" t="s">
        <v>361</v>
      </c>
      <c r="K1267" s="51">
        <v>109.782</v>
      </c>
      <c r="L1267" s="51">
        <v>111.35</v>
      </c>
      <c r="M1267" s="51">
        <v>111.18600000000001</v>
      </c>
      <c r="N1267" s="51">
        <v>113.117</v>
      </c>
      <c r="O1267" s="51">
        <v>112.855</v>
      </c>
      <c r="P1267" s="51">
        <v>113.628</v>
      </c>
      <c r="Q1267" s="51">
        <v>115.35899999999999</v>
      </c>
      <c r="R1267" s="51">
        <v>116.009</v>
      </c>
      <c r="S1267" s="51">
        <v>117.057</v>
      </c>
      <c r="T1267" s="51">
        <v>118.486</v>
      </c>
      <c r="U1267" s="51">
        <v>2019</v>
      </c>
    </row>
    <row r="1268" spans="1:21" ht="15.5">
      <c r="A1268" s="51">
        <v>624</v>
      </c>
      <c r="B1268" s="51" t="s">
        <v>695</v>
      </c>
      <c r="C1268" s="51" t="s">
        <v>362</v>
      </c>
      <c r="D1268" s="51" t="str">
        <f t="shared" si="19"/>
        <v>NGDPRPCCabo Verde</v>
      </c>
      <c r="E1268" s="51" t="s">
        <v>696</v>
      </c>
      <c r="F1268" s="51" t="s">
        <v>363</v>
      </c>
      <c r="G1268" s="51" t="s">
        <v>364</v>
      </c>
      <c r="H1268" s="51" t="s">
        <v>342</v>
      </c>
      <c r="I1268" s="51" t="s">
        <v>333</v>
      </c>
      <c r="J1268" s="51" t="s">
        <v>365</v>
      </c>
      <c r="K1268" s="51">
        <v>266459.95</v>
      </c>
      <c r="L1268" s="51">
        <v>265434.90999999997</v>
      </c>
      <c r="M1268" s="51">
        <v>263845.62</v>
      </c>
      <c r="N1268" s="51">
        <v>263263.63</v>
      </c>
      <c r="O1268" s="51">
        <v>272256.42</v>
      </c>
      <c r="P1268" s="51">
        <v>278807.21999999997</v>
      </c>
      <c r="Q1268" s="51">
        <v>292845.2</v>
      </c>
      <c r="R1268" s="51">
        <v>305797.61</v>
      </c>
      <c r="S1268" s="51">
        <v>259799.69</v>
      </c>
      <c r="T1268" s="51">
        <v>271532.74</v>
      </c>
      <c r="U1268" s="51">
        <v>2018</v>
      </c>
    </row>
    <row r="1269" spans="1:21" ht="15.5">
      <c r="A1269" s="51">
        <v>624</v>
      </c>
      <c r="B1269" s="51" t="s">
        <v>695</v>
      </c>
      <c r="C1269" s="51" t="s">
        <v>366</v>
      </c>
      <c r="D1269" s="51" t="str">
        <f t="shared" si="19"/>
        <v>NGDPRPPPPCCabo Verde</v>
      </c>
      <c r="E1269" s="51" t="s">
        <v>696</v>
      </c>
      <c r="F1269" s="51" t="s">
        <v>363</v>
      </c>
      <c r="G1269" s="51" t="s">
        <v>367</v>
      </c>
      <c r="H1269" s="51" t="s">
        <v>368</v>
      </c>
      <c r="I1269" s="51" t="s">
        <v>333</v>
      </c>
      <c r="J1269" s="51" t="s">
        <v>365</v>
      </c>
      <c r="K1269" s="51">
        <v>6245.69</v>
      </c>
      <c r="L1269" s="51">
        <v>6221.66</v>
      </c>
      <c r="M1269" s="51">
        <v>6184.41</v>
      </c>
      <c r="N1269" s="51">
        <v>6170.77</v>
      </c>
      <c r="O1269" s="51">
        <v>6381.56</v>
      </c>
      <c r="P1269" s="51">
        <v>6535.1</v>
      </c>
      <c r="Q1269" s="51">
        <v>6864.15</v>
      </c>
      <c r="R1269" s="51">
        <v>7167.75</v>
      </c>
      <c r="S1269" s="51">
        <v>6089.58</v>
      </c>
      <c r="T1269" s="51">
        <v>6364.59</v>
      </c>
      <c r="U1269" s="51">
        <v>2018</v>
      </c>
    </row>
    <row r="1270" spans="1:21" ht="15.5">
      <c r="A1270" s="51">
        <v>624</v>
      </c>
      <c r="B1270" s="51" t="s">
        <v>695</v>
      </c>
      <c r="C1270" s="51" t="s">
        <v>369</v>
      </c>
      <c r="D1270" s="51" t="str">
        <f t="shared" si="19"/>
        <v>NGDPPCCabo Verde</v>
      </c>
      <c r="E1270" s="51" t="s">
        <v>696</v>
      </c>
      <c r="F1270" s="51" t="s">
        <v>370</v>
      </c>
      <c r="G1270" s="51" t="s">
        <v>371</v>
      </c>
      <c r="H1270" s="51" t="s">
        <v>342</v>
      </c>
      <c r="I1270" s="51" t="s">
        <v>333</v>
      </c>
      <c r="J1270" s="51" t="s">
        <v>372</v>
      </c>
      <c r="K1270" s="51">
        <v>292524.17</v>
      </c>
      <c r="L1270" s="51">
        <v>295561.24</v>
      </c>
      <c r="M1270" s="51">
        <v>293360.34999999998</v>
      </c>
      <c r="N1270" s="51">
        <v>297795.53999999998</v>
      </c>
      <c r="O1270" s="51">
        <v>307254.39</v>
      </c>
      <c r="P1270" s="51">
        <v>316803.08</v>
      </c>
      <c r="Q1270" s="51">
        <v>337824.75</v>
      </c>
      <c r="R1270" s="51">
        <v>354752.59</v>
      </c>
      <c r="S1270" s="51">
        <v>304114.62</v>
      </c>
      <c r="T1270" s="51">
        <v>321727.67</v>
      </c>
      <c r="U1270" s="51">
        <v>2018</v>
      </c>
    </row>
    <row r="1271" spans="1:21" ht="15.5">
      <c r="A1271" s="51">
        <v>624</v>
      </c>
      <c r="B1271" s="51" t="s">
        <v>695</v>
      </c>
      <c r="C1271" s="51" t="s">
        <v>373</v>
      </c>
      <c r="D1271" s="51" t="str">
        <f t="shared" si="19"/>
        <v>NGDPDPCCabo Verde</v>
      </c>
      <c r="E1271" s="51" t="s">
        <v>696</v>
      </c>
      <c r="F1271" s="51" t="s">
        <v>370</v>
      </c>
      <c r="G1271" s="51" t="s">
        <v>374</v>
      </c>
      <c r="H1271" s="51" t="s">
        <v>352</v>
      </c>
      <c r="I1271" s="51" t="s">
        <v>333</v>
      </c>
      <c r="J1271" s="51" t="s">
        <v>372</v>
      </c>
      <c r="K1271" s="51">
        <v>3388.88</v>
      </c>
      <c r="L1271" s="51">
        <v>3557.87</v>
      </c>
      <c r="M1271" s="51">
        <v>3532.99</v>
      </c>
      <c r="N1271" s="51">
        <v>2996.36</v>
      </c>
      <c r="O1271" s="51">
        <v>3082.16</v>
      </c>
      <c r="P1271" s="51">
        <v>3239.07</v>
      </c>
      <c r="Q1271" s="51">
        <v>3616.44</v>
      </c>
      <c r="R1271" s="51">
        <v>3601.73</v>
      </c>
      <c r="S1271" s="51">
        <v>3147.69</v>
      </c>
      <c r="T1271" s="51">
        <v>3555.13</v>
      </c>
      <c r="U1271" s="51">
        <v>2018</v>
      </c>
    </row>
    <row r="1272" spans="1:21" ht="15.5">
      <c r="A1272" s="51">
        <v>624</v>
      </c>
      <c r="B1272" s="51" t="s">
        <v>695</v>
      </c>
      <c r="C1272" s="51" t="s">
        <v>375</v>
      </c>
      <c r="D1272" s="51" t="str">
        <f t="shared" si="19"/>
        <v>PPPPCCabo Verde</v>
      </c>
      <c r="E1272" s="51" t="s">
        <v>696</v>
      </c>
      <c r="F1272" s="51" t="s">
        <v>370</v>
      </c>
      <c r="G1272" s="51" t="s">
        <v>376</v>
      </c>
      <c r="H1272" s="51" t="s">
        <v>356</v>
      </c>
      <c r="I1272" s="51" t="s">
        <v>333</v>
      </c>
      <c r="J1272" s="51" t="s">
        <v>372</v>
      </c>
      <c r="K1272" s="51">
        <v>5719.98</v>
      </c>
      <c r="L1272" s="51">
        <v>5699.74</v>
      </c>
      <c r="M1272" s="51">
        <v>5658.99</v>
      </c>
      <c r="N1272" s="51">
        <v>5902.47</v>
      </c>
      <c r="O1272" s="51">
        <v>6224.24</v>
      </c>
      <c r="P1272" s="51">
        <v>6535.1</v>
      </c>
      <c r="Q1272" s="51">
        <v>7028.95</v>
      </c>
      <c r="R1272" s="51">
        <v>7470.87</v>
      </c>
      <c r="S1272" s="51">
        <v>6424.05</v>
      </c>
      <c r="T1272" s="51">
        <v>6836.53</v>
      </c>
      <c r="U1272" s="51">
        <v>2018</v>
      </c>
    </row>
    <row r="1273" spans="1:21" ht="15.5">
      <c r="A1273" s="51">
        <v>624</v>
      </c>
      <c r="B1273" s="51" t="s">
        <v>695</v>
      </c>
      <c r="C1273" s="51" t="s">
        <v>377</v>
      </c>
      <c r="D1273" s="51" t="str">
        <f t="shared" si="19"/>
        <v>NGAP_NPGDPCabo Verde</v>
      </c>
      <c r="E1273" s="51" t="s">
        <v>696</v>
      </c>
      <c r="F1273" s="51" t="s">
        <v>378</v>
      </c>
      <c r="G1273" s="51" t="s">
        <v>379</v>
      </c>
      <c r="H1273" s="51" t="s">
        <v>380</v>
      </c>
      <c r="I1273" s="51"/>
      <c r="J1273" s="51"/>
      <c r="K1273" s="51"/>
      <c r="L1273" s="51"/>
      <c r="M1273" s="51"/>
      <c r="N1273" s="51"/>
      <c r="O1273" s="51"/>
      <c r="P1273" s="51"/>
      <c r="Q1273" s="51"/>
      <c r="R1273" s="51"/>
      <c r="S1273" s="51"/>
      <c r="T1273" s="51"/>
      <c r="U1273" s="51"/>
    </row>
    <row r="1274" spans="1:21" ht="15.5">
      <c r="A1274" s="51">
        <v>624</v>
      </c>
      <c r="B1274" s="51" t="s">
        <v>695</v>
      </c>
      <c r="C1274" s="51" t="s">
        <v>381</v>
      </c>
      <c r="D1274" s="51" t="str">
        <f t="shared" si="19"/>
        <v>PPPSHCabo Verde</v>
      </c>
      <c r="E1274" s="51" t="s">
        <v>696</v>
      </c>
      <c r="F1274" s="51" t="s">
        <v>382</v>
      </c>
      <c r="G1274" s="51" t="s">
        <v>383</v>
      </c>
      <c r="H1274" s="51" t="s">
        <v>384</v>
      </c>
      <c r="I1274" s="51"/>
      <c r="J1274" s="51" t="s">
        <v>353</v>
      </c>
      <c r="K1274" s="51">
        <v>3.0000000000000001E-3</v>
      </c>
      <c r="L1274" s="51">
        <v>3.0000000000000001E-3</v>
      </c>
      <c r="M1274" s="51">
        <v>3.0000000000000001E-3</v>
      </c>
      <c r="N1274" s="51">
        <v>3.0000000000000001E-3</v>
      </c>
      <c r="O1274" s="51">
        <v>3.0000000000000001E-3</v>
      </c>
      <c r="P1274" s="51">
        <v>3.0000000000000001E-3</v>
      </c>
      <c r="Q1274" s="51">
        <v>3.0000000000000001E-3</v>
      </c>
      <c r="R1274" s="51">
        <v>3.0000000000000001E-3</v>
      </c>
      <c r="S1274" s="51">
        <v>3.0000000000000001E-3</v>
      </c>
      <c r="T1274" s="51">
        <v>3.0000000000000001E-3</v>
      </c>
      <c r="U1274" s="51">
        <v>2019</v>
      </c>
    </row>
    <row r="1275" spans="1:21" ht="15.5">
      <c r="A1275" s="51">
        <v>624</v>
      </c>
      <c r="B1275" s="51" t="s">
        <v>695</v>
      </c>
      <c r="C1275" s="51" t="s">
        <v>385</v>
      </c>
      <c r="D1275" s="51" t="str">
        <f t="shared" si="19"/>
        <v>PPPEXCabo Verde</v>
      </c>
      <c r="E1275" s="51" t="s">
        <v>696</v>
      </c>
      <c r="F1275" s="51" t="s">
        <v>386</v>
      </c>
      <c r="G1275" s="51" t="s">
        <v>387</v>
      </c>
      <c r="H1275" s="51" t="s">
        <v>388</v>
      </c>
      <c r="I1275" s="51"/>
      <c r="J1275" s="51" t="s">
        <v>353</v>
      </c>
      <c r="K1275" s="51">
        <v>51.140999999999998</v>
      </c>
      <c r="L1275" s="51">
        <v>51.854999999999997</v>
      </c>
      <c r="M1275" s="51">
        <v>51.84</v>
      </c>
      <c r="N1275" s="51">
        <v>50.453000000000003</v>
      </c>
      <c r="O1275" s="51">
        <v>49.363999999999997</v>
      </c>
      <c r="P1275" s="51">
        <v>48.476999999999997</v>
      </c>
      <c r="Q1275" s="51">
        <v>48.061999999999998</v>
      </c>
      <c r="R1275" s="51">
        <v>47.484999999999999</v>
      </c>
      <c r="S1275" s="51">
        <v>47.34</v>
      </c>
      <c r="T1275" s="51">
        <v>47.06</v>
      </c>
      <c r="U1275" s="51">
        <v>2019</v>
      </c>
    </row>
    <row r="1276" spans="1:21" ht="15.5">
      <c r="A1276" s="51">
        <v>624</v>
      </c>
      <c r="B1276" s="51" t="s">
        <v>695</v>
      </c>
      <c r="C1276" s="51" t="s">
        <v>389</v>
      </c>
      <c r="D1276" s="51" t="str">
        <f t="shared" si="19"/>
        <v>NID_NGDPCabo Verde</v>
      </c>
      <c r="E1276" s="51" t="s">
        <v>696</v>
      </c>
      <c r="F1276" s="51" t="s">
        <v>390</v>
      </c>
      <c r="G1276" s="51" t="s">
        <v>391</v>
      </c>
      <c r="H1276" s="51" t="s">
        <v>392</v>
      </c>
      <c r="I1276" s="51"/>
      <c r="J1276" s="51" t="s">
        <v>697</v>
      </c>
      <c r="K1276" s="51">
        <v>37.194000000000003</v>
      </c>
      <c r="L1276" s="51">
        <v>31.63</v>
      </c>
      <c r="M1276" s="51">
        <v>37.003999999999998</v>
      </c>
      <c r="N1276" s="51">
        <v>38.564999999999998</v>
      </c>
      <c r="O1276" s="51">
        <v>36.994999999999997</v>
      </c>
      <c r="P1276" s="51">
        <v>38.256</v>
      </c>
      <c r="Q1276" s="51">
        <v>36.517000000000003</v>
      </c>
      <c r="R1276" s="51">
        <v>37.54</v>
      </c>
      <c r="S1276" s="51">
        <v>36.524999999999999</v>
      </c>
      <c r="T1276" s="51">
        <v>38.249000000000002</v>
      </c>
      <c r="U1276" s="51">
        <v>2019</v>
      </c>
    </row>
    <row r="1277" spans="1:21" ht="15.5">
      <c r="A1277" s="51">
        <v>624</v>
      </c>
      <c r="B1277" s="51" t="s">
        <v>695</v>
      </c>
      <c r="C1277" s="51" t="s">
        <v>393</v>
      </c>
      <c r="D1277" s="51" t="str">
        <f t="shared" si="19"/>
        <v>NGSD_NGDPCabo Verde</v>
      </c>
      <c r="E1277" s="51" t="s">
        <v>696</v>
      </c>
      <c r="F1277" s="51" t="s">
        <v>394</v>
      </c>
      <c r="G1277" s="51" t="s">
        <v>395</v>
      </c>
      <c r="H1277" s="51" t="s">
        <v>392</v>
      </c>
      <c r="I1277" s="51"/>
      <c r="J1277" s="51" t="s">
        <v>697</v>
      </c>
      <c r="K1277" s="51">
        <v>24.6</v>
      </c>
      <c r="L1277" s="51">
        <v>26.759</v>
      </c>
      <c r="M1277" s="51">
        <v>27.922000000000001</v>
      </c>
      <c r="N1277" s="51">
        <v>35.386000000000003</v>
      </c>
      <c r="O1277" s="51">
        <v>33.167000000000002</v>
      </c>
      <c r="P1277" s="51">
        <v>30.411999999999999</v>
      </c>
      <c r="Q1277" s="51">
        <v>31.294</v>
      </c>
      <c r="R1277" s="51">
        <v>37.145000000000003</v>
      </c>
      <c r="S1277" s="51">
        <v>22.721</v>
      </c>
      <c r="T1277" s="51">
        <v>27.661000000000001</v>
      </c>
      <c r="U1277" s="51">
        <v>2019</v>
      </c>
    </row>
    <row r="1278" spans="1:21" ht="15.5">
      <c r="A1278" s="51">
        <v>624</v>
      </c>
      <c r="B1278" s="51" t="s">
        <v>695</v>
      </c>
      <c r="C1278" s="51" t="s">
        <v>396</v>
      </c>
      <c r="D1278" s="51" t="str">
        <f t="shared" si="19"/>
        <v>PCPICabo Verde</v>
      </c>
      <c r="E1278" s="51" t="s">
        <v>696</v>
      </c>
      <c r="F1278" s="51" t="s">
        <v>397</v>
      </c>
      <c r="G1278" s="51" t="s">
        <v>398</v>
      </c>
      <c r="H1278" s="51" t="s">
        <v>360</v>
      </c>
      <c r="I1278" s="51"/>
      <c r="J1278" s="51" t="s">
        <v>698</v>
      </c>
      <c r="K1278" s="51">
        <v>98.021000000000001</v>
      </c>
      <c r="L1278" s="51">
        <v>99.497</v>
      </c>
      <c r="M1278" s="51">
        <v>99.259</v>
      </c>
      <c r="N1278" s="51">
        <v>99.400999999999996</v>
      </c>
      <c r="O1278" s="51">
        <v>97.974000000000004</v>
      </c>
      <c r="P1278" s="51">
        <v>98.741</v>
      </c>
      <c r="Q1278" s="51">
        <v>100</v>
      </c>
      <c r="R1278" s="51">
        <v>101.10599999999999</v>
      </c>
      <c r="S1278" s="51">
        <v>101.718</v>
      </c>
      <c r="T1278" s="51">
        <v>102.93899999999999</v>
      </c>
      <c r="U1278" s="51">
        <v>2019</v>
      </c>
    </row>
    <row r="1279" spans="1:21" ht="15.5">
      <c r="A1279" s="51">
        <v>624</v>
      </c>
      <c r="B1279" s="51" t="s">
        <v>695</v>
      </c>
      <c r="C1279" s="51" t="s">
        <v>400</v>
      </c>
      <c r="D1279" s="51" t="str">
        <f t="shared" si="19"/>
        <v>PCPIPCHCabo Verde</v>
      </c>
      <c r="E1279" s="51" t="s">
        <v>696</v>
      </c>
      <c r="F1279" s="51" t="s">
        <v>397</v>
      </c>
      <c r="G1279" s="51" t="s">
        <v>401</v>
      </c>
      <c r="H1279" s="51" t="s">
        <v>347</v>
      </c>
      <c r="I1279" s="51"/>
      <c r="J1279" s="51" t="s">
        <v>402</v>
      </c>
      <c r="K1279" s="51">
        <v>2.5430000000000001</v>
      </c>
      <c r="L1279" s="51">
        <v>1.506</v>
      </c>
      <c r="M1279" s="51">
        <v>-0.23799999999999999</v>
      </c>
      <c r="N1279" s="51">
        <v>0.14299999999999999</v>
      </c>
      <c r="O1279" s="51">
        <v>-1.4359999999999999</v>
      </c>
      <c r="P1279" s="51">
        <v>0.78300000000000003</v>
      </c>
      <c r="Q1279" s="51">
        <v>1.2749999999999999</v>
      </c>
      <c r="R1279" s="51">
        <v>1.1060000000000001</v>
      </c>
      <c r="S1279" s="51">
        <v>0.60499999999999998</v>
      </c>
      <c r="T1279" s="51">
        <v>1.2</v>
      </c>
      <c r="U1279" s="51">
        <v>2019</v>
      </c>
    </row>
    <row r="1280" spans="1:21" ht="15.5">
      <c r="A1280" s="51">
        <v>624</v>
      </c>
      <c r="B1280" s="51" t="s">
        <v>695</v>
      </c>
      <c r="C1280" s="51" t="s">
        <v>403</v>
      </c>
      <c r="D1280" s="51" t="str">
        <f t="shared" si="19"/>
        <v>PCPIECabo Verde</v>
      </c>
      <c r="E1280" s="51" t="s">
        <v>696</v>
      </c>
      <c r="F1280" s="51" t="s">
        <v>404</v>
      </c>
      <c r="G1280" s="51" t="s">
        <v>405</v>
      </c>
      <c r="H1280" s="51" t="s">
        <v>360</v>
      </c>
      <c r="I1280" s="51"/>
      <c r="J1280" s="51" t="s">
        <v>698</v>
      </c>
      <c r="K1280" s="51">
        <v>100.134</v>
      </c>
      <c r="L1280" s="51">
        <v>100.199</v>
      </c>
      <c r="M1280" s="51">
        <v>99.86</v>
      </c>
      <c r="N1280" s="51">
        <v>99.334999999999994</v>
      </c>
      <c r="O1280" s="51">
        <v>99.087000000000003</v>
      </c>
      <c r="P1280" s="51">
        <v>99.352999999999994</v>
      </c>
      <c r="Q1280" s="51">
        <v>100.35</v>
      </c>
      <c r="R1280" s="51">
        <v>102.29300000000001</v>
      </c>
      <c r="S1280" s="51">
        <v>101.42</v>
      </c>
      <c r="T1280" s="51">
        <v>102.637</v>
      </c>
      <c r="U1280" s="51">
        <v>2019</v>
      </c>
    </row>
    <row r="1281" spans="1:21" ht="15.5">
      <c r="A1281" s="51">
        <v>624</v>
      </c>
      <c r="B1281" s="51" t="s">
        <v>695</v>
      </c>
      <c r="C1281" s="51" t="s">
        <v>406</v>
      </c>
      <c r="D1281" s="51" t="str">
        <f t="shared" si="19"/>
        <v>PCPIEPCHCabo Verde</v>
      </c>
      <c r="E1281" s="51" t="s">
        <v>696</v>
      </c>
      <c r="F1281" s="51" t="s">
        <v>404</v>
      </c>
      <c r="G1281" s="51" t="s">
        <v>407</v>
      </c>
      <c r="H1281" s="51" t="s">
        <v>347</v>
      </c>
      <c r="I1281" s="51"/>
      <c r="J1281" s="51" t="s">
        <v>408</v>
      </c>
      <c r="K1281" s="51">
        <v>4.1399999999999997</v>
      </c>
      <c r="L1281" s="51">
        <v>6.5000000000000002E-2</v>
      </c>
      <c r="M1281" s="51">
        <v>-0.33900000000000002</v>
      </c>
      <c r="N1281" s="51">
        <v>-0.52500000000000002</v>
      </c>
      <c r="O1281" s="51">
        <v>-0.25</v>
      </c>
      <c r="P1281" s="51">
        <v>0.26900000000000002</v>
      </c>
      <c r="Q1281" s="51">
        <v>1.0029999999999999</v>
      </c>
      <c r="R1281" s="51">
        <v>1.9359999999999999</v>
      </c>
      <c r="S1281" s="51">
        <v>-0.85299999999999998</v>
      </c>
      <c r="T1281" s="51">
        <v>1.2</v>
      </c>
      <c r="U1281" s="51">
        <v>2019</v>
      </c>
    </row>
    <row r="1282" spans="1:21" ht="15.5">
      <c r="A1282" s="51">
        <v>624</v>
      </c>
      <c r="B1282" s="51" t="s">
        <v>695</v>
      </c>
      <c r="C1282" s="51" t="s">
        <v>409</v>
      </c>
      <c r="D1282" s="51" t="str">
        <f t="shared" si="19"/>
        <v>FLIBOR6Cabo Verde</v>
      </c>
      <c r="E1282" s="51" t="s">
        <v>696</v>
      </c>
      <c r="F1282" s="51" t="s">
        <v>410</v>
      </c>
      <c r="G1282" s="51"/>
      <c r="H1282" s="51" t="s">
        <v>384</v>
      </c>
      <c r="I1282" s="51"/>
      <c r="J1282" s="51"/>
      <c r="K1282" s="51"/>
      <c r="L1282" s="51"/>
      <c r="M1282" s="51"/>
      <c r="N1282" s="51"/>
      <c r="O1282" s="51"/>
      <c r="P1282" s="51"/>
      <c r="Q1282" s="51"/>
      <c r="R1282" s="51"/>
      <c r="S1282" s="51"/>
      <c r="T1282" s="51"/>
      <c r="U1282" s="51"/>
    </row>
    <row r="1283" spans="1:21" ht="15.5">
      <c r="A1283" s="51">
        <v>624</v>
      </c>
      <c r="B1283" s="51" t="s">
        <v>695</v>
      </c>
      <c r="C1283" s="51" t="s">
        <v>411</v>
      </c>
      <c r="D1283" s="51" t="str">
        <f t="shared" ref="D1283:D1346" si="20">C1283&amp;E1283</f>
        <v>TM_RPCHCabo Verde</v>
      </c>
      <c r="E1283" s="51" t="s">
        <v>696</v>
      </c>
      <c r="F1283" s="51" t="s">
        <v>412</v>
      </c>
      <c r="G1283" s="51" t="s">
        <v>413</v>
      </c>
      <c r="H1283" s="51" t="s">
        <v>347</v>
      </c>
      <c r="I1283" s="51"/>
      <c r="J1283" s="51" t="s">
        <v>699</v>
      </c>
      <c r="K1283" s="51">
        <v>-12.97</v>
      </c>
      <c r="L1283" s="51">
        <v>-2.6349999999999998</v>
      </c>
      <c r="M1283" s="51">
        <v>10.308</v>
      </c>
      <c r="N1283" s="51">
        <v>-22.606000000000002</v>
      </c>
      <c r="O1283" s="51">
        <v>18.870999999999999</v>
      </c>
      <c r="P1283" s="51">
        <v>16.013000000000002</v>
      </c>
      <c r="Q1283" s="51">
        <v>10.518000000000001</v>
      </c>
      <c r="R1283" s="51">
        <v>-3.3570000000000002</v>
      </c>
      <c r="S1283" s="51">
        <v>-18.207999999999998</v>
      </c>
      <c r="T1283" s="51">
        <v>15.863</v>
      </c>
      <c r="U1283" s="51">
        <v>2019</v>
      </c>
    </row>
    <row r="1284" spans="1:21" ht="15.5">
      <c r="A1284" s="51">
        <v>624</v>
      </c>
      <c r="B1284" s="51" t="s">
        <v>695</v>
      </c>
      <c r="C1284" s="51" t="s">
        <v>415</v>
      </c>
      <c r="D1284" s="51" t="str">
        <f t="shared" si="20"/>
        <v>TMG_RPCHCabo Verde</v>
      </c>
      <c r="E1284" s="51" t="s">
        <v>696</v>
      </c>
      <c r="F1284" s="51" t="s">
        <v>416</v>
      </c>
      <c r="G1284" s="51" t="s">
        <v>417</v>
      </c>
      <c r="H1284" s="51" t="s">
        <v>347</v>
      </c>
      <c r="I1284" s="51"/>
      <c r="J1284" s="51" t="s">
        <v>699</v>
      </c>
      <c r="K1284" s="51">
        <v>-20.872</v>
      </c>
      <c r="L1284" s="51">
        <v>-2.806</v>
      </c>
      <c r="M1284" s="51">
        <v>12.198</v>
      </c>
      <c r="N1284" s="51">
        <v>-22.616</v>
      </c>
      <c r="O1284" s="51">
        <v>20.016999999999999</v>
      </c>
      <c r="P1284" s="51">
        <v>21.256</v>
      </c>
      <c r="Q1284" s="51">
        <v>9.798</v>
      </c>
      <c r="R1284" s="51">
        <v>-3.1539999999999999</v>
      </c>
      <c r="S1284" s="51">
        <v>-15.555</v>
      </c>
      <c r="T1284" s="51">
        <v>11.728</v>
      </c>
      <c r="U1284" s="51">
        <v>2019</v>
      </c>
    </row>
    <row r="1285" spans="1:21" ht="15.5">
      <c r="A1285" s="51">
        <v>624</v>
      </c>
      <c r="B1285" s="51" t="s">
        <v>695</v>
      </c>
      <c r="C1285" s="51" t="s">
        <v>418</v>
      </c>
      <c r="D1285" s="51" t="str">
        <f t="shared" si="20"/>
        <v>TX_RPCHCabo Verde</v>
      </c>
      <c r="E1285" s="51" t="s">
        <v>696</v>
      </c>
      <c r="F1285" s="51" t="s">
        <v>419</v>
      </c>
      <c r="G1285" s="51" t="s">
        <v>420</v>
      </c>
      <c r="H1285" s="51" t="s">
        <v>347</v>
      </c>
      <c r="I1285" s="51"/>
      <c r="J1285" s="51" t="s">
        <v>699</v>
      </c>
      <c r="K1285" s="51">
        <v>3.7629999999999999</v>
      </c>
      <c r="L1285" s="51">
        <v>13.224</v>
      </c>
      <c r="M1285" s="51">
        <v>2.3610000000000002</v>
      </c>
      <c r="N1285" s="51">
        <v>-6.5490000000000004</v>
      </c>
      <c r="O1285" s="51">
        <v>12.278</v>
      </c>
      <c r="P1285" s="51">
        <v>1.41</v>
      </c>
      <c r="Q1285" s="51">
        <v>9.7430000000000003</v>
      </c>
      <c r="R1285" s="51">
        <v>10.054</v>
      </c>
      <c r="S1285" s="51">
        <v>-44.643000000000001</v>
      </c>
      <c r="T1285" s="51">
        <v>26.890999999999998</v>
      </c>
      <c r="U1285" s="51">
        <v>2019</v>
      </c>
    </row>
    <row r="1286" spans="1:21" ht="15.5">
      <c r="A1286" s="51">
        <v>624</v>
      </c>
      <c r="B1286" s="51" t="s">
        <v>695</v>
      </c>
      <c r="C1286" s="51" t="s">
        <v>421</v>
      </c>
      <c r="D1286" s="51" t="str">
        <f t="shared" si="20"/>
        <v>TXG_RPCHCabo Verde</v>
      </c>
      <c r="E1286" s="51" t="s">
        <v>696</v>
      </c>
      <c r="F1286" s="51" t="s">
        <v>422</v>
      </c>
      <c r="G1286" s="51" t="s">
        <v>423</v>
      </c>
      <c r="H1286" s="51" t="s">
        <v>347</v>
      </c>
      <c r="I1286" s="51"/>
      <c r="J1286" s="51" t="s">
        <v>699</v>
      </c>
      <c r="K1286" s="51">
        <v>-9.9740000000000002</v>
      </c>
      <c r="L1286" s="51">
        <v>16.954000000000001</v>
      </c>
      <c r="M1286" s="51">
        <v>53.454999999999998</v>
      </c>
      <c r="N1286" s="51">
        <v>-17.033999999999999</v>
      </c>
      <c r="O1286" s="51">
        <v>10.3</v>
      </c>
      <c r="P1286" s="51">
        <v>-5.8339999999999996</v>
      </c>
      <c r="Q1286" s="51">
        <v>26.189</v>
      </c>
      <c r="R1286" s="51">
        <v>-1.1479999999999999</v>
      </c>
      <c r="S1286" s="51">
        <v>-3.6680000000000001</v>
      </c>
      <c r="T1286" s="51">
        <v>19.463999999999999</v>
      </c>
      <c r="U1286" s="51">
        <v>2019</v>
      </c>
    </row>
    <row r="1287" spans="1:21" ht="15.5">
      <c r="A1287" s="51">
        <v>624</v>
      </c>
      <c r="B1287" s="51" t="s">
        <v>695</v>
      </c>
      <c r="C1287" s="51" t="s">
        <v>424</v>
      </c>
      <c r="D1287" s="51" t="str">
        <f t="shared" si="20"/>
        <v>LURCabo Verde</v>
      </c>
      <c r="E1287" s="51" t="s">
        <v>696</v>
      </c>
      <c r="F1287" s="51" t="s">
        <v>425</v>
      </c>
      <c r="G1287" s="51" t="s">
        <v>426</v>
      </c>
      <c r="H1287" s="51" t="s">
        <v>427</v>
      </c>
      <c r="I1287" s="51"/>
      <c r="J1287" s="51" t="s">
        <v>700</v>
      </c>
      <c r="K1287" s="51">
        <v>16.8</v>
      </c>
      <c r="L1287" s="51">
        <v>16.399999999999999</v>
      </c>
      <c r="M1287" s="51">
        <v>15.8</v>
      </c>
      <c r="N1287" s="51">
        <v>12.4</v>
      </c>
      <c r="O1287" s="51">
        <v>15</v>
      </c>
      <c r="P1287" s="51">
        <v>12.2</v>
      </c>
      <c r="Q1287" s="51">
        <v>12.2</v>
      </c>
      <c r="R1287" s="51">
        <v>8.5</v>
      </c>
      <c r="S1287" s="51">
        <v>8.5</v>
      </c>
      <c r="T1287" s="51">
        <v>8.5</v>
      </c>
      <c r="U1287" s="51">
        <v>2018</v>
      </c>
    </row>
    <row r="1288" spans="1:21" ht="15.5">
      <c r="A1288" s="51">
        <v>624</v>
      </c>
      <c r="B1288" s="51" t="s">
        <v>695</v>
      </c>
      <c r="C1288" s="51" t="s">
        <v>428</v>
      </c>
      <c r="D1288" s="51" t="str">
        <f t="shared" si="20"/>
        <v>LECabo Verde</v>
      </c>
      <c r="E1288" s="51" t="s">
        <v>696</v>
      </c>
      <c r="F1288" s="51" t="s">
        <v>429</v>
      </c>
      <c r="G1288" s="51" t="s">
        <v>430</v>
      </c>
      <c r="H1288" s="51" t="s">
        <v>431</v>
      </c>
      <c r="I1288" s="51" t="s">
        <v>432</v>
      </c>
      <c r="J1288" s="51"/>
      <c r="K1288" s="51"/>
      <c r="L1288" s="51"/>
      <c r="M1288" s="51"/>
      <c r="N1288" s="51"/>
      <c r="O1288" s="51"/>
      <c r="P1288" s="51"/>
      <c r="Q1288" s="51"/>
      <c r="R1288" s="51"/>
      <c r="S1288" s="51"/>
      <c r="T1288" s="51"/>
      <c r="U1288" s="51"/>
    </row>
    <row r="1289" spans="1:21" ht="15.5">
      <c r="A1289" s="51">
        <v>624</v>
      </c>
      <c r="B1289" s="51" t="s">
        <v>695</v>
      </c>
      <c r="C1289" s="51" t="s">
        <v>433</v>
      </c>
      <c r="D1289" s="51" t="str">
        <f t="shared" si="20"/>
        <v>LPCabo Verde</v>
      </c>
      <c r="E1289" s="51" t="s">
        <v>696</v>
      </c>
      <c r="F1289" s="51" t="s">
        <v>434</v>
      </c>
      <c r="G1289" s="51" t="s">
        <v>435</v>
      </c>
      <c r="H1289" s="51" t="s">
        <v>431</v>
      </c>
      <c r="I1289" s="51" t="s">
        <v>432</v>
      </c>
      <c r="J1289" s="51" t="s">
        <v>700</v>
      </c>
      <c r="K1289" s="51">
        <v>0.51400000000000001</v>
      </c>
      <c r="L1289" s="51">
        <v>0.52</v>
      </c>
      <c r="M1289" s="51">
        <v>0.52600000000000002</v>
      </c>
      <c r="N1289" s="51">
        <v>0.53300000000000003</v>
      </c>
      <c r="O1289" s="51">
        <v>0.54</v>
      </c>
      <c r="P1289" s="51">
        <v>0.54600000000000004</v>
      </c>
      <c r="Q1289" s="51">
        <v>0.54400000000000004</v>
      </c>
      <c r="R1289" s="51">
        <v>0.55000000000000004</v>
      </c>
      <c r="S1289" s="51">
        <v>0.55700000000000005</v>
      </c>
      <c r="T1289" s="51">
        <v>0.56299999999999994</v>
      </c>
      <c r="U1289" s="51">
        <v>2018</v>
      </c>
    </row>
    <row r="1290" spans="1:21" ht="15.5">
      <c r="A1290" s="51">
        <v>624</v>
      </c>
      <c r="B1290" s="51" t="s">
        <v>695</v>
      </c>
      <c r="C1290" s="51" t="s">
        <v>437</v>
      </c>
      <c r="D1290" s="51" t="str">
        <f t="shared" si="20"/>
        <v>GGRCabo Verde</v>
      </c>
      <c r="E1290" s="51" t="s">
        <v>696</v>
      </c>
      <c r="F1290" s="51" t="s">
        <v>438</v>
      </c>
      <c r="G1290" s="51" t="s">
        <v>439</v>
      </c>
      <c r="H1290" s="51" t="s">
        <v>342</v>
      </c>
      <c r="I1290" s="51" t="s">
        <v>343</v>
      </c>
      <c r="J1290" s="51" t="s">
        <v>701</v>
      </c>
      <c r="K1290" s="51">
        <v>36.688000000000002</v>
      </c>
      <c r="L1290" s="51">
        <v>37.716000000000001</v>
      </c>
      <c r="M1290" s="51">
        <v>35.326999999999998</v>
      </c>
      <c r="N1290" s="51">
        <v>42.677999999999997</v>
      </c>
      <c r="O1290" s="51">
        <v>44.106999999999999</v>
      </c>
      <c r="P1290" s="51">
        <v>49.505000000000003</v>
      </c>
      <c r="Q1290" s="51">
        <v>51.856999999999999</v>
      </c>
      <c r="R1290" s="51">
        <v>57.389000000000003</v>
      </c>
      <c r="S1290" s="51">
        <v>43.750999999999998</v>
      </c>
      <c r="T1290" s="51">
        <v>53.896000000000001</v>
      </c>
      <c r="U1290" s="51">
        <v>2019</v>
      </c>
    </row>
    <row r="1291" spans="1:21" ht="15.5">
      <c r="A1291" s="51">
        <v>624</v>
      </c>
      <c r="B1291" s="51" t="s">
        <v>695</v>
      </c>
      <c r="C1291" s="51" t="s">
        <v>441</v>
      </c>
      <c r="D1291" s="51" t="str">
        <f t="shared" si="20"/>
        <v>GGR_NGDPCabo Verde</v>
      </c>
      <c r="E1291" s="51" t="s">
        <v>696</v>
      </c>
      <c r="F1291" s="51" t="s">
        <v>438</v>
      </c>
      <c r="G1291" s="51" t="s">
        <v>439</v>
      </c>
      <c r="H1291" s="51" t="s">
        <v>392</v>
      </c>
      <c r="I1291" s="51"/>
      <c r="J1291" s="51" t="s">
        <v>442</v>
      </c>
      <c r="K1291" s="51">
        <v>24.402000000000001</v>
      </c>
      <c r="L1291" s="51">
        <v>24.535</v>
      </c>
      <c r="M1291" s="51">
        <v>22.875</v>
      </c>
      <c r="N1291" s="51">
        <v>26.891999999999999</v>
      </c>
      <c r="O1291" s="51">
        <v>26.606000000000002</v>
      </c>
      <c r="P1291" s="51">
        <v>28.599</v>
      </c>
      <c r="Q1291" s="51">
        <v>28.23</v>
      </c>
      <c r="R1291" s="51">
        <v>29.4</v>
      </c>
      <c r="S1291" s="51">
        <v>25.837</v>
      </c>
      <c r="T1291" s="51">
        <v>29.731999999999999</v>
      </c>
      <c r="U1291" s="51">
        <v>2019</v>
      </c>
    </row>
    <row r="1292" spans="1:21" ht="15.5">
      <c r="A1292" s="51">
        <v>624</v>
      </c>
      <c r="B1292" s="51" t="s">
        <v>695</v>
      </c>
      <c r="C1292" s="51" t="s">
        <v>443</v>
      </c>
      <c r="D1292" s="51" t="str">
        <f t="shared" si="20"/>
        <v>GGXCabo Verde</v>
      </c>
      <c r="E1292" s="51" t="s">
        <v>696</v>
      </c>
      <c r="F1292" s="51" t="s">
        <v>444</v>
      </c>
      <c r="G1292" s="51" t="s">
        <v>445</v>
      </c>
      <c r="H1292" s="51" t="s">
        <v>342</v>
      </c>
      <c r="I1292" s="51" t="s">
        <v>343</v>
      </c>
      <c r="J1292" s="51" t="s">
        <v>701</v>
      </c>
      <c r="K1292" s="51">
        <v>52.151000000000003</v>
      </c>
      <c r="L1292" s="51">
        <v>52.024999999999999</v>
      </c>
      <c r="M1292" s="51">
        <v>47.082000000000001</v>
      </c>
      <c r="N1292" s="51">
        <v>49.906999999999996</v>
      </c>
      <c r="O1292" s="51">
        <v>49.139000000000003</v>
      </c>
      <c r="P1292" s="51">
        <v>54.65</v>
      </c>
      <c r="Q1292" s="51">
        <v>56.725999999999999</v>
      </c>
      <c r="R1292" s="51">
        <v>60.973999999999997</v>
      </c>
      <c r="S1292" s="51">
        <v>58.776000000000003</v>
      </c>
      <c r="T1292" s="51">
        <v>68.228999999999999</v>
      </c>
      <c r="U1292" s="51">
        <v>2019</v>
      </c>
    </row>
    <row r="1293" spans="1:21" ht="15.5">
      <c r="A1293" s="51">
        <v>624</v>
      </c>
      <c r="B1293" s="51" t="s">
        <v>695</v>
      </c>
      <c r="C1293" s="51" t="s">
        <v>446</v>
      </c>
      <c r="D1293" s="51" t="str">
        <f t="shared" si="20"/>
        <v>GGX_NGDPCabo Verde</v>
      </c>
      <c r="E1293" s="51" t="s">
        <v>696</v>
      </c>
      <c r="F1293" s="51" t="s">
        <v>444</v>
      </c>
      <c r="G1293" s="51" t="s">
        <v>445</v>
      </c>
      <c r="H1293" s="51" t="s">
        <v>392</v>
      </c>
      <c r="I1293" s="51"/>
      <c r="J1293" s="51" t="s">
        <v>447</v>
      </c>
      <c r="K1293" s="51">
        <v>34.686</v>
      </c>
      <c r="L1293" s="51">
        <v>33.843000000000004</v>
      </c>
      <c r="M1293" s="51">
        <v>30.486999999999998</v>
      </c>
      <c r="N1293" s="51">
        <v>31.448</v>
      </c>
      <c r="O1293" s="51">
        <v>29.640999999999998</v>
      </c>
      <c r="P1293" s="51">
        <v>31.571999999999999</v>
      </c>
      <c r="Q1293" s="51">
        <v>30.88</v>
      </c>
      <c r="R1293" s="51">
        <v>31.236000000000001</v>
      </c>
      <c r="S1293" s="51">
        <v>34.71</v>
      </c>
      <c r="T1293" s="51">
        <v>37.637999999999998</v>
      </c>
      <c r="U1293" s="51">
        <v>2019</v>
      </c>
    </row>
    <row r="1294" spans="1:21" ht="15.5">
      <c r="A1294" s="51">
        <v>624</v>
      </c>
      <c r="B1294" s="51" t="s">
        <v>695</v>
      </c>
      <c r="C1294" s="51" t="s">
        <v>448</v>
      </c>
      <c r="D1294" s="51" t="str">
        <f t="shared" si="20"/>
        <v>GGXCNLCabo Verde</v>
      </c>
      <c r="E1294" s="51" t="s">
        <v>696</v>
      </c>
      <c r="F1294" s="51" t="s">
        <v>449</v>
      </c>
      <c r="G1294" s="51" t="s">
        <v>450</v>
      </c>
      <c r="H1294" s="51" t="s">
        <v>342</v>
      </c>
      <c r="I1294" s="51" t="s">
        <v>343</v>
      </c>
      <c r="J1294" s="51" t="s">
        <v>701</v>
      </c>
      <c r="K1294" s="51">
        <v>-15.462999999999999</v>
      </c>
      <c r="L1294" s="51">
        <v>-14.308999999999999</v>
      </c>
      <c r="M1294" s="51">
        <v>-11.756</v>
      </c>
      <c r="N1294" s="51">
        <v>-7.2290000000000001</v>
      </c>
      <c r="O1294" s="51">
        <v>-5.0309999999999997</v>
      </c>
      <c r="P1294" s="51">
        <v>-5.1449999999999996</v>
      </c>
      <c r="Q1294" s="51">
        <v>-4.8689999999999998</v>
      </c>
      <c r="R1294" s="51">
        <v>-3.585</v>
      </c>
      <c r="S1294" s="51">
        <v>-15.023999999999999</v>
      </c>
      <c r="T1294" s="51">
        <v>-14.333</v>
      </c>
      <c r="U1294" s="51">
        <v>2019</v>
      </c>
    </row>
    <row r="1295" spans="1:21" ht="15.5">
      <c r="A1295" s="51">
        <v>624</v>
      </c>
      <c r="B1295" s="51" t="s">
        <v>695</v>
      </c>
      <c r="C1295" s="51" t="s">
        <v>451</v>
      </c>
      <c r="D1295" s="51" t="str">
        <f t="shared" si="20"/>
        <v>GGXCNL_NGDPCabo Verde</v>
      </c>
      <c r="E1295" s="51" t="s">
        <v>696</v>
      </c>
      <c r="F1295" s="51" t="s">
        <v>449</v>
      </c>
      <c r="G1295" s="51" t="s">
        <v>450</v>
      </c>
      <c r="H1295" s="51" t="s">
        <v>392</v>
      </c>
      <c r="I1295" s="51"/>
      <c r="J1295" s="51" t="s">
        <v>452</v>
      </c>
      <c r="K1295" s="51">
        <v>-10.285</v>
      </c>
      <c r="L1295" s="51">
        <v>-9.3079999999999998</v>
      </c>
      <c r="M1295" s="51">
        <v>-7.6120000000000001</v>
      </c>
      <c r="N1295" s="51">
        <v>-4.5549999999999997</v>
      </c>
      <c r="O1295" s="51">
        <v>-3.0350000000000001</v>
      </c>
      <c r="P1295" s="51">
        <v>-2.972</v>
      </c>
      <c r="Q1295" s="51">
        <v>-2.6509999999999998</v>
      </c>
      <c r="R1295" s="51">
        <v>-1.837</v>
      </c>
      <c r="S1295" s="51">
        <v>-8.8729999999999993</v>
      </c>
      <c r="T1295" s="51">
        <v>-7.907</v>
      </c>
      <c r="U1295" s="51">
        <v>2019</v>
      </c>
    </row>
    <row r="1296" spans="1:21" ht="15.5">
      <c r="A1296" s="51">
        <v>624</v>
      </c>
      <c r="B1296" s="51" t="s">
        <v>695</v>
      </c>
      <c r="C1296" s="51" t="s">
        <v>453</v>
      </c>
      <c r="D1296" s="51" t="str">
        <f t="shared" si="20"/>
        <v>GGSBCabo Verde</v>
      </c>
      <c r="E1296" s="51" t="s">
        <v>696</v>
      </c>
      <c r="F1296" s="51" t="s">
        <v>454</v>
      </c>
      <c r="G1296" s="51" t="s">
        <v>455</v>
      </c>
      <c r="H1296" s="51" t="s">
        <v>342</v>
      </c>
      <c r="I1296" s="51" t="s">
        <v>343</v>
      </c>
      <c r="J1296" s="51"/>
      <c r="K1296" s="51"/>
      <c r="L1296" s="51"/>
      <c r="M1296" s="51"/>
      <c r="N1296" s="51"/>
      <c r="O1296" s="51"/>
      <c r="P1296" s="51"/>
      <c r="Q1296" s="51"/>
      <c r="R1296" s="51"/>
      <c r="S1296" s="51"/>
      <c r="T1296" s="51"/>
      <c r="U1296" s="51"/>
    </row>
    <row r="1297" spans="1:21" ht="15.5">
      <c r="A1297" s="51">
        <v>624</v>
      </c>
      <c r="B1297" s="51" t="s">
        <v>695</v>
      </c>
      <c r="C1297" s="51" t="s">
        <v>456</v>
      </c>
      <c r="D1297" s="51" t="str">
        <f t="shared" si="20"/>
        <v>GGSB_NPGDPCabo Verde</v>
      </c>
      <c r="E1297" s="51" t="s">
        <v>696</v>
      </c>
      <c r="F1297" s="51" t="s">
        <v>454</v>
      </c>
      <c r="G1297" s="51" t="s">
        <v>455</v>
      </c>
      <c r="H1297" s="51" t="s">
        <v>380</v>
      </c>
      <c r="I1297" s="51"/>
      <c r="J1297" s="51"/>
      <c r="K1297" s="51"/>
      <c r="L1297" s="51"/>
      <c r="M1297" s="51"/>
      <c r="N1297" s="51"/>
      <c r="O1297" s="51"/>
      <c r="P1297" s="51"/>
      <c r="Q1297" s="51"/>
      <c r="R1297" s="51"/>
      <c r="S1297" s="51"/>
      <c r="T1297" s="51"/>
      <c r="U1297" s="51"/>
    </row>
    <row r="1298" spans="1:21" ht="15.5">
      <c r="A1298" s="51">
        <v>624</v>
      </c>
      <c r="B1298" s="51" t="s">
        <v>695</v>
      </c>
      <c r="C1298" s="51" t="s">
        <v>457</v>
      </c>
      <c r="D1298" s="51" t="str">
        <f t="shared" si="20"/>
        <v>GGXONLBCabo Verde</v>
      </c>
      <c r="E1298" s="51" t="s">
        <v>696</v>
      </c>
      <c r="F1298" s="51" t="s">
        <v>458</v>
      </c>
      <c r="G1298" s="51" t="s">
        <v>459</v>
      </c>
      <c r="H1298" s="51" t="s">
        <v>342</v>
      </c>
      <c r="I1298" s="51" t="s">
        <v>343</v>
      </c>
      <c r="J1298" s="51" t="s">
        <v>701</v>
      </c>
      <c r="K1298" s="51">
        <v>-12.887</v>
      </c>
      <c r="L1298" s="51">
        <v>-11.584</v>
      </c>
      <c r="M1298" s="51">
        <v>-8.8109999999999999</v>
      </c>
      <c r="N1298" s="51">
        <v>-3.1309999999999998</v>
      </c>
      <c r="O1298" s="51">
        <v>-0.84299999999999997</v>
      </c>
      <c r="P1298" s="51">
        <v>-0.65</v>
      </c>
      <c r="Q1298" s="51">
        <v>-0.27100000000000002</v>
      </c>
      <c r="R1298" s="51">
        <v>1.278</v>
      </c>
      <c r="S1298" s="51">
        <v>-10.259</v>
      </c>
      <c r="T1298" s="51">
        <v>-9.7579999999999991</v>
      </c>
      <c r="U1298" s="51">
        <v>2019</v>
      </c>
    </row>
    <row r="1299" spans="1:21" ht="15.5">
      <c r="A1299" s="51">
        <v>624</v>
      </c>
      <c r="B1299" s="51" t="s">
        <v>695</v>
      </c>
      <c r="C1299" s="51" t="s">
        <v>460</v>
      </c>
      <c r="D1299" s="51" t="str">
        <f t="shared" si="20"/>
        <v>GGXONLB_NGDPCabo Verde</v>
      </c>
      <c r="E1299" s="51" t="s">
        <v>696</v>
      </c>
      <c r="F1299" s="51" t="s">
        <v>458</v>
      </c>
      <c r="G1299" s="51" t="s">
        <v>459</v>
      </c>
      <c r="H1299" s="51" t="s">
        <v>392</v>
      </c>
      <c r="I1299" s="51"/>
      <c r="J1299" s="51" t="s">
        <v>461</v>
      </c>
      <c r="K1299" s="51">
        <v>-8.5709999999999997</v>
      </c>
      <c r="L1299" s="51">
        <v>-7.5359999999999996</v>
      </c>
      <c r="M1299" s="51">
        <v>-5.7050000000000001</v>
      </c>
      <c r="N1299" s="51">
        <v>-1.9730000000000001</v>
      </c>
      <c r="O1299" s="51">
        <v>-0.50900000000000001</v>
      </c>
      <c r="P1299" s="51">
        <v>-0.376</v>
      </c>
      <c r="Q1299" s="51">
        <v>-0.14699999999999999</v>
      </c>
      <c r="R1299" s="51">
        <v>0.65500000000000003</v>
      </c>
      <c r="S1299" s="51">
        <v>-6.0579999999999998</v>
      </c>
      <c r="T1299" s="51">
        <v>-5.383</v>
      </c>
      <c r="U1299" s="51">
        <v>2019</v>
      </c>
    </row>
    <row r="1300" spans="1:21" ht="15.5">
      <c r="A1300" s="51">
        <v>624</v>
      </c>
      <c r="B1300" s="51" t="s">
        <v>695</v>
      </c>
      <c r="C1300" s="51" t="s">
        <v>462</v>
      </c>
      <c r="D1300" s="51" t="str">
        <f t="shared" si="20"/>
        <v>GGXWDNCabo Verde</v>
      </c>
      <c r="E1300" s="51" t="s">
        <v>696</v>
      </c>
      <c r="F1300" s="51" t="s">
        <v>463</v>
      </c>
      <c r="G1300" s="51" t="s">
        <v>464</v>
      </c>
      <c r="H1300" s="51" t="s">
        <v>342</v>
      </c>
      <c r="I1300" s="51" t="s">
        <v>343</v>
      </c>
      <c r="J1300" s="51" t="s">
        <v>701</v>
      </c>
      <c r="K1300" s="51">
        <v>130.88999999999999</v>
      </c>
      <c r="L1300" s="51">
        <v>150.58799999999999</v>
      </c>
      <c r="M1300" s="51">
        <v>170.017</v>
      </c>
      <c r="N1300" s="51">
        <v>190.03399999999999</v>
      </c>
      <c r="O1300" s="51">
        <v>201.87200000000001</v>
      </c>
      <c r="P1300" s="51">
        <v>209.107</v>
      </c>
      <c r="Q1300" s="51">
        <v>216.501</v>
      </c>
      <c r="R1300" s="51">
        <v>225.93</v>
      </c>
      <c r="S1300" s="51">
        <v>217.41</v>
      </c>
      <c r="T1300" s="51">
        <v>231.35400000000001</v>
      </c>
      <c r="U1300" s="51">
        <v>2019</v>
      </c>
    </row>
    <row r="1301" spans="1:21" ht="15.5">
      <c r="A1301" s="51">
        <v>624</v>
      </c>
      <c r="B1301" s="51" t="s">
        <v>695</v>
      </c>
      <c r="C1301" s="51" t="s">
        <v>465</v>
      </c>
      <c r="D1301" s="51" t="str">
        <f t="shared" si="20"/>
        <v>GGXWDN_NGDPCabo Verde</v>
      </c>
      <c r="E1301" s="51" t="s">
        <v>696</v>
      </c>
      <c r="F1301" s="51" t="s">
        <v>463</v>
      </c>
      <c r="G1301" s="51" t="s">
        <v>464</v>
      </c>
      <c r="H1301" s="51" t="s">
        <v>392</v>
      </c>
      <c r="I1301" s="51"/>
      <c r="J1301" s="51" t="s">
        <v>487</v>
      </c>
      <c r="K1301" s="51">
        <v>87.055999999999997</v>
      </c>
      <c r="L1301" s="51">
        <v>97.960999999999999</v>
      </c>
      <c r="M1301" s="51">
        <v>110.089</v>
      </c>
      <c r="N1301" s="51">
        <v>119.745</v>
      </c>
      <c r="O1301" s="51">
        <v>121.77</v>
      </c>
      <c r="P1301" s="51">
        <v>120.803</v>
      </c>
      <c r="Q1301" s="51">
        <v>117.857</v>
      </c>
      <c r="R1301" s="51">
        <v>115.741</v>
      </c>
      <c r="S1301" s="51">
        <v>128.39099999999999</v>
      </c>
      <c r="T1301" s="51">
        <v>127.625</v>
      </c>
      <c r="U1301" s="51">
        <v>2019</v>
      </c>
    </row>
    <row r="1302" spans="1:21" ht="15.5">
      <c r="A1302" s="51">
        <v>624</v>
      </c>
      <c r="B1302" s="51" t="s">
        <v>695</v>
      </c>
      <c r="C1302" s="51" t="s">
        <v>466</v>
      </c>
      <c r="D1302" s="51" t="str">
        <f t="shared" si="20"/>
        <v>GGXWDGCabo Verde</v>
      </c>
      <c r="E1302" s="51" t="s">
        <v>696</v>
      </c>
      <c r="F1302" s="51" t="s">
        <v>467</v>
      </c>
      <c r="G1302" s="51" t="s">
        <v>468</v>
      </c>
      <c r="H1302" s="51" t="s">
        <v>342</v>
      </c>
      <c r="I1302" s="51" t="s">
        <v>343</v>
      </c>
      <c r="J1302" s="51" t="s">
        <v>701</v>
      </c>
      <c r="K1302" s="51">
        <v>136.959</v>
      </c>
      <c r="L1302" s="51">
        <v>157.55099999999999</v>
      </c>
      <c r="M1302" s="51">
        <v>179.02699999999999</v>
      </c>
      <c r="N1302" s="51">
        <v>200.99</v>
      </c>
      <c r="O1302" s="51">
        <v>212.80600000000001</v>
      </c>
      <c r="P1302" s="51">
        <v>220.209</v>
      </c>
      <c r="Q1302" s="51">
        <v>230.708</v>
      </c>
      <c r="R1302" s="51">
        <v>243.964</v>
      </c>
      <c r="S1302" s="51">
        <v>235.44399999999999</v>
      </c>
      <c r="T1302" s="51">
        <v>249.38800000000001</v>
      </c>
      <c r="U1302" s="51">
        <v>2019</v>
      </c>
    </row>
    <row r="1303" spans="1:21" ht="15.5">
      <c r="A1303" s="51">
        <v>624</v>
      </c>
      <c r="B1303" s="51" t="s">
        <v>695</v>
      </c>
      <c r="C1303" s="51" t="s">
        <v>469</v>
      </c>
      <c r="D1303" s="51" t="str">
        <f t="shared" si="20"/>
        <v>GGXWDG_NGDPCabo Verde</v>
      </c>
      <c r="E1303" s="51" t="s">
        <v>696</v>
      </c>
      <c r="F1303" s="51" t="s">
        <v>467</v>
      </c>
      <c r="G1303" s="51" t="s">
        <v>468</v>
      </c>
      <c r="H1303" s="51" t="s">
        <v>392</v>
      </c>
      <c r="I1303" s="51"/>
      <c r="J1303" s="51" t="s">
        <v>470</v>
      </c>
      <c r="K1303" s="51">
        <v>91.091999999999999</v>
      </c>
      <c r="L1303" s="51">
        <v>102.49</v>
      </c>
      <c r="M1303" s="51">
        <v>115.92400000000001</v>
      </c>
      <c r="N1303" s="51">
        <v>126.649</v>
      </c>
      <c r="O1303" s="51">
        <v>128.36500000000001</v>
      </c>
      <c r="P1303" s="51">
        <v>127.217</v>
      </c>
      <c r="Q1303" s="51">
        <v>125.59099999999999</v>
      </c>
      <c r="R1303" s="51">
        <v>124.98</v>
      </c>
      <c r="S1303" s="51">
        <v>139.041</v>
      </c>
      <c r="T1303" s="51">
        <v>137.57400000000001</v>
      </c>
      <c r="U1303" s="51">
        <v>2019</v>
      </c>
    </row>
    <row r="1304" spans="1:21" ht="15.5">
      <c r="A1304" s="51">
        <v>624</v>
      </c>
      <c r="B1304" s="51" t="s">
        <v>695</v>
      </c>
      <c r="C1304" s="51" t="s">
        <v>471</v>
      </c>
      <c r="D1304" s="51" t="str">
        <f t="shared" si="20"/>
        <v>NGDP_FYCabo Verde</v>
      </c>
      <c r="E1304" s="51" t="s">
        <v>696</v>
      </c>
      <c r="F1304" s="51" t="s">
        <v>472</v>
      </c>
      <c r="G1304" s="51" t="s">
        <v>473</v>
      </c>
      <c r="H1304" s="51" t="s">
        <v>342</v>
      </c>
      <c r="I1304" s="51" t="s">
        <v>343</v>
      </c>
      <c r="J1304" s="51" t="s">
        <v>701</v>
      </c>
      <c r="K1304" s="51">
        <v>150.351</v>
      </c>
      <c r="L1304" s="51">
        <v>153.72300000000001</v>
      </c>
      <c r="M1304" s="51">
        <v>154.43600000000001</v>
      </c>
      <c r="N1304" s="51">
        <v>158.69900000000001</v>
      </c>
      <c r="O1304" s="51">
        <v>165.78200000000001</v>
      </c>
      <c r="P1304" s="51">
        <v>173.09700000000001</v>
      </c>
      <c r="Q1304" s="51">
        <v>183.69800000000001</v>
      </c>
      <c r="R1304" s="51">
        <v>195.202</v>
      </c>
      <c r="S1304" s="51">
        <v>169.334</v>
      </c>
      <c r="T1304" s="51">
        <v>181.27600000000001</v>
      </c>
      <c r="U1304" s="51">
        <v>2019</v>
      </c>
    </row>
    <row r="1305" spans="1:21" ht="15.5">
      <c r="A1305" s="51">
        <v>624</v>
      </c>
      <c r="B1305" s="51" t="s">
        <v>695</v>
      </c>
      <c r="C1305" s="51" t="s">
        <v>474</v>
      </c>
      <c r="D1305" s="51" t="str">
        <f t="shared" si="20"/>
        <v>BCACabo Verde</v>
      </c>
      <c r="E1305" s="51" t="s">
        <v>696</v>
      </c>
      <c r="F1305" s="51" t="s">
        <v>475</v>
      </c>
      <c r="G1305" s="51" t="s">
        <v>476</v>
      </c>
      <c r="H1305" s="51" t="s">
        <v>352</v>
      </c>
      <c r="I1305" s="51" t="s">
        <v>343</v>
      </c>
      <c r="J1305" s="51" t="s">
        <v>702</v>
      </c>
      <c r="K1305" s="51">
        <v>-0.219</v>
      </c>
      <c r="L1305" s="51">
        <v>-0.09</v>
      </c>
      <c r="M1305" s="51">
        <v>-0.16900000000000001</v>
      </c>
      <c r="N1305" s="51">
        <v>-5.0999999999999997E-2</v>
      </c>
      <c r="O1305" s="51">
        <v>-6.4000000000000001E-2</v>
      </c>
      <c r="P1305" s="51">
        <v>-0.13900000000000001</v>
      </c>
      <c r="Q1305" s="51">
        <v>-0.10299999999999999</v>
      </c>
      <c r="R1305" s="51">
        <v>-8.0000000000000002E-3</v>
      </c>
      <c r="S1305" s="51">
        <v>-0.24199999999999999</v>
      </c>
      <c r="T1305" s="51">
        <v>-0.21199999999999999</v>
      </c>
      <c r="U1305" s="51">
        <v>2019</v>
      </c>
    </row>
    <row r="1306" spans="1:21" ht="15.5">
      <c r="A1306" s="51">
        <v>624</v>
      </c>
      <c r="B1306" s="51" t="s">
        <v>695</v>
      </c>
      <c r="C1306" s="51" t="s">
        <v>478</v>
      </c>
      <c r="D1306" s="51" t="str">
        <f t="shared" si="20"/>
        <v>BCA_NGDPDCabo Verde</v>
      </c>
      <c r="E1306" s="51" t="s">
        <v>696</v>
      </c>
      <c r="F1306" s="51" t="s">
        <v>475</v>
      </c>
      <c r="G1306" s="51" t="s">
        <v>476</v>
      </c>
      <c r="H1306" s="51" t="s">
        <v>392</v>
      </c>
      <c r="I1306" s="51"/>
      <c r="J1306" s="51" t="s">
        <v>479</v>
      </c>
      <c r="K1306" s="51">
        <v>-12.593</v>
      </c>
      <c r="L1306" s="51">
        <v>-4.87</v>
      </c>
      <c r="M1306" s="51">
        <v>-9.0820000000000007</v>
      </c>
      <c r="N1306" s="51">
        <v>-3.18</v>
      </c>
      <c r="O1306" s="51">
        <v>-3.8279999999999998</v>
      </c>
      <c r="P1306" s="51">
        <v>-7.8440000000000003</v>
      </c>
      <c r="Q1306" s="51">
        <v>-5.2229999999999999</v>
      </c>
      <c r="R1306" s="51">
        <v>-0.39400000000000002</v>
      </c>
      <c r="S1306" s="51">
        <v>-13.804</v>
      </c>
      <c r="T1306" s="51">
        <v>-10.587999999999999</v>
      </c>
      <c r="U1306" s="51">
        <v>2019</v>
      </c>
    </row>
    <row r="1307" spans="1:21" ht="15.5">
      <c r="A1307" s="51">
        <v>522</v>
      </c>
      <c r="B1307" s="51" t="s">
        <v>703</v>
      </c>
      <c r="C1307" s="51" t="s">
        <v>338</v>
      </c>
      <c r="D1307" s="51" t="str">
        <f t="shared" si="20"/>
        <v>NGDP_RCambodia</v>
      </c>
      <c r="E1307" s="51" t="s">
        <v>704</v>
      </c>
      <c r="F1307" s="51" t="s">
        <v>340</v>
      </c>
      <c r="G1307" s="51" t="s">
        <v>341</v>
      </c>
      <c r="H1307" s="51" t="s">
        <v>342</v>
      </c>
      <c r="I1307" s="51" t="s">
        <v>343</v>
      </c>
      <c r="J1307" s="51" t="s">
        <v>705</v>
      </c>
      <c r="K1307" s="51">
        <v>34933.4</v>
      </c>
      <c r="L1307" s="51">
        <v>37503.33</v>
      </c>
      <c r="M1307" s="51">
        <v>40182.03</v>
      </c>
      <c r="N1307" s="51">
        <v>43009.27</v>
      </c>
      <c r="O1307" s="51">
        <v>45961.04</v>
      </c>
      <c r="P1307" s="51">
        <v>49176.89</v>
      </c>
      <c r="Q1307" s="51">
        <v>52881.2</v>
      </c>
      <c r="R1307" s="51">
        <v>56606.71</v>
      </c>
      <c r="S1307" s="51">
        <v>54607.48</v>
      </c>
      <c r="T1307" s="51">
        <v>56876.34</v>
      </c>
      <c r="U1307" s="51">
        <v>2019</v>
      </c>
    </row>
    <row r="1308" spans="1:21" ht="15.5">
      <c r="A1308" s="51">
        <v>522</v>
      </c>
      <c r="B1308" s="51" t="s">
        <v>703</v>
      </c>
      <c r="C1308" s="51" t="s">
        <v>345</v>
      </c>
      <c r="D1308" s="51" t="str">
        <f t="shared" si="20"/>
        <v>NGDP_RPCHCambodia</v>
      </c>
      <c r="E1308" s="51" t="s">
        <v>704</v>
      </c>
      <c r="F1308" s="51" t="s">
        <v>340</v>
      </c>
      <c r="G1308" s="51" t="s">
        <v>346</v>
      </c>
      <c r="H1308" s="51" t="s">
        <v>347</v>
      </c>
      <c r="I1308" s="51"/>
      <c r="J1308" s="51" t="s">
        <v>348</v>
      </c>
      <c r="K1308" s="51">
        <v>7.3129999999999997</v>
      </c>
      <c r="L1308" s="51">
        <v>7.3570000000000002</v>
      </c>
      <c r="M1308" s="51">
        <v>7.1429999999999998</v>
      </c>
      <c r="N1308" s="51">
        <v>7.0359999999999996</v>
      </c>
      <c r="O1308" s="51">
        <v>6.8630000000000004</v>
      </c>
      <c r="P1308" s="51">
        <v>6.9969999999999999</v>
      </c>
      <c r="Q1308" s="51">
        <v>7.5330000000000004</v>
      </c>
      <c r="R1308" s="51">
        <v>7.0449999999999999</v>
      </c>
      <c r="S1308" s="51">
        <v>-3.532</v>
      </c>
      <c r="T1308" s="51">
        <v>4.1550000000000002</v>
      </c>
      <c r="U1308" s="51">
        <v>2019</v>
      </c>
    </row>
    <row r="1309" spans="1:21" ht="15.5">
      <c r="A1309" s="51">
        <v>522</v>
      </c>
      <c r="B1309" s="51" t="s">
        <v>703</v>
      </c>
      <c r="C1309" s="51" t="s">
        <v>349</v>
      </c>
      <c r="D1309" s="51" t="str">
        <f t="shared" si="20"/>
        <v>NGDPCambodia</v>
      </c>
      <c r="E1309" s="51" t="s">
        <v>704</v>
      </c>
      <c r="F1309" s="51" t="s">
        <v>155</v>
      </c>
      <c r="G1309" s="51" t="s">
        <v>350</v>
      </c>
      <c r="H1309" s="51" t="s">
        <v>342</v>
      </c>
      <c r="I1309" s="51" t="s">
        <v>343</v>
      </c>
      <c r="J1309" s="51" t="s">
        <v>705</v>
      </c>
      <c r="K1309" s="51">
        <v>56681.57</v>
      </c>
      <c r="L1309" s="51">
        <v>61326.93</v>
      </c>
      <c r="M1309" s="51">
        <v>67436.789999999994</v>
      </c>
      <c r="N1309" s="51">
        <v>73422.7</v>
      </c>
      <c r="O1309" s="51">
        <v>81241.87</v>
      </c>
      <c r="P1309" s="51">
        <v>89754.4</v>
      </c>
      <c r="Q1309" s="51">
        <v>98918.67</v>
      </c>
      <c r="R1309" s="51">
        <v>108549.59</v>
      </c>
      <c r="S1309" s="51">
        <v>106640.83</v>
      </c>
      <c r="T1309" s="51">
        <v>113155.37</v>
      </c>
      <c r="U1309" s="51">
        <v>2019</v>
      </c>
    </row>
    <row r="1310" spans="1:21" ht="15.5">
      <c r="A1310" s="51">
        <v>522</v>
      </c>
      <c r="B1310" s="51" t="s">
        <v>703</v>
      </c>
      <c r="C1310" s="51" t="s">
        <v>157</v>
      </c>
      <c r="D1310" s="51" t="str">
        <f t="shared" si="20"/>
        <v>NGDPDCambodia</v>
      </c>
      <c r="E1310" s="51" t="s">
        <v>704</v>
      </c>
      <c r="F1310" s="51" t="s">
        <v>155</v>
      </c>
      <c r="G1310" s="51" t="s">
        <v>351</v>
      </c>
      <c r="H1310" s="51" t="s">
        <v>352</v>
      </c>
      <c r="I1310" s="51" t="s">
        <v>343</v>
      </c>
      <c r="J1310" s="51" t="s">
        <v>353</v>
      </c>
      <c r="K1310" s="51">
        <v>14.057</v>
      </c>
      <c r="L1310" s="51">
        <v>15.228</v>
      </c>
      <c r="M1310" s="51">
        <v>16.702000000000002</v>
      </c>
      <c r="N1310" s="51">
        <v>18.082999999999998</v>
      </c>
      <c r="O1310" s="51">
        <v>20.042999999999999</v>
      </c>
      <c r="P1310" s="51">
        <v>22.189</v>
      </c>
      <c r="Q1310" s="51">
        <v>24.443999999999999</v>
      </c>
      <c r="R1310" s="51">
        <v>26.728000000000002</v>
      </c>
      <c r="S1310" s="51">
        <v>25.952999999999999</v>
      </c>
      <c r="T1310" s="51">
        <v>27.239000000000001</v>
      </c>
      <c r="U1310" s="51">
        <v>2019</v>
      </c>
    </row>
    <row r="1311" spans="1:21" ht="15.5">
      <c r="A1311" s="51">
        <v>522</v>
      </c>
      <c r="B1311" s="51" t="s">
        <v>703</v>
      </c>
      <c r="C1311" s="51" t="s">
        <v>354</v>
      </c>
      <c r="D1311" s="51" t="str">
        <f t="shared" si="20"/>
        <v>PPPGDPCambodia</v>
      </c>
      <c r="E1311" s="51" t="s">
        <v>704</v>
      </c>
      <c r="F1311" s="51" t="s">
        <v>155</v>
      </c>
      <c r="G1311" s="51" t="s">
        <v>355</v>
      </c>
      <c r="H1311" s="51" t="s">
        <v>356</v>
      </c>
      <c r="I1311" s="51" t="s">
        <v>343</v>
      </c>
      <c r="J1311" s="51" t="s">
        <v>353</v>
      </c>
      <c r="K1311" s="51">
        <v>42.401000000000003</v>
      </c>
      <c r="L1311" s="51">
        <v>45.764000000000003</v>
      </c>
      <c r="M1311" s="51">
        <v>48.654000000000003</v>
      </c>
      <c r="N1311" s="51">
        <v>52.597999999999999</v>
      </c>
      <c r="O1311" s="51">
        <v>57.942</v>
      </c>
      <c r="P1311" s="51">
        <v>62.838000000000001</v>
      </c>
      <c r="Q1311" s="51">
        <v>69.192999999999998</v>
      </c>
      <c r="R1311" s="51">
        <v>75.39</v>
      </c>
      <c r="S1311" s="51">
        <v>73.608999999999995</v>
      </c>
      <c r="T1311" s="51">
        <v>78.064999999999998</v>
      </c>
      <c r="U1311" s="51">
        <v>2019</v>
      </c>
    </row>
    <row r="1312" spans="1:21" ht="15.5">
      <c r="A1312" s="51">
        <v>522</v>
      </c>
      <c r="B1312" s="51" t="s">
        <v>703</v>
      </c>
      <c r="C1312" s="51" t="s">
        <v>357</v>
      </c>
      <c r="D1312" s="51" t="str">
        <f t="shared" si="20"/>
        <v>NGDP_DCambodia</v>
      </c>
      <c r="E1312" s="51" t="s">
        <v>704</v>
      </c>
      <c r="F1312" s="51" t="s">
        <v>358</v>
      </c>
      <c r="G1312" s="51" t="s">
        <v>359</v>
      </c>
      <c r="H1312" s="51" t="s">
        <v>360</v>
      </c>
      <c r="I1312" s="51"/>
      <c r="J1312" s="51" t="s">
        <v>361</v>
      </c>
      <c r="K1312" s="51">
        <v>162.256</v>
      </c>
      <c r="L1312" s="51">
        <v>163.524</v>
      </c>
      <c r="M1312" s="51">
        <v>167.828</v>
      </c>
      <c r="N1312" s="51">
        <v>170.714</v>
      </c>
      <c r="O1312" s="51">
        <v>176.762</v>
      </c>
      <c r="P1312" s="51">
        <v>182.51300000000001</v>
      </c>
      <c r="Q1312" s="51">
        <v>187.05799999999999</v>
      </c>
      <c r="R1312" s="51">
        <v>191.761</v>
      </c>
      <c r="S1312" s="51">
        <v>195.286</v>
      </c>
      <c r="T1312" s="51">
        <v>198.95</v>
      </c>
      <c r="U1312" s="51">
        <v>2019</v>
      </c>
    </row>
    <row r="1313" spans="1:21" ht="15.5">
      <c r="A1313" s="51">
        <v>522</v>
      </c>
      <c r="B1313" s="51" t="s">
        <v>703</v>
      </c>
      <c r="C1313" s="51" t="s">
        <v>362</v>
      </c>
      <c r="D1313" s="51" t="str">
        <f t="shared" si="20"/>
        <v>NGDPRPCCambodia</v>
      </c>
      <c r="E1313" s="51" t="s">
        <v>704</v>
      </c>
      <c r="F1313" s="51" t="s">
        <v>363</v>
      </c>
      <c r="G1313" s="51" t="s">
        <v>364</v>
      </c>
      <c r="H1313" s="51" t="s">
        <v>342</v>
      </c>
      <c r="I1313" s="51" t="s">
        <v>333</v>
      </c>
      <c r="J1313" s="51" t="s">
        <v>365</v>
      </c>
      <c r="K1313" s="51">
        <v>2399186.33</v>
      </c>
      <c r="L1313" s="51">
        <v>2548556.48</v>
      </c>
      <c r="M1313" s="51">
        <v>2702127.16</v>
      </c>
      <c r="N1313" s="51">
        <v>2862415.35</v>
      </c>
      <c r="O1313" s="51">
        <v>3027633.14</v>
      </c>
      <c r="P1313" s="51">
        <v>3206731.53</v>
      </c>
      <c r="Q1313" s="51">
        <v>3413778.59</v>
      </c>
      <c r="R1313" s="51">
        <v>3628635.45</v>
      </c>
      <c r="S1313" s="51">
        <v>3483063.98</v>
      </c>
      <c r="T1313" s="51">
        <v>3591861.47</v>
      </c>
      <c r="U1313" s="51">
        <v>2019</v>
      </c>
    </row>
    <row r="1314" spans="1:21" ht="15.5">
      <c r="A1314" s="51">
        <v>522</v>
      </c>
      <c r="B1314" s="51" t="s">
        <v>703</v>
      </c>
      <c r="C1314" s="51" t="s">
        <v>366</v>
      </c>
      <c r="D1314" s="51" t="str">
        <f t="shared" si="20"/>
        <v>NGDPRPPPPCCambodia</v>
      </c>
      <c r="E1314" s="51" t="s">
        <v>704</v>
      </c>
      <c r="F1314" s="51" t="s">
        <v>363</v>
      </c>
      <c r="G1314" s="51" t="s">
        <v>367</v>
      </c>
      <c r="H1314" s="51" t="s">
        <v>368</v>
      </c>
      <c r="I1314" s="51" t="s">
        <v>333</v>
      </c>
      <c r="J1314" s="51" t="s">
        <v>365</v>
      </c>
      <c r="K1314" s="51">
        <v>3065.65</v>
      </c>
      <c r="L1314" s="51">
        <v>3256.52</v>
      </c>
      <c r="M1314" s="51">
        <v>3452.75</v>
      </c>
      <c r="N1314" s="51">
        <v>3657.56</v>
      </c>
      <c r="O1314" s="51">
        <v>3868.68</v>
      </c>
      <c r="P1314" s="51">
        <v>4097.53</v>
      </c>
      <c r="Q1314" s="51">
        <v>4362.09</v>
      </c>
      <c r="R1314" s="51">
        <v>4636.63</v>
      </c>
      <c r="S1314" s="51">
        <v>4450.62</v>
      </c>
      <c r="T1314" s="51">
        <v>4589.6400000000003</v>
      </c>
      <c r="U1314" s="51">
        <v>2019</v>
      </c>
    </row>
    <row r="1315" spans="1:21" ht="15.5">
      <c r="A1315" s="51">
        <v>522</v>
      </c>
      <c r="B1315" s="51" t="s">
        <v>703</v>
      </c>
      <c r="C1315" s="51" t="s">
        <v>369</v>
      </c>
      <c r="D1315" s="51" t="str">
        <f t="shared" si="20"/>
        <v>NGDPPCCambodia</v>
      </c>
      <c r="E1315" s="51" t="s">
        <v>704</v>
      </c>
      <c r="F1315" s="51" t="s">
        <v>370</v>
      </c>
      <c r="G1315" s="51" t="s">
        <v>371</v>
      </c>
      <c r="H1315" s="51" t="s">
        <v>342</v>
      </c>
      <c r="I1315" s="51" t="s">
        <v>333</v>
      </c>
      <c r="J1315" s="51" t="s">
        <v>372</v>
      </c>
      <c r="K1315" s="51">
        <v>3892826.44</v>
      </c>
      <c r="L1315" s="51">
        <v>4167500.48</v>
      </c>
      <c r="M1315" s="51">
        <v>4534932.2300000004</v>
      </c>
      <c r="N1315" s="51">
        <v>4886533.8</v>
      </c>
      <c r="O1315" s="51">
        <v>5351718.96</v>
      </c>
      <c r="P1315" s="51">
        <v>5852713.9699999997</v>
      </c>
      <c r="Q1315" s="51">
        <v>6385756.2999999998</v>
      </c>
      <c r="R1315" s="51">
        <v>6958306.9400000004</v>
      </c>
      <c r="S1315" s="51">
        <v>6801941.0199999996</v>
      </c>
      <c r="T1315" s="51">
        <v>7146001.9299999997</v>
      </c>
      <c r="U1315" s="51">
        <v>2019</v>
      </c>
    </row>
    <row r="1316" spans="1:21" ht="15.5">
      <c r="A1316" s="51">
        <v>522</v>
      </c>
      <c r="B1316" s="51" t="s">
        <v>703</v>
      </c>
      <c r="C1316" s="51" t="s">
        <v>373</v>
      </c>
      <c r="D1316" s="51" t="str">
        <f t="shared" si="20"/>
        <v>NGDPDPCCambodia</v>
      </c>
      <c r="E1316" s="51" t="s">
        <v>704</v>
      </c>
      <c r="F1316" s="51" t="s">
        <v>370</v>
      </c>
      <c r="G1316" s="51" t="s">
        <v>374</v>
      </c>
      <c r="H1316" s="51" t="s">
        <v>352</v>
      </c>
      <c r="I1316" s="51" t="s">
        <v>333</v>
      </c>
      <c r="J1316" s="51" t="s">
        <v>372</v>
      </c>
      <c r="K1316" s="51">
        <v>965.41300000000001</v>
      </c>
      <c r="L1316" s="51">
        <v>1034.82</v>
      </c>
      <c r="M1316" s="51">
        <v>1123.18</v>
      </c>
      <c r="N1316" s="51">
        <v>1203.48</v>
      </c>
      <c r="O1316" s="51">
        <v>1320.33</v>
      </c>
      <c r="P1316" s="51">
        <v>1446.88</v>
      </c>
      <c r="Q1316" s="51">
        <v>1578.02</v>
      </c>
      <c r="R1316" s="51">
        <v>1713.31</v>
      </c>
      <c r="S1316" s="51">
        <v>1655.39</v>
      </c>
      <c r="T1316" s="51">
        <v>1720.2</v>
      </c>
      <c r="U1316" s="51">
        <v>2019</v>
      </c>
    </row>
    <row r="1317" spans="1:21" ht="15.5">
      <c r="A1317" s="51">
        <v>522</v>
      </c>
      <c r="B1317" s="51" t="s">
        <v>703</v>
      </c>
      <c r="C1317" s="51" t="s">
        <v>375</v>
      </c>
      <c r="D1317" s="51" t="str">
        <f t="shared" si="20"/>
        <v>PPPPCCambodia</v>
      </c>
      <c r="E1317" s="51" t="s">
        <v>704</v>
      </c>
      <c r="F1317" s="51" t="s">
        <v>370</v>
      </c>
      <c r="G1317" s="51" t="s">
        <v>376</v>
      </c>
      <c r="H1317" s="51" t="s">
        <v>356</v>
      </c>
      <c r="I1317" s="51" t="s">
        <v>333</v>
      </c>
      <c r="J1317" s="51" t="s">
        <v>372</v>
      </c>
      <c r="K1317" s="51">
        <v>2912.07</v>
      </c>
      <c r="L1317" s="51">
        <v>3109.92</v>
      </c>
      <c r="M1317" s="51">
        <v>3271.87</v>
      </c>
      <c r="N1317" s="51">
        <v>3500.58</v>
      </c>
      <c r="O1317" s="51">
        <v>3816.85</v>
      </c>
      <c r="P1317" s="51">
        <v>4097.53</v>
      </c>
      <c r="Q1317" s="51">
        <v>4466.82</v>
      </c>
      <c r="R1317" s="51">
        <v>4832.72</v>
      </c>
      <c r="S1317" s="51">
        <v>4695.07</v>
      </c>
      <c r="T1317" s="51">
        <v>4929.96</v>
      </c>
      <c r="U1317" s="51">
        <v>2019</v>
      </c>
    </row>
    <row r="1318" spans="1:21" ht="15.5">
      <c r="A1318" s="51">
        <v>522</v>
      </c>
      <c r="B1318" s="51" t="s">
        <v>703</v>
      </c>
      <c r="C1318" s="51" t="s">
        <v>377</v>
      </c>
      <c r="D1318" s="51" t="str">
        <f t="shared" si="20"/>
        <v>NGAP_NPGDPCambodia</v>
      </c>
      <c r="E1318" s="51" t="s">
        <v>704</v>
      </c>
      <c r="F1318" s="51" t="s">
        <v>378</v>
      </c>
      <c r="G1318" s="51" t="s">
        <v>379</v>
      </c>
      <c r="H1318" s="51" t="s">
        <v>380</v>
      </c>
      <c r="I1318" s="51"/>
      <c r="J1318" s="51"/>
      <c r="K1318" s="51"/>
      <c r="L1318" s="51"/>
      <c r="M1318" s="51"/>
      <c r="N1318" s="51"/>
      <c r="O1318" s="51"/>
      <c r="P1318" s="51"/>
      <c r="Q1318" s="51"/>
      <c r="R1318" s="51"/>
      <c r="S1318" s="51"/>
      <c r="T1318" s="51"/>
      <c r="U1318" s="51"/>
    </row>
    <row r="1319" spans="1:21" ht="15.5">
      <c r="A1319" s="51">
        <v>522</v>
      </c>
      <c r="B1319" s="51" t="s">
        <v>703</v>
      </c>
      <c r="C1319" s="51" t="s">
        <v>381</v>
      </c>
      <c r="D1319" s="51" t="str">
        <f t="shared" si="20"/>
        <v>PPPSHCambodia</v>
      </c>
      <c r="E1319" s="51" t="s">
        <v>704</v>
      </c>
      <c r="F1319" s="51" t="s">
        <v>382</v>
      </c>
      <c r="G1319" s="51" t="s">
        <v>383</v>
      </c>
      <c r="H1319" s="51" t="s">
        <v>384</v>
      </c>
      <c r="I1319" s="51"/>
      <c r="J1319" s="51" t="s">
        <v>353</v>
      </c>
      <c r="K1319" s="51">
        <v>4.2000000000000003E-2</v>
      </c>
      <c r="L1319" s="51">
        <v>4.3999999999999997E-2</v>
      </c>
      <c r="M1319" s="51">
        <v>4.4999999999999998E-2</v>
      </c>
      <c r="N1319" s="51">
        <v>4.7E-2</v>
      </c>
      <c r="O1319" s="51">
        <v>0.05</v>
      </c>
      <c r="P1319" s="51">
        <v>5.1999999999999998E-2</v>
      </c>
      <c r="Q1319" s="51">
        <v>5.3999999999999999E-2</v>
      </c>
      <c r="R1319" s="51">
        <v>5.6000000000000001E-2</v>
      </c>
      <c r="S1319" s="51">
        <v>5.6000000000000001E-2</v>
      </c>
      <c r="T1319" s="51">
        <v>5.5E-2</v>
      </c>
      <c r="U1319" s="51">
        <v>2019</v>
      </c>
    </row>
    <row r="1320" spans="1:21" ht="15.5">
      <c r="A1320" s="51">
        <v>522</v>
      </c>
      <c r="B1320" s="51" t="s">
        <v>703</v>
      </c>
      <c r="C1320" s="51" t="s">
        <v>385</v>
      </c>
      <c r="D1320" s="51" t="str">
        <f t="shared" si="20"/>
        <v>PPPEXCambodia</v>
      </c>
      <c r="E1320" s="51" t="s">
        <v>704</v>
      </c>
      <c r="F1320" s="51" t="s">
        <v>386</v>
      </c>
      <c r="G1320" s="51" t="s">
        <v>387</v>
      </c>
      <c r="H1320" s="51" t="s">
        <v>388</v>
      </c>
      <c r="I1320" s="51"/>
      <c r="J1320" s="51" t="s">
        <v>353</v>
      </c>
      <c r="K1320" s="51">
        <v>1336.79</v>
      </c>
      <c r="L1320" s="51">
        <v>1340.07</v>
      </c>
      <c r="M1320" s="51">
        <v>1386.04</v>
      </c>
      <c r="N1320" s="51">
        <v>1395.92</v>
      </c>
      <c r="O1320" s="51">
        <v>1402.13</v>
      </c>
      <c r="P1320" s="51">
        <v>1428.35</v>
      </c>
      <c r="Q1320" s="51">
        <v>1429.6</v>
      </c>
      <c r="R1320" s="51">
        <v>1439.83</v>
      </c>
      <c r="S1320" s="51">
        <v>1448.74</v>
      </c>
      <c r="T1320" s="51">
        <v>1449.51</v>
      </c>
      <c r="U1320" s="51">
        <v>2019</v>
      </c>
    </row>
    <row r="1321" spans="1:21" ht="15.5">
      <c r="A1321" s="51">
        <v>522</v>
      </c>
      <c r="B1321" s="51" t="s">
        <v>703</v>
      </c>
      <c r="C1321" s="51" t="s">
        <v>389</v>
      </c>
      <c r="D1321" s="51" t="str">
        <f t="shared" si="20"/>
        <v>NID_NGDPCambodia</v>
      </c>
      <c r="E1321" s="51" t="s">
        <v>704</v>
      </c>
      <c r="F1321" s="51" t="s">
        <v>390</v>
      </c>
      <c r="G1321" s="51" t="s">
        <v>391</v>
      </c>
      <c r="H1321" s="51" t="s">
        <v>392</v>
      </c>
      <c r="I1321" s="51"/>
      <c r="J1321" s="51" t="s">
        <v>705</v>
      </c>
      <c r="K1321" s="51">
        <v>18.510999999999999</v>
      </c>
      <c r="L1321" s="51">
        <v>20.009</v>
      </c>
      <c r="M1321" s="51">
        <v>22.094999999999999</v>
      </c>
      <c r="N1321" s="51">
        <v>22.452999999999999</v>
      </c>
      <c r="O1321" s="51">
        <v>22.706</v>
      </c>
      <c r="P1321" s="51">
        <v>23</v>
      </c>
      <c r="Q1321" s="51">
        <v>23.7</v>
      </c>
      <c r="R1321" s="51">
        <v>23.9</v>
      </c>
      <c r="S1321" s="51">
        <v>22</v>
      </c>
      <c r="T1321" s="51">
        <v>23</v>
      </c>
      <c r="U1321" s="51">
        <v>2019</v>
      </c>
    </row>
    <row r="1322" spans="1:21" ht="15.5">
      <c r="A1322" s="51">
        <v>522</v>
      </c>
      <c r="B1322" s="51" t="s">
        <v>703</v>
      </c>
      <c r="C1322" s="51" t="s">
        <v>393</v>
      </c>
      <c r="D1322" s="51" t="str">
        <f t="shared" si="20"/>
        <v>NGSD_NGDPCambodia</v>
      </c>
      <c r="E1322" s="51" t="s">
        <v>704</v>
      </c>
      <c r="F1322" s="51" t="s">
        <v>394</v>
      </c>
      <c r="G1322" s="51" t="s">
        <v>395</v>
      </c>
      <c r="H1322" s="51" t="s">
        <v>392</v>
      </c>
      <c r="I1322" s="51"/>
      <c r="J1322" s="51" t="s">
        <v>705</v>
      </c>
      <c r="K1322" s="51">
        <v>9.8879999999999999</v>
      </c>
      <c r="L1322" s="51">
        <v>11.547000000000001</v>
      </c>
      <c r="M1322" s="51">
        <v>13.538</v>
      </c>
      <c r="N1322" s="51">
        <v>13.714</v>
      </c>
      <c r="O1322" s="51">
        <v>14.227</v>
      </c>
      <c r="P1322" s="51">
        <v>15.085000000000001</v>
      </c>
      <c r="Q1322" s="51">
        <v>11.455</v>
      </c>
      <c r="R1322" s="51">
        <v>8.0679999999999996</v>
      </c>
      <c r="S1322" s="51">
        <v>9.4949999999999992</v>
      </c>
      <c r="T1322" s="51">
        <v>5.024</v>
      </c>
      <c r="U1322" s="51">
        <v>2019</v>
      </c>
    </row>
    <row r="1323" spans="1:21" ht="15.5">
      <c r="A1323" s="51">
        <v>522</v>
      </c>
      <c r="B1323" s="51" t="s">
        <v>703</v>
      </c>
      <c r="C1323" s="51" t="s">
        <v>396</v>
      </c>
      <c r="D1323" s="51" t="str">
        <f t="shared" si="20"/>
        <v>PCPICambodia</v>
      </c>
      <c r="E1323" s="51" t="s">
        <v>704</v>
      </c>
      <c r="F1323" s="51" t="s">
        <v>397</v>
      </c>
      <c r="G1323" s="51" t="s">
        <v>398</v>
      </c>
      <c r="H1323" s="51" t="s">
        <v>360</v>
      </c>
      <c r="I1323" s="51"/>
      <c r="J1323" s="51" t="s">
        <v>706</v>
      </c>
      <c r="K1323" s="51">
        <v>148.042</v>
      </c>
      <c r="L1323" s="51">
        <v>152.417</v>
      </c>
      <c r="M1323" s="51">
        <v>158.28800000000001</v>
      </c>
      <c r="N1323" s="51">
        <v>160.227</v>
      </c>
      <c r="O1323" s="51">
        <v>165.07300000000001</v>
      </c>
      <c r="P1323" s="51">
        <v>169.87</v>
      </c>
      <c r="Q1323" s="51">
        <v>173.92500000000001</v>
      </c>
      <c r="R1323" s="51">
        <v>177.428</v>
      </c>
      <c r="S1323" s="51">
        <v>182.64500000000001</v>
      </c>
      <c r="T1323" s="51">
        <v>188.321</v>
      </c>
      <c r="U1323" s="51">
        <v>2019</v>
      </c>
    </row>
    <row r="1324" spans="1:21" ht="15.5">
      <c r="A1324" s="51">
        <v>522</v>
      </c>
      <c r="B1324" s="51" t="s">
        <v>703</v>
      </c>
      <c r="C1324" s="51" t="s">
        <v>400</v>
      </c>
      <c r="D1324" s="51" t="str">
        <f t="shared" si="20"/>
        <v>PCPIPCHCambodia</v>
      </c>
      <c r="E1324" s="51" t="s">
        <v>704</v>
      </c>
      <c r="F1324" s="51" t="s">
        <v>397</v>
      </c>
      <c r="G1324" s="51" t="s">
        <v>401</v>
      </c>
      <c r="H1324" s="51" t="s">
        <v>347</v>
      </c>
      <c r="I1324" s="51"/>
      <c r="J1324" s="51" t="s">
        <v>402</v>
      </c>
      <c r="K1324" s="51">
        <v>2.9249999999999998</v>
      </c>
      <c r="L1324" s="51">
        <v>2.9550000000000001</v>
      </c>
      <c r="M1324" s="51">
        <v>3.8519999999999999</v>
      </c>
      <c r="N1324" s="51">
        <v>1.2250000000000001</v>
      </c>
      <c r="O1324" s="51">
        <v>3.0249999999999999</v>
      </c>
      <c r="P1324" s="51">
        <v>2.9060000000000001</v>
      </c>
      <c r="Q1324" s="51">
        <v>2.387</v>
      </c>
      <c r="R1324" s="51">
        <v>2.0139999999999998</v>
      </c>
      <c r="S1324" s="51">
        <v>2.94</v>
      </c>
      <c r="T1324" s="51">
        <v>3.1070000000000002</v>
      </c>
      <c r="U1324" s="51">
        <v>2019</v>
      </c>
    </row>
    <row r="1325" spans="1:21" ht="15.5">
      <c r="A1325" s="51">
        <v>522</v>
      </c>
      <c r="B1325" s="51" t="s">
        <v>703</v>
      </c>
      <c r="C1325" s="51" t="s">
        <v>403</v>
      </c>
      <c r="D1325" s="51" t="str">
        <f t="shared" si="20"/>
        <v>PCPIECambodia</v>
      </c>
      <c r="E1325" s="51" t="s">
        <v>704</v>
      </c>
      <c r="F1325" s="51" t="s">
        <v>404</v>
      </c>
      <c r="G1325" s="51" t="s">
        <v>405</v>
      </c>
      <c r="H1325" s="51" t="s">
        <v>360</v>
      </c>
      <c r="I1325" s="51"/>
      <c r="J1325" s="51" t="s">
        <v>706</v>
      </c>
      <c r="K1325" s="51">
        <v>148.714</v>
      </c>
      <c r="L1325" s="51">
        <v>155.66800000000001</v>
      </c>
      <c r="M1325" s="51">
        <v>157.28700000000001</v>
      </c>
      <c r="N1325" s="51">
        <v>161.75700000000001</v>
      </c>
      <c r="O1325" s="51">
        <v>168.03399999999999</v>
      </c>
      <c r="P1325" s="51">
        <v>171.78200000000001</v>
      </c>
      <c r="Q1325" s="51">
        <v>174.58600000000001</v>
      </c>
      <c r="R1325" s="51">
        <v>179.95</v>
      </c>
      <c r="S1325" s="51">
        <v>185.125</v>
      </c>
      <c r="T1325" s="51">
        <v>190.66</v>
      </c>
      <c r="U1325" s="51">
        <v>2019</v>
      </c>
    </row>
    <row r="1326" spans="1:21" ht="15.5">
      <c r="A1326" s="51">
        <v>522</v>
      </c>
      <c r="B1326" s="51" t="s">
        <v>703</v>
      </c>
      <c r="C1326" s="51" t="s">
        <v>406</v>
      </c>
      <c r="D1326" s="51" t="str">
        <f t="shared" si="20"/>
        <v>PCPIEPCHCambodia</v>
      </c>
      <c r="E1326" s="51" t="s">
        <v>704</v>
      </c>
      <c r="F1326" s="51" t="s">
        <v>404</v>
      </c>
      <c r="G1326" s="51" t="s">
        <v>407</v>
      </c>
      <c r="H1326" s="51" t="s">
        <v>347</v>
      </c>
      <c r="I1326" s="51"/>
      <c r="J1326" s="51" t="s">
        <v>408</v>
      </c>
      <c r="K1326" s="51">
        <v>2.54</v>
      </c>
      <c r="L1326" s="51">
        <v>4.6760000000000002</v>
      </c>
      <c r="M1326" s="51">
        <v>1.04</v>
      </c>
      <c r="N1326" s="51">
        <v>2.8420000000000001</v>
      </c>
      <c r="O1326" s="51">
        <v>3.8809999999999998</v>
      </c>
      <c r="P1326" s="51">
        <v>2.2309999999999999</v>
      </c>
      <c r="Q1326" s="51">
        <v>1.6319999999999999</v>
      </c>
      <c r="R1326" s="51">
        <v>3.0720000000000001</v>
      </c>
      <c r="S1326" s="51">
        <v>2.8759999999999999</v>
      </c>
      <c r="T1326" s="51">
        <v>2.99</v>
      </c>
      <c r="U1326" s="51">
        <v>2019</v>
      </c>
    </row>
    <row r="1327" spans="1:21" ht="15.5">
      <c r="A1327" s="51">
        <v>522</v>
      </c>
      <c r="B1327" s="51" t="s">
        <v>703</v>
      </c>
      <c r="C1327" s="51" t="s">
        <v>409</v>
      </c>
      <c r="D1327" s="51" t="str">
        <f t="shared" si="20"/>
        <v>FLIBOR6Cambodia</v>
      </c>
      <c r="E1327" s="51" t="s">
        <v>704</v>
      </c>
      <c r="F1327" s="51" t="s">
        <v>410</v>
      </c>
      <c r="G1327" s="51"/>
      <c r="H1327" s="51" t="s">
        <v>384</v>
      </c>
      <c r="I1327" s="51"/>
      <c r="J1327" s="51"/>
      <c r="K1327" s="51"/>
      <c r="L1327" s="51"/>
      <c r="M1327" s="51"/>
      <c r="N1327" s="51"/>
      <c r="O1327" s="51"/>
      <c r="P1327" s="51"/>
      <c r="Q1327" s="51"/>
      <c r="R1327" s="51"/>
      <c r="S1327" s="51"/>
      <c r="T1327" s="51"/>
      <c r="U1327" s="51"/>
    </row>
    <row r="1328" spans="1:21" ht="15.5">
      <c r="A1328" s="51">
        <v>522</v>
      </c>
      <c r="B1328" s="51" t="s">
        <v>703</v>
      </c>
      <c r="C1328" s="51" t="s">
        <v>411</v>
      </c>
      <c r="D1328" s="51" t="str">
        <f t="shared" si="20"/>
        <v>TM_RPCHCambodia</v>
      </c>
      <c r="E1328" s="51" t="s">
        <v>704</v>
      </c>
      <c r="F1328" s="51" t="s">
        <v>412</v>
      </c>
      <c r="G1328" s="51" t="s">
        <v>413</v>
      </c>
      <c r="H1328" s="51" t="s">
        <v>347</v>
      </c>
      <c r="I1328" s="51"/>
      <c r="J1328" s="51" t="s">
        <v>707</v>
      </c>
      <c r="K1328" s="51">
        <v>11.146000000000001</v>
      </c>
      <c r="L1328" s="51">
        <v>18.367999999999999</v>
      </c>
      <c r="M1328" s="51">
        <v>14.693</v>
      </c>
      <c r="N1328" s="51">
        <v>21.516999999999999</v>
      </c>
      <c r="O1328" s="51">
        <v>13.577</v>
      </c>
      <c r="P1328" s="51">
        <v>6.7069999999999999</v>
      </c>
      <c r="Q1328" s="51">
        <v>13.539</v>
      </c>
      <c r="R1328" s="51">
        <v>17.853000000000002</v>
      </c>
      <c r="S1328" s="51">
        <v>-3.036</v>
      </c>
      <c r="T1328" s="51">
        <v>-1.7370000000000001</v>
      </c>
      <c r="U1328" s="51">
        <v>2019</v>
      </c>
    </row>
    <row r="1329" spans="1:21" ht="15.5">
      <c r="A1329" s="51">
        <v>522</v>
      </c>
      <c r="B1329" s="51" t="s">
        <v>703</v>
      </c>
      <c r="C1329" s="51" t="s">
        <v>415</v>
      </c>
      <c r="D1329" s="51" t="str">
        <f t="shared" si="20"/>
        <v>TMG_RPCHCambodia</v>
      </c>
      <c r="E1329" s="51" t="s">
        <v>704</v>
      </c>
      <c r="F1329" s="51" t="s">
        <v>416</v>
      </c>
      <c r="G1329" s="51" t="s">
        <v>417</v>
      </c>
      <c r="H1329" s="51" t="s">
        <v>347</v>
      </c>
      <c r="I1329" s="51"/>
      <c r="J1329" s="51" t="s">
        <v>707</v>
      </c>
      <c r="K1329" s="51">
        <v>10.912000000000001</v>
      </c>
      <c r="L1329" s="51">
        <v>18.890999999999998</v>
      </c>
      <c r="M1329" s="51">
        <v>14.135</v>
      </c>
      <c r="N1329" s="51">
        <v>21.99</v>
      </c>
      <c r="O1329" s="51">
        <v>13.254</v>
      </c>
      <c r="P1329" s="51">
        <v>6.2569999999999997</v>
      </c>
      <c r="Q1329" s="51">
        <v>15.095000000000001</v>
      </c>
      <c r="R1329" s="51">
        <v>19.611999999999998</v>
      </c>
      <c r="S1329" s="51">
        <v>-0.315</v>
      </c>
      <c r="T1329" s="51">
        <v>-1.498</v>
      </c>
      <c r="U1329" s="51">
        <v>2019</v>
      </c>
    </row>
    <row r="1330" spans="1:21" ht="15.5">
      <c r="A1330" s="51">
        <v>522</v>
      </c>
      <c r="B1330" s="51" t="s">
        <v>703</v>
      </c>
      <c r="C1330" s="51" t="s">
        <v>418</v>
      </c>
      <c r="D1330" s="51" t="str">
        <f t="shared" si="20"/>
        <v>TX_RPCHCambodia</v>
      </c>
      <c r="E1330" s="51" t="s">
        <v>704</v>
      </c>
      <c r="F1330" s="51" t="s">
        <v>419</v>
      </c>
      <c r="G1330" s="51" t="s">
        <v>420</v>
      </c>
      <c r="H1330" s="51" t="s">
        <v>347</v>
      </c>
      <c r="I1330" s="51"/>
      <c r="J1330" s="51" t="s">
        <v>707</v>
      </c>
      <c r="K1330" s="51">
        <v>12.811</v>
      </c>
      <c r="L1330" s="51">
        <v>22.652000000000001</v>
      </c>
      <c r="M1330" s="51">
        <v>15.055999999999999</v>
      </c>
      <c r="N1330" s="51">
        <v>14.975</v>
      </c>
      <c r="O1330" s="51">
        <v>13.025</v>
      </c>
      <c r="P1330" s="51">
        <v>9.8870000000000005</v>
      </c>
      <c r="Q1330" s="51">
        <v>14.664999999999999</v>
      </c>
      <c r="R1330" s="51">
        <v>13.925000000000001</v>
      </c>
      <c r="S1330" s="51">
        <v>-5.3879999999999999</v>
      </c>
      <c r="T1330" s="51">
        <v>-4.444</v>
      </c>
      <c r="U1330" s="51">
        <v>2019</v>
      </c>
    </row>
    <row r="1331" spans="1:21" ht="15.5">
      <c r="A1331" s="51">
        <v>522</v>
      </c>
      <c r="B1331" s="51" t="s">
        <v>703</v>
      </c>
      <c r="C1331" s="51" t="s">
        <v>421</v>
      </c>
      <c r="D1331" s="51" t="str">
        <f t="shared" si="20"/>
        <v>TXG_RPCHCambodia</v>
      </c>
      <c r="E1331" s="51" t="s">
        <v>704</v>
      </c>
      <c r="F1331" s="51" t="s">
        <v>422</v>
      </c>
      <c r="G1331" s="51" t="s">
        <v>423</v>
      </c>
      <c r="H1331" s="51" t="s">
        <v>347</v>
      </c>
      <c r="I1331" s="51"/>
      <c r="J1331" s="51" t="s">
        <v>707</v>
      </c>
      <c r="K1331" s="51">
        <v>11.366</v>
      </c>
      <c r="L1331" s="51">
        <v>28.050999999999998</v>
      </c>
      <c r="M1331" s="51">
        <v>17.356999999999999</v>
      </c>
      <c r="N1331" s="51">
        <v>18.439</v>
      </c>
      <c r="O1331" s="51">
        <v>15.555</v>
      </c>
      <c r="P1331" s="51">
        <v>8.4819999999999993</v>
      </c>
      <c r="Q1331" s="51">
        <v>13.834</v>
      </c>
      <c r="R1331" s="51">
        <v>15.093</v>
      </c>
      <c r="S1331" s="51">
        <v>18.295999999999999</v>
      </c>
      <c r="T1331" s="51">
        <v>-4.4359999999999999</v>
      </c>
      <c r="U1331" s="51">
        <v>2019</v>
      </c>
    </row>
    <row r="1332" spans="1:21" ht="15.5">
      <c r="A1332" s="51">
        <v>522</v>
      </c>
      <c r="B1332" s="51" t="s">
        <v>703</v>
      </c>
      <c r="C1332" s="51" t="s">
        <v>424</v>
      </c>
      <c r="D1332" s="51" t="str">
        <f t="shared" si="20"/>
        <v>LURCambodia</v>
      </c>
      <c r="E1332" s="51" t="s">
        <v>704</v>
      </c>
      <c r="F1332" s="51" t="s">
        <v>425</v>
      </c>
      <c r="G1332" s="51" t="s">
        <v>426</v>
      </c>
      <c r="H1332" s="51" t="s">
        <v>427</v>
      </c>
      <c r="I1332" s="51"/>
      <c r="J1332" s="51"/>
      <c r="K1332" s="51"/>
      <c r="L1332" s="51"/>
      <c r="M1332" s="51"/>
      <c r="N1332" s="51"/>
      <c r="O1332" s="51"/>
      <c r="P1332" s="51"/>
      <c r="Q1332" s="51"/>
      <c r="R1332" s="51"/>
      <c r="S1332" s="51"/>
      <c r="T1332" s="51"/>
      <c r="U1332" s="51"/>
    </row>
    <row r="1333" spans="1:21" ht="15.5">
      <c r="A1333" s="51">
        <v>522</v>
      </c>
      <c r="B1333" s="51" t="s">
        <v>703</v>
      </c>
      <c r="C1333" s="51" t="s">
        <v>428</v>
      </c>
      <c r="D1333" s="51" t="str">
        <f t="shared" si="20"/>
        <v>LECambodia</v>
      </c>
      <c r="E1333" s="51" t="s">
        <v>704</v>
      </c>
      <c r="F1333" s="51" t="s">
        <v>429</v>
      </c>
      <c r="G1333" s="51" t="s">
        <v>430</v>
      </c>
      <c r="H1333" s="51" t="s">
        <v>431</v>
      </c>
      <c r="I1333" s="51" t="s">
        <v>432</v>
      </c>
      <c r="J1333" s="51"/>
      <c r="K1333" s="51"/>
      <c r="L1333" s="51"/>
      <c r="M1333" s="51"/>
      <c r="N1333" s="51"/>
      <c r="O1333" s="51"/>
      <c r="P1333" s="51"/>
      <c r="Q1333" s="51"/>
      <c r="R1333" s="51"/>
      <c r="S1333" s="51"/>
      <c r="T1333" s="51"/>
      <c r="U1333" s="51"/>
    </row>
    <row r="1334" spans="1:21" ht="15.5">
      <c r="A1334" s="51">
        <v>522</v>
      </c>
      <c r="B1334" s="51" t="s">
        <v>703</v>
      </c>
      <c r="C1334" s="51" t="s">
        <v>433</v>
      </c>
      <c r="D1334" s="51" t="str">
        <f t="shared" si="20"/>
        <v>LPCambodia</v>
      </c>
      <c r="E1334" s="51" t="s">
        <v>704</v>
      </c>
      <c r="F1334" s="51" t="s">
        <v>434</v>
      </c>
      <c r="G1334" s="51" t="s">
        <v>435</v>
      </c>
      <c r="H1334" s="51" t="s">
        <v>431</v>
      </c>
      <c r="I1334" s="51" t="s">
        <v>432</v>
      </c>
      <c r="J1334" s="51" t="s">
        <v>708</v>
      </c>
      <c r="K1334" s="51">
        <v>14.561</v>
      </c>
      <c r="L1334" s="51">
        <v>14.715999999999999</v>
      </c>
      <c r="M1334" s="51">
        <v>14.871</v>
      </c>
      <c r="N1334" s="51">
        <v>15.026</v>
      </c>
      <c r="O1334" s="51">
        <v>15.180999999999999</v>
      </c>
      <c r="P1334" s="51">
        <v>15.336</v>
      </c>
      <c r="Q1334" s="51">
        <v>15.491</v>
      </c>
      <c r="R1334" s="51">
        <v>15.6</v>
      </c>
      <c r="S1334" s="51">
        <v>15.678000000000001</v>
      </c>
      <c r="T1334" s="51">
        <v>15.835000000000001</v>
      </c>
      <c r="U1334" s="51">
        <v>2019</v>
      </c>
    </row>
    <row r="1335" spans="1:21" ht="15.5">
      <c r="A1335" s="51">
        <v>522</v>
      </c>
      <c r="B1335" s="51" t="s">
        <v>703</v>
      </c>
      <c r="C1335" s="51" t="s">
        <v>437</v>
      </c>
      <c r="D1335" s="51" t="str">
        <f t="shared" si="20"/>
        <v>GGRCambodia</v>
      </c>
      <c r="E1335" s="51" t="s">
        <v>704</v>
      </c>
      <c r="F1335" s="51" t="s">
        <v>438</v>
      </c>
      <c r="G1335" s="51" t="s">
        <v>439</v>
      </c>
      <c r="H1335" s="51" t="s">
        <v>342</v>
      </c>
      <c r="I1335" s="51" t="s">
        <v>343</v>
      </c>
      <c r="J1335" s="51" t="s">
        <v>709</v>
      </c>
      <c r="K1335" s="51">
        <v>9723.68</v>
      </c>
      <c r="L1335" s="51">
        <v>11498.78</v>
      </c>
      <c r="M1335" s="51">
        <v>13538.42</v>
      </c>
      <c r="N1335" s="51">
        <v>14409.68</v>
      </c>
      <c r="O1335" s="51">
        <v>16913.330000000002</v>
      </c>
      <c r="P1335" s="51">
        <v>19386.75</v>
      </c>
      <c r="Q1335" s="51">
        <v>23599.11</v>
      </c>
      <c r="R1335" s="51">
        <v>29461.49</v>
      </c>
      <c r="S1335" s="51">
        <v>23965.78</v>
      </c>
      <c r="T1335" s="51">
        <v>26153.9</v>
      </c>
      <c r="U1335" s="51">
        <v>2019</v>
      </c>
    </row>
    <row r="1336" spans="1:21" ht="15.5">
      <c r="A1336" s="51">
        <v>522</v>
      </c>
      <c r="B1336" s="51" t="s">
        <v>703</v>
      </c>
      <c r="C1336" s="51" t="s">
        <v>441</v>
      </c>
      <c r="D1336" s="51" t="str">
        <f t="shared" si="20"/>
        <v>GGR_NGDPCambodia</v>
      </c>
      <c r="E1336" s="51" t="s">
        <v>704</v>
      </c>
      <c r="F1336" s="51" t="s">
        <v>438</v>
      </c>
      <c r="G1336" s="51" t="s">
        <v>439</v>
      </c>
      <c r="H1336" s="51" t="s">
        <v>392</v>
      </c>
      <c r="I1336" s="51"/>
      <c r="J1336" s="51" t="s">
        <v>442</v>
      </c>
      <c r="K1336" s="51">
        <v>17.155000000000001</v>
      </c>
      <c r="L1336" s="51">
        <v>18.75</v>
      </c>
      <c r="M1336" s="51">
        <v>20.076000000000001</v>
      </c>
      <c r="N1336" s="51">
        <v>19.626000000000001</v>
      </c>
      <c r="O1336" s="51">
        <v>20.818000000000001</v>
      </c>
      <c r="P1336" s="51">
        <v>21.6</v>
      </c>
      <c r="Q1336" s="51">
        <v>23.856999999999999</v>
      </c>
      <c r="R1336" s="51">
        <v>27.140999999999998</v>
      </c>
      <c r="S1336" s="51">
        <v>22.472999999999999</v>
      </c>
      <c r="T1336" s="51">
        <v>23.113</v>
      </c>
      <c r="U1336" s="51">
        <v>2019</v>
      </c>
    </row>
    <row r="1337" spans="1:21" ht="15.5">
      <c r="A1337" s="51">
        <v>522</v>
      </c>
      <c r="B1337" s="51" t="s">
        <v>703</v>
      </c>
      <c r="C1337" s="51" t="s">
        <v>443</v>
      </c>
      <c r="D1337" s="51" t="str">
        <f t="shared" si="20"/>
        <v>GGXCambodia</v>
      </c>
      <c r="E1337" s="51" t="s">
        <v>704</v>
      </c>
      <c r="F1337" s="51" t="s">
        <v>444</v>
      </c>
      <c r="G1337" s="51" t="s">
        <v>445</v>
      </c>
      <c r="H1337" s="51" t="s">
        <v>342</v>
      </c>
      <c r="I1337" s="51" t="s">
        <v>343</v>
      </c>
      <c r="J1337" s="51" t="s">
        <v>709</v>
      </c>
      <c r="K1337" s="51">
        <v>12288.37</v>
      </c>
      <c r="L1337" s="51">
        <v>13103.29</v>
      </c>
      <c r="M1337" s="51">
        <v>14646.19</v>
      </c>
      <c r="N1337" s="51">
        <v>14884.02</v>
      </c>
      <c r="O1337" s="51">
        <v>17156.79</v>
      </c>
      <c r="P1337" s="51">
        <v>20082.43</v>
      </c>
      <c r="Q1337" s="51">
        <v>22940.799999999999</v>
      </c>
      <c r="R1337" s="51">
        <v>26201.59</v>
      </c>
      <c r="S1337" s="51">
        <v>25775.77</v>
      </c>
      <c r="T1337" s="51">
        <v>30023.759999999998</v>
      </c>
      <c r="U1337" s="51">
        <v>2019</v>
      </c>
    </row>
    <row r="1338" spans="1:21" ht="15.5">
      <c r="A1338" s="51">
        <v>522</v>
      </c>
      <c r="B1338" s="51" t="s">
        <v>703</v>
      </c>
      <c r="C1338" s="51" t="s">
        <v>446</v>
      </c>
      <c r="D1338" s="51" t="str">
        <f t="shared" si="20"/>
        <v>GGX_NGDPCambodia</v>
      </c>
      <c r="E1338" s="51" t="s">
        <v>704</v>
      </c>
      <c r="F1338" s="51" t="s">
        <v>444</v>
      </c>
      <c r="G1338" s="51" t="s">
        <v>445</v>
      </c>
      <c r="H1338" s="51" t="s">
        <v>392</v>
      </c>
      <c r="I1338" s="51"/>
      <c r="J1338" s="51" t="s">
        <v>447</v>
      </c>
      <c r="K1338" s="51">
        <v>21.68</v>
      </c>
      <c r="L1338" s="51">
        <v>21.366</v>
      </c>
      <c r="M1338" s="51">
        <v>21.718</v>
      </c>
      <c r="N1338" s="51">
        <v>20.271999999999998</v>
      </c>
      <c r="O1338" s="51">
        <v>21.117999999999999</v>
      </c>
      <c r="P1338" s="51">
        <v>22.375</v>
      </c>
      <c r="Q1338" s="51">
        <v>23.192</v>
      </c>
      <c r="R1338" s="51">
        <v>24.138000000000002</v>
      </c>
      <c r="S1338" s="51">
        <v>24.170999999999999</v>
      </c>
      <c r="T1338" s="51">
        <v>26.533000000000001</v>
      </c>
      <c r="U1338" s="51">
        <v>2019</v>
      </c>
    </row>
    <row r="1339" spans="1:21" ht="15.5">
      <c r="A1339" s="51">
        <v>522</v>
      </c>
      <c r="B1339" s="51" t="s">
        <v>703</v>
      </c>
      <c r="C1339" s="51" t="s">
        <v>448</v>
      </c>
      <c r="D1339" s="51" t="str">
        <f t="shared" si="20"/>
        <v>GGXCNLCambodia</v>
      </c>
      <c r="E1339" s="51" t="s">
        <v>704</v>
      </c>
      <c r="F1339" s="51" t="s">
        <v>449</v>
      </c>
      <c r="G1339" s="51" t="s">
        <v>450</v>
      </c>
      <c r="H1339" s="51" t="s">
        <v>342</v>
      </c>
      <c r="I1339" s="51" t="s">
        <v>343</v>
      </c>
      <c r="J1339" s="51" t="s">
        <v>709</v>
      </c>
      <c r="K1339" s="51">
        <v>-2564.69</v>
      </c>
      <c r="L1339" s="51">
        <v>-1604.51</v>
      </c>
      <c r="M1339" s="51">
        <v>-1107.77</v>
      </c>
      <c r="N1339" s="51">
        <v>-474.34100000000001</v>
      </c>
      <c r="O1339" s="51">
        <v>-243.46700000000001</v>
      </c>
      <c r="P1339" s="51">
        <v>-695.678</v>
      </c>
      <c r="Q1339" s="51">
        <v>658.30799999999999</v>
      </c>
      <c r="R1339" s="51">
        <v>3259.9</v>
      </c>
      <c r="S1339" s="51">
        <v>-1810</v>
      </c>
      <c r="T1339" s="51">
        <v>-3869.86</v>
      </c>
      <c r="U1339" s="51">
        <v>2019</v>
      </c>
    </row>
    <row r="1340" spans="1:21" ht="15.5">
      <c r="A1340" s="51">
        <v>522</v>
      </c>
      <c r="B1340" s="51" t="s">
        <v>703</v>
      </c>
      <c r="C1340" s="51" t="s">
        <v>451</v>
      </c>
      <c r="D1340" s="51" t="str">
        <f t="shared" si="20"/>
        <v>GGXCNL_NGDPCambodia</v>
      </c>
      <c r="E1340" s="51" t="s">
        <v>704</v>
      </c>
      <c r="F1340" s="51" t="s">
        <v>449</v>
      </c>
      <c r="G1340" s="51" t="s">
        <v>450</v>
      </c>
      <c r="H1340" s="51" t="s">
        <v>392</v>
      </c>
      <c r="I1340" s="51"/>
      <c r="J1340" s="51" t="s">
        <v>452</v>
      </c>
      <c r="K1340" s="51">
        <v>-4.5250000000000004</v>
      </c>
      <c r="L1340" s="51">
        <v>-2.6160000000000001</v>
      </c>
      <c r="M1340" s="51">
        <v>-1.643</v>
      </c>
      <c r="N1340" s="51">
        <v>-0.64600000000000002</v>
      </c>
      <c r="O1340" s="51">
        <v>-0.3</v>
      </c>
      <c r="P1340" s="51">
        <v>-0.77500000000000002</v>
      </c>
      <c r="Q1340" s="51">
        <v>0.66600000000000004</v>
      </c>
      <c r="R1340" s="51">
        <v>3.0030000000000001</v>
      </c>
      <c r="S1340" s="51">
        <v>-1.6970000000000001</v>
      </c>
      <c r="T1340" s="51">
        <v>-3.42</v>
      </c>
      <c r="U1340" s="51">
        <v>2019</v>
      </c>
    </row>
    <row r="1341" spans="1:21" ht="15.5">
      <c r="A1341" s="51">
        <v>522</v>
      </c>
      <c r="B1341" s="51" t="s">
        <v>703</v>
      </c>
      <c r="C1341" s="51" t="s">
        <v>453</v>
      </c>
      <c r="D1341" s="51" t="str">
        <f t="shared" si="20"/>
        <v>GGSBCambodia</v>
      </c>
      <c r="E1341" s="51" t="s">
        <v>704</v>
      </c>
      <c r="F1341" s="51" t="s">
        <v>454</v>
      </c>
      <c r="G1341" s="51" t="s">
        <v>455</v>
      </c>
      <c r="H1341" s="51" t="s">
        <v>342</v>
      </c>
      <c r="I1341" s="51" t="s">
        <v>343</v>
      </c>
      <c r="J1341" s="51"/>
      <c r="K1341" s="51"/>
      <c r="L1341" s="51"/>
      <c r="M1341" s="51"/>
      <c r="N1341" s="51"/>
      <c r="O1341" s="51"/>
      <c r="P1341" s="51"/>
      <c r="Q1341" s="51"/>
      <c r="R1341" s="51"/>
      <c r="S1341" s="51"/>
      <c r="T1341" s="51"/>
      <c r="U1341" s="51"/>
    </row>
    <row r="1342" spans="1:21" ht="15.5">
      <c r="A1342" s="51">
        <v>522</v>
      </c>
      <c r="B1342" s="51" t="s">
        <v>703</v>
      </c>
      <c r="C1342" s="51" t="s">
        <v>456</v>
      </c>
      <c r="D1342" s="51" t="str">
        <f t="shared" si="20"/>
        <v>GGSB_NPGDPCambodia</v>
      </c>
      <c r="E1342" s="51" t="s">
        <v>704</v>
      </c>
      <c r="F1342" s="51" t="s">
        <v>454</v>
      </c>
      <c r="G1342" s="51" t="s">
        <v>455</v>
      </c>
      <c r="H1342" s="51" t="s">
        <v>380</v>
      </c>
      <c r="I1342" s="51"/>
      <c r="J1342" s="51"/>
      <c r="K1342" s="51"/>
      <c r="L1342" s="51"/>
      <c r="M1342" s="51"/>
      <c r="N1342" s="51"/>
      <c r="O1342" s="51"/>
      <c r="P1342" s="51"/>
      <c r="Q1342" s="51"/>
      <c r="R1342" s="51"/>
      <c r="S1342" s="51"/>
      <c r="T1342" s="51"/>
      <c r="U1342" s="51"/>
    </row>
    <row r="1343" spans="1:21" ht="15.5">
      <c r="A1343" s="51">
        <v>522</v>
      </c>
      <c r="B1343" s="51" t="s">
        <v>703</v>
      </c>
      <c r="C1343" s="51" t="s">
        <v>457</v>
      </c>
      <c r="D1343" s="51" t="str">
        <f t="shared" si="20"/>
        <v>GGXONLBCambodia</v>
      </c>
      <c r="E1343" s="51" t="s">
        <v>704</v>
      </c>
      <c r="F1343" s="51" t="s">
        <v>458</v>
      </c>
      <c r="G1343" s="51" t="s">
        <v>459</v>
      </c>
      <c r="H1343" s="51" t="s">
        <v>342</v>
      </c>
      <c r="I1343" s="51" t="s">
        <v>343</v>
      </c>
      <c r="J1343" s="51" t="s">
        <v>709</v>
      </c>
      <c r="K1343" s="51">
        <v>-2396.09</v>
      </c>
      <c r="L1343" s="51">
        <v>-1400.23</v>
      </c>
      <c r="M1343" s="51">
        <v>-879.48599999999999</v>
      </c>
      <c r="N1343" s="51">
        <v>-251.50200000000001</v>
      </c>
      <c r="O1343" s="51">
        <v>47.927999999999997</v>
      </c>
      <c r="P1343" s="51">
        <v>-407.35500000000002</v>
      </c>
      <c r="Q1343" s="51">
        <v>996.32600000000002</v>
      </c>
      <c r="R1343" s="51">
        <v>3626.46</v>
      </c>
      <c r="S1343" s="51">
        <v>-1422.47</v>
      </c>
      <c r="T1343" s="51">
        <v>-3362.21</v>
      </c>
      <c r="U1343" s="51">
        <v>2019</v>
      </c>
    </row>
    <row r="1344" spans="1:21" ht="15.5">
      <c r="A1344" s="51">
        <v>522</v>
      </c>
      <c r="B1344" s="51" t="s">
        <v>703</v>
      </c>
      <c r="C1344" s="51" t="s">
        <v>460</v>
      </c>
      <c r="D1344" s="51" t="str">
        <f t="shared" si="20"/>
        <v>GGXONLB_NGDPCambodia</v>
      </c>
      <c r="E1344" s="51" t="s">
        <v>704</v>
      </c>
      <c r="F1344" s="51" t="s">
        <v>458</v>
      </c>
      <c r="G1344" s="51" t="s">
        <v>459</v>
      </c>
      <c r="H1344" s="51" t="s">
        <v>392</v>
      </c>
      <c r="I1344" s="51"/>
      <c r="J1344" s="51" t="s">
        <v>461</v>
      </c>
      <c r="K1344" s="51">
        <v>-4.2270000000000003</v>
      </c>
      <c r="L1344" s="51">
        <v>-2.2829999999999999</v>
      </c>
      <c r="M1344" s="51">
        <v>-1.304</v>
      </c>
      <c r="N1344" s="51">
        <v>-0.34300000000000003</v>
      </c>
      <c r="O1344" s="51">
        <v>5.8999999999999997E-2</v>
      </c>
      <c r="P1344" s="51">
        <v>-0.45400000000000001</v>
      </c>
      <c r="Q1344" s="51">
        <v>1.0069999999999999</v>
      </c>
      <c r="R1344" s="51">
        <v>3.3410000000000002</v>
      </c>
      <c r="S1344" s="51">
        <v>-1.3340000000000001</v>
      </c>
      <c r="T1344" s="51">
        <v>-2.9710000000000001</v>
      </c>
      <c r="U1344" s="51">
        <v>2019</v>
      </c>
    </row>
    <row r="1345" spans="1:21" ht="15.5">
      <c r="A1345" s="51">
        <v>522</v>
      </c>
      <c r="B1345" s="51" t="s">
        <v>703</v>
      </c>
      <c r="C1345" s="51" t="s">
        <v>462</v>
      </c>
      <c r="D1345" s="51" t="str">
        <f t="shared" si="20"/>
        <v>GGXWDNCambodia</v>
      </c>
      <c r="E1345" s="51" t="s">
        <v>704</v>
      </c>
      <c r="F1345" s="51" t="s">
        <v>463</v>
      </c>
      <c r="G1345" s="51" t="s">
        <v>464</v>
      </c>
      <c r="H1345" s="51" t="s">
        <v>342</v>
      </c>
      <c r="I1345" s="51" t="s">
        <v>343</v>
      </c>
      <c r="J1345" s="51"/>
      <c r="K1345" s="51"/>
      <c r="L1345" s="51"/>
      <c r="M1345" s="51"/>
      <c r="N1345" s="51"/>
      <c r="O1345" s="51"/>
      <c r="P1345" s="51"/>
      <c r="Q1345" s="51"/>
      <c r="R1345" s="51"/>
      <c r="S1345" s="51"/>
      <c r="T1345" s="51"/>
      <c r="U1345" s="51"/>
    </row>
    <row r="1346" spans="1:21" ht="15.5">
      <c r="A1346" s="51">
        <v>522</v>
      </c>
      <c r="B1346" s="51" t="s">
        <v>703</v>
      </c>
      <c r="C1346" s="51" t="s">
        <v>465</v>
      </c>
      <c r="D1346" s="51" t="str">
        <f t="shared" si="20"/>
        <v>GGXWDN_NGDPCambodia</v>
      </c>
      <c r="E1346" s="51" t="s">
        <v>704</v>
      </c>
      <c r="F1346" s="51" t="s">
        <v>463</v>
      </c>
      <c r="G1346" s="51" t="s">
        <v>464</v>
      </c>
      <c r="H1346" s="51" t="s">
        <v>392</v>
      </c>
      <c r="I1346" s="51"/>
      <c r="J1346" s="51"/>
      <c r="K1346" s="51"/>
      <c r="L1346" s="51"/>
      <c r="M1346" s="51"/>
      <c r="N1346" s="51"/>
      <c r="O1346" s="51"/>
      <c r="P1346" s="51"/>
      <c r="Q1346" s="51"/>
      <c r="R1346" s="51"/>
      <c r="S1346" s="51"/>
      <c r="T1346" s="51"/>
      <c r="U1346" s="51"/>
    </row>
    <row r="1347" spans="1:21" ht="15.5">
      <c r="A1347" s="51">
        <v>522</v>
      </c>
      <c r="B1347" s="51" t="s">
        <v>703</v>
      </c>
      <c r="C1347" s="51" t="s">
        <v>466</v>
      </c>
      <c r="D1347" s="51" t="str">
        <f t="shared" ref="D1347:D1410" si="21">C1347&amp;E1347</f>
        <v>GGXWDGCambodia</v>
      </c>
      <c r="E1347" s="51" t="s">
        <v>704</v>
      </c>
      <c r="F1347" s="51" t="s">
        <v>467</v>
      </c>
      <c r="G1347" s="51" t="s">
        <v>468</v>
      </c>
      <c r="H1347" s="51" t="s">
        <v>342</v>
      </c>
      <c r="I1347" s="51" t="s">
        <v>343</v>
      </c>
      <c r="J1347" s="51" t="s">
        <v>709</v>
      </c>
      <c r="K1347" s="51">
        <v>17874.03</v>
      </c>
      <c r="L1347" s="51">
        <v>19461.330000000002</v>
      </c>
      <c r="M1347" s="51">
        <v>21513.14</v>
      </c>
      <c r="N1347" s="51">
        <v>22876.080000000002</v>
      </c>
      <c r="O1347" s="51">
        <v>23661.02</v>
      </c>
      <c r="P1347" s="51">
        <v>26921.75</v>
      </c>
      <c r="Q1347" s="51">
        <v>28328.77</v>
      </c>
      <c r="R1347" s="51">
        <v>31450.68</v>
      </c>
      <c r="S1347" s="51">
        <v>33673.19</v>
      </c>
      <c r="T1347" s="51">
        <v>37761.42</v>
      </c>
      <c r="U1347" s="51">
        <v>2019</v>
      </c>
    </row>
    <row r="1348" spans="1:21" ht="15.5">
      <c r="A1348" s="51">
        <v>522</v>
      </c>
      <c r="B1348" s="51" t="s">
        <v>703</v>
      </c>
      <c r="C1348" s="51" t="s">
        <v>469</v>
      </c>
      <c r="D1348" s="51" t="str">
        <f t="shared" si="21"/>
        <v>GGXWDG_NGDPCambodia</v>
      </c>
      <c r="E1348" s="51" t="s">
        <v>704</v>
      </c>
      <c r="F1348" s="51" t="s">
        <v>467</v>
      </c>
      <c r="G1348" s="51" t="s">
        <v>468</v>
      </c>
      <c r="H1348" s="51" t="s">
        <v>392</v>
      </c>
      <c r="I1348" s="51"/>
      <c r="J1348" s="51" t="s">
        <v>470</v>
      </c>
      <c r="K1348" s="51">
        <v>31.533999999999999</v>
      </c>
      <c r="L1348" s="51">
        <v>31.734000000000002</v>
      </c>
      <c r="M1348" s="51">
        <v>31.901</v>
      </c>
      <c r="N1348" s="51">
        <v>31.157</v>
      </c>
      <c r="O1348" s="51">
        <v>29.123999999999999</v>
      </c>
      <c r="P1348" s="51">
        <v>29.995000000000001</v>
      </c>
      <c r="Q1348" s="51">
        <v>28.638000000000002</v>
      </c>
      <c r="R1348" s="51">
        <v>28.974</v>
      </c>
      <c r="S1348" s="51">
        <v>31.576000000000001</v>
      </c>
      <c r="T1348" s="51">
        <v>33.371000000000002</v>
      </c>
      <c r="U1348" s="51">
        <v>2019</v>
      </c>
    </row>
    <row r="1349" spans="1:21" ht="15.5">
      <c r="A1349" s="51">
        <v>522</v>
      </c>
      <c r="B1349" s="51" t="s">
        <v>703</v>
      </c>
      <c r="C1349" s="51" t="s">
        <v>471</v>
      </c>
      <c r="D1349" s="51" t="str">
        <f t="shared" si="21"/>
        <v>NGDP_FYCambodia</v>
      </c>
      <c r="E1349" s="51" t="s">
        <v>704</v>
      </c>
      <c r="F1349" s="51" t="s">
        <v>472</v>
      </c>
      <c r="G1349" s="51" t="s">
        <v>473</v>
      </c>
      <c r="H1349" s="51" t="s">
        <v>342</v>
      </c>
      <c r="I1349" s="51" t="s">
        <v>343</v>
      </c>
      <c r="J1349" s="51" t="s">
        <v>709</v>
      </c>
      <c r="K1349" s="51">
        <v>56681.57</v>
      </c>
      <c r="L1349" s="51">
        <v>61326.93</v>
      </c>
      <c r="M1349" s="51">
        <v>67436.789999999994</v>
      </c>
      <c r="N1349" s="51">
        <v>73422.7</v>
      </c>
      <c r="O1349" s="51">
        <v>81241.87</v>
      </c>
      <c r="P1349" s="51">
        <v>89754.4</v>
      </c>
      <c r="Q1349" s="51">
        <v>98918.67</v>
      </c>
      <c r="R1349" s="51">
        <v>108549.59</v>
      </c>
      <c r="S1349" s="51">
        <v>106640.83</v>
      </c>
      <c r="T1349" s="51">
        <v>113155.37</v>
      </c>
      <c r="U1349" s="51">
        <v>2019</v>
      </c>
    </row>
    <row r="1350" spans="1:21" ht="15.5">
      <c r="A1350" s="51">
        <v>522</v>
      </c>
      <c r="B1350" s="51" t="s">
        <v>703</v>
      </c>
      <c r="C1350" s="51" t="s">
        <v>474</v>
      </c>
      <c r="D1350" s="51" t="str">
        <f t="shared" si="21"/>
        <v>BCACambodia</v>
      </c>
      <c r="E1350" s="51" t="s">
        <v>704</v>
      </c>
      <c r="F1350" s="51" t="s">
        <v>475</v>
      </c>
      <c r="G1350" s="51" t="s">
        <v>476</v>
      </c>
      <c r="H1350" s="51" t="s">
        <v>352</v>
      </c>
      <c r="I1350" s="51" t="s">
        <v>343</v>
      </c>
      <c r="J1350" s="51" t="s">
        <v>710</v>
      </c>
      <c r="K1350" s="51">
        <v>-1.212</v>
      </c>
      <c r="L1350" s="51">
        <v>-1.2889999999999999</v>
      </c>
      <c r="M1350" s="51">
        <v>-1.429</v>
      </c>
      <c r="N1350" s="51">
        <v>-1.58</v>
      </c>
      <c r="O1350" s="51">
        <v>-1.6990000000000001</v>
      </c>
      <c r="P1350" s="51">
        <v>-1.756</v>
      </c>
      <c r="Q1350" s="51">
        <v>-2.9929999999999999</v>
      </c>
      <c r="R1350" s="51">
        <v>-4.2320000000000002</v>
      </c>
      <c r="S1350" s="51">
        <v>-3.2450000000000001</v>
      </c>
      <c r="T1350" s="51">
        <v>-4.8970000000000002</v>
      </c>
      <c r="U1350" s="51">
        <v>2019</v>
      </c>
    </row>
    <row r="1351" spans="1:21" ht="15.5">
      <c r="A1351" s="51">
        <v>522</v>
      </c>
      <c r="B1351" s="51" t="s">
        <v>703</v>
      </c>
      <c r="C1351" s="51" t="s">
        <v>478</v>
      </c>
      <c r="D1351" s="51" t="str">
        <f t="shared" si="21"/>
        <v>BCA_NGDPDCambodia</v>
      </c>
      <c r="E1351" s="51" t="s">
        <v>704</v>
      </c>
      <c r="F1351" s="51" t="s">
        <v>475</v>
      </c>
      <c r="G1351" s="51" t="s">
        <v>476</v>
      </c>
      <c r="H1351" s="51" t="s">
        <v>392</v>
      </c>
      <c r="I1351" s="51"/>
      <c r="J1351" s="51" t="s">
        <v>479</v>
      </c>
      <c r="K1351" s="51">
        <v>-8.6229999999999993</v>
      </c>
      <c r="L1351" s="51">
        <v>-8.4619999999999997</v>
      </c>
      <c r="M1351" s="51">
        <v>-8.5559999999999992</v>
      </c>
      <c r="N1351" s="51">
        <v>-8.7390000000000008</v>
      </c>
      <c r="O1351" s="51">
        <v>-8.4789999999999992</v>
      </c>
      <c r="P1351" s="51">
        <v>-7.915</v>
      </c>
      <c r="Q1351" s="51">
        <v>-12.244999999999999</v>
      </c>
      <c r="R1351" s="51">
        <v>-15.832000000000001</v>
      </c>
      <c r="S1351" s="51">
        <v>-12.505000000000001</v>
      </c>
      <c r="T1351" s="51">
        <v>-17.975999999999999</v>
      </c>
      <c r="U1351" s="51">
        <v>2019</v>
      </c>
    </row>
    <row r="1352" spans="1:21" ht="15.5">
      <c r="A1352" s="51">
        <v>622</v>
      </c>
      <c r="B1352" s="51" t="s">
        <v>711</v>
      </c>
      <c r="C1352" s="51" t="s">
        <v>338</v>
      </c>
      <c r="D1352" s="51" t="str">
        <f t="shared" si="21"/>
        <v>NGDP_RCameroon</v>
      </c>
      <c r="E1352" s="51" t="s">
        <v>712</v>
      </c>
      <c r="F1352" s="51" t="s">
        <v>340</v>
      </c>
      <c r="G1352" s="51" t="s">
        <v>341</v>
      </c>
      <c r="H1352" s="51" t="s">
        <v>342</v>
      </c>
      <c r="I1352" s="51" t="s">
        <v>343</v>
      </c>
      <c r="J1352" s="51" t="s">
        <v>713</v>
      </c>
      <c r="K1352" s="51">
        <v>12231.72</v>
      </c>
      <c r="L1352" s="51">
        <v>12892.75</v>
      </c>
      <c r="M1352" s="51">
        <v>13651.37</v>
      </c>
      <c r="N1352" s="51">
        <v>14422.87</v>
      </c>
      <c r="O1352" s="51">
        <v>15093.31</v>
      </c>
      <c r="P1352" s="51">
        <v>15628.99</v>
      </c>
      <c r="Q1352" s="51">
        <v>16263.91</v>
      </c>
      <c r="R1352" s="51">
        <v>16890.919999999998</v>
      </c>
      <c r="S1352" s="51">
        <v>16423.29</v>
      </c>
      <c r="T1352" s="51">
        <v>16987.759999999998</v>
      </c>
      <c r="U1352" s="51">
        <v>2019</v>
      </c>
    </row>
    <row r="1353" spans="1:21" ht="15.5">
      <c r="A1353" s="51">
        <v>622</v>
      </c>
      <c r="B1353" s="51" t="s">
        <v>711</v>
      </c>
      <c r="C1353" s="51" t="s">
        <v>345</v>
      </c>
      <c r="D1353" s="51" t="str">
        <f t="shared" si="21"/>
        <v>NGDP_RPCHCameroon</v>
      </c>
      <c r="E1353" s="51" t="s">
        <v>712</v>
      </c>
      <c r="F1353" s="51" t="s">
        <v>340</v>
      </c>
      <c r="G1353" s="51" t="s">
        <v>346</v>
      </c>
      <c r="H1353" s="51" t="s">
        <v>347</v>
      </c>
      <c r="I1353" s="51"/>
      <c r="J1353" s="51" t="s">
        <v>348</v>
      </c>
      <c r="K1353" s="51">
        <v>4.5430000000000001</v>
      </c>
      <c r="L1353" s="51">
        <v>5.4039999999999999</v>
      </c>
      <c r="M1353" s="51">
        <v>5.8840000000000003</v>
      </c>
      <c r="N1353" s="51">
        <v>5.6509999999999998</v>
      </c>
      <c r="O1353" s="51">
        <v>4.6479999999999997</v>
      </c>
      <c r="P1353" s="51">
        <v>3.5489999999999999</v>
      </c>
      <c r="Q1353" s="51">
        <v>4.0620000000000003</v>
      </c>
      <c r="R1353" s="51">
        <v>3.855</v>
      </c>
      <c r="S1353" s="51">
        <v>-2.7690000000000001</v>
      </c>
      <c r="T1353" s="51">
        <v>3.4369999999999998</v>
      </c>
      <c r="U1353" s="51">
        <v>2019</v>
      </c>
    </row>
    <row r="1354" spans="1:21" ht="15.5">
      <c r="A1354" s="51">
        <v>622</v>
      </c>
      <c r="B1354" s="51" t="s">
        <v>711</v>
      </c>
      <c r="C1354" s="51" t="s">
        <v>349</v>
      </c>
      <c r="D1354" s="51" t="str">
        <f t="shared" si="21"/>
        <v>NGDPCameroon</v>
      </c>
      <c r="E1354" s="51" t="s">
        <v>712</v>
      </c>
      <c r="F1354" s="51" t="s">
        <v>155</v>
      </c>
      <c r="G1354" s="51" t="s">
        <v>350</v>
      </c>
      <c r="H1354" s="51" t="s">
        <v>342</v>
      </c>
      <c r="I1354" s="51" t="s">
        <v>343</v>
      </c>
      <c r="J1354" s="51" t="s">
        <v>713</v>
      </c>
      <c r="K1354" s="51">
        <v>14858.6</v>
      </c>
      <c r="L1354" s="51">
        <v>15981.28</v>
      </c>
      <c r="M1354" s="51">
        <v>17276.47</v>
      </c>
      <c r="N1354" s="51">
        <v>18285.38</v>
      </c>
      <c r="O1354" s="51">
        <v>19344.84</v>
      </c>
      <c r="P1354" s="51">
        <v>20328.36</v>
      </c>
      <c r="Q1354" s="51">
        <v>21492.53</v>
      </c>
      <c r="R1354" s="51">
        <v>22769.26</v>
      </c>
      <c r="S1354" s="51">
        <v>22426.33</v>
      </c>
      <c r="T1354" s="51">
        <v>23835.21</v>
      </c>
      <c r="U1354" s="51">
        <v>2019</v>
      </c>
    </row>
    <row r="1355" spans="1:21" ht="15.5">
      <c r="A1355" s="51">
        <v>622</v>
      </c>
      <c r="B1355" s="51" t="s">
        <v>711</v>
      </c>
      <c r="C1355" s="51" t="s">
        <v>157</v>
      </c>
      <c r="D1355" s="51" t="str">
        <f t="shared" si="21"/>
        <v>NGDPDCameroon</v>
      </c>
      <c r="E1355" s="51" t="s">
        <v>712</v>
      </c>
      <c r="F1355" s="51" t="s">
        <v>155</v>
      </c>
      <c r="G1355" s="51" t="s">
        <v>351</v>
      </c>
      <c r="H1355" s="51" t="s">
        <v>352</v>
      </c>
      <c r="I1355" s="51" t="s">
        <v>343</v>
      </c>
      <c r="J1355" s="51" t="s">
        <v>353</v>
      </c>
      <c r="K1355" s="51">
        <v>29.120999999999999</v>
      </c>
      <c r="L1355" s="51">
        <v>32.357999999999997</v>
      </c>
      <c r="M1355" s="51">
        <v>34.999000000000002</v>
      </c>
      <c r="N1355" s="51">
        <v>30.931999999999999</v>
      </c>
      <c r="O1355" s="51">
        <v>32.634999999999998</v>
      </c>
      <c r="P1355" s="51">
        <v>34.997</v>
      </c>
      <c r="Q1355" s="51">
        <v>38.712000000000003</v>
      </c>
      <c r="R1355" s="51">
        <v>38.863</v>
      </c>
      <c r="S1355" s="51">
        <v>39.020000000000003</v>
      </c>
      <c r="T1355" s="51">
        <v>44.893000000000001</v>
      </c>
      <c r="U1355" s="51">
        <v>2019</v>
      </c>
    </row>
    <row r="1356" spans="1:21" ht="15.5">
      <c r="A1356" s="51">
        <v>622</v>
      </c>
      <c r="B1356" s="51" t="s">
        <v>711</v>
      </c>
      <c r="C1356" s="51" t="s">
        <v>354</v>
      </c>
      <c r="D1356" s="51" t="str">
        <f t="shared" si="21"/>
        <v>PPPGDPCameroon</v>
      </c>
      <c r="E1356" s="51" t="s">
        <v>712</v>
      </c>
      <c r="F1356" s="51" t="s">
        <v>155</v>
      </c>
      <c r="G1356" s="51" t="s">
        <v>355</v>
      </c>
      <c r="H1356" s="51" t="s">
        <v>356</v>
      </c>
      <c r="I1356" s="51" t="s">
        <v>343</v>
      </c>
      <c r="J1356" s="51" t="s">
        <v>353</v>
      </c>
      <c r="K1356" s="51">
        <v>61.35</v>
      </c>
      <c r="L1356" s="51">
        <v>66.290000000000006</v>
      </c>
      <c r="M1356" s="51">
        <v>72.25</v>
      </c>
      <c r="N1356" s="51">
        <v>75.965000000000003</v>
      </c>
      <c r="O1356" s="51">
        <v>81.471000000000004</v>
      </c>
      <c r="P1356" s="51">
        <v>87.320999999999998</v>
      </c>
      <c r="Q1356" s="51">
        <v>93.05</v>
      </c>
      <c r="R1356" s="51">
        <v>98.361999999999995</v>
      </c>
      <c r="S1356" s="51">
        <v>96.798000000000002</v>
      </c>
      <c r="T1356" s="51">
        <v>101.95</v>
      </c>
      <c r="U1356" s="51">
        <v>2019</v>
      </c>
    </row>
    <row r="1357" spans="1:21" ht="15.5">
      <c r="A1357" s="51">
        <v>622</v>
      </c>
      <c r="B1357" s="51" t="s">
        <v>711</v>
      </c>
      <c r="C1357" s="51" t="s">
        <v>357</v>
      </c>
      <c r="D1357" s="51" t="str">
        <f t="shared" si="21"/>
        <v>NGDP_DCameroon</v>
      </c>
      <c r="E1357" s="51" t="s">
        <v>712</v>
      </c>
      <c r="F1357" s="51" t="s">
        <v>358</v>
      </c>
      <c r="G1357" s="51" t="s">
        <v>359</v>
      </c>
      <c r="H1357" s="51" t="s">
        <v>360</v>
      </c>
      <c r="I1357" s="51"/>
      <c r="J1357" s="51" t="s">
        <v>361</v>
      </c>
      <c r="K1357" s="51">
        <v>121.476</v>
      </c>
      <c r="L1357" s="51">
        <v>123.956</v>
      </c>
      <c r="M1357" s="51">
        <v>126.55500000000001</v>
      </c>
      <c r="N1357" s="51">
        <v>126.78</v>
      </c>
      <c r="O1357" s="51">
        <v>128.16800000000001</v>
      </c>
      <c r="P1357" s="51">
        <v>130.06800000000001</v>
      </c>
      <c r="Q1357" s="51">
        <v>132.149</v>
      </c>
      <c r="R1357" s="51">
        <v>134.80199999999999</v>
      </c>
      <c r="S1357" s="51">
        <v>136.55199999999999</v>
      </c>
      <c r="T1357" s="51">
        <v>140.30799999999999</v>
      </c>
      <c r="U1357" s="51">
        <v>2019</v>
      </c>
    </row>
    <row r="1358" spans="1:21" ht="15.5">
      <c r="A1358" s="51">
        <v>622</v>
      </c>
      <c r="B1358" s="51" t="s">
        <v>711</v>
      </c>
      <c r="C1358" s="51" t="s">
        <v>362</v>
      </c>
      <c r="D1358" s="51" t="str">
        <f t="shared" si="21"/>
        <v>NGDPRPCCameroon</v>
      </c>
      <c r="E1358" s="51" t="s">
        <v>712</v>
      </c>
      <c r="F1358" s="51" t="s">
        <v>363</v>
      </c>
      <c r="G1358" s="51" t="s">
        <v>364</v>
      </c>
      <c r="H1358" s="51" t="s">
        <v>342</v>
      </c>
      <c r="I1358" s="51" t="s">
        <v>333</v>
      </c>
      <c r="J1358" s="51" t="s">
        <v>365</v>
      </c>
      <c r="K1358" s="51">
        <v>569307.07999999996</v>
      </c>
      <c r="L1358" s="51">
        <v>583982.15</v>
      </c>
      <c r="M1358" s="51">
        <v>601862.91</v>
      </c>
      <c r="N1358" s="51">
        <v>619050.36</v>
      </c>
      <c r="O1358" s="51">
        <v>630818.61</v>
      </c>
      <c r="P1358" s="51">
        <v>636202.18000000005</v>
      </c>
      <c r="Q1358" s="51">
        <v>644977.17000000004</v>
      </c>
      <c r="R1358" s="51">
        <v>652754.18999999994</v>
      </c>
      <c r="S1358" s="51">
        <v>618675.96</v>
      </c>
      <c r="T1358" s="51">
        <v>623993.25</v>
      </c>
      <c r="U1358" s="51">
        <v>2010</v>
      </c>
    </row>
    <row r="1359" spans="1:21" ht="15.5">
      <c r="A1359" s="51">
        <v>622</v>
      </c>
      <c r="B1359" s="51" t="s">
        <v>711</v>
      </c>
      <c r="C1359" s="51" t="s">
        <v>366</v>
      </c>
      <c r="D1359" s="51" t="str">
        <f t="shared" si="21"/>
        <v>NGDPRPPPPCCameroon</v>
      </c>
      <c r="E1359" s="51" t="s">
        <v>712</v>
      </c>
      <c r="F1359" s="51" t="s">
        <v>363</v>
      </c>
      <c r="G1359" s="51" t="s">
        <v>367</v>
      </c>
      <c r="H1359" s="51" t="s">
        <v>368</v>
      </c>
      <c r="I1359" s="51" t="s">
        <v>333</v>
      </c>
      <c r="J1359" s="51" t="s">
        <v>365</v>
      </c>
      <c r="K1359" s="51">
        <v>3180.77</v>
      </c>
      <c r="L1359" s="51">
        <v>3262.76</v>
      </c>
      <c r="M1359" s="51">
        <v>3362.67</v>
      </c>
      <c r="N1359" s="51">
        <v>3458.69</v>
      </c>
      <c r="O1359" s="51">
        <v>3524.44</v>
      </c>
      <c r="P1359" s="51">
        <v>3554.52</v>
      </c>
      <c r="Q1359" s="51">
        <v>3603.55</v>
      </c>
      <c r="R1359" s="51">
        <v>3647</v>
      </c>
      <c r="S1359" s="51">
        <v>3456.6</v>
      </c>
      <c r="T1359" s="51">
        <v>3486.31</v>
      </c>
      <c r="U1359" s="51">
        <v>2010</v>
      </c>
    </row>
    <row r="1360" spans="1:21" ht="15.5">
      <c r="A1360" s="51">
        <v>622</v>
      </c>
      <c r="B1360" s="51" t="s">
        <v>711</v>
      </c>
      <c r="C1360" s="51" t="s">
        <v>369</v>
      </c>
      <c r="D1360" s="51" t="str">
        <f t="shared" si="21"/>
        <v>NGDPPCCameroon</v>
      </c>
      <c r="E1360" s="51" t="s">
        <v>712</v>
      </c>
      <c r="F1360" s="51" t="s">
        <v>370</v>
      </c>
      <c r="G1360" s="51" t="s">
        <v>371</v>
      </c>
      <c r="H1360" s="51" t="s">
        <v>342</v>
      </c>
      <c r="I1360" s="51" t="s">
        <v>333</v>
      </c>
      <c r="J1360" s="51" t="s">
        <v>372</v>
      </c>
      <c r="K1360" s="51">
        <v>691571.76</v>
      </c>
      <c r="L1360" s="51">
        <v>723878.37</v>
      </c>
      <c r="M1360" s="51">
        <v>761686.84</v>
      </c>
      <c r="N1360" s="51">
        <v>784835.05</v>
      </c>
      <c r="O1360" s="51">
        <v>808509.33</v>
      </c>
      <c r="P1360" s="51">
        <v>827497.56</v>
      </c>
      <c r="Q1360" s="51">
        <v>852328.35</v>
      </c>
      <c r="R1360" s="51">
        <v>879924.16</v>
      </c>
      <c r="S1360" s="51">
        <v>844814.56</v>
      </c>
      <c r="T1360" s="51">
        <v>875513.61</v>
      </c>
      <c r="U1360" s="51">
        <v>2010</v>
      </c>
    </row>
    <row r="1361" spans="1:21" ht="15.5">
      <c r="A1361" s="51">
        <v>622</v>
      </c>
      <c r="B1361" s="51" t="s">
        <v>711</v>
      </c>
      <c r="C1361" s="51" t="s">
        <v>373</v>
      </c>
      <c r="D1361" s="51" t="str">
        <f t="shared" si="21"/>
        <v>NGDPDPCCameroon</v>
      </c>
      <c r="E1361" s="51" t="s">
        <v>712</v>
      </c>
      <c r="F1361" s="51" t="s">
        <v>370</v>
      </c>
      <c r="G1361" s="51" t="s">
        <v>374</v>
      </c>
      <c r="H1361" s="51" t="s">
        <v>352</v>
      </c>
      <c r="I1361" s="51" t="s">
        <v>333</v>
      </c>
      <c r="J1361" s="51" t="s">
        <v>372</v>
      </c>
      <c r="K1361" s="51">
        <v>1355.4</v>
      </c>
      <c r="L1361" s="51">
        <v>1465.66</v>
      </c>
      <c r="M1361" s="51">
        <v>1543.03</v>
      </c>
      <c r="N1361" s="51">
        <v>1327.64</v>
      </c>
      <c r="O1361" s="51">
        <v>1363.95</v>
      </c>
      <c r="P1361" s="51">
        <v>1424.6</v>
      </c>
      <c r="Q1361" s="51">
        <v>1535.19</v>
      </c>
      <c r="R1361" s="51">
        <v>1501.87</v>
      </c>
      <c r="S1361" s="51">
        <v>1469.91</v>
      </c>
      <c r="T1361" s="51">
        <v>1649.01</v>
      </c>
      <c r="U1361" s="51">
        <v>2010</v>
      </c>
    </row>
    <row r="1362" spans="1:21" ht="15.5">
      <c r="A1362" s="51">
        <v>622</v>
      </c>
      <c r="B1362" s="51" t="s">
        <v>711</v>
      </c>
      <c r="C1362" s="51" t="s">
        <v>375</v>
      </c>
      <c r="D1362" s="51" t="str">
        <f t="shared" si="21"/>
        <v>PPPPCCameroon</v>
      </c>
      <c r="E1362" s="51" t="s">
        <v>712</v>
      </c>
      <c r="F1362" s="51" t="s">
        <v>370</v>
      </c>
      <c r="G1362" s="51" t="s">
        <v>376</v>
      </c>
      <c r="H1362" s="51" t="s">
        <v>356</v>
      </c>
      <c r="I1362" s="51" t="s">
        <v>333</v>
      </c>
      <c r="J1362" s="51" t="s">
        <v>372</v>
      </c>
      <c r="K1362" s="51">
        <v>2855.45</v>
      </c>
      <c r="L1362" s="51">
        <v>3002.61</v>
      </c>
      <c r="M1362" s="51">
        <v>3185.38</v>
      </c>
      <c r="N1362" s="51">
        <v>3260.52</v>
      </c>
      <c r="O1362" s="51">
        <v>3405.06</v>
      </c>
      <c r="P1362" s="51">
        <v>3554.52</v>
      </c>
      <c r="Q1362" s="51">
        <v>3690.07</v>
      </c>
      <c r="R1362" s="51">
        <v>3801.23</v>
      </c>
      <c r="S1362" s="51">
        <v>3646.46</v>
      </c>
      <c r="T1362" s="51">
        <v>3744.82</v>
      </c>
      <c r="U1362" s="51">
        <v>2010</v>
      </c>
    </row>
    <row r="1363" spans="1:21" ht="15.5">
      <c r="A1363" s="51">
        <v>622</v>
      </c>
      <c r="B1363" s="51" t="s">
        <v>711</v>
      </c>
      <c r="C1363" s="51" t="s">
        <v>377</v>
      </c>
      <c r="D1363" s="51" t="str">
        <f t="shared" si="21"/>
        <v>NGAP_NPGDPCameroon</v>
      </c>
      <c r="E1363" s="51" t="s">
        <v>712</v>
      </c>
      <c r="F1363" s="51" t="s">
        <v>378</v>
      </c>
      <c r="G1363" s="51" t="s">
        <v>379</v>
      </c>
      <c r="H1363" s="51" t="s">
        <v>380</v>
      </c>
      <c r="I1363" s="51"/>
      <c r="J1363" s="51"/>
      <c r="K1363" s="51"/>
      <c r="L1363" s="51"/>
      <c r="M1363" s="51"/>
      <c r="N1363" s="51"/>
      <c r="O1363" s="51"/>
      <c r="P1363" s="51"/>
      <c r="Q1363" s="51"/>
      <c r="R1363" s="51"/>
      <c r="S1363" s="51"/>
      <c r="T1363" s="51"/>
      <c r="U1363" s="51"/>
    </row>
    <row r="1364" spans="1:21" ht="15.5">
      <c r="A1364" s="51">
        <v>622</v>
      </c>
      <c r="B1364" s="51" t="s">
        <v>711</v>
      </c>
      <c r="C1364" s="51" t="s">
        <v>381</v>
      </c>
      <c r="D1364" s="51" t="str">
        <f t="shared" si="21"/>
        <v>PPPSHCameroon</v>
      </c>
      <c r="E1364" s="51" t="s">
        <v>712</v>
      </c>
      <c r="F1364" s="51" t="s">
        <v>382</v>
      </c>
      <c r="G1364" s="51" t="s">
        <v>383</v>
      </c>
      <c r="H1364" s="51" t="s">
        <v>384</v>
      </c>
      <c r="I1364" s="51"/>
      <c r="J1364" s="51" t="s">
        <v>353</v>
      </c>
      <c r="K1364" s="51">
        <v>6.0999999999999999E-2</v>
      </c>
      <c r="L1364" s="51">
        <v>6.3E-2</v>
      </c>
      <c r="M1364" s="51">
        <v>6.6000000000000003E-2</v>
      </c>
      <c r="N1364" s="51">
        <v>6.8000000000000005E-2</v>
      </c>
      <c r="O1364" s="51">
        <v>7.0999999999999994E-2</v>
      </c>
      <c r="P1364" s="51">
        <v>7.1999999999999995E-2</v>
      </c>
      <c r="Q1364" s="51">
        <v>7.1999999999999995E-2</v>
      </c>
      <c r="R1364" s="51">
        <v>7.2999999999999995E-2</v>
      </c>
      <c r="S1364" s="51">
        <v>7.3999999999999996E-2</v>
      </c>
      <c r="T1364" s="51">
        <v>7.1999999999999995E-2</v>
      </c>
      <c r="U1364" s="51">
        <v>2019</v>
      </c>
    </row>
    <row r="1365" spans="1:21" ht="15.5">
      <c r="A1365" s="51">
        <v>622</v>
      </c>
      <c r="B1365" s="51" t="s">
        <v>711</v>
      </c>
      <c r="C1365" s="51" t="s">
        <v>385</v>
      </c>
      <c r="D1365" s="51" t="str">
        <f t="shared" si="21"/>
        <v>PPPEXCameroon</v>
      </c>
      <c r="E1365" s="51" t="s">
        <v>712</v>
      </c>
      <c r="F1365" s="51" t="s">
        <v>386</v>
      </c>
      <c r="G1365" s="51" t="s">
        <v>387</v>
      </c>
      <c r="H1365" s="51" t="s">
        <v>388</v>
      </c>
      <c r="I1365" s="51"/>
      <c r="J1365" s="51" t="s">
        <v>353</v>
      </c>
      <c r="K1365" s="51">
        <v>242.19399999999999</v>
      </c>
      <c r="L1365" s="51">
        <v>241.083</v>
      </c>
      <c r="M1365" s="51">
        <v>239.119</v>
      </c>
      <c r="N1365" s="51">
        <v>240.708</v>
      </c>
      <c r="O1365" s="51">
        <v>237.44399999999999</v>
      </c>
      <c r="P1365" s="51">
        <v>232.80099999999999</v>
      </c>
      <c r="Q1365" s="51">
        <v>230.97900000000001</v>
      </c>
      <c r="R1365" s="51">
        <v>231.48400000000001</v>
      </c>
      <c r="S1365" s="51">
        <v>231.68100000000001</v>
      </c>
      <c r="T1365" s="51">
        <v>233.79300000000001</v>
      </c>
      <c r="U1365" s="51">
        <v>2019</v>
      </c>
    </row>
    <row r="1366" spans="1:21" ht="15.5">
      <c r="A1366" s="51">
        <v>622</v>
      </c>
      <c r="B1366" s="51" t="s">
        <v>711</v>
      </c>
      <c r="C1366" s="51" t="s">
        <v>389</v>
      </c>
      <c r="D1366" s="51" t="str">
        <f t="shared" si="21"/>
        <v>NID_NGDPCameroon</v>
      </c>
      <c r="E1366" s="51" t="s">
        <v>712</v>
      </c>
      <c r="F1366" s="51" t="s">
        <v>390</v>
      </c>
      <c r="G1366" s="51" t="s">
        <v>391</v>
      </c>
      <c r="H1366" s="51" t="s">
        <v>392</v>
      </c>
      <c r="I1366" s="51"/>
      <c r="J1366" s="51" t="s">
        <v>713</v>
      </c>
      <c r="K1366" s="51">
        <v>27.879000000000001</v>
      </c>
      <c r="L1366" s="51">
        <v>28.318000000000001</v>
      </c>
      <c r="M1366" s="51">
        <v>29.318000000000001</v>
      </c>
      <c r="N1366" s="51">
        <v>27.684000000000001</v>
      </c>
      <c r="O1366" s="51">
        <v>28.37</v>
      </c>
      <c r="P1366" s="51">
        <v>28.126000000000001</v>
      </c>
      <c r="Q1366" s="51">
        <v>29.809000000000001</v>
      </c>
      <c r="R1366" s="51">
        <v>30.132000000000001</v>
      </c>
      <c r="S1366" s="51">
        <v>27.199000000000002</v>
      </c>
      <c r="T1366" s="51">
        <v>28.433</v>
      </c>
      <c r="U1366" s="51">
        <v>2019</v>
      </c>
    </row>
    <row r="1367" spans="1:21" ht="15.5">
      <c r="A1367" s="51">
        <v>622</v>
      </c>
      <c r="B1367" s="51" t="s">
        <v>711</v>
      </c>
      <c r="C1367" s="51" t="s">
        <v>393</v>
      </c>
      <c r="D1367" s="51" t="str">
        <f t="shared" si="21"/>
        <v>NGSD_NGDPCameroon</v>
      </c>
      <c r="E1367" s="51" t="s">
        <v>712</v>
      </c>
      <c r="F1367" s="51" t="s">
        <v>394</v>
      </c>
      <c r="G1367" s="51" t="s">
        <v>395</v>
      </c>
      <c r="H1367" s="51" t="s">
        <v>392</v>
      </c>
      <c r="I1367" s="51"/>
      <c r="J1367" s="51" t="s">
        <v>713</v>
      </c>
      <c r="K1367" s="51">
        <v>24.597000000000001</v>
      </c>
      <c r="L1367" s="51">
        <v>24.763000000000002</v>
      </c>
      <c r="M1367" s="51">
        <v>25.33</v>
      </c>
      <c r="N1367" s="51">
        <v>23.888000000000002</v>
      </c>
      <c r="O1367" s="51">
        <v>25.201000000000001</v>
      </c>
      <c r="P1367" s="51">
        <v>25.463999999999999</v>
      </c>
      <c r="Q1367" s="51">
        <v>26.190999999999999</v>
      </c>
      <c r="R1367" s="51">
        <v>25.774999999999999</v>
      </c>
      <c r="S1367" s="51">
        <v>21.893999999999998</v>
      </c>
      <c r="T1367" s="51">
        <v>24.064</v>
      </c>
      <c r="U1367" s="51">
        <v>2019</v>
      </c>
    </row>
    <row r="1368" spans="1:21" ht="15.5">
      <c r="A1368" s="51">
        <v>622</v>
      </c>
      <c r="B1368" s="51" t="s">
        <v>711</v>
      </c>
      <c r="C1368" s="51" t="s">
        <v>396</v>
      </c>
      <c r="D1368" s="51" t="str">
        <f t="shared" si="21"/>
        <v>PCPICameroon</v>
      </c>
      <c r="E1368" s="51" t="s">
        <v>712</v>
      </c>
      <c r="F1368" s="51" t="s">
        <v>397</v>
      </c>
      <c r="G1368" s="51" t="s">
        <v>398</v>
      </c>
      <c r="H1368" s="51" t="s">
        <v>360</v>
      </c>
      <c r="I1368" s="51"/>
      <c r="J1368" s="51" t="s">
        <v>714</v>
      </c>
      <c r="K1368" s="51">
        <v>227.357</v>
      </c>
      <c r="L1368" s="51">
        <v>232.018</v>
      </c>
      <c r="M1368" s="51">
        <v>236.31700000000001</v>
      </c>
      <c r="N1368" s="51">
        <v>242.69399999999999</v>
      </c>
      <c r="O1368" s="51">
        <v>244.81200000000001</v>
      </c>
      <c r="P1368" s="51">
        <v>246.38300000000001</v>
      </c>
      <c r="Q1368" s="51">
        <v>249.011</v>
      </c>
      <c r="R1368" s="51">
        <v>255.11799999999999</v>
      </c>
      <c r="S1368" s="51">
        <v>262.26299999999998</v>
      </c>
      <c r="T1368" s="51">
        <v>268.16399999999999</v>
      </c>
      <c r="U1368" s="51">
        <v>2019</v>
      </c>
    </row>
    <row r="1369" spans="1:21" ht="15.5">
      <c r="A1369" s="51">
        <v>622</v>
      </c>
      <c r="B1369" s="51" t="s">
        <v>711</v>
      </c>
      <c r="C1369" s="51" t="s">
        <v>400</v>
      </c>
      <c r="D1369" s="51" t="str">
        <f t="shared" si="21"/>
        <v>PCPIPCHCameroon</v>
      </c>
      <c r="E1369" s="51" t="s">
        <v>712</v>
      </c>
      <c r="F1369" s="51" t="s">
        <v>397</v>
      </c>
      <c r="G1369" s="51" t="s">
        <v>401</v>
      </c>
      <c r="H1369" s="51" t="s">
        <v>347</v>
      </c>
      <c r="I1369" s="51"/>
      <c r="J1369" s="51" t="s">
        <v>402</v>
      </c>
      <c r="K1369" s="51">
        <v>2.3820000000000001</v>
      </c>
      <c r="L1369" s="51">
        <v>2.0499999999999998</v>
      </c>
      <c r="M1369" s="51">
        <v>1.853</v>
      </c>
      <c r="N1369" s="51">
        <v>2.698</v>
      </c>
      <c r="O1369" s="51">
        <v>0.873</v>
      </c>
      <c r="P1369" s="51">
        <v>0.64200000000000002</v>
      </c>
      <c r="Q1369" s="51">
        <v>1.0660000000000001</v>
      </c>
      <c r="R1369" s="51">
        <v>2.452</v>
      </c>
      <c r="S1369" s="51">
        <v>2.8010000000000002</v>
      </c>
      <c r="T1369" s="51">
        <v>2.25</v>
      </c>
      <c r="U1369" s="51">
        <v>2019</v>
      </c>
    </row>
    <row r="1370" spans="1:21" ht="15.5">
      <c r="A1370" s="51">
        <v>622</v>
      </c>
      <c r="B1370" s="51" t="s">
        <v>711</v>
      </c>
      <c r="C1370" s="51" t="s">
        <v>403</v>
      </c>
      <c r="D1370" s="51" t="str">
        <f t="shared" si="21"/>
        <v>PCPIECameroon</v>
      </c>
      <c r="E1370" s="51" t="s">
        <v>712</v>
      </c>
      <c r="F1370" s="51" t="s">
        <v>404</v>
      </c>
      <c r="G1370" s="51" t="s">
        <v>405</v>
      </c>
      <c r="H1370" s="51" t="s">
        <v>360</v>
      </c>
      <c r="I1370" s="51"/>
      <c r="J1370" s="51" t="s">
        <v>714</v>
      </c>
      <c r="K1370" s="51">
        <v>231.3</v>
      </c>
      <c r="L1370" s="51">
        <v>235.12</v>
      </c>
      <c r="M1370" s="51">
        <v>241.2</v>
      </c>
      <c r="N1370" s="51">
        <v>244.77500000000001</v>
      </c>
      <c r="O1370" s="51">
        <v>245.489</v>
      </c>
      <c r="P1370" s="51">
        <v>247.41900000000001</v>
      </c>
      <c r="Q1370" s="51">
        <v>252.30600000000001</v>
      </c>
      <c r="R1370" s="51">
        <v>258.36500000000001</v>
      </c>
      <c r="S1370" s="51">
        <v>264.56599999999997</v>
      </c>
      <c r="T1370" s="51">
        <v>270.12200000000001</v>
      </c>
      <c r="U1370" s="51">
        <v>2019</v>
      </c>
    </row>
    <row r="1371" spans="1:21" ht="15.5">
      <c r="A1371" s="51">
        <v>622</v>
      </c>
      <c r="B1371" s="51" t="s">
        <v>711</v>
      </c>
      <c r="C1371" s="51" t="s">
        <v>406</v>
      </c>
      <c r="D1371" s="51" t="str">
        <f t="shared" si="21"/>
        <v>PCPIEPCHCameroon</v>
      </c>
      <c r="E1371" s="51" t="s">
        <v>712</v>
      </c>
      <c r="F1371" s="51" t="s">
        <v>404</v>
      </c>
      <c r="G1371" s="51" t="s">
        <v>407</v>
      </c>
      <c r="H1371" s="51" t="s">
        <v>347</v>
      </c>
      <c r="I1371" s="51"/>
      <c r="J1371" s="51" t="s">
        <v>408</v>
      </c>
      <c r="K1371" s="51">
        <v>2.5270000000000001</v>
      </c>
      <c r="L1371" s="51">
        <v>1.6519999999999999</v>
      </c>
      <c r="M1371" s="51">
        <v>2.5859999999999999</v>
      </c>
      <c r="N1371" s="51">
        <v>1.482</v>
      </c>
      <c r="O1371" s="51">
        <v>0.29199999999999998</v>
      </c>
      <c r="P1371" s="51">
        <v>0.78600000000000003</v>
      </c>
      <c r="Q1371" s="51">
        <v>1.9750000000000001</v>
      </c>
      <c r="R1371" s="51">
        <v>2.4020000000000001</v>
      </c>
      <c r="S1371" s="51">
        <v>2.4</v>
      </c>
      <c r="T1371" s="51">
        <v>2.1</v>
      </c>
      <c r="U1371" s="51">
        <v>2019</v>
      </c>
    </row>
    <row r="1372" spans="1:21" ht="15.5">
      <c r="A1372" s="51">
        <v>622</v>
      </c>
      <c r="B1372" s="51" t="s">
        <v>711</v>
      </c>
      <c r="C1372" s="51" t="s">
        <v>409</v>
      </c>
      <c r="D1372" s="51" t="str">
        <f t="shared" si="21"/>
        <v>FLIBOR6Cameroon</v>
      </c>
      <c r="E1372" s="51" t="s">
        <v>712</v>
      </c>
      <c r="F1372" s="51" t="s">
        <v>410</v>
      </c>
      <c r="G1372" s="51"/>
      <c r="H1372" s="51" t="s">
        <v>384</v>
      </c>
      <c r="I1372" s="51"/>
      <c r="J1372" s="51"/>
      <c r="K1372" s="51"/>
      <c r="L1372" s="51"/>
      <c r="M1372" s="51"/>
      <c r="N1372" s="51"/>
      <c r="O1372" s="51"/>
      <c r="P1372" s="51"/>
      <c r="Q1372" s="51"/>
      <c r="R1372" s="51"/>
      <c r="S1372" s="51"/>
      <c r="T1372" s="51"/>
      <c r="U1372" s="51"/>
    </row>
    <row r="1373" spans="1:21" ht="15.5">
      <c r="A1373" s="51">
        <v>622</v>
      </c>
      <c r="B1373" s="51" t="s">
        <v>711</v>
      </c>
      <c r="C1373" s="51" t="s">
        <v>411</v>
      </c>
      <c r="D1373" s="51" t="str">
        <f t="shared" si="21"/>
        <v>TM_RPCHCameroon</v>
      </c>
      <c r="E1373" s="51" t="s">
        <v>712</v>
      </c>
      <c r="F1373" s="51" t="s">
        <v>412</v>
      </c>
      <c r="G1373" s="51" t="s">
        <v>413</v>
      </c>
      <c r="H1373" s="51" t="s">
        <v>347</v>
      </c>
      <c r="I1373" s="51"/>
      <c r="J1373" s="51" t="s">
        <v>715</v>
      </c>
      <c r="K1373" s="51">
        <v>4.5069999999999997</v>
      </c>
      <c r="L1373" s="51">
        <v>8.4260000000000002</v>
      </c>
      <c r="M1373" s="51">
        <v>10.311999999999999</v>
      </c>
      <c r="N1373" s="51">
        <v>2.895</v>
      </c>
      <c r="O1373" s="51">
        <v>-0.746</v>
      </c>
      <c r="P1373" s="51">
        <v>1.1859999999999999</v>
      </c>
      <c r="Q1373" s="51">
        <v>2.0590000000000002</v>
      </c>
      <c r="R1373" s="51">
        <v>22.780999999999999</v>
      </c>
      <c r="S1373" s="51">
        <v>-8.9529999999999994</v>
      </c>
      <c r="T1373" s="51">
        <v>10.303000000000001</v>
      </c>
      <c r="U1373" s="51">
        <v>2019</v>
      </c>
    </row>
    <row r="1374" spans="1:21" ht="15.5">
      <c r="A1374" s="51">
        <v>622</v>
      </c>
      <c r="B1374" s="51" t="s">
        <v>711</v>
      </c>
      <c r="C1374" s="51" t="s">
        <v>415</v>
      </c>
      <c r="D1374" s="51" t="str">
        <f t="shared" si="21"/>
        <v>TMG_RPCHCameroon</v>
      </c>
      <c r="E1374" s="51" t="s">
        <v>712</v>
      </c>
      <c r="F1374" s="51" t="s">
        <v>416</v>
      </c>
      <c r="G1374" s="51" t="s">
        <v>417</v>
      </c>
      <c r="H1374" s="51" t="s">
        <v>347</v>
      </c>
      <c r="I1374" s="51"/>
      <c r="J1374" s="51" t="s">
        <v>715</v>
      </c>
      <c r="K1374" s="51">
        <v>1.8049999999999999</v>
      </c>
      <c r="L1374" s="51">
        <v>4.1310000000000002</v>
      </c>
      <c r="M1374" s="51">
        <v>12.707000000000001</v>
      </c>
      <c r="N1374" s="51">
        <v>1.8360000000000001</v>
      </c>
      <c r="O1374" s="51">
        <v>-5.6580000000000004</v>
      </c>
      <c r="P1374" s="51">
        <v>-1.4810000000000001</v>
      </c>
      <c r="Q1374" s="51">
        <v>4.1520000000000001</v>
      </c>
      <c r="R1374" s="51">
        <v>24.797999999999998</v>
      </c>
      <c r="S1374" s="51">
        <v>-7.423</v>
      </c>
      <c r="T1374" s="51">
        <v>7.65</v>
      </c>
      <c r="U1374" s="51">
        <v>2019</v>
      </c>
    </row>
    <row r="1375" spans="1:21" ht="15.5">
      <c r="A1375" s="51">
        <v>622</v>
      </c>
      <c r="B1375" s="51" t="s">
        <v>711</v>
      </c>
      <c r="C1375" s="51" t="s">
        <v>418</v>
      </c>
      <c r="D1375" s="51" t="str">
        <f t="shared" si="21"/>
        <v>TX_RPCHCameroon</v>
      </c>
      <c r="E1375" s="51" t="s">
        <v>712</v>
      </c>
      <c r="F1375" s="51" t="s">
        <v>419</v>
      </c>
      <c r="G1375" s="51" t="s">
        <v>420</v>
      </c>
      <c r="H1375" s="51" t="s">
        <v>347</v>
      </c>
      <c r="I1375" s="51"/>
      <c r="J1375" s="51" t="s">
        <v>715</v>
      </c>
      <c r="K1375" s="51">
        <v>-4.3659999999999997</v>
      </c>
      <c r="L1375" s="51">
        <v>14.544</v>
      </c>
      <c r="M1375" s="51">
        <v>15.206</v>
      </c>
      <c r="N1375" s="51">
        <v>12.51</v>
      </c>
      <c r="O1375" s="51">
        <v>1.091</v>
      </c>
      <c r="P1375" s="51">
        <v>3.0979999999999999</v>
      </c>
      <c r="Q1375" s="51">
        <v>-1.4810000000000001</v>
      </c>
      <c r="R1375" s="51">
        <v>-2.2309999999999999</v>
      </c>
      <c r="S1375" s="51">
        <v>-8.7289999999999992</v>
      </c>
      <c r="T1375" s="51">
        <v>11.345000000000001</v>
      </c>
      <c r="U1375" s="51">
        <v>2019</v>
      </c>
    </row>
    <row r="1376" spans="1:21" ht="15.5">
      <c r="A1376" s="51">
        <v>622</v>
      </c>
      <c r="B1376" s="51" t="s">
        <v>711</v>
      </c>
      <c r="C1376" s="51" t="s">
        <v>421</v>
      </c>
      <c r="D1376" s="51" t="str">
        <f t="shared" si="21"/>
        <v>TXG_RPCHCameroon</v>
      </c>
      <c r="E1376" s="51" t="s">
        <v>712</v>
      </c>
      <c r="F1376" s="51" t="s">
        <v>422</v>
      </c>
      <c r="G1376" s="51" t="s">
        <v>423</v>
      </c>
      <c r="H1376" s="51" t="s">
        <v>347</v>
      </c>
      <c r="I1376" s="51"/>
      <c r="J1376" s="51" t="s">
        <v>715</v>
      </c>
      <c r="K1376" s="51">
        <v>-0.94599999999999995</v>
      </c>
      <c r="L1376" s="51">
        <v>11.313000000000001</v>
      </c>
      <c r="M1376" s="51">
        <v>16.170000000000002</v>
      </c>
      <c r="N1376" s="51">
        <v>14.125</v>
      </c>
      <c r="O1376" s="51">
        <v>-4.1340000000000003</v>
      </c>
      <c r="P1376" s="51">
        <v>-1.369</v>
      </c>
      <c r="Q1376" s="51">
        <v>-0.69399999999999995</v>
      </c>
      <c r="R1376" s="51">
        <v>-1.427</v>
      </c>
      <c r="S1376" s="51">
        <v>-8.6560000000000006</v>
      </c>
      <c r="T1376" s="51">
        <v>10.574999999999999</v>
      </c>
      <c r="U1376" s="51">
        <v>2019</v>
      </c>
    </row>
    <row r="1377" spans="1:21" ht="15.5">
      <c r="A1377" s="51">
        <v>622</v>
      </c>
      <c r="B1377" s="51" t="s">
        <v>711</v>
      </c>
      <c r="C1377" s="51" t="s">
        <v>424</v>
      </c>
      <c r="D1377" s="51" t="str">
        <f t="shared" si="21"/>
        <v>LURCameroon</v>
      </c>
      <c r="E1377" s="51" t="s">
        <v>712</v>
      </c>
      <c r="F1377" s="51" t="s">
        <v>425</v>
      </c>
      <c r="G1377" s="51" t="s">
        <v>426</v>
      </c>
      <c r="H1377" s="51" t="s">
        <v>427</v>
      </c>
      <c r="I1377" s="51"/>
      <c r="J1377" s="51"/>
      <c r="K1377" s="51"/>
      <c r="L1377" s="51"/>
      <c r="M1377" s="51"/>
      <c r="N1377" s="51"/>
      <c r="O1377" s="51"/>
      <c r="P1377" s="51"/>
      <c r="Q1377" s="51"/>
      <c r="R1377" s="51"/>
      <c r="S1377" s="51"/>
      <c r="T1377" s="51"/>
      <c r="U1377" s="51"/>
    </row>
    <row r="1378" spans="1:21" ht="15.5">
      <c r="A1378" s="51">
        <v>622</v>
      </c>
      <c r="B1378" s="51" t="s">
        <v>711</v>
      </c>
      <c r="C1378" s="51" t="s">
        <v>428</v>
      </c>
      <c r="D1378" s="51" t="str">
        <f t="shared" si="21"/>
        <v>LECameroon</v>
      </c>
      <c r="E1378" s="51" t="s">
        <v>712</v>
      </c>
      <c r="F1378" s="51" t="s">
        <v>429</v>
      </c>
      <c r="G1378" s="51" t="s">
        <v>430</v>
      </c>
      <c r="H1378" s="51" t="s">
        <v>431</v>
      </c>
      <c r="I1378" s="51" t="s">
        <v>432</v>
      </c>
      <c r="J1378" s="51"/>
      <c r="K1378" s="51"/>
      <c r="L1378" s="51"/>
      <c r="M1378" s="51"/>
      <c r="N1378" s="51"/>
      <c r="O1378" s="51"/>
      <c r="P1378" s="51"/>
      <c r="Q1378" s="51"/>
      <c r="R1378" s="51"/>
      <c r="S1378" s="51"/>
      <c r="T1378" s="51"/>
      <c r="U1378" s="51"/>
    </row>
    <row r="1379" spans="1:21" ht="15.5">
      <c r="A1379" s="51">
        <v>622</v>
      </c>
      <c r="B1379" s="51" t="s">
        <v>711</v>
      </c>
      <c r="C1379" s="51" t="s">
        <v>433</v>
      </c>
      <c r="D1379" s="51" t="str">
        <f t="shared" si="21"/>
        <v>LPCameroon</v>
      </c>
      <c r="E1379" s="51" t="s">
        <v>712</v>
      </c>
      <c r="F1379" s="51" t="s">
        <v>434</v>
      </c>
      <c r="G1379" s="51" t="s">
        <v>435</v>
      </c>
      <c r="H1379" s="51" t="s">
        <v>431</v>
      </c>
      <c r="I1379" s="51" t="s">
        <v>432</v>
      </c>
      <c r="J1379" s="51" t="s">
        <v>716</v>
      </c>
      <c r="K1379" s="51">
        <v>21.484999999999999</v>
      </c>
      <c r="L1379" s="51">
        <v>22.077000000000002</v>
      </c>
      <c r="M1379" s="51">
        <v>22.681999999999999</v>
      </c>
      <c r="N1379" s="51">
        <v>23.297999999999998</v>
      </c>
      <c r="O1379" s="51">
        <v>23.927</v>
      </c>
      <c r="P1379" s="51">
        <v>24.565999999999999</v>
      </c>
      <c r="Q1379" s="51">
        <v>25.216000000000001</v>
      </c>
      <c r="R1379" s="51">
        <v>25.876000000000001</v>
      </c>
      <c r="S1379" s="51">
        <v>26.545999999999999</v>
      </c>
      <c r="T1379" s="51">
        <v>27.224</v>
      </c>
      <c r="U1379" s="51">
        <v>2010</v>
      </c>
    </row>
    <row r="1380" spans="1:21" ht="15.5">
      <c r="A1380" s="51">
        <v>622</v>
      </c>
      <c r="B1380" s="51" t="s">
        <v>711</v>
      </c>
      <c r="C1380" s="51" t="s">
        <v>437</v>
      </c>
      <c r="D1380" s="51" t="str">
        <f t="shared" si="21"/>
        <v>GGRCameroon</v>
      </c>
      <c r="E1380" s="51" t="s">
        <v>712</v>
      </c>
      <c r="F1380" s="51" t="s">
        <v>438</v>
      </c>
      <c r="G1380" s="51" t="s">
        <v>439</v>
      </c>
      <c r="H1380" s="51" t="s">
        <v>342</v>
      </c>
      <c r="I1380" s="51" t="s">
        <v>343</v>
      </c>
      <c r="J1380" s="51" t="s">
        <v>717</v>
      </c>
      <c r="K1380" s="51">
        <v>2425.81</v>
      </c>
      <c r="L1380" s="51">
        <v>2607.61</v>
      </c>
      <c r="M1380" s="51">
        <v>2870.05</v>
      </c>
      <c r="N1380" s="51">
        <v>3013.21</v>
      </c>
      <c r="O1380" s="51">
        <v>2866.17</v>
      </c>
      <c r="P1380" s="51">
        <v>3039.89</v>
      </c>
      <c r="Q1380" s="51">
        <v>3451.41</v>
      </c>
      <c r="R1380" s="51">
        <v>3584.48</v>
      </c>
      <c r="S1380" s="51">
        <v>2953.46</v>
      </c>
      <c r="T1380" s="51">
        <v>3465.83</v>
      </c>
      <c r="U1380" s="51">
        <v>2019</v>
      </c>
    </row>
    <row r="1381" spans="1:21" ht="15.5">
      <c r="A1381" s="51">
        <v>622</v>
      </c>
      <c r="B1381" s="51" t="s">
        <v>711</v>
      </c>
      <c r="C1381" s="51" t="s">
        <v>441</v>
      </c>
      <c r="D1381" s="51" t="str">
        <f t="shared" si="21"/>
        <v>GGR_NGDPCameroon</v>
      </c>
      <c r="E1381" s="51" t="s">
        <v>712</v>
      </c>
      <c r="F1381" s="51" t="s">
        <v>438</v>
      </c>
      <c r="G1381" s="51" t="s">
        <v>439</v>
      </c>
      <c r="H1381" s="51" t="s">
        <v>392</v>
      </c>
      <c r="I1381" s="51"/>
      <c r="J1381" s="51" t="s">
        <v>442</v>
      </c>
      <c r="K1381" s="51">
        <v>16.326000000000001</v>
      </c>
      <c r="L1381" s="51">
        <v>16.317</v>
      </c>
      <c r="M1381" s="51">
        <v>16.611999999999998</v>
      </c>
      <c r="N1381" s="51">
        <v>16.478999999999999</v>
      </c>
      <c r="O1381" s="51">
        <v>14.816000000000001</v>
      </c>
      <c r="P1381" s="51">
        <v>14.954000000000001</v>
      </c>
      <c r="Q1381" s="51">
        <v>16.059000000000001</v>
      </c>
      <c r="R1381" s="51">
        <v>15.743</v>
      </c>
      <c r="S1381" s="51">
        <v>13.17</v>
      </c>
      <c r="T1381" s="51">
        <v>14.541</v>
      </c>
      <c r="U1381" s="51">
        <v>2019</v>
      </c>
    </row>
    <row r="1382" spans="1:21" ht="15.5">
      <c r="A1382" s="51">
        <v>622</v>
      </c>
      <c r="B1382" s="51" t="s">
        <v>711</v>
      </c>
      <c r="C1382" s="51" t="s">
        <v>443</v>
      </c>
      <c r="D1382" s="51" t="str">
        <f t="shared" si="21"/>
        <v>GGXCameroon</v>
      </c>
      <c r="E1382" s="51" t="s">
        <v>712</v>
      </c>
      <c r="F1382" s="51" t="s">
        <v>444</v>
      </c>
      <c r="G1382" s="51" t="s">
        <v>445</v>
      </c>
      <c r="H1382" s="51" t="s">
        <v>342</v>
      </c>
      <c r="I1382" s="51" t="s">
        <v>343</v>
      </c>
      <c r="J1382" s="51" t="s">
        <v>717</v>
      </c>
      <c r="K1382" s="51">
        <v>2640.73</v>
      </c>
      <c r="L1382" s="51">
        <v>3199.76</v>
      </c>
      <c r="M1382" s="51">
        <v>3604.39</v>
      </c>
      <c r="N1382" s="51">
        <v>3821.73</v>
      </c>
      <c r="O1382" s="51">
        <v>4044.66</v>
      </c>
      <c r="P1382" s="51">
        <v>4030.24</v>
      </c>
      <c r="Q1382" s="51">
        <v>3986.07</v>
      </c>
      <c r="R1382" s="51">
        <v>4338.45</v>
      </c>
      <c r="S1382" s="51">
        <v>3881.1</v>
      </c>
      <c r="T1382" s="51">
        <v>4087.81</v>
      </c>
      <c r="U1382" s="51">
        <v>2019</v>
      </c>
    </row>
    <row r="1383" spans="1:21" ht="15.5">
      <c r="A1383" s="51">
        <v>622</v>
      </c>
      <c r="B1383" s="51" t="s">
        <v>711</v>
      </c>
      <c r="C1383" s="51" t="s">
        <v>446</v>
      </c>
      <c r="D1383" s="51" t="str">
        <f t="shared" si="21"/>
        <v>GGX_NGDPCameroon</v>
      </c>
      <c r="E1383" s="51" t="s">
        <v>712</v>
      </c>
      <c r="F1383" s="51" t="s">
        <v>444</v>
      </c>
      <c r="G1383" s="51" t="s">
        <v>445</v>
      </c>
      <c r="H1383" s="51" t="s">
        <v>392</v>
      </c>
      <c r="I1383" s="51"/>
      <c r="J1383" s="51" t="s">
        <v>447</v>
      </c>
      <c r="K1383" s="51">
        <v>17.771999999999998</v>
      </c>
      <c r="L1383" s="51">
        <v>20.021999999999998</v>
      </c>
      <c r="M1383" s="51">
        <v>20.863</v>
      </c>
      <c r="N1383" s="51">
        <v>20.9</v>
      </c>
      <c r="O1383" s="51">
        <v>20.908000000000001</v>
      </c>
      <c r="P1383" s="51">
        <v>19.826000000000001</v>
      </c>
      <c r="Q1383" s="51">
        <v>18.545999999999999</v>
      </c>
      <c r="R1383" s="51">
        <v>19.053999999999998</v>
      </c>
      <c r="S1383" s="51">
        <v>17.306000000000001</v>
      </c>
      <c r="T1383" s="51">
        <v>17.149999999999999</v>
      </c>
      <c r="U1383" s="51">
        <v>2019</v>
      </c>
    </row>
    <row r="1384" spans="1:21" ht="15.5">
      <c r="A1384" s="51">
        <v>622</v>
      </c>
      <c r="B1384" s="51" t="s">
        <v>711</v>
      </c>
      <c r="C1384" s="51" t="s">
        <v>448</v>
      </c>
      <c r="D1384" s="51" t="str">
        <f t="shared" si="21"/>
        <v>GGXCNLCameroon</v>
      </c>
      <c r="E1384" s="51" t="s">
        <v>712</v>
      </c>
      <c r="F1384" s="51" t="s">
        <v>449</v>
      </c>
      <c r="G1384" s="51" t="s">
        <v>450</v>
      </c>
      <c r="H1384" s="51" t="s">
        <v>342</v>
      </c>
      <c r="I1384" s="51" t="s">
        <v>343</v>
      </c>
      <c r="J1384" s="51" t="s">
        <v>717</v>
      </c>
      <c r="K1384" s="51">
        <v>-214.92</v>
      </c>
      <c r="L1384" s="51">
        <v>-592.149</v>
      </c>
      <c r="M1384" s="51">
        <v>-734.34100000000001</v>
      </c>
      <c r="N1384" s="51">
        <v>-808.51400000000001</v>
      </c>
      <c r="O1384" s="51">
        <v>-1178.5</v>
      </c>
      <c r="P1384" s="51">
        <v>-990.346</v>
      </c>
      <c r="Q1384" s="51">
        <v>-534.654</v>
      </c>
      <c r="R1384" s="51">
        <v>-753.96299999999997</v>
      </c>
      <c r="S1384" s="51">
        <v>-927.63800000000003</v>
      </c>
      <c r="T1384" s="51">
        <v>-621.97799999999995</v>
      </c>
      <c r="U1384" s="51">
        <v>2019</v>
      </c>
    </row>
    <row r="1385" spans="1:21" ht="15.5">
      <c r="A1385" s="51">
        <v>622</v>
      </c>
      <c r="B1385" s="51" t="s">
        <v>711</v>
      </c>
      <c r="C1385" s="51" t="s">
        <v>451</v>
      </c>
      <c r="D1385" s="51" t="str">
        <f t="shared" si="21"/>
        <v>GGXCNL_NGDPCameroon</v>
      </c>
      <c r="E1385" s="51" t="s">
        <v>712</v>
      </c>
      <c r="F1385" s="51" t="s">
        <v>449</v>
      </c>
      <c r="G1385" s="51" t="s">
        <v>450</v>
      </c>
      <c r="H1385" s="51" t="s">
        <v>392</v>
      </c>
      <c r="I1385" s="51"/>
      <c r="J1385" s="51" t="s">
        <v>452</v>
      </c>
      <c r="K1385" s="51">
        <v>-1.446</v>
      </c>
      <c r="L1385" s="51">
        <v>-3.7050000000000001</v>
      </c>
      <c r="M1385" s="51">
        <v>-4.2510000000000003</v>
      </c>
      <c r="N1385" s="51">
        <v>-4.4219999999999997</v>
      </c>
      <c r="O1385" s="51">
        <v>-6.0919999999999996</v>
      </c>
      <c r="P1385" s="51">
        <v>-4.8719999999999999</v>
      </c>
      <c r="Q1385" s="51">
        <v>-2.488</v>
      </c>
      <c r="R1385" s="51">
        <v>-3.3109999999999999</v>
      </c>
      <c r="S1385" s="51">
        <v>-4.1360000000000001</v>
      </c>
      <c r="T1385" s="51">
        <v>-2.609</v>
      </c>
      <c r="U1385" s="51">
        <v>2019</v>
      </c>
    </row>
    <row r="1386" spans="1:21" ht="15.5">
      <c r="A1386" s="51">
        <v>622</v>
      </c>
      <c r="B1386" s="51" t="s">
        <v>711</v>
      </c>
      <c r="C1386" s="51" t="s">
        <v>453</v>
      </c>
      <c r="D1386" s="51" t="str">
        <f t="shared" si="21"/>
        <v>GGSBCameroon</v>
      </c>
      <c r="E1386" s="51" t="s">
        <v>712</v>
      </c>
      <c r="F1386" s="51" t="s">
        <v>454</v>
      </c>
      <c r="G1386" s="51" t="s">
        <v>455</v>
      </c>
      <c r="H1386" s="51" t="s">
        <v>342</v>
      </c>
      <c r="I1386" s="51" t="s">
        <v>343</v>
      </c>
      <c r="J1386" s="51"/>
      <c r="K1386" s="51"/>
      <c r="L1386" s="51"/>
      <c r="M1386" s="51"/>
      <c r="N1386" s="51"/>
      <c r="O1386" s="51"/>
      <c r="P1386" s="51"/>
      <c r="Q1386" s="51"/>
      <c r="R1386" s="51"/>
      <c r="S1386" s="51"/>
      <c r="T1386" s="51"/>
      <c r="U1386" s="51"/>
    </row>
    <row r="1387" spans="1:21" ht="15.5">
      <c r="A1387" s="51">
        <v>622</v>
      </c>
      <c r="B1387" s="51" t="s">
        <v>711</v>
      </c>
      <c r="C1387" s="51" t="s">
        <v>456</v>
      </c>
      <c r="D1387" s="51" t="str">
        <f t="shared" si="21"/>
        <v>GGSB_NPGDPCameroon</v>
      </c>
      <c r="E1387" s="51" t="s">
        <v>712</v>
      </c>
      <c r="F1387" s="51" t="s">
        <v>454</v>
      </c>
      <c r="G1387" s="51" t="s">
        <v>455</v>
      </c>
      <c r="H1387" s="51" t="s">
        <v>380</v>
      </c>
      <c r="I1387" s="51"/>
      <c r="J1387" s="51"/>
      <c r="K1387" s="51"/>
      <c r="L1387" s="51"/>
      <c r="M1387" s="51"/>
      <c r="N1387" s="51"/>
      <c r="O1387" s="51"/>
      <c r="P1387" s="51"/>
      <c r="Q1387" s="51"/>
      <c r="R1387" s="51"/>
      <c r="S1387" s="51"/>
      <c r="T1387" s="51"/>
      <c r="U1387" s="51"/>
    </row>
    <row r="1388" spans="1:21" ht="15.5">
      <c r="A1388" s="51">
        <v>622</v>
      </c>
      <c r="B1388" s="51" t="s">
        <v>711</v>
      </c>
      <c r="C1388" s="51" t="s">
        <v>457</v>
      </c>
      <c r="D1388" s="51" t="str">
        <f t="shared" si="21"/>
        <v>GGXONLBCameroon</v>
      </c>
      <c r="E1388" s="51" t="s">
        <v>712</v>
      </c>
      <c r="F1388" s="51" t="s">
        <v>458</v>
      </c>
      <c r="G1388" s="51" t="s">
        <v>459</v>
      </c>
      <c r="H1388" s="51" t="s">
        <v>342</v>
      </c>
      <c r="I1388" s="51" t="s">
        <v>343</v>
      </c>
      <c r="J1388" s="51" t="s">
        <v>717</v>
      </c>
      <c r="K1388" s="51">
        <v>-163.67400000000001</v>
      </c>
      <c r="L1388" s="51">
        <v>-534.19500000000005</v>
      </c>
      <c r="M1388" s="51">
        <v>-665.17899999999997</v>
      </c>
      <c r="N1388" s="51">
        <v>-738.61199999999997</v>
      </c>
      <c r="O1388" s="51">
        <v>-1033.72</v>
      </c>
      <c r="P1388" s="51">
        <v>-816.32899999999995</v>
      </c>
      <c r="Q1388" s="51">
        <v>-336.03699999999998</v>
      </c>
      <c r="R1388" s="51">
        <v>-522.36</v>
      </c>
      <c r="S1388" s="51">
        <v>-721.93799999999999</v>
      </c>
      <c r="T1388" s="51">
        <v>-359.91</v>
      </c>
      <c r="U1388" s="51">
        <v>2019</v>
      </c>
    </row>
    <row r="1389" spans="1:21" ht="15.5">
      <c r="A1389" s="51">
        <v>622</v>
      </c>
      <c r="B1389" s="51" t="s">
        <v>711</v>
      </c>
      <c r="C1389" s="51" t="s">
        <v>460</v>
      </c>
      <c r="D1389" s="51" t="str">
        <f t="shared" si="21"/>
        <v>GGXONLB_NGDPCameroon</v>
      </c>
      <c r="E1389" s="51" t="s">
        <v>712</v>
      </c>
      <c r="F1389" s="51" t="s">
        <v>458</v>
      </c>
      <c r="G1389" s="51" t="s">
        <v>459</v>
      </c>
      <c r="H1389" s="51" t="s">
        <v>392</v>
      </c>
      <c r="I1389" s="51"/>
      <c r="J1389" s="51" t="s">
        <v>461</v>
      </c>
      <c r="K1389" s="51">
        <v>-1.1020000000000001</v>
      </c>
      <c r="L1389" s="51">
        <v>-3.343</v>
      </c>
      <c r="M1389" s="51">
        <v>-3.85</v>
      </c>
      <c r="N1389" s="51">
        <v>-4.0389999999999997</v>
      </c>
      <c r="O1389" s="51">
        <v>-5.3440000000000003</v>
      </c>
      <c r="P1389" s="51">
        <v>-4.016</v>
      </c>
      <c r="Q1389" s="51">
        <v>-1.5640000000000001</v>
      </c>
      <c r="R1389" s="51">
        <v>-2.294</v>
      </c>
      <c r="S1389" s="51">
        <v>-3.2189999999999999</v>
      </c>
      <c r="T1389" s="51">
        <v>-1.51</v>
      </c>
      <c r="U1389" s="51">
        <v>2019</v>
      </c>
    </row>
    <row r="1390" spans="1:21" ht="15.5">
      <c r="A1390" s="51">
        <v>622</v>
      </c>
      <c r="B1390" s="51" t="s">
        <v>711</v>
      </c>
      <c r="C1390" s="51" t="s">
        <v>462</v>
      </c>
      <c r="D1390" s="51" t="str">
        <f t="shared" si="21"/>
        <v>GGXWDNCameroon</v>
      </c>
      <c r="E1390" s="51" t="s">
        <v>712</v>
      </c>
      <c r="F1390" s="51" t="s">
        <v>463</v>
      </c>
      <c r="G1390" s="51" t="s">
        <v>464</v>
      </c>
      <c r="H1390" s="51" t="s">
        <v>342</v>
      </c>
      <c r="I1390" s="51" t="s">
        <v>343</v>
      </c>
      <c r="J1390" s="51" t="s">
        <v>717</v>
      </c>
      <c r="K1390" s="51">
        <v>1953.12</v>
      </c>
      <c r="L1390" s="51">
        <v>2546.39</v>
      </c>
      <c r="M1390" s="51">
        <v>3434.57</v>
      </c>
      <c r="N1390" s="51">
        <v>5074.37</v>
      </c>
      <c r="O1390" s="51">
        <v>6111.49</v>
      </c>
      <c r="P1390" s="51">
        <v>6976.48</v>
      </c>
      <c r="Q1390" s="51">
        <v>7944.05</v>
      </c>
      <c r="R1390" s="51">
        <v>9000.59</v>
      </c>
      <c r="S1390" s="51">
        <v>9272.6</v>
      </c>
      <c r="T1390" s="51">
        <v>9819.65</v>
      </c>
      <c r="U1390" s="51">
        <v>2019</v>
      </c>
    </row>
    <row r="1391" spans="1:21" ht="15.5">
      <c r="A1391" s="51">
        <v>622</v>
      </c>
      <c r="B1391" s="51" t="s">
        <v>711</v>
      </c>
      <c r="C1391" s="51" t="s">
        <v>465</v>
      </c>
      <c r="D1391" s="51" t="str">
        <f t="shared" si="21"/>
        <v>GGXWDN_NGDPCameroon</v>
      </c>
      <c r="E1391" s="51" t="s">
        <v>712</v>
      </c>
      <c r="F1391" s="51" t="s">
        <v>463</v>
      </c>
      <c r="G1391" s="51" t="s">
        <v>464</v>
      </c>
      <c r="H1391" s="51" t="s">
        <v>392</v>
      </c>
      <c r="I1391" s="51"/>
      <c r="J1391" s="51" t="s">
        <v>487</v>
      </c>
      <c r="K1391" s="51">
        <v>13.145</v>
      </c>
      <c r="L1391" s="51">
        <v>15.933999999999999</v>
      </c>
      <c r="M1391" s="51">
        <v>19.88</v>
      </c>
      <c r="N1391" s="51">
        <v>27.751000000000001</v>
      </c>
      <c r="O1391" s="51">
        <v>31.591999999999999</v>
      </c>
      <c r="P1391" s="51">
        <v>34.319000000000003</v>
      </c>
      <c r="Q1391" s="51">
        <v>36.962000000000003</v>
      </c>
      <c r="R1391" s="51">
        <v>39.53</v>
      </c>
      <c r="S1391" s="51">
        <v>41.347000000000001</v>
      </c>
      <c r="T1391" s="51">
        <v>41.198</v>
      </c>
      <c r="U1391" s="51">
        <v>2019</v>
      </c>
    </row>
    <row r="1392" spans="1:21" ht="15.5">
      <c r="A1392" s="51">
        <v>622</v>
      </c>
      <c r="B1392" s="51" t="s">
        <v>711</v>
      </c>
      <c r="C1392" s="51" t="s">
        <v>466</v>
      </c>
      <c r="D1392" s="51" t="str">
        <f t="shared" si="21"/>
        <v>GGXWDGCameroon</v>
      </c>
      <c r="E1392" s="51" t="s">
        <v>712</v>
      </c>
      <c r="F1392" s="51" t="s">
        <v>467</v>
      </c>
      <c r="G1392" s="51" t="s">
        <v>468</v>
      </c>
      <c r="H1392" s="51" t="s">
        <v>342</v>
      </c>
      <c r="I1392" s="51" t="s">
        <v>343</v>
      </c>
      <c r="J1392" s="51" t="s">
        <v>717</v>
      </c>
      <c r="K1392" s="51">
        <v>2290</v>
      </c>
      <c r="L1392" s="51">
        <v>2910.5</v>
      </c>
      <c r="M1392" s="51">
        <v>3720.28</v>
      </c>
      <c r="N1392" s="51">
        <v>5847.94</v>
      </c>
      <c r="O1392" s="51">
        <v>6433.12</v>
      </c>
      <c r="P1392" s="51">
        <v>7659.48</v>
      </c>
      <c r="Q1392" s="51">
        <v>8483.92</v>
      </c>
      <c r="R1392" s="51">
        <v>9489.41</v>
      </c>
      <c r="S1392" s="51">
        <v>9681.43</v>
      </c>
      <c r="T1392" s="51">
        <v>10138.48</v>
      </c>
      <c r="U1392" s="51">
        <v>2019</v>
      </c>
    </row>
    <row r="1393" spans="1:21" ht="15.5">
      <c r="A1393" s="51">
        <v>622</v>
      </c>
      <c r="B1393" s="51" t="s">
        <v>711</v>
      </c>
      <c r="C1393" s="51" t="s">
        <v>469</v>
      </c>
      <c r="D1393" s="51" t="str">
        <f t="shared" si="21"/>
        <v>GGXWDG_NGDPCameroon</v>
      </c>
      <c r="E1393" s="51" t="s">
        <v>712</v>
      </c>
      <c r="F1393" s="51" t="s">
        <v>467</v>
      </c>
      <c r="G1393" s="51" t="s">
        <v>468</v>
      </c>
      <c r="H1393" s="51" t="s">
        <v>392</v>
      </c>
      <c r="I1393" s="51"/>
      <c r="J1393" s="51" t="s">
        <v>470</v>
      </c>
      <c r="K1393" s="51">
        <v>15.412000000000001</v>
      </c>
      <c r="L1393" s="51">
        <v>18.212</v>
      </c>
      <c r="M1393" s="51">
        <v>21.533999999999999</v>
      </c>
      <c r="N1393" s="51">
        <v>31.981000000000002</v>
      </c>
      <c r="O1393" s="51">
        <v>33.255000000000003</v>
      </c>
      <c r="P1393" s="51">
        <v>37.679000000000002</v>
      </c>
      <c r="Q1393" s="51">
        <v>39.473999999999997</v>
      </c>
      <c r="R1393" s="51">
        <v>41.676000000000002</v>
      </c>
      <c r="S1393" s="51">
        <v>43.17</v>
      </c>
      <c r="T1393" s="51">
        <v>42.536000000000001</v>
      </c>
      <c r="U1393" s="51">
        <v>2019</v>
      </c>
    </row>
    <row r="1394" spans="1:21" ht="15.5">
      <c r="A1394" s="51">
        <v>622</v>
      </c>
      <c r="B1394" s="51" t="s">
        <v>711</v>
      </c>
      <c r="C1394" s="51" t="s">
        <v>471</v>
      </c>
      <c r="D1394" s="51" t="str">
        <f t="shared" si="21"/>
        <v>NGDP_FYCameroon</v>
      </c>
      <c r="E1394" s="51" t="s">
        <v>712</v>
      </c>
      <c r="F1394" s="51" t="s">
        <v>472</v>
      </c>
      <c r="G1394" s="51" t="s">
        <v>473</v>
      </c>
      <c r="H1394" s="51" t="s">
        <v>342</v>
      </c>
      <c r="I1394" s="51" t="s">
        <v>343</v>
      </c>
      <c r="J1394" s="51" t="s">
        <v>717</v>
      </c>
      <c r="K1394" s="51">
        <v>14858.6</v>
      </c>
      <c r="L1394" s="51">
        <v>15981.28</v>
      </c>
      <c r="M1394" s="51">
        <v>17276.47</v>
      </c>
      <c r="N1394" s="51">
        <v>18285.38</v>
      </c>
      <c r="O1394" s="51">
        <v>19344.84</v>
      </c>
      <c r="P1394" s="51">
        <v>20328.36</v>
      </c>
      <c r="Q1394" s="51">
        <v>21492.53</v>
      </c>
      <c r="R1394" s="51">
        <v>22769.26</v>
      </c>
      <c r="S1394" s="51">
        <v>22426.33</v>
      </c>
      <c r="T1394" s="51">
        <v>23835.21</v>
      </c>
      <c r="U1394" s="51">
        <v>2019</v>
      </c>
    </row>
    <row r="1395" spans="1:21" ht="15.5">
      <c r="A1395" s="51">
        <v>622</v>
      </c>
      <c r="B1395" s="51" t="s">
        <v>711</v>
      </c>
      <c r="C1395" s="51" t="s">
        <v>474</v>
      </c>
      <c r="D1395" s="51" t="str">
        <f t="shared" si="21"/>
        <v>BCACameroon</v>
      </c>
      <c r="E1395" s="51" t="s">
        <v>712</v>
      </c>
      <c r="F1395" s="51" t="s">
        <v>475</v>
      </c>
      <c r="G1395" s="51" t="s">
        <v>476</v>
      </c>
      <c r="H1395" s="51" t="s">
        <v>352</v>
      </c>
      <c r="I1395" s="51" t="s">
        <v>343</v>
      </c>
      <c r="J1395" s="51" t="s">
        <v>718</v>
      </c>
      <c r="K1395" s="51">
        <v>-0.95599999999999996</v>
      </c>
      <c r="L1395" s="51">
        <v>-1.1279999999999999</v>
      </c>
      <c r="M1395" s="51">
        <v>-1.4019999999999999</v>
      </c>
      <c r="N1395" s="51">
        <v>-1.1739999999999999</v>
      </c>
      <c r="O1395" s="51">
        <v>-1.0369999999999999</v>
      </c>
      <c r="P1395" s="51">
        <v>-0.95</v>
      </c>
      <c r="Q1395" s="51">
        <v>-1.409</v>
      </c>
      <c r="R1395" s="51">
        <v>-1.6950000000000001</v>
      </c>
      <c r="S1395" s="51">
        <v>-2.0699999999999998</v>
      </c>
      <c r="T1395" s="51">
        <v>-1.9610000000000001</v>
      </c>
      <c r="U1395" s="51">
        <v>2019</v>
      </c>
    </row>
    <row r="1396" spans="1:21" ht="15.5">
      <c r="A1396" s="51">
        <v>622</v>
      </c>
      <c r="B1396" s="51" t="s">
        <v>711</v>
      </c>
      <c r="C1396" s="51" t="s">
        <v>478</v>
      </c>
      <c r="D1396" s="51" t="str">
        <f t="shared" si="21"/>
        <v>BCA_NGDPDCameroon</v>
      </c>
      <c r="E1396" s="51" t="s">
        <v>712</v>
      </c>
      <c r="F1396" s="51" t="s">
        <v>475</v>
      </c>
      <c r="G1396" s="51" t="s">
        <v>476</v>
      </c>
      <c r="H1396" s="51" t="s">
        <v>392</v>
      </c>
      <c r="I1396" s="51"/>
      <c r="J1396" s="51" t="s">
        <v>479</v>
      </c>
      <c r="K1396" s="51">
        <v>-3.2829999999999999</v>
      </c>
      <c r="L1396" s="51">
        <v>-3.4860000000000002</v>
      </c>
      <c r="M1396" s="51">
        <v>-4.0060000000000002</v>
      </c>
      <c r="N1396" s="51">
        <v>-3.794</v>
      </c>
      <c r="O1396" s="51">
        <v>-3.1789999999999998</v>
      </c>
      <c r="P1396" s="51">
        <v>-2.714</v>
      </c>
      <c r="Q1396" s="51">
        <v>-3.641</v>
      </c>
      <c r="R1396" s="51">
        <v>-4.3620000000000001</v>
      </c>
      <c r="S1396" s="51">
        <v>-5.306</v>
      </c>
      <c r="T1396" s="51">
        <v>-4.3689999999999998</v>
      </c>
      <c r="U1396" s="51">
        <v>2019</v>
      </c>
    </row>
    <row r="1397" spans="1:21" ht="15.5">
      <c r="A1397" s="51">
        <v>156</v>
      </c>
      <c r="B1397" s="51" t="s">
        <v>719</v>
      </c>
      <c r="C1397" s="51" t="s">
        <v>338</v>
      </c>
      <c r="D1397" s="51" t="str">
        <f t="shared" si="21"/>
        <v>NGDP_RCanada</v>
      </c>
      <c r="E1397" s="51" t="s">
        <v>188</v>
      </c>
      <c r="F1397" s="51" t="s">
        <v>340</v>
      </c>
      <c r="G1397" s="51" t="s">
        <v>341</v>
      </c>
      <c r="H1397" s="51" t="s">
        <v>342</v>
      </c>
      <c r="I1397" s="51" t="s">
        <v>343</v>
      </c>
      <c r="J1397" s="51" t="s">
        <v>720</v>
      </c>
      <c r="K1397" s="51">
        <v>1827.2</v>
      </c>
      <c r="L1397" s="51">
        <v>1869.76</v>
      </c>
      <c r="M1397" s="51">
        <v>1923.42</v>
      </c>
      <c r="N1397" s="51">
        <v>1936.1</v>
      </c>
      <c r="O1397" s="51">
        <v>1955.49</v>
      </c>
      <c r="P1397" s="51">
        <v>2014.93</v>
      </c>
      <c r="Q1397" s="51">
        <v>2063.89</v>
      </c>
      <c r="R1397" s="51">
        <v>2102.3000000000002</v>
      </c>
      <c r="S1397" s="51">
        <v>1988.72</v>
      </c>
      <c r="T1397" s="51">
        <v>2089.0500000000002</v>
      </c>
      <c r="U1397" s="51">
        <v>2020</v>
      </c>
    </row>
    <row r="1398" spans="1:21" ht="15.5">
      <c r="A1398" s="51">
        <v>156</v>
      </c>
      <c r="B1398" s="51" t="s">
        <v>719</v>
      </c>
      <c r="C1398" s="51" t="s">
        <v>345</v>
      </c>
      <c r="D1398" s="51" t="str">
        <f t="shared" si="21"/>
        <v>NGDP_RPCHCanada</v>
      </c>
      <c r="E1398" s="51" t="s">
        <v>188</v>
      </c>
      <c r="F1398" s="51" t="s">
        <v>340</v>
      </c>
      <c r="G1398" s="51" t="s">
        <v>346</v>
      </c>
      <c r="H1398" s="51" t="s">
        <v>347</v>
      </c>
      <c r="I1398" s="51"/>
      <c r="J1398" s="51" t="s">
        <v>348</v>
      </c>
      <c r="K1398" s="51">
        <v>1.7609999999999999</v>
      </c>
      <c r="L1398" s="51">
        <v>2.3290000000000002</v>
      </c>
      <c r="M1398" s="51">
        <v>2.87</v>
      </c>
      <c r="N1398" s="51">
        <v>0.65900000000000003</v>
      </c>
      <c r="O1398" s="51">
        <v>1.0009999999999999</v>
      </c>
      <c r="P1398" s="51">
        <v>3.04</v>
      </c>
      <c r="Q1398" s="51">
        <v>2.4300000000000002</v>
      </c>
      <c r="R1398" s="51">
        <v>1.861</v>
      </c>
      <c r="S1398" s="51">
        <v>-5.4029999999999996</v>
      </c>
      <c r="T1398" s="51">
        <v>5.0449999999999999</v>
      </c>
      <c r="U1398" s="51">
        <v>2020</v>
      </c>
    </row>
    <row r="1399" spans="1:21" ht="15.5">
      <c r="A1399" s="51">
        <v>156</v>
      </c>
      <c r="B1399" s="51" t="s">
        <v>719</v>
      </c>
      <c r="C1399" s="51" t="s">
        <v>349</v>
      </c>
      <c r="D1399" s="51" t="str">
        <f t="shared" si="21"/>
        <v>NGDPCanada</v>
      </c>
      <c r="E1399" s="51" t="s">
        <v>188</v>
      </c>
      <c r="F1399" s="51" t="s">
        <v>155</v>
      </c>
      <c r="G1399" s="51" t="s">
        <v>350</v>
      </c>
      <c r="H1399" s="51" t="s">
        <v>342</v>
      </c>
      <c r="I1399" s="51" t="s">
        <v>343</v>
      </c>
      <c r="J1399" s="51" t="s">
        <v>720</v>
      </c>
      <c r="K1399" s="51">
        <v>1827.2</v>
      </c>
      <c r="L1399" s="51">
        <v>1902.25</v>
      </c>
      <c r="M1399" s="51">
        <v>1994.9</v>
      </c>
      <c r="N1399" s="51">
        <v>1990.44</v>
      </c>
      <c r="O1399" s="51">
        <v>2025.54</v>
      </c>
      <c r="P1399" s="51">
        <v>2140.64</v>
      </c>
      <c r="Q1399" s="51">
        <v>2231.17</v>
      </c>
      <c r="R1399" s="51">
        <v>2310.71</v>
      </c>
      <c r="S1399" s="51">
        <v>2204.06</v>
      </c>
      <c r="T1399" s="51">
        <v>2391.33</v>
      </c>
      <c r="U1399" s="51">
        <v>2020</v>
      </c>
    </row>
    <row r="1400" spans="1:21" ht="15.5">
      <c r="A1400" s="51">
        <v>156</v>
      </c>
      <c r="B1400" s="51" t="s">
        <v>719</v>
      </c>
      <c r="C1400" s="51" t="s">
        <v>157</v>
      </c>
      <c r="D1400" s="51" t="str">
        <f t="shared" si="21"/>
        <v>NGDPDCanada</v>
      </c>
      <c r="E1400" s="51" t="s">
        <v>188</v>
      </c>
      <c r="F1400" s="51" t="s">
        <v>155</v>
      </c>
      <c r="G1400" s="51" t="s">
        <v>351</v>
      </c>
      <c r="H1400" s="51" t="s">
        <v>352</v>
      </c>
      <c r="I1400" s="51" t="s">
        <v>343</v>
      </c>
      <c r="J1400" s="51" t="s">
        <v>353</v>
      </c>
      <c r="K1400" s="51">
        <v>1828.36</v>
      </c>
      <c r="L1400" s="51">
        <v>1846.6</v>
      </c>
      <c r="M1400" s="51">
        <v>1805.75</v>
      </c>
      <c r="N1400" s="51">
        <v>1556.51</v>
      </c>
      <c r="O1400" s="51">
        <v>1528</v>
      </c>
      <c r="P1400" s="51">
        <v>1649.27</v>
      </c>
      <c r="Q1400" s="51">
        <v>1721.82</v>
      </c>
      <c r="R1400" s="51">
        <v>1741.58</v>
      </c>
      <c r="S1400" s="51">
        <v>1643.41</v>
      </c>
      <c r="T1400" s="51">
        <v>1883.49</v>
      </c>
      <c r="U1400" s="51">
        <v>2020</v>
      </c>
    </row>
    <row r="1401" spans="1:21" ht="15.5">
      <c r="A1401" s="51">
        <v>156</v>
      </c>
      <c r="B1401" s="51" t="s">
        <v>719</v>
      </c>
      <c r="C1401" s="51" t="s">
        <v>354</v>
      </c>
      <c r="D1401" s="51" t="str">
        <f t="shared" si="21"/>
        <v>PPPGDPCanada</v>
      </c>
      <c r="E1401" s="51" t="s">
        <v>188</v>
      </c>
      <c r="F1401" s="51" t="s">
        <v>155</v>
      </c>
      <c r="G1401" s="51" t="s">
        <v>355</v>
      </c>
      <c r="H1401" s="51" t="s">
        <v>356</v>
      </c>
      <c r="I1401" s="51" t="s">
        <v>343</v>
      </c>
      <c r="J1401" s="51" t="s">
        <v>353</v>
      </c>
      <c r="K1401" s="51">
        <v>1468.1</v>
      </c>
      <c r="L1401" s="51">
        <v>1554.12</v>
      </c>
      <c r="M1401" s="51">
        <v>1621.4</v>
      </c>
      <c r="N1401" s="51">
        <v>1594.9</v>
      </c>
      <c r="O1401" s="51">
        <v>1678.39</v>
      </c>
      <c r="P1401" s="51">
        <v>1776.86</v>
      </c>
      <c r="Q1401" s="51">
        <v>1863.72</v>
      </c>
      <c r="R1401" s="51">
        <v>1932.31</v>
      </c>
      <c r="S1401" s="51">
        <v>1850.07</v>
      </c>
      <c r="T1401" s="51">
        <v>1978.82</v>
      </c>
      <c r="U1401" s="51">
        <v>2020</v>
      </c>
    </row>
    <row r="1402" spans="1:21" ht="15.5">
      <c r="A1402" s="51">
        <v>156</v>
      </c>
      <c r="B1402" s="51" t="s">
        <v>719</v>
      </c>
      <c r="C1402" s="51" t="s">
        <v>357</v>
      </c>
      <c r="D1402" s="51" t="str">
        <f t="shared" si="21"/>
        <v>NGDP_DCanada</v>
      </c>
      <c r="E1402" s="51" t="s">
        <v>188</v>
      </c>
      <c r="F1402" s="51" t="s">
        <v>358</v>
      </c>
      <c r="G1402" s="51" t="s">
        <v>359</v>
      </c>
      <c r="H1402" s="51" t="s">
        <v>360</v>
      </c>
      <c r="I1402" s="51"/>
      <c r="J1402" s="51" t="s">
        <v>361</v>
      </c>
      <c r="K1402" s="51">
        <v>100</v>
      </c>
      <c r="L1402" s="51">
        <v>101.738</v>
      </c>
      <c r="M1402" s="51">
        <v>103.71599999999999</v>
      </c>
      <c r="N1402" s="51">
        <v>102.807</v>
      </c>
      <c r="O1402" s="51">
        <v>103.58199999999999</v>
      </c>
      <c r="P1402" s="51">
        <v>106.239</v>
      </c>
      <c r="Q1402" s="51">
        <v>108.105</v>
      </c>
      <c r="R1402" s="51">
        <v>109.913</v>
      </c>
      <c r="S1402" s="51">
        <v>110.828</v>
      </c>
      <c r="T1402" s="51">
        <v>114.47</v>
      </c>
      <c r="U1402" s="51">
        <v>2020</v>
      </c>
    </row>
    <row r="1403" spans="1:21" ht="15.5">
      <c r="A1403" s="51">
        <v>156</v>
      </c>
      <c r="B1403" s="51" t="s">
        <v>719</v>
      </c>
      <c r="C1403" s="51" t="s">
        <v>362</v>
      </c>
      <c r="D1403" s="51" t="str">
        <f t="shared" si="21"/>
        <v>NGDPRPCCanada</v>
      </c>
      <c r="E1403" s="51" t="s">
        <v>188</v>
      </c>
      <c r="F1403" s="51" t="s">
        <v>363</v>
      </c>
      <c r="G1403" s="51" t="s">
        <v>364</v>
      </c>
      <c r="H1403" s="51" t="s">
        <v>342</v>
      </c>
      <c r="I1403" s="51" t="s">
        <v>333</v>
      </c>
      <c r="J1403" s="51" t="s">
        <v>365</v>
      </c>
      <c r="K1403" s="51">
        <v>52710.5</v>
      </c>
      <c r="L1403" s="51">
        <v>53369.78</v>
      </c>
      <c r="M1403" s="51">
        <v>54345.59</v>
      </c>
      <c r="N1403" s="51">
        <v>54265.84</v>
      </c>
      <c r="O1403" s="51">
        <v>54240.15</v>
      </c>
      <c r="P1403" s="51">
        <v>55211.7</v>
      </c>
      <c r="Q1403" s="51">
        <v>55776.44</v>
      </c>
      <c r="R1403" s="51">
        <v>56010.35</v>
      </c>
      <c r="S1403" s="51">
        <v>52371.839999999997</v>
      </c>
      <c r="T1403" s="51">
        <v>54593.79</v>
      </c>
      <c r="U1403" s="51">
        <v>2019</v>
      </c>
    </row>
    <row r="1404" spans="1:21" ht="15.5">
      <c r="A1404" s="51">
        <v>156</v>
      </c>
      <c r="B1404" s="51" t="s">
        <v>719</v>
      </c>
      <c r="C1404" s="51" t="s">
        <v>366</v>
      </c>
      <c r="D1404" s="51" t="str">
        <f t="shared" si="21"/>
        <v>NGDPRPPPPCCanada</v>
      </c>
      <c r="E1404" s="51" t="s">
        <v>188</v>
      </c>
      <c r="F1404" s="51" t="s">
        <v>363</v>
      </c>
      <c r="G1404" s="51" t="s">
        <v>367</v>
      </c>
      <c r="H1404" s="51" t="s">
        <v>368</v>
      </c>
      <c r="I1404" s="51" t="s">
        <v>333</v>
      </c>
      <c r="J1404" s="51" t="s">
        <v>365</v>
      </c>
      <c r="K1404" s="51">
        <v>46482.400000000001</v>
      </c>
      <c r="L1404" s="51">
        <v>47063.78</v>
      </c>
      <c r="M1404" s="51">
        <v>47924.29</v>
      </c>
      <c r="N1404" s="51">
        <v>47853.97</v>
      </c>
      <c r="O1404" s="51">
        <v>47831.31</v>
      </c>
      <c r="P1404" s="51">
        <v>48688.07</v>
      </c>
      <c r="Q1404" s="51">
        <v>49186.080000000002</v>
      </c>
      <c r="R1404" s="51">
        <v>49392.36</v>
      </c>
      <c r="S1404" s="51">
        <v>46183.76</v>
      </c>
      <c r="T1404" s="51">
        <v>48143.17</v>
      </c>
      <c r="U1404" s="51">
        <v>2019</v>
      </c>
    </row>
    <row r="1405" spans="1:21" ht="15.5">
      <c r="A1405" s="51">
        <v>156</v>
      </c>
      <c r="B1405" s="51" t="s">
        <v>719</v>
      </c>
      <c r="C1405" s="51" t="s">
        <v>369</v>
      </c>
      <c r="D1405" s="51" t="str">
        <f t="shared" si="21"/>
        <v>NGDPPCCanada</v>
      </c>
      <c r="E1405" s="51" t="s">
        <v>188</v>
      </c>
      <c r="F1405" s="51" t="s">
        <v>370</v>
      </c>
      <c r="G1405" s="51" t="s">
        <v>371</v>
      </c>
      <c r="H1405" s="51" t="s">
        <v>342</v>
      </c>
      <c r="I1405" s="51" t="s">
        <v>333</v>
      </c>
      <c r="J1405" s="51" t="s">
        <v>372</v>
      </c>
      <c r="K1405" s="51">
        <v>52710.5</v>
      </c>
      <c r="L1405" s="51">
        <v>54297.11</v>
      </c>
      <c r="M1405" s="51">
        <v>56365.13</v>
      </c>
      <c r="N1405" s="51">
        <v>55788.93</v>
      </c>
      <c r="O1405" s="51">
        <v>56183.06</v>
      </c>
      <c r="P1405" s="51">
        <v>58656.27</v>
      </c>
      <c r="Q1405" s="51">
        <v>60297.21</v>
      </c>
      <c r="R1405" s="51">
        <v>61562.83</v>
      </c>
      <c r="S1405" s="51">
        <v>58042.7</v>
      </c>
      <c r="T1405" s="51">
        <v>62493.41</v>
      </c>
      <c r="U1405" s="51">
        <v>2019</v>
      </c>
    </row>
    <row r="1406" spans="1:21" ht="15.5">
      <c r="A1406" s="51">
        <v>156</v>
      </c>
      <c r="B1406" s="51" t="s">
        <v>719</v>
      </c>
      <c r="C1406" s="51" t="s">
        <v>373</v>
      </c>
      <c r="D1406" s="51" t="str">
        <f t="shared" si="21"/>
        <v>NGDPDPCCanada</v>
      </c>
      <c r="E1406" s="51" t="s">
        <v>188</v>
      </c>
      <c r="F1406" s="51" t="s">
        <v>370</v>
      </c>
      <c r="G1406" s="51" t="s">
        <v>374</v>
      </c>
      <c r="H1406" s="51" t="s">
        <v>352</v>
      </c>
      <c r="I1406" s="51" t="s">
        <v>333</v>
      </c>
      <c r="J1406" s="51" t="s">
        <v>372</v>
      </c>
      <c r="K1406" s="51">
        <v>52744</v>
      </c>
      <c r="L1406" s="51">
        <v>52708.61</v>
      </c>
      <c r="M1406" s="51">
        <v>51020.84</v>
      </c>
      <c r="N1406" s="51">
        <v>43626.47</v>
      </c>
      <c r="O1406" s="51">
        <v>42382.64</v>
      </c>
      <c r="P1406" s="51">
        <v>45191.96</v>
      </c>
      <c r="Q1406" s="51">
        <v>46532.17</v>
      </c>
      <c r="R1406" s="51">
        <v>46399.71</v>
      </c>
      <c r="S1406" s="51">
        <v>43278.22</v>
      </c>
      <c r="T1406" s="51">
        <v>49221.69</v>
      </c>
      <c r="U1406" s="51">
        <v>2019</v>
      </c>
    </row>
    <row r="1407" spans="1:21" ht="15.5">
      <c r="A1407" s="51">
        <v>156</v>
      </c>
      <c r="B1407" s="51" t="s">
        <v>719</v>
      </c>
      <c r="C1407" s="51" t="s">
        <v>375</v>
      </c>
      <c r="D1407" s="51" t="str">
        <f t="shared" si="21"/>
        <v>PPPPCCanada</v>
      </c>
      <c r="E1407" s="51" t="s">
        <v>188</v>
      </c>
      <c r="F1407" s="51" t="s">
        <v>370</v>
      </c>
      <c r="G1407" s="51" t="s">
        <v>376</v>
      </c>
      <c r="H1407" s="51" t="s">
        <v>356</v>
      </c>
      <c r="I1407" s="51" t="s">
        <v>333</v>
      </c>
      <c r="J1407" s="51" t="s">
        <v>372</v>
      </c>
      <c r="K1407" s="51">
        <v>42351.12</v>
      </c>
      <c r="L1407" s="51">
        <v>44360.37</v>
      </c>
      <c r="M1407" s="51">
        <v>45811.99</v>
      </c>
      <c r="N1407" s="51">
        <v>44702.52</v>
      </c>
      <c r="O1407" s="51">
        <v>46554.080000000002</v>
      </c>
      <c r="P1407" s="51">
        <v>48688.07</v>
      </c>
      <c r="Q1407" s="51">
        <v>50367.03</v>
      </c>
      <c r="R1407" s="51">
        <v>51481.19</v>
      </c>
      <c r="S1407" s="51">
        <v>48720.44</v>
      </c>
      <c r="T1407" s="51">
        <v>51712.959999999999</v>
      </c>
      <c r="U1407" s="51">
        <v>2019</v>
      </c>
    </row>
    <row r="1408" spans="1:21" ht="15.5">
      <c r="A1408" s="51">
        <v>156</v>
      </c>
      <c r="B1408" s="51" t="s">
        <v>719</v>
      </c>
      <c r="C1408" s="51" t="s">
        <v>377</v>
      </c>
      <c r="D1408" s="51" t="str">
        <f t="shared" si="21"/>
        <v>NGAP_NPGDPCanada</v>
      </c>
      <c r="E1408" s="51" t="s">
        <v>188</v>
      </c>
      <c r="F1408" s="51" t="s">
        <v>378</v>
      </c>
      <c r="G1408" s="51" t="s">
        <v>379</v>
      </c>
      <c r="H1408" s="51" t="s">
        <v>380</v>
      </c>
      <c r="I1408" s="51"/>
      <c r="J1408" s="51" t="s">
        <v>348</v>
      </c>
      <c r="K1408" s="51">
        <v>-0.40699999999999997</v>
      </c>
      <c r="L1408" s="51">
        <v>4.1000000000000002E-2</v>
      </c>
      <c r="M1408" s="51">
        <v>1.018</v>
      </c>
      <c r="N1408" s="51">
        <v>-0.14699999999999999</v>
      </c>
      <c r="O1408" s="51">
        <v>-0.94899999999999995</v>
      </c>
      <c r="P1408" s="51">
        <v>0.374</v>
      </c>
      <c r="Q1408" s="51">
        <v>0.55300000000000005</v>
      </c>
      <c r="R1408" s="51">
        <v>0.35799999999999998</v>
      </c>
      <c r="S1408" s="51">
        <v>-3.3530000000000002</v>
      </c>
      <c r="T1408" s="51">
        <v>-1.534</v>
      </c>
      <c r="U1408" s="51">
        <v>2020</v>
      </c>
    </row>
    <row r="1409" spans="1:21" ht="15.5">
      <c r="A1409" s="51">
        <v>156</v>
      </c>
      <c r="B1409" s="51" t="s">
        <v>719</v>
      </c>
      <c r="C1409" s="51" t="s">
        <v>381</v>
      </c>
      <c r="D1409" s="51" t="str">
        <f t="shared" si="21"/>
        <v>PPPSHCanada</v>
      </c>
      <c r="E1409" s="51" t="s">
        <v>188</v>
      </c>
      <c r="F1409" s="51" t="s">
        <v>382</v>
      </c>
      <c r="G1409" s="51" t="s">
        <v>383</v>
      </c>
      <c r="H1409" s="51" t="s">
        <v>384</v>
      </c>
      <c r="I1409" s="51"/>
      <c r="J1409" s="51" t="s">
        <v>353</v>
      </c>
      <c r="K1409" s="51">
        <v>1.466</v>
      </c>
      <c r="L1409" s="51">
        <v>1.4790000000000001</v>
      </c>
      <c r="M1409" s="51">
        <v>1.488</v>
      </c>
      <c r="N1409" s="51">
        <v>1.4330000000000001</v>
      </c>
      <c r="O1409" s="51">
        <v>1.4530000000000001</v>
      </c>
      <c r="P1409" s="51">
        <v>1.46</v>
      </c>
      <c r="Q1409" s="51">
        <v>1.4450000000000001</v>
      </c>
      <c r="R1409" s="51">
        <v>1.4339999999999999</v>
      </c>
      <c r="S1409" s="51">
        <v>1.405</v>
      </c>
      <c r="T1409" s="51">
        <v>1.3939999999999999</v>
      </c>
      <c r="U1409" s="51">
        <v>2020</v>
      </c>
    </row>
    <row r="1410" spans="1:21" ht="15.5">
      <c r="A1410" s="51">
        <v>156</v>
      </c>
      <c r="B1410" s="51" t="s">
        <v>719</v>
      </c>
      <c r="C1410" s="51" t="s">
        <v>385</v>
      </c>
      <c r="D1410" s="51" t="str">
        <f t="shared" si="21"/>
        <v>PPPEXCanada</v>
      </c>
      <c r="E1410" s="51" t="s">
        <v>188</v>
      </c>
      <c r="F1410" s="51" t="s">
        <v>386</v>
      </c>
      <c r="G1410" s="51" t="s">
        <v>387</v>
      </c>
      <c r="H1410" s="51" t="s">
        <v>388</v>
      </c>
      <c r="I1410" s="51"/>
      <c r="J1410" s="51" t="s">
        <v>353</v>
      </c>
      <c r="K1410" s="51">
        <v>1.2450000000000001</v>
      </c>
      <c r="L1410" s="51">
        <v>1.224</v>
      </c>
      <c r="M1410" s="51">
        <v>1.23</v>
      </c>
      <c r="N1410" s="51">
        <v>1.248</v>
      </c>
      <c r="O1410" s="51">
        <v>1.2070000000000001</v>
      </c>
      <c r="P1410" s="51">
        <v>1.2050000000000001</v>
      </c>
      <c r="Q1410" s="51">
        <v>1.1970000000000001</v>
      </c>
      <c r="R1410" s="51">
        <v>1.196</v>
      </c>
      <c r="S1410" s="51">
        <v>1.1910000000000001</v>
      </c>
      <c r="T1410" s="51">
        <v>1.208</v>
      </c>
      <c r="U1410" s="51">
        <v>2020</v>
      </c>
    </row>
    <row r="1411" spans="1:21" ht="15.5">
      <c r="A1411" s="51">
        <v>156</v>
      </c>
      <c r="B1411" s="51" t="s">
        <v>719</v>
      </c>
      <c r="C1411" s="51" t="s">
        <v>389</v>
      </c>
      <c r="D1411" s="51" t="str">
        <f t="shared" ref="D1411:D1474" si="22">C1411&amp;E1411</f>
        <v>NID_NGDPCanada</v>
      </c>
      <c r="E1411" s="51" t="s">
        <v>188</v>
      </c>
      <c r="F1411" s="51" t="s">
        <v>390</v>
      </c>
      <c r="G1411" s="51" t="s">
        <v>391</v>
      </c>
      <c r="H1411" s="51" t="s">
        <v>392</v>
      </c>
      <c r="I1411" s="51"/>
      <c r="J1411" s="51" t="s">
        <v>720</v>
      </c>
      <c r="K1411" s="51">
        <v>24.867999999999999</v>
      </c>
      <c r="L1411" s="51">
        <v>24.908000000000001</v>
      </c>
      <c r="M1411" s="51">
        <v>24.870999999999999</v>
      </c>
      <c r="N1411" s="51">
        <v>23.821999999999999</v>
      </c>
      <c r="O1411" s="51">
        <v>22.760999999999999</v>
      </c>
      <c r="P1411" s="51">
        <v>23.55</v>
      </c>
      <c r="Q1411" s="51">
        <v>23.2</v>
      </c>
      <c r="R1411" s="51">
        <v>22.988</v>
      </c>
      <c r="S1411" s="51">
        <v>22.1</v>
      </c>
      <c r="T1411" s="51">
        <v>23.617999999999999</v>
      </c>
      <c r="U1411" s="51">
        <v>2020</v>
      </c>
    </row>
    <row r="1412" spans="1:21" ht="15.5">
      <c r="A1412" s="51">
        <v>156</v>
      </c>
      <c r="B1412" s="51" t="s">
        <v>719</v>
      </c>
      <c r="C1412" s="51" t="s">
        <v>393</v>
      </c>
      <c r="D1412" s="51" t="str">
        <f t="shared" si="22"/>
        <v>NGSD_NGDPCanada</v>
      </c>
      <c r="E1412" s="51" t="s">
        <v>188</v>
      </c>
      <c r="F1412" s="51" t="s">
        <v>394</v>
      </c>
      <c r="G1412" s="51" t="s">
        <v>395</v>
      </c>
      <c r="H1412" s="51" t="s">
        <v>392</v>
      </c>
      <c r="I1412" s="51"/>
      <c r="J1412" s="51" t="s">
        <v>720</v>
      </c>
      <c r="K1412" s="51">
        <v>21.337</v>
      </c>
      <c r="L1412" s="51">
        <v>21.765999999999998</v>
      </c>
      <c r="M1412" s="51">
        <v>22.550999999999998</v>
      </c>
      <c r="N1412" s="51">
        <v>20.326000000000001</v>
      </c>
      <c r="O1412" s="51">
        <v>19.672999999999998</v>
      </c>
      <c r="P1412" s="51">
        <v>20.748000000000001</v>
      </c>
      <c r="Q1412" s="51">
        <v>20.86</v>
      </c>
      <c r="R1412" s="51">
        <v>20.937999999999999</v>
      </c>
      <c r="S1412" s="51">
        <v>20.164000000000001</v>
      </c>
      <c r="T1412" s="51">
        <v>22.838999999999999</v>
      </c>
      <c r="U1412" s="51">
        <v>2020</v>
      </c>
    </row>
    <row r="1413" spans="1:21" ht="15.5">
      <c r="A1413" s="51">
        <v>156</v>
      </c>
      <c r="B1413" s="51" t="s">
        <v>719</v>
      </c>
      <c r="C1413" s="51" t="s">
        <v>396</v>
      </c>
      <c r="D1413" s="51" t="str">
        <f t="shared" si="22"/>
        <v>PCPICanada</v>
      </c>
      <c r="E1413" s="51" t="s">
        <v>188</v>
      </c>
      <c r="F1413" s="51" t="s">
        <v>397</v>
      </c>
      <c r="G1413" s="51" t="s">
        <v>398</v>
      </c>
      <c r="H1413" s="51" t="s">
        <v>360</v>
      </c>
      <c r="I1413" s="51"/>
      <c r="J1413" s="51" t="s">
        <v>721</v>
      </c>
      <c r="K1413" s="51">
        <v>121.675</v>
      </c>
      <c r="L1413" s="51">
        <v>122.81699999999999</v>
      </c>
      <c r="M1413" s="51">
        <v>125.158</v>
      </c>
      <c r="N1413" s="51">
        <v>126.56699999999999</v>
      </c>
      <c r="O1413" s="51">
        <v>128.375</v>
      </c>
      <c r="P1413" s="51">
        <v>130.42500000000001</v>
      </c>
      <c r="Q1413" s="51">
        <v>133.38300000000001</v>
      </c>
      <c r="R1413" s="51">
        <v>135.983</v>
      </c>
      <c r="S1413" s="51">
        <v>136.958</v>
      </c>
      <c r="T1413" s="51">
        <v>139.27699999999999</v>
      </c>
      <c r="U1413" s="51">
        <v>2020</v>
      </c>
    </row>
    <row r="1414" spans="1:21" ht="15.5">
      <c r="A1414" s="51">
        <v>156</v>
      </c>
      <c r="B1414" s="51" t="s">
        <v>719</v>
      </c>
      <c r="C1414" s="51" t="s">
        <v>400</v>
      </c>
      <c r="D1414" s="51" t="str">
        <f t="shared" si="22"/>
        <v>PCPIPCHCanada</v>
      </c>
      <c r="E1414" s="51" t="s">
        <v>188</v>
      </c>
      <c r="F1414" s="51" t="s">
        <v>397</v>
      </c>
      <c r="G1414" s="51" t="s">
        <v>401</v>
      </c>
      <c r="H1414" s="51" t="s">
        <v>347</v>
      </c>
      <c r="I1414" s="51"/>
      <c r="J1414" s="51" t="s">
        <v>402</v>
      </c>
      <c r="K1414" s="51">
        <v>1.516</v>
      </c>
      <c r="L1414" s="51">
        <v>0.93799999999999994</v>
      </c>
      <c r="M1414" s="51">
        <v>1.907</v>
      </c>
      <c r="N1414" s="51">
        <v>1.125</v>
      </c>
      <c r="O1414" s="51">
        <v>1.429</v>
      </c>
      <c r="P1414" s="51">
        <v>1.597</v>
      </c>
      <c r="Q1414" s="51">
        <v>2.2679999999999998</v>
      </c>
      <c r="R1414" s="51">
        <v>1.9490000000000001</v>
      </c>
      <c r="S1414" s="51">
        <v>0.71699999999999997</v>
      </c>
      <c r="T1414" s="51">
        <v>1.6930000000000001</v>
      </c>
      <c r="U1414" s="51">
        <v>2020</v>
      </c>
    </row>
    <row r="1415" spans="1:21" ht="15.5">
      <c r="A1415" s="51">
        <v>156</v>
      </c>
      <c r="B1415" s="51" t="s">
        <v>719</v>
      </c>
      <c r="C1415" s="51" t="s">
        <v>403</v>
      </c>
      <c r="D1415" s="51" t="str">
        <f t="shared" si="22"/>
        <v>PCPIECanada</v>
      </c>
      <c r="E1415" s="51" t="s">
        <v>188</v>
      </c>
      <c r="F1415" s="51" t="s">
        <v>404</v>
      </c>
      <c r="G1415" s="51" t="s">
        <v>405</v>
      </c>
      <c r="H1415" s="51" t="s">
        <v>360</v>
      </c>
      <c r="I1415" s="51"/>
      <c r="J1415" s="51" t="s">
        <v>721</v>
      </c>
      <c r="K1415" s="51">
        <v>122.1</v>
      </c>
      <c r="L1415" s="51">
        <v>123.267</v>
      </c>
      <c r="M1415" s="51">
        <v>125.7</v>
      </c>
      <c r="N1415" s="51">
        <v>127.3</v>
      </c>
      <c r="O1415" s="51">
        <v>129.1</v>
      </c>
      <c r="P1415" s="51">
        <v>131.46700000000001</v>
      </c>
      <c r="Q1415" s="51">
        <v>134.167</v>
      </c>
      <c r="R1415" s="51">
        <v>136.93299999999999</v>
      </c>
      <c r="S1415" s="51">
        <v>137.96700000000001</v>
      </c>
      <c r="T1415" s="51">
        <v>140.19499999999999</v>
      </c>
      <c r="U1415" s="51">
        <v>2020</v>
      </c>
    </row>
    <row r="1416" spans="1:21" ht="15.5">
      <c r="A1416" s="51">
        <v>156</v>
      </c>
      <c r="B1416" s="51" t="s">
        <v>719</v>
      </c>
      <c r="C1416" s="51" t="s">
        <v>406</v>
      </c>
      <c r="D1416" s="51" t="str">
        <f t="shared" si="22"/>
        <v>PCPIEPCHCanada</v>
      </c>
      <c r="E1416" s="51" t="s">
        <v>188</v>
      </c>
      <c r="F1416" s="51" t="s">
        <v>404</v>
      </c>
      <c r="G1416" s="51" t="s">
        <v>407</v>
      </c>
      <c r="H1416" s="51" t="s">
        <v>347</v>
      </c>
      <c r="I1416" s="51"/>
      <c r="J1416" s="51" t="s">
        <v>408</v>
      </c>
      <c r="K1416" s="51">
        <v>0.99299999999999999</v>
      </c>
      <c r="L1416" s="51">
        <v>0.95599999999999996</v>
      </c>
      <c r="M1416" s="51">
        <v>1.974</v>
      </c>
      <c r="N1416" s="51">
        <v>1.2729999999999999</v>
      </c>
      <c r="O1416" s="51">
        <v>1.4139999999999999</v>
      </c>
      <c r="P1416" s="51">
        <v>1.833</v>
      </c>
      <c r="Q1416" s="51">
        <v>2.0539999999999998</v>
      </c>
      <c r="R1416" s="51">
        <v>2.0619999999999998</v>
      </c>
      <c r="S1416" s="51">
        <v>0.755</v>
      </c>
      <c r="T1416" s="51">
        <v>1.615</v>
      </c>
      <c r="U1416" s="51">
        <v>2020</v>
      </c>
    </row>
    <row r="1417" spans="1:21" ht="15.5">
      <c r="A1417" s="51">
        <v>156</v>
      </c>
      <c r="B1417" s="51" t="s">
        <v>719</v>
      </c>
      <c r="C1417" s="51" t="s">
        <v>409</v>
      </c>
      <c r="D1417" s="51" t="str">
        <f t="shared" si="22"/>
        <v>FLIBOR6Canada</v>
      </c>
      <c r="E1417" s="51" t="s">
        <v>188</v>
      </c>
      <c r="F1417" s="51" t="s">
        <v>410</v>
      </c>
      <c r="G1417" s="51"/>
      <c r="H1417" s="51" t="s">
        <v>384</v>
      </c>
      <c r="I1417" s="51"/>
      <c r="J1417" s="51"/>
      <c r="K1417" s="51"/>
      <c r="L1417" s="51"/>
      <c r="M1417" s="51"/>
      <c r="N1417" s="51"/>
      <c r="O1417" s="51"/>
      <c r="P1417" s="51"/>
      <c r="Q1417" s="51"/>
      <c r="R1417" s="51"/>
      <c r="S1417" s="51"/>
      <c r="T1417" s="51"/>
      <c r="U1417" s="51"/>
    </row>
    <row r="1418" spans="1:21" ht="15.5">
      <c r="A1418" s="51">
        <v>156</v>
      </c>
      <c r="B1418" s="51" t="s">
        <v>719</v>
      </c>
      <c r="C1418" s="51" t="s">
        <v>411</v>
      </c>
      <c r="D1418" s="51" t="str">
        <f t="shared" si="22"/>
        <v>TM_RPCHCanada</v>
      </c>
      <c r="E1418" s="51" t="s">
        <v>188</v>
      </c>
      <c r="F1418" s="51" t="s">
        <v>412</v>
      </c>
      <c r="G1418" s="51" t="s">
        <v>413</v>
      </c>
      <c r="H1418" s="51" t="s">
        <v>347</v>
      </c>
      <c r="I1418" s="51"/>
      <c r="J1418" s="51" t="s">
        <v>722</v>
      </c>
      <c r="K1418" s="51">
        <v>3.7090000000000001</v>
      </c>
      <c r="L1418" s="51">
        <v>2.077</v>
      </c>
      <c r="M1418" s="51">
        <v>2.5310000000000001</v>
      </c>
      <c r="N1418" s="51">
        <v>0.751</v>
      </c>
      <c r="O1418" s="51">
        <v>5.0999999999999997E-2</v>
      </c>
      <c r="P1418" s="51">
        <v>4.6269999999999998</v>
      </c>
      <c r="Q1418" s="51">
        <v>3.3660000000000001</v>
      </c>
      <c r="R1418" s="51">
        <v>0.34599999999999997</v>
      </c>
      <c r="S1418" s="51">
        <v>-11.265000000000001</v>
      </c>
      <c r="T1418" s="51">
        <v>17.545000000000002</v>
      </c>
      <c r="U1418" s="51">
        <v>2020</v>
      </c>
    </row>
    <row r="1419" spans="1:21" ht="15.5">
      <c r="A1419" s="51">
        <v>156</v>
      </c>
      <c r="B1419" s="51" t="s">
        <v>719</v>
      </c>
      <c r="C1419" s="51" t="s">
        <v>415</v>
      </c>
      <c r="D1419" s="51" t="str">
        <f t="shared" si="22"/>
        <v>TMG_RPCHCanada</v>
      </c>
      <c r="E1419" s="51" t="s">
        <v>188</v>
      </c>
      <c r="F1419" s="51" t="s">
        <v>416</v>
      </c>
      <c r="G1419" s="51" t="s">
        <v>417</v>
      </c>
      <c r="H1419" s="51" t="s">
        <v>347</v>
      </c>
      <c r="I1419" s="51"/>
      <c r="J1419" s="51" t="s">
        <v>722</v>
      </c>
      <c r="K1419" s="51">
        <v>3.3580000000000001</v>
      </c>
      <c r="L1419" s="51">
        <v>2.4140000000000001</v>
      </c>
      <c r="M1419" s="51">
        <v>2.552</v>
      </c>
      <c r="N1419" s="51">
        <v>0.27700000000000002</v>
      </c>
      <c r="O1419" s="51">
        <v>-0.252</v>
      </c>
      <c r="P1419" s="51">
        <v>4.8609999999999998</v>
      </c>
      <c r="Q1419" s="51">
        <v>3.052</v>
      </c>
      <c r="R1419" s="51">
        <v>0.71099999999999997</v>
      </c>
      <c r="S1419" s="51">
        <v>-7.3440000000000003</v>
      </c>
      <c r="T1419" s="51">
        <v>19.757999999999999</v>
      </c>
      <c r="U1419" s="51">
        <v>2020</v>
      </c>
    </row>
    <row r="1420" spans="1:21" ht="15.5">
      <c r="A1420" s="51">
        <v>156</v>
      </c>
      <c r="B1420" s="51" t="s">
        <v>719</v>
      </c>
      <c r="C1420" s="51" t="s">
        <v>418</v>
      </c>
      <c r="D1420" s="51" t="str">
        <f t="shared" si="22"/>
        <v>TX_RPCHCanada</v>
      </c>
      <c r="E1420" s="51" t="s">
        <v>188</v>
      </c>
      <c r="F1420" s="51" t="s">
        <v>419</v>
      </c>
      <c r="G1420" s="51" t="s">
        <v>420</v>
      </c>
      <c r="H1420" s="51" t="s">
        <v>347</v>
      </c>
      <c r="I1420" s="51"/>
      <c r="J1420" s="51" t="s">
        <v>722</v>
      </c>
      <c r="K1420" s="51">
        <v>2.8149999999999999</v>
      </c>
      <c r="L1420" s="51">
        <v>2.4609999999999999</v>
      </c>
      <c r="M1420" s="51">
        <v>6.3230000000000004</v>
      </c>
      <c r="N1420" s="51">
        <v>3.419</v>
      </c>
      <c r="O1420" s="51">
        <v>1.407</v>
      </c>
      <c r="P1420" s="51">
        <v>1.4450000000000001</v>
      </c>
      <c r="Q1420" s="51">
        <v>3.706</v>
      </c>
      <c r="R1420" s="51">
        <v>1.2669999999999999</v>
      </c>
      <c r="S1420" s="51">
        <v>-9.8550000000000004</v>
      </c>
      <c r="T1420" s="51">
        <v>16.375</v>
      </c>
      <c r="U1420" s="51">
        <v>2020</v>
      </c>
    </row>
    <row r="1421" spans="1:21" ht="15.5">
      <c r="A1421" s="51">
        <v>156</v>
      </c>
      <c r="B1421" s="51" t="s">
        <v>719</v>
      </c>
      <c r="C1421" s="51" t="s">
        <v>421</v>
      </c>
      <c r="D1421" s="51" t="str">
        <f t="shared" si="22"/>
        <v>TXG_RPCHCanada</v>
      </c>
      <c r="E1421" s="51" t="s">
        <v>188</v>
      </c>
      <c r="F1421" s="51" t="s">
        <v>422</v>
      </c>
      <c r="G1421" s="51" t="s">
        <v>423</v>
      </c>
      <c r="H1421" s="51" t="s">
        <v>347</v>
      </c>
      <c r="I1421" s="51"/>
      <c r="J1421" s="51" t="s">
        <v>722</v>
      </c>
      <c r="K1421" s="51">
        <v>2.5990000000000002</v>
      </c>
      <c r="L1421" s="51">
        <v>2.6120000000000001</v>
      </c>
      <c r="M1421" s="51">
        <v>6.2130000000000001</v>
      </c>
      <c r="N1421" s="51">
        <v>3.4079999999999999</v>
      </c>
      <c r="O1421" s="51">
        <v>0.51100000000000001</v>
      </c>
      <c r="P1421" s="51">
        <v>0.72599999999999998</v>
      </c>
      <c r="Q1421" s="51">
        <v>2.996</v>
      </c>
      <c r="R1421" s="51">
        <v>0.93899999999999995</v>
      </c>
      <c r="S1421" s="51">
        <v>-8.0079999999999991</v>
      </c>
      <c r="T1421" s="51">
        <v>19.094000000000001</v>
      </c>
      <c r="U1421" s="51">
        <v>2020</v>
      </c>
    </row>
    <row r="1422" spans="1:21" ht="15.5">
      <c r="A1422" s="51">
        <v>156</v>
      </c>
      <c r="B1422" s="51" t="s">
        <v>719</v>
      </c>
      <c r="C1422" s="51" t="s">
        <v>424</v>
      </c>
      <c r="D1422" s="51" t="str">
        <f t="shared" si="22"/>
        <v>LURCanada</v>
      </c>
      <c r="E1422" s="51" t="s">
        <v>188</v>
      </c>
      <c r="F1422" s="51" t="s">
        <v>425</v>
      </c>
      <c r="G1422" s="51" t="s">
        <v>426</v>
      </c>
      <c r="H1422" s="51" t="s">
        <v>427</v>
      </c>
      <c r="I1422" s="51"/>
      <c r="J1422" s="51" t="s">
        <v>723</v>
      </c>
      <c r="K1422" s="51">
        <v>7.375</v>
      </c>
      <c r="L1422" s="51">
        <v>7.133</v>
      </c>
      <c r="M1422" s="51">
        <v>6.9669999999999996</v>
      </c>
      <c r="N1422" s="51">
        <v>6.9420000000000002</v>
      </c>
      <c r="O1422" s="51">
        <v>7.05</v>
      </c>
      <c r="P1422" s="51">
        <v>6.383</v>
      </c>
      <c r="Q1422" s="51">
        <v>5.9080000000000004</v>
      </c>
      <c r="R1422" s="51">
        <v>5.7329999999999997</v>
      </c>
      <c r="S1422" s="51">
        <v>9.6</v>
      </c>
      <c r="T1422" s="51">
        <v>8.0020000000000007</v>
      </c>
      <c r="U1422" s="51">
        <v>2020</v>
      </c>
    </row>
    <row r="1423" spans="1:21" ht="15.5">
      <c r="A1423" s="51">
        <v>156</v>
      </c>
      <c r="B1423" s="51" t="s">
        <v>719</v>
      </c>
      <c r="C1423" s="51" t="s">
        <v>428</v>
      </c>
      <c r="D1423" s="51" t="str">
        <f t="shared" si="22"/>
        <v>LECanada</v>
      </c>
      <c r="E1423" s="51" t="s">
        <v>188</v>
      </c>
      <c r="F1423" s="51" t="s">
        <v>429</v>
      </c>
      <c r="G1423" s="51" t="s">
        <v>430</v>
      </c>
      <c r="H1423" s="51" t="s">
        <v>431</v>
      </c>
      <c r="I1423" s="51" t="s">
        <v>432</v>
      </c>
      <c r="J1423" s="51" t="s">
        <v>723</v>
      </c>
      <c r="K1423" s="51">
        <v>17.366</v>
      </c>
      <c r="L1423" s="51">
        <v>17.577999999999999</v>
      </c>
      <c r="M1423" s="51">
        <v>17.670000000000002</v>
      </c>
      <c r="N1423" s="51">
        <v>17.797000000000001</v>
      </c>
      <c r="O1423" s="51">
        <v>17.916</v>
      </c>
      <c r="P1423" s="51">
        <v>18.285</v>
      </c>
      <c r="Q1423" s="51">
        <v>18.568999999999999</v>
      </c>
      <c r="R1423" s="51">
        <v>18.978999999999999</v>
      </c>
      <c r="S1423" s="51">
        <v>18.004999999999999</v>
      </c>
      <c r="T1423" s="51">
        <v>18.881</v>
      </c>
      <c r="U1423" s="51">
        <v>2020</v>
      </c>
    </row>
    <row r="1424" spans="1:21" ht="15.5">
      <c r="A1424" s="51">
        <v>156</v>
      </c>
      <c r="B1424" s="51" t="s">
        <v>719</v>
      </c>
      <c r="C1424" s="51" t="s">
        <v>433</v>
      </c>
      <c r="D1424" s="51" t="str">
        <f t="shared" si="22"/>
        <v>LPCanada</v>
      </c>
      <c r="E1424" s="51" t="s">
        <v>188</v>
      </c>
      <c r="F1424" s="51" t="s">
        <v>434</v>
      </c>
      <c r="G1424" s="51" t="s">
        <v>435</v>
      </c>
      <c r="H1424" s="51" t="s">
        <v>431</v>
      </c>
      <c r="I1424" s="51" t="s">
        <v>432</v>
      </c>
      <c r="J1424" s="51" t="s">
        <v>724</v>
      </c>
      <c r="K1424" s="51">
        <v>34.664999999999999</v>
      </c>
      <c r="L1424" s="51">
        <v>35.033999999999999</v>
      </c>
      <c r="M1424" s="51">
        <v>35.392000000000003</v>
      </c>
      <c r="N1424" s="51">
        <v>35.677999999999997</v>
      </c>
      <c r="O1424" s="51">
        <v>36.052</v>
      </c>
      <c r="P1424" s="51">
        <v>36.494999999999997</v>
      </c>
      <c r="Q1424" s="51">
        <v>37.003</v>
      </c>
      <c r="R1424" s="51">
        <v>37.533999999999999</v>
      </c>
      <c r="S1424" s="51">
        <v>37.972999999999999</v>
      </c>
      <c r="T1424" s="51">
        <v>38.265000000000001</v>
      </c>
      <c r="U1424" s="51">
        <v>2019</v>
      </c>
    </row>
    <row r="1425" spans="1:21" ht="15.5">
      <c r="A1425" s="51">
        <v>156</v>
      </c>
      <c r="B1425" s="51" t="s">
        <v>719</v>
      </c>
      <c r="C1425" s="51" t="s">
        <v>437</v>
      </c>
      <c r="D1425" s="51" t="str">
        <f t="shared" si="22"/>
        <v>GGRCanada</v>
      </c>
      <c r="E1425" s="51" t="s">
        <v>188</v>
      </c>
      <c r="F1425" s="51" t="s">
        <v>438</v>
      </c>
      <c r="G1425" s="51" t="s">
        <v>439</v>
      </c>
      <c r="H1425" s="51" t="s">
        <v>342</v>
      </c>
      <c r="I1425" s="51" t="s">
        <v>343</v>
      </c>
      <c r="J1425" s="51" t="s">
        <v>725</v>
      </c>
      <c r="K1425" s="51">
        <v>701.67600000000004</v>
      </c>
      <c r="L1425" s="51">
        <v>731.71900000000005</v>
      </c>
      <c r="M1425" s="51">
        <v>768.94100000000003</v>
      </c>
      <c r="N1425" s="51">
        <v>795.31200000000001</v>
      </c>
      <c r="O1425" s="51">
        <v>816.29200000000003</v>
      </c>
      <c r="P1425" s="51">
        <v>863.59799999999996</v>
      </c>
      <c r="Q1425" s="51">
        <v>917.94600000000003</v>
      </c>
      <c r="R1425" s="51">
        <v>958.82299999999998</v>
      </c>
      <c r="S1425" s="51">
        <v>920.99400000000003</v>
      </c>
      <c r="T1425" s="51">
        <v>959.96</v>
      </c>
      <c r="U1425" s="51">
        <v>2020</v>
      </c>
    </row>
    <row r="1426" spans="1:21" ht="15.5">
      <c r="A1426" s="51">
        <v>156</v>
      </c>
      <c r="B1426" s="51" t="s">
        <v>719</v>
      </c>
      <c r="C1426" s="51" t="s">
        <v>441</v>
      </c>
      <c r="D1426" s="51" t="str">
        <f t="shared" si="22"/>
        <v>GGR_NGDPCanada</v>
      </c>
      <c r="E1426" s="51" t="s">
        <v>188</v>
      </c>
      <c r="F1426" s="51" t="s">
        <v>438</v>
      </c>
      <c r="G1426" s="51" t="s">
        <v>439</v>
      </c>
      <c r="H1426" s="51" t="s">
        <v>392</v>
      </c>
      <c r="I1426" s="51"/>
      <c r="J1426" s="51" t="s">
        <v>442</v>
      </c>
      <c r="K1426" s="51">
        <v>38.402000000000001</v>
      </c>
      <c r="L1426" s="51">
        <v>38.466000000000001</v>
      </c>
      <c r="M1426" s="51">
        <v>38.545000000000002</v>
      </c>
      <c r="N1426" s="51">
        <v>39.957000000000001</v>
      </c>
      <c r="O1426" s="51">
        <v>40.299999999999997</v>
      </c>
      <c r="P1426" s="51">
        <v>40.343000000000004</v>
      </c>
      <c r="Q1426" s="51">
        <v>41.142000000000003</v>
      </c>
      <c r="R1426" s="51">
        <v>41.494999999999997</v>
      </c>
      <c r="S1426" s="51">
        <v>41.786000000000001</v>
      </c>
      <c r="T1426" s="51">
        <v>40.143000000000001</v>
      </c>
      <c r="U1426" s="51">
        <v>2020</v>
      </c>
    </row>
    <row r="1427" spans="1:21" ht="15.5">
      <c r="A1427" s="51">
        <v>156</v>
      </c>
      <c r="B1427" s="51" t="s">
        <v>719</v>
      </c>
      <c r="C1427" s="51" t="s">
        <v>443</v>
      </c>
      <c r="D1427" s="51" t="str">
        <f t="shared" si="22"/>
        <v>GGXCanada</v>
      </c>
      <c r="E1427" s="51" t="s">
        <v>188</v>
      </c>
      <c r="F1427" s="51" t="s">
        <v>444</v>
      </c>
      <c r="G1427" s="51" t="s">
        <v>445</v>
      </c>
      <c r="H1427" s="51" t="s">
        <v>342</v>
      </c>
      <c r="I1427" s="51" t="s">
        <v>343</v>
      </c>
      <c r="J1427" s="51" t="s">
        <v>725</v>
      </c>
      <c r="K1427" s="51">
        <v>747.80399999999997</v>
      </c>
      <c r="L1427" s="51">
        <v>760.15200000000004</v>
      </c>
      <c r="M1427" s="51">
        <v>765.452</v>
      </c>
      <c r="N1427" s="51">
        <v>796.54300000000001</v>
      </c>
      <c r="O1427" s="51">
        <v>825.471</v>
      </c>
      <c r="P1427" s="51">
        <v>866.005</v>
      </c>
      <c r="Q1427" s="51">
        <v>911.79499999999996</v>
      </c>
      <c r="R1427" s="51">
        <v>946.36900000000003</v>
      </c>
      <c r="S1427" s="51">
        <v>1156.01</v>
      </c>
      <c r="T1427" s="51">
        <v>1145.57</v>
      </c>
      <c r="U1427" s="51">
        <v>2020</v>
      </c>
    </row>
    <row r="1428" spans="1:21" ht="15.5">
      <c r="A1428" s="51">
        <v>156</v>
      </c>
      <c r="B1428" s="51" t="s">
        <v>719</v>
      </c>
      <c r="C1428" s="51" t="s">
        <v>446</v>
      </c>
      <c r="D1428" s="51" t="str">
        <f t="shared" si="22"/>
        <v>GGX_NGDPCanada</v>
      </c>
      <c r="E1428" s="51" t="s">
        <v>188</v>
      </c>
      <c r="F1428" s="51" t="s">
        <v>444</v>
      </c>
      <c r="G1428" s="51" t="s">
        <v>445</v>
      </c>
      <c r="H1428" s="51" t="s">
        <v>392</v>
      </c>
      <c r="I1428" s="51"/>
      <c r="J1428" s="51" t="s">
        <v>447</v>
      </c>
      <c r="K1428" s="51">
        <v>40.926000000000002</v>
      </c>
      <c r="L1428" s="51">
        <v>39.960999999999999</v>
      </c>
      <c r="M1428" s="51">
        <v>38.369999999999997</v>
      </c>
      <c r="N1428" s="51">
        <v>40.018000000000001</v>
      </c>
      <c r="O1428" s="51">
        <v>40.753</v>
      </c>
      <c r="P1428" s="51">
        <v>40.454999999999998</v>
      </c>
      <c r="Q1428" s="51">
        <v>40.866</v>
      </c>
      <c r="R1428" s="51">
        <v>40.956000000000003</v>
      </c>
      <c r="S1428" s="51">
        <v>52.448999999999998</v>
      </c>
      <c r="T1428" s="51">
        <v>47.905000000000001</v>
      </c>
      <c r="U1428" s="51">
        <v>2020</v>
      </c>
    </row>
    <row r="1429" spans="1:21" ht="15.5">
      <c r="A1429" s="51">
        <v>156</v>
      </c>
      <c r="B1429" s="51" t="s">
        <v>719</v>
      </c>
      <c r="C1429" s="51" t="s">
        <v>448</v>
      </c>
      <c r="D1429" s="51" t="str">
        <f t="shared" si="22"/>
        <v>GGXCNLCanada</v>
      </c>
      <c r="E1429" s="51" t="s">
        <v>188</v>
      </c>
      <c r="F1429" s="51" t="s">
        <v>449</v>
      </c>
      <c r="G1429" s="51" t="s">
        <v>450</v>
      </c>
      <c r="H1429" s="51" t="s">
        <v>342</v>
      </c>
      <c r="I1429" s="51" t="s">
        <v>343</v>
      </c>
      <c r="J1429" s="51" t="s">
        <v>725</v>
      </c>
      <c r="K1429" s="51">
        <v>-46.128</v>
      </c>
      <c r="L1429" s="51">
        <v>-28.433</v>
      </c>
      <c r="M1429" s="51">
        <v>3.4889999999999999</v>
      </c>
      <c r="N1429" s="51">
        <v>-1.2310000000000001</v>
      </c>
      <c r="O1429" s="51">
        <v>-9.1790000000000003</v>
      </c>
      <c r="P1429" s="51">
        <v>-2.407</v>
      </c>
      <c r="Q1429" s="51">
        <v>6.1509999999999998</v>
      </c>
      <c r="R1429" s="51">
        <v>12.454000000000001</v>
      </c>
      <c r="S1429" s="51">
        <v>-235.01900000000001</v>
      </c>
      <c r="T1429" s="51">
        <v>-185.608</v>
      </c>
      <c r="U1429" s="51">
        <v>2020</v>
      </c>
    </row>
    <row r="1430" spans="1:21" ht="15.5">
      <c r="A1430" s="51">
        <v>156</v>
      </c>
      <c r="B1430" s="51" t="s">
        <v>719</v>
      </c>
      <c r="C1430" s="51" t="s">
        <v>451</v>
      </c>
      <c r="D1430" s="51" t="str">
        <f t="shared" si="22"/>
        <v>GGXCNL_NGDPCanada</v>
      </c>
      <c r="E1430" s="51" t="s">
        <v>188</v>
      </c>
      <c r="F1430" s="51" t="s">
        <v>449</v>
      </c>
      <c r="G1430" s="51" t="s">
        <v>450</v>
      </c>
      <c r="H1430" s="51" t="s">
        <v>392</v>
      </c>
      <c r="I1430" s="51"/>
      <c r="J1430" s="51" t="s">
        <v>452</v>
      </c>
      <c r="K1430" s="51">
        <v>-2.5249999999999999</v>
      </c>
      <c r="L1430" s="51">
        <v>-1.4950000000000001</v>
      </c>
      <c r="M1430" s="51">
        <v>0.17499999999999999</v>
      </c>
      <c r="N1430" s="51">
        <v>-6.2E-2</v>
      </c>
      <c r="O1430" s="51">
        <v>-0.45300000000000001</v>
      </c>
      <c r="P1430" s="51">
        <v>-0.112</v>
      </c>
      <c r="Q1430" s="51">
        <v>0.27600000000000002</v>
      </c>
      <c r="R1430" s="51">
        <v>0.53900000000000003</v>
      </c>
      <c r="S1430" s="51">
        <v>-10.663</v>
      </c>
      <c r="T1430" s="51">
        <v>-7.7619999999999996</v>
      </c>
      <c r="U1430" s="51">
        <v>2020</v>
      </c>
    </row>
    <row r="1431" spans="1:21" ht="15.5">
      <c r="A1431" s="51">
        <v>156</v>
      </c>
      <c r="B1431" s="51" t="s">
        <v>719</v>
      </c>
      <c r="C1431" s="51" t="s">
        <v>453</v>
      </c>
      <c r="D1431" s="51" t="str">
        <f t="shared" si="22"/>
        <v>GGSBCanada</v>
      </c>
      <c r="E1431" s="51" t="s">
        <v>188</v>
      </c>
      <c r="F1431" s="51" t="s">
        <v>454</v>
      </c>
      <c r="G1431" s="51" t="s">
        <v>455</v>
      </c>
      <c r="H1431" s="51" t="s">
        <v>342</v>
      </c>
      <c r="I1431" s="51" t="s">
        <v>343</v>
      </c>
      <c r="J1431" s="51" t="s">
        <v>725</v>
      </c>
      <c r="K1431" s="51">
        <v>-42.075000000000003</v>
      </c>
      <c r="L1431" s="51">
        <v>-28.591999999999999</v>
      </c>
      <c r="M1431" s="51">
        <v>-11.257999999999999</v>
      </c>
      <c r="N1431" s="51">
        <v>0.219</v>
      </c>
      <c r="O1431" s="51">
        <v>1.034</v>
      </c>
      <c r="P1431" s="51">
        <v>-6.6219999999999999</v>
      </c>
      <c r="Q1431" s="51">
        <v>-0.84199999999999997</v>
      </c>
      <c r="R1431" s="51">
        <v>6.5229999999999997</v>
      </c>
      <c r="S1431" s="51">
        <v>-178.90199999999999</v>
      </c>
      <c r="T1431" s="51">
        <v>-162.535</v>
      </c>
      <c r="U1431" s="51">
        <v>2020</v>
      </c>
    </row>
    <row r="1432" spans="1:21" ht="15.5">
      <c r="A1432" s="51">
        <v>156</v>
      </c>
      <c r="B1432" s="51" t="s">
        <v>719</v>
      </c>
      <c r="C1432" s="51" t="s">
        <v>456</v>
      </c>
      <c r="D1432" s="51" t="str">
        <f t="shared" si="22"/>
        <v>GGSB_NPGDPCanada</v>
      </c>
      <c r="E1432" s="51" t="s">
        <v>188</v>
      </c>
      <c r="F1432" s="51" t="s">
        <v>454</v>
      </c>
      <c r="G1432" s="51" t="s">
        <v>455</v>
      </c>
      <c r="H1432" s="51" t="s">
        <v>380</v>
      </c>
      <c r="I1432" s="51"/>
      <c r="J1432" s="51" t="s">
        <v>505</v>
      </c>
      <c r="K1432" s="51">
        <v>-2.2930000000000001</v>
      </c>
      <c r="L1432" s="51">
        <v>-1.504</v>
      </c>
      <c r="M1432" s="51">
        <v>-0.56999999999999995</v>
      </c>
      <c r="N1432" s="51">
        <v>1.0999999999999999E-2</v>
      </c>
      <c r="O1432" s="51">
        <v>5.0999999999999997E-2</v>
      </c>
      <c r="P1432" s="51">
        <v>-0.31</v>
      </c>
      <c r="Q1432" s="51">
        <v>-3.7999999999999999E-2</v>
      </c>
      <c r="R1432" s="51">
        <v>0.28299999999999997</v>
      </c>
      <c r="S1432" s="51">
        <v>-7.8449999999999998</v>
      </c>
      <c r="T1432" s="51">
        <v>-6.6929999999999996</v>
      </c>
      <c r="U1432" s="51">
        <v>2020</v>
      </c>
    </row>
    <row r="1433" spans="1:21" ht="15.5">
      <c r="A1433" s="51">
        <v>156</v>
      </c>
      <c r="B1433" s="51" t="s">
        <v>719</v>
      </c>
      <c r="C1433" s="51" t="s">
        <v>457</v>
      </c>
      <c r="D1433" s="51" t="str">
        <f t="shared" si="22"/>
        <v>GGXONLBCanada</v>
      </c>
      <c r="E1433" s="51" t="s">
        <v>188</v>
      </c>
      <c r="F1433" s="51" t="s">
        <v>458</v>
      </c>
      <c r="G1433" s="51" t="s">
        <v>459</v>
      </c>
      <c r="H1433" s="51" t="s">
        <v>342</v>
      </c>
      <c r="I1433" s="51" t="s">
        <v>343</v>
      </c>
      <c r="J1433" s="51" t="s">
        <v>725</v>
      </c>
      <c r="K1433" s="51">
        <v>-33.283000000000001</v>
      </c>
      <c r="L1433" s="51">
        <v>-18.899999999999999</v>
      </c>
      <c r="M1433" s="51">
        <v>8.9909999999999997</v>
      </c>
      <c r="N1433" s="51">
        <v>11.678000000000001</v>
      </c>
      <c r="O1433" s="51">
        <v>2.5350000000000001</v>
      </c>
      <c r="P1433" s="51">
        <v>1.659</v>
      </c>
      <c r="Q1433" s="51">
        <v>7.7460000000000004</v>
      </c>
      <c r="R1433" s="51">
        <v>13.061999999999999</v>
      </c>
      <c r="S1433" s="51">
        <v>-227.80500000000001</v>
      </c>
      <c r="T1433" s="51">
        <v>-168.31100000000001</v>
      </c>
      <c r="U1433" s="51">
        <v>2020</v>
      </c>
    </row>
    <row r="1434" spans="1:21" ht="15.5">
      <c r="A1434" s="51">
        <v>156</v>
      </c>
      <c r="B1434" s="51" t="s">
        <v>719</v>
      </c>
      <c r="C1434" s="51" t="s">
        <v>460</v>
      </c>
      <c r="D1434" s="51" t="str">
        <f t="shared" si="22"/>
        <v>GGXONLB_NGDPCanada</v>
      </c>
      <c r="E1434" s="51" t="s">
        <v>188</v>
      </c>
      <c r="F1434" s="51" t="s">
        <v>458</v>
      </c>
      <c r="G1434" s="51" t="s">
        <v>459</v>
      </c>
      <c r="H1434" s="51" t="s">
        <v>392</v>
      </c>
      <c r="I1434" s="51"/>
      <c r="J1434" s="51" t="s">
        <v>461</v>
      </c>
      <c r="K1434" s="51">
        <v>-1.8220000000000001</v>
      </c>
      <c r="L1434" s="51">
        <v>-0.99399999999999999</v>
      </c>
      <c r="M1434" s="51">
        <v>0.45100000000000001</v>
      </c>
      <c r="N1434" s="51">
        <v>0.58699999999999997</v>
      </c>
      <c r="O1434" s="51">
        <v>0.125</v>
      </c>
      <c r="P1434" s="51">
        <v>7.8E-2</v>
      </c>
      <c r="Q1434" s="51">
        <v>0.34699999999999998</v>
      </c>
      <c r="R1434" s="51">
        <v>0.56499999999999995</v>
      </c>
      <c r="S1434" s="51">
        <v>-10.336</v>
      </c>
      <c r="T1434" s="51">
        <v>-7.0380000000000003</v>
      </c>
      <c r="U1434" s="51">
        <v>2020</v>
      </c>
    </row>
    <row r="1435" spans="1:21" ht="15.5">
      <c r="A1435" s="51">
        <v>156</v>
      </c>
      <c r="B1435" s="51" t="s">
        <v>719</v>
      </c>
      <c r="C1435" s="51" t="s">
        <v>462</v>
      </c>
      <c r="D1435" s="51" t="str">
        <f t="shared" si="22"/>
        <v>GGXWDNCanada</v>
      </c>
      <c r="E1435" s="51" t="s">
        <v>188</v>
      </c>
      <c r="F1435" s="51" t="s">
        <v>463</v>
      </c>
      <c r="G1435" s="51" t="s">
        <v>464</v>
      </c>
      <c r="H1435" s="51" t="s">
        <v>342</v>
      </c>
      <c r="I1435" s="51" t="s">
        <v>343</v>
      </c>
      <c r="J1435" s="51" t="s">
        <v>725</v>
      </c>
      <c r="K1435" s="51">
        <v>528.60799999999995</v>
      </c>
      <c r="L1435" s="51">
        <v>564.73699999999997</v>
      </c>
      <c r="M1435" s="51">
        <v>568.30799999999999</v>
      </c>
      <c r="N1435" s="51">
        <v>565.03099999999995</v>
      </c>
      <c r="O1435" s="51">
        <v>580.51300000000003</v>
      </c>
      <c r="P1435" s="51">
        <v>555.81100000000004</v>
      </c>
      <c r="Q1435" s="51">
        <v>570.70600000000002</v>
      </c>
      <c r="R1435" s="51">
        <v>540.22500000000002</v>
      </c>
      <c r="S1435" s="51">
        <v>726.76800000000003</v>
      </c>
      <c r="T1435" s="51">
        <v>884.49599999999998</v>
      </c>
      <c r="U1435" s="51">
        <v>2020</v>
      </c>
    </row>
    <row r="1436" spans="1:21" ht="15.5">
      <c r="A1436" s="51">
        <v>156</v>
      </c>
      <c r="B1436" s="51" t="s">
        <v>719</v>
      </c>
      <c r="C1436" s="51" t="s">
        <v>465</v>
      </c>
      <c r="D1436" s="51" t="str">
        <f t="shared" si="22"/>
        <v>GGXWDN_NGDPCanada</v>
      </c>
      <c r="E1436" s="51" t="s">
        <v>188</v>
      </c>
      <c r="F1436" s="51" t="s">
        <v>463</v>
      </c>
      <c r="G1436" s="51" t="s">
        <v>464</v>
      </c>
      <c r="H1436" s="51" t="s">
        <v>392</v>
      </c>
      <c r="I1436" s="51"/>
      <c r="J1436" s="51" t="s">
        <v>487</v>
      </c>
      <c r="K1436" s="51">
        <v>28.93</v>
      </c>
      <c r="L1436" s="51">
        <v>29.687999999999999</v>
      </c>
      <c r="M1436" s="51">
        <v>28.488</v>
      </c>
      <c r="N1436" s="51">
        <v>28.387</v>
      </c>
      <c r="O1436" s="51">
        <v>28.66</v>
      </c>
      <c r="P1436" s="51">
        <v>25.965</v>
      </c>
      <c r="Q1436" s="51">
        <v>25.579000000000001</v>
      </c>
      <c r="R1436" s="51">
        <v>23.379000000000001</v>
      </c>
      <c r="S1436" s="51">
        <v>32.973999999999997</v>
      </c>
      <c r="T1436" s="51">
        <v>36.988</v>
      </c>
      <c r="U1436" s="51">
        <v>2020</v>
      </c>
    </row>
    <row r="1437" spans="1:21" ht="15.5">
      <c r="A1437" s="51">
        <v>156</v>
      </c>
      <c r="B1437" s="51" t="s">
        <v>719</v>
      </c>
      <c r="C1437" s="51" t="s">
        <v>466</v>
      </c>
      <c r="D1437" s="51" t="str">
        <f t="shared" si="22"/>
        <v>GGXWDGCanada</v>
      </c>
      <c r="E1437" s="51" t="s">
        <v>188</v>
      </c>
      <c r="F1437" s="51" t="s">
        <v>467</v>
      </c>
      <c r="G1437" s="51" t="s">
        <v>468</v>
      </c>
      <c r="H1437" s="51" t="s">
        <v>342</v>
      </c>
      <c r="I1437" s="51" t="s">
        <v>343</v>
      </c>
      <c r="J1437" s="51" t="s">
        <v>725</v>
      </c>
      <c r="K1437" s="51">
        <v>1560.53</v>
      </c>
      <c r="L1437" s="51">
        <v>1638.39</v>
      </c>
      <c r="M1437" s="51">
        <v>1707.22</v>
      </c>
      <c r="N1437" s="51">
        <v>1815.13</v>
      </c>
      <c r="O1437" s="51">
        <v>1858.08</v>
      </c>
      <c r="P1437" s="51">
        <v>1901.77</v>
      </c>
      <c r="Q1437" s="51">
        <v>1981.99</v>
      </c>
      <c r="R1437" s="51">
        <v>2006.17</v>
      </c>
      <c r="S1437" s="51">
        <v>2597.31</v>
      </c>
      <c r="T1437" s="51">
        <v>2780.16</v>
      </c>
      <c r="U1437" s="51">
        <v>2020</v>
      </c>
    </row>
    <row r="1438" spans="1:21" ht="15.5">
      <c r="A1438" s="51">
        <v>156</v>
      </c>
      <c r="B1438" s="51" t="s">
        <v>719</v>
      </c>
      <c r="C1438" s="51" t="s">
        <v>469</v>
      </c>
      <c r="D1438" s="51" t="str">
        <f t="shared" si="22"/>
        <v>GGXWDG_NGDPCanada</v>
      </c>
      <c r="E1438" s="51" t="s">
        <v>188</v>
      </c>
      <c r="F1438" s="51" t="s">
        <v>467</v>
      </c>
      <c r="G1438" s="51" t="s">
        <v>468</v>
      </c>
      <c r="H1438" s="51" t="s">
        <v>392</v>
      </c>
      <c r="I1438" s="51"/>
      <c r="J1438" s="51" t="s">
        <v>470</v>
      </c>
      <c r="K1438" s="51">
        <v>85.405000000000001</v>
      </c>
      <c r="L1438" s="51">
        <v>86.129000000000005</v>
      </c>
      <c r="M1438" s="51">
        <v>85.578999999999994</v>
      </c>
      <c r="N1438" s="51">
        <v>91.191999999999993</v>
      </c>
      <c r="O1438" s="51">
        <v>91.733000000000004</v>
      </c>
      <c r="P1438" s="51">
        <v>88.840999999999994</v>
      </c>
      <c r="Q1438" s="51">
        <v>88.831999999999994</v>
      </c>
      <c r="R1438" s="51">
        <v>86.820999999999998</v>
      </c>
      <c r="S1438" s="51">
        <v>117.842</v>
      </c>
      <c r="T1438" s="51">
        <v>116.26</v>
      </c>
      <c r="U1438" s="51">
        <v>2020</v>
      </c>
    </row>
    <row r="1439" spans="1:21" ht="15.5">
      <c r="A1439" s="51">
        <v>156</v>
      </c>
      <c r="B1439" s="51" t="s">
        <v>719</v>
      </c>
      <c r="C1439" s="51" t="s">
        <v>471</v>
      </c>
      <c r="D1439" s="51" t="str">
        <f t="shared" si="22"/>
        <v>NGDP_FYCanada</v>
      </c>
      <c r="E1439" s="51" t="s">
        <v>188</v>
      </c>
      <c r="F1439" s="51" t="s">
        <v>472</v>
      </c>
      <c r="G1439" s="51" t="s">
        <v>473</v>
      </c>
      <c r="H1439" s="51" t="s">
        <v>342</v>
      </c>
      <c r="I1439" s="51" t="s">
        <v>343</v>
      </c>
      <c r="J1439" s="51" t="s">
        <v>725</v>
      </c>
      <c r="K1439" s="51">
        <v>1827.2</v>
      </c>
      <c r="L1439" s="51">
        <v>1902.25</v>
      </c>
      <c r="M1439" s="51">
        <v>1994.9</v>
      </c>
      <c r="N1439" s="51">
        <v>1990.44</v>
      </c>
      <c r="O1439" s="51">
        <v>2025.54</v>
      </c>
      <c r="P1439" s="51">
        <v>2140.64</v>
      </c>
      <c r="Q1439" s="51">
        <v>2231.17</v>
      </c>
      <c r="R1439" s="51">
        <v>2310.71</v>
      </c>
      <c r="S1439" s="51">
        <v>2204.06</v>
      </c>
      <c r="T1439" s="51">
        <v>2391.33</v>
      </c>
      <c r="U1439" s="51">
        <v>2020</v>
      </c>
    </row>
    <row r="1440" spans="1:21" ht="15.5">
      <c r="A1440" s="51">
        <v>156</v>
      </c>
      <c r="B1440" s="51" t="s">
        <v>719</v>
      </c>
      <c r="C1440" s="51" t="s">
        <v>474</v>
      </c>
      <c r="D1440" s="51" t="str">
        <f t="shared" si="22"/>
        <v>BCACanada</v>
      </c>
      <c r="E1440" s="51" t="s">
        <v>188</v>
      </c>
      <c r="F1440" s="51" t="s">
        <v>475</v>
      </c>
      <c r="G1440" s="51" t="s">
        <v>476</v>
      </c>
      <c r="H1440" s="51" t="s">
        <v>352</v>
      </c>
      <c r="I1440" s="51" t="s">
        <v>343</v>
      </c>
      <c r="J1440" s="51" t="s">
        <v>726</v>
      </c>
      <c r="K1440" s="51">
        <v>-64.62</v>
      </c>
      <c r="L1440" s="51">
        <v>-58.011000000000003</v>
      </c>
      <c r="M1440" s="51">
        <v>-41.890999999999998</v>
      </c>
      <c r="N1440" s="51">
        <v>-54.402000000000001</v>
      </c>
      <c r="O1440" s="51">
        <v>-47.188000000000002</v>
      </c>
      <c r="P1440" s="51">
        <v>-46.225999999999999</v>
      </c>
      <c r="Q1440" s="51">
        <v>-40.302</v>
      </c>
      <c r="R1440" s="51">
        <v>-35.713000000000001</v>
      </c>
      <c r="S1440" s="51">
        <v>-31.818000000000001</v>
      </c>
      <c r="T1440" s="51">
        <v>-14.666</v>
      </c>
      <c r="U1440" s="51">
        <v>2020</v>
      </c>
    </row>
    <row r="1441" spans="1:21" ht="15.5">
      <c r="A1441" s="51">
        <v>156</v>
      </c>
      <c r="B1441" s="51" t="s">
        <v>719</v>
      </c>
      <c r="C1441" s="51" t="s">
        <v>478</v>
      </c>
      <c r="D1441" s="51" t="str">
        <f t="shared" si="22"/>
        <v>BCA_NGDPDCanada</v>
      </c>
      <c r="E1441" s="51" t="s">
        <v>188</v>
      </c>
      <c r="F1441" s="51" t="s">
        <v>475</v>
      </c>
      <c r="G1441" s="51" t="s">
        <v>476</v>
      </c>
      <c r="H1441" s="51" t="s">
        <v>392</v>
      </c>
      <c r="I1441" s="51"/>
      <c r="J1441" s="51" t="s">
        <v>479</v>
      </c>
      <c r="K1441" s="51">
        <v>-3.5339999999999998</v>
      </c>
      <c r="L1441" s="51">
        <v>-3.141</v>
      </c>
      <c r="M1441" s="51">
        <v>-2.3199999999999998</v>
      </c>
      <c r="N1441" s="51">
        <v>-3.4950000000000001</v>
      </c>
      <c r="O1441" s="51">
        <v>-3.0880000000000001</v>
      </c>
      <c r="P1441" s="51">
        <v>-2.8029999999999999</v>
      </c>
      <c r="Q1441" s="51">
        <v>-2.3410000000000002</v>
      </c>
      <c r="R1441" s="51">
        <v>-2.0510000000000002</v>
      </c>
      <c r="S1441" s="51">
        <v>-1.9359999999999999</v>
      </c>
      <c r="T1441" s="51">
        <v>-0.77900000000000003</v>
      </c>
      <c r="U1441" s="51">
        <v>2020</v>
      </c>
    </row>
    <row r="1442" spans="1:21" ht="15.5">
      <c r="A1442" s="51">
        <v>626</v>
      </c>
      <c r="B1442" s="51" t="s">
        <v>727</v>
      </c>
      <c r="C1442" s="51" t="s">
        <v>338</v>
      </c>
      <c r="D1442" s="51" t="str">
        <f t="shared" si="22"/>
        <v>NGDP_RCentral African Republic</v>
      </c>
      <c r="E1442" s="51" t="s">
        <v>728</v>
      </c>
      <c r="F1442" s="51" t="s">
        <v>340</v>
      </c>
      <c r="G1442" s="51" t="s">
        <v>341</v>
      </c>
      <c r="H1442" s="51" t="s">
        <v>342</v>
      </c>
      <c r="I1442" s="51" t="s">
        <v>343</v>
      </c>
      <c r="J1442" s="51" t="s">
        <v>729</v>
      </c>
      <c r="K1442" s="51">
        <v>981.24099999999999</v>
      </c>
      <c r="L1442" s="51">
        <v>624.14800000000002</v>
      </c>
      <c r="M1442" s="51">
        <v>624.65</v>
      </c>
      <c r="N1442" s="51">
        <v>651.75</v>
      </c>
      <c r="O1442" s="51">
        <v>682.70500000000004</v>
      </c>
      <c r="P1442" s="51">
        <v>713.61500000000001</v>
      </c>
      <c r="Q1442" s="51">
        <v>740.87400000000002</v>
      </c>
      <c r="R1442" s="51">
        <v>762.88</v>
      </c>
      <c r="S1442" s="51">
        <v>762.76599999999996</v>
      </c>
      <c r="T1442" s="51">
        <v>789.39599999999996</v>
      </c>
      <c r="U1442" s="51">
        <v>2017</v>
      </c>
    </row>
    <row r="1443" spans="1:21" ht="15.5">
      <c r="A1443" s="51">
        <v>626</v>
      </c>
      <c r="B1443" s="51" t="s">
        <v>727</v>
      </c>
      <c r="C1443" s="51" t="s">
        <v>345</v>
      </c>
      <c r="D1443" s="51" t="str">
        <f t="shared" si="22"/>
        <v>NGDP_RPCHCentral African Republic</v>
      </c>
      <c r="E1443" s="51" t="s">
        <v>728</v>
      </c>
      <c r="F1443" s="51" t="s">
        <v>340</v>
      </c>
      <c r="G1443" s="51" t="s">
        <v>346</v>
      </c>
      <c r="H1443" s="51" t="s">
        <v>347</v>
      </c>
      <c r="I1443" s="51"/>
      <c r="J1443" s="51" t="s">
        <v>348</v>
      </c>
      <c r="K1443" s="51">
        <v>5.0540000000000003</v>
      </c>
      <c r="L1443" s="51">
        <v>-36.392000000000003</v>
      </c>
      <c r="M1443" s="51">
        <v>0.08</v>
      </c>
      <c r="N1443" s="51">
        <v>4.3380000000000001</v>
      </c>
      <c r="O1443" s="51">
        <v>4.75</v>
      </c>
      <c r="P1443" s="51">
        <v>4.5279999999999996</v>
      </c>
      <c r="Q1443" s="51">
        <v>3.82</v>
      </c>
      <c r="R1443" s="51">
        <v>2.97</v>
      </c>
      <c r="S1443" s="51">
        <v>-1.4999999999999999E-2</v>
      </c>
      <c r="T1443" s="51">
        <v>3.4910000000000001</v>
      </c>
      <c r="U1443" s="51">
        <v>2017</v>
      </c>
    </row>
    <row r="1444" spans="1:21" ht="15.5">
      <c r="A1444" s="51">
        <v>626</v>
      </c>
      <c r="B1444" s="51" t="s">
        <v>727</v>
      </c>
      <c r="C1444" s="51" t="s">
        <v>349</v>
      </c>
      <c r="D1444" s="51" t="str">
        <f t="shared" si="22"/>
        <v>NGDPCentral African Republic</v>
      </c>
      <c r="E1444" s="51" t="s">
        <v>728</v>
      </c>
      <c r="F1444" s="51" t="s">
        <v>155</v>
      </c>
      <c r="G1444" s="51" t="s">
        <v>350</v>
      </c>
      <c r="H1444" s="51" t="s">
        <v>342</v>
      </c>
      <c r="I1444" s="51" t="s">
        <v>343</v>
      </c>
      <c r="J1444" s="51" t="s">
        <v>729</v>
      </c>
      <c r="K1444" s="51">
        <v>1281.56</v>
      </c>
      <c r="L1444" s="51">
        <v>835.45399999999995</v>
      </c>
      <c r="M1444" s="51">
        <v>935.57799999999997</v>
      </c>
      <c r="N1444" s="51">
        <v>1002.59</v>
      </c>
      <c r="O1444" s="51">
        <v>1081.52</v>
      </c>
      <c r="P1444" s="51">
        <v>1203.32</v>
      </c>
      <c r="Q1444" s="51">
        <v>1265.6400000000001</v>
      </c>
      <c r="R1444" s="51">
        <v>1333.99</v>
      </c>
      <c r="S1444" s="51">
        <v>1359.87</v>
      </c>
      <c r="T1444" s="51">
        <v>1442.83</v>
      </c>
      <c r="U1444" s="51">
        <v>2017</v>
      </c>
    </row>
    <row r="1445" spans="1:21" ht="15.5">
      <c r="A1445" s="51">
        <v>626</v>
      </c>
      <c r="B1445" s="51" t="s">
        <v>727</v>
      </c>
      <c r="C1445" s="51" t="s">
        <v>157</v>
      </c>
      <c r="D1445" s="51" t="str">
        <f t="shared" si="22"/>
        <v>NGDPDCentral African Republic</v>
      </c>
      <c r="E1445" s="51" t="s">
        <v>728</v>
      </c>
      <c r="F1445" s="51" t="s">
        <v>155</v>
      </c>
      <c r="G1445" s="51" t="s">
        <v>351</v>
      </c>
      <c r="H1445" s="51" t="s">
        <v>352</v>
      </c>
      <c r="I1445" s="51" t="s">
        <v>343</v>
      </c>
      <c r="J1445" s="51" t="s">
        <v>353</v>
      </c>
      <c r="K1445" s="51">
        <v>2.512</v>
      </c>
      <c r="L1445" s="51">
        <v>1.6919999999999999</v>
      </c>
      <c r="M1445" s="51">
        <v>1.8959999999999999</v>
      </c>
      <c r="N1445" s="51">
        <v>1.696</v>
      </c>
      <c r="O1445" s="51">
        <v>1.825</v>
      </c>
      <c r="P1445" s="51">
        <v>2.0720000000000001</v>
      </c>
      <c r="Q1445" s="51">
        <v>2.2799999999999998</v>
      </c>
      <c r="R1445" s="51">
        <v>2.2770000000000001</v>
      </c>
      <c r="S1445" s="51">
        <v>2.3660000000000001</v>
      </c>
      <c r="T1445" s="51">
        <v>2.718</v>
      </c>
      <c r="U1445" s="51">
        <v>2017</v>
      </c>
    </row>
    <row r="1446" spans="1:21" ht="15.5">
      <c r="A1446" s="51">
        <v>626</v>
      </c>
      <c r="B1446" s="51" t="s">
        <v>727</v>
      </c>
      <c r="C1446" s="51" t="s">
        <v>354</v>
      </c>
      <c r="D1446" s="51" t="str">
        <f t="shared" si="22"/>
        <v>PPPGDPCentral African Republic</v>
      </c>
      <c r="E1446" s="51" t="s">
        <v>728</v>
      </c>
      <c r="F1446" s="51" t="s">
        <v>155</v>
      </c>
      <c r="G1446" s="51" t="s">
        <v>355</v>
      </c>
      <c r="H1446" s="51" t="s">
        <v>356</v>
      </c>
      <c r="I1446" s="51" t="s">
        <v>343</v>
      </c>
      <c r="J1446" s="51" t="s">
        <v>353</v>
      </c>
      <c r="K1446" s="51">
        <v>4.8890000000000002</v>
      </c>
      <c r="L1446" s="51">
        <v>3.2850000000000001</v>
      </c>
      <c r="M1446" s="51">
        <v>3.2160000000000002</v>
      </c>
      <c r="N1446" s="51">
        <v>3.536</v>
      </c>
      <c r="O1446" s="51">
        <v>3.8620000000000001</v>
      </c>
      <c r="P1446" s="51">
        <v>4.1950000000000003</v>
      </c>
      <c r="Q1446" s="51">
        <v>4.46</v>
      </c>
      <c r="R1446" s="51">
        <v>4.6749999999999998</v>
      </c>
      <c r="S1446" s="51">
        <v>4.7309999999999999</v>
      </c>
      <c r="T1446" s="51">
        <v>4.9850000000000003</v>
      </c>
      <c r="U1446" s="51">
        <v>2017</v>
      </c>
    </row>
    <row r="1447" spans="1:21" ht="15.5">
      <c r="A1447" s="51">
        <v>626</v>
      </c>
      <c r="B1447" s="51" t="s">
        <v>727</v>
      </c>
      <c r="C1447" s="51" t="s">
        <v>357</v>
      </c>
      <c r="D1447" s="51" t="str">
        <f t="shared" si="22"/>
        <v>NGDP_DCentral African Republic</v>
      </c>
      <c r="E1447" s="51" t="s">
        <v>728</v>
      </c>
      <c r="F1447" s="51" t="s">
        <v>358</v>
      </c>
      <c r="G1447" s="51" t="s">
        <v>359</v>
      </c>
      <c r="H1447" s="51" t="s">
        <v>360</v>
      </c>
      <c r="I1447" s="51"/>
      <c r="J1447" s="51" t="s">
        <v>361</v>
      </c>
      <c r="K1447" s="51">
        <v>130.60599999999999</v>
      </c>
      <c r="L1447" s="51">
        <v>133.85499999999999</v>
      </c>
      <c r="M1447" s="51">
        <v>149.77600000000001</v>
      </c>
      <c r="N1447" s="51">
        <v>153.83099999999999</v>
      </c>
      <c r="O1447" s="51">
        <v>158.416</v>
      </c>
      <c r="P1447" s="51">
        <v>168.624</v>
      </c>
      <c r="Q1447" s="51">
        <v>170.83099999999999</v>
      </c>
      <c r="R1447" s="51">
        <v>174.86199999999999</v>
      </c>
      <c r="S1447" s="51">
        <v>178.28200000000001</v>
      </c>
      <c r="T1447" s="51">
        <v>182.77600000000001</v>
      </c>
      <c r="U1447" s="51">
        <v>2017</v>
      </c>
    </row>
    <row r="1448" spans="1:21" ht="15.5">
      <c r="A1448" s="51">
        <v>626</v>
      </c>
      <c r="B1448" s="51" t="s">
        <v>727</v>
      </c>
      <c r="C1448" s="51" t="s">
        <v>362</v>
      </c>
      <c r="D1448" s="51" t="str">
        <f t="shared" si="22"/>
        <v>NGDPRPCCentral African Republic</v>
      </c>
      <c r="E1448" s="51" t="s">
        <v>728</v>
      </c>
      <c r="F1448" s="51" t="s">
        <v>363</v>
      </c>
      <c r="G1448" s="51" t="s">
        <v>364</v>
      </c>
      <c r="H1448" s="51" t="s">
        <v>342</v>
      </c>
      <c r="I1448" s="51" t="s">
        <v>333</v>
      </c>
      <c r="J1448" s="51" t="s">
        <v>365</v>
      </c>
      <c r="K1448" s="51">
        <v>221199.5</v>
      </c>
      <c r="L1448" s="51">
        <v>140321.04</v>
      </c>
      <c r="M1448" s="51">
        <v>139930.56</v>
      </c>
      <c r="N1448" s="51">
        <v>145058.98000000001</v>
      </c>
      <c r="O1448" s="51">
        <v>150441.82999999999</v>
      </c>
      <c r="P1448" s="51">
        <v>155268.71</v>
      </c>
      <c r="Q1448" s="51">
        <v>158781.31</v>
      </c>
      <c r="R1448" s="51">
        <v>160775.48000000001</v>
      </c>
      <c r="S1448" s="51">
        <v>157922.51</v>
      </c>
      <c r="T1448" s="51">
        <v>160446.35</v>
      </c>
      <c r="U1448" s="51">
        <v>2004</v>
      </c>
    </row>
    <row r="1449" spans="1:21" ht="15.5">
      <c r="A1449" s="51">
        <v>626</v>
      </c>
      <c r="B1449" s="51" t="s">
        <v>727</v>
      </c>
      <c r="C1449" s="51" t="s">
        <v>366</v>
      </c>
      <c r="D1449" s="51" t="str">
        <f t="shared" si="22"/>
        <v>NGDPRPPPPCCentral African Republic</v>
      </c>
      <c r="E1449" s="51" t="s">
        <v>728</v>
      </c>
      <c r="F1449" s="51" t="s">
        <v>363</v>
      </c>
      <c r="G1449" s="51" t="s">
        <v>367</v>
      </c>
      <c r="H1449" s="51" t="s">
        <v>368</v>
      </c>
      <c r="I1449" s="51" t="s">
        <v>333</v>
      </c>
      <c r="J1449" s="51" t="s">
        <v>365</v>
      </c>
      <c r="K1449" s="51">
        <v>1300.4100000000001</v>
      </c>
      <c r="L1449" s="51">
        <v>824.93200000000002</v>
      </c>
      <c r="M1449" s="51">
        <v>822.63599999999997</v>
      </c>
      <c r="N1449" s="51">
        <v>852.78599999999994</v>
      </c>
      <c r="O1449" s="51">
        <v>884.43100000000004</v>
      </c>
      <c r="P1449" s="51">
        <v>912.80799999999999</v>
      </c>
      <c r="Q1449" s="51">
        <v>933.45799999999997</v>
      </c>
      <c r="R1449" s="51">
        <v>945.18100000000004</v>
      </c>
      <c r="S1449" s="51">
        <v>928.40899999999999</v>
      </c>
      <c r="T1449" s="51">
        <v>943.24599999999998</v>
      </c>
      <c r="U1449" s="51">
        <v>2004</v>
      </c>
    </row>
    <row r="1450" spans="1:21" ht="15.5">
      <c r="A1450" s="51">
        <v>626</v>
      </c>
      <c r="B1450" s="51" t="s">
        <v>727</v>
      </c>
      <c r="C1450" s="51" t="s">
        <v>369</v>
      </c>
      <c r="D1450" s="51" t="str">
        <f t="shared" si="22"/>
        <v>NGDPPCCentral African Republic</v>
      </c>
      <c r="E1450" s="51" t="s">
        <v>728</v>
      </c>
      <c r="F1450" s="51" t="s">
        <v>370</v>
      </c>
      <c r="G1450" s="51" t="s">
        <v>371</v>
      </c>
      <c r="H1450" s="51" t="s">
        <v>342</v>
      </c>
      <c r="I1450" s="51" t="s">
        <v>333</v>
      </c>
      <c r="J1450" s="51" t="s">
        <v>372</v>
      </c>
      <c r="K1450" s="51">
        <v>288900.14</v>
      </c>
      <c r="L1450" s="51">
        <v>187826.81</v>
      </c>
      <c r="M1450" s="51">
        <v>209582.78</v>
      </c>
      <c r="N1450" s="51">
        <v>223145.37</v>
      </c>
      <c r="O1450" s="51">
        <v>238324.47</v>
      </c>
      <c r="P1450" s="51">
        <v>261819.84</v>
      </c>
      <c r="Q1450" s="51">
        <v>271247.40999999997</v>
      </c>
      <c r="R1450" s="51">
        <v>281134.90999999997</v>
      </c>
      <c r="S1450" s="51">
        <v>281547.13</v>
      </c>
      <c r="T1450" s="51">
        <v>293257.71000000002</v>
      </c>
      <c r="U1450" s="51">
        <v>2004</v>
      </c>
    </row>
    <row r="1451" spans="1:21" ht="15.5">
      <c r="A1451" s="51">
        <v>626</v>
      </c>
      <c r="B1451" s="51" t="s">
        <v>727</v>
      </c>
      <c r="C1451" s="51" t="s">
        <v>373</v>
      </c>
      <c r="D1451" s="51" t="str">
        <f t="shared" si="22"/>
        <v>NGDPDPCCentral African Republic</v>
      </c>
      <c r="E1451" s="51" t="s">
        <v>728</v>
      </c>
      <c r="F1451" s="51" t="s">
        <v>370</v>
      </c>
      <c r="G1451" s="51" t="s">
        <v>374</v>
      </c>
      <c r="H1451" s="51" t="s">
        <v>352</v>
      </c>
      <c r="I1451" s="51" t="s">
        <v>333</v>
      </c>
      <c r="J1451" s="51" t="s">
        <v>372</v>
      </c>
      <c r="K1451" s="51">
        <v>566.19899999999996</v>
      </c>
      <c r="L1451" s="51">
        <v>380.30399999999997</v>
      </c>
      <c r="M1451" s="51">
        <v>424.67</v>
      </c>
      <c r="N1451" s="51">
        <v>377.476</v>
      </c>
      <c r="O1451" s="51">
        <v>402.053</v>
      </c>
      <c r="P1451" s="51">
        <v>450.74400000000003</v>
      </c>
      <c r="Q1451" s="51">
        <v>488.56299999999999</v>
      </c>
      <c r="R1451" s="51">
        <v>479.846</v>
      </c>
      <c r="S1451" s="51">
        <v>489.86900000000003</v>
      </c>
      <c r="T1451" s="51">
        <v>552.34299999999996</v>
      </c>
      <c r="U1451" s="51">
        <v>2004</v>
      </c>
    </row>
    <row r="1452" spans="1:21" ht="15.5">
      <c r="A1452" s="51">
        <v>626</v>
      </c>
      <c r="B1452" s="51" t="s">
        <v>727</v>
      </c>
      <c r="C1452" s="51" t="s">
        <v>375</v>
      </c>
      <c r="D1452" s="51" t="str">
        <f t="shared" si="22"/>
        <v>PPPPCCentral African Republic</v>
      </c>
      <c r="E1452" s="51" t="s">
        <v>728</v>
      </c>
      <c r="F1452" s="51" t="s">
        <v>370</v>
      </c>
      <c r="G1452" s="51" t="s">
        <v>376</v>
      </c>
      <c r="H1452" s="51" t="s">
        <v>356</v>
      </c>
      <c r="I1452" s="51" t="s">
        <v>333</v>
      </c>
      <c r="J1452" s="51" t="s">
        <v>372</v>
      </c>
      <c r="K1452" s="51">
        <v>1102.1300000000001</v>
      </c>
      <c r="L1452" s="51">
        <v>738.46600000000001</v>
      </c>
      <c r="M1452" s="51">
        <v>720.351</v>
      </c>
      <c r="N1452" s="51">
        <v>787.04300000000001</v>
      </c>
      <c r="O1452" s="51">
        <v>851.01400000000001</v>
      </c>
      <c r="P1452" s="51">
        <v>912.80799999999999</v>
      </c>
      <c r="Q1452" s="51">
        <v>955.87</v>
      </c>
      <c r="R1452" s="51">
        <v>985.154</v>
      </c>
      <c r="S1452" s="51">
        <v>979.40300000000002</v>
      </c>
      <c r="T1452" s="51">
        <v>1013.19</v>
      </c>
      <c r="U1452" s="51">
        <v>2004</v>
      </c>
    </row>
    <row r="1453" spans="1:21" ht="15.5">
      <c r="A1453" s="51">
        <v>626</v>
      </c>
      <c r="B1453" s="51" t="s">
        <v>727</v>
      </c>
      <c r="C1453" s="51" t="s">
        <v>377</v>
      </c>
      <c r="D1453" s="51" t="str">
        <f t="shared" si="22"/>
        <v>NGAP_NPGDPCentral African Republic</v>
      </c>
      <c r="E1453" s="51" t="s">
        <v>728</v>
      </c>
      <c r="F1453" s="51" t="s">
        <v>378</v>
      </c>
      <c r="G1453" s="51" t="s">
        <v>379</v>
      </c>
      <c r="H1453" s="51" t="s">
        <v>380</v>
      </c>
      <c r="I1453" s="51"/>
      <c r="J1453" s="51"/>
      <c r="K1453" s="51"/>
      <c r="L1453" s="51"/>
      <c r="M1453" s="51"/>
      <c r="N1453" s="51"/>
      <c r="O1453" s="51"/>
      <c r="P1453" s="51"/>
      <c r="Q1453" s="51"/>
      <c r="R1453" s="51"/>
      <c r="S1453" s="51"/>
      <c r="T1453" s="51"/>
      <c r="U1453" s="51"/>
    </row>
    <row r="1454" spans="1:21" ht="15.5">
      <c r="A1454" s="51">
        <v>626</v>
      </c>
      <c r="B1454" s="51" t="s">
        <v>727</v>
      </c>
      <c r="C1454" s="51" t="s">
        <v>381</v>
      </c>
      <c r="D1454" s="51" t="str">
        <f t="shared" si="22"/>
        <v>PPPSHCentral African Republic</v>
      </c>
      <c r="E1454" s="51" t="s">
        <v>728</v>
      </c>
      <c r="F1454" s="51" t="s">
        <v>382</v>
      </c>
      <c r="G1454" s="51" t="s">
        <v>383</v>
      </c>
      <c r="H1454" s="51" t="s">
        <v>384</v>
      </c>
      <c r="I1454" s="51"/>
      <c r="J1454" s="51" t="s">
        <v>353</v>
      </c>
      <c r="K1454" s="51">
        <v>5.0000000000000001E-3</v>
      </c>
      <c r="L1454" s="51">
        <v>3.0000000000000001E-3</v>
      </c>
      <c r="M1454" s="51">
        <v>3.0000000000000001E-3</v>
      </c>
      <c r="N1454" s="51">
        <v>3.0000000000000001E-3</v>
      </c>
      <c r="O1454" s="51">
        <v>3.0000000000000001E-3</v>
      </c>
      <c r="P1454" s="51">
        <v>3.0000000000000001E-3</v>
      </c>
      <c r="Q1454" s="51">
        <v>3.0000000000000001E-3</v>
      </c>
      <c r="R1454" s="51">
        <v>3.0000000000000001E-3</v>
      </c>
      <c r="S1454" s="51">
        <v>4.0000000000000001E-3</v>
      </c>
      <c r="T1454" s="51">
        <v>4.0000000000000001E-3</v>
      </c>
      <c r="U1454" s="51">
        <v>2017</v>
      </c>
    </row>
    <row r="1455" spans="1:21" ht="15.5">
      <c r="A1455" s="51">
        <v>626</v>
      </c>
      <c r="B1455" s="51" t="s">
        <v>727</v>
      </c>
      <c r="C1455" s="51" t="s">
        <v>385</v>
      </c>
      <c r="D1455" s="51" t="str">
        <f t="shared" si="22"/>
        <v>PPPEXCentral African Republic</v>
      </c>
      <c r="E1455" s="51" t="s">
        <v>728</v>
      </c>
      <c r="F1455" s="51" t="s">
        <v>386</v>
      </c>
      <c r="G1455" s="51" t="s">
        <v>387</v>
      </c>
      <c r="H1455" s="51" t="s">
        <v>388</v>
      </c>
      <c r="I1455" s="51"/>
      <c r="J1455" s="51" t="s">
        <v>353</v>
      </c>
      <c r="K1455" s="51">
        <v>262.12900000000002</v>
      </c>
      <c r="L1455" s="51">
        <v>254.34700000000001</v>
      </c>
      <c r="M1455" s="51">
        <v>290.94499999999999</v>
      </c>
      <c r="N1455" s="51">
        <v>283.524</v>
      </c>
      <c r="O1455" s="51">
        <v>280.048</v>
      </c>
      <c r="P1455" s="51">
        <v>286.82900000000001</v>
      </c>
      <c r="Q1455" s="51">
        <v>283.77</v>
      </c>
      <c r="R1455" s="51">
        <v>285.37200000000001</v>
      </c>
      <c r="S1455" s="51">
        <v>287.46800000000002</v>
      </c>
      <c r="T1455" s="51">
        <v>289.44099999999997</v>
      </c>
      <c r="U1455" s="51">
        <v>2017</v>
      </c>
    </row>
    <row r="1456" spans="1:21" ht="15.5">
      <c r="A1456" s="51">
        <v>626</v>
      </c>
      <c r="B1456" s="51" t="s">
        <v>727</v>
      </c>
      <c r="C1456" s="51" t="s">
        <v>389</v>
      </c>
      <c r="D1456" s="51" t="str">
        <f t="shared" si="22"/>
        <v>NID_NGDPCentral African Republic</v>
      </c>
      <c r="E1456" s="51" t="s">
        <v>728</v>
      </c>
      <c r="F1456" s="51" t="s">
        <v>390</v>
      </c>
      <c r="G1456" s="51" t="s">
        <v>391</v>
      </c>
      <c r="H1456" s="51" t="s">
        <v>392</v>
      </c>
      <c r="I1456" s="51"/>
      <c r="J1456" s="51" t="s">
        <v>729</v>
      </c>
      <c r="K1456" s="51">
        <v>14.491</v>
      </c>
      <c r="L1456" s="51">
        <v>8.5190000000000001</v>
      </c>
      <c r="M1456" s="51">
        <v>16.536999999999999</v>
      </c>
      <c r="N1456" s="51">
        <v>13.616</v>
      </c>
      <c r="O1456" s="51">
        <v>13.586</v>
      </c>
      <c r="P1456" s="51">
        <v>13.521000000000001</v>
      </c>
      <c r="Q1456" s="51">
        <v>16.405000000000001</v>
      </c>
      <c r="R1456" s="51">
        <v>14.667999999999999</v>
      </c>
      <c r="S1456" s="51">
        <v>18.594999999999999</v>
      </c>
      <c r="T1456" s="51">
        <v>15.817</v>
      </c>
      <c r="U1456" s="51">
        <v>2017</v>
      </c>
    </row>
    <row r="1457" spans="1:21" ht="15.5">
      <c r="A1457" s="51">
        <v>626</v>
      </c>
      <c r="B1457" s="51" t="s">
        <v>727</v>
      </c>
      <c r="C1457" s="51" t="s">
        <v>393</v>
      </c>
      <c r="D1457" s="51" t="str">
        <f t="shared" si="22"/>
        <v>NGSD_NGDPCentral African Republic</v>
      </c>
      <c r="E1457" s="51" t="s">
        <v>728</v>
      </c>
      <c r="F1457" s="51" t="s">
        <v>394</v>
      </c>
      <c r="G1457" s="51" t="s">
        <v>395</v>
      </c>
      <c r="H1457" s="51" t="s">
        <v>392</v>
      </c>
      <c r="I1457" s="51"/>
      <c r="J1457" s="51" t="s">
        <v>729</v>
      </c>
      <c r="K1457" s="51">
        <v>8.9060000000000006</v>
      </c>
      <c r="L1457" s="51">
        <v>5.5839999999999996</v>
      </c>
      <c r="M1457" s="51">
        <v>3.202</v>
      </c>
      <c r="N1457" s="51">
        <v>4.508</v>
      </c>
      <c r="O1457" s="51">
        <v>8.2449999999999992</v>
      </c>
      <c r="P1457" s="51">
        <v>5.6980000000000004</v>
      </c>
      <c r="Q1457" s="51">
        <v>8.4429999999999996</v>
      </c>
      <c r="R1457" s="51">
        <v>9.74</v>
      </c>
      <c r="S1457" s="51">
        <v>10.664999999999999</v>
      </c>
      <c r="T1457" s="51">
        <v>9.0109999999999992</v>
      </c>
      <c r="U1457" s="51">
        <v>2017</v>
      </c>
    </row>
    <row r="1458" spans="1:21" ht="15.5">
      <c r="A1458" s="51">
        <v>626</v>
      </c>
      <c r="B1458" s="51" t="s">
        <v>727</v>
      </c>
      <c r="C1458" s="51" t="s">
        <v>396</v>
      </c>
      <c r="D1458" s="51" t="str">
        <f t="shared" si="22"/>
        <v>PCPICentral African Republic</v>
      </c>
      <c r="E1458" s="51" t="s">
        <v>728</v>
      </c>
      <c r="F1458" s="51" t="s">
        <v>397</v>
      </c>
      <c r="G1458" s="51" t="s">
        <v>398</v>
      </c>
      <c r="H1458" s="51" t="s">
        <v>360</v>
      </c>
      <c r="I1458" s="51"/>
      <c r="J1458" s="51" t="s">
        <v>730</v>
      </c>
      <c r="K1458" s="51">
        <v>147.12299999999999</v>
      </c>
      <c r="L1458" s="51">
        <v>157.405</v>
      </c>
      <c r="M1458" s="51">
        <v>180.857</v>
      </c>
      <c r="N1458" s="51">
        <v>183.39400000000001</v>
      </c>
      <c r="O1458" s="51">
        <v>192.464</v>
      </c>
      <c r="P1458" s="51">
        <v>200.51</v>
      </c>
      <c r="Q1458" s="51">
        <v>203.74299999999999</v>
      </c>
      <c r="R1458" s="51">
        <v>209.214</v>
      </c>
      <c r="S1458" s="51">
        <v>214.03399999999999</v>
      </c>
      <c r="T1458" s="51">
        <v>221.17400000000001</v>
      </c>
      <c r="U1458" s="51">
        <v>2020</v>
      </c>
    </row>
    <row r="1459" spans="1:21" ht="15.5">
      <c r="A1459" s="51">
        <v>626</v>
      </c>
      <c r="B1459" s="51" t="s">
        <v>727</v>
      </c>
      <c r="C1459" s="51" t="s">
        <v>400</v>
      </c>
      <c r="D1459" s="51" t="str">
        <f t="shared" si="22"/>
        <v>PCPIPCHCentral African Republic</v>
      </c>
      <c r="E1459" s="51" t="s">
        <v>728</v>
      </c>
      <c r="F1459" s="51" t="s">
        <v>397</v>
      </c>
      <c r="G1459" s="51" t="s">
        <v>401</v>
      </c>
      <c r="H1459" s="51" t="s">
        <v>347</v>
      </c>
      <c r="I1459" s="51"/>
      <c r="J1459" s="51" t="s">
        <v>402</v>
      </c>
      <c r="K1459" s="51">
        <v>5.4779999999999998</v>
      </c>
      <c r="L1459" s="51">
        <v>6.9889999999999999</v>
      </c>
      <c r="M1459" s="51">
        <v>14.898999999999999</v>
      </c>
      <c r="N1459" s="51">
        <v>1.403</v>
      </c>
      <c r="O1459" s="51">
        <v>4.9450000000000003</v>
      </c>
      <c r="P1459" s="51">
        <v>4.181</v>
      </c>
      <c r="Q1459" s="51">
        <v>1.6120000000000001</v>
      </c>
      <c r="R1459" s="51">
        <v>2.6850000000000001</v>
      </c>
      <c r="S1459" s="51">
        <v>2.3039999999999998</v>
      </c>
      <c r="T1459" s="51">
        <v>3.3359999999999999</v>
      </c>
      <c r="U1459" s="51">
        <v>2020</v>
      </c>
    </row>
    <row r="1460" spans="1:21" ht="15.5">
      <c r="A1460" s="51">
        <v>626</v>
      </c>
      <c r="B1460" s="51" t="s">
        <v>727</v>
      </c>
      <c r="C1460" s="51" t="s">
        <v>403</v>
      </c>
      <c r="D1460" s="51" t="str">
        <f t="shared" si="22"/>
        <v>PCPIECentral African Republic</v>
      </c>
      <c r="E1460" s="51" t="s">
        <v>728</v>
      </c>
      <c r="F1460" s="51" t="s">
        <v>404</v>
      </c>
      <c r="G1460" s="51" t="s">
        <v>405</v>
      </c>
      <c r="H1460" s="51" t="s">
        <v>360</v>
      </c>
      <c r="I1460" s="51"/>
      <c r="J1460" s="51" t="s">
        <v>730</v>
      </c>
      <c r="K1460" s="51">
        <v>150.03399999999999</v>
      </c>
      <c r="L1460" s="51">
        <v>163.828</v>
      </c>
      <c r="M1460" s="51">
        <v>179.96100000000001</v>
      </c>
      <c r="N1460" s="51">
        <v>199.14500000000001</v>
      </c>
      <c r="O1460" s="51">
        <v>190.25299999999999</v>
      </c>
      <c r="P1460" s="51">
        <v>203.89599999999999</v>
      </c>
      <c r="Q1460" s="51">
        <v>213.285</v>
      </c>
      <c r="R1460" s="51">
        <v>207.30600000000001</v>
      </c>
      <c r="S1460" s="51">
        <v>217.208</v>
      </c>
      <c r="T1460" s="51">
        <v>222.55</v>
      </c>
      <c r="U1460" s="51">
        <v>2020</v>
      </c>
    </row>
    <row r="1461" spans="1:21" ht="15.5">
      <c r="A1461" s="51">
        <v>626</v>
      </c>
      <c r="B1461" s="51" t="s">
        <v>727</v>
      </c>
      <c r="C1461" s="51" t="s">
        <v>406</v>
      </c>
      <c r="D1461" s="51" t="str">
        <f t="shared" si="22"/>
        <v>PCPIEPCHCentral African Republic</v>
      </c>
      <c r="E1461" s="51" t="s">
        <v>728</v>
      </c>
      <c r="F1461" s="51" t="s">
        <v>404</v>
      </c>
      <c r="G1461" s="51" t="s">
        <v>407</v>
      </c>
      <c r="H1461" s="51" t="s">
        <v>347</v>
      </c>
      <c r="I1461" s="51"/>
      <c r="J1461" s="51" t="s">
        <v>408</v>
      </c>
      <c r="K1461" s="51">
        <v>3.2759999999999998</v>
      </c>
      <c r="L1461" s="51">
        <v>9.1940000000000008</v>
      </c>
      <c r="M1461" s="51">
        <v>9.8469999999999995</v>
      </c>
      <c r="N1461" s="51">
        <v>10.66</v>
      </c>
      <c r="O1461" s="51">
        <v>-4.4649999999999999</v>
      </c>
      <c r="P1461" s="51">
        <v>7.1710000000000003</v>
      </c>
      <c r="Q1461" s="51">
        <v>4.6050000000000004</v>
      </c>
      <c r="R1461" s="51">
        <v>-2.8029999999999999</v>
      </c>
      <c r="S1461" s="51">
        <v>4.7770000000000001</v>
      </c>
      <c r="T1461" s="51">
        <v>2.4590000000000001</v>
      </c>
      <c r="U1461" s="51">
        <v>2020</v>
      </c>
    </row>
    <row r="1462" spans="1:21" ht="15.5">
      <c r="A1462" s="51">
        <v>626</v>
      </c>
      <c r="B1462" s="51" t="s">
        <v>727</v>
      </c>
      <c r="C1462" s="51" t="s">
        <v>409</v>
      </c>
      <c r="D1462" s="51" t="str">
        <f t="shared" si="22"/>
        <v>FLIBOR6Central African Republic</v>
      </c>
      <c r="E1462" s="51" t="s">
        <v>728</v>
      </c>
      <c r="F1462" s="51" t="s">
        <v>410</v>
      </c>
      <c r="G1462" s="51"/>
      <c r="H1462" s="51" t="s">
        <v>384</v>
      </c>
      <c r="I1462" s="51"/>
      <c r="J1462" s="51"/>
      <c r="K1462" s="51"/>
      <c r="L1462" s="51"/>
      <c r="M1462" s="51"/>
      <c r="N1462" s="51"/>
      <c r="O1462" s="51"/>
      <c r="P1462" s="51"/>
      <c r="Q1462" s="51"/>
      <c r="R1462" s="51"/>
      <c r="S1462" s="51"/>
      <c r="T1462" s="51"/>
      <c r="U1462" s="51"/>
    </row>
    <row r="1463" spans="1:21" ht="15.5">
      <c r="A1463" s="51">
        <v>626</v>
      </c>
      <c r="B1463" s="51" t="s">
        <v>727</v>
      </c>
      <c r="C1463" s="51" t="s">
        <v>411</v>
      </c>
      <c r="D1463" s="51" t="str">
        <f t="shared" si="22"/>
        <v>TM_RPCHCentral African Republic</v>
      </c>
      <c r="E1463" s="51" t="s">
        <v>728</v>
      </c>
      <c r="F1463" s="51" t="s">
        <v>412</v>
      </c>
      <c r="G1463" s="51" t="s">
        <v>413</v>
      </c>
      <c r="H1463" s="51" t="s">
        <v>347</v>
      </c>
      <c r="I1463" s="51"/>
      <c r="J1463" s="51" t="s">
        <v>731</v>
      </c>
      <c r="K1463" s="51">
        <v>9.4019999999999992</v>
      </c>
      <c r="L1463" s="51">
        <v>-29.321999999999999</v>
      </c>
      <c r="M1463" s="51">
        <v>84.766999999999996</v>
      </c>
      <c r="N1463" s="51">
        <v>23.594000000000001</v>
      </c>
      <c r="O1463" s="51">
        <v>11.278</v>
      </c>
      <c r="P1463" s="51">
        <v>-2.3879999999999999</v>
      </c>
      <c r="Q1463" s="51">
        <v>0.97199999999999998</v>
      </c>
      <c r="R1463" s="51">
        <v>8.6790000000000003</v>
      </c>
      <c r="S1463" s="51">
        <v>-1.389</v>
      </c>
      <c r="T1463" s="51">
        <v>0.36699999999999999</v>
      </c>
      <c r="U1463" s="51">
        <v>2017</v>
      </c>
    </row>
    <row r="1464" spans="1:21" ht="15.5">
      <c r="A1464" s="51">
        <v>626</v>
      </c>
      <c r="B1464" s="51" t="s">
        <v>727</v>
      </c>
      <c r="C1464" s="51" t="s">
        <v>415</v>
      </c>
      <c r="D1464" s="51" t="str">
        <f t="shared" si="22"/>
        <v>TMG_RPCHCentral African Republic</v>
      </c>
      <c r="E1464" s="51" t="s">
        <v>728</v>
      </c>
      <c r="F1464" s="51" t="s">
        <v>416</v>
      </c>
      <c r="G1464" s="51" t="s">
        <v>417</v>
      </c>
      <c r="H1464" s="51" t="s">
        <v>347</v>
      </c>
      <c r="I1464" s="51"/>
      <c r="J1464" s="51" t="s">
        <v>731</v>
      </c>
      <c r="K1464" s="51">
        <v>9.2579999999999991</v>
      </c>
      <c r="L1464" s="51">
        <v>-36.935000000000002</v>
      </c>
      <c r="M1464" s="51">
        <v>142.40700000000001</v>
      </c>
      <c r="N1464" s="51">
        <v>33.640999999999998</v>
      </c>
      <c r="O1464" s="51">
        <v>13.416</v>
      </c>
      <c r="P1464" s="51">
        <v>-1.8320000000000001</v>
      </c>
      <c r="Q1464" s="51">
        <v>-1.024</v>
      </c>
      <c r="R1464" s="51">
        <v>10.420999999999999</v>
      </c>
      <c r="S1464" s="51">
        <v>-0.11899999999999999</v>
      </c>
      <c r="T1464" s="51">
        <v>-0.50700000000000001</v>
      </c>
      <c r="U1464" s="51">
        <v>2017</v>
      </c>
    </row>
    <row r="1465" spans="1:21" ht="15.5">
      <c r="A1465" s="51">
        <v>626</v>
      </c>
      <c r="B1465" s="51" t="s">
        <v>727</v>
      </c>
      <c r="C1465" s="51" t="s">
        <v>418</v>
      </c>
      <c r="D1465" s="51" t="str">
        <f t="shared" si="22"/>
        <v>TX_RPCHCentral African Republic</v>
      </c>
      <c r="E1465" s="51" t="s">
        <v>728</v>
      </c>
      <c r="F1465" s="51" t="s">
        <v>419</v>
      </c>
      <c r="G1465" s="51" t="s">
        <v>420</v>
      </c>
      <c r="H1465" s="51" t="s">
        <v>347</v>
      </c>
      <c r="I1465" s="51"/>
      <c r="J1465" s="51" t="s">
        <v>731</v>
      </c>
      <c r="K1465" s="51">
        <v>7.5430000000000001</v>
      </c>
      <c r="L1465" s="51">
        <v>-21.323</v>
      </c>
      <c r="M1465" s="51">
        <v>19.638999999999999</v>
      </c>
      <c r="N1465" s="51">
        <v>2.2029999999999998</v>
      </c>
      <c r="O1465" s="51">
        <v>13.919</v>
      </c>
      <c r="P1465" s="51">
        <v>-1.712</v>
      </c>
      <c r="Q1465" s="51">
        <v>6.3029999999999999</v>
      </c>
      <c r="R1465" s="51">
        <v>-1.782</v>
      </c>
      <c r="S1465" s="51">
        <v>-4.4210000000000003</v>
      </c>
      <c r="T1465" s="51">
        <v>7.9420000000000002</v>
      </c>
      <c r="U1465" s="51">
        <v>2017</v>
      </c>
    </row>
    <row r="1466" spans="1:21" ht="15.5">
      <c r="A1466" s="51">
        <v>626</v>
      </c>
      <c r="B1466" s="51" t="s">
        <v>727</v>
      </c>
      <c r="C1466" s="51" t="s">
        <v>421</v>
      </c>
      <c r="D1466" s="51" t="str">
        <f t="shared" si="22"/>
        <v>TXG_RPCHCentral African Republic</v>
      </c>
      <c r="E1466" s="51" t="s">
        <v>728</v>
      </c>
      <c r="F1466" s="51" t="s">
        <v>422</v>
      </c>
      <c r="G1466" s="51" t="s">
        <v>423</v>
      </c>
      <c r="H1466" s="51" t="s">
        <v>347</v>
      </c>
      <c r="I1466" s="51"/>
      <c r="J1466" s="51" t="s">
        <v>731</v>
      </c>
      <c r="K1466" s="51">
        <v>9.4090000000000007</v>
      </c>
      <c r="L1466" s="51">
        <v>-50.015000000000001</v>
      </c>
      <c r="M1466" s="51">
        <v>-22.42</v>
      </c>
      <c r="N1466" s="51">
        <v>-15.428000000000001</v>
      </c>
      <c r="O1466" s="51">
        <v>52.347000000000001</v>
      </c>
      <c r="P1466" s="51">
        <v>42.476999999999997</v>
      </c>
      <c r="Q1466" s="51">
        <v>10.313000000000001</v>
      </c>
      <c r="R1466" s="51">
        <v>-6.6849999999999996</v>
      </c>
      <c r="S1466" s="51">
        <v>0.43</v>
      </c>
      <c r="T1466" s="51">
        <v>8.1859999999999999</v>
      </c>
      <c r="U1466" s="51">
        <v>2017</v>
      </c>
    </row>
    <row r="1467" spans="1:21" ht="15.5">
      <c r="A1467" s="51">
        <v>626</v>
      </c>
      <c r="B1467" s="51" t="s">
        <v>727</v>
      </c>
      <c r="C1467" s="51" t="s">
        <v>424</v>
      </c>
      <c r="D1467" s="51" t="str">
        <f t="shared" si="22"/>
        <v>LURCentral African Republic</v>
      </c>
      <c r="E1467" s="51" t="s">
        <v>728</v>
      </c>
      <c r="F1467" s="51" t="s">
        <v>425</v>
      </c>
      <c r="G1467" s="51" t="s">
        <v>426</v>
      </c>
      <c r="H1467" s="51" t="s">
        <v>427</v>
      </c>
      <c r="I1467" s="51"/>
      <c r="J1467" s="51"/>
      <c r="K1467" s="51"/>
      <c r="L1467" s="51"/>
      <c r="M1467" s="51"/>
      <c r="N1467" s="51"/>
      <c r="O1467" s="51"/>
      <c r="P1467" s="51"/>
      <c r="Q1467" s="51"/>
      <c r="R1467" s="51"/>
      <c r="S1467" s="51"/>
      <c r="T1467" s="51"/>
      <c r="U1467" s="51"/>
    </row>
    <row r="1468" spans="1:21" ht="15.5">
      <c r="A1468" s="51">
        <v>626</v>
      </c>
      <c r="B1468" s="51" t="s">
        <v>727</v>
      </c>
      <c r="C1468" s="51" t="s">
        <v>428</v>
      </c>
      <c r="D1468" s="51" t="str">
        <f t="shared" si="22"/>
        <v>LECentral African Republic</v>
      </c>
      <c r="E1468" s="51" t="s">
        <v>728</v>
      </c>
      <c r="F1468" s="51" t="s">
        <v>429</v>
      </c>
      <c r="G1468" s="51" t="s">
        <v>430</v>
      </c>
      <c r="H1468" s="51" t="s">
        <v>431</v>
      </c>
      <c r="I1468" s="51" t="s">
        <v>432</v>
      </c>
      <c r="J1468" s="51"/>
      <c r="K1468" s="51"/>
      <c r="L1468" s="51"/>
      <c r="M1468" s="51"/>
      <c r="N1468" s="51"/>
      <c r="O1468" s="51"/>
      <c r="P1468" s="51"/>
      <c r="Q1468" s="51"/>
      <c r="R1468" s="51"/>
      <c r="S1468" s="51"/>
      <c r="T1468" s="51"/>
      <c r="U1468" s="51"/>
    </row>
    <row r="1469" spans="1:21" ht="15.5">
      <c r="A1469" s="51">
        <v>626</v>
      </c>
      <c r="B1469" s="51" t="s">
        <v>727</v>
      </c>
      <c r="C1469" s="51" t="s">
        <v>433</v>
      </c>
      <c r="D1469" s="51" t="str">
        <f t="shared" si="22"/>
        <v>LPCentral African Republic</v>
      </c>
      <c r="E1469" s="51" t="s">
        <v>728</v>
      </c>
      <c r="F1469" s="51" t="s">
        <v>434</v>
      </c>
      <c r="G1469" s="51" t="s">
        <v>435</v>
      </c>
      <c r="H1469" s="51" t="s">
        <v>431</v>
      </c>
      <c r="I1469" s="51" t="s">
        <v>432</v>
      </c>
      <c r="J1469" s="51" t="s">
        <v>732</v>
      </c>
      <c r="K1469" s="51">
        <v>4.4359999999999999</v>
      </c>
      <c r="L1469" s="51">
        <v>4.4480000000000004</v>
      </c>
      <c r="M1469" s="51">
        <v>4.4640000000000004</v>
      </c>
      <c r="N1469" s="51">
        <v>4.4930000000000003</v>
      </c>
      <c r="O1469" s="51">
        <v>4.5380000000000003</v>
      </c>
      <c r="P1469" s="51">
        <v>4.5960000000000001</v>
      </c>
      <c r="Q1469" s="51">
        <v>4.6660000000000004</v>
      </c>
      <c r="R1469" s="51">
        <v>4.7450000000000001</v>
      </c>
      <c r="S1469" s="51">
        <v>4.83</v>
      </c>
      <c r="T1469" s="51">
        <v>4.92</v>
      </c>
      <c r="U1469" s="51">
        <v>2004</v>
      </c>
    </row>
    <row r="1470" spans="1:21" ht="15.5">
      <c r="A1470" s="51">
        <v>626</v>
      </c>
      <c r="B1470" s="51" t="s">
        <v>727</v>
      </c>
      <c r="C1470" s="51" t="s">
        <v>437</v>
      </c>
      <c r="D1470" s="51" t="str">
        <f t="shared" si="22"/>
        <v>GGRCentral African Republic</v>
      </c>
      <c r="E1470" s="51" t="s">
        <v>728</v>
      </c>
      <c r="F1470" s="51" t="s">
        <v>438</v>
      </c>
      <c r="G1470" s="51" t="s">
        <v>439</v>
      </c>
      <c r="H1470" s="51" t="s">
        <v>342</v>
      </c>
      <c r="I1470" s="51" t="s">
        <v>343</v>
      </c>
      <c r="J1470" s="51" t="s">
        <v>733</v>
      </c>
      <c r="K1470" s="51">
        <v>190.31200000000001</v>
      </c>
      <c r="L1470" s="51">
        <v>62.357999999999997</v>
      </c>
      <c r="M1470" s="51">
        <v>131.74199999999999</v>
      </c>
      <c r="N1470" s="51">
        <v>134.1</v>
      </c>
      <c r="O1470" s="51">
        <v>142.46</v>
      </c>
      <c r="P1470" s="51">
        <v>154.02099999999999</v>
      </c>
      <c r="Q1470" s="51">
        <v>210.53299999999999</v>
      </c>
      <c r="R1470" s="51">
        <v>244.75399999999999</v>
      </c>
      <c r="S1470" s="51">
        <v>295.358</v>
      </c>
      <c r="T1470" s="51">
        <v>257.983</v>
      </c>
      <c r="U1470" s="51">
        <v>2019</v>
      </c>
    </row>
    <row r="1471" spans="1:21" ht="15.5">
      <c r="A1471" s="51">
        <v>626</v>
      </c>
      <c r="B1471" s="51" t="s">
        <v>727</v>
      </c>
      <c r="C1471" s="51" t="s">
        <v>441</v>
      </c>
      <c r="D1471" s="51" t="str">
        <f t="shared" si="22"/>
        <v>GGR_NGDPCentral African Republic</v>
      </c>
      <c r="E1471" s="51" t="s">
        <v>728</v>
      </c>
      <c r="F1471" s="51" t="s">
        <v>438</v>
      </c>
      <c r="G1471" s="51" t="s">
        <v>439</v>
      </c>
      <c r="H1471" s="51" t="s">
        <v>392</v>
      </c>
      <c r="I1471" s="51"/>
      <c r="J1471" s="51" t="s">
        <v>442</v>
      </c>
      <c r="K1471" s="51">
        <v>14.85</v>
      </c>
      <c r="L1471" s="51">
        <v>7.4640000000000004</v>
      </c>
      <c r="M1471" s="51">
        <v>14.081</v>
      </c>
      <c r="N1471" s="51">
        <v>13.375</v>
      </c>
      <c r="O1471" s="51">
        <v>13.172000000000001</v>
      </c>
      <c r="P1471" s="51">
        <v>12.8</v>
      </c>
      <c r="Q1471" s="51">
        <v>16.635000000000002</v>
      </c>
      <c r="R1471" s="51">
        <v>18.347999999999999</v>
      </c>
      <c r="S1471" s="51">
        <v>21.72</v>
      </c>
      <c r="T1471" s="51">
        <v>17.88</v>
      </c>
      <c r="U1471" s="51">
        <v>2019</v>
      </c>
    </row>
    <row r="1472" spans="1:21" ht="15.5">
      <c r="A1472" s="51">
        <v>626</v>
      </c>
      <c r="B1472" s="51" t="s">
        <v>727</v>
      </c>
      <c r="C1472" s="51" t="s">
        <v>443</v>
      </c>
      <c r="D1472" s="51" t="str">
        <f t="shared" si="22"/>
        <v>GGXCentral African Republic</v>
      </c>
      <c r="E1472" s="51" t="s">
        <v>728</v>
      </c>
      <c r="F1472" s="51" t="s">
        <v>444</v>
      </c>
      <c r="G1472" s="51" t="s">
        <v>445</v>
      </c>
      <c r="H1472" s="51" t="s">
        <v>342</v>
      </c>
      <c r="I1472" s="51" t="s">
        <v>343</v>
      </c>
      <c r="J1472" s="51" t="s">
        <v>733</v>
      </c>
      <c r="K1472" s="51">
        <v>185.79499999999999</v>
      </c>
      <c r="L1472" s="51">
        <v>111.943</v>
      </c>
      <c r="M1472" s="51">
        <v>168.55600000000001</v>
      </c>
      <c r="N1472" s="51">
        <v>140</v>
      </c>
      <c r="O1472" s="51">
        <v>131.06700000000001</v>
      </c>
      <c r="P1472" s="51">
        <v>166.81</v>
      </c>
      <c r="Q1472" s="51">
        <v>222.833</v>
      </c>
      <c r="R1472" s="51">
        <v>225.761</v>
      </c>
      <c r="S1472" s="51">
        <v>329.81400000000002</v>
      </c>
      <c r="T1472" s="51">
        <v>278.19099999999997</v>
      </c>
      <c r="U1472" s="51">
        <v>2019</v>
      </c>
    </row>
    <row r="1473" spans="1:21" ht="15.5">
      <c r="A1473" s="51">
        <v>626</v>
      </c>
      <c r="B1473" s="51" t="s">
        <v>727</v>
      </c>
      <c r="C1473" s="51" t="s">
        <v>446</v>
      </c>
      <c r="D1473" s="51" t="str">
        <f t="shared" si="22"/>
        <v>GGX_NGDPCentral African Republic</v>
      </c>
      <c r="E1473" s="51" t="s">
        <v>728</v>
      </c>
      <c r="F1473" s="51" t="s">
        <v>444</v>
      </c>
      <c r="G1473" s="51" t="s">
        <v>445</v>
      </c>
      <c r="H1473" s="51" t="s">
        <v>392</v>
      </c>
      <c r="I1473" s="51"/>
      <c r="J1473" s="51" t="s">
        <v>447</v>
      </c>
      <c r="K1473" s="51">
        <v>14.497999999999999</v>
      </c>
      <c r="L1473" s="51">
        <v>13.398999999999999</v>
      </c>
      <c r="M1473" s="51">
        <v>18.015999999999998</v>
      </c>
      <c r="N1473" s="51">
        <v>13.964</v>
      </c>
      <c r="O1473" s="51">
        <v>12.119</v>
      </c>
      <c r="P1473" s="51">
        <v>13.862</v>
      </c>
      <c r="Q1473" s="51">
        <v>17.606000000000002</v>
      </c>
      <c r="R1473" s="51">
        <v>16.923999999999999</v>
      </c>
      <c r="S1473" s="51">
        <v>24.253</v>
      </c>
      <c r="T1473" s="51">
        <v>19.280999999999999</v>
      </c>
      <c r="U1473" s="51">
        <v>2019</v>
      </c>
    </row>
    <row r="1474" spans="1:21" ht="15.5">
      <c r="A1474" s="51">
        <v>626</v>
      </c>
      <c r="B1474" s="51" t="s">
        <v>727</v>
      </c>
      <c r="C1474" s="51" t="s">
        <v>448</v>
      </c>
      <c r="D1474" s="51" t="str">
        <f t="shared" si="22"/>
        <v>GGXCNLCentral African Republic</v>
      </c>
      <c r="E1474" s="51" t="s">
        <v>728</v>
      </c>
      <c r="F1474" s="51" t="s">
        <v>449</v>
      </c>
      <c r="G1474" s="51" t="s">
        <v>450</v>
      </c>
      <c r="H1474" s="51" t="s">
        <v>342</v>
      </c>
      <c r="I1474" s="51" t="s">
        <v>343</v>
      </c>
      <c r="J1474" s="51" t="s">
        <v>733</v>
      </c>
      <c r="K1474" s="51">
        <v>4.5179999999999998</v>
      </c>
      <c r="L1474" s="51">
        <v>-49.585000000000001</v>
      </c>
      <c r="M1474" s="51">
        <v>-36.814</v>
      </c>
      <c r="N1474" s="51">
        <v>-5.9</v>
      </c>
      <c r="O1474" s="51">
        <v>11.393000000000001</v>
      </c>
      <c r="P1474" s="51">
        <v>-12.789</v>
      </c>
      <c r="Q1474" s="51">
        <v>-12.3</v>
      </c>
      <c r="R1474" s="51">
        <v>18.992999999999999</v>
      </c>
      <c r="S1474" s="51">
        <v>-34.456000000000003</v>
      </c>
      <c r="T1474" s="51">
        <v>-20.207999999999998</v>
      </c>
      <c r="U1474" s="51">
        <v>2019</v>
      </c>
    </row>
    <row r="1475" spans="1:21" ht="15.5">
      <c r="A1475" s="51">
        <v>626</v>
      </c>
      <c r="B1475" s="51" t="s">
        <v>727</v>
      </c>
      <c r="C1475" s="51" t="s">
        <v>451</v>
      </c>
      <c r="D1475" s="51" t="str">
        <f t="shared" ref="D1475:D1538" si="23">C1475&amp;E1475</f>
        <v>GGXCNL_NGDPCentral African Republic</v>
      </c>
      <c r="E1475" s="51" t="s">
        <v>728</v>
      </c>
      <c r="F1475" s="51" t="s">
        <v>449</v>
      </c>
      <c r="G1475" s="51" t="s">
        <v>450</v>
      </c>
      <c r="H1475" s="51" t="s">
        <v>392</v>
      </c>
      <c r="I1475" s="51"/>
      <c r="J1475" s="51" t="s">
        <v>452</v>
      </c>
      <c r="K1475" s="51">
        <v>0.35299999999999998</v>
      </c>
      <c r="L1475" s="51">
        <v>-5.9349999999999996</v>
      </c>
      <c r="M1475" s="51">
        <v>-3.9350000000000001</v>
      </c>
      <c r="N1475" s="51">
        <v>-0.58799999999999997</v>
      </c>
      <c r="O1475" s="51">
        <v>1.0529999999999999</v>
      </c>
      <c r="P1475" s="51">
        <v>-1.0629999999999999</v>
      </c>
      <c r="Q1475" s="51">
        <v>-0.97199999999999998</v>
      </c>
      <c r="R1475" s="51">
        <v>1.4239999999999999</v>
      </c>
      <c r="S1475" s="51">
        <v>-2.5339999999999998</v>
      </c>
      <c r="T1475" s="51">
        <v>-1.401</v>
      </c>
      <c r="U1475" s="51">
        <v>2019</v>
      </c>
    </row>
    <row r="1476" spans="1:21" ht="15.5">
      <c r="A1476" s="51">
        <v>626</v>
      </c>
      <c r="B1476" s="51" t="s">
        <v>727</v>
      </c>
      <c r="C1476" s="51" t="s">
        <v>453</v>
      </c>
      <c r="D1476" s="51" t="str">
        <f t="shared" si="23"/>
        <v>GGSBCentral African Republic</v>
      </c>
      <c r="E1476" s="51" t="s">
        <v>728</v>
      </c>
      <c r="F1476" s="51" t="s">
        <v>454</v>
      </c>
      <c r="G1476" s="51" t="s">
        <v>455</v>
      </c>
      <c r="H1476" s="51" t="s">
        <v>342</v>
      </c>
      <c r="I1476" s="51" t="s">
        <v>343</v>
      </c>
      <c r="J1476" s="51"/>
      <c r="K1476" s="51"/>
      <c r="L1476" s="51"/>
      <c r="M1476" s="51"/>
      <c r="N1476" s="51"/>
      <c r="O1476" s="51"/>
      <c r="P1476" s="51"/>
      <c r="Q1476" s="51"/>
      <c r="R1476" s="51"/>
      <c r="S1476" s="51"/>
      <c r="T1476" s="51"/>
      <c r="U1476" s="51"/>
    </row>
    <row r="1477" spans="1:21" ht="15.5">
      <c r="A1477" s="51">
        <v>626</v>
      </c>
      <c r="B1477" s="51" t="s">
        <v>727</v>
      </c>
      <c r="C1477" s="51" t="s">
        <v>456</v>
      </c>
      <c r="D1477" s="51" t="str">
        <f t="shared" si="23"/>
        <v>GGSB_NPGDPCentral African Republic</v>
      </c>
      <c r="E1477" s="51" t="s">
        <v>728</v>
      </c>
      <c r="F1477" s="51" t="s">
        <v>454</v>
      </c>
      <c r="G1477" s="51" t="s">
        <v>455</v>
      </c>
      <c r="H1477" s="51" t="s">
        <v>380</v>
      </c>
      <c r="I1477" s="51"/>
      <c r="J1477" s="51"/>
      <c r="K1477" s="51"/>
      <c r="L1477" s="51"/>
      <c r="M1477" s="51"/>
      <c r="N1477" s="51"/>
      <c r="O1477" s="51"/>
      <c r="P1477" s="51"/>
      <c r="Q1477" s="51"/>
      <c r="R1477" s="51"/>
      <c r="S1477" s="51"/>
      <c r="T1477" s="51"/>
      <c r="U1477" s="51"/>
    </row>
    <row r="1478" spans="1:21" ht="15.5">
      <c r="A1478" s="51">
        <v>626</v>
      </c>
      <c r="B1478" s="51" t="s">
        <v>727</v>
      </c>
      <c r="C1478" s="51" t="s">
        <v>457</v>
      </c>
      <c r="D1478" s="51" t="str">
        <f t="shared" si="23"/>
        <v>GGXONLBCentral African Republic</v>
      </c>
      <c r="E1478" s="51" t="s">
        <v>728</v>
      </c>
      <c r="F1478" s="51" t="s">
        <v>458</v>
      </c>
      <c r="G1478" s="51" t="s">
        <v>459</v>
      </c>
      <c r="H1478" s="51" t="s">
        <v>342</v>
      </c>
      <c r="I1478" s="51" t="s">
        <v>343</v>
      </c>
      <c r="J1478" s="51" t="s">
        <v>733</v>
      </c>
      <c r="K1478" s="51">
        <v>12.545</v>
      </c>
      <c r="L1478" s="51">
        <v>-44.622</v>
      </c>
      <c r="M1478" s="51">
        <v>-31.268999999999998</v>
      </c>
      <c r="N1478" s="51">
        <v>-0.5</v>
      </c>
      <c r="O1478" s="51">
        <v>17.372</v>
      </c>
      <c r="P1478" s="51">
        <v>-8.9890000000000008</v>
      </c>
      <c r="Q1478" s="51">
        <v>-7.24</v>
      </c>
      <c r="R1478" s="51">
        <v>23.619</v>
      </c>
      <c r="S1478" s="51">
        <v>-29.638000000000002</v>
      </c>
      <c r="T1478" s="51">
        <v>-15.212</v>
      </c>
      <c r="U1478" s="51">
        <v>2019</v>
      </c>
    </row>
    <row r="1479" spans="1:21" ht="15.5">
      <c r="A1479" s="51">
        <v>626</v>
      </c>
      <c r="B1479" s="51" t="s">
        <v>727</v>
      </c>
      <c r="C1479" s="51" t="s">
        <v>460</v>
      </c>
      <c r="D1479" s="51" t="str">
        <f t="shared" si="23"/>
        <v>GGXONLB_NGDPCentral African Republic</v>
      </c>
      <c r="E1479" s="51" t="s">
        <v>728</v>
      </c>
      <c r="F1479" s="51" t="s">
        <v>458</v>
      </c>
      <c r="G1479" s="51" t="s">
        <v>459</v>
      </c>
      <c r="H1479" s="51" t="s">
        <v>392</v>
      </c>
      <c r="I1479" s="51"/>
      <c r="J1479" s="51" t="s">
        <v>461</v>
      </c>
      <c r="K1479" s="51">
        <v>0.97899999999999998</v>
      </c>
      <c r="L1479" s="51">
        <v>-5.3410000000000002</v>
      </c>
      <c r="M1479" s="51">
        <v>-3.3420000000000001</v>
      </c>
      <c r="N1479" s="51">
        <v>-0.05</v>
      </c>
      <c r="O1479" s="51">
        <v>1.6060000000000001</v>
      </c>
      <c r="P1479" s="51">
        <v>-0.747</v>
      </c>
      <c r="Q1479" s="51">
        <v>-0.57199999999999995</v>
      </c>
      <c r="R1479" s="51">
        <v>1.7709999999999999</v>
      </c>
      <c r="S1479" s="51">
        <v>-2.1789999999999998</v>
      </c>
      <c r="T1479" s="51">
        <v>-1.054</v>
      </c>
      <c r="U1479" s="51">
        <v>2019</v>
      </c>
    </row>
    <row r="1480" spans="1:21" ht="15.5">
      <c r="A1480" s="51">
        <v>626</v>
      </c>
      <c r="B1480" s="51" t="s">
        <v>727</v>
      </c>
      <c r="C1480" s="51" t="s">
        <v>462</v>
      </c>
      <c r="D1480" s="51" t="str">
        <f t="shared" si="23"/>
        <v>GGXWDNCentral African Republic</v>
      </c>
      <c r="E1480" s="51" t="s">
        <v>728</v>
      </c>
      <c r="F1480" s="51" t="s">
        <v>463</v>
      </c>
      <c r="G1480" s="51" t="s">
        <v>464</v>
      </c>
      <c r="H1480" s="51" t="s">
        <v>342</v>
      </c>
      <c r="I1480" s="51" t="s">
        <v>343</v>
      </c>
      <c r="J1480" s="51"/>
      <c r="K1480" s="51"/>
      <c r="L1480" s="51"/>
      <c r="M1480" s="51"/>
      <c r="N1480" s="51"/>
      <c r="O1480" s="51"/>
      <c r="P1480" s="51"/>
      <c r="Q1480" s="51"/>
      <c r="R1480" s="51"/>
      <c r="S1480" s="51"/>
      <c r="T1480" s="51"/>
      <c r="U1480" s="51"/>
    </row>
    <row r="1481" spans="1:21" ht="15.5">
      <c r="A1481" s="51">
        <v>626</v>
      </c>
      <c r="B1481" s="51" t="s">
        <v>727</v>
      </c>
      <c r="C1481" s="51" t="s">
        <v>465</v>
      </c>
      <c r="D1481" s="51" t="str">
        <f t="shared" si="23"/>
        <v>GGXWDN_NGDPCentral African Republic</v>
      </c>
      <c r="E1481" s="51" t="s">
        <v>728</v>
      </c>
      <c r="F1481" s="51" t="s">
        <v>463</v>
      </c>
      <c r="G1481" s="51" t="s">
        <v>464</v>
      </c>
      <c r="H1481" s="51" t="s">
        <v>392</v>
      </c>
      <c r="I1481" s="51"/>
      <c r="J1481" s="51"/>
      <c r="K1481" s="51"/>
      <c r="L1481" s="51"/>
      <c r="M1481" s="51"/>
      <c r="N1481" s="51"/>
      <c r="O1481" s="51"/>
      <c r="P1481" s="51"/>
      <c r="Q1481" s="51"/>
      <c r="R1481" s="51"/>
      <c r="S1481" s="51"/>
      <c r="T1481" s="51"/>
      <c r="U1481" s="51"/>
    </row>
    <row r="1482" spans="1:21" ht="15.5">
      <c r="A1482" s="51">
        <v>626</v>
      </c>
      <c r="B1482" s="51" t="s">
        <v>727</v>
      </c>
      <c r="C1482" s="51" t="s">
        <v>466</v>
      </c>
      <c r="D1482" s="51" t="str">
        <f t="shared" si="23"/>
        <v>GGXWDGCentral African Republic</v>
      </c>
      <c r="E1482" s="51" t="s">
        <v>728</v>
      </c>
      <c r="F1482" s="51" t="s">
        <v>467</v>
      </c>
      <c r="G1482" s="51" t="s">
        <v>468</v>
      </c>
      <c r="H1482" s="51" t="s">
        <v>342</v>
      </c>
      <c r="I1482" s="51" t="s">
        <v>343</v>
      </c>
      <c r="J1482" s="51" t="s">
        <v>733</v>
      </c>
      <c r="K1482" s="51">
        <v>404.11200000000002</v>
      </c>
      <c r="L1482" s="51">
        <v>432.678</v>
      </c>
      <c r="M1482" s="51">
        <v>582.303</v>
      </c>
      <c r="N1482" s="51">
        <v>599.45399999999995</v>
      </c>
      <c r="O1482" s="51">
        <v>582.79999999999995</v>
      </c>
      <c r="P1482" s="51">
        <v>604.97</v>
      </c>
      <c r="Q1482" s="51">
        <v>633.25</v>
      </c>
      <c r="R1482" s="51">
        <v>629.36</v>
      </c>
      <c r="S1482" s="51">
        <v>611.02300000000002</v>
      </c>
      <c r="T1482" s="51">
        <v>609.31799999999998</v>
      </c>
      <c r="U1482" s="51">
        <v>2019</v>
      </c>
    </row>
    <row r="1483" spans="1:21" ht="15.5">
      <c r="A1483" s="51">
        <v>626</v>
      </c>
      <c r="B1483" s="51" t="s">
        <v>727</v>
      </c>
      <c r="C1483" s="51" t="s">
        <v>469</v>
      </c>
      <c r="D1483" s="51" t="str">
        <f t="shared" si="23"/>
        <v>GGXWDG_NGDPCentral African Republic</v>
      </c>
      <c r="E1483" s="51" t="s">
        <v>728</v>
      </c>
      <c r="F1483" s="51" t="s">
        <v>467</v>
      </c>
      <c r="G1483" s="51" t="s">
        <v>468</v>
      </c>
      <c r="H1483" s="51" t="s">
        <v>392</v>
      </c>
      <c r="I1483" s="51"/>
      <c r="J1483" s="51" t="s">
        <v>470</v>
      </c>
      <c r="K1483" s="51">
        <v>31.533000000000001</v>
      </c>
      <c r="L1483" s="51">
        <v>51.79</v>
      </c>
      <c r="M1483" s="51">
        <v>62.24</v>
      </c>
      <c r="N1483" s="51">
        <v>59.79</v>
      </c>
      <c r="O1483" s="51">
        <v>53.887</v>
      </c>
      <c r="P1483" s="51">
        <v>50.274999999999999</v>
      </c>
      <c r="Q1483" s="51">
        <v>50.033999999999999</v>
      </c>
      <c r="R1483" s="51">
        <v>47.179000000000002</v>
      </c>
      <c r="S1483" s="51">
        <v>44.932000000000002</v>
      </c>
      <c r="T1483" s="51">
        <v>42.231000000000002</v>
      </c>
      <c r="U1483" s="51">
        <v>2019</v>
      </c>
    </row>
    <row r="1484" spans="1:21" ht="15.5">
      <c r="A1484" s="51">
        <v>626</v>
      </c>
      <c r="B1484" s="51" t="s">
        <v>727</v>
      </c>
      <c r="C1484" s="51" t="s">
        <v>471</v>
      </c>
      <c r="D1484" s="51" t="str">
        <f t="shared" si="23"/>
        <v>NGDP_FYCentral African Republic</v>
      </c>
      <c r="E1484" s="51" t="s">
        <v>728</v>
      </c>
      <c r="F1484" s="51" t="s">
        <v>472</v>
      </c>
      <c r="G1484" s="51" t="s">
        <v>473</v>
      </c>
      <c r="H1484" s="51" t="s">
        <v>342</v>
      </c>
      <c r="I1484" s="51" t="s">
        <v>343</v>
      </c>
      <c r="J1484" s="51" t="s">
        <v>733</v>
      </c>
      <c r="K1484" s="51">
        <v>1281.56</v>
      </c>
      <c r="L1484" s="51">
        <v>835.45399999999995</v>
      </c>
      <c r="M1484" s="51">
        <v>935.57799999999997</v>
      </c>
      <c r="N1484" s="51">
        <v>1002.59</v>
      </c>
      <c r="O1484" s="51">
        <v>1081.52</v>
      </c>
      <c r="P1484" s="51">
        <v>1203.32</v>
      </c>
      <c r="Q1484" s="51">
        <v>1265.6400000000001</v>
      </c>
      <c r="R1484" s="51">
        <v>1333.99</v>
      </c>
      <c r="S1484" s="51">
        <v>1359.87</v>
      </c>
      <c r="T1484" s="51">
        <v>1442.83</v>
      </c>
      <c r="U1484" s="51">
        <v>2019</v>
      </c>
    </row>
    <row r="1485" spans="1:21" ht="15.5">
      <c r="A1485" s="51">
        <v>626</v>
      </c>
      <c r="B1485" s="51" t="s">
        <v>727</v>
      </c>
      <c r="C1485" s="51" t="s">
        <v>474</v>
      </c>
      <c r="D1485" s="51" t="str">
        <f t="shared" si="23"/>
        <v>BCACentral African Republic</v>
      </c>
      <c r="E1485" s="51" t="s">
        <v>728</v>
      </c>
      <c r="F1485" s="51" t="s">
        <v>475</v>
      </c>
      <c r="G1485" s="51" t="s">
        <v>476</v>
      </c>
      <c r="H1485" s="51" t="s">
        <v>352</v>
      </c>
      <c r="I1485" s="51" t="s">
        <v>343</v>
      </c>
      <c r="J1485" s="51" t="s">
        <v>734</v>
      </c>
      <c r="K1485" s="51">
        <v>-0.14000000000000001</v>
      </c>
      <c r="L1485" s="51">
        <v>-0.05</v>
      </c>
      <c r="M1485" s="51">
        <v>-0.253</v>
      </c>
      <c r="N1485" s="51">
        <v>-0.154</v>
      </c>
      <c r="O1485" s="51">
        <v>-9.7000000000000003E-2</v>
      </c>
      <c r="P1485" s="51">
        <v>-0.16200000000000001</v>
      </c>
      <c r="Q1485" s="51">
        <v>-0.18099999999999999</v>
      </c>
      <c r="R1485" s="51">
        <v>-0.112</v>
      </c>
      <c r="S1485" s="51">
        <v>-0.188</v>
      </c>
      <c r="T1485" s="51">
        <v>-0.185</v>
      </c>
      <c r="U1485" s="51">
        <v>2017</v>
      </c>
    </row>
    <row r="1486" spans="1:21" ht="15.5">
      <c r="A1486" s="51">
        <v>626</v>
      </c>
      <c r="B1486" s="51" t="s">
        <v>727</v>
      </c>
      <c r="C1486" s="51" t="s">
        <v>478</v>
      </c>
      <c r="D1486" s="51" t="str">
        <f t="shared" si="23"/>
        <v>BCA_NGDPDCentral African Republic</v>
      </c>
      <c r="E1486" s="51" t="s">
        <v>728</v>
      </c>
      <c r="F1486" s="51" t="s">
        <v>475</v>
      </c>
      <c r="G1486" s="51" t="s">
        <v>476</v>
      </c>
      <c r="H1486" s="51" t="s">
        <v>392</v>
      </c>
      <c r="I1486" s="51"/>
      <c r="J1486" s="51" t="s">
        <v>479</v>
      </c>
      <c r="K1486" s="51">
        <v>-5.585</v>
      </c>
      <c r="L1486" s="51">
        <v>-2.9350000000000001</v>
      </c>
      <c r="M1486" s="51">
        <v>-13.335000000000001</v>
      </c>
      <c r="N1486" s="51">
        <v>-9.109</v>
      </c>
      <c r="O1486" s="51">
        <v>-5.3419999999999996</v>
      </c>
      <c r="P1486" s="51">
        <v>-7.8220000000000001</v>
      </c>
      <c r="Q1486" s="51">
        <v>-7.9619999999999997</v>
      </c>
      <c r="R1486" s="51">
        <v>-4.9290000000000003</v>
      </c>
      <c r="S1486" s="51">
        <v>-7.93</v>
      </c>
      <c r="T1486" s="51">
        <v>-6.806</v>
      </c>
      <c r="U1486" s="51">
        <v>2017</v>
      </c>
    </row>
    <row r="1487" spans="1:21" ht="15.5">
      <c r="A1487" s="51">
        <v>628</v>
      </c>
      <c r="B1487" s="51" t="s">
        <v>735</v>
      </c>
      <c r="C1487" s="51" t="s">
        <v>338</v>
      </c>
      <c r="D1487" s="51" t="str">
        <f t="shared" si="23"/>
        <v>NGDP_RChad</v>
      </c>
      <c r="E1487" s="51" t="s">
        <v>736</v>
      </c>
      <c r="F1487" s="51" t="s">
        <v>340</v>
      </c>
      <c r="G1487" s="51" t="s">
        <v>341</v>
      </c>
      <c r="H1487" s="51" t="s">
        <v>342</v>
      </c>
      <c r="I1487" s="51" t="s">
        <v>343</v>
      </c>
      <c r="J1487" s="51" t="s">
        <v>737</v>
      </c>
      <c r="K1487" s="51">
        <v>4856.8999999999996</v>
      </c>
      <c r="L1487" s="51">
        <v>5136.33</v>
      </c>
      <c r="M1487" s="51">
        <v>5490.38</v>
      </c>
      <c r="N1487" s="51">
        <v>5587.53</v>
      </c>
      <c r="O1487" s="51">
        <v>5277</v>
      </c>
      <c r="P1487" s="51">
        <v>5151.42</v>
      </c>
      <c r="Q1487" s="51">
        <v>5270.04</v>
      </c>
      <c r="R1487" s="51">
        <v>5426.04</v>
      </c>
      <c r="S1487" s="51">
        <v>5377.91</v>
      </c>
      <c r="T1487" s="51">
        <v>5473</v>
      </c>
      <c r="U1487" s="51">
        <v>2017</v>
      </c>
    </row>
    <row r="1488" spans="1:21" ht="15.5">
      <c r="A1488" s="51">
        <v>628</v>
      </c>
      <c r="B1488" s="51" t="s">
        <v>735</v>
      </c>
      <c r="C1488" s="51" t="s">
        <v>345</v>
      </c>
      <c r="D1488" s="51" t="str">
        <f t="shared" si="23"/>
        <v>NGDP_RPCHChad</v>
      </c>
      <c r="E1488" s="51" t="s">
        <v>736</v>
      </c>
      <c r="F1488" s="51" t="s">
        <v>340</v>
      </c>
      <c r="G1488" s="51" t="s">
        <v>346</v>
      </c>
      <c r="H1488" s="51" t="s">
        <v>347</v>
      </c>
      <c r="I1488" s="51"/>
      <c r="J1488" s="51" t="s">
        <v>348</v>
      </c>
      <c r="K1488" s="51">
        <v>8.8070000000000004</v>
      </c>
      <c r="L1488" s="51">
        <v>5.7530000000000001</v>
      </c>
      <c r="M1488" s="51">
        <v>6.8929999999999998</v>
      </c>
      <c r="N1488" s="51">
        <v>1.77</v>
      </c>
      <c r="O1488" s="51">
        <v>-5.5579999999999998</v>
      </c>
      <c r="P1488" s="51">
        <v>-2.38</v>
      </c>
      <c r="Q1488" s="51">
        <v>2.3029999999999999</v>
      </c>
      <c r="R1488" s="51">
        <v>2.96</v>
      </c>
      <c r="S1488" s="51">
        <v>-0.88700000000000001</v>
      </c>
      <c r="T1488" s="51">
        <v>1.768</v>
      </c>
      <c r="U1488" s="51">
        <v>2017</v>
      </c>
    </row>
    <row r="1489" spans="1:21" ht="15.5">
      <c r="A1489" s="51">
        <v>628</v>
      </c>
      <c r="B1489" s="51" t="s">
        <v>735</v>
      </c>
      <c r="C1489" s="51" t="s">
        <v>349</v>
      </c>
      <c r="D1489" s="51" t="str">
        <f t="shared" si="23"/>
        <v>NGDPChad</v>
      </c>
      <c r="E1489" s="51" t="s">
        <v>736</v>
      </c>
      <c r="F1489" s="51" t="s">
        <v>155</v>
      </c>
      <c r="G1489" s="51" t="s">
        <v>350</v>
      </c>
      <c r="H1489" s="51" t="s">
        <v>342</v>
      </c>
      <c r="I1489" s="51" t="s">
        <v>343</v>
      </c>
      <c r="J1489" s="51" t="s">
        <v>737</v>
      </c>
      <c r="K1489" s="51">
        <v>6332.45</v>
      </c>
      <c r="L1489" s="51">
        <v>6417.74</v>
      </c>
      <c r="M1489" s="51">
        <v>6912.49</v>
      </c>
      <c r="N1489" s="51">
        <v>6474.07</v>
      </c>
      <c r="O1489" s="51">
        <v>6047.15</v>
      </c>
      <c r="P1489" s="51">
        <v>5854.57</v>
      </c>
      <c r="Q1489" s="51">
        <v>6127.32</v>
      </c>
      <c r="R1489" s="51">
        <v>6406.37</v>
      </c>
      <c r="S1489" s="51">
        <v>6174.01</v>
      </c>
      <c r="T1489" s="51">
        <v>6653.2</v>
      </c>
      <c r="U1489" s="51">
        <v>2017</v>
      </c>
    </row>
    <row r="1490" spans="1:21" ht="15.5">
      <c r="A1490" s="51">
        <v>628</v>
      </c>
      <c r="B1490" s="51" t="s">
        <v>735</v>
      </c>
      <c r="C1490" s="51" t="s">
        <v>157</v>
      </c>
      <c r="D1490" s="51" t="str">
        <f t="shared" si="23"/>
        <v>NGDPDChad</v>
      </c>
      <c r="E1490" s="51" t="s">
        <v>736</v>
      </c>
      <c r="F1490" s="51" t="s">
        <v>155</v>
      </c>
      <c r="G1490" s="51" t="s">
        <v>351</v>
      </c>
      <c r="H1490" s="51" t="s">
        <v>352</v>
      </c>
      <c r="I1490" s="51" t="s">
        <v>343</v>
      </c>
      <c r="J1490" s="51" t="s">
        <v>353</v>
      </c>
      <c r="K1490" s="51">
        <v>12.411</v>
      </c>
      <c r="L1490" s="51">
        <v>12.994</v>
      </c>
      <c r="M1490" s="51">
        <v>14.003</v>
      </c>
      <c r="N1490" s="51">
        <v>10.952</v>
      </c>
      <c r="O1490" s="51">
        <v>10.202</v>
      </c>
      <c r="P1490" s="51">
        <v>10.079000000000001</v>
      </c>
      <c r="Q1490" s="51">
        <v>11.036</v>
      </c>
      <c r="R1490" s="51">
        <v>10.933999999999999</v>
      </c>
      <c r="S1490" s="51">
        <v>10.742000000000001</v>
      </c>
      <c r="T1490" s="51">
        <v>12.531000000000001</v>
      </c>
      <c r="U1490" s="51">
        <v>2017</v>
      </c>
    </row>
    <row r="1491" spans="1:21" ht="15.5">
      <c r="A1491" s="51">
        <v>628</v>
      </c>
      <c r="B1491" s="51" t="s">
        <v>735</v>
      </c>
      <c r="C1491" s="51" t="s">
        <v>354</v>
      </c>
      <c r="D1491" s="51" t="str">
        <f t="shared" si="23"/>
        <v>PPPGDPChad</v>
      </c>
      <c r="E1491" s="51" t="s">
        <v>736</v>
      </c>
      <c r="F1491" s="51" t="s">
        <v>155</v>
      </c>
      <c r="G1491" s="51" t="s">
        <v>355</v>
      </c>
      <c r="H1491" s="51" t="s">
        <v>356</v>
      </c>
      <c r="I1491" s="51" t="s">
        <v>343</v>
      </c>
      <c r="J1491" s="51" t="s">
        <v>353</v>
      </c>
      <c r="K1491" s="51">
        <v>22.192</v>
      </c>
      <c r="L1491" s="51">
        <v>20.808</v>
      </c>
      <c r="M1491" s="51">
        <v>23.012</v>
      </c>
      <c r="N1491" s="51">
        <v>25.683</v>
      </c>
      <c r="O1491" s="51">
        <v>24.494</v>
      </c>
      <c r="P1491" s="51">
        <v>24.027999999999999</v>
      </c>
      <c r="Q1491" s="51">
        <v>25.172000000000001</v>
      </c>
      <c r="R1491" s="51">
        <v>26.379000000000001</v>
      </c>
      <c r="S1491" s="51">
        <v>26.462</v>
      </c>
      <c r="T1491" s="51">
        <v>27.420999999999999</v>
      </c>
      <c r="U1491" s="51">
        <v>2017</v>
      </c>
    </row>
    <row r="1492" spans="1:21" ht="15.5">
      <c r="A1492" s="51">
        <v>628</v>
      </c>
      <c r="B1492" s="51" t="s">
        <v>735</v>
      </c>
      <c r="C1492" s="51" t="s">
        <v>357</v>
      </c>
      <c r="D1492" s="51" t="str">
        <f t="shared" si="23"/>
        <v>NGDP_DChad</v>
      </c>
      <c r="E1492" s="51" t="s">
        <v>736</v>
      </c>
      <c r="F1492" s="51" t="s">
        <v>358</v>
      </c>
      <c r="G1492" s="51" t="s">
        <v>359</v>
      </c>
      <c r="H1492" s="51" t="s">
        <v>360</v>
      </c>
      <c r="I1492" s="51"/>
      <c r="J1492" s="51" t="s">
        <v>361</v>
      </c>
      <c r="K1492" s="51">
        <v>130.381</v>
      </c>
      <c r="L1492" s="51">
        <v>124.94799999999999</v>
      </c>
      <c r="M1492" s="51">
        <v>125.902</v>
      </c>
      <c r="N1492" s="51">
        <v>115.866</v>
      </c>
      <c r="O1492" s="51">
        <v>114.59399999999999</v>
      </c>
      <c r="P1492" s="51">
        <v>113.65</v>
      </c>
      <c r="Q1492" s="51">
        <v>116.267</v>
      </c>
      <c r="R1492" s="51">
        <v>118.06699999999999</v>
      </c>
      <c r="S1492" s="51">
        <v>114.803</v>
      </c>
      <c r="T1492" s="51">
        <v>121.56399999999999</v>
      </c>
      <c r="U1492" s="51">
        <v>2017</v>
      </c>
    </row>
    <row r="1493" spans="1:21" ht="15.5">
      <c r="A1493" s="51">
        <v>628</v>
      </c>
      <c r="B1493" s="51" t="s">
        <v>735</v>
      </c>
      <c r="C1493" s="51" t="s">
        <v>362</v>
      </c>
      <c r="D1493" s="51" t="str">
        <f t="shared" si="23"/>
        <v>NGDPRPCChad</v>
      </c>
      <c r="E1493" s="51" t="s">
        <v>736</v>
      </c>
      <c r="F1493" s="51" t="s">
        <v>363</v>
      </c>
      <c r="G1493" s="51" t="s">
        <v>364</v>
      </c>
      <c r="H1493" s="51" t="s">
        <v>342</v>
      </c>
      <c r="I1493" s="51" t="s">
        <v>333</v>
      </c>
      <c r="J1493" s="51" t="s">
        <v>365</v>
      </c>
      <c r="K1493" s="51">
        <v>379890.19</v>
      </c>
      <c r="L1493" s="51">
        <v>388527.23</v>
      </c>
      <c r="M1493" s="51">
        <v>401813.25</v>
      </c>
      <c r="N1493" s="51">
        <v>395969.71</v>
      </c>
      <c r="O1493" s="51">
        <v>362381.51</v>
      </c>
      <c r="P1493" s="51">
        <v>343039.42</v>
      </c>
      <c r="Q1493" s="51">
        <v>340485.84</v>
      </c>
      <c r="R1493" s="51">
        <v>340254.31</v>
      </c>
      <c r="S1493" s="51">
        <v>327402.09999999998</v>
      </c>
      <c r="T1493" s="51">
        <v>323558.98</v>
      </c>
      <c r="U1493" s="51">
        <v>2004</v>
      </c>
    </row>
    <row r="1494" spans="1:21" ht="15.5">
      <c r="A1494" s="51">
        <v>628</v>
      </c>
      <c r="B1494" s="51" t="s">
        <v>735</v>
      </c>
      <c r="C1494" s="51" t="s">
        <v>366</v>
      </c>
      <c r="D1494" s="51" t="str">
        <f t="shared" si="23"/>
        <v>NGDPRPPPPCChad</v>
      </c>
      <c r="E1494" s="51" t="s">
        <v>736</v>
      </c>
      <c r="F1494" s="51" t="s">
        <v>363</v>
      </c>
      <c r="G1494" s="51" t="s">
        <v>367</v>
      </c>
      <c r="H1494" s="51" t="s">
        <v>368</v>
      </c>
      <c r="I1494" s="51" t="s">
        <v>333</v>
      </c>
      <c r="J1494" s="51" t="s">
        <v>365</v>
      </c>
      <c r="K1494" s="51">
        <v>1771.95</v>
      </c>
      <c r="L1494" s="51">
        <v>1812.24</v>
      </c>
      <c r="M1494" s="51">
        <v>1874.21</v>
      </c>
      <c r="N1494" s="51">
        <v>1846.95</v>
      </c>
      <c r="O1494" s="51">
        <v>1690.28</v>
      </c>
      <c r="P1494" s="51">
        <v>1600.06</v>
      </c>
      <c r="Q1494" s="51">
        <v>1588.15</v>
      </c>
      <c r="R1494" s="51">
        <v>1587.07</v>
      </c>
      <c r="S1494" s="51">
        <v>1527.13</v>
      </c>
      <c r="T1494" s="51">
        <v>1509.2</v>
      </c>
      <c r="U1494" s="51">
        <v>2004</v>
      </c>
    </row>
    <row r="1495" spans="1:21" ht="15.5">
      <c r="A1495" s="51">
        <v>628</v>
      </c>
      <c r="B1495" s="51" t="s">
        <v>735</v>
      </c>
      <c r="C1495" s="51" t="s">
        <v>369</v>
      </c>
      <c r="D1495" s="51" t="str">
        <f t="shared" si="23"/>
        <v>NGDPPCChad</v>
      </c>
      <c r="E1495" s="51" t="s">
        <v>736</v>
      </c>
      <c r="F1495" s="51" t="s">
        <v>370</v>
      </c>
      <c r="G1495" s="51" t="s">
        <v>371</v>
      </c>
      <c r="H1495" s="51" t="s">
        <v>342</v>
      </c>
      <c r="I1495" s="51" t="s">
        <v>333</v>
      </c>
      <c r="J1495" s="51" t="s">
        <v>372</v>
      </c>
      <c r="K1495" s="51">
        <v>495302.88</v>
      </c>
      <c r="L1495" s="51">
        <v>485456.72</v>
      </c>
      <c r="M1495" s="51">
        <v>505890.67</v>
      </c>
      <c r="N1495" s="51">
        <v>458796.19</v>
      </c>
      <c r="O1495" s="51">
        <v>415268.91</v>
      </c>
      <c r="P1495" s="51">
        <v>389862.98</v>
      </c>
      <c r="Q1495" s="51">
        <v>395872.73</v>
      </c>
      <c r="R1495" s="51">
        <v>401728.68</v>
      </c>
      <c r="S1495" s="51">
        <v>375868</v>
      </c>
      <c r="T1495" s="51">
        <v>393331.12</v>
      </c>
      <c r="U1495" s="51">
        <v>2004</v>
      </c>
    </row>
    <row r="1496" spans="1:21" ht="15.5">
      <c r="A1496" s="51">
        <v>628</v>
      </c>
      <c r="B1496" s="51" t="s">
        <v>735</v>
      </c>
      <c r="C1496" s="51" t="s">
        <v>373</v>
      </c>
      <c r="D1496" s="51" t="str">
        <f t="shared" si="23"/>
        <v>NGDPDPCChad</v>
      </c>
      <c r="E1496" s="51" t="s">
        <v>736</v>
      </c>
      <c r="F1496" s="51" t="s">
        <v>370</v>
      </c>
      <c r="G1496" s="51" t="s">
        <v>374</v>
      </c>
      <c r="H1496" s="51" t="s">
        <v>352</v>
      </c>
      <c r="I1496" s="51" t="s">
        <v>333</v>
      </c>
      <c r="J1496" s="51" t="s">
        <v>372</v>
      </c>
      <c r="K1496" s="51">
        <v>970.73800000000006</v>
      </c>
      <c r="L1496" s="51">
        <v>982.92</v>
      </c>
      <c r="M1496" s="51">
        <v>1024.8399999999999</v>
      </c>
      <c r="N1496" s="51">
        <v>776.10500000000002</v>
      </c>
      <c r="O1496" s="51">
        <v>700.55799999999999</v>
      </c>
      <c r="P1496" s="51">
        <v>671.18</v>
      </c>
      <c r="Q1496" s="51">
        <v>713.03399999999999</v>
      </c>
      <c r="R1496" s="51">
        <v>685.67700000000002</v>
      </c>
      <c r="S1496" s="51">
        <v>653.98</v>
      </c>
      <c r="T1496" s="51">
        <v>740.82899999999995</v>
      </c>
      <c r="U1496" s="51">
        <v>2004</v>
      </c>
    </row>
    <row r="1497" spans="1:21" ht="15.5">
      <c r="A1497" s="51">
        <v>628</v>
      </c>
      <c r="B1497" s="51" t="s">
        <v>735</v>
      </c>
      <c r="C1497" s="51" t="s">
        <v>375</v>
      </c>
      <c r="D1497" s="51" t="str">
        <f t="shared" si="23"/>
        <v>PPPPCChad</v>
      </c>
      <c r="E1497" s="51" t="s">
        <v>736</v>
      </c>
      <c r="F1497" s="51" t="s">
        <v>370</v>
      </c>
      <c r="G1497" s="51" t="s">
        <v>376</v>
      </c>
      <c r="H1497" s="51" t="s">
        <v>356</v>
      </c>
      <c r="I1497" s="51" t="s">
        <v>333</v>
      </c>
      <c r="J1497" s="51" t="s">
        <v>372</v>
      </c>
      <c r="K1497" s="51">
        <v>1735.75</v>
      </c>
      <c r="L1497" s="51">
        <v>1574.01</v>
      </c>
      <c r="M1497" s="51">
        <v>1684.14</v>
      </c>
      <c r="N1497" s="51">
        <v>1820.08</v>
      </c>
      <c r="O1497" s="51">
        <v>1682.04</v>
      </c>
      <c r="P1497" s="51">
        <v>1600.06</v>
      </c>
      <c r="Q1497" s="51">
        <v>1626.29</v>
      </c>
      <c r="R1497" s="51">
        <v>1654.19</v>
      </c>
      <c r="S1497" s="51">
        <v>1611</v>
      </c>
      <c r="T1497" s="51">
        <v>1621.11</v>
      </c>
      <c r="U1497" s="51">
        <v>2004</v>
      </c>
    </row>
    <row r="1498" spans="1:21" ht="15.5">
      <c r="A1498" s="51">
        <v>628</v>
      </c>
      <c r="B1498" s="51" t="s">
        <v>735</v>
      </c>
      <c r="C1498" s="51" t="s">
        <v>377</v>
      </c>
      <c r="D1498" s="51" t="str">
        <f t="shared" si="23"/>
        <v>NGAP_NPGDPChad</v>
      </c>
      <c r="E1498" s="51" t="s">
        <v>736</v>
      </c>
      <c r="F1498" s="51" t="s">
        <v>378</v>
      </c>
      <c r="G1498" s="51" t="s">
        <v>379</v>
      </c>
      <c r="H1498" s="51" t="s">
        <v>380</v>
      </c>
      <c r="I1498" s="51"/>
      <c r="J1498" s="51"/>
      <c r="K1498" s="51"/>
      <c r="L1498" s="51"/>
      <c r="M1498" s="51"/>
      <c r="N1498" s="51"/>
      <c r="O1498" s="51"/>
      <c r="P1498" s="51"/>
      <c r="Q1498" s="51"/>
      <c r="R1498" s="51"/>
      <c r="S1498" s="51"/>
      <c r="T1498" s="51"/>
      <c r="U1498" s="51"/>
    </row>
    <row r="1499" spans="1:21" ht="15.5">
      <c r="A1499" s="51">
        <v>628</v>
      </c>
      <c r="B1499" s="51" t="s">
        <v>735</v>
      </c>
      <c r="C1499" s="51" t="s">
        <v>381</v>
      </c>
      <c r="D1499" s="51" t="str">
        <f t="shared" si="23"/>
        <v>PPPSHChad</v>
      </c>
      <c r="E1499" s="51" t="s">
        <v>736</v>
      </c>
      <c r="F1499" s="51" t="s">
        <v>382</v>
      </c>
      <c r="G1499" s="51" t="s">
        <v>383</v>
      </c>
      <c r="H1499" s="51" t="s">
        <v>384</v>
      </c>
      <c r="I1499" s="51"/>
      <c r="J1499" s="51" t="s">
        <v>353</v>
      </c>
      <c r="K1499" s="51">
        <v>2.1999999999999999E-2</v>
      </c>
      <c r="L1499" s="51">
        <v>0.02</v>
      </c>
      <c r="M1499" s="51">
        <v>2.1000000000000001E-2</v>
      </c>
      <c r="N1499" s="51">
        <v>2.3E-2</v>
      </c>
      <c r="O1499" s="51">
        <v>2.1000000000000001E-2</v>
      </c>
      <c r="P1499" s="51">
        <v>0.02</v>
      </c>
      <c r="Q1499" s="51">
        <v>0.02</v>
      </c>
      <c r="R1499" s="51">
        <v>0.02</v>
      </c>
      <c r="S1499" s="51">
        <v>0.02</v>
      </c>
      <c r="T1499" s="51">
        <v>1.9E-2</v>
      </c>
      <c r="U1499" s="51">
        <v>2017</v>
      </c>
    </row>
    <row r="1500" spans="1:21" ht="15.5">
      <c r="A1500" s="51">
        <v>628</v>
      </c>
      <c r="B1500" s="51" t="s">
        <v>735</v>
      </c>
      <c r="C1500" s="51" t="s">
        <v>385</v>
      </c>
      <c r="D1500" s="51" t="str">
        <f t="shared" si="23"/>
        <v>PPPEXChad</v>
      </c>
      <c r="E1500" s="51" t="s">
        <v>736</v>
      </c>
      <c r="F1500" s="51" t="s">
        <v>386</v>
      </c>
      <c r="G1500" s="51" t="s">
        <v>387</v>
      </c>
      <c r="H1500" s="51" t="s">
        <v>388</v>
      </c>
      <c r="I1500" s="51"/>
      <c r="J1500" s="51" t="s">
        <v>353</v>
      </c>
      <c r="K1500" s="51">
        <v>285.35399999999998</v>
      </c>
      <c r="L1500" s="51">
        <v>308.42</v>
      </c>
      <c r="M1500" s="51">
        <v>300.38600000000002</v>
      </c>
      <c r="N1500" s="51">
        <v>252.07499999999999</v>
      </c>
      <c r="O1500" s="51">
        <v>246.88399999999999</v>
      </c>
      <c r="P1500" s="51">
        <v>243.655</v>
      </c>
      <c r="Q1500" s="51">
        <v>243.422</v>
      </c>
      <c r="R1500" s="51">
        <v>242.85499999999999</v>
      </c>
      <c r="S1500" s="51">
        <v>233.31299999999999</v>
      </c>
      <c r="T1500" s="51">
        <v>242.631</v>
      </c>
      <c r="U1500" s="51">
        <v>2017</v>
      </c>
    </row>
    <row r="1501" spans="1:21" ht="15.5">
      <c r="A1501" s="51">
        <v>628</v>
      </c>
      <c r="B1501" s="51" t="s">
        <v>735</v>
      </c>
      <c r="C1501" s="51" t="s">
        <v>389</v>
      </c>
      <c r="D1501" s="51" t="str">
        <f t="shared" si="23"/>
        <v>NID_NGDPChad</v>
      </c>
      <c r="E1501" s="51" t="s">
        <v>736</v>
      </c>
      <c r="F1501" s="51" t="s">
        <v>390</v>
      </c>
      <c r="G1501" s="51" t="s">
        <v>391</v>
      </c>
      <c r="H1501" s="51" t="s">
        <v>392</v>
      </c>
      <c r="I1501" s="51"/>
      <c r="J1501" s="51" t="s">
        <v>737</v>
      </c>
      <c r="K1501" s="51">
        <v>31.4</v>
      </c>
      <c r="L1501" s="51">
        <v>27.373999999999999</v>
      </c>
      <c r="M1501" s="51">
        <v>30.387</v>
      </c>
      <c r="N1501" s="51">
        <v>26.905000000000001</v>
      </c>
      <c r="O1501" s="51">
        <v>16.529</v>
      </c>
      <c r="P1501" s="51">
        <v>20.725000000000001</v>
      </c>
      <c r="Q1501" s="51">
        <v>18.937999999999999</v>
      </c>
      <c r="R1501" s="51">
        <v>23.34</v>
      </c>
      <c r="S1501" s="51">
        <v>25.388999999999999</v>
      </c>
      <c r="T1501" s="51">
        <v>25.157</v>
      </c>
      <c r="U1501" s="51">
        <v>2017</v>
      </c>
    </row>
    <row r="1502" spans="1:21" ht="15.5">
      <c r="A1502" s="51">
        <v>628</v>
      </c>
      <c r="B1502" s="51" t="s">
        <v>735</v>
      </c>
      <c r="C1502" s="51" t="s">
        <v>393</v>
      </c>
      <c r="D1502" s="51" t="str">
        <f t="shared" si="23"/>
        <v>NGSD_NGDPChad</v>
      </c>
      <c r="E1502" s="51" t="s">
        <v>736</v>
      </c>
      <c r="F1502" s="51" t="s">
        <v>394</v>
      </c>
      <c r="G1502" s="51" t="s">
        <v>395</v>
      </c>
      <c r="H1502" s="51" t="s">
        <v>392</v>
      </c>
      <c r="I1502" s="51"/>
      <c r="J1502" s="51" t="s">
        <v>737</v>
      </c>
      <c r="K1502" s="51">
        <v>23.597000000000001</v>
      </c>
      <c r="L1502" s="51">
        <v>18.228000000000002</v>
      </c>
      <c r="M1502" s="51">
        <v>21.457000000000001</v>
      </c>
      <c r="N1502" s="51">
        <v>13.125</v>
      </c>
      <c r="O1502" s="51">
        <v>6.1050000000000004</v>
      </c>
      <c r="P1502" s="51">
        <v>13.632999999999999</v>
      </c>
      <c r="Q1502" s="51">
        <v>17.538</v>
      </c>
      <c r="R1502" s="51">
        <v>18.463000000000001</v>
      </c>
      <c r="S1502" s="51">
        <v>16.605</v>
      </c>
      <c r="T1502" s="51">
        <v>18.577000000000002</v>
      </c>
      <c r="U1502" s="51">
        <v>2017</v>
      </c>
    </row>
    <row r="1503" spans="1:21" ht="15.5">
      <c r="A1503" s="51">
        <v>628</v>
      </c>
      <c r="B1503" s="51" t="s">
        <v>735</v>
      </c>
      <c r="C1503" s="51" t="s">
        <v>396</v>
      </c>
      <c r="D1503" s="51" t="str">
        <f t="shared" si="23"/>
        <v>PCPIChad</v>
      </c>
      <c r="E1503" s="51" t="s">
        <v>736</v>
      </c>
      <c r="F1503" s="51" t="s">
        <v>397</v>
      </c>
      <c r="G1503" s="51" t="s">
        <v>398</v>
      </c>
      <c r="H1503" s="51" t="s">
        <v>360</v>
      </c>
      <c r="I1503" s="51"/>
      <c r="J1503" s="51" t="s">
        <v>738</v>
      </c>
      <c r="K1503" s="51">
        <v>98.126999999999995</v>
      </c>
      <c r="L1503" s="51">
        <v>98.346000000000004</v>
      </c>
      <c r="M1503" s="51">
        <v>100</v>
      </c>
      <c r="N1503" s="51">
        <v>104.827</v>
      </c>
      <c r="O1503" s="51">
        <v>103.117</v>
      </c>
      <c r="P1503" s="51">
        <v>102.19199999999999</v>
      </c>
      <c r="Q1503" s="51">
        <v>106.31699999999999</v>
      </c>
      <c r="R1503" s="51">
        <v>105.283</v>
      </c>
      <c r="S1503" s="51">
        <v>108.949</v>
      </c>
      <c r="T1503" s="51">
        <v>112.23099999999999</v>
      </c>
      <c r="U1503" s="51">
        <v>2020</v>
      </c>
    </row>
    <row r="1504" spans="1:21" ht="15.5">
      <c r="A1504" s="51">
        <v>628</v>
      </c>
      <c r="B1504" s="51" t="s">
        <v>735</v>
      </c>
      <c r="C1504" s="51" t="s">
        <v>400</v>
      </c>
      <c r="D1504" s="51" t="str">
        <f t="shared" si="23"/>
        <v>PCPIPCHChad</v>
      </c>
      <c r="E1504" s="51" t="s">
        <v>736</v>
      </c>
      <c r="F1504" s="51" t="s">
        <v>397</v>
      </c>
      <c r="G1504" s="51" t="s">
        <v>401</v>
      </c>
      <c r="H1504" s="51" t="s">
        <v>347</v>
      </c>
      <c r="I1504" s="51"/>
      <c r="J1504" s="51" t="s">
        <v>402</v>
      </c>
      <c r="K1504" s="51">
        <v>7.5170000000000003</v>
      </c>
      <c r="L1504" s="51">
        <v>0.223</v>
      </c>
      <c r="M1504" s="51">
        <v>1.6819999999999999</v>
      </c>
      <c r="N1504" s="51">
        <v>4.827</v>
      </c>
      <c r="O1504" s="51">
        <v>-1.6319999999999999</v>
      </c>
      <c r="P1504" s="51">
        <v>-0.89700000000000002</v>
      </c>
      <c r="Q1504" s="51">
        <v>4.0369999999999999</v>
      </c>
      <c r="R1504" s="51">
        <v>-0.97199999999999998</v>
      </c>
      <c r="S1504" s="51">
        <v>3.4820000000000002</v>
      </c>
      <c r="T1504" s="51">
        <v>3.012</v>
      </c>
      <c r="U1504" s="51">
        <v>2020</v>
      </c>
    </row>
    <row r="1505" spans="1:21" ht="15.5">
      <c r="A1505" s="51">
        <v>628</v>
      </c>
      <c r="B1505" s="51" t="s">
        <v>735</v>
      </c>
      <c r="C1505" s="51" t="s">
        <v>403</v>
      </c>
      <c r="D1505" s="51" t="str">
        <f t="shared" si="23"/>
        <v>PCPIEChad</v>
      </c>
      <c r="E1505" s="51" t="s">
        <v>736</v>
      </c>
      <c r="F1505" s="51" t="s">
        <v>404</v>
      </c>
      <c r="G1505" s="51" t="s">
        <v>405</v>
      </c>
      <c r="H1505" s="51" t="s">
        <v>360</v>
      </c>
      <c r="I1505" s="51"/>
      <c r="J1505" s="51" t="s">
        <v>738</v>
      </c>
      <c r="K1505" s="51">
        <v>98.007000000000005</v>
      </c>
      <c r="L1505" s="51">
        <v>98.885999999999996</v>
      </c>
      <c r="M1505" s="51">
        <v>102.55</v>
      </c>
      <c r="N1505" s="51">
        <v>104.8</v>
      </c>
      <c r="O1505" s="51">
        <v>99.6</v>
      </c>
      <c r="P1505" s="51">
        <v>102.7</v>
      </c>
      <c r="Q1505" s="51">
        <v>107.2</v>
      </c>
      <c r="R1505" s="51">
        <v>105.4</v>
      </c>
      <c r="S1505" s="51">
        <v>106.626</v>
      </c>
      <c r="T1505" s="51">
        <v>112.569</v>
      </c>
      <c r="U1505" s="51">
        <v>2020</v>
      </c>
    </row>
    <row r="1506" spans="1:21" ht="15.5">
      <c r="A1506" s="51">
        <v>628</v>
      </c>
      <c r="B1506" s="51" t="s">
        <v>735</v>
      </c>
      <c r="C1506" s="51" t="s">
        <v>406</v>
      </c>
      <c r="D1506" s="51" t="str">
        <f t="shared" si="23"/>
        <v>PCPIEPCHChad</v>
      </c>
      <c r="E1506" s="51" t="s">
        <v>736</v>
      </c>
      <c r="F1506" s="51" t="s">
        <v>404</v>
      </c>
      <c r="G1506" s="51" t="s">
        <v>407</v>
      </c>
      <c r="H1506" s="51" t="s">
        <v>347</v>
      </c>
      <c r="I1506" s="51"/>
      <c r="J1506" s="51" t="s">
        <v>408</v>
      </c>
      <c r="K1506" s="51">
        <v>2.0640000000000001</v>
      </c>
      <c r="L1506" s="51">
        <v>0.89700000000000002</v>
      </c>
      <c r="M1506" s="51">
        <v>3.7050000000000001</v>
      </c>
      <c r="N1506" s="51">
        <v>2.194</v>
      </c>
      <c r="O1506" s="51">
        <v>-4.9619999999999997</v>
      </c>
      <c r="P1506" s="51">
        <v>3.1120000000000001</v>
      </c>
      <c r="Q1506" s="51">
        <v>4.3819999999999997</v>
      </c>
      <c r="R1506" s="51">
        <v>-1.679</v>
      </c>
      <c r="S1506" s="51">
        <v>1.163</v>
      </c>
      <c r="T1506" s="51">
        <v>5.5730000000000004</v>
      </c>
      <c r="U1506" s="51">
        <v>2020</v>
      </c>
    </row>
    <row r="1507" spans="1:21" ht="15.5">
      <c r="A1507" s="51">
        <v>628</v>
      </c>
      <c r="B1507" s="51" t="s">
        <v>735</v>
      </c>
      <c r="C1507" s="51" t="s">
        <v>409</v>
      </c>
      <c r="D1507" s="51" t="str">
        <f t="shared" si="23"/>
        <v>FLIBOR6Chad</v>
      </c>
      <c r="E1507" s="51" t="s">
        <v>736</v>
      </c>
      <c r="F1507" s="51" t="s">
        <v>410</v>
      </c>
      <c r="G1507" s="51"/>
      <c r="H1507" s="51" t="s">
        <v>384</v>
      </c>
      <c r="I1507" s="51"/>
      <c r="J1507" s="51"/>
      <c r="K1507" s="51"/>
      <c r="L1507" s="51"/>
      <c r="M1507" s="51"/>
      <c r="N1507" s="51"/>
      <c r="O1507" s="51"/>
      <c r="P1507" s="51"/>
      <c r="Q1507" s="51"/>
      <c r="R1507" s="51"/>
      <c r="S1507" s="51"/>
      <c r="T1507" s="51"/>
      <c r="U1507" s="51"/>
    </row>
    <row r="1508" spans="1:21" ht="15.5">
      <c r="A1508" s="51">
        <v>628</v>
      </c>
      <c r="B1508" s="51" t="s">
        <v>735</v>
      </c>
      <c r="C1508" s="51" t="s">
        <v>411</v>
      </c>
      <c r="D1508" s="51" t="str">
        <f t="shared" si="23"/>
        <v>TM_RPCHChad</v>
      </c>
      <c r="E1508" s="51" t="s">
        <v>736</v>
      </c>
      <c r="F1508" s="51" t="s">
        <v>412</v>
      </c>
      <c r="G1508" s="51" t="s">
        <v>413</v>
      </c>
      <c r="H1508" s="51" t="s">
        <v>347</v>
      </c>
      <c r="I1508" s="51"/>
      <c r="J1508" s="51" t="s">
        <v>739</v>
      </c>
      <c r="K1508" s="51">
        <v>-0.78100000000000003</v>
      </c>
      <c r="L1508" s="51">
        <v>-2.33</v>
      </c>
      <c r="M1508" s="51">
        <v>9.2490000000000006</v>
      </c>
      <c r="N1508" s="51">
        <v>-21.353000000000002</v>
      </c>
      <c r="O1508" s="51">
        <v>-10.516999999999999</v>
      </c>
      <c r="P1508" s="51">
        <v>5.2380000000000004</v>
      </c>
      <c r="Q1508" s="51">
        <v>8.2210000000000001</v>
      </c>
      <c r="R1508" s="51">
        <v>4.0839999999999996</v>
      </c>
      <c r="S1508" s="51">
        <v>3.9020000000000001</v>
      </c>
      <c r="T1508" s="51">
        <v>13.124000000000001</v>
      </c>
      <c r="U1508" s="51">
        <v>2015</v>
      </c>
    </row>
    <row r="1509" spans="1:21" ht="15.5">
      <c r="A1509" s="51">
        <v>628</v>
      </c>
      <c r="B1509" s="51" t="s">
        <v>735</v>
      </c>
      <c r="C1509" s="51" t="s">
        <v>415</v>
      </c>
      <c r="D1509" s="51" t="str">
        <f t="shared" si="23"/>
        <v>TMG_RPCHChad</v>
      </c>
      <c r="E1509" s="51" t="s">
        <v>736</v>
      </c>
      <c r="F1509" s="51" t="s">
        <v>416</v>
      </c>
      <c r="G1509" s="51" t="s">
        <v>417</v>
      </c>
      <c r="H1509" s="51" t="s">
        <v>347</v>
      </c>
      <c r="I1509" s="51"/>
      <c r="J1509" s="51" t="s">
        <v>739</v>
      </c>
      <c r="K1509" s="51">
        <v>2.8359999999999999</v>
      </c>
      <c r="L1509" s="51">
        <v>-6.5250000000000004</v>
      </c>
      <c r="M1509" s="51">
        <v>15.862</v>
      </c>
      <c r="N1509" s="51">
        <v>-25.062999999999999</v>
      </c>
      <c r="O1509" s="51">
        <v>-18.228000000000002</v>
      </c>
      <c r="P1509" s="51">
        <v>8.1080000000000005</v>
      </c>
      <c r="Q1509" s="51">
        <v>0.71199999999999997</v>
      </c>
      <c r="R1509" s="51">
        <v>5.7329999999999997</v>
      </c>
      <c r="S1509" s="51">
        <v>0.157</v>
      </c>
      <c r="T1509" s="51">
        <v>14.877000000000001</v>
      </c>
      <c r="U1509" s="51">
        <v>2015</v>
      </c>
    </row>
    <row r="1510" spans="1:21" ht="15.5">
      <c r="A1510" s="51">
        <v>628</v>
      </c>
      <c r="B1510" s="51" t="s">
        <v>735</v>
      </c>
      <c r="C1510" s="51" t="s">
        <v>418</v>
      </c>
      <c r="D1510" s="51" t="str">
        <f t="shared" si="23"/>
        <v>TX_RPCHChad</v>
      </c>
      <c r="E1510" s="51" t="s">
        <v>736</v>
      </c>
      <c r="F1510" s="51" t="s">
        <v>419</v>
      </c>
      <c r="G1510" s="51" t="s">
        <v>420</v>
      </c>
      <c r="H1510" s="51" t="s">
        <v>347</v>
      </c>
      <c r="I1510" s="51"/>
      <c r="J1510" s="51" t="s">
        <v>739</v>
      </c>
      <c r="K1510" s="51">
        <v>-8.0860000000000003</v>
      </c>
      <c r="L1510" s="51">
        <v>-12.929</v>
      </c>
      <c r="M1510" s="51">
        <v>5.9480000000000004</v>
      </c>
      <c r="N1510" s="51">
        <v>36.631999999999998</v>
      </c>
      <c r="O1510" s="51">
        <v>-14.73</v>
      </c>
      <c r="P1510" s="51">
        <v>-12.163</v>
      </c>
      <c r="Q1510" s="51">
        <v>11.144</v>
      </c>
      <c r="R1510" s="51">
        <v>9.57</v>
      </c>
      <c r="S1510" s="51">
        <v>10.419</v>
      </c>
      <c r="T1510" s="51">
        <v>6.06</v>
      </c>
      <c r="U1510" s="51">
        <v>2015</v>
      </c>
    </row>
    <row r="1511" spans="1:21" ht="15.5">
      <c r="A1511" s="51">
        <v>628</v>
      </c>
      <c r="B1511" s="51" t="s">
        <v>735</v>
      </c>
      <c r="C1511" s="51" t="s">
        <v>421</v>
      </c>
      <c r="D1511" s="51" t="str">
        <f t="shared" si="23"/>
        <v>TXG_RPCHChad</v>
      </c>
      <c r="E1511" s="51" t="s">
        <v>736</v>
      </c>
      <c r="F1511" s="51" t="s">
        <v>422</v>
      </c>
      <c r="G1511" s="51" t="s">
        <v>423</v>
      </c>
      <c r="H1511" s="51" t="s">
        <v>347</v>
      </c>
      <c r="I1511" s="51"/>
      <c r="J1511" s="51" t="s">
        <v>739</v>
      </c>
      <c r="K1511" s="51">
        <v>-8.3179999999999996</v>
      </c>
      <c r="L1511" s="51">
        <v>-14.48</v>
      </c>
      <c r="M1511" s="51">
        <v>5.6509999999999998</v>
      </c>
      <c r="N1511" s="51">
        <v>38.235999999999997</v>
      </c>
      <c r="O1511" s="51">
        <v>-15.273</v>
      </c>
      <c r="P1511" s="51">
        <v>-11.56</v>
      </c>
      <c r="Q1511" s="51">
        <v>13.712999999999999</v>
      </c>
      <c r="R1511" s="51">
        <v>9.625</v>
      </c>
      <c r="S1511" s="51">
        <v>7.0170000000000003</v>
      </c>
      <c r="T1511" s="51">
        <v>7.9429999999999996</v>
      </c>
      <c r="U1511" s="51">
        <v>2015</v>
      </c>
    </row>
    <row r="1512" spans="1:21" ht="15.5">
      <c r="A1512" s="51">
        <v>628</v>
      </c>
      <c r="B1512" s="51" t="s">
        <v>735</v>
      </c>
      <c r="C1512" s="51" t="s">
        <v>424</v>
      </c>
      <c r="D1512" s="51" t="str">
        <f t="shared" si="23"/>
        <v>LURChad</v>
      </c>
      <c r="E1512" s="51" t="s">
        <v>736</v>
      </c>
      <c r="F1512" s="51" t="s">
        <v>425</v>
      </c>
      <c r="G1512" s="51" t="s">
        <v>426</v>
      </c>
      <c r="H1512" s="51" t="s">
        <v>427</v>
      </c>
      <c r="I1512" s="51"/>
      <c r="J1512" s="51"/>
      <c r="K1512" s="51"/>
      <c r="L1512" s="51"/>
      <c r="M1512" s="51"/>
      <c r="N1512" s="51"/>
      <c r="O1512" s="51"/>
      <c r="P1512" s="51"/>
      <c r="Q1512" s="51"/>
      <c r="R1512" s="51"/>
      <c r="S1512" s="51"/>
      <c r="T1512" s="51"/>
      <c r="U1512" s="51"/>
    </row>
    <row r="1513" spans="1:21" ht="15.5">
      <c r="A1513" s="51">
        <v>628</v>
      </c>
      <c r="B1513" s="51" t="s">
        <v>735</v>
      </c>
      <c r="C1513" s="51" t="s">
        <v>428</v>
      </c>
      <c r="D1513" s="51" t="str">
        <f t="shared" si="23"/>
        <v>LEChad</v>
      </c>
      <c r="E1513" s="51" t="s">
        <v>736</v>
      </c>
      <c r="F1513" s="51" t="s">
        <v>429</v>
      </c>
      <c r="G1513" s="51" t="s">
        <v>430</v>
      </c>
      <c r="H1513" s="51" t="s">
        <v>431</v>
      </c>
      <c r="I1513" s="51" t="s">
        <v>432</v>
      </c>
      <c r="J1513" s="51"/>
      <c r="K1513" s="51"/>
      <c r="L1513" s="51"/>
      <c r="M1513" s="51"/>
      <c r="N1513" s="51"/>
      <c r="O1513" s="51"/>
      <c r="P1513" s="51"/>
      <c r="Q1513" s="51"/>
      <c r="R1513" s="51"/>
      <c r="S1513" s="51"/>
      <c r="T1513" s="51"/>
      <c r="U1513" s="51"/>
    </row>
    <row r="1514" spans="1:21" ht="15.5">
      <c r="A1514" s="51">
        <v>628</v>
      </c>
      <c r="B1514" s="51" t="s">
        <v>735</v>
      </c>
      <c r="C1514" s="51" t="s">
        <v>433</v>
      </c>
      <c r="D1514" s="51" t="str">
        <f t="shared" si="23"/>
        <v>LPChad</v>
      </c>
      <c r="E1514" s="51" t="s">
        <v>736</v>
      </c>
      <c r="F1514" s="51" t="s">
        <v>434</v>
      </c>
      <c r="G1514" s="51" t="s">
        <v>435</v>
      </c>
      <c r="H1514" s="51" t="s">
        <v>431</v>
      </c>
      <c r="I1514" s="51" t="s">
        <v>432</v>
      </c>
      <c r="J1514" s="51" t="s">
        <v>740</v>
      </c>
      <c r="K1514" s="51">
        <v>12.785</v>
      </c>
      <c r="L1514" s="51">
        <v>13.22</v>
      </c>
      <c r="M1514" s="51">
        <v>13.664</v>
      </c>
      <c r="N1514" s="51">
        <v>14.111000000000001</v>
      </c>
      <c r="O1514" s="51">
        <v>14.561999999999999</v>
      </c>
      <c r="P1514" s="51">
        <v>15.016999999999999</v>
      </c>
      <c r="Q1514" s="51">
        <v>15.478</v>
      </c>
      <c r="R1514" s="51">
        <v>15.946999999999999</v>
      </c>
      <c r="S1514" s="51">
        <v>16.425999999999998</v>
      </c>
      <c r="T1514" s="51">
        <v>16.914999999999999</v>
      </c>
      <c r="U1514" s="51">
        <v>2004</v>
      </c>
    </row>
    <row r="1515" spans="1:21" ht="15.5">
      <c r="A1515" s="51">
        <v>628</v>
      </c>
      <c r="B1515" s="51" t="s">
        <v>735</v>
      </c>
      <c r="C1515" s="51" t="s">
        <v>437</v>
      </c>
      <c r="D1515" s="51" t="str">
        <f t="shared" si="23"/>
        <v>GGRChad</v>
      </c>
      <c r="E1515" s="51" t="s">
        <v>736</v>
      </c>
      <c r="F1515" s="51" t="s">
        <v>438</v>
      </c>
      <c r="G1515" s="51" t="s">
        <v>439</v>
      </c>
      <c r="H1515" s="51" t="s">
        <v>342</v>
      </c>
      <c r="I1515" s="51" t="s">
        <v>343</v>
      </c>
      <c r="J1515" s="51" t="s">
        <v>741</v>
      </c>
      <c r="K1515" s="51">
        <v>1542.08</v>
      </c>
      <c r="L1515" s="51">
        <v>1331.03</v>
      </c>
      <c r="M1515" s="51">
        <v>1230.1199999999999</v>
      </c>
      <c r="N1515" s="51">
        <v>903.78700000000003</v>
      </c>
      <c r="O1515" s="51">
        <v>751.62400000000002</v>
      </c>
      <c r="P1515" s="51">
        <v>857.61500000000001</v>
      </c>
      <c r="Q1515" s="51">
        <v>936.60199999999998</v>
      </c>
      <c r="R1515" s="51">
        <v>912.84699999999998</v>
      </c>
      <c r="S1515" s="51">
        <v>1318.08</v>
      </c>
      <c r="T1515" s="51">
        <v>1119.21</v>
      </c>
      <c r="U1515" s="51">
        <v>2020</v>
      </c>
    </row>
    <row r="1516" spans="1:21" ht="15.5">
      <c r="A1516" s="51">
        <v>628</v>
      </c>
      <c r="B1516" s="51" t="s">
        <v>735</v>
      </c>
      <c r="C1516" s="51" t="s">
        <v>441</v>
      </c>
      <c r="D1516" s="51" t="str">
        <f t="shared" si="23"/>
        <v>GGR_NGDPChad</v>
      </c>
      <c r="E1516" s="51" t="s">
        <v>736</v>
      </c>
      <c r="F1516" s="51" t="s">
        <v>438</v>
      </c>
      <c r="G1516" s="51" t="s">
        <v>439</v>
      </c>
      <c r="H1516" s="51" t="s">
        <v>392</v>
      </c>
      <c r="I1516" s="51"/>
      <c r="J1516" s="51" t="s">
        <v>442</v>
      </c>
      <c r="K1516" s="51">
        <v>24.352</v>
      </c>
      <c r="L1516" s="51">
        <v>20.74</v>
      </c>
      <c r="M1516" s="51">
        <v>17.795999999999999</v>
      </c>
      <c r="N1516" s="51">
        <v>13.96</v>
      </c>
      <c r="O1516" s="51">
        <v>12.429</v>
      </c>
      <c r="P1516" s="51">
        <v>14.648999999999999</v>
      </c>
      <c r="Q1516" s="51">
        <v>15.286</v>
      </c>
      <c r="R1516" s="51">
        <v>14.249000000000001</v>
      </c>
      <c r="S1516" s="51">
        <v>21.349</v>
      </c>
      <c r="T1516" s="51">
        <v>16.821999999999999</v>
      </c>
      <c r="U1516" s="51">
        <v>2020</v>
      </c>
    </row>
    <row r="1517" spans="1:21" ht="15.5">
      <c r="A1517" s="51">
        <v>628</v>
      </c>
      <c r="B1517" s="51" t="s">
        <v>735</v>
      </c>
      <c r="C1517" s="51" t="s">
        <v>443</v>
      </c>
      <c r="D1517" s="51" t="str">
        <f t="shared" si="23"/>
        <v>GGXChad</v>
      </c>
      <c r="E1517" s="51" t="s">
        <v>736</v>
      </c>
      <c r="F1517" s="51" t="s">
        <v>444</v>
      </c>
      <c r="G1517" s="51" t="s">
        <v>445</v>
      </c>
      <c r="H1517" s="51" t="s">
        <v>342</v>
      </c>
      <c r="I1517" s="51" t="s">
        <v>343</v>
      </c>
      <c r="J1517" s="51" t="s">
        <v>741</v>
      </c>
      <c r="K1517" s="51">
        <v>1512.11</v>
      </c>
      <c r="L1517" s="51">
        <v>1463.56</v>
      </c>
      <c r="M1517" s="51">
        <v>1519.22</v>
      </c>
      <c r="N1517" s="51">
        <v>1187.3599999999999</v>
      </c>
      <c r="O1517" s="51">
        <v>868.73400000000004</v>
      </c>
      <c r="P1517" s="51">
        <v>871.16499999999996</v>
      </c>
      <c r="Q1517" s="51">
        <v>817.97699999999998</v>
      </c>
      <c r="R1517" s="51">
        <v>923.86900000000003</v>
      </c>
      <c r="S1517" s="51">
        <v>1220.27</v>
      </c>
      <c r="T1517" s="51">
        <v>1174.74</v>
      </c>
      <c r="U1517" s="51">
        <v>2020</v>
      </c>
    </row>
    <row r="1518" spans="1:21" ht="15.5">
      <c r="A1518" s="51">
        <v>628</v>
      </c>
      <c r="B1518" s="51" t="s">
        <v>735</v>
      </c>
      <c r="C1518" s="51" t="s">
        <v>446</v>
      </c>
      <c r="D1518" s="51" t="str">
        <f t="shared" si="23"/>
        <v>GGX_NGDPChad</v>
      </c>
      <c r="E1518" s="51" t="s">
        <v>736</v>
      </c>
      <c r="F1518" s="51" t="s">
        <v>444</v>
      </c>
      <c r="G1518" s="51" t="s">
        <v>445</v>
      </c>
      <c r="H1518" s="51" t="s">
        <v>392</v>
      </c>
      <c r="I1518" s="51"/>
      <c r="J1518" s="51" t="s">
        <v>447</v>
      </c>
      <c r="K1518" s="51">
        <v>23.879000000000001</v>
      </c>
      <c r="L1518" s="51">
        <v>22.805</v>
      </c>
      <c r="M1518" s="51">
        <v>21.978000000000002</v>
      </c>
      <c r="N1518" s="51">
        <v>18.34</v>
      </c>
      <c r="O1518" s="51">
        <v>14.366</v>
      </c>
      <c r="P1518" s="51">
        <v>14.88</v>
      </c>
      <c r="Q1518" s="51">
        <v>13.35</v>
      </c>
      <c r="R1518" s="51">
        <v>14.420999999999999</v>
      </c>
      <c r="S1518" s="51">
        <v>19.765000000000001</v>
      </c>
      <c r="T1518" s="51">
        <v>17.657</v>
      </c>
      <c r="U1518" s="51">
        <v>2020</v>
      </c>
    </row>
    <row r="1519" spans="1:21" ht="15.5">
      <c r="A1519" s="51">
        <v>628</v>
      </c>
      <c r="B1519" s="51" t="s">
        <v>735</v>
      </c>
      <c r="C1519" s="51" t="s">
        <v>448</v>
      </c>
      <c r="D1519" s="51" t="str">
        <f t="shared" si="23"/>
        <v>GGXCNLChad</v>
      </c>
      <c r="E1519" s="51" t="s">
        <v>736</v>
      </c>
      <c r="F1519" s="51" t="s">
        <v>449</v>
      </c>
      <c r="G1519" s="51" t="s">
        <v>450</v>
      </c>
      <c r="H1519" s="51" t="s">
        <v>342</v>
      </c>
      <c r="I1519" s="51" t="s">
        <v>343</v>
      </c>
      <c r="J1519" s="51" t="s">
        <v>741</v>
      </c>
      <c r="K1519" s="51">
        <v>29.972999999999999</v>
      </c>
      <c r="L1519" s="51">
        <v>-132.53100000000001</v>
      </c>
      <c r="M1519" s="51">
        <v>-289.10500000000002</v>
      </c>
      <c r="N1519" s="51">
        <v>-283.57600000000002</v>
      </c>
      <c r="O1519" s="51">
        <v>-117.11</v>
      </c>
      <c r="P1519" s="51">
        <v>-13.55</v>
      </c>
      <c r="Q1519" s="51">
        <v>118.625</v>
      </c>
      <c r="R1519" s="51">
        <v>-11.022</v>
      </c>
      <c r="S1519" s="51">
        <v>97.805999999999997</v>
      </c>
      <c r="T1519" s="51">
        <v>-55.527999999999999</v>
      </c>
      <c r="U1519" s="51">
        <v>2020</v>
      </c>
    </row>
    <row r="1520" spans="1:21" ht="15.5">
      <c r="A1520" s="51">
        <v>628</v>
      </c>
      <c r="B1520" s="51" t="s">
        <v>735</v>
      </c>
      <c r="C1520" s="51" t="s">
        <v>451</v>
      </c>
      <c r="D1520" s="51" t="str">
        <f t="shared" si="23"/>
        <v>GGXCNL_NGDPChad</v>
      </c>
      <c r="E1520" s="51" t="s">
        <v>736</v>
      </c>
      <c r="F1520" s="51" t="s">
        <v>449</v>
      </c>
      <c r="G1520" s="51" t="s">
        <v>450</v>
      </c>
      <c r="H1520" s="51" t="s">
        <v>392</v>
      </c>
      <c r="I1520" s="51"/>
      <c r="J1520" s="51" t="s">
        <v>452</v>
      </c>
      <c r="K1520" s="51">
        <v>0.47299999999999998</v>
      </c>
      <c r="L1520" s="51">
        <v>-2.0649999999999999</v>
      </c>
      <c r="M1520" s="51">
        <v>-4.1820000000000004</v>
      </c>
      <c r="N1520" s="51">
        <v>-4.38</v>
      </c>
      <c r="O1520" s="51">
        <v>-1.9370000000000001</v>
      </c>
      <c r="P1520" s="51">
        <v>-0.23100000000000001</v>
      </c>
      <c r="Q1520" s="51">
        <v>1.9359999999999999</v>
      </c>
      <c r="R1520" s="51">
        <v>-0.17199999999999999</v>
      </c>
      <c r="S1520" s="51">
        <v>1.5840000000000001</v>
      </c>
      <c r="T1520" s="51">
        <v>-0.83499999999999996</v>
      </c>
      <c r="U1520" s="51">
        <v>2020</v>
      </c>
    </row>
    <row r="1521" spans="1:21" ht="15.5">
      <c r="A1521" s="51">
        <v>628</v>
      </c>
      <c r="B1521" s="51" t="s">
        <v>735</v>
      </c>
      <c r="C1521" s="51" t="s">
        <v>453</v>
      </c>
      <c r="D1521" s="51" t="str">
        <f t="shared" si="23"/>
        <v>GGSBChad</v>
      </c>
      <c r="E1521" s="51" t="s">
        <v>736</v>
      </c>
      <c r="F1521" s="51" t="s">
        <v>454</v>
      </c>
      <c r="G1521" s="51" t="s">
        <v>455</v>
      </c>
      <c r="H1521" s="51" t="s">
        <v>342</v>
      </c>
      <c r="I1521" s="51" t="s">
        <v>343</v>
      </c>
      <c r="J1521" s="51"/>
      <c r="K1521" s="51"/>
      <c r="L1521" s="51"/>
      <c r="M1521" s="51"/>
      <c r="N1521" s="51"/>
      <c r="O1521" s="51"/>
      <c r="P1521" s="51"/>
      <c r="Q1521" s="51"/>
      <c r="R1521" s="51"/>
      <c r="S1521" s="51"/>
      <c r="T1521" s="51"/>
      <c r="U1521" s="51"/>
    </row>
    <row r="1522" spans="1:21" ht="15.5">
      <c r="A1522" s="51">
        <v>628</v>
      </c>
      <c r="B1522" s="51" t="s">
        <v>735</v>
      </c>
      <c r="C1522" s="51" t="s">
        <v>456</v>
      </c>
      <c r="D1522" s="51" t="str">
        <f t="shared" si="23"/>
        <v>GGSB_NPGDPChad</v>
      </c>
      <c r="E1522" s="51" t="s">
        <v>736</v>
      </c>
      <c r="F1522" s="51" t="s">
        <v>454</v>
      </c>
      <c r="G1522" s="51" t="s">
        <v>455</v>
      </c>
      <c r="H1522" s="51" t="s">
        <v>380</v>
      </c>
      <c r="I1522" s="51"/>
      <c r="J1522" s="51"/>
      <c r="K1522" s="51"/>
      <c r="L1522" s="51"/>
      <c r="M1522" s="51"/>
      <c r="N1522" s="51"/>
      <c r="O1522" s="51"/>
      <c r="P1522" s="51"/>
      <c r="Q1522" s="51"/>
      <c r="R1522" s="51"/>
      <c r="S1522" s="51"/>
      <c r="T1522" s="51"/>
      <c r="U1522" s="51"/>
    </row>
    <row r="1523" spans="1:21" ht="15.5">
      <c r="A1523" s="51">
        <v>628</v>
      </c>
      <c r="B1523" s="51" t="s">
        <v>735</v>
      </c>
      <c r="C1523" s="51" t="s">
        <v>457</v>
      </c>
      <c r="D1523" s="51" t="str">
        <f t="shared" si="23"/>
        <v>GGXONLBChad</v>
      </c>
      <c r="E1523" s="51" t="s">
        <v>736</v>
      </c>
      <c r="F1523" s="51" t="s">
        <v>458</v>
      </c>
      <c r="G1523" s="51" t="s">
        <v>459</v>
      </c>
      <c r="H1523" s="51" t="s">
        <v>342</v>
      </c>
      <c r="I1523" s="51" t="s">
        <v>343</v>
      </c>
      <c r="J1523" s="51" t="s">
        <v>741</v>
      </c>
      <c r="K1523" s="51">
        <v>57.902999999999999</v>
      </c>
      <c r="L1523" s="51">
        <v>-98.543999999999997</v>
      </c>
      <c r="M1523" s="51">
        <v>-248.624</v>
      </c>
      <c r="N1523" s="51">
        <v>-174.44800000000001</v>
      </c>
      <c r="O1523" s="51">
        <v>3.5830000000000002</v>
      </c>
      <c r="P1523" s="51">
        <v>78.733999999999995</v>
      </c>
      <c r="Q1523" s="51">
        <v>185.35400000000001</v>
      </c>
      <c r="R1523" s="51">
        <v>52.695999999999998</v>
      </c>
      <c r="S1523" s="51">
        <v>155.428</v>
      </c>
      <c r="T1523" s="51">
        <v>3.21</v>
      </c>
      <c r="U1523" s="51">
        <v>2020</v>
      </c>
    </row>
    <row r="1524" spans="1:21" ht="15.5">
      <c r="A1524" s="51">
        <v>628</v>
      </c>
      <c r="B1524" s="51" t="s">
        <v>735</v>
      </c>
      <c r="C1524" s="51" t="s">
        <v>460</v>
      </c>
      <c r="D1524" s="51" t="str">
        <f t="shared" si="23"/>
        <v>GGXONLB_NGDPChad</v>
      </c>
      <c r="E1524" s="51" t="s">
        <v>736</v>
      </c>
      <c r="F1524" s="51" t="s">
        <v>458</v>
      </c>
      <c r="G1524" s="51" t="s">
        <v>459</v>
      </c>
      <c r="H1524" s="51" t="s">
        <v>392</v>
      </c>
      <c r="I1524" s="51"/>
      <c r="J1524" s="51" t="s">
        <v>461</v>
      </c>
      <c r="K1524" s="51">
        <v>0.91400000000000003</v>
      </c>
      <c r="L1524" s="51">
        <v>-1.5349999999999999</v>
      </c>
      <c r="M1524" s="51">
        <v>-3.597</v>
      </c>
      <c r="N1524" s="51">
        <v>-2.6949999999999998</v>
      </c>
      <c r="O1524" s="51">
        <v>5.8999999999999997E-2</v>
      </c>
      <c r="P1524" s="51">
        <v>1.345</v>
      </c>
      <c r="Q1524" s="51">
        <v>3.0249999999999999</v>
      </c>
      <c r="R1524" s="51">
        <v>0.82299999999999995</v>
      </c>
      <c r="S1524" s="51">
        <v>2.5169999999999999</v>
      </c>
      <c r="T1524" s="51">
        <v>4.8000000000000001E-2</v>
      </c>
      <c r="U1524" s="51">
        <v>2020</v>
      </c>
    </row>
    <row r="1525" spans="1:21" ht="15.5">
      <c r="A1525" s="51">
        <v>628</v>
      </c>
      <c r="B1525" s="51" t="s">
        <v>735</v>
      </c>
      <c r="C1525" s="51" t="s">
        <v>462</v>
      </c>
      <c r="D1525" s="51" t="str">
        <f t="shared" si="23"/>
        <v>GGXWDNChad</v>
      </c>
      <c r="E1525" s="51" t="s">
        <v>736</v>
      </c>
      <c r="F1525" s="51" t="s">
        <v>463</v>
      </c>
      <c r="G1525" s="51" t="s">
        <v>464</v>
      </c>
      <c r="H1525" s="51" t="s">
        <v>342</v>
      </c>
      <c r="I1525" s="51" t="s">
        <v>343</v>
      </c>
      <c r="J1525" s="51"/>
      <c r="K1525" s="51"/>
      <c r="L1525" s="51"/>
      <c r="M1525" s="51"/>
      <c r="N1525" s="51"/>
      <c r="O1525" s="51"/>
      <c r="P1525" s="51"/>
      <c r="Q1525" s="51"/>
      <c r="R1525" s="51"/>
      <c r="S1525" s="51"/>
      <c r="T1525" s="51"/>
      <c r="U1525" s="51"/>
    </row>
    <row r="1526" spans="1:21" ht="15.5">
      <c r="A1526" s="51">
        <v>628</v>
      </c>
      <c r="B1526" s="51" t="s">
        <v>735</v>
      </c>
      <c r="C1526" s="51" t="s">
        <v>465</v>
      </c>
      <c r="D1526" s="51" t="str">
        <f t="shared" si="23"/>
        <v>GGXWDN_NGDPChad</v>
      </c>
      <c r="E1526" s="51" t="s">
        <v>736</v>
      </c>
      <c r="F1526" s="51" t="s">
        <v>463</v>
      </c>
      <c r="G1526" s="51" t="s">
        <v>464</v>
      </c>
      <c r="H1526" s="51" t="s">
        <v>392</v>
      </c>
      <c r="I1526" s="51"/>
      <c r="J1526" s="51"/>
      <c r="K1526" s="51"/>
      <c r="L1526" s="51"/>
      <c r="M1526" s="51"/>
      <c r="N1526" s="51"/>
      <c r="O1526" s="51"/>
      <c r="P1526" s="51"/>
      <c r="Q1526" s="51"/>
      <c r="R1526" s="51"/>
      <c r="S1526" s="51"/>
      <c r="T1526" s="51"/>
      <c r="U1526" s="51"/>
    </row>
    <row r="1527" spans="1:21" ht="15.5">
      <c r="A1527" s="51">
        <v>628</v>
      </c>
      <c r="B1527" s="51" t="s">
        <v>735</v>
      </c>
      <c r="C1527" s="51" t="s">
        <v>466</v>
      </c>
      <c r="D1527" s="51" t="str">
        <f t="shared" si="23"/>
        <v>GGXWDGChad</v>
      </c>
      <c r="E1527" s="51" t="s">
        <v>736</v>
      </c>
      <c r="F1527" s="51" t="s">
        <v>467</v>
      </c>
      <c r="G1527" s="51" t="s">
        <v>468</v>
      </c>
      <c r="H1527" s="51" t="s">
        <v>342</v>
      </c>
      <c r="I1527" s="51" t="s">
        <v>343</v>
      </c>
      <c r="J1527" s="51" t="s">
        <v>741</v>
      </c>
      <c r="K1527" s="51">
        <v>1821.51</v>
      </c>
      <c r="L1527" s="51">
        <v>1965.81</v>
      </c>
      <c r="M1527" s="51">
        <v>2730.86</v>
      </c>
      <c r="N1527" s="51">
        <v>2840.93</v>
      </c>
      <c r="O1527" s="51">
        <v>3104.87</v>
      </c>
      <c r="P1527" s="51">
        <v>2943</v>
      </c>
      <c r="Q1527" s="51">
        <v>3005.77</v>
      </c>
      <c r="R1527" s="51">
        <v>2837.13</v>
      </c>
      <c r="S1527" s="51">
        <v>2654.99</v>
      </c>
      <c r="T1527" s="51">
        <v>2773.91</v>
      </c>
      <c r="U1527" s="51">
        <v>2020</v>
      </c>
    </row>
    <row r="1528" spans="1:21" ht="15.5">
      <c r="A1528" s="51">
        <v>628</v>
      </c>
      <c r="B1528" s="51" t="s">
        <v>735</v>
      </c>
      <c r="C1528" s="51" t="s">
        <v>469</v>
      </c>
      <c r="D1528" s="51" t="str">
        <f t="shared" si="23"/>
        <v>GGXWDG_NGDPChad</v>
      </c>
      <c r="E1528" s="51" t="s">
        <v>736</v>
      </c>
      <c r="F1528" s="51" t="s">
        <v>467</v>
      </c>
      <c r="G1528" s="51" t="s">
        <v>468</v>
      </c>
      <c r="H1528" s="51" t="s">
        <v>392</v>
      </c>
      <c r="I1528" s="51"/>
      <c r="J1528" s="51" t="s">
        <v>470</v>
      </c>
      <c r="K1528" s="51">
        <v>28.765000000000001</v>
      </c>
      <c r="L1528" s="51">
        <v>30.631</v>
      </c>
      <c r="M1528" s="51">
        <v>39.506</v>
      </c>
      <c r="N1528" s="51">
        <v>43.881999999999998</v>
      </c>
      <c r="O1528" s="51">
        <v>51.344000000000001</v>
      </c>
      <c r="P1528" s="51">
        <v>50.268000000000001</v>
      </c>
      <c r="Q1528" s="51">
        <v>49.055</v>
      </c>
      <c r="R1528" s="51">
        <v>44.286000000000001</v>
      </c>
      <c r="S1528" s="51">
        <v>43.003</v>
      </c>
      <c r="T1528" s="51">
        <v>41.692999999999998</v>
      </c>
      <c r="U1528" s="51">
        <v>2020</v>
      </c>
    </row>
    <row r="1529" spans="1:21" ht="15.5">
      <c r="A1529" s="51">
        <v>628</v>
      </c>
      <c r="B1529" s="51" t="s">
        <v>735</v>
      </c>
      <c r="C1529" s="51" t="s">
        <v>471</v>
      </c>
      <c r="D1529" s="51" t="str">
        <f t="shared" si="23"/>
        <v>NGDP_FYChad</v>
      </c>
      <c r="E1529" s="51" t="s">
        <v>736</v>
      </c>
      <c r="F1529" s="51" t="s">
        <v>472</v>
      </c>
      <c r="G1529" s="51" t="s">
        <v>473</v>
      </c>
      <c r="H1529" s="51" t="s">
        <v>342</v>
      </c>
      <c r="I1529" s="51" t="s">
        <v>343</v>
      </c>
      <c r="J1529" s="51" t="s">
        <v>741</v>
      </c>
      <c r="K1529" s="51">
        <v>6332.45</v>
      </c>
      <c r="L1529" s="51">
        <v>6417.74</v>
      </c>
      <c r="M1529" s="51">
        <v>6912.49</v>
      </c>
      <c r="N1529" s="51">
        <v>6474.07</v>
      </c>
      <c r="O1529" s="51">
        <v>6047.15</v>
      </c>
      <c r="P1529" s="51">
        <v>5854.57</v>
      </c>
      <c r="Q1529" s="51">
        <v>6127.32</v>
      </c>
      <c r="R1529" s="51">
        <v>6406.37</v>
      </c>
      <c r="S1529" s="51">
        <v>6174.01</v>
      </c>
      <c r="T1529" s="51">
        <v>6653.2</v>
      </c>
      <c r="U1529" s="51">
        <v>2020</v>
      </c>
    </row>
    <row r="1530" spans="1:21" ht="15.5">
      <c r="A1530" s="51">
        <v>628</v>
      </c>
      <c r="B1530" s="51" t="s">
        <v>735</v>
      </c>
      <c r="C1530" s="51" t="s">
        <v>474</v>
      </c>
      <c r="D1530" s="51" t="str">
        <f t="shared" si="23"/>
        <v>BCAChad</v>
      </c>
      <c r="E1530" s="51" t="s">
        <v>736</v>
      </c>
      <c r="F1530" s="51" t="s">
        <v>475</v>
      </c>
      <c r="G1530" s="51" t="s">
        <v>476</v>
      </c>
      <c r="H1530" s="51" t="s">
        <v>352</v>
      </c>
      <c r="I1530" s="51" t="s">
        <v>343</v>
      </c>
      <c r="J1530" s="51" t="s">
        <v>742</v>
      </c>
      <c r="K1530" s="51">
        <v>-0.96799999999999997</v>
      </c>
      <c r="L1530" s="51">
        <v>-1.1890000000000001</v>
      </c>
      <c r="M1530" s="51">
        <v>-1.2509999999999999</v>
      </c>
      <c r="N1530" s="51">
        <v>-1.5089999999999999</v>
      </c>
      <c r="O1530" s="51">
        <v>-1.0629999999999999</v>
      </c>
      <c r="P1530" s="51">
        <v>-0.71499999999999997</v>
      </c>
      <c r="Q1530" s="51">
        <v>-0.155</v>
      </c>
      <c r="R1530" s="51">
        <v>-0.53300000000000003</v>
      </c>
      <c r="S1530" s="51">
        <v>-0.94399999999999995</v>
      </c>
      <c r="T1530" s="51">
        <v>-0.82399999999999995</v>
      </c>
      <c r="U1530" s="51">
        <v>2013</v>
      </c>
    </row>
    <row r="1531" spans="1:21" ht="15.5">
      <c r="A1531" s="51">
        <v>628</v>
      </c>
      <c r="B1531" s="51" t="s">
        <v>735</v>
      </c>
      <c r="C1531" s="51" t="s">
        <v>478</v>
      </c>
      <c r="D1531" s="51" t="str">
        <f t="shared" si="23"/>
        <v>BCA_NGDPDChad</v>
      </c>
      <c r="E1531" s="51" t="s">
        <v>736</v>
      </c>
      <c r="F1531" s="51" t="s">
        <v>475</v>
      </c>
      <c r="G1531" s="51" t="s">
        <v>476</v>
      </c>
      <c r="H1531" s="51" t="s">
        <v>392</v>
      </c>
      <c r="I1531" s="51"/>
      <c r="J1531" s="51" t="s">
        <v>479</v>
      </c>
      <c r="K1531" s="51">
        <v>-7.8029999999999999</v>
      </c>
      <c r="L1531" s="51">
        <v>-9.1460000000000008</v>
      </c>
      <c r="M1531" s="51">
        <v>-8.93</v>
      </c>
      <c r="N1531" s="51">
        <v>-13.78</v>
      </c>
      <c r="O1531" s="51">
        <v>-10.423999999999999</v>
      </c>
      <c r="P1531" s="51">
        <v>-7.093</v>
      </c>
      <c r="Q1531" s="51">
        <v>-1.4</v>
      </c>
      <c r="R1531" s="51">
        <v>-4.8780000000000001</v>
      </c>
      <c r="S1531" s="51">
        <v>-8.7840000000000007</v>
      </c>
      <c r="T1531" s="51">
        <v>-6.5789999999999997</v>
      </c>
      <c r="U1531" s="51">
        <v>2013</v>
      </c>
    </row>
    <row r="1532" spans="1:21" ht="15.5">
      <c r="A1532" s="51">
        <v>228</v>
      </c>
      <c r="B1532" s="51" t="s">
        <v>743</v>
      </c>
      <c r="C1532" s="51" t="s">
        <v>338</v>
      </c>
      <c r="D1532" s="51" t="str">
        <f t="shared" si="23"/>
        <v>NGDP_RChile</v>
      </c>
      <c r="E1532" s="51" t="s">
        <v>189</v>
      </c>
      <c r="F1532" s="51" t="s">
        <v>340</v>
      </c>
      <c r="G1532" s="51" t="s">
        <v>341</v>
      </c>
      <c r="H1532" s="51" t="s">
        <v>342</v>
      </c>
      <c r="I1532" s="51" t="s">
        <v>343</v>
      </c>
      <c r="J1532" s="51" t="s">
        <v>744</v>
      </c>
      <c r="K1532" s="51">
        <v>132479.35999999999</v>
      </c>
      <c r="L1532" s="51">
        <v>137840.26999999999</v>
      </c>
      <c r="M1532" s="51">
        <v>140273.9</v>
      </c>
      <c r="N1532" s="51">
        <v>143493.79</v>
      </c>
      <c r="O1532" s="51">
        <v>145966.54</v>
      </c>
      <c r="P1532" s="51">
        <v>147650.75</v>
      </c>
      <c r="Q1532" s="51">
        <v>153141.9</v>
      </c>
      <c r="R1532" s="51">
        <v>154703.26</v>
      </c>
      <c r="S1532" s="51">
        <v>145666.43</v>
      </c>
      <c r="T1532" s="51">
        <v>154659.56</v>
      </c>
      <c r="U1532" s="51">
        <v>2020</v>
      </c>
    </row>
    <row r="1533" spans="1:21" ht="15.5">
      <c r="A1533" s="51">
        <v>228</v>
      </c>
      <c r="B1533" s="51" t="s">
        <v>743</v>
      </c>
      <c r="C1533" s="51" t="s">
        <v>345</v>
      </c>
      <c r="D1533" s="51" t="str">
        <f t="shared" si="23"/>
        <v>NGDP_RPCHChile</v>
      </c>
      <c r="E1533" s="51" t="s">
        <v>189</v>
      </c>
      <c r="F1533" s="51" t="s">
        <v>340</v>
      </c>
      <c r="G1533" s="51" t="s">
        <v>346</v>
      </c>
      <c r="H1533" s="51" t="s">
        <v>347</v>
      </c>
      <c r="I1533" s="51"/>
      <c r="J1533" s="51" t="s">
        <v>348</v>
      </c>
      <c r="K1533" s="51">
        <v>5.3319999999999999</v>
      </c>
      <c r="L1533" s="51">
        <v>4.0469999999999997</v>
      </c>
      <c r="M1533" s="51">
        <v>1.766</v>
      </c>
      <c r="N1533" s="51">
        <v>2.2949999999999999</v>
      </c>
      <c r="O1533" s="51">
        <v>1.7230000000000001</v>
      </c>
      <c r="P1533" s="51">
        <v>1.1539999999999999</v>
      </c>
      <c r="Q1533" s="51">
        <v>3.7189999999999999</v>
      </c>
      <c r="R1533" s="51">
        <v>1.02</v>
      </c>
      <c r="S1533" s="51">
        <v>-5.8410000000000002</v>
      </c>
      <c r="T1533" s="51">
        <v>6.1740000000000004</v>
      </c>
      <c r="U1533" s="51">
        <v>2020</v>
      </c>
    </row>
    <row r="1534" spans="1:21" ht="15.5">
      <c r="A1534" s="51">
        <v>228</v>
      </c>
      <c r="B1534" s="51" t="s">
        <v>743</v>
      </c>
      <c r="C1534" s="51" t="s">
        <v>349</v>
      </c>
      <c r="D1534" s="51" t="str">
        <f t="shared" si="23"/>
        <v>NGDPChile</v>
      </c>
      <c r="E1534" s="51" t="s">
        <v>189</v>
      </c>
      <c r="F1534" s="51" t="s">
        <v>155</v>
      </c>
      <c r="G1534" s="51" t="s">
        <v>350</v>
      </c>
      <c r="H1534" s="51" t="s">
        <v>342</v>
      </c>
      <c r="I1534" s="51" t="s">
        <v>343</v>
      </c>
      <c r="J1534" s="51" t="s">
        <v>744</v>
      </c>
      <c r="K1534" s="51">
        <v>129903.66</v>
      </c>
      <c r="L1534" s="51">
        <v>137867.95000000001</v>
      </c>
      <c r="M1534" s="51">
        <v>148566.10999999999</v>
      </c>
      <c r="N1534" s="51">
        <v>159520.99</v>
      </c>
      <c r="O1534" s="51">
        <v>169455.4</v>
      </c>
      <c r="P1534" s="51">
        <v>179667.34</v>
      </c>
      <c r="Q1534" s="51">
        <v>190721.99</v>
      </c>
      <c r="R1534" s="51">
        <v>196396.64</v>
      </c>
      <c r="S1534" s="51">
        <v>200224.38</v>
      </c>
      <c r="T1534" s="51">
        <v>219506.04</v>
      </c>
      <c r="U1534" s="51">
        <v>2020</v>
      </c>
    </row>
    <row r="1535" spans="1:21" ht="15.5">
      <c r="A1535" s="51">
        <v>228</v>
      </c>
      <c r="B1535" s="51" t="s">
        <v>743</v>
      </c>
      <c r="C1535" s="51" t="s">
        <v>157</v>
      </c>
      <c r="D1535" s="51" t="str">
        <f t="shared" si="23"/>
        <v>NGDPDChile</v>
      </c>
      <c r="E1535" s="51" t="s">
        <v>189</v>
      </c>
      <c r="F1535" s="51" t="s">
        <v>155</v>
      </c>
      <c r="G1535" s="51" t="s">
        <v>351</v>
      </c>
      <c r="H1535" s="51" t="s">
        <v>352</v>
      </c>
      <c r="I1535" s="51" t="s">
        <v>343</v>
      </c>
      <c r="J1535" s="51" t="s">
        <v>353</v>
      </c>
      <c r="K1535" s="51">
        <v>267.02100000000002</v>
      </c>
      <c r="L1535" s="51">
        <v>278.346</v>
      </c>
      <c r="M1535" s="51">
        <v>260.47199999999998</v>
      </c>
      <c r="N1535" s="51">
        <v>243.88800000000001</v>
      </c>
      <c r="O1535" s="51">
        <v>250.32599999999999</v>
      </c>
      <c r="P1535" s="51">
        <v>276.89999999999998</v>
      </c>
      <c r="Q1535" s="51">
        <v>297.43599999999998</v>
      </c>
      <c r="R1535" s="51">
        <v>279.27</v>
      </c>
      <c r="S1535" s="51">
        <v>252.756</v>
      </c>
      <c r="T1535" s="51">
        <v>307.93799999999999</v>
      </c>
      <c r="U1535" s="51">
        <v>2020</v>
      </c>
    </row>
    <row r="1536" spans="1:21" ht="15.5">
      <c r="A1536" s="51">
        <v>228</v>
      </c>
      <c r="B1536" s="51" t="s">
        <v>743</v>
      </c>
      <c r="C1536" s="51" t="s">
        <v>354</v>
      </c>
      <c r="D1536" s="51" t="str">
        <f t="shared" si="23"/>
        <v>PPPGDPChile</v>
      </c>
      <c r="E1536" s="51" t="s">
        <v>189</v>
      </c>
      <c r="F1536" s="51" t="s">
        <v>155</v>
      </c>
      <c r="G1536" s="51" t="s">
        <v>355</v>
      </c>
      <c r="H1536" s="51" t="s">
        <v>356</v>
      </c>
      <c r="I1536" s="51" t="s">
        <v>343</v>
      </c>
      <c r="J1536" s="51" t="s">
        <v>353</v>
      </c>
      <c r="K1536" s="51">
        <v>374.11599999999999</v>
      </c>
      <c r="L1536" s="51">
        <v>394.26799999999997</v>
      </c>
      <c r="M1536" s="51">
        <v>404.577</v>
      </c>
      <c r="N1536" s="51">
        <v>407.60599999999999</v>
      </c>
      <c r="O1536" s="51">
        <v>413.32799999999997</v>
      </c>
      <c r="P1536" s="51">
        <v>436.86599999999999</v>
      </c>
      <c r="Q1536" s="51">
        <v>463.99299999999999</v>
      </c>
      <c r="R1536" s="51">
        <v>477.09100000000001</v>
      </c>
      <c r="S1536" s="51">
        <v>454.66800000000001</v>
      </c>
      <c r="T1536" s="51">
        <v>491.53500000000003</v>
      </c>
      <c r="U1536" s="51">
        <v>2020</v>
      </c>
    </row>
    <row r="1537" spans="1:21" ht="15.5">
      <c r="A1537" s="51">
        <v>228</v>
      </c>
      <c r="B1537" s="51" t="s">
        <v>743</v>
      </c>
      <c r="C1537" s="51" t="s">
        <v>357</v>
      </c>
      <c r="D1537" s="51" t="str">
        <f t="shared" si="23"/>
        <v>NGDP_DChile</v>
      </c>
      <c r="E1537" s="51" t="s">
        <v>189</v>
      </c>
      <c r="F1537" s="51" t="s">
        <v>358</v>
      </c>
      <c r="G1537" s="51" t="s">
        <v>359</v>
      </c>
      <c r="H1537" s="51" t="s">
        <v>360</v>
      </c>
      <c r="I1537" s="51"/>
      <c r="J1537" s="51" t="s">
        <v>361</v>
      </c>
      <c r="K1537" s="51">
        <v>98.055999999999997</v>
      </c>
      <c r="L1537" s="51">
        <v>100.02</v>
      </c>
      <c r="M1537" s="51">
        <v>105.911</v>
      </c>
      <c r="N1537" s="51">
        <v>111.169</v>
      </c>
      <c r="O1537" s="51">
        <v>116.092</v>
      </c>
      <c r="P1537" s="51">
        <v>121.684</v>
      </c>
      <c r="Q1537" s="51">
        <v>124.539</v>
      </c>
      <c r="R1537" s="51">
        <v>126.95099999999999</v>
      </c>
      <c r="S1537" s="51">
        <v>137.45400000000001</v>
      </c>
      <c r="T1537" s="51">
        <v>141.929</v>
      </c>
      <c r="U1537" s="51">
        <v>2020</v>
      </c>
    </row>
    <row r="1538" spans="1:21" ht="15.5">
      <c r="A1538" s="51">
        <v>228</v>
      </c>
      <c r="B1538" s="51" t="s">
        <v>743</v>
      </c>
      <c r="C1538" s="51" t="s">
        <v>362</v>
      </c>
      <c r="D1538" s="51" t="str">
        <f t="shared" si="23"/>
        <v>NGDPRPCChile</v>
      </c>
      <c r="E1538" s="51" t="s">
        <v>189</v>
      </c>
      <c r="F1538" s="51" t="s">
        <v>363</v>
      </c>
      <c r="G1538" s="51" t="s">
        <v>364</v>
      </c>
      <c r="H1538" s="51" t="s">
        <v>342</v>
      </c>
      <c r="I1538" s="51" t="s">
        <v>333</v>
      </c>
      <c r="J1538" s="51" t="s">
        <v>365</v>
      </c>
      <c r="K1538" s="51">
        <v>7594773.04</v>
      </c>
      <c r="L1538" s="51">
        <v>7826540.54</v>
      </c>
      <c r="M1538" s="51">
        <v>7886042.4299999997</v>
      </c>
      <c r="N1538" s="51">
        <v>7984553.7199999997</v>
      </c>
      <c r="O1538" s="51">
        <v>8034642.96</v>
      </c>
      <c r="P1538" s="51">
        <v>8016136.1500000004</v>
      </c>
      <c r="Q1538" s="51">
        <v>8166956.2300000004</v>
      </c>
      <c r="R1538" s="51">
        <v>8096588.3399999999</v>
      </c>
      <c r="S1538" s="51">
        <v>7486078.3300000001</v>
      </c>
      <c r="T1538" s="51">
        <v>7843574.5599999996</v>
      </c>
      <c r="U1538" s="51">
        <v>2019</v>
      </c>
    </row>
    <row r="1539" spans="1:21" ht="15.5">
      <c r="A1539" s="51">
        <v>228</v>
      </c>
      <c r="B1539" s="51" t="s">
        <v>743</v>
      </c>
      <c r="C1539" s="51" t="s">
        <v>366</v>
      </c>
      <c r="D1539" s="51" t="str">
        <f t="shared" ref="D1539:D1602" si="24">C1539&amp;E1539</f>
        <v>NGDPRPPPPCChile</v>
      </c>
      <c r="E1539" s="51" t="s">
        <v>189</v>
      </c>
      <c r="F1539" s="51" t="s">
        <v>363</v>
      </c>
      <c r="G1539" s="51" t="s">
        <v>367</v>
      </c>
      <c r="H1539" s="51" t="s">
        <v>368</v>
      </c>
      <c r="I1539" s="51" t="s">
        <v>333</v>
      </c>
      <c r="J1539" s="51" t="s">
        <v>365</v>
      </c>
      <c r="K1539" s="51">
        <v>22471.279999999999</v>
      </c>
      <c r="L1539" s="51">
        <v>23157.03</v>
      </c>
      <c r="M1539" s="51">
        <v>23333.08</v>
      </c>
      <c r="N1539" s="51">
        <v>23624.560000000001</v>
      </c>
      <c r="O1539" s="51">
        <v>23772.76</v>
      </c>
      <c r="P1539" s="51">
        <v>23718</v>
      </c>
      <c r="Q1539" s="51">
        <v>24164.25</v>
      </c>
      <c r="R1539" s="51">
        <v>23956.04</v>
      </c>
      <c r="S1539" s="51">
        <v>22149.68</v>
      </c>
      <c r="T1539" s="51">
        <v>23207.43</v>
      </c>
      <c r="U1539" s="51">
        <v>2019</v>
      </c>
    </row>
    <row r="1540" spans="1:21" ht="15.5">
      <c r="A1540" s="51">
        <v>228</v>
      </c>
      <c r="B1540" s="51" t="s">
        <v>743</v>
      </c>
      <c r="C1540" s="51" t="s">
        <v>369</v>
      </c>
      <c r="D1540" s="51" t="str">
        <f t="shared" si="24"/>
        <v>NGDPPCChile</v>
      </c>
      <c r="E1540" s="51" t="s">
        <v>189</v>
      </c>
      <c r="F1540" s="51" t="s">
        <v>370</v>
      </c>
      <c r="G1540" s="51" t="s">
        <v>371</v>
      </c>
      <c r="H1540" s="51" t="s">
        <v>342</v>
      </c>
      <c r="I1540" s="51" t="s">
        <v>333</v>
      </c>
      <c r="J1540" s="51" t="s">
        <v>372</v>
      </c>
      <c r="K1540" s="51">
        <v>7447113.6200000001</v>
      </c>
      <c r="L1540" s="51">
        <v>7828112.4699999997</v>
      </c>
      <c r="M1540" s="51">
        <v>8352221.1799999997</v>
      </c>
      <c r="N1540" s="51">
        <v>8876369.25</v>
      </c>
      <c r="O1540" s="51">
        <v>9327573.4600000009</v>
      </c>
      <c r="P1540" s="51">
        <v>9754355.1899999995</v>
      </c>
      <c r="Q1540" s="51">
        <v>10171077.15</v>
      </c>
      <c r="R1540" s="51">
        <v>10278663.32</v>
      </c>
      <c r="S1540" s="51">
        <v>10289916.029999999</v>
      </c>
      <c r="T1540" s="51">
        <v>11132269.65</v>
      </c>
      <c r="U1540" s="51">
        <v>2019</v>
      </c>
    </row>
    <row r="1541" spans="1:21" ht="15.5">
      <c r="A1541" s="51">
        <v>228</v>
      </c>
      <c r="B1541" s="51" t="s">
        <v>743</v>
      </c>
      <c r="C1541" s="51" t="s">
        <v>373</v>
      </c>
      <c r="D1541" s="51" t="str">
        <f t="shared" si="24"/>
        <v>NGDPDPCChile</v>
      </c>
      <c r="E1541" s="51" t="s">
        <v>189</v>
      </c>
      <c r="F1541" s="51" t="s">
        <v>370</v>
      </c>
      <c r="G1541" s="51" t="s">
        <v>374</v>
      </c>
      <c r="H1541" s="51" t="s">
        <v>352</v>
      </c>
      <c r="I1541" s="51" t="s">
        <v>333</v>
      </c>
      <c r="J1541" s="51" t="s">
        <v>372</v>
      </c>
      <c r="K1541" s="51">
        <v>15307.79</v>
      </c>
      <c r="L1541" s="51">
        <v>15804.44</v>
      </c>
      <c r="M1541" s="51">
        <v>14643.45</v>
      </c>
      <c r="N1541" s="51">
        <v>13570.89</v>
      </c>
      <c r="O1541" s="51">
        <v>13779.04</v>
      </c>
      <c r="P1541" s="51">
        <v>15033.26</v>
      </c>
      <c r="Q1541" s="51">
        <v>15862.05</v>
      </c>
      <c r="R1541" s="51">
        <v>14615.95</v>
      </c>
      <c r="S1541" s="51">
        <v>12989.6</v>
      </c>
      <c r="T1541" s="51">
        <v>15617.13</v>
      </c>
      <c r="U1541" s="51">
        <v>2019</v>
      </c>
    </row>
    <row r="1542" spans="1:21" ht="15.5">
      <c r="A1542" s="51">
        <v>228</v>
      </c>
      <c r="B1542" s="51" t="s">
        <v>743</v>
      </c>
      <c r="C1542" s="51" t="s">
        <v>375</v>
      </c>
      <c r="D1542" s="51" t="str">
        <f t="shared" si="24"/>
        <v>PPPPCChile</v>
      </c>
      <c r="E1542" s="51" t="s">
        <v>189</v>
      </c>
      <c r="F1542" s="51" t="s">
        <v>370</v>
      </c>
      <c r="G1542" s="51" t="s">
        <v>376</v>
      </c>
      <c r="H1542" s="51" t="s">
        <v>356</v>
      </c>
      <c r="I1542" s="51" t="s">
        <v>333</v>
      </c>
      <c r="J1542" s="51" t="s">
        <v>372</v>
      </c>
      <c r="K1542" s="51">
        <v>21447.3</v>
      </c>
      <c r="L1542" s="51">
        <v>22386.47</v>
      </c>
      <c r="M1542" s="51">
        <v>22744.84</v>
      </c>
      <c r="N1542" s="51">
        <v>22680.799999999999</v>
      </c>
      <c r="O1542" s="51">
        <v>22751.41</v>
      </c>
      <c r="P1542" s="51">
        <v>23718</v>
      </c>
      <c r="Q1542" s="51">
        <v>24744.42</v>
      </c>
      <c r="R1542" s="51">
        <v>24969.16</v>
      </c>
      <c r="S1542" s="51">
        <v>23366.27</v>
      </c>
      <c r="T1542" s="51">
        <v>24928.25</v>
      </c>
      <c r="U1542" s="51">
        <v>2019</v>
      </c>
    </row>
    <row r="1543" spans="1:21" ht="15.5">
      <c r="A1543" s="51">
        <v>228</v>
      </c>
      <c r="B1543" s="51" t="s">
        <v>743</v>
      </c>
      <c r="C1543" s="51" t="s">
        <v>377</v>
      </c>
      <c r="D1543" s="51" t="str">
        <f t="shared" si="24"/>
        <v>NGAP_NPGDPChile</v>
      </c>
      <c r="E1543" s="51" t="s">
        <v>189</v>
      </c>
      <c r="F1543" s="51" t="s">
        <v>378</v>
      </c>
      <c r="G1543" s="51" t="s">
        <v>379</v>
      </c>
      <c r="H1543" s="51" t="s">
        <v>380</v>
      </c>
      <c r="I1543" s="51"/>
      <c r="J1543" s="51"/>
      <c r="K1543" s="51"/>
      <c r="L1543" s="51"/>
      <c r="M1543" s="51"/>
      <c r="N1543" s="51"/>
      <c r="O1543" s="51"/>
      <c r="P1543" s="51"/>
      <c r="Q1543" s="51"/>
      <c r="R1543" s="51"/>
      <c r="S1543" s="51"/>
      <c r="T1543" s="51"/>
      <c r="U1543" s="51"/>
    </row>
    <row r="1544" spans="1:21" ht="15.5">
      <c r="A1544" s="51">
        <v>228</v>
      </c>
      <c r="B1544" s="51" t="s">
        <v>743</v>
      </c>
      <c r="C1544" s="51" t="s">
        <v>381</v>
      </c>
      <c r="D1544" s="51" t="str">
        <f t="shared" si="24"/>
        <v>PPPSHChile</v>
      </c>
      <c r="E1544" s="51" t="s">
        <v>189</v>
      </c>
      <c r="F1544" s="51" t="s">
        <v>382</v>
      </c>
      <c r="G1544" s="51" t="s">
        <v>383</v>
      </c>
      <c r="H1544" s="51" t="s">
        <v>384</v>
      </c>
      <c r="I1544" s="51"/>
      <c r="J1544" s="51" t="s">
        <v>353</v>
      </c>
      <c r="K1544" s="51">
        <v>0.374</v>
      </c>
      <c r="L1544" s="51">
        <v>0.375</v>
      </c>
      <c r="M1544" s="51">
        <v>0.371</v>
      </c>
      <c r="N1544" s="51">
        <v>0.36599999999999999</v>
      </c>
      <c r="O1544" s="51">
        <v>0.35799999999999998</v>
      </c>
      <c r="P1544" s="51">
        <v>0.35899999999999999</v>
      </c>
      <c r="Q1544" s="51">
        <v>0.36</v>
      </c>
      <c r="R1544" s="51">
        <v>0.35399999999999998</v>
      </c>
      <c r="S1544" s="51">
        <v>0.34499999999999997</v>
      </c>
      <c r="T1544" s="51">
        <v>0.34599999999999997</v>
      </c>
      <c r="U1544" s="51">
        <v>2020</v>
      </c>
    </row>
    <row r="1545" spans="1:21" ht="15.5">
      <c r="A1545" s="51">
        <v>228</v>
      </c>
      <c r="B1545" s="51" t="s">
        <v>743</v>
      </c>
      <c r="C1545" s="51" t="s">
        <v>385</v>
      </c>
      <c r="D1545" s="51" t="str">
        <f t="shared" si="24"/>
        <v>PPPEXChile</v>
      </c>
      <c r="E1545" s="51" t="s">
        <v>189</v>
      </c>
      <c r="F1545" s="51" t="s">
        <v>386</v>
      </c>
      <c r="G1545" s="51" t="s">
        <v>387</v>
      </c>
      <c r="H1545" s="51" t="s">
        <v>388</v>
      </c>
      <c r="I1545" s="51"/>
      <c r="J1545" s="51" t="s">
        <v>353</v>
      </c>
      <c r="K1545" s="51">
        <v>347.22800000000001</v>
      </c>
      <c r="L1545" s="51">
        <v>349.68099999999998</v>
      </c>
      <c r="M1545" s="51">
        <v>367.214</v>
      </c>
      <c r="N1545" s="51">
        <v>391.36099999999999</v>
      </c>
      <c r="O1545" s="51">
        <v>409.97800000000001</v>
      </c>
      <c r="P1545" s="51">
        <v>411.26400000000001</v>
      </c>
      <c r="Q1545" s="51">
        <v>411.04500000000002</v>
      </c>
      <c r="R1545" s="51">
        <v>411.654</v>
      </c>
      <c r="S1545" s="51">
        <v>440.375</v>
      </c>
      <c r="T1545" s="51">
        <v>446.572</v>
      </c>
      <c r="U1545" s="51">
        <v>2020</v>
      </c>
    </row>
    <row r="1546" spans="1:21" ht="15.5">
      <c r="A1546" s="51">
        <v>228</v>
      </c>
      <c r="B1546" s="51" t="s">
        <v>743</v>
      </c>
      <c r="C1546" s="51" t="s">
        <v>389</v>
      </c>
      <c r="D1546" s="51" t="str">
        <f t="shared" si="24"/>
        <v>NID_NGDPChile</v>
      </c>
      <c r="E1546" s="51" t="s">
        <v>189</v>
      </c>
      <c r="F1546" s="51" t="s">
        <v>390</v>
      </c>
      <c r="G1546" s="51" t="s">
        <v>391</v>
      </c>
      <c r="H1546" s="51" t="s">
        <v>392</v>
      </c>
      <c r="I1546" s="51"/>
      <c r="J1546" s="51" t="s">
        <v>744</v>
      </c>
      <c r="K1546" s="51">
        <v>26.36</v>
      </c>
      <c r="L1546" s="51">
        <v>25.692</v>
      </c>
      <c r="M1546" s="51">
        <v>23.259</v>
      </c>
      <c r="N1546" s="51">
        <v>23.774000000000001</v>
      </c>
      <c r="O1546" s="51">
        <v>22.277000000000001</v>
      </c>
      <c r="P1546" s="51">
        <v>21.271999999999998</v>
      </c>
      <c r="Q1546" s="51">
        <v>22.146999999999998</v>
      </c>
      <c r="R1546" s="51">
        <v>22.946999999999999</v>
      </c>
      <c r="S1546" s="51">
        <v>19.844999999999999</v>
      </c>
      <c r="T1546" s="51">
        <v>20.052</v>
      </c>
      <c r="U1546" s="51">
        <v>2020</v>
      </c>
    </row>
    <row r="1547" spans="1:21" ht="15.5">
      <c r="A1547" s="51">
        <v>228</v>
      </c>
      <c r="B1547" s="51" t="s">
        <v>743</v>
      </c>
      <c r="C1547" s="51" t="s">
        <v>393</v>
      </c>
      <c r="D1547" s="51" t="str">
        <f t="shared" si="24"/>
        <v>NGSD_NGDPChile</v>
      </c>
      <c r="E1547" s="51" t="s">
        <v>189</v>
      </c>
      <c r="F1547" s="51" t="s">
        <v>394</v>
      </c>
      <c r="G1547" s="51" t="s">
        <v>395</v>
      </c>
      <c r="H1547" s="51" t="s">
        <v>392</v>
      </c>
      <c r="I1547" s="51"/>
      <c r="J1547" s="51" t="s">
        <v>744</v>
      </c>
      <c r="K1547" s="51">
        <v>21.936</v>
      </c>
      <c r="L1547" s="51">
        <v>20.902999999999999</v>
      </c>
      <c r="M1547" s="51">
        <v>21.234000000000002</v>
      </c>
      <c r="N1547" s="51">
        <v>21.338000000000001</v>
      </c>
      <c r="O1547" s="51">
        <v>20.327999999999999</v>
      </c>
      <c r="P1547" s="51">
        <v>18.931000000000001</v>
      </c>
      <c r="Q1547" s="51">
        <v>18.146999999999998</v>
      </c>
      <c r="R1547" s="51">
        <v>19.209</v>
      </c>
      <c r="S1547" s="51">
        <v>21.202999999999999</v>
      </c>
      <c r="T1547" s="51">
        <v>20.393000000000001</v>
      </c>
      <c r="U1547" s="51">
        <v>2020</v>
      </c>
    </row>
    <row r="1548" spans="1:21" ht="15.5">
      <c r="A1548" s="51">
        <v>228</v>
      </c>
      <c r="B1548" s="51" t="s">
        <v>743</v>
      </c>
      <c r="C1548" s="51" t="s">
        <v>396</v>
      </c>
      <c r="D1548" s="51" t="str">
        <f t="shared" si="24"/>
        <v>PCPIChile</v>
      </c>
      <c r="E1548" s="51" t="s">
        <v>189</v>
      </c>
      <c r="F1548" s="51" t="s">
        <v>397</v>
      </c>
      <c r="G1548" s="51" t="s">
        <v>398</v>
      </c>
      <c r="H1548" s="51" t="s">
        <v>360</v>
      </c>
      <c r="I1548" s="51"/>
      <c r="J1548" s="51" t="s">
        <v>745</v>
      </c>
      <c r="K1548" s="51">
        <v>82.858999999999995</v>
      </c>
      <c r="L1548" s="51">
        <v>84.340999999999994</v>
      </c>
      <c r="M1548" s="51">
        <v>88.316999999999993</v>
      </c>
      <c r="N1548" s="51">
        <v>92.158000000000001</v>
      </c>
      <c r="O1548" s="51">
        <v>95.650999999999996</v>
      </c>
      <c r="P1548" s="51">
        <v>97.739000000000004</v>
      </c>
      <c r="Q1548" s="51">
        <v>100.005</v>
      </c>
      <c r="R1548" s="51">
        <v>102.256</v>
      </c>
      <c r="S1548" s="51">
        <v>105.369</v>
      </c>
      <c r="T1548" s="51">
        <v>108.631</v>
      </c>
      <c r="U1548" s="51">
        <v>2020</v>
      </c>
    </row>
    <row r="1549" spans="1:21" ht="15.5">
      <c r="A1549" s="51">
        <v>228</v>
      </c>
      <c r="B1549" s="51" t="s">
        <v>743</v>
      </c>
      <c r="C1549" s="51" t="s">
        <v>400</v>
      </c>
      <c r="D1549" s="51" t="str">
        <f t="shared" si="24"/>
        <v>PCPIPCHChile</v>
      </c>
      <c r="E1549" s="51" t="s">
        <v>189</v>
      </c>
      <c r="F1549" s="51" t="s">
        <v>397</v>
      </c>
      <c r="G1549" s="51" t="s">
        <v>401</v>
      </c>
      <c r="H1549" s="51" t="s">
        <v>347</v>
      </c>
      <c r="I1549" s="51"/>
      <c r="J1549" s="51" t="s">
        <v>402</v>
      </c>
      <c r="K1549" s="51">
        <v>2.9990000000000001</v>
      </c>
      <c r="L1549" s="51">
        <v>1.7889999999999999</v>
      </c>
      <c r="M1549" s="51">
        <v>4.7140000000000004</v>
      </c>
      <c r="N1549" s="51">
        <v>4.3490000000000002</v>
      </c>
      <c r="O1549" s="51">
        <v>3.7890000000000001</v>
      </c>
      <c r="P1549" s="51">
        <v>2.1829999999999998</v>
      </c>
      <c r="Q1549" s="51">
        <v>2.319</v>
      </c>
      <c r="R1549" s="51">
        <v>2.2509999999999999</v>
      </c>
      <c r="S1549" s="51">
        <v>3.044</v>
      </c>
      <c r="T1549" s="51">
        <v>3.0950000000000002</v>
      </c>
      <c r="U1549" s="51">
        <v>2020</v>
      </c>
    </row>
    <row r="1550" spans="1:21" ht="15.5">
      <c r="A1550" s="51">
        <v>228</v>
      </c>
      <c r="B1550" s="51" t="s">
        <v>743</v>
      </c>
      <c r="C1550" s="51" t="s">
        <v>403</v>
      </c>
      <c r="D1550" s="51" t="str">
        <f t="shared" si="24"/>
        <v>PCPIEChile</v>
      </c>
      <c r="E1550" s="51" t="s">
        <v>189</v>
      </c>
      <c r="F1550" s="51" t="s">
        <v>404</v>
      </c>
      <c r="G1550" s="51" t="s">
        <v>405</v>
      </c>
      <c r="H1550" s="51" t="s">
        <v>360</v>
      </c>
      <c r="I1550" s="51"/>
      <c r="J1550" s="51" t="s">
        <v>745</v>
      </c>
      <c r="K1550" s="51">
        <v>83.435000000000002</v>
      </c>
      <c r="L1550" s="51">
        <v>85.984999999999999</v>
      </c>
      <c r="M1550" s="51">
        <v>90.024000000000001</v>
      </c>
      <c r="N1550" s="51">
        <v>94.009</v>
      </c>
      <c r="O1550" s="51">
        <v>96.578000000000003</v>
      </c>
      <c r="P1550" s="51">
        <v>98.76</v>
      </c>
      <c r="Q1550" s="51">
        <v>100.852</v>
      </c>
      <c r="R1550" s="51">
        <v>103.84</v>
      </c>
      <c r="S1550" s="51">
        <v>106.901</v>
      </c>
      <c r="T1550" s="51">
        <v>110.108</v>
      </c>
      <c r="U1550" s="51">
        <v>2020</v>
      </c>
    </row>
    <row r="1551" spans="1:21" ht="15.5">
      <c r="A1551" s="51">
        <v>228</v>
      </c>
      <c r="B1551" s="51" t="s">
        <v>743</v>
      </c>
      <c r="C1551" s="51" t="s">
        <v>406</v>
      </c>
      <c r="D1551" s="51" t="str">
        <f t="shared" si="24"/>
        <v>PCPIEPCHChile</v>
      </c>
      <c r="E1551" s="51" t="s">
        <v>189</v>
      </c>
      <c r="F1551" s="51" t="s">
        <v>404</v>
      </c>
      <c r="G1551" s="51" t="s">
        <v>407</v>
      </c>
      <c r="H1551" s="51" t="s">
        <v>347</v>
      </c>
      <c r="I1551" s="51"/>
      <c r="J1551" s="51" t="s">
        <v>408</v>
      </c>
      <c r="K1551" s="51">
        <v>1.4570000000000001</v>
      </c>
      <c r="L1551" s="51">
        <v>3.056</v>
      </c>
      <c r="M1551" s="51">
        <v>4.6970000000000001</v>
      </c>
      <c r="N1551" s="51">
        <v>4.4269999999999996</v>
      </c>
      <c r="O1551" s="51">
        <v>2.7320000000000002</v>
      </c>
      <c r="P1551" s="51">
        <v>2.2589999999999999</v>
      </c>
      <c r="Q1551" s="51">
        <v>2.1190000000000002</v>
      </c>
      <c r="R1551" s="51">
        <v>2.9620000000000002</v>
      </c>
      <c r="S1551" s="51">
        <v>2.948</v>
      </c>
      <c r="T1551" s="51">
        <v>3</v>
      </c>
      <c r="U1551" s="51">
        <v>2020</v>
      </c>
    </row>
    <row r="1552" spans="1:21" ht="15.5">
      <c r="A1552" s="51">
        <v>228</v>
      </c>
      <c r="B1552" s="51" t="s">
        <v>743</v>
      </c>
      <c r="C1552" s="51" t="s">
        <v>409</v>
      </c>
      <c r="D1552" s="51" t="str">
        <f t="shared" si="24"/>
        <v>FLIBOR6Chile</v>
      </c>
      <c r="E1552" s="51" t="s">
        <v>189</v>
      </c>
      <c r="F1552" s="51" t="s">
        <v>410</v>
      </c>
      <c r="G1552" s="51"/>
      <c r="H1552" s="51" t="s">
        <v>384</v>
      </c>
      <c r="I1552" s="51"/>
      <c r="J1552" s="51"/>
      <c r="K1552" s="51"/>
      <c r="L1552" s="51"/>
      <c r="M1552" s="51"/>
      <c r="N1552" s="51"/>
      <c r="O1552" s="51"/>
      <c r="P1552" s="51"/>
      <c r="Q1552" s="51"/>
      <c r="R1552" s="51"/>
      <c r="S1552" s="51"/>
      <c r="T1552" s="51"/>
      <c r="U1552" s="51"/>
    </row>
    <row r="1553" spans="1:21" ht="15.5">
      <c r="A1553" s="51">
        <v>228</v>
      </c>
      <c r="B1553" s="51" t="s">
        <v>743</v>
      </c>
      <c r="C1553" s="51" t="s">
        <v>411</v>
      </c>
      <c r="D1553" s="51" t="str">
        <f t="shared" si="24"/>
        <v>TM_RPCHChile</v>
      </c>
      <c r="E1553" s="51" t="s">
        <v>189</v>
      </c>
      <c r="F1553" s="51" t="s">
        <v>412</v>
      </c>
      <c r="G1553" s="51" t="s">
        <v>413</v>
      </c>
      <c r="H1553" s="51" t="s">
        <v>347</v>
      </c>
      <c r="I1553" s="51"/>
      <c r="J1553" s="51" t="s">
        <v>746</v>
      </c>
      <c r="K1553" s="51">
        <v>5.0869999999999997</v>
      </c>
      <c r="L1553" s="51">
        <v>2.1339999999999999</v>
      </c>
      <c r="M1553" s="51">
        <v>-6.4829999999999997</v>
      </c>
      <c r="N1553" s="51">
        <v>-1.1950000000000001</v>
      </c>
      <c r="O1553" s="51">
        <v>0.88600000000000001</v>
      </c>
      <c r="P1553" s="51">
        <v>4.5629999999999997</v>
      </c>
      <c r="Q1553" s="51">
        <v>8.0830000000000002</v>
      </c>
      <c r="R1553" s="51">
        <v>-2.3450000000000002</v>
      </c>
      <c r="S1553" s="51">
        <v>-12.791</v>
      </c>
      <c r="T1553" s="51">
        <v>7.8369999999999997</v>
      </c>
      <c r="U1553" s="51">
        <v>2020</v>
      </c>
    </row>
    <row r="1554" spans="1:21" ht="15.5">
      <c r="A1554" s="51">
        <v>228</v>
      </c>
      <c r="B1554" s="51" t="s">
        <v>743</v>
      </c>
      <c r="C1554" s="51" t="s">
        <v>415</v>
      </c>
      <c r="D1554" s="51" t="str">
        <f t="shared" si="24"/>
        <v>TMG_RPCHChile</v>
      </c>
      <c r="E1554" s="51" t="s">
        <v>189</v>
      </c>
      <c r="F1554" s="51" t="s">
        <v>416</v>
      </c>
      <c r="G1554" s="51" t="s">
        <v>417</v>
      </c>
      <c r="H1554" s="51" t="s">
        <v>347</v>
      </c>
      <c r="I1554" s="51"/>
      <c r="J1554" s="51" t="s">
        <v>746</v>
      </c>
      <c r="K1554" s="51">
        <v>6.0720000000000001</v>
      </c>
      <c r="L1554" s="51">
        <v>1.3169999999999999</v>
      </c>
      <c r="M1554" s="51">
        <v>-6.3419999999999996</v>
      </c>
      <c r="N1554" s="51">
        <v>-0.68600000000000005</v>
      </c>
      <c r="O1554" s="51">
        <v>1.0640000000000001</v>
      </c>
      <c r="P1554" s="51">
        <v>4.944</v>
      </c>
      <c r="Q1554" s="51">
        <v>8.5579999999999998</v>
      </c>
      <c r="R1554" s="51">
        <v>-2.4740000000000002</v>
      </c>
      <c r="S1554" s="51">
        <v>-10.304</v>
      </c>
      <c r="T1554" s="51">
        <v>7.4219999999999997</v>
      </c>
      <c r="U1554" s="51">
        <v>2020</v>
      </c>
    </row>
    <row r="1555" spans="1:21" ht="15.5">
      <c r="A1555" s="51">
        <v>228</v>
      </c>
      <c r="B1555" s="51" t="s">
        <v>743</v>
      </c>
      <c r="C1555" s="51" t="s">
        <v>418</v>
      </c>
      <c r="D1555" s="51" t="str">
        <f t="shared" si="24"/>
        <v>TX_RPCHChile</v>
      </c>
      <c r="E1555" s="51" t="s">
        <v>189</v>
      </c>
      <c r="F1555" s="51" t="s">
        <v>419</v>
      </c>
      <c r="G1555" s="51" t="s">
        <v>420</v>
      </c>
      <c r="H1555" s="51" t="s">
        <v>347</v>
      </c>
      <c r="I1555" s="51"/>
      <c r="J1555" s="51" t="s">
        <v>746</v>
      </c>
      <c r="K1555" s="51">
        <v>0.29599999999999999</v>
      </c>
      <c r="L1555" s="51">
        <v>3.3620000000000001</v>
      </c>
      <c r="M1555" s="51">
        <v>0.251</v>
      </c>
      <c r="N1555" s="51">
        <v>-1.7310000000000001</v>
      </c>
      <c r="O1555" s="51">
        <v>0.53200000000000003</v>
      </c>
      <c r="P1555" s="51">
        <v>-1.53</v>
      </c>
      <c r="Q1555" s="51">
        <v>5.2759999999999998</v>
      </c>
      <c r="R1555" s="51">
        <v>-2.5840000000000001</v>
      </c>
      <c r="S1555" s="51">
        <v>-1.07</v>
      </c>
      <c r="T1555" s="51">
        <v>1.8520000000000001</v>
      </c>
      <c r="U1555" s="51">
        <v>2020</v>
      </c>
    </row>
    <row r="1556" spans="1:21" ht="15.5">
      <c r="A1556" s="51">
        <v>228</v>
      </c>
      <c r="B1556" s="51" t="s">
        <v>743</v>
      </c>
      <c r="C1556" s="51" t="s">
        <v>421</v>
      </c>
      <c r="D1556" s="51" t="str">
        <f t="shared" si="24"/>
        <v>TXG_RPCHChile</v>
      </c>
      <c r="E1556" s="51" t="s">
        <v>189</v>
      </c>
      <c r="F1556" s="51" t="s">
        <v>422</v>
      </c>
      <c r="G1556" s="51" t="s">
        <v>423</v>
      </c>
      <c r="H1556" s="51" t="s">
        <v>347</v>
      </c>
      <c r="I1556" s="51"/>
      <c r="J1556" s="51" t="s">
        <v>746</v>
      </c>
      <c r="K1556" s="51">
        <v>2.0659999999999998</v>
      </c>
      <c r="L1556" s="51">
        <v>3.8149999999999999</v>
      </c>
      <c r="M1556" s="51">
        <v>1.6739999999999999</v>
      </c>
      <c r="N1556" s="51">
        <v>-1.2789999999999999</v>
      </c>
      <c r="O1556" s="51">
        <v>0.39200000000000002</v>
      </c>
      <c r="P1556" s="51">
        <v>-1.944</v>
      </c>
      <c r="Q1556" s="51">
        <v>6.2850000000000001</v>
      </c>
      <c r="R1556" s="51">
        <v>-2.3969999999999998</v>
      </c>
      <c r="S1556" s="51">
        <v>2.9740000000000002</v>
      </c>
      <c r="T1556" s="51">
        <v>3.31</v>
      </c>
      <c r="U1556" s="51">
        <v>2020</v>
      </c>
    </row>
    <row r="1557" spans="1:21" ht="15.5">
      <c r="A1557" s="51">
        <v>228</v>
      </c>
      <c r="B1557" s="51" t="s">
        <v>743</v>
      </c>
      <c r="C1557" s="51" t="s">
        <v>424</v>
      </c>
      <c r="D1557" s="51" t="str">
        <f t="shared" si="24"/>
        <v>LURChile</v>
      </c>
      <c r="E1557" s="51" t="s">
        <v>189</v>
      </c>
      <c r="F1557" s="51" t="s">
        <v>425</v>
      </c>
      <c r="G1557" s="51" t="s">
        <v>426</v>
      </c>
      <c r="H1557" s="51" t="s">
        <v>427</v>
      </c>
      <c r="I1557" s="51"/>
      <c r="J1557" s="51" t="s">
        <v>747</v>
      </c>
      <c r="K1557" s="51">
        <v>6.5949999999999998</v>
      </c>
      <c r="L1557" s="51">
        <v>6.0819999999999999</v>
      </c>
      <c r="M1557" s="51">
        <v>6.4950000000000001</v>
      </c>
      <c r="N1557" s="51">
        <v>6.3280000000000003</v>
      </c>
      <c r="O1557" s="51">
        <v>6.6849999999999996</v>
      </c>
      <c r="P1557" s="51">
        <v>6.9649999999999999</v>
      </c>
      <c r="Q1557" s="51">
        <v>7.3769999999999998</v>
      </c>
      <c r="R1557" s="51">
        <v>7.2229999999999999</v>
      </c>
      <c r="S1557" s="51">
        <v>10.778</v>
      </c>
      <c r="T1557" s="51">
        <v>8.9640000000000004</v>
      </c>
      <c r="U1557" s="51">
        <v>2020</v>
      </c>
    </row>
    <row r="1558" spans="1:21" ht="15.5">
      <c r="A1558" s="51">
        <v>228</v>
      </c>
      <c r="B1558" s="51" t="s">
        <v>743</v>
      </c>
      <c r="C1558" s="51" t="s">
        <v>428</v>
      </c>
      <c r="D1558" s="51" t="str">
        <f t="shared" si="24"/>
        <v>LEChile</v>
      </c>
      <c r="E1558" s="51" t="s">
        <v>189</v>
      </c>
      <c r="F1558" s="51" t="s">
        <v>429</v>
      </c>
      <c r="G1558" s="51" t="s">
        <v>430</v>
      </c>
      <c r="H1558" s="51" t="s">
        <v>431</v>
      </c>
      <c r="I1558" s="51" t="s">
        <v>432</v>
      </c>
      <c r="J1558" s="51"/>
      <c r="K1558" s="51"/>
      <c r="L1558" s="51"/>
      <c r="M1558" s="51"/>
      <c r="N1558" s="51"/>
      <c r="O1558" s="51"/>
      <c r="P1558" s="51"/>
      <c r="Q1558" s="51"/>
      <c r="R1558" s="51"/>
      <c r="S1558" s="51"/>
      <c r="T1558" s="51"/>
      <c r="U1558" s="51"/>
    </row>
    <row r="1559" spans="1:21" ht="15.5">
      <c r="A1559" s="51">
        <v>228</v>
      </c>
      <c r="B1559" s="51" t="s">
        <v>743</v>
      </c>
      <c r="C1559" s="51" t="s">
        <v>433</v>
      </c>
      <c r="D1559" s="51" t="str">
        <f t="shared" si="24"/>
        <v>LPChile</v>
      </c>
      <c r="E1559" s="51" t="s">
        <v>189</v>
      </c>
      <c r="F1559" s="51" t="s">
        <v>434</v>
      </c>
      <c r="G1559" s="51" t="s">
        <v>435</v>
      </c>
      <c r="H1559" s="51" t="s">
        <v>431</v>
      </c>
      <c r="I1559" s="51" t="s">
        <v>432</v>
      </c>
      <c r="J1559" s="51" t="s">
        <v>748</v>
      </c>
      <c r="K1559" s="51">
        <v>17.443000000000001</v>
      </c>
      <c r="L1559" s="51">
        <v>17.611999999999998</v>
      </c>
      <c r="M1559" s="51">
        <v>17.788</v>
      </c>
      <c r="N1559" s="51">
        <v>17.971</v>
      </c>
      <c r="O1559" s="51">
        <v>18.167000000000002</v>
      </c>
      <c r="P1559" s="51">
        <v>18.419</v>
      </c>
      <c r="Q1559" s="51">
        <v>18.751000000000001</v>
      </c>
      <c r="R1559" s="51">
        <v>19.106999999999999</v>
      </c>
      <c r="S1559" s="51">
        <v>19.457999999999998</v>
      </c>
      <c r="T1559" s="51">
        <v>19.718</v>
      </c>
      <c r="U1559" s="51">
        <v>2019</v>
      </c>
    </row>
    <row r="1560" spans="1:21" ht="15.5">
      <c r="A1560" s="51">
        <v>228</v>
      </c>
      <c r="B1560" s="51" t="s">
        <v>743</v>
      </c>
      <c r="C1560" s="51" t="s">
        <v>437</v>
      </c>
      <c r="D1560" s="51" t="str">
        <f t="shared" si="24"/>
        <v>GGRChile</v>
      </c>
      <c r="E1560" s="51" t="s">
        <v>189</v>
      </c>
      <c r="F1560" s="51" t="s">
        <v>438</v>
      </c>
      <c r="G1560" s="51" t="s">
        <v>439</v>
      </c>
      <c r="H1560" s="51" t="s">
        <v>342</v>
      </c>
      <c r="I1560" s="51" t="s">
        <v>343</v>
      </c>
      <c r="J1560" s="51" t="s">
        <v>749</v>
      </c>
      <c r="K1560" s="51">
        <v>30892.91</v>
      </c>
      <c r="L1560" s="51">
        <v>31140.71</v>
      </c>
      <c r="M1560" s="51">
        <v>33076.35</v>
      </c>
      <c r="N1560" s="51">
        <v>36386.080000000002</v>
      </c>
      <c r="O1560" s="51">
        <v>38319.78</v>
      </c>
      <c r="P1560" s="51">
        <v>40999.89</v>
      </c>
      <c r="Q1560" s="51">
        <v>45693.48</v>
      </c>
      <c r="R1560" s="51">
        <v>46333.919999999998</v>
      </c>
      <c r="S1560" s="51">
        <v>43726.87</v>
      </c>
      <c r="T1560" s="51">
        <v>54562.8</v>
      </c>
      <c r="U1560" s="51">
        <v>2020</v>
      </c>
    </row>
    <row r="1561" spans="1:21" ht="15.5">
      <c r="A1561" s="51">
        <v>228</v>
      </c>
      <c r="B1561" s="51" t="s">
        <v>743</v>
      </c>
      <c r="C1561" s="51" t="s">
        <v>441</v>
      </c>
      <c r="D1561" s="51" t="str">
        <f t="shared" si="24"/>
        <v>GGR_NGDPChile</v>
      </c>
      <c r="E1561" s="51" t="s">
        <v>189</v>
      </c>
      <c r="F1561" s="51" t="s">
        <v>438</v>
      </c>
      <c r="G1561" s="51" t="s">
        <v>439</v>
      </c>
      <c r="H1561" s="51" t="s">
        <v>392</v>
      </c>
      <c r="I1561" s="51"/>
      <c r="J1561" s="51" t="s">
        <v>442</v>
      </c>
      <c r="K1561" s="51">
        <v>23.780999999999999</v>
      </c>
      <c r="L1561" s="51">
        <v>22.587</v>
      </c>
      <c r="M1561" s="51">
        <v>22.263999999999999</v>
      </c>
      <c r="N1561" s="51">
        <v>22.81</v>
      </c>
      <c r="O1561" s="51">
        <v>22.613</v>
      </c>
      <c r="P1561" s="51">
        <v>22.82</v>
      </c>
      <c r="Q1561" s="51">
        <v>23.957999999999998</v>
      </c>
      <c r="R1561" s="51">
        <v>23.591999999999999</v>
      </c>
      <c r="S1561" s="51">
        <v>21.838999999999999</v>
      </c>
      <c r="T1561" s="51">
        <v>24.856999999999999</v>
      </c>
      <c r="U1561" s="51">
        <v>2020</v>
      </c>
    </row>
    <row r="1562" spans="1:21" ht="15.5">
      <c r="A1562" s="51">
        <v>228</v>
      </c>
      <c r="B1562" s="51" t="s">
        <v>743</v>
      </c>
      <c r="C1562" s="51" t="s">
        <v>443</v>
      </c>
      <c r="D1562" s="51" t="str">
        <f t="shared" si="24"/>
        <v>GGXChile</v>
      </c>
      <c r="E1562" s="51" t="s">
        <v>189</v>
      </c>
      <c r="F1562" s="51" t="s">
        <v>444</v>
      </c>
      <c r="G1562" s="51" t="s">
        <v>445</v>
      </c>
      <c r="H1562" s="51" t="s">
        <v>342</v>
      </c>
      <c r="I1562" s="51" t="s">
        <v>343</v>
      </c>
      <c r="J1562" s="51" t="s">
        <v>749</v>
      </c>
      <c r="K1562" s="51">
        <v>30008.080000000002</v>
      </c>
      <c r="L1562" s="51">
        <v>31788.19</v>
      </c>
      <c r="M1562" s="51">
        <v>35290.75</v>
      </c>
      <c r="N1562" s="51">
        <v>39699.370000000003</v>
      </c>
      <c r="O1562" s="51">
        <v>42810.2</v>
      </c>
      <c r="P1562" s="51">
        <v>45711.42</v>
      </c>
      <c r="Q1562" s="51">
        <v>48494.45</v>
      </c>
      <c r="R1562" s="51">
        <v>51591.37</v>
      </c>
      <c r="S1562" s="51">
        <v>58008.21</v>
      </c>
      <c r="T1562" s="51">
        <v>59700.59</v>
      </c>
      <c r="U1562" s="51">
        <v>2020</v>
      </c>
    </row>
    <row r="1563" spans="1:21" ht="15.5">
      <c r="A1563" s="51">
        <v>228</v>
      </c>
      <c r="B1563" s="51" t="s">
        <v>743</v>
      </c>
      <c r="C1563" s="51" t="s">
        <v>446</v>
      </c>
      <c r="D1563" s="51" t="str">
        <f t="shared" si="24"/>
        <v>GGX_NGDPChile</v>
      </c>
      <c r="E1563" s="51" t="s">
        <v>189</v>
      </c>
      <c r="F1563" s="51" t="s">
        <v>444</v>
      </c>
      <c r="G1563" s="51" t="s">
        <v>445</v>
      </c>
      <c r="H1563" s="51" t="s">
        <v>392</v>
      </c>
      <c r="I1563" s="51"/>
      <c r="J1563" s="51" t="s">
        <v>447</v>
      </c>
      <c r="K1563" s="51">
        <v>23.1</v>
      </c>
      <c r="L1563" s="51">
        <v>23.056999999999999</v>
      </c>
      <c r="M1563" s="51">
        <v>23.754000000000001</v>
      </c>
      <c r="N1563" s="51">
        <v>24.887</v>
      </c>
      <c r="O1563" s="51">
        <v>25.263000000000002</v>
      </c>
      <c r="P1563" s="51">
        <v>25.442</v>
      </c>
      <c r="Q1563" s="51">
        <v>25.427</v>
      </c>
      <c r="R1563" s="51">
        <v>26.268999999999998</v>
      </c>
      <c r="S1563" s="51">
        <v>28.972000000000001</v>
      </c>
      <c r="T1563" s="51">
        <v>27.198</v>
      </c>
      <c r="U1563" s="51">
        <v>2020</v>
      </c>
    </row>
    <row r="1564" spans="1:21" ht="15.5">
      <c r="A1564" s="51">
        <v>228</v>
      </c>
      <c r="B1564" s="51" t="s">
        <v>743</v>
      </c>
      <c r="C1564" s="51" t="s">
        <v>448</v>
      </c>
      <c r="D1564" s="51" t="str">
        <f t="shared" si="24"/>
        <v>GGXCNLChile</v>
      </c>
      <c r="E1564" s="51" t="s">
        <v>189</v>
      </c>
      <c r="F1564" s="51" t="s">
        <v>449</v>
      </c>
      <c r="G1564" s="51" t="s">
        <v>450</v>
      </c>
      <c r="H1564" s="51" t="s">
        <v>342</v>
      </c>
      <c r="I1564" s="51" t="s">
        <v>343</v>
      </c>
      <c r="J1564" s="51" t="s">
        <v>749</v>
      </c>
      <c r="K1564" s="51">
        <v>884.827</v>
      </c>
      <c r="L1564" s="51">
        <v>-647.47799999999995</v>
      </c>
      <c r="M1564" s="51">
        <v>-2214.4</v>
      </c>
      <c r="N1564" s="51">
        <v>-3313.29</v>
      </c>
      <c r="O1564" s="51">
        <v>-4490.41</v>
      </c>
      <c r="P1564" s="51">
        <v>-4711.53</v>
      </c>
      <c r="Q1564" s="51">
        <v>-2800.97</v>
      </c>
      <c r="R1564" s="51">
        <v>-5257.45</v>
      </c>
      <c r="S1564" s="51">
        <v>-14281.35</v>
      </c>
      <c r="T1564" s="51">
        <v>-5137.79</v>
      </c>
      <c r="U1564" s="51">
        <v>2020</v>
      </c>
    </row>
    <row r="1565" spans="1:21" ht="15.5">
      <c r="A1565" s="51">
        <v>228</v>
      </c>
      <c r="B1565" s="51" t="s">
        <v>743</v>
      </c>
      <c r="C1565" s="51" t="s">
        <v>451</v>
      </c>
      <c r="D1565" s="51" t="str">
        <f t="shared" si="24"/>
        <v>GGXCNL_NGDPChile</v>
      </c>
      <c r="E1565" s="51" t="s">
        <v>189</v>
      </c>
      <c r="F1565" s="51" t="s">
        <v>449</v>
      </c>
      <c r="G1565" s="51" t="s">
        <v>450</v>
      </c>
      <c r="H1565" s="51" t="s">
        <v>392</v>
      </c>
      <c r="I1565" s="51"/>
      <c r="J1565" s="51" t="s">
        <v>452</v>
      </c>
      <c r="K1565" s="51">
        <v>0.68100000000000005</v>
      </c>
      <c r="L1565" s="51">
        <v>-0.47</v>
      </c>
      <c r="M1565" s="51">
        <v>-1.4910000000000001</v>
      </c>
      <c r="N1565" s="51">
        <v>-2.077</v>
      </c>
      <c r="O1565" s="51">
        <v>-2.65</v>
      </c>
      <c r="P1565" s="51">
        <v>-2.6219999999999999</v>
      </c>
      <c r="Q1565" s="51">
        <v>-1.4690000000000001</v>
      </c>
      <c r="R1565" s="51">
        <v>-2.677</v>
      </c>
      <c r="S1565" s="51">
        <v>-7.133</v>
      </c>
      <c r="T1565" s="51">
        <v>-2.3410000000000002</v>
      </c>
      <c r="U1565" s="51">
        <v>2020</v>
      </c>
    </row>
    <row r="1566" spans="1:21" ht="15.5">
      <c r="A1566" s="51">
        <v>228</v>
      </c>
      <c r="B1566" s="51" t="s">
        <v>743</v>
      </c>
      <c r="C1566" s="51" t="s">
        <v>453</v>
      </c>
      <c r="D1566" s="51" t="str">
        <f t="shared" si="24"/>
        <v>GGSBChile</v>
      </c>
      <c r="E1566" s="51" t="s">
        <v>189</v>
      </c>
      <c r="F1566" s="51" t="s">
        <v>454</v>
      </c>
      <c r="G1566" s="51" t="s">
        <v>455</v>
      </c>
      <c r="H1566" s="51" t="s">
        <v>342</v>
      </c>
      <c r="I1566" s="51" t="s">
        <v>343</v>
      </c>
      <c r="J1566" s="51" t="s">
        <v>749</v>
      </c>
      <c r="K1566" s="51">
        <v>-478.84800000000001</v>
      </c>
      <c r="L1566" s="51">
        <v>-711.1</v>
      </c>
      <c r="M1566" s="51">
        <v>-743.51700000000005</v>
      </c>
      <c r="N1566" s="51">
        <v>749.06200000000001</v>
      </c>
      <c r="O1566" s="51">
        <v>-1632.42</v>
      </c>
      <c r="P1566" s="51">
        <v>-3621.87</v>
      </c>
      <c r="Q1566" s="51">
        <v>-2866.95</v>
      </c>
      <c r="R1566" s="51">
        <v>-3344.07</v>
      </c>
      <c r="S1566" s="51">
        <v>-5417.62</v>
      </c>
      <c r="T1566" s="51">
        <v>-9219.25</v>
      </c>
      <c r="U1566" s="51">
        <v>2020</v>
      </c>
    </row>
    <row r="1567" spans="1:21" ht="15.5">
      <c r="A1567" s="51">
        <v>228</v>
      </c>
      <c r="B1567" s="51" t="s">
        <v>743</v>
      </c>
      <c r="C1567" s="51" t="s">
        <v>456</v>
      </c>
      <c r="D1567" s="51" t="str">
        <f t="shared" si="24"/>
        <v>GGSB_NPGDPChile</v>
      </c>
      <c r="E1567" s="51" t="s">
        <v>189</v>
      </c>
      <c r="F1567" s="51" t="s">
        <v>454</v>
      </c>
      <c r="G1567" s="51" t="s">
        <v>455</v>
      </c>
      <c r="H1567" s="51" t="s">
        <v>380</v>
      </c>
      <c r="I1567" s="51"/>
      <c r="J1567" s="51" t="s">
        <v>505</v>
      </c>
      <c r="K1567" s="51">
        <v>-0.372</v>
      </c>
      <c r="L1567" s="51">
        <v>-0.52</v>
      </c>
      <c r="M1567" s="51">
        <v>-0.497</v>
      </c>
      <c r="N1567" s="51">
        <v>0.46700000000000003</v>
      </c>
      <c r="O1567" s="51">
        <v>-0.95399999999999996</v>
      </c>
      <c r="P1567" s="51">
        <v>-1.9790000000000001</v>
      </c>
      <c r="Q1567" s="51">
        <v>-1.4930000000000001</v>
      </c>
      <c r="R1567" s="51">
        <v>-1.681</v>
      </c>
      <c r="S1567" s="51">
        <v>-2.5539999999999998</v>
      </c>
      <c r="T1567" s="51">
        <v>-4.1319999999999997</v>
      </c>
      <c r="U1567" s="51">
        <v>2020</v>
      </c>
    </row>
    <row r="1568" spans="1:21" ht="15.5">
      <c r="A1568" s="51">
        <v>228</v>
      </c>
      <c r="B1568" s="51" t="s">
        <v>743</v>
      </c>
      <c r="C1568" s="51" t="s">
        <v>457</v>
      </c>
      <c r="D1568" s="51" t="str">
        <f t="shared" si="24"/>
        <v>GGXONLBChile</v>
      </c>
      <c r="E1568" s="51" t="s">
        <v>189</v>
      </c>
      <c r="F1568" s="51" t="s">
        <v>458</v>
      </c>
      <c r="G1568" s="51" t="s">
        <v>459</v>
      </c>
      <c r="H1568" s="51" t="s">
        <v>342</v>
      </c>
      <c r="I1568" s="51" t="s">
        <v>343</v>
      </c>
      <c r="J1568" s="51" t="s">
        <v>749</v>
      </c>
      <c r="K1568" s="51">
        <v>1027.45</v>
      </c>
      <c r="L1568" s="51">
        <v>-535.86199999999997</v>
      </c>
      <c r="M1568" s="51">
        <v>-2000.89</v>
      </c>
      <c r="N1568" s="51">
        <v>-2968.23</v>
      </c>
      <c r="O1568" s="51">
        <v>-4012.14</v>
      </c>
      <c r="P1568" s="51">
        <v>-4065.92</v>
      </c>
      <c r="Q1568" s="51">
        <v>-2099.42</v>
      </c>
      <c r="R1568" s="51">
        <v>-4569.95</v>
      </c>
      <c r="S1568" s="51">
        <v>-13230.59</v>
      </c>
      <c r="T1568" s="51">
        <v>-4115.3900000000003</v>
      </c>
      <c r="U1568" s="51">
        <v>2020</v>
      </c>
    </row>
    <row r="1569" spans="1:21" ht="15.5">
      <c r="A1569" s="51">
        <v>228</v>
      </c>
      <c r="B1569" s="51" t="s">
        <v>743</v>
      </c>
      <c r="C1569" s="51" t="s">
        <v>460</v>
      </c>
      <c r="D1569" s="51" t="str">
        <f t="shared" si="24"/>
        <v>GGXONLB_NGDPChile</v>
      </c>
      <c r="E1569" s="51" t="s">
        <v>189</v>
      </c>
      <c r="F1569" s="51" t="s">
        <v>458</v>
      </c>
      <c r="G1569" s="51" t="s">
        <v>459</v>
      </c>
      <c r="H1569" s="51" t="s">
        <v>392</v>
      </c>
      <c r="I1569" s="51"/>
      <c r="J1569" s="51" t="s">
        <v>461</v>
      </c>
      <c r="K1569" s="51">
        <v>0.79100000000000004</v>
      </c>
      <c r="L1569" s="51">
        <v>-0.38900000000000001</v>
      </c>
      <c r="M1569" s="51">
        <v>-1.347</v>
      </c>
      <c r="N1569" s="51">
        <v>-1.861</v>
      </c>
      <c r="O1569" s="51">
        <v>-2.3679999999999999</v>
      </c>
      <c r="P1569" s="51">
        <v>-2.2629999999999999</v>
      </c>
      <c r="Q1569" s="51">
        <v>-1.101</v>
      </c>
      <c r="R1569" s="51">
        <v>-2.327</v>
      </c>
      <c r="S1569" s="51">
        <v>-6.6079999999999997</v>
      </c>
      <c r="T1569" s="51">
        <v>-1.875</v>
      </c>
      <c r="U1569" s="51">
        <v>2020</v>
      </c>
    </row>
    <row r="1570" spans="1:21" ht="15.5">
      <c r="A1570" s="51">
        <v>228</v>
      </c>
      <c r="B1570" s="51" t="s">
        <v>743</v>
      </c>
      <c r="C1570" s="51" t="s">
        <v>462</v>
      </c>
      <c r="D1570" s="51" t="str">
        <f t="shared" si="24"/>
        <v>GGXWDNChile</v>
      </c>
      <c r="E1570" s="51" t="s">
        <v>189</v>
      </c>
      <c r="F1570" s="51" t="s">
        <v>463</v>
      </c>
      <c r="G1570" s="51" t="s">
        <v>464</v>
      </c>
      <c r="H1570" s="51" t="s">
        <v>342</v>
      </c>
      <c r="I1570" s="51" t="s">
        <v>343</v>
      </c>
      <c r="J1570" s="51" t="s">
        <v>749</v>
      </c>
      <c r="K1570" s="51">
        <v>-8800.2099999999991</v>
      </c>
      <c r="L1570" s="51">
        <v>-7752.98</v>
      </c>
      <c r="M1570" s="51">
        <v>-6463.81</v>
      </c>
      <c r="N1570" s="51">
        <v>-5487.75</v>
      </c>
      <c r="O1570" s="51">
        <v>1594.68</v>
      </c>
      <c r="P1570" s="51">
        <v>7928.48</v>
      </c>
      <c r="Q1570" s="51">
        <v>10873.15</v>
      </c>
      <c r="R1570" s="51">
        <v>16064.3</v>
      </c>
      <c r="S1570" s="51">
        <v>17323.240000000002</v>
      </c>
      <c r="T1570" s="51">
        <v>23661</v>
      </c>
      <c r="U1570" s="51">
        <v>2020</v>
      </c>
    </row>
    <row r="1571" spans="1:21" ht="15.5">
      <c r="A1571" s="51">
        <v>228</v>
      </c>
      <c r="B1571" s="51" t="s">
        <v>743</v>
      </c>
      <c r="C1571" s="51" t="s">
        <v>465</v>
      </c>
      <c r="D1571" s="51" t="str">
        <f t="shared" si="24"/>
        <v>GGXWDN_NGDPChile</v>
      </c>
      <c r="E1571" s="51" t="s">
        <v>189</v>
      </c>
      <c r="F1571" s="51" t="s">
        <v>463</v>
      </c>
      <c r="G1571" s="51" t="s">
        <v>464</v>
      </c>
      <c r="H1571" s="51" t="s">
        <v>392</v>
      </c>
      <c r="I1571" s="51"/>
      <c r="J1571" s="51" t="s">
        <v>487</v>
      </c>
      <c r="K1571" s="51">
        <v>-6.774</v>
      </c>
      <c r="L1571" s="51">
        <v>-5.6230000000000002</v>
      </c>
      <c r="M1571" s="51">
        <v>-4.351</v>
      </c>
      <c r="N1571" s="51">
        <v>-3.44</v>
      </c>
      <c r="O1571" s="51">
        <v>0.94099999999999995</v>
      </c>
      <c r="P1571" s="51">
        <v>4.4130000000000003</v>
      </c>
      <c r="Q1571" s="51">
        <v>5.7009999999999996</v>
      </c>
      <c r="R1571" s="51">
        <v>8.18</v>
      </c>
      <c r="S1571" s="51">
        <v>8.6519999999999992</v>
      </c>
      <c r="T1571" s="51">
        <v>10.779</v>
      </c>
      <c r="U1571" s="51">
        <v>2020</v>
      </c>
    </row>
    <row r="1572" spans="1:21" ht="15.5">
      <c r="A1572" s="51">
        <v>228</v>
      </c>
      <c r="B1572" s="51" t="s">
        <v>743</v>
      </c>
      <c r="C1572" s="51" t="s">
        <v>466</v>
      </c>
      <c r="D1572" s="51" t="str">
        <f t="shared" si="24"/>
        <v>GGXWDGChile</v>
      </c>
      <c r="E1572" s="51" t="s">
        <v>189</v>
      </c>
      <c r="F1572" s="51" t="s">
        <v>467</v>
      </c>
      <c r="G1572" s="51" t="s">
        <v>468</v>
      </c>
      <c r="H1572" s="51" t="s">
        <v>342</v>
      </c>
      <c r="I1572" s="51" t="s">
        <v>343</v>
      </c>
      <c r="J1572" s="51" t="s">
        <v>749</v>
      </c>
      <c r="K1572" s="51">
        <v>15517.62</v>
      </c>
      <c r="L1572" s="51">
        <v>17553.689999999999</v>
      </c>
      <c r="M1572" s="51">
        <v>22221.91</v>
      </c>
      <c r="N1572" s="51">
        <v>27560.19</v>
      </c>
      <c r="O1572" s="51">
        <v>35610.199999999997</v>
      </c>
      <c r="P1572" s="51">
        <v>42410.92</v>
      </c>
      <c r="Q1572" s="51">
        <v>48870.46</v>
      </c>
      <c r="R1572" s="51">
        <v>55393.440000000002</v>
      </c>
      <c r="S1572" s="51">
        <v>65157.46</v>
      </c>
      <c r="T1572" s="51">
        <v>73830.48</v>
      </c>
      <c r="U1572" s="51">
        <v>2020</v>
      </c>
    </row>
    <row r="1573" spans="1:21" ht="15.5">
      <c r="A1573" s="51">
        <v>228</v>
      </c>
      <c r="B1573" s="51" t="s">
        <v>743</v>
      </c>
      <c r="C1573" s="51" t="s">
        <v>469</v>
      </c>
      <c r="D1573" s="51" t="str">
        <f t="shared" si="24"/>
        <v>GGXWDG_NGDPChile</v>
      </c>
      <c r="E1573" s="51" t="s">
        <v>189</v>
      </c>
      <c r="F1573" s="51" t="s">
        <v>467</v>
      </c>
      <c r="G1573" s="51" t="s">
        <v>468</v>
      </c>
      <c r="H1573" s="51" t="s">
        <v>392</v>
      </c>
      <c r="I1573" s="51"/>
      <c r="J1573" s="51" t="s">
        <v>470</v>
      </c>
      <c r="K1573" s="51">
        <v>11.945</v>
      </c>
      <c r="L1573" s="51">
        <v>12.731999999999999</v>
      </c>
      <c r="M1573" s="51">
        <v>14.958</v>
      </c>
      <c r="N1573" s="51">
        <v>17.277000000000001</v>
      </c>
      <c r="O1573" s="51">
        <v>21.013999999999999</v>
      </c>
      <c r="P1573" s="51">
        <v>23.605</v>
      </c>
      <c r="Q1573" s="51">
        <v>25.623999999999999</v>
      </c>
      <c r="R1573" s="51">
        <v>28.204999999999998</v>
      </c>
      <c r="S1573" s="51">
        <v>32.542000000000002</v>
      </c>
      <c r="T1573" s="51">
        <v>33.634999999999998</v>
      </c>
      <c r="U1573" s="51">
        <v>2020</v>
      </c>
    </row>
    <row r="1574" spans="1:21" ht="15.5">
      <c r="A1574" s="51">
        <v>228</v>
      </c>
      <c r="B1574" s="51" t="s">
        <v>743</v>
      </c>
      <c r="C1574" s="51" t="s">
        <v>471</v>
      </c>
      <c r="D1574" s="51" t="str">
        <f t="shared" si="24"/>
        <v>NGDP_FYChile</v>
      </c>
      <c r="E1574" s="51" t="s">
        <v>189</v>
      </c>
      <c r="F1574" s="51" t="s">
        <v>472</v>
      </c>
      <c r="G1574" s="51" t="s">
        <v>473</v>
      </c>
      <c r="H1574" s="51" t="s">
        <v>342</v>
      </c>
      <c r="I1574" s="51" t="s">
        <v>343</v>
      </c>
      <c r="J1574" s="51" t="s">
        <v>749</v>
      </c>
      <c r="K1574" s="51">
        <v>129903.66</v>
      </c>
      <c r="L1574" s="51">
        <v>137867.95000000001</v>
      </c>
      <c r="M1574" s="51">
        <v>148566.10999999999</v>
      </c>
      <c r="N1574" s="51">
        <v>159520.99</v>
      </c>
      <c r="O1574" s="51">
        <v>169455.4</v>
      </c>
      <c r="P1574" s="51">
        <v>179667.34</v>
      </c>
      <c r="Q1574" s="51">
        <v>190721.99</v>
      </c>
      <c r="R1574" s="51">
        <v>196396.64</v>
      </c>
      <c r="S1574" s="51">
        <v>200224.38</v>
      </c>
      <c r="T1574" s="51">
        <v>219506.04</v>
      </c>
      <c r="U1574" s="51">
        <v>2020</v>
      </c>
    </row>
    <row r="1575" spans="1:21" ht="15.5">
      <c r="A1575" s="51">
        <v>228</v>
      </c>
      <c r="B1575" s="51" t="s">
        <v>743</v>
      </c>
      <c r="C1575" s="51" t="s">
        <v>474</v>
      </c>
      <c r="D1575" s="51" t="str">
        <f t="shared" si="24"/>
        <v>BCAChile</v>
      </c>
      <c r="E1575" s="51" t="s">
        <v>189</v>
      </c>
      <c r="F1575" s="51" t="s">
        <v>475</v>
      </c>
      <c r="G1575" s="51" t="s">
        <v>476</v>
      </c>
      <c r="H1575" s="51" t="s">
        <v>352</v>
      </c>
      <c r="I1575" s="51" t="s">
        <v>343</v>
      </c>
      <c r="J1575" s="51" t="s">
        <v>750</v>
      </c>
      <c r="K1575" s="51">
        <v>-11.826000000000001</v>
      </c>
      <c r="L1575" s="51">
        <v>-13.301</v>
      </c>
      <c r="M1575" s="51">
        <v>-5.3019999999999996</v>
      </c>
      <c r="N1575" s="51">
        <v>-5.7930000000000001</v>
      </c>
      <c r="O1575" s="51">
        <v>-4.9459999999999997</v>
      </c>
      <c r="P1575" s="51">
        <v>-6.3979999999999997</v>
      </c>
      <c r="Q1575" s="51">
        <v>-11.632</v>
      </c>
      <c r="R1575" s="51">
        <v>-10.372</v>
      </c>
      <c r="S1575" s="51">
        <v>3.4249999999999998</v>
      </c>
      <c r="T1575" s="51">
        <v>1.0489999999999999</v>
      </c>
      <c r="U1575" s="51">
        <v>2020</v>
      </c>
    </row>
    <row r="1576" spans="1:21" ht="15.5">
      <c r="A1576" s="51">
        <v>228</v>
      </c>
      <c r="B1576" s="51" t="s">
        <v>743</v>
      </c>
      <c r="C1576" s="51" t="s">
        <v>478</v>
      </c>
      <c r="D1576" s="51" t="str">
        <f t="shared" si="24"/>
        <v>BCA_NGDPDChile</v>
      </c>
      <c r="E1576" s="51" t="s">
        <v>189</v>
      </c>
      <c r="F1576" s="51" t="s">
        <v>475</v>
      </c>
      <c r="G1576" s="51" t="s">
        <v>476</v>
      </c>
      <c r="H1576" s="51" t="s">
        <v>392</v>
      </c>
      <c r="I1576" s="51"/>
      <c r="J1576" s="51" t="s">
        <v>479</v>
      </c>
      <c r="K1576" s="51">
        <v>-4.4290000000000003</v>
      </c>
      <c r="L1576" s="51">
        <v>-4.7789999999999999</v>
      </c>
      <c r="M1576" s="51">
        <v>-2.036</v>
      </c>
      <c r="N1576" s="51">
        <v>-2.375</v>
      </c>
      <c r="O1576" s="51">
        <v>-1.976</v>
      </c>
      <c r="P1576" s="51">
        <v>-2.31</v>
      </c>
      <c r="Q1576" s="51">
        <v>-3.911</v>
      </c>
      <c r="R1576" s="51">
        <v>-3.714</v>
      </c>
      <c r="S1576" s="51">
        <v>1.355</v>
      </c>
      <c r="T1576" s="51">
        <v>0.34100000000000003</v>
      </c>
      <c r="U1576" s="51">
        <v>2020</v>
      </c>
    </row>
    <row r="1577" spans="1:21" ht="15.5">
      <c r="A1577" s="51">
        <v>924</v>
      </c>
      <c r="B1577" s="51" t="s">
        <v>751</v>
      </c>
      <c r="C1577" s="51" t="s">
        <v>338</v>
      </c>
      <c r="D1577" s="51" t="str">
        <f t="shared" si="24"/>
        <v>NGDP_RChina</v>
      </c>
      <c r="E1577" s="51" t="s">
        <v>201</v>
      </c>
      <c r="F1577" s="51" t="s">
        <v>340</v>
      </c>
      <c r="G1577" s="51" t="s">
        <v>341</v>
      </c>
      <c r="H1577" s="51" t="s">
        <v>342</v>
      </c>
      <c r="I1577" s="51" t="s">
        <v>343</v>
      </c>
      <c r="J1577" s="51" t="s">
        <v>752</v>
      </c>
      <c r="K1577" s="51">
        <v>55825.34</v>
      </c>
      <c r="L1577" s="51">
        <v>60164.36</v>
      </c>
      <c r="M1577" s="51">
        <v>64621.279999999999</v>
      </c>
      <c r="N1577" s="51">
        <v>69164.92</v>
      </c>
      <c r="O1577" s="51">
        <v>73917.490000000005</v>
      </c>
      <c r="P1577" s="51">
        <v>79052.02</v>
      </c>
      <c r="Q1577" s="51">
        <v>84368.28</v>
      </c>
      <c r="R1577" s="51">
        <v>89280.3</v>
      </c>
      <c r="S1577" s="51">
        <v>91307.37</v>
      </c>
      <c r="T1577" s="51">
        <v>99010.75</v>
      </c>
      <c r="U1577" s="51">
        <v>2020</v>
      </c>
    </row>
    <row r="1578" spans="1:21" ht="15.5">
      <c r="A1578" s="51">
        <v>924</v>
      </c>
      <c r="B1578" s="51" t="s">
        <v>751</v>
      </c>
      <c r="C1578" s="51" t="s">
        <v>345</v>
      </c>
      <c r="D1578" s="51" t="str">
        <f t="shared" si="24"/>
        <v>NGDP_RPCHChina</v>
      </c>
      <c r="E1578" s="51" t="s">
        <v>201</v>
      </c>
      <c r="F1578" s="51" t="s">
        <v>340</v>
      </c>
      <c r="G1578" s="51" t="s">
        <v>346</v>
      </c>
      <c r="H1578" s="51" t="s">
        <v>347</v>
      </c>
      <c r="I1578" s="51"/>
      <c r="J1578" s="51" t="s">
        <v>348</v>
      </c>
      <c r="K1578" s="51">
        <v>7.8719999999999999</v>
      </c>
      <c r="L1578" s="51">
        <v>7.7720000000000002</v>
      </c>
      <c r="M1578" s="51">
        <v>7.4080000000000004</v>
      </c>
      <c r="N1578" s="51">
        <v>7.0309999999999997</v>
      </c>
      <c r="O1578" s="51">
        <v>6.8710000000000004</v>
      </c>
      <c r="P1578" s="51">
        <v>6.9459999999999997</v>
      </c>
      <c r="Q1578" s="51">
        <v>6.7249999999999996</v>
      </c>
      <c r="R1578" s="51">
        <v>5.8220000000000001</v>
      </c>
      <c r="S1578" s="51">
        <v>2.27</v>
      </c>
      <c r="T1578" s="51">
        <v>8.4369999999999994</v>
      </c>
      <c r="U1578" s="51">
        <v>2020</v>
      </c>
    </row>
    <row r="1579" spans="1:21" ht="15.5">
      <c r="A1579" s="51">
        <v>924</v>
      </c>
      <c r="B1579" s="51" t="s">
        <v>751</v>
      </c>
      <c r="C1579" s="51" t="s">
        <v>349</v>
      </c>
      <c r="D1579" s="51" t="str">
        <f t="shared" si="24"/>
        <v>NGDPChina</v>
      </c>
      <c r="E1579" s="51" t="s">
        <v>201</v>
      </c>
      <c r="F1579" s="51" t="s">
        <v>155</v>
      </c>
      <c r="G1579" s="51" t="s">
        <v>350</v>
      </c>
      <c r="H1579" s="51" t="s">
        <v>342</v>
      </c>
      <c r="I1579" s="51" t="s">
        <v>343</v>
      </c>
      <c r="J1579" s="51" t="s">
        <v>752</v>
      </c>
      <c r="K1579" s="51">
        <v>53903.99</v>
      </c>
      <c r="L1579" s="51">
        <v>59634.45</v>
      </c>
      <c r="M1579" s="51">
        <v>64654.8</v>
      </c>
      <c r="N1579" s="51">
        <v>69209.37</v>
      </c>
      <c r="O1579" s="51">
        <v>74598.05</v>
      </c>
      <c r="P1579" s="51">
        <v>82898.28</v>
      </c>
      <c r="Q1579" s="51">
        <v>91577.43</v>
      </c>
      <c r="R1579" s="51">
        <v>99070.84</v>
      </c>
      <c r="S1579" s="51">
        <v>101598.62</v>
      </c>
      <c r="T1579" s="51">
        <v>113620.86</v>
      </c>
      <c r="U1579" s="51">
        <v>2020</v>
      </c>
    </row>
    <row r="1580" spans="1:21" ht="15.5">
      <c r="A1580" s="51">
        <v>924</v>
      </c>
      <c r="B1580" s="51" t="s">
        <v>751</v>
      </c>
      <c r="C1580" s="51" t="s">
        <v>157</v>
      </c>
      <c r="D1580" s="51" t="str">
        <f t="shared" si="24"/>
        <v>NGDPDChina</v>
      </c>
      <c r="E1580" s="51" t="s">
        <v>201</v>
      </c>
      <c r="F1580" s="51" t="s">
        <v>155</v>
      </c>
      <c r="G1580" s="51" t="s">
        <v>351</v>
      </c>
      <c r="H1580" s="51" t="s">
        <v>352</v>
      </c>
      <c r="I1580" s="51" t="s">
        <v>343</v>
      </c>
      <c r="J1580" s="51" t="s">
        <v>353</v>
      </c>
      <c r="K1580" s="51">
        <v>8539.4699999999993</v>
      </c>
      <c r="L1580" s="51">
        <v>9625.0400000000009</v>
      </c>
      <c r="M1580" s="51">
        <v>10524.21</v>
      </c>
      <c r="N1580" s="51">
        <v>11113.53</v>
      </c>
      <c r="O1580" s="51">
        <v>11227.08</v>
      </c>
      <c r="P1580" s="51">
        <v>12265.32</v>
      </c>
      <c r="Q1580" s="51">
        <v>13841.9</v>
      </c>
      <c r="R1580" s="51">
        <v>14340.6</v>
      </c>
      <c r="S1580" s="51">
        <v>14722.84</v>
      </c>
      <c r="T1580" s="51">
        <v>16642.32</v>
      </c>
      <c r="U1580" s="51">
        <v>2020</v>
      </c>
    </row>
    <row r="1581" spans="1:21" ht="15.5">
      <c r="A1581" s="51">
        <v>924</v>
      </c>
      <c r="B1581" s="51" t="s">
        <v>751</v>
      </c>
      <c r="C1581" s="51" t="s">
        <v>354</v>
      </c>
      <c r="D1581" s="51" t="str">
        <f t="shared" si="24"/>
        <v>PPPGDPChina</v>
      </c>
      <c r="E1581" s="51" t="s">
        <v>201</v>
      </c>
      <c r="F1581" s="51" t="s">
        <v>155</v>
      </c>
      <c r="G1581" s="51" t="s">
        <v>355</v>
      </c>
      <c r="H1581" s="51" t="s">
        <v>356</v>
      </c>
      <c r="I1581" s="51" t="s">
        <v>343</v>
      </c>
      <c r="J1581" s="51" t="s">
        <v>353</v>
      </c>
      <c r="K1581" s="51">
        <v>15137.46</v>
      </c>
      <c r="L1581" s="51">
        <v>16277.36</v>
      </c>
      <c r="M1581" s="51">
        <v>17200.689999999999</v>
      </c>
      <c r="N1581" s="51">
        <v>17880.34</v>
      </c>
      <c r="O1581" s="51">
        <v>18701.7</v>
      </c>
      <c r="P1581" s="51">
        <v>19814.060000000001</v>
      </c>
      <c r="Q1581" s="51">
        <v>21654.28</v>
      </c>
      <c r="R1581" s="51">
        <v>23324.1</v>
      </c>
      <c r="S1581" s="51">
        <v>24142.83</v>
      </c>
      <c r="T1581" s="51">
        <v>26656.77</v>
      </c>
      <c r="U1581" s="51">
        <v>2020</v>
      </c>
    </row>
    <row r="1582" spans="1:21" ht="15.5">
      <c r="A1582" s="51">
        <v>924</v>
      </c>
      <c r="B1582" s="51" t="s">
        <v>751</v>
      </c>
      <c r="C1582" s="51" t="s">
        <v>357</v>
      </c>
      <c r="D1582" s="51" t="str">
        <f t="shared" si="24"/>
        <v>NGDP_DChina</v>
      </c>
      <c r="E1582" s="51" t="s">
        <v>201</v>
      </c>
      <c r="F1582" s="51" t="s">
        <v>358</v>
      </c>
      <c r="G1582" s="51" t="s">
        <v>359</v>
      </c>
      <c r="H1582" s="51" t="s">
        <v>360</v>
      </c>
      <c r="I1582" s="51"/>
      <c r="J1582" s="51" t="s">
        <v>361</v>
      </c>
      <c r="K1582" s="51">
        <v>96.558000000000007</v>
      </c>
      <c r="L1582" s="51">
        <v>99.119</v>
      </c>
      <c r="M1582" s="51">
        <v>100.05200000000001</v>
      </c>
      <c r="N1582" s="51">
        <v>100.06399999999999</v>
      </c>
      <c r="O1582" s="51">
        <v>100.92100000000001</v>
      </c>
      <c r="P1582" s="51">
        <v>104.86499999999999</v>
      </c>
      <c r="Q1582" s="51">
        <v>108.545</v>
      </c>
      <c r="R1582" s="51">
        <v>110.96599999999999</v>
      </c>
      <c r="S1582" s="51">
        <v>111.271</v>
      </c>
      <c r="T1582" s="51">
        <v>114.756</v>
      </c>
      <c r="U1582" s="51">
        <v>2020</v>
      </c>
    </row>
    <row r="1583" spans="1:21" ht="15.5">
      <c r="A1583" s="51">
        <v>924</v>
      </c>
      <c r="B1583" s="51" t="s">
        <v>751</v>
      </c>
      <c r="C1583" s="51" t="s">
        <v>362</v>
      </c>
      <c r="D1583" s="51" t="str">
        <f t="shared" si="24"/>
        <v>NGDPRPCChina</v>
      </c>
      <c r="E1583" s="51" t="s">
        <v>201</v>
      </c>
      <c r="F1583" s="51" t="s">
        <v>363</v>
      </c>
      <c r="G1583" s="51" t="s">
        <v>364</v>
      </c>
      <c r="H1583" s="51" t="s">
        <v>342</v>
      </c>
      <c r="I1583" s="51" t="s">
        <v>333</v>
      </c>
      <c r="J1583" s="51" t="s">
        <v>365</v>
      </c>
      <c r="K1583" s="51">
        <v>41228.720000000001</v>
      </c>
      <c r="L1583" s="51">
        <v>44215.09</v>
      </c>
      <c r="M1583" s="51">
        <v>47244</v>
      </c>
      <c r="N1583" s="51">
        <v>50315.66</v>
      </c>
      <c r="O1583" s="51">
        <v>53458.42</v>
      </c>
      <c r="P1583" s="51">
        <v>56868.68</v>
      </c>
      <c r="Q1583" s="51">
        <v>60462.58</v>
      </c>
      <c r="R1583" s="51">
        <v>63769.36</v>
      </c>
      <c r="S1583" s="51">
        <v>65018.41</v>
      </c>
      <c r="T1583" s="51">
        <v>70315.38</v>
      </c>
      <c r="U1583" s="51">
        <v>2019</v>
      </c>
    </row>
    <row r="1584" spans="1:21" ht="15.5">
      <c r="A1584" s="51">
        <v>924</v>
      </c>
      <c r="B1584" s="51" t="s">
        <v>751</v>
      </c>
      <c r="C1584" s="51" t="s">
        <v>366</v>
      </c>
      <c r="D1584" s="51" t="str">
        <f t="shared" si="24"/>
        <v>NGDPRPPPPCChina</v>
      </c>
      <c r="E1584" s="51" t="s">
        <v>201</v>
      </c>
      <c r="F1584" s="51" t="s">
        <v>363</v>
      </c>
      <c r="G1584" s="51" t="s">
        <v>367</v>
      </c>
      <c r="H1584" s="51" t="s">
        <v>368</v>
      </c>
      <c r="I1584" s="51" t="s">
        <v>333</v>
      </c>
      <c r="J1584" s="51" t="s">
        <v>365</v>
      </c>
      <c r="K1584" s="51">
        <v>10333.81</v>
      </c>
      <c r="L1584" s="51">
        <v>11082.33</v>
      </c>
      <c r="M1584" s="51">
        <v>11841.51</v>
      </c>
      <c r="N1584" s="51">
        <v>12611.41</v>
      </c>
      <c r="O1584" s="51">
        <v>13399.13</v>
      </c>
      <c r="P1584" s="51">
        <v>14253.9</v>
      </c>
      <c r="Q1584" s="51">
        <v>15154.69</v>
      </c>
      <c r="R1584" s="51">
        <v>15983.52</v>
      </c>
      <c r="S1584" s="51">
        <v>16296.59</v>
      </c>
      <c r="T1584" s="51">
        <v>17624.259999999998</v>
      </c>
      <c r="U1584" s="51">
        <v>2019</v>
      </c>
    </row>
    <row r="1585" spans="1:21" ht="15.5">
      <c r="A1585" s="51">
        <v>924</v>
      </c>
      <c r="B1585" s="51" t="s">
        <v>751</v>
      </c>
      <c r="C1585" s="51" t="s">
        <v>369</v>
      </c>
      <c r="D1585" s="51" t="str">
        <f t="shared" si="24"/>
        <v>NGDPPCChina</v>
      </c>
      <c r="E1585" s="51" t="s">
        <v>201</v>
      </c>
      <c r="F1585" s="51" t="s">
        <v>370</v>
      </c>
      <c r="G1585" s="51" t="s">
        <v>371</v>
      </c>
      <c r="H1585" s="51" t="s">
        <v>342</v>
      </c>
      <c r="I1585" s="51" t="s">
        <v>333</v>
      </c>
      <c r="J1585" s="51" t="s">
        <v>372</v>
      </c>
      <c r="K1585" s="51">
        <v>39809.75</v>
      </c>
      <c r="L1585" s="51">
        <v>43825.66</v>
      </c>
      <c r="M1585" s="51">
        <v>47268.5</v>
      </c>
      <c r="N1585" s="51">
        <v>50348</v>
      </c>
      <c r="O1585" s="51">
        <v>53950.61</v>
      </c>
      <c r="P1585" s="51">
        <v>59635.62</v>
      </c>
      <c r="Q1585" s="51">
        <v>65629.02</v>
      </c>
      <c r="R1585" s="51">
        <v>70762.36</v>
      </c>
      <c r="S1585" s="51">
        <v>72346.63</v>
      </c>
      <c r="T1585" s="51">
        <v>80691.179999999993</v>
      </c>
      <c r="U1585" s="51">
        <v>2019</v>
      </c>
    </row>
    <row r="1586" spans="1:21" ht="15.5">
      <c r="A1586" s="51">
        <v>924</v>
      </c>
      <c r="B1586" s="51" t="s">
        <v>751</v>
      </c>
      <c r="C1586" s="51" t="s">
        <v>373</v>
      </c>
      <c r="D1586" s="51" t="str">
        <f t="shared" si="24"/>
        <v>NGDPDPCChina</v>
      </c>
      <c r="E1586" s="51" t="s">
        <v>201</v>
      </c>
      <c r="F1586" s="51" t="s">
        <v>370</v>
      </c>
      <c r="G1586" s="51" t="s">
        <v>374</v>
      </c>
      <c r="H1586" s="51" t="s">
        <v>352</v>
      </c>
      <c r="I1586" s="51" t="s">
        <v>333</v>
      </c>
      <c r="J1586" s="51" t="s">
        <v>372</v>
      </c>
      <c r="K1586" s="51">
        <v>6306.66</v>
      </c>
      <c r="L1586" s="51">
        <v>7073.49</v>
      </c>
      <c r="M1586" s="51">
        <v>7694.15</v>
      </c>
      <c r="N1586" s="51">
        <v>8084.8</v>
      </c>
      <c r="O1586" s="51">
        <v>8119.62</v>
      </c>
      <c r="P1586" s="51">
        <v>8823.4599999999991</v>
      </c>
      <c r="Q1586" s="51">
        <v>9919.81</v>
      </c>
      <c r="R1586" s="51">
        <v>10242.92</v>
      </c>
      <c r="S1586" s="51">
        <v>10483.879999999999</v>
      </c>
      <c r="T1586" s="51">
        <v>11819.03</v>
      </c>
      <c r="U1586" s="51">
        <v>2019</v>
      </c>
    </row>
    <row r="1587" spans="1:21" ht="15.5">
      <c r="A1587" s="51">
        <v>924</v>
      </c>
      <c r="B1587" s="51" t="s">
        <v>751</v>
      </c>
      <c r="C1587" s="51" t="s">
        <v>375</v>
      </c>
      <c r="D1587" s="51" t="str">
        <f t="shared" si="24"/>
        <v>PPPPCChina</v>
      </c>
      <c r="E1587" s="51" t="s">
        <v>201</v>
      </c>
      <c r="F1587" s="51" t="s">
        <v>370</v>
      </c>
      <c r="G1587" s="51" t="s">
        <v>376</v>
      </c>
      <c r="H1587" s="51" t="s">
        <v>356</v>
      </c>
      <c r="I1587" s="51" t="s">
        <v>333</v>
      </c>
      <c r="J1587" s="51" t="s">
        <v>372</v>
      </c>
      <c r="K1587" s="51">
        <v>11179.47</v>
      </c>
      <c r="L1587" s="51">
        <v>11962.31</v>
      </c>
      <c r="M1587" s="51">
        <v>12575.26</v>
      </c>
      <c r="N1587" s="51">
        <v>13007.48</v>
      </c>
      <c r="O1587" s="51">
        <v>13525.4</v>
      </c>
      <c r="P1587" s="51">
        <v>14253.9</v>
      </c>
      <c r="Q1587" s="51">
        <v>15518.55</v>
      </c>
      <c r="R1587" s="51">
        <v>16659.48</v>
      </c>
      <c r="S1587" s="51">
        <v>17191.689999999999</v>
      </c>
      <c r="T1587" s="51">
        <v>18931.080000000002</v>
      </c>
      <c r="U1587" s="51">
        <v>2019</v>
      </c>
    </row>
    <row r="1588" spans="1:21" ht="15.5">
      <c r="A1588" s="51">
        <v>924</v>
      </c>
      <c r="B1588" s="51" t="s">
        <v>751</v>
      </c>
      <c r="C1588" s="51" t="s">
        <v>377</v>
      </c>
      <c r="D1588" s="51" t="str">
        <f t="shared" si="24"/>
        <v>NGAP_NPGDPChina</v>
      </c>
      <c r="E1588" s="51" t="s">
        <v>201</v>
      </c>
      <c r="F1588" s="51" t="s">
        <v>378</v>
      </c>
      <c r="G1588" s="51" t="s">
        <v>379</v>
      </c>
      <c r="H1588" s="51" t="s">
        <v>380</v>
      </c>
      <c r="I1588" s="51"/>
      <c r="J1588" s="51"/>
      <c r="K1588" s="51"/>
      <c r="L1588" s="51"/>
      <c r="M1588" s="51"/>
      <c r="N1588" s="51"/>
      <c r="O1588" s="51"/>
      <c r="P1588" s="51"/>
      <c r="Q1588" s="51"/>
      <c r="R1588" s="51"/>
      <c r="S1588" s="51"/>
      <c r="T1588" s="51"/>
      <c r="U1588" s="51"/>
    </row>
    <row r="1589" spans="1:21" ht="15.5">
      <c r="A1589" s="51">
        <v>924</v>
      </c>
      <c r="B1589" s="51" t="s">
        <v>751</v>
      </c>
      <c r="C1589" s="51" t="s">
        <v>381</v>
      </c>
      <c r="D1589" s="51" t="str">
        <f t="shared" si="24"/>
        <v>PPPSHChina</v>
      </c>
      <c r="E1589" s="51" t="s">
        <v>201</v>
      </c>
      <c r="F1589" s="51" t="s">
        <v>382</v>
      </c>
      <c r="G1589" s="51" t="s">
        <v>383</v>
      </c>
      <c r="H1589" s="51" t="s">
        <v>384</v>
      </c>
      <c r="I1589" s="51"/>
      <c r="J1589" s="51" t="s">
        <v>353</v>
      </c>
      <c r="K1589" s="51">
        <v>15.117000000000001</v>
      </c>
      <c r="L1589" s="51">
        <v>15.493</v>
      </c>
      <c r="M1589" s="51">
        <v>15.781000000000001</v>
      </c>
      <c r="N1589" s="51">
        <v>16.068999999999999</v>
      </c>
      <c r="O1589" s="51">
        <v>16.187000000000001</v>
      </c>
      <c r="P1589" s="51">
        <v>16.282</v>
      </c>
      <c r="Q1589" s="51">
        <v>16.791</v>
      </c>
      <c r="R1589" s="51">
        <v>17.305</v>
      </c>
      <c r="S1589" s="51">
        <v>18.338000000000001</v>
      </c>
      <c r="T1589" s="51">
        <v>18.777000000000001</v>
      </c>
      <c r="U1589" s="51">
        <v>2020</v>
      </c>
    </row>
    <row r="1590" spans="1:21" ht="15.5">
      <c r="A1590" s="51">
        <v>924</v>
      </c>
      <c r="B1590" s="51" t="s">
        <v>751</v>
      </c>
      <c r="C1590" s="51" t="s">
        <v>385</v>
      </c>
      <c r="D1590" s="51" t="str">
        <f t="shared" si="24"/>
        <v>PPPEXChina</v>
      </c>
      <c r="E1590" s="51" t="s">
        <v>201</v>
      </c>
      <c r="F1590" s="51" t="s">
        <v>386</v>
      </c>
      <c r="G1590" s="51" t="s">
        <v>387</v>
      </c>
      <c r="H1590" s="51" t="s">
        <v>388</v>
      </c>
      <c r="I1590" s="51"/>
      <c r="J1590" s="51" t="s">
        <v>353</v>
      </c>
      <c r="K1590" s="51">
        <v>3.5609999999999999</v>
      </c>
      <c r="L1590" s="51">
        <v>3.6640000000000001</v>
      </c>
      <c r="M1590" s="51">
        <v>3.7589999999999999</v>
      </c>
      <c r="N1590" s="51">
        <v>3.871</v>
      </c>
      <c r="O1590" s="51">
        <v>3.9889999999999999</v>
      </c>
      <c r="P1590" s="51">
        <v>4.1840000000000002</v>
      </c>
      <c r="Q1590" s="51">
        <v>4.2290000000000001</v>
      </c>
      <c r="R1590" s="51">
        <v>4.2480000000000002</v>
      </c>
      <c r="S1590" s="51">
        <v>4.2080000000000002</v>
      </c>
      <c r="T1590" s="51">
        <v>4.2619999999999996</v>
      </c>
      <c r="U1590" s="51">
        <v>2020</v>
      </c>
    </row>
    <row r="1591" spans="1:21" ht="15.5">
      <c r="A1591" s="51">
        <v>924</v>
      </c>
      <c r="B1591" s="51" t="s">
        <v>751</v>
      </c>
      <c r="C1591" s="51" t="s">
        <v>389</v>
      </c>
      <c r="D1591" s="51" t="str">
        <f t="shared" si="24"/>
        <v>NID_NGDPChina</v>
      </c>
      <c r="E1591" s="51" t="s">
        <v>201</v>
      </c>
      <c r="F1591" s="51" t="s">
        <v>390</v>
      </c>
      <c r="G1591" s="51" t="s">
        <v>391</v>
      </c>
      <c r="H1591" s="51" t="s">
        <v>392</v>
      </c>
      <c r="I1591" s="51"/>
      <c r="J1591" s="51" t="s">
        <v>752</v>
      </c>
      <c r="K1591" s="51">
        <v>46.186</v>
      </c>
      <c r="L1591" s="51">
        <v>46.136000000000003</v>
      </c>
      <c r="M1591" s="51">
        <v>45.612000000000002</v>
      </c>
      <c r="N1591" s="51">
        <v>43.033000000000001</v>
      </c>
      <c r="O1591" s="51">
        <v>42.655000000000001</v>
      </c>
      <c r="P1591" s="51">
        <v>43.171999999999997</v>
      </c>
      <c r="Q1591" s="51">
        <v>43.960999999999999</v>
      </c>
      <c r="R1591" s="51">
        <v>43.067999999999998</v>
      </c>
      <c r="S1591" s="51">
        <v>43.655000000000001</v>
      </c>
      <c r="T1591" s="51">
        <v>43.706000000000003</v>
      </c>
      <c r="U1591" s="51">
        <v>2020</v>
      </c>
    </row>
    <row r="1592" spans="1:21" ht="15.5">
      <c r="A1592" s="51">
        <v>924</v>
      </c>
      <c r="B1592" s="51" t="s">
        <v>751</v>
      </c>
      <c r="C1592" s="51" t="s">
        <v>393</v>
      </c>
      <c r="D1592" s="51" t="str">
        <f t="shared" si="24"/>
        <v>NGSD_NGDPChina</v>
      </c>
      <c r="E1592" s="51" t="s">
        <v>201</v>
      </c>
      <c r="F1592" s="51" t="s">
        <v>394</v>
      </c>
      <c r="G1592" s="51" t="s">
        <v>395</v>
      </c>
      <c r="H1592" s="51" t="s">
        <v>392</v>
      </c>
      <c r="I1592" s="51"/>
      <c r="J1592" s="51" t="s">
        <v>752</v>
      </c>
      <c r="K1592" s="51">
        <v>48.707999999999998</v>
      </c>
      <c r="L1592" s="51">
        <v>47.676000000000002</v>
      </c>
      <c r="M1592" s="51">
        <v>47.854999999999997</v>
      </c>
      <c r="N1592" s="51">
        <v>45.77</v>
      </c>
      <c r="O1592" s="51">
        <v>44.456000000000003</v>
      </c>
      <c r="P1592" s="51">
        <v>44.762999999999998</v>
      </c>
      <c r="Q1592" s="51">
        <v>44.145000000000003</v>
      </c>
      <c r="R1592" s="51">
        <v>44.054000000000002</v>
      </c>
      <c r="S1592" s="51">
        <v>45.668999999999997</v>
      </c>
      <c r="T1592" s="51">
        <v>45.223999999999997</v>
      </c>
      <c r="U1592" s="51">
        <v>2020</v>
      </c>
    </row>
    <row r="1593" spans="1:21" ht="15.5">
      <c r="A1593" s="51">
        <v>924</v>
      </c>
      <c r="B1593" s="51" t="s">
        <v>751</v>
      </c>
      <c r="C1593" s="51" t="s">
        <v>396</v>
      </c>
      <c r="D1593" s="51" t="str">
        <f t="shared" si="24"/>
        <v>PCPIChina</v>
      </c>
      <c r="E1593" s="51" t="s">
        <v>201</v>
      </c>
      <c r="F1593" s="51" t="s">
        <v>397</v>
      </c>
      <c r="G1593" s="51" t="s">
        <v>398</v>
      </c>
      <c r="H1593" s="51" t="s">
        <v>360</v>
      </c>
      <c r="I1593" s="51"/>
      <c r="J1593" s="51" t="s">
        <v>753</v>
      </c>
      <c r="K1593" s="51">
        <v>94.186000000000007</v>
      </c>
      <c r="L1593" s="51">
        <v>96.658000000000001</v>
      </c>
      <c r="M1593" s="51">
        <v>98.58</v>
      </c>
      <c r="N1593" s="51">
        <v>100</v>
      </c>
      <c r="O1593" s="51">
        <v>102.003</v>
      </c>
      <c r="P1593" s="51">
        <v>103.592</v>
      </c>
      <c r="Q1593" s="51">
        <v>105.77200000000001</v>
      </c>
      <c r="R1593" s="51">
        <v>108.843</v>
      </c>
      <c r="S1593" s="51">
        <v>111.444</v>
      </c>
      <c r="T1593" s="51">
        <v>112.768</v>
      </c>
      <c r="U1593" s="51">
        <v>2020</v>
      </c>
    </row>
    <row r="1594" spans="1:21" ht="15.5">
      <c r="A1594" s="51">
        <v>924</v>
      </c>
      <c r="B1594" s="51" t="s">
        <v>751</v>
      </c>
      <c r="C1594" s="51" t="s">
        <v>400</v>
      </c>
      <c r="D1594" s="51" t="str">
        <f t="shared" si="24"/>
        <v>PCPIPCHChina</v>
      </c>
      <c r="E1594" s="51" t="s">
        <v>201</v>
      </c>
      <c r="F1594" s="51" t="s">
        <v>397</v>
      </c>
      <c r="G1594" s="51" t="s">
        <v>401</v>
      </c>
      <c r="H1594" s="51" t="s">
        <v>347</v>
      </c>
      <c r="I1594" s="51"/>
      <c r="J1594" s="51" t="s">
        <v>402</v>
      </c>
      <c r="K1594" s="51">
        <v>2.6459999999999999</v>
      </c>
      <c r="L1594" s="51">
        <v>2.6240000000000001</v>
      </c>
      <c r="M1594" s="51">
        <v>1.988</v>
      </c>
      <c r="N1594" s="51">
        <v>1.4410000000000001</v>
      </c>
      <c r="O1594" s="51">
        <v>2.0030000000000001</v>
      </c>
      <c r="P1594" s="51">
        <v>1.5580000000000001</v>
      </c>
      <c r="Q1594" s="51">
        <v>2.105</v>
      </c>
      <c r="R1594" s="51">
        <v>2.903</v>
      </c>
      <c r="S1594" s="51">
        <v>2.39</v>
      </c>
      <c r="T1594" s="51">
        <v>1.1879999999999999</v>
      </c>
      <c r="U1594" s="51">
        <v>2020</v>
      </c>
    </row>
    <row r="1595" spans="1:21" ht="15.5">
      <c r="A1595" s="51">
        <v>924</v>
      </c>
      <c r="B1595" s="51" t="s">
        <v>751</v>
      </c>
      <c r="C1595" s="51" t="s">
        <v>403</v>
      </c>
      <c r="D1595" s="51" t="str">
        <f t="shared" si="24"/>
        <v>PCPIEChina</v>
      </c>
      <c r="E1595" s="51" t="s">
        <v>201</v>
      </c>
      <c r="F1595" s="51" t="s">
        <v>404</v>
      </c>
      <c r="G1595" s="51" t="s">
        <v>405</v>
      </c>
      <c r="H1595" s="51" t="s">
        <v>360</v>
      </c>
      <c r="I1595" s="51"/>
      <c r="J1595" s="51" t="s">
        <v>753</v>
      </c>
      <c r="K1595" s="51">
        <v>95.21</v>
      </c>
      <c r="L1595" s="51">
        <v>97.590999999999994</v>
      </c>
      <c r="M1595" s="51">
        <v>99.055000000000007</v>
      </c>
      <c r="N1595" s="51">
        <v>100.639</v>
      </c>
      <c r="O1595" s="51">
        <v>102.753</v>
      </c>
      <c r="P1595" s="51">
        <v>104.602</v>
      </c>
      <c r="Q1595" s="51">
        <v>106.59</v>
      </c>
      <c r="R1595" s="51">
        <v>111.386</v>
      </c>
      <c r="S1595" s="51">
        <v>111.00700000000001</v>
      </c>
      <c r="T1595" s="51">
        <v>113.566</v>
      </c>
      <c r="U1595" s="51">
        <v>2020</v>
      </c>
    </row>
    <row r="1596" spans="1:21" ht="15.5">
      <c r="A1596" s="51">
        <v>924</v>
      </c>
      <c r="B1596" s="51" t="s">
        <v>751</v>
      </c>
      <c r="C1596" s="51" t="s">
        <v>406</v>
      </c>
      <c r="D1596" s="51" t="str">
        <f t="shared" si="24"/>
        <v>PCPIEPCHChina</v>
      </c>
      <c r="E1596" s="51" t="s">
        <v>201</v>
      </c>
      <c r="F1596" s="51" t="s">
        <v>404</v>
      </c>
      <c r="G1596" s="51" t="s">
        <v>407</v>
      </c>
      <c r="H1596" s="51" t="s">
        <v>347</v>
      </c>
      <c r="I1596" s="51"/>
      <c r="J1596" s="51" t="s">
        <v>408</v>
      </c>
      <c r="K1596" s="51">
        <v>2.5</v>
      </c>
      <c r="L1596" s="51">
        <v>2.5</v>
      </c>
      <c r="M1596" s="51">
        <v>1.5</v>
      </c>
      <c r="N1596" s="51">
        <v>1.6</v>
      </c>
      <c r="O1596" s="51">
        <v>2.1</v>
      </c>
      <c r="P1596" s="51">
        <v>1.8</v>
      </c>
      <c r="Q1596" s="51">
        <v>1.9</v>
      </c>
      <c r="R1596" s="51">
        <v>4.5</v>
      </c>
      <c r="S1596" s="51">
        <v>-0.34100000000000003</v>
      </c>
      <c r="T1596" s="51">
        <v>2.3050000000000002</v>
      </c>
      <c r="U1596" s="51">
        <v>2020</v>
      </c>
    </row>
    <row r="1597" spans="1:21" ht="15.5">
      <c r="A1597" s="51">
        <v>924</v>
      </c>
      <c r="B1597" s="51" t="s">
        <v>751</v>
      </c>
      <c r="C1597" s="51" t="s">
        <v>409</v>
      </c>
      <c r="D1597" s="51" t="str">
        <f t="shared" si="24"/>
        <v>FLIBOR6China</v>
      </c>
      <c r="E1597" s="51" t="s">
        <v>201</v>
      </c>
      <c r="F1597" s="51" t="s">
        <v>410</v>
      </c>
      <c r="G1597" s="51"/>
      <c r="H1597" s="51" t="s">
        <v>384</v>
      </c>
      <c r="I1597" s="51"/>
      <c r="J1597" s="51"/>
      <c r="K1597" s="51"/>
      <c r="L1597" s="51"/>
      <c r="M1597" s="51"/>
      <c r="N1597" s="51"/>
      <c r="O1597" s="51"/>
      <c r="P1597" s="51"/>
      <c r="Q1597" s="51"/>
      <c r="R1597" s="51"/>
      <c r="S1597" s="51"/>
      <c r="T1597" s="51"/>
      <c r="U1597" s="51"/>
    </row>
    <row r="1598" spans="1:21" ht="15.5">
      <c r="A1598" s="51">
        <v>924</v>
      </c>
      <c r="B1598" s="51" t="s">
        <v>751</v>
      </c>
      <c r="C1598" s="51" t="s">
        <v>411</v>
      </c>
      <c r="D1598" s="51" t="str">
        <f t="shared" si="24"/>
        <v>TM_RPCHChina</v>
      </c>
      <c r="E1598" s="51" t="s">
        <v>201</v>
      </c>
      <c r="F1598" s="51" t="s">
        <v>412</v>
      </c>
      <c r="G1598" s="51" t="s">
        <v>413</v>
      </c>
      <c r="H1598" s="51" t="s">
        <v>347</v>
      </c>
      <c r="I1598" s="51"/>
      <c r="J1598" s="51" t="s">
        <v>754</v>
      </c>
      <c r="K1598" s="51">
        <v>6.5910000000000002</v>
      </c>
      <c r="L1598" s="51">
        <v>10.647</v>
      </c>
      <c r="M1598" s="51">
        <v>7.774</v>
      </c>
      <c r="N1598" s="51">
        <v>-0.438</v>
      </c>
      <c r="O1598" s="51">
        <v>4.3879999999999999</v>
      </c>
      <c r="P1598" s="51">
        <v>7.6130000000000004</v>
      </c>
      <c r="Q1598" s="51">
        <v>6.6760000000000002</v>
      </c>
      <c r="R1598" s="51">
        <v>-3.2170000000000001</v>
      </c>
      <c r="S1598" s="51">
        <v>-1.5449999999999999</v>
      </c>
      <c r="T1598" s="51">
        <v>6.9219999999999997</v>
      </c>
      <c r="U1598" s="51">
        <v>2020</v>
      </c>
    </row>
    <row r="1599" spans="1:21" ht="15.5">
      <c r="A1599" s="51">
        <v>924</v>
      </c>
      <c r="B1599" s="51" t="s">
        <v>751</v>
      </c>
      <c r="C1599" s="51" t="s">
        <v>415</v>
      </c>
      <c r="D1599" s="51" t="str">
        <f t="shared" si="24"/>
        <v>TMG_RPCHChina</v>
      </c>
      <c r="E1599" s="51" t="s">
        <v>201</v>
      </c>
      <c r="F1599" s="51" t="s">
        <v>416</v>
      </c>
      <c r="G1599" s="51" t="s">
        <v>417</v>
      </c>
      <c r="H1599" s="51" t="s">
        <v>347</v>
      </c>
      <c r="I1599" s="51"/>
      <c r="J1599" s="51" t="s">
        <v>754</v>
      </c>
      <c r="K1599" s="51">
        <v>5.7930000000000001</v>
      </c>
      <c r="L1599" s="51">
        <v>9.702</v>
      </c>
      <c r="M1599" s="51">
        <v>3.7170000000000001</v>
      </c>
      <c r="N1599" s="51">
        <v>-0.67</v>
      </c>
      <c r="O1599" s="51">
        <v>5.4320000000000004</v>
      </c>
      <c r="P1599" s="51">
        <v>7.2969999999999997</v>
      </c>
      <c r="Q1599" s="51">
        <v>7.7850000000000001</v>
      </c>
      <c r="R1599" s="51">
        <v>0.184</v>
      </c>
      <c r="S1599" s="51">
        <v>4.3879999999999999</v>
      </c>
      <c r="T1599" s="51">
        <v>9.8209999999999997</v>
      </c>
      <c r="U1599" s="51">
        <v>2020</v>
      </c>
    </row>
    <row r="1600" spans="1:21" ht="15.5">
      <c r="A1600" s="51">
        <v>924</v>
      </c>
      <c r="B1600" s="51" t="s">
        <v>751</v>
      </c>
      <c r="C1600" s="51" t="s">
        <v>418</v>
      </c>
      <c r="D1600" s="51" t="str">
        <f t="shared" si="24"/>
        <v>TX_RPCHChina</v>
      </c>
      <c r="E1600" s="51" t="s">
        <v>201</v>
      </c>
      <c r="F1600" s="51" t="s">
        <v>419</v>
      </c>
      <c r="G1600" s="51" t="s">
        <v>420</v>
      </c>
      <c r="H1600" s="51" t="s">
        <v>347</v>
      </c>
      <c r="I1600" s="51"/>
      <c r="J1600" s="51" t="s">
        <v>754</v>
      </c>
      <c r="K1600" s="51">
        <v>5.8819999999999997</v>
      </c>
      <c r="L1600" s="51">
        <v>8.76</v>
      </c>
      <c r="M1600" s="51">
        <v>4.2949999999999999</v>
      </c>
      <c r="N1600" s="51">
        <v>-2.1560000000000001</v>
      </c>
      <c r="O1600" s="51">
        <v>0.67900000000000005</v>
      </c>
      <c r="P1600" s="51">
        <v>7.9279999999999999</v>
      </c>
      <c r="Q1600" s="51">
        <v>3.72</v>
      </c>
      <c r="R1600" s="51">
        <v>0.77</v>
      </c>
      <c r="S1600" s="51">
        <v>2.0299999999999998</v>
      </c>
      <c r="T1600" s="51">
        <v>6.9089999999999998</v>
      </c>
      <c r="U1600" s="51">
        <v>2020</v>
      </c>
    </row>
    <row r="1601" spans="1:21" ht="15.5">
      <c r="A1601" s="51">
        <v>924</v>
      </c>
      <c r="B1601" s="51" t="s">
        <v>751</v>
      </c>
      <c r="C1601" s="51" t="s">
        <v>421</v>
      </c>
      <c r="D1601" s="51" t="str">
        <f t="shared" si="24"/>
        <v>TXG_RPCHChina</v>
      </c>
      <c r="E1601" s="51" t="s">
        <v>201</v>
      </c>
      <c r="F1601" s="51" t="s">
        <v>422</v>
      </c>
      <c r="G1601" s="51" t="s">
        <v>423</v>
      </c>
      <c r="H1601" s="51" t="s">
        <v>347</v>
      </c>
      <c r="I1601" s="51"/>
      <c r="J1601" s="51" t="s">
        <v>754</v>
      </c>
      <c r="K1601" s="51">
        <v>6.79</v>
      </c>
      <c r="L1601" s="51">
        <v>9.5830000000000002</v>
      </c>
      <c r="M1601" s="51">
        <v>4.306</v>
      </c>
      <c r="N1601" s="51">
        <v>-2.2810000000000001</v>
      </c>
      <c r="O1601" s="51">
        <v>1.2929999999999999</v>
      </c>
      <c r="P1601" s="51">
        <v>8.6039999999999992</v>
      </c>
      <c r="Q1601" s="51">
        <v>4.0140000000000002</v>
      </c>
      <c r="R1601" s="51">
        <v>0.23899999999999999</v>
      </c>
      <c r="S1601" s="51">
        <v>1.895</v>
      </c>
      <c r="T1601" s="51">
        <v>9.2159999999999993</v>
      </c>
      <c r="U1601" s="51">
        <v>2020</v>
      </c>
    </row>
    <row r="1602" spans="1:21" ht="15.5">
      <c r="A1602" s="51">
        <v>924</v>
      </c>
      <c r="B1602" s="51" t="s">
        <v>751</v>
      </c>
      <c r="C1602" s="51" t="s">
        <v>424</v>
      </c>
      <c r="D1602" s="51" t="str">
        <f t="shared" si="24"/>
        <v>LURChina</v>
      </c>
      <c r="E1602" s="51" t="s">
        <v>201</v>
      </c>
      <c r="F1602" s="51" t="s">
        <v>425</v>
      </c>
      <c r="G1602" s="51" t="s">
        <v>426</v>
      </c>
      <c r="H1602" s="51" t="s">
        <v>427</v>
      </c>
      <c r="I1602" s="51"/>
      <c r="J1602" s="51" t="s">
        <v>755</v>
      </c>
      <c r="K1602" s="51">
        <v>4.09</v>
      </c>
      <c r="L1602" s="51">
        <v>4.05</v>
      </c>
      <c r="M1602" s="51">
        <v>4.09</v>
      </c>
      <c r="N1602" s="51">
        <v>4.05</v>
      </c>
      <c r="O1602" s="51">
        <v>4.0199999999999996</v>
      </c>
      <c r="P1602" s="51">
        <v>3.9</v>
      </c>
      <c r="Q1602" s="51">
        <v>3.8</v>
      </c>
      <c r="R1602" s="51">
        <v>3.62</v>
      </c>
      <c r="S1602" s="51">
        <v>3.8</v>
      </c>
      <c r="T1602" s="51">
        <v>3.64</v>
      </c>
      <c r="U1602" s="51">
        <v>2020</v>
      </c>
    </row>
    <row r="1603" spans="1:21" ht="15.5">
      <c r="A1603" s="51">
        <v>924</v>
      </c>
      <c r="B1603" s="51" t="s">
        <v>751</v>
      </c>
      <c r="C1603" s="51" t="s">
        <v>428</v>
      </c>
      <c r="D1603" s="51" t="str">
        <f t="shared" ref="D1603:D1666" si="25">C1603&amp;E1603</f>
        <v>LEChina</v>
      </c>
      <c r="E1603" s="51" t="s">
        <v>201</v>
      </c>
      <c r="F1603" s="51" t="s">
        <v>429</v>
      </c>
      <c r="G1603" s="51" t="s">
        <v>430</v>
      </c>
      <c r="H1603" s="51" t="s">
        <v>431</v>
      </c>
      <c r="I1603" s="51" t="s">
        <v>432</v>
      </c>
      <c r="J1603" s="51"/>
      <c r="K1603" s="51"/>
      <c r="L1603" s="51"/>
      <c r="M1603" s="51"/>
      <c r="N1603" s="51"/>
      <c r="O1603" s="51"/>
      <c r="P1603" s="51"/>
      <c r="Q1603" s="51"/>
      <c r="R1603" s="51"/>
      <c r="S1603" s="51"/>
      <c r="T1603" s="51"/>
      <c r="U1603" s="51"/>
    </row>
    <row r="1604" spans="1:21" ht="15.5">
      <c r="A1604" s="51">
        <v>924</v>
      </c>
      <c r="B1604" s="51" t="s">
        <v>751</v>
      </c>
      <c r="C1604" s="51" t="s">
        <v>433</v>
      </c>
      <c r="D1604" s="51" t="str">
        <f t="shared" si="25"/>
        <v>LPChina</v>
      </c>
      <c r="E1604" s="51" t="s">
        <v>201</v>
      </c>
      <c r="F1604" s="51" t="s">
        <v>434</v>
      </c>
      <c r="G1604" s="51" t="s">
        <v>435</v>
      </c>
      <c r="H1604" s="51" t="s">
        <v>431</v>
      </c>
      <c r="I1604" s="51" t="s">
        <v>432</v>
      </c>
      <c r="J1604" s="51" t="s">
        <v>756</v>
      </c>
      <c r="K1604" s="51">
        <v>1354.04</v>
      </c>
      <c r="L1604" s="51">
        <v>1360.72</v>
      </c>
      <c r="M1604" s="51">
        <v>1367.82</v>
      </c>
      <c r="N1604" s="51">
        <v>1374.62</v>
      </c>
      <c r="O1604" s="51">
        <v>1382.71</v>
      </c>
      <c r="P1604" s="51">
        <v>1390.08</v>
      </c>
      <c r="Q1604" s="51">
        <v>1395.38</v>
      </c>
      <c r="R1604" s="51">
        <v>1400.05</v>
      </c>
      <c r="S1604" s="51">
        <v>1404.33</v>
      </c>
      <c r="T1604" s="51">
        <v>1408.1</v>
      </c>
      <c r="U1604" s="51">
        <v>2019</v>
      </c>
    </row>
    <row r="1605" spans="1:21" ht="15.5">
      <c r="A1605" s="51">
        <v>924</v>
      </c>
      <c r="B1605" s="51" t="s">
        <v>751</v>
      </c>
      <c r="C1605" s="51" t="s">
        <v>437</v>
      </c>
      <c r="D1605" s="51" t="str">
        <f t="shared" si="25"/>
        <v>GGRChina</v>
      </c>
      <c r="E1605" s="51" t="s">
        <v>201</v>
      </c>
      <c r="F1605" s="51" t="s">
        <v>438</v>
      </c>
      <c r="G1605" s="51" t="s">
        <v>439</v>
      </c>
      <c r="H1605" s="51" t="s">
        <v>342</v>
      </c>
      <c r="I1605" s="51" t="s">
        <v>343</v>
      </c>
      <c r="J1605" s="51" t="s">
        <v>757</v>
      </c>
      <c r="K1605" s="51">
        <v>15016.04</v>
      </c>
      <c r="L1605" s="51">
        <v>16535.61</v>
      </c>
      <c r="M1605" s="51">
        <v>18173.080000000002</v>
      </c>
      <c r="N1605" s="51">
        <v>19941.52</v>
      </c>
      <c r="O1605" s="51">
        <v>21047.93</v>
      </c>
      <c r="P1605" s="51">
        <v>23055.16</v>
      </c>
      <c r="Q1605" s="51">
        <v>25890.9</v>
      </c>
      <c r="R1605" s="51">
        <v>27519.46</v>
      </c>
      <c r="S1605" s="51">
        <v>26001.29</v>
      </c>
      <c r="T1605" s="51">
        <v>29524.23</v>
      </c>
      <c r="U1605" s="51">
        <v>2019</v>
      </c>
    </row>
    <row r="1606" spans="1:21" ht="15.5">
      <c r="A1606" s="51">
        <v>924</v>
      </c>
      <c r="B1606" s="51" t="s">
        <v>751</v>
      </c>
      <c r="C1606" s="51" t="s">
        <v>441</v>
      </c>
      <c r="D1606" s="51" t="str">
        <f t="shared" si="25"/>
        <v>GGR_NGDPChina</v>
      </c>
      <c r="E1606" s="51" t="s">
        <v>201</v>
      </c>
      <c r="F1606" s="51" t="s">
        <v>438</v>
      </c>
      <c r="G1606" s="51" t="s">
        <v>439</v>
      </c>
      <c r="H1606" s="51" t="s">
        <v>392</v>
      </c>
      <c r="I1606" s="51"/>
      <c r="J1606" s="51" t="s">
        <v>442</v>
      </c>
      <c r="K1606" s="51">
        <v>27.856999999999999</v>
      </c>
      <c r="L1606" s="51">
        <v>27.728000000000002</v>
      </c>
      <c r="M1606" s="51">
        <v>28.108000000000001</v>
      </c>
      <c r="N1606" s="51">
        <v>28.812999999999999</v>
      </c>
      <c r="O1606" s="51">
        <v>28.215</v>
      </c>
      <c r="P1606" s="51">
        <v>27.811</v>
      </c>
      <c r="Q1606" s="51">
        <v>28.271999999999998</v>
      </c>
      <c r="R1606" s="51">
        <v>27.777999999999999</v>
      </c>
      <c r="S1606" s="51">
        <v>25.591999999999999</v>
      </c>
      <c r="T1606" s="51">
        <v>25.984999999999999</v>
      </c>
      <c r="U1606" s="51">
        <v>2019</v>
      </c>
    </row>
    <row r="1607" spans="1:21" ht="15.5">
      <c r="A1607" s="51">
        <v>924</v>
      </c>
      <c r="B1607" s="51" t="s">
        <v>751</v>
      </c>
      <c r="C1607" s="51" t="s">
        <v>443</v>
      </c>
      <c r="D1607" s="51" t="str">
        <f t="shared" si="25"/>
        <v>GGXChina</v>
      </c>
      <c r="E1607" s="51" t="s">
        <v>201</v>
      </c>
      <c r="F1607" s="51" t="s">
        <v>444</v>
      </c>
      <c r="G1607" s="51" t="s">
        <v>445</v>
      </c>
      <c r="H1607" s="51" t="s">
        <v>342</v>
      </c>
      <c r="I1607" s="51" t="s">
        <v>343</v>
      </c>
      <c r="J1607" s="51" t="s">
        <v>757</v>
      </c>
      <c r="K1607" s="51">
        <v>15178.68</v>
      </c>
      <c r="L1607" s="51">
        <v>17034.25</v>
      </c>
      <c r="M1607" s="51">
        <v>18745.46</v>
      </c>
      <c r="N1607" s="51">
        <v>21873.919999999998</v>
      </c>
      <c r="O1607" s="51">
        <v>23810.3</v>
      </c>
      <c r="P1607" s="51">
        <v>26234.66</v>
      </c>
      <c r="Q1607" s="51">
        <v>30153.74</v>
      </c>
      <c r="R1607" s="51">
        <v>33799.54</v>
      </c>
      <c r="S1607" s="51">
        <v>37571.379999999997</v>
      </c>
      <c r="T1607" s="51">
        <v>40430.660000000003</v>
      </c>
      <c r="U1607" s="51">
        <v>2019</v>
      </c>
    </row>
    <row r="1608" spans="1:21" ht="15.5">
      <c r="A1608" s="51">
        <v>924</v>
      </c>
      <c r="B1608" s="51" t="s">
        <v>751</v>
      </c>
      <c r="C1608" s="51" t="s">
        <v>446</v>
      </c>
      <c r="D1608" s="51" t="str">
        <f t="shared" si="25"/>
        <v>GGX_NGDPChina</v>
      </c>
      <c r="E1608" s="51" t="s">
        <v>201</v>
      </c>
      <c r="F1608" s="51" t="s">
        <v>444</v>
      </c>
      <c r="G1608" s="51" t="s">
        <v>445</v>
      </c>
      <c r="H1608" s="51" t="s">
        <v>392</v>
      </c>
      <c r="I1608" s="51"/>
      <c r="J1608" s="51" t="s">
        <v>447</v>
      </c>
      <c r="K1608" s="51">
        <v>28.158999999999999</v>
      </c>
      <c r="L1608" s="51">
        <v>28.564</v>
      </c>
      <c r="M1608" s="51">
        <v>28.992999999999999</v>
      </c>
      <c r="N1608" s="51">
        <v>31.605</v>
      </c>
      <c r="O1608" s="51">
        <v>31.917999999999999</v>
      </c>
      <c r="P1608" s="51">
        <v>31.646999999999998</v>
      </c>
      <c r="Q1608" s="51">
        <v>32.927</v>
      </c>
      <c r="R1608" s="51">
        <v>34.116999999999997</v>
      </c>
      <c r="S1608" s="51">
        <v>36.979999999999997</v>
      </c>
      <c r="T1608" s="51">
        <v>35.584000000000003</v>
      </c>
      <c r="U1608" s="51">
        <v>2019</v>
      </c>
    </row>
    <row r="1609" spans="1:21" ht="15.5">
      <c r="A1609" s="51">
        <v>924</v>
      </c>
      <c r="B1609" s="51" t="s">
        <v>751</v>
      </c>
      <c r="C1609" s="51" t="s">
        <v>448</v>
      </c>
      <c r="D1609" s="51" t="str">
        <f t="shared" si="25"/>
        <v>GGXCNLChina</v>
      </c>
      <c r="E1609" s="51" t="s">
        <v>201</v>
      </c>
      <c r="F1609" s="51" t="s">
        <v>449</v>
      </c>
      <c r="G1609" s="51" t="s">
        <v>450</v>
      </c>
      <c r="H1609" s="51" t="s">
        <v>342</v>
      </c>
      <c r="I1609" s="51" t="s">
        <v>343</v>
      </c>
      <c r="J1609" s="51" t="s">
        <v>757</v>
      </c>
      <c r="K1609" s="51">
        <v>-162.637</v>
      </c>
      <c r="L1609" s="51">
        <v>-498.637</v>
      </c>
      <c r="M1609" s="51">
        <v>-572.38099999999997</v>
      </c>
      <c r="N1609" s="51">
        <v>-1932.39</v>
      </c>
      <c r="O1609" s="51">
        <v>-2762.37</v>
      </c>
      <c r="P1609" s="51">
        <v>-3179.5</v>
      </c>
      <c r="Q1609" s="51">
        <v>-4262.84</v>
      </c>
      <c r="R1609" s="51">
        <v>-6280.08</v>
      </c>
      <c r="S1609" s="51">
        <v>-11570.09</v>
      </c>
      <c r="T1609" s="51">
        <v>-10906.43</v>
      </c>
      <c r="U1609" s="51">
        <v>2019</v>
      </c>
    </row>
    <row r="1610" spans="1:21" ht="15.5">
      <c r="A1610" s="51">
        <v>924</v>
      </c>
      <c r="B1610" s="51" t="s">
        <v>751</v>
      </c>
      <c r="C1610" s="51" t="s">
        <v>451</v>
      </c>
      <c r="D1610" s="51" t="str">
        <f t="shared" si="25"/>
        <v>GGXCNL_NGDPChina</v>
      </c>
      <c r="E1610" s="51" t="s">
        <v>201</v>
      </c>
      <c r="F1610" s="51" t="s">
        <v>449</v>
      </c>
      <c r="G1610" s="51" t="s">
        <v>450</v>
      </c>
      <c r="H1610" s="51" t="s">
        <v>392</v>
      </c>
      <c r="I1610" s="51"/>
      <c r="J1610" s="51" t="s">
        <v>452</v>
      </c>
      <c r="K1610" s="51">
        <v>-0.30199999999999999</v>
      </c>
      <c r="L1610" s="51">
        <v>-0.83599999999999997</v>
      </c>
      <c r="M1610" s="51">
        <v>-0.88500000000000001</v>
      </c>
      <c r="N1610" s="51">
        <v>-2.7919999999999998</v>
      </c>
      <c r="O1610" s="51">
        <v>-3.7029999999999998</v>
      </c>
      <c r="P1610" s="51">
        <v>-3.835</v>
      </c>
      <c r="Q1610" s="51">
        <v>-4.6550000000000002</v>
      </c>
      <c r="R1610" s="51">
        <v>-6.3390000000000004</v>
      </c>
      <c r="S1610" s="51">
        <v>-11.388</v>
      </c>
      <c r="T1610" s="51">
        <v>-9.5990000000000002</v>
      </c>
      <c r="U1610" s="51">
        <v>2019</v>
      </c>
    </row>
    <row r="1611" spans="1:21" ht="15.5">
      <c r="A1611" s="51">
        <v>924</v>
      </c>
      <c r="B1611" s="51" t="s">
        <v>751</v>
      </c>
      <c r="C1611" s="51" t="s">
        <v>453</v>
      </c>
      <c r="D1611" s="51" t="str">
        <f t="shared" si="25"/>
        <v>GGSBChina</v>
      </c>
      <c r="E1611" s="51" t="s">
        <v>201</v>
      </c>
      <c r="F1611" s="51" t="s">
        <v>454</v>
      </c>
      <c r="G1611" s="51" t="s">
        <v>455</v>
      </c>
      <c r="H1611" s="51" t="s">
        <v>342</v>
      </c>
      <c r="I1611" s="51" t="s">
        <v>343</v>
      </c>
      <c r="J1611" s="51" t="s">
        <v>757</v>
      </c>
      <c r="K1611" s="51">
        <v>-191.61600000000001</v>
      </c>
      <c r="L1611" s="51">
        <v>-548.27300000000002</v>
      </c>
      <c r="M1611" s="51">
        <v>-589.68399999999997</v>
      </c>
      <c r="N1611" s="51">
        <v>-1725.03</v>
      </c>
      <c r="O1611" s="51">
        <v>-2571.89</v>
      </c>
      <c r="P1611" s="51">
        <v>-3022.09</v>
      </c>
      <c r="Q1611" s="51">
        <v>-4112.07</v>
      </c>
      <c r="R1611" s="51">
        <v>-5942.09</v>
      </c>
      <c r="S1611" s="51">
        <v>-10217.52</v>
      </c>
      <c r="T1611" s="51">
        <v>-10340.4</v>
      </c>
      <c r="U1611" s="51">
        <v>2019</v>
      </c>
    </row>
    <row r="1612" spans="1:21" ht="15.5">
      <c r="A1612" s="51">
        <v>924</v>
      </c>
      <c r="B1612" s="51" t="s">
        <v>751</v>
      </c>
      <c r="C1612" s="51" t="s">
        <v>456</v>
      </c>
      <c r="D1612" s="51" t="str">
        <f t="shared" si="25"/>
        <v>GGSB_NPGDPChina</v>
      </c>
      <c r="E1612" s="51" t="s">
        <v>201</v>
      </c>
      <c r="F1612" s="51" t="s">
        <v>454</v>
      </c>
      <c r="G1612" s="51" t="s">
        <v>455</v>
      </c>
      <c r="H1612" s="51" t="s">
        <v>380</v>
      </c>
      <c r="I1612" s="51"/>
      <c r="J1612" s="51" t="s">
        <v>505</v>
      </c>
      <c r="K1612" s="51">
        <v>-0.35599999999999998</v>
      </c>
      <c r="L1612" s="51">
        <v>-0.92200000000000004</v>
      </c>
      <c r="M1612" s="51">
        <v>-0.91300000000000003</v>
      </c>
      <c r="N1612" s="51">
        <v>-2.4689999999999999</v>
      </c>
      <c r="O1612" s="51">
        <v>-3.42</v>
      </c>
      <c r="P1612" s="51">
        <v>-3.6240000000000001</v>
      </c>
      <c r="Q1612" s="51">
        <v>-4.468</v>
      </c>
      <c r="R1612" s="51">
        <v>-5.9379999999999997</v>
      </c>
      <c r="S1612" s="51">
        <v>-9.6950000000000003</v>
      </c>
      <c r="T1612" s="51">
        <v>-8.9730000000000008</v>
      </c>
      <c r="U1612" s="51">
        <v>2019</v>
      </c>
    </row>
    <row r="1613" spans="1:21" ht="15.5">
      <c r="A1613" s="51">
        <v>924</v>
      </c>
      <c r="B1613" s="51" t="s">
        <v>751</v>
      </c>
      <c r="C1613" s="51" t="s">
        <v>457</v>
      </c>
      <c r="D1613" s="51" t="str">
        <f t="shared" si="25"/>
        <v>GGXONLBChina</v>
      </c>
      <c r="E1613" s="51" t="s">
        <v>201</v>
      </c>
      <c r="F1613" s="51" t="s">
        <v>458</v>
      </c>
      <c r="G1613" s="51" t="s">
        <v>459</v>
      </c>
      <c r="H1613" s="51" t="s">
        <v>342</v>
      </c>
      <c r="I1613" s="51" t="s">
        <v>343</v>
      </c>
      <c r="J1613" s="51" t="s">
        <v>757</v>
      </c>
      <c r="K1613" s="51">
        <v>100.938</v>
      </c>
      <c r="L1613" s="51">
        <v>-193.01599999999999</v>
      </c>
      <c r="M1613" s="51">
        <v>-213.71100000000001</v>
      </c>
      <c r="N1613" s="51">
        <v>-1577.53</v>
      </c>
      <c r="O1613" s="51">
        <v>-2254.88</v>
      </c>
      <c r="P1613" s="51">
        <v>-2552.19</v>
      </c>
      <c r="Q1613" s="51">
        <v>-3522.56</v>
      </c>
      <c r="R1613" s="51">
        <v>-5435.83</v>
      </c>
      <c r="S1613" s="51">
        <v>-10587.19</v>
      </c>
      <c r="T1613" s="51">
        <v>-9885.1</v>
      </c>
      <c r="U1613" s="51">
        <v>2019</v>
      </c>
    </row>
    <row r="1614" spans="1:21" ht="15.5">
      <c r="A1614" s="51">
        <v>924</v>
      </c>
      <c r="B1614" s="51" t="s">
        <v>751</v>
      </c>
      <c r="C1614" s="51" t="s">
        <v>460</v>
      </c>
      <c r="D1614" s="51" t="str">
        <f t="shared" si="25"/>
        <v>GGXONLB_NGDPChina</v>
      </c>
      <c r="E1614" s="51" t="s">
        <v>201</v>
      </c>
      <c r="F1614" s="51" t="s">
        <v>458</v>
      </c>
      <c r="G1614" s="51" t="s">
        <v>459</v>
      </c>
      <c r="H1614" s="51" t="s">
        <v>392</v>
      </c>
      <c r="I1614" s="51"/>
      <c r="J1614" s="51" t="s">
        <v>461</v>
      </c>
      <c r="K1614" s="51">
        <v>0.187</v>
      </c>
      <c r="L1614" s="51">
        <v>-0.32400000000000001</v>
      </c>
      <c r="M1614" s="51">
        <v>-0.33100000000000002</v>
      </c>
      <c r="N1614" s="51">
        <v>-2.2789999999999999</v>
      </c>
      <c r="O1614" s="51">
        <v>-3.0230000000000001</v>
      </c>
      <c r="P1614" s="51">
        <v>-3.0790000000000002</v>
      </c>
      <c r="Q1614" s="51">
        <v>-3.847</v>
      </c>
      <c r="R1614" s="51">
        <v>-5.4870000000000001</v>
      </c>
      <c r="S1614" s="51">
        <v>-10.420999999999999</v>
      </c>
      <c r="T1614" s="51">
        <v>-8.6999999999999993</v>
      </c>
      <c r="U1614" s="51">
        <v>2019</v>
      </c>
    </row>
    <row r="1615" spans="1:21" ht="15.5">
      <c r="A1615" s="51">
        <v>924</v>
      </c>
      <c r="B1615" s="51" t="s">
        <v>751</v>
      </c>
      <c r="C1615" s="51" t="s">
        <v>462</v>
      </c>
      <c r="D1615" s="51" t="str">
        <f t="shared" si="25"/>
        <v>GGXWDNChina</v>
      </c>
      <c r="E1615" s="51" t="s">
        <v>201</v>
      </c>
      <c r="F1615" s="51" t="s">
        <v>463</v>
      </c>
      <c r="G1615" s="51" t="s">
        <v>464</v>
      </c>
      <c r="H1615" s="51" t="s">
        <v>342</v>
      </c>
      <c r="I1615" s="51" t="s">
        <v>343</v>
      </c>
      <c r="J1615" s="51"/>
      <c r="K1615" s="51"/>
      <c r="L1615" s="51"/>
      <c r="M1615" s="51"/>
      <c r="N1615" s="51"/>
      <c r="O1615" s="51"/>
      <c r="P1615" s="51"/>
      <c r="Q1615" s="51"/>
      <c r="R1615" s="51"/>
      <c r="S1615" s="51"/>
      <c r="T1615" s="51"/>
      <c r="U1615" s="51"/>
    </row>
    <row r="1616" spans="1:21" ht="15.5">
      <c r="A1616" s="51">
        <v>924</v>
      </c>
      <c r="B1616" s="51" t="s">
        <v>751</v>
      </c>
      <c r="C1616" s="51" t="s">
        <v>465</v>
      </c>
      <c r="D1616" s="51" t="str">
        <f t="shared" si="25"/>
        <v>GGXWDN_NGDPChina</v>
      </c>
      <c r="E1616" s="51" t="s">
        <v>201</v>
      </c>
      <c r="F1616" s="51" t="s">
        <v>463</v>
      </c>
      <c r="G1616" s="51" t="s">
        <v>464</v>
      </c>
      <c r="H1616" s="51" t="s">
        <v>392</v>
      </c>
      <c r="I1616" s="51"/>
      <c r="J1616" s="51"/>
      <c r="K1616" s="51"/>
      <c r="L1616" s="51"/>
      <c r="M1616" s="51"/>
      <c r="N1616" s="51"/>
      <c r="O1616" s="51"/>
      <c r="P1616" s="51"/>
      <c r="Q1616" s="51"/>
      <c r="R1616" s="51"/>
      <c r="S1616" s="51"/>
      <c r="T1616" s="51"/>
      <c r="U1616" s="51"/>
    </row>
    <row r="1617" spans="1:21" ht="15.5">
      <c r="A1617" s="51">
        <v>924</v>
      </c>
      <c r="B1617" s="51" t="s">
        <v>751</v>
      </c>
      <c r="C1617" s="51" t="s">
        <v>466</v>
      </c>
      <c r="D1617" s="51" t="str">
        <f t="shared" si="25"/>
        <v>GGXWDGChina</v>
      </c>
      <c r="E1617" s="51" t="s">
        <v>201</v>
      </c>
      <c r="F1617" s="51" t="s">
        <v>467</v>
      </c>
      <c r="G1617" s="51" t="s">
        <v>468</v>
      </c>
      <c r="H1617" s="51" t="s">
        <v>342</v>
      </c>
      <c r="I1617" s="51" t="s">
        <v>343</v>
      </c>
      <c r="J1617" s="51" t="s">
        <v>757</v>
      </c>
      <c r="K1617" s="51">
        <v>18539.23</v>
      </c>
      <c r="L1617" s="51">
        <v>22085.79</v>
      </c>
      <c r="M1617" s="51">
        <v>25842.03</v>
      </c>
      <c r="N1617" s="51">
        <v>28714.15</v>
      </c>
      <c r="O1617" s="51">
        <v>35984.6</v>
      </c>
      <c r="P1617" s="51">
        <v>42885.58</v>
      </c>
      <c r="Q1617" s="51">
        <v>49309.59</v>
      </c>
      <c r="R1617" s="51">
        <v>56523.97</v>
      </c>
      <c r="S1617" s="51">
        <v>67893.81</v>
      </c>
      <c r="T1617" s="51">
        <v>79085.59</v>
      </c>
      <c r="U1617" s="51">
        <v>2019</v>
      </c>
    </row>
    <row r="1618" spans="1:21" ht="15.5">
      <c r="A1618" s="51">
        <v>924</v>
      </c>
      <c r="B1618" s="51" t="s">
        <v>751</v>
      </c>
      <c r="C1618" s="51" t="s">
        <v>469</v>
      </c>
      <c r="D1618" s="51" t="str">
        <f t="shared" si="25"/>
        <v>GGXWDG_NGDPChina</v>
      </c>
      <c r="E1618" s="51" t="s">
        <v>201</v>
      </c>
      <c r="F1618" s="51" t="s">
        <v>467</v>
      </c>
      <c r="G1618" s="51" t="s">
        <v>468</v>
      </c>
      <c r="H1618" s="51" t="s">
        <v>392</v>
      </c>
      <c r="I1618" s="51"/>
      <c r="J1618" s="51" t="s">
        <v>470</v>
      </c>
      <c r="K1618" s="51">
        <v>34.393000000000001</v>
      </c>
      <c r="L1618" s="51">
        <v>37.034999999999997</v>
      </c>
      <c r="M1618" s="51">
        <v>39.969000000000001</v>
      </c>
      <c r="N1618" s="51">
        <v>41.488999999999997</v>
      </c>
      <c r="O1618" s="51">
        <v>48.238</v>
      </c>
      <c r="P1618" s="51">
        <v>51.732999999999997</v>
      </c>
      <c r="Q1618" s="51">
        <v>53.844999999999999</v>
      </c>
      <c r="R1618" s="51">
        <v>57.054000000000002</v>
      </c>
      <c r="S1618" s="51">
        <v>66.825999999999993</v>
      </c>
      <c r="T1618" s="51">
        <v>69.605000000000004</v>
      </c>
      <c r="U1618" s="51">
        <v>2019</v>
      </c>
    </row>
    <row r="1619" spans="1:21" ht="15.5">
      <c r="A1619" s="51">
        <v>924</v>
      </c>
      <c r="B1619" s="51" t="s">
        <v>751</v>
      </c>
      <c r="C1619" s="51" t="s">
        <v>471</v>
      </c>
      <c r="D1619" s="51" t="str">
        <f t="shared" si="25"/>
        <v>NGDP_FYChina</v>
      </c>
      <c r="E1619" s="51" t="s">
        <v>201</v>
      </c>
      <c r="F1619" s="51" t="s">
        <v>472</v>
      </c>
      <c r="G1619" s="51" t="s">
        <v>473</v>
      </c>
      <c r="H1619" s="51" t="s">
        <v>342</v>
      </c>
      <c r="I1619" s="51" t="s">
        <v>343</v>
      </c>
      <c r="J1619" s="51" t="s">
        <v>757</v>
      </c>
      <c r="K1619" s="51">
        <v>53903.99</v>
      </c>
      <c r="L1619" s="51">
        <v>59634.45</v>
      </c>
      <c r="M1619" s="51">
        <v>64654.8</v>
      </c>
      <c r="N1619" s="51">
        <v>69209.37</v>
      </c>
      <c r="O1619" s="51">
        <v>74598.05</v>
      </c>
      <c r="P1619" s="51">
        <v>82898.28</v>
      </c>
      <c r="Q1619" s="51">
        <v>91577.43</v>
      </c>
      <c r="R1619" s="51">
        <v>99070.84</v>
      </c>
      <c r="S1619" s="51">
        <v>101598.62</v>
      </c>
      <c r="T1619" s="51">
        <v>113620.86</v>
      </c>
      <c r="U1619" s="51">
        <v>2019</v>
      </c>
    </row>
    <row r="1620" spans="1:21" ht="15.5">
      <c r="A1620" s="51">
        <v>924</v>
      </c>
      <c r="B1620" s="51" t="s">
        <v>751</v>
      </c>
      <c r="C1620" s="51" t="s">
        <v>474</v>
      </c>
      <c r="D1620" s="51" t="str">
        <f t="shared" si="25"/>
        <v>BCAChina</v>
      </c>
      <c r="E1620" s="51" t="s">
        <v>201</v>
      </c>
      <c r="F1620" s="51" t="s">
        <v>475</v>
      </c>
      <c r="G1620" s="51" t="s">
        <v>476</v>
      </c>
      <c r="H1620" s="51" t="s">
        <v>352</v>
      </c>
      <c r="I1620" s="51" t="s">
        <v>343</v>
      </c>
      <c r="J1620" s="51" t="s">
        <v>758</v>
      </c>
      <c r="K1620" s="51">
        <v>215.392</v>
      </c>
      <c r="L1620" s="51">
        <v>148.20400000000001</v>
      </c>
      <c r="M1620" s="51">
        <v>236.047</v>
      </c>
      <c r="N1620" s="51">
        <v>304.16399999999999</v>
      </c>
      <c r="O1620" s="51">
        <v>202.203</v>
      </c>
      <c r="P1620" s="51">
        <v>195.11699999999999</v>
      </c>
      <c r="Q1620" s="51">
        <v>25.498999999999999</v>
      </c>
      <c r="R1620" s="51">
        <v>141.33500000000001</v>
      </c>
      <c r="S1620" s="51">
        <v>298.8</v>
      </c>
      <c r="T1620" s="51">
        <v>273.52999999999997</v>
      </c>
      <c r="U1620" s="51">
        <v>2020</v>
      </c>
    </row>
    <row r="1621" spans="1:21" ht="15.5">
      <c r="A1621" s="51">
        <v>924</v>
      </c>
      <c r="B1621" s="51" t="s">
        <v>751</v>
      </c>
      <c r="C1621" s="51" t="s">
        <v>478</v>
      </c>
      <c r="D1621" s="51" t="str">
        <f t="shared" si="25"/>
        <v>BCA_NGDPDChina</v>
      </c>
      <c r="E1621" s="51" t="s">
        <v>201</v>
      </c>
      <c r="F1621" s="51" t="s">
        <v>475</v>
      </c>
      <c r="G1621" s="51" t="s">
        <v>476</v>
      </c>
      <c r="H1621" s="51" t="s">
        <v>392</v>
      </c>
      <c r="I1621" s="51"/>
      <c r="J1621" s="51" t="s">
        <v>479</v>
      </c>
      <c r="K1621" s="51">
        <v>2.5219999999999998</v>
      </c>
      <c r="L1621" s="51">
        <v>1.54</v>
      </c>
      <c r="M1621" s="51">
        <v>2.2429999999999999</v>
      </c>
      <c r="N1621" s="51">
        <v>2.7370000000000001</v>
      </c>
      <c r="O1621" s="51">
        <v>1.8009999999999999</v>
      </c>
      <c r="P1621" s="51">
        <v>1.591</v>
      </c>
      <c r="Q1621" s="51">
        <v>0.184</v>
      </c>
      <c r="R1621" s="51">
        <v>0.98599999999999999</v>
      </c>
      <c r="S1621" s="51">
        <v>2.0299999999999998</v>
      </c>
      <c r="T1621" s="51">
        <v>1.6439999999999999</v>
      </c>
      <c r="U1621" s="51">
        <v>2020</v>
      </c>
    </row>
    <row r="1622" spans="1:21" ht="15.5">
      <c r="A1622" s="51">
        <v>233</v>
      </c>
      <c r="B1622" s="51" t="s">
        <v>759</v>
      </c>
      <c r="C1622" s="51" t="s">
        <v>338</v>
      </c>
      <c r="D1622" s="51" t="str">
        <f t="shared" si="25"/>
        <v>NGDP_RColombia</v>
      </c>
      <c r="E1622" s="51" t="s">
        <v>202</v>
      </c>
      <c r="F1622" s="51" t="s">
        <v>340</v>
      </c>
      <c r="G1622" s="51" t="s">
        <v>341</v>
      </c>
      <c r="H1622" s="51" t="s">
        <v>342</v>
      </c>
      <c r="I1622" s="51" t="s">
        <v>343</v>
      </c>
      <c r="J1622" s="51" t="s">
        <v>760</v>
      </c>
      <c r="K1622" s="51">
        <v>711415</v>
      </c>
      <c r="L1622" s="51">
        <v>747939</v>
      </c>
      <c r="M1622" s="51">
        <v>781590</v>
      </c>
      <c r="N1622" s="51">
        <v>804692</v>
      </c>
      <c r="O1622" s="51">
        <v>821489</v>
      </c>
      <c r="P1622" s="51">
        <v>832655</v>
      </c>
      <c r="Q1622" s="51">
        <v>854008</v>
      </c>
      <c r="R1622" s="51">
        <v>882029</v>
      </c>
      <c r="S1622" s="51">
        <v>821633</v>
      </c>
      <c r="T1622" s="51">
        <v>863945.97</v>
      </c>
      <c r="U1622" s="51">
        <v>2020</v>
      </c>
    </row>
    <row r="1623" spans="1:21" ht="15.5">
      <c r="A1623" s="51">
        <v>233</v>
      </c>
      <c r="B1623" s="51" t="s">
        <v>759</v>
      </c>
      <c r="C1623" s="51" t="s">
        <v>345</v>
      </c>
      <c r="D1623" s="51" t="str">
        <f t="shared" si="25"/>
        <v>NGDP_RPCHColombia</v>
      </c>
      <c r="E1623" s="51" t="s">
        <v>202</v>
      </c>
      <c r="F1623" s="51" t="s">
        <v>340</v>
      </c>
      <c r="G1623" s="51" t="s">
        <v>346</v>
      </c>
      <c r="H1623" s="51" t="s">
        <v>347</v>
      </c>
      <c r="I1623" s="51"/>
      <c r="J1623" s="51" t="s">
        <v>348</v>
      </c>
      <c r="K1623" s="51">
        <v>3.9129999999999998</v>
      </c>
      <c r="L1623" s="51">
        <v>5.1340000000000003</v>
      </c>
      <c r="M1623" s="51">
        <v>4.4989999999999997</v>
      </c>
      <c r="N1623" s="51">
        <v>2.956</v>
      </c>
      <c r="O1623" s="51">
        <v>2.0870000000000002</v>
      </c>
      <c r="P1623" s="51">
        <v>1.359</v>
      </c>
      <c r="Q1623" s="51">
        <v>2.5640000000000001</v>
      </c>
      <c r="R1623" s="51">
        <v>3.2810000000000001</v>
      </c>
      <c r="S1623" s="51">
        <v>-6.8470000000000004</v>
      </c>
      <c r="T1623" s="51">
        <v>5.15</v>
      </c>
      <c r="U1623" s="51">
        <v>2020</v>
      </c>
    </row>
    <row r="1624" spans="1:21" ht="15.5">
      <c r="A1624" s="51">
        <v>233</v>
      </c>
      <c r="B1624" s="51" t="s">
        <v>759</v>
      </c>
      <c r="C1624" s="51" t="s">
        <v>349</v>
      </c>
      <c r="D1624" s="51" t="str">
        <f t="shared" si="25"/>
        <v>NGDPColombia</v>
      </c>
      <c r="E1624" s="51" t="s">
        <v>202</v>
      </c>
      <c r="F1624" s="51" t="s">
        <v>155</v>
      </c>
      <c r="G1624" s="51" t="s">
        <v>350</v>
      </c>
      <c r="H1624" s="51" t="s">
        <v>342</v>
      </c>
      <c r="I1624" s="51" t="s">
        <v>343</v>
      </c>
      <c r="J1624" s="51" t="s">
        <v>760</v>
      </c>
      <c r="K1624" s="51">
        <v>666508</v>
      </c>
      <c r="L1624" s="51">
        <v>714093</v>
      </c>
      <c r="M1624" s="51">
        <v>762902</v>
      </c>
      <c r="N1624" s="51">
        <v>804691</v>
      </c>
      <c r="O1624" s="51">
        <v>863783</v>
      </c>
      <c r="P1624" s="51">
        <v>920470</v>
      </c>
      <c r="Q1624" s="51">
        <v>987791</v>
      </c>
      <c r="R1624" s="51">
        <v>1061119</v>
      </c>
      <c r="S1624" s="51">
        <v>1002587</v>
      </c>
      <c r="T1624" s="51">
        <v>1086308.71</v>
      </c>
      <c r="U1624" s="51">
        <v>2020</v>
      </c>
    </row>
    <row r="1625" spans="1:21" ht="15.5">
      <c r="A1625" s="51">
        <v>233</v>
      </c>
      <c r="B1625" s="51" t="s">
        <v>759</v>
      </c>
      <c r="C1625" s="51" t="s">
        <v>157</v>
      </c>
      <c r="D1625" s="51" t="str">
        <f t="shared" si="25"/>
        <v>NGDPDColombia</v>
      </c>
      <c r="E1625" s="51" t="s">
        <v>202</v>
      </c>
      <c r="F1625" s="51" t="s">
        <v>155</v>
      </c>
      <c r="G1625" s="51" t="s">
        <v>351</v>
      </c>
      <c r="H1625" s="51" t="s">
        <v>352</v>
      </c>
      <c r="I1625" s="51" t="s">
        <v>343</v>
      </c>
      <c r="J1625" s="51" t="s">
        <v>353</v>
      </c>
      <c r="K1625" s="51">
        <v>370.69200000000001</v>
      </c>
      <c r="L1625" s="51">
        <v>382.09399999999999</v>
      </c>
      <c r="M1625" s="51">
        <v>381.24</v>
      </c>
      <c r="N1625" s="51">
        <v>293.49200000000002</v>
      </c>
      <c r="O1625" s="51">
        <v>282.72000000000003</v>
      </c>
      <c r="P1625" s="51">
        <v>311.88900000000001</v>
      </c>
      <c r="Q1625" s="51">
        <v>334.12400000000002</v>
      </c>
      <c r="R1625" s="51">
        <v>323.375</v>
      </c>
      <c r="S1625" s="51">
        <v>271.46300000000002</v>
      </c>
      <c r="T1625" s="51">
        <v>295.61</v>
      </c>
      <c r="U1625" s="51">
        <v>2020</v>
      </c>
    </row>
    <row r="1626" spans="1:21" ht="15.5">
      <c r="A1626" s="51">
        <v>233</v>
      </c>
      <c r="B1626" s="51" t="s">
        <v>759</v>
      </c>
      <c r="C1626" s="51" t="s">
        <v>354</v>
      </c>
      <c r="D1626" s="51" t="str">
        <f t="shared" si="25"/>
        <v>PPPGDPColombia</v>
      </c>
      <c r="E1626" s="51" t="s">
        <v>202</v>
      </c>
      <c r="F1626" s="51" t="s">
        <v>155</v>
      </c>
      <c r="G1626" s="51" t="s">
        <v>355</v>
      </c>
      <c r="H1626" s="51" t="s">
        <v>356</v>
      </c>
      <c r="I1626" s="51" t="s">
        <v>343</v>
      </c>
      <c r="J1626" s="51" t="s">
        <v>353</v>
      </c>
      <c r="K1626" s="51">
        <v>553.76900000000001</v>
      </c>
      <c r="L1626" s="51">
        <v>591.78399999999999</v>
      </c>
      <c r="M1626" s="51">
        <v>625.01800000000003</v>
      </c>
      <c r="N1626" s="51">
        <v>630.399</v>
      </c>
      <c r="O1626" s="51">
        <v>672.09500000000003</v>
      </c>
      <c r="P1626" s="51">
        <v>700.09100000000001</v>
      </c>
      <c r="Q1626" s="51">
        <v>735.28399999999999</v>
      </c>
      <c r="R1626" s="51">
        <v>772.96699999999998</v>
      </c>
      <c r="S1626" s="51">
        <v>728.76700000000005</v>
      </c>
      <c r="T1626" s="51">
        <v>780.26199999999994</v>
      </c>
      <c r="U1626" s="51">
        <v>2020</v>
      </c>
    </row>
    <row r="1627" spans="1:21" ht="15.5">
      <c r="A1627" s="51">
        <v>233</v>
      </c>
      <c r="B1627" s="51" t="s">
        <v>759</v>
      </c>
      <c r="C1627" s="51" t="s">
        <v>357</v>
      </c>
      <c r="D1627" s="51" t="str">
        <f t="shared" si="25"/>
        <v>NGDP_DColombia</v>
      </c>
      <c r="E1627" s="51" t="s">
        <v>202</v>
      </c>
      <c r="F1627" s="51" t="s">
        <v>358</v>
      </c>
      <c r="G1627" s="51" t="s">
        <v>359</v>
      </c>
      <c r="H1627" s="51" t="s">
        <v>360</v>
      </c>
      <c r="I1627" s="51"/>
      <c r="J1627" s="51" t="s">
        <v>361</v>
      </c>
      <c r="K1627" s="51">
        <v>93.688000000000002</v>
      </c>
      <c r="L1627" s="51">
        <v>95.474999999999994</v>
      </c>
      <c r="M1627" s="51">
        <v>97.608999999999995</v>
      </c>
      <c r="N1627" s="51">
        <v>100</v>
      </c>
      <c r="O1627" s="51">
        <v>105.148</v>
      </c>
      <c r="P1627" s="51">
        <v>110.54600000000001</v>
      </c>
      <c r="Q1627" s="51">
        <v>115.66500000000001</v>
      </c>
      <c r="R1627" s="51">
        <v>120.304</v>
      </c>
      <c r="S1627" s="51">
        <v>122.024</v>
      </c>
      <c r="T1627" s="51">
        <v>125.738</v>
      </c>
      <c r="U1627" s="51">
        <v>2020</v>
      </c>
    </row>
    <row r="1628" spans="1:21" ht="15.5">
      <c r="A1628" s="51">
        <v>233</v>
      </c>
      <c r="B1628" s="51" t="s">
        <v>759</v>
      </c>
      <c r="C1628" s="51" t="s">
        <v>362</v>
      </c>
      <c r="D1628" s="51" t="str">
        <f t="shared" si="25"/>
        <v>NGDPRPCColombia</v>
      </c>
      <c r="E1628" s="51" t="s">
        <v>202</v>
      </c>
      <c r="F1628" s="51" t="s">
        <v>363</v>
      </c>
      <c r="G1628" s="51" t="s">
        <v>364</v>
      </c>
      <c r="H1628" s="51" t="s">
        <v>342</v>
      </c>
      <c r="I1628" s="51" t="s">
        <v>333</v>
      </c>
      <c r="J1628" s="51" t="s">
        <v>365</v>
      </c>
      <c r="K1628" s="51">
        <v>15272315.49</v>
      </c>
      <c r="L1628" s="51">
        <v>15872731.9</v>
      </c>
      <c r="M1628" s="51">
        <v>16398598.460000001</v>
      </c>
      <c r="N1628" s="51">
        <v>16693815.74</v>
      </c>
      <c r="O1628" s="51">
        <v>16851747.760000002</v>
      </c>
      <c r="P1628" s="51">
        <v>16892294.899999999</v>
      </c>
      <c r="Q1628" s="51">
        <v>17137055.02</v>
      </c>
      <c r="R1628" s="51">
        <v>17509608.129999999</v>
      </c>
      <c r="S1628" s="51">
        <v>16149164.640000001</v>
      </c>
      <c r="T1628" s="51">
        <v>16812697.350000001</v>
      </c>
      <c r="U1628" s="51">
        <v>2019</v>
      </c>
    </row>
    <row r="1629" spans="1:21" ht="15.5">
      <c r="A1629" s="51">
        <v>233</v>
      </c>
      <c r="B1629" s="51" t="s">
        <v>759</v>
      </c>
      <c r="C1629" s="51" t="s">
        <v>366</v>
      </c>
      <c r="D1629" s="51" t="str">
        <f t="shared" si="25"/>
        <v>NGDPRPPPPCColombia</v>
      </c>
      <c r="E1629" s="51" t="s">
        <v>202</v>
      </c>
      <c r="F1629" s="51" t="s">
        <v>363</v>
      </c>
      <c r="G1629" s="51" t="s">
        <v>367</v>
      </c>
      <c r="H1629" s="51" t="s">
        <v>368</v>
      </c>
      <c r="I1629" s="51" t="s">
        <v>333</v>
      </c>
      <c r="J1629" s="51" t="s">
        <v>365</v>
      </c>
      <c r="K1629" s="51">
        <v>12840.86</v>
      </c>
      <c r="L1629" s="51">
        <v>13345.69</v>
      </c>
      <c r="M1629" s="51">
        <v>13787.83</v>
      </c>
      <c r="N1629" s="51">
        <v>14036.05</v>
      </c>
      <c r="O1629" s="51">
        <v>14168.84</v>
      </c>
      <c r="P1629" s="51">
        <v>14202.93</v>
      </c>
      <c r="Q1629" s="51">
        <v>14408.72</v>
      </c>
      <c r="R1629" s="51">
        <v>14721.96</v>
      </c>
      <c r="S1629" s="51">
        <v>13578.11</v>
      </c>
      <c r="T1629" s="51">
        <v>14136</v>
      </c>
      <c r="U1629" s="51">
        <v>2019</v>
      </c>
    </row>
    <row r="1630" spans="1:21" ht="15.5">
      <c r="A1630" s="51">
        <v>233</v>
      </c>
      <c r="B1630" s="51" t="s">
        <v>759</v>
      </c>
      <c r="C1630" s="51" t="s">
        <v>369</v>
      </c>
      <c r="D1630" s="51" t="str">
        <f t="shared" si="25"/>
        <v>NGDPPCColombia</v>
      </c>
      <c r="E1630" s="51" t="s">
        <v>202</v>
      </c>
      <c r="F1630" s="51" t="s">
        <v>370</v>
      </c>
      <c r="G1630" s="51" t="s">
        <v>371</v>
      </c>
      <c r="H1630" s="51" t="s">
        <v>342</v>
      </c>
      <c r="I1630" s="51" t="s">
        <v>333</v>
      </c>
      <c r="J1630" s="51" t="s">
        <v>372</v>
      </c>
      <c r="K1630" s="51">
        <v>14308273.58</v>
      </c>
      <c r="L1630" s="51">
        <v>15154453.43</v>
      </c>
      <c r="M1630" s="51">
        <v>16006504.130000001</v>
      </c>
      <c r="N1630" s="51">
        <v>16693794.99</v>
      </c>
      <c r="O1630" s="51">
        <v>17719352.59</v>
      </c>
      <c r="P1630" s="51">
        <v>18673821.309999999</v>
      </c>
      <c r="Q1630" s="51">
        <v>19821627.800000001</v>
      </c>
      <c r="R1630" s="51">
        <v>21064815.18</v>
      </c>
      <c r="S1630" s="51">
        <v>19705808.469999999</v>
      </c>
      <c r="T1630" s="51">
        <v>21139955.800000001</v>
      </c>
      <c r="U1630" s="51">
        <v>2019</v>
      </c>
    </row>
    <row r="1631" spans="1:21" ht="15.5">
      <c r="A1631" s="51">
        <v>233</v>
      </c>
      <c r="B1631" s="51" t="s">
        <v>759</v>
      </c>
      <c r="C1631" s="51" t="s">
        <v>373</v>
      </c>
      <c r="D1631" s="51" t="str">
        <f t="shared" si="25"/>
        <v>NGDPDPCColombia</v>
      </c>
      <c r="E1631" s="51" t="s">
        <v>202</v>
      </c>
      <c r="F1631" s="51" t="s">
        <v>370</v>
      </c>
      <c r="G1631" s="51" t="s">
        <v>374</v>
      </c>
      <c r="H1631" s="51" t="s">
        <v>352</v>
      </c>
      <c r="I1631" s="51" t="s">
        <v>333</v>
      </c>
      <c r="J1631" s="51" t="s">
        <v>372</v>
      </c>
      <c r="K1631" s="51">
        <v>7957.83</v>
      </c>
      <c r="L1631" s="51">
        <v>8108.78</v>
      </c>
      <c r="M1631" s="51">
        <v>7998.83</v>
      </c>
      <c r="N1631" s="51">
        <v>6088.67</v>
      </c>
      <c r="O1631" s="51">
        <v>5799.62</v>
      </c>
      <c r="P1631" s="51">
        <v>6327.38</v>
      </c>
      <c r="Q1631" s="51">
        <v>6704.75</v>
      </c>
      <c r="R1631" s="51">
        <v>6419.48</v>
      </c>
      <c r="S1631" s="51">
        <v>5335.59</v>
      </c>
      <c r="T1631" s="51">
        <v>5752.67</v>
      </c>
      <c r="U1631" s="51">
        <v>2019</v>
      </c>
    </row>
    <row r="1632" spans="1:21" ht="15.5">
      <c r="A1632" s="51">
        <v>233</v>
      </c>
      <c r="B1632" s="51" t="s">
        <v>759</v>
      </c>
      <c r="C1632" s="51" t="s">
        <v>375</v>
      </c>
      <c r="D1632" s="51" t="str">
        <f t="shared" si="25"/>
        <v>PPPPCColombia</v>
      </c>
      <c r="E1632" s="51" t="s">
        <v>202</v>
      </c>
      <c r="F1632" s="51" t="s">
        <v>370</v>
      </c>
      <c r="G1632" s="51" t="s">
        <v>376</v>
      </c>
      <c r="H1632" s="51" t="s">
        <v>356</v>
      </c>
      <c r="I1632" s="51" t="s">
        <v>333</v>
      </c>
      <c r="J1632" s="51" t="s">
        <v>372</v>
      </c>
      <c r="K1632" s="51">
        <v>11888.04</v>
      </c>
      <c r="L1632" s="51">
        <v>12558.81</v>
      </c>
      <c r="M1632" s="51">
        <v>13113.56</v>
      </c>
      <c r="N1632" s="51">
        <v>13078</v>
      </c>
      <c r="O1632" s="51">
        <v>13787.12</v>
      </c>
      <c r="P1632" s="51">
        <v>14202.93</v>
      </c>
      <c r="Q1632" s="51">
        <v>14754.67</v>
      </c>
      <c r="R1632" s="51">
        <v>15344.56</v>
      </c>
      <c r="S1632" s="51">
        <v>14323.9</v>
      </c>
      <c r="T1632" s="51">
        <v>15184.18</v>
      </c>
      <c r="U1632" s="51">
        <v>2019</v>
      </c>
    </row>
    <row r="1633" spans="1:21" ht="15.5">
      <c r="A1633" s="51">
        <v>233</v>
      </c>
      <c r="B1633" s="51" t="s">
        <v>759</v>
      </c>
      <c r="C1633" s="51" t="s">
        <v>377</v>
      </c>
      <c r="D1633" s="51" t="str">
        <f t="shared" si="25"/>
        <v>NGAP_NPGDPColombia</v>
      </c>
      <c r="E1633" s="51" t="s">
        <v>202</v>
      </c>
      <c r="F1633" s="51" t="s">
        <v>378</v>
      </c>
      <c r="G1633" s="51" t="s">
        <v>379</v>
      </c>
      <c r="H1633" s="51" t="s">
        <v>380</v>
      </c>
      <c r="I1633" s="51"/>
      <c r="J1633" s="51"/>
      <c r="K1633" s="51"/>
      <c r="L1633" s="51"/>
      <c r="M1633" s="51"/>
      <c r="N1633" s="51"/>
      <c r="O1633" s="51"/>
      <c r="P1633" s="51"/>
      <c r="Q1633" s="51"/>
      <c r="R1633" s="51"/>
      <c r="S1633" s="51"/>
      <c r="T1633" s="51"/>
      <c r="U1633" s="51"/>
    </row>
    <row r="1634" spans="1:21" ht="15.5">
      <c r="A1634" s="51">
        <v>233</v>
      </c>
      <c r="B1634" s="51" t="s">
        <v>759</v>
      </c>
      <c r="C1634" s="51" t="s">
        <v>381</v>
      </c>
      <c r="D1634" s="51" t="str">
        <f t="shared" si="25"/>
        <v>PPPSHColombia</v>
      </c>
      <c r="E1634" s="51" t="s">
        <v>202</v>
      </c>
      <c r="F1634" s="51" t="s">
        <v>382</v>
      </c>
      <c r="G1634" s="51" t="s">
        <v>383</v>
      </c>
      <c r="H1634" s="51" t="s">
        <v>384</v>
      </c>
      <c r="I1634" s="51"/>
      <c r="J1634" s="51" t="s">
        <v>353</v>
      </c>
      <c r="K1634" s="51">
        <v>0.55300000000000005</v>
      </c>
      <c r="L1634" s="51">
        <v>0.56299999999999994</v>
      </c>
      <c r="M1634" s="51">
        <v>0.57299999999999995</v>
      </c>
      <c r="N1634" s="51">
        <v>0.56699999999999995</v>
      </c>
      <c r="O1634" s="51">
        <v>0.58199999999999996</v>
      </c>
      <c r="P1634" s="51">
        <v>0.57499999999999996</v>
      </c>
      <c r="Q1634" s="51">
        <v>0.56999999999999995</v>
      </c>
      <c r="R1634" s="51">
        <v>0.57299999999999995</v>
      </c>
      <c r="S1634" s="51">
        <v>0.55400000000000005</v>
      </c>
      <c r="T1634" s="51">
        <v>0.55000000000000004</v>
      </c>
      <c r="U1634" s="51">
        <v>2020</v>
      </c>
    </row>
    <row r="1635" spans="1:21" ht="15.5">
      <c r="A1635" s="51">
        <v>233</v>
      </c>
      <c r="B1635" s="51" t="s">
        <v>759</v>
      </c>
      <c r="C1635" s="51" t="s">
        <v>385</v>
      </c>
      <c r="D1635" s="51" t="str">
        <f t="shared" si="25"/>
        <v>PPPEXColombia</v>
      </c>
      <c r="E1635" s="51" t="s">
        <v>202</v>
      </c>
      <c r="F1635" s="51" t="s">
        <v>386</v>
      </c>
      <c r="G1635" s="51" t="s">
        <v>387</v>
      </c>
      <c r="H1635" s="51" t="s">
        <v>388</v>
      </c>
      <c r="I1635" s="51"/>
      <c r="J1635" s="51" t="s">
        <v>353</v>
      </c>
      <c r="K1635" s="51">
        <v>1203.5899999999999</v>
      </c>
      <c r="L1635" s="51">
        <v>1206.68</v>
      </c>
      <c r="M1635" s="51">
        <v>1220.6099999999999</v>
      </c>
      <c r="N1635" s="51">
        <v>1276.48</v>
      </c>
      <c r="O1635" s="51">
        <v>1285.21</v>
      </c>
      <c r="P1635" s="51">
        <v>1314.79</v>
      </c>
      <c r="Q1635" s="51">
        <v>1343.41</v>
      </c>
      <c r="R1635" s="51">
        <v>1372.79</v>
      </c>
      <c r="S1635" s="51">
        <v>1375.73</v>
      </c>
      <c r="T1635" s="51">
        <v>1392.24</v>
      </c>
      <c r="U1635" s="51">
        <v>2020</v>
      </c>
    </row>
    <row r="1636" spans="1:21" ht="15.5">
      <c r="A1636" s="51">
        <v>233</v>
      </c>
      <c r="B1636" s="51" t="s">
        <v>759</v>
      </c>
      <c r="C1636" s="51" t="s">
        <v>389</v>
      </c>
      <c r="D1636" s="51" t="str">
        <f t="shared" si="25"/>
        <v>NID_NGDPColombia</v>
      </c>
      <c r="E1636" s="51" t="s">
        <v>202</v>
      </c>
      <c r="F1636" s="51" t="s">
        <v>390</v>
      </c>
      <c r="G1636" s="51" t="s">
        <v>391</v>
      </c>
      <c r="H1636" s="51" t="s">
        <v>392</v>
      </c>
      <c r="I1636" s="51"/>
      <c r="J1636" s="51" t="s">
        <v>760</v>
      </c>
      <c r="K1636" s="51">
        <v>22.105</v>
      </c>
      <c r="L1636" s="51">
        <v>22.183</v>
      </c>
      <c r="M1636" s="51">
        <v>24.003</v>
      </c>
      <c r="N1636" s="51">
        <v>23.774000000000001</v>
      </c>
      <c r="O1636" s="51">
        <v>23.167000000000002</v>
      </c>
      <c r="P1636" s="51">
        <v>21.6</v>
      </c>
      <c r="Q1636" s="51">
        <v>21.195</v>
      </c>
      <c r="R1636" s="51">
        <v>21.509</v>
      </c>
      <c r="S1636" s="51">
        <v>18.834</v>
      </c>
      <c r="T1636" s="51">
        <v>19.152999999999999</v>
      </c>
      <c r="U1636" s="51">
        <v>2020</v>
      </c>
    </row>
    <row r="1637" spans="1:21" ht="15.5">
      <c r="A1637" s="51">
        <v>233</v>
      </c>
      <c r="B1637" s="51" t="s">
        <v>759</v>
      </c>
      <c r="C1637" s="51" t="s">
        <v>393</v>
      </c>
      <c r="D1637" s="51" t="str">
        <f t="shared" si="25"/>
        <v>NGSD_NGDPColombia</v>
      </c>
      <c r="E1637" s="51" t="s">
        <v>202</v>
      </c>
      <c r="F1637" s="51" t="s">
        <v>394</v>
      </c>
      <c r="G1637" s="51" t="s">
        <v>395</v>
      </c>
      <c r="H1637" s="51" t="s">
        <v>392</v>
      </c>
      <c r="I1637" s="51"/>
      <c r="J1637" s="51" t="s">
        <v>760</v>
      </c>
      <c r="K1637" s="51">
        <v>18.963999999999999</v>
      </c>
      <c r="L1637" s="51">
        <v>18.888000000000002</v>
      </c>
      <c r="M1637" s="51">
        <v>18.696000000000002</v>
      </c>
      <c r="N1637" s="51">
        <v>17.196999999999999</v>
      </c>
      <c r="O1637" s="51">
        <v>18.646000000000001</v>
      </c>
      <c r="P1637" s="51">
        <v>18.155000000000001</v>
      </c>
      <c r="Q1637" s="51">
        <v>17.114999999999998</v>
      </c>
      <c r="R1637" s="51">
        <v>17.091999999999999</v>
      </c>
      <c r="S1637" s="51">
        <v>15.488</v>
      </c>
      <c r="T1637" s="51">
        <v>15.388999999999999</v>
      </c>
      <c r="U1637" s="51">
        <v>2020</v>
      </c>
    </row>
    <row r="1638" spans="1:21" ht="15.5">
      <c r="A1638" s="51">
        <v>233</v>
      </c>
      <c r="B1638" s="51" t="s">
        <v>759</v>
      </c>
      <c r="C1638" s="51" t="s">
        <v>396</v>
      </c>
      <c r="D1638" s="51" t="str">
        <f t="shared" si="25"/>
        <v>PCPIColombia</v>
      </c>
      <c r="E1638" s="51" t="s">
        <v>202</v>
      </c>
      <c r="F1638" s="51" t="s">
        <v>397</v>
      </c>
      <c r="G1638" s="51" t="s">
        <v>398</v>
      </c>
      <c r="H1638" s="51" t="s">
        <v>360</v>
      </c>
      <c r="I1638" s="51"/>
      <c r="J1638" s="51" t="s">
        <v>761</v>
      </c>
      <c r="K1638" s="51">
        <v>77.632000000000005</v>
      </c>
      <c r="L1638" s="51">
        <v>79.200999999999993</v>
      </c>
      <c r="M1638" s="51">
        <v>81.501999999999995</v>
      </c>
      <c r="N1638" s="51">
        <v>85.572000000000003</v>
      </c>
      <c r="O1638" s="51">
        <v>91.992999999999995</v>
      </c>
      <c r="P1638" s="51">
        <v>95.960999999999999</v>
      </c>
      <c r="Q1638" s="51">
        <v>99.069000000000003</v>
      </c>
      <c r="R1638" s="51">
        <v>102.55800000000001</v>
      </c>
      <c r="S1638" s="51">
        <v>105.145</v>
      </c>
      <c r="T1638" s="51">
        <v>107.375</v>
      </c>
      <c r="U1638" s="51">
        <v>2020</v>
      </c>
    </row>
    <row r="1639" spans="1:21" ht="15.5">
      <c r="A1639" s="51">
        <v>233</v>
      </c>
      <c r="B1639" s="51" t="s">
        <v>759</v>
      </c>
      <c r="C1639" s="51" t="s">
        <v>400</v>
      </c>
      <c r="D1639" s="51" t="str">
        <f t="shared" si="25"/>
        <v>PCPIPCHColombia</v>
      </c>
      <c r="E1639" s="51" t="s">
        <v>202</v>
      </c>
      <c r="F1639" s="51" t="s">
        <v>397</v>
      </c>
      <c r="G1639" s="51" t="s">
        <v>401</v>
      </c>
      <c r="H1639" s="51" t="s">
        <v>347</v>
      </c>
      <c r="I1639" s="51"/>
      <c r="J1639" s="51" t="s">
        <v>402</v>
      </c>
      <c r="K1639" s="51">
        <v>3.1739999999999999</v>
      </c>
      <c r="L1639" s="51">
        <v>2.0209999999999999</v>
      </c>
      <c r="M1639" s="51">
        <v>2.9049999999999998</v>
      </c>
      <c r="N1639" s="51">
        <v>4.9939999999999998</v>
      </c>
      <c r="O1639" s="51">
        <v>7.5039999999999996</v>
      </c>
      <c r="P1639" s="51">
        <v>4.3129999999999997</v>
      </c>
      <c r="Q1639" s="51">
        <v>3.2389999999999999</v>
      </c>
      <c r="R1639" s="51">
        <v>3.5219999999999998</v>
      </c>
      <c r="S1639" s="51">
        <v>2.5219999999999998</v>
      </c>
      <c r="T1639" s="51">
        <v>2.121</v>
      </c>
      <c r="U1639" s="51">
        <v>2020</v>
      </c>
    </row>
    <row r="1640" spans="1:21" ht="15.5">
      <c r="A1640" s="51">
        <v>233</v>
      </c>
      <c r="B1640" s="51" t="s">
        <v>759</v>
      </c>
      <c r="C1640" s="51" t="s">
        <v>403</v>
      </c>
      <c r="D1640" s="51" t="str">
        <f t="shared" si="25"/>
        <v>PCPIEColombia</v>
      </c>
      <c r="E1640" s="51" t="s">
        <v>202</v>
      </c>
      <c r="F1640" s="51" t="s">
        <v>404</v>
      </c>
      <c r="G1640" s="51" t="s">
        <v>405</v>
      </c>
      <c r="H1640" s="51" t="s">
        <v>360</v>
      </c>
      <c r="I1640" s="51"/>
      <c r="J1640" s="51" t="s">
        <v>761</v>
      </c>
      <c r="K1640" s="51">
        <v>78.459999999999994</v>
      </c>
      <c r="L1640" s="51">
        <v>80</v>
      </c>
      <c r="M1640" s="51">
        <v>82.96</v>
      </c>
      <c r="N1640" s="51">
        <v>88.6</v>
      </c>
      <c r="O1640" s="51">
        <v>93.69</v>
      </c>
      <c r="P1640" s="51">
        <v>97.51</v>
      </c>
      <c r="Q1640" s="51">
        <v>100.58</v>
      </c>
      <c r="R1640" s="51">
        <v>104.39</v>
      </c>
      <c r="S1640" s="51">
        <v>106.07</v>
      </c>
      <c r="T1640" s="51">
        <v>108.672</v>
      </c>
      <c r="U1640" s="51">
        <v>2020</v>
      </c>
    </row>
    <row r="1641" spans="1:21" ht="15.5">
      <c r="A1641" s="51">
        <v>233</v>
      </c>
      <c r="B1641" s="51" t="s">
        <v>759</v>
      </c>
      <c r="C1641" s="51" t="s">
        <v>406</v>
      </c>
      <c r="D1641" s="51" t="str">
        <f t="shared" si="25"/>
        <v>PCPIEPCHColombia</v>
      </c>
      <c r="E1641" s="51" t="s">
        <v>202</v>
      </c>
      <c r="F1641" s="51" t="s">
        <v>404</v>
      </c>
      <c r="G1641" s="51" t="s">
        <v>407</v>
      </c>
      <c r="H1641" s="51" t="s">
        <v>347</v>
      </c>
      <c r="I1641" s="51"/>
      <c r="J1641" s="51" t="s">
        <v>408</v>
      </c>
      <c r="K1641" s="51">
        <v>2.4420000000000002</v>
      </c>
      <c r="L1641" s="51">
        <v>1.9630000000000001</v>
      </c>
      <c r="M1641" s="51">
        <v>3.7</v>
      </c>
      <c r="N1641" s="51">
        <v>6.798</v>
      </c>
      <c r="O1641" s="51">
        <v>5.7450000000000001</v>
      </c>
      <c r="P1641" s="51">
        <v>4.077</v>
      </c>
      <c r="Q1641" s="51">
        <v>3.1480000000000001</v>
      </c>
      <c r="R1641" s="51">
        <v>3.7879999999999998</v>
      </c>
      <c r="S1641" s="51">
        <v>1.609</v>
      </c>
      <c r="T1641" s="51">
        <v>2.4529999999999998</v>
      </c>
      <c r="U1641" s="51">
        <v>2020</v>
      </c>
    </row>
    <row r="1642" spans="1:21" ht="15.5">
      <c r="A1642" s="51">
        <v>233</v>
      </c>
      <c r="B1642" s="51" t="s">
        <v>759</v>
      </c>
      <c r="C1642" s="51" t="s">
        <v>409</v>
      </c>
      <c r="D1642" s="51" t="str">
        <f t="shared" si="25"/>
        <v>FLIBOR6Colombia</v>
      </c>
      <c r="E1642" s="51" t="s">
        <v>202</v>
      </c>
      <c r="F1642" s="51" t="s">
        <v>410</v>
      </c>
      <c r="G1642" s="51"/>
      <c r="H1642" s="51" t="s">
        <v>384</v>
      </c>
      <c r="I1642" s="51"/>
      <c r="J1642" s="51"/>
      <c r="K1642" s="51"/>
      <c r="L1642" s="51"/>
      <c r="M1642" s="51"/>
      <c r="N1642" s="51"/>
      <c r="O1642" s="51"/>
      <c r="P1642" s="51"/>
      <c r="Q1642" s="51"/>
      <c r="R1642" s="51"/>
      <c r="S1642" s="51"/>
      <c r="T1642" s="51"/>
      <c r="U1642" s="51"/>
    </row>
    <row r="1643" spans="1:21" ht="15.5">
      <c r="A1643" s="51">
        <v>233</v>
      </c>
      <c r="B1643" s="51" t="s">
        <v>759</v>
      </c>
      <c r="C1643" s="51" t="s">
        <v>411</v>
      </c>
      <c r="D1643" s="51" t="str">
        <f t="shared" si="25"/>
        <v>TM_RPCHColombia</v>
      </c>
      <c r="E1643" s="51" t="s">
        <v>202</v>
      </c>
      <c r="F1643" s="51" t="s">
        <v>412</v>
      </c>
      <c r="G1643" s="51" t="s">
        <v>413</v>
      </c>
      <c r="H1643" s="51" t="s">
        <v>347</v>
      </c>
      <c r="I1643" s="51"/>
      <c r="J1643" s="51" t="s">
        <v>762</v>
      </c>
      <c r="K1643" s="51">
        <v>9.3759999999999994</v>
      </c>
      <c r="L1643" s="51">
        <v>8.5239999999999991</v>
      </c>
      <c r="M1643" s="51">
        <v>7.7610000000000001</v>
      </c>
      <c r="N1643" s="51">
        <v>-1.081</v>
      </c>
      <c r="O1643" s="51">
        <v>-3.5419999999999998</v>
      </c>
      <c r="P1643" s="51">
        <v>1.0189999999999999</v>
      </c>
      <c r="Q1643" s="51">
        <v>5.8049999999999997</v>
      </c>
      <c r="R1643" s="51">
        <v>7.3440000000000003</v>
      </c>
      <c r="S1643" s="51">
        <v>-16.036000000000001</v>
      </c>
      <c r="T1643" s="51">
        <v>7.7560000000000002</v>
      </c>
      <c r="U1643" s="51">
        <v>2019</v>
      </c>
    </row>
    <row r="1644" spans="1:21" ht="15.5">
      <c r="A1644" s="51">
        <v>233</v>
      </c>
      <c r="B1644" s="51" t="s">
        <v>759</v>
      </c>
      <c r="C1644" s="51" t="s">
        <v>415</v>
      </c>
      <c r="D1644" s="51" t="str">
        <f t="shared" si="25"/>
        <v>TMG_RPCHColombia</v>
      </c>
      <c r="E1644" s="51" t="s">
        <v>202</v>
      </c>
      <c r="F1644" s="51" t="s">
        <v>416</v>
      </c>
      <c r="G1644" s="51" t="s">
        <v>417</v>
      </c>
      <c r="H1644" s="51" t="s">
        <v>347</v>
      </c>
      <c r="I1644" s="51"/>
      <c r="J1644" s="51" t="s">
        <v>762</v>
      </c>
      <c r="K1644" s="51">
        <v>8.7550000000000008</v>
      </c>
      <c r="L1644" s="51">
        <v>3.8</v>
      </c>
      <c r="M1644" s="51">
        <v>11.621</v>
      </c>
      <c r="N1644" s="51">
        <v>-6.2839999999999998</v>
      </c>
      <c r="O1644" s="51">
        <v>-12.507999999999999</v>
      </c>
      <c r="P1644" s="51">
        <v>-0.51800000000000002</v>
      </c>
      <c r="Q1644" s="51">
        <v>8.2110000000000003</v>
      </c>
      <c r="R1644" s="51">
        <v>1.9379999999999999</v>
      </c>
      <c r="S1644" s="51">
        <v>-16.036000000000001</v>
      </c>
      <c r="T1644" s="51">
        <v>7.7560000000000002</v>
      </c>
      <c r="U1644" s="51">
        <v>2019</v>
      </c>
    </row>
    <row r="1645" spans="1:21" ht="15.5">
      <c r="A1645" s="51">
        <v>233</v>
      </c>
      <c r="B1645" s="51" t="s">
        <v>759</v>
      </c>
      <c r="C1645" s="51" t="s">
        <v>418</v>
      </c>
      <c r="D1645" s="51" t="str">
        <f t="shared" si="25"/>
        <v>TX_RPCHColombia</v>
      </c>
      <c r="E1645" s="51" t="s">
        <v>202</v>
      </c>
      <c r="F1645" s="51" t="s">
        <v>419</v>
      </c>
      <c r="G1645" s="51" t="s">
        <v>420</v>
      </c>
      <c r="H1645" s="51" t="s">
        <v>347</v>
      </c>
      <c r="I1645" s="51"/>
      <c r="J1645" s="51" t="s">
        <v>762</v>
      </c>
      <c r="K1645" s="51">
        <v>4.4740000000000002</v>
      </c>
      <c r="L1645" s="51">
        <v>4.6749999999999998</v>
      </c>
      <c r="M1645" s="51">
        <v>-0.28699999999999998</v>
      </c>
      <c r="N1645" s="51">
        <v>1.657</v>
      </c>
      <c r="O1645" s="51">
        <v>-0.20899999999999999</v>
      </c>
      <c r="P1645" s="51">
        <v>2.57</v>
      </c>
      <c r="Q1645" s="51">
        <v>0.64200000000000002</v>
      </c>
      <c r="R1645" s="51">
        <v>3.07</v>
      </c>
      <c r="S1645" s="51">
        <v>-10.143000000000001</v>
      </c>
      <c r="T1645" s="51">
        <v>6.2880000000000003</v>
      </c>
      <c r="U1645" s="51">
        <v>2019</v>
      </c>
    </row>
    <row r="1646" spans="1:21" ht="15.5">
      <c r="A1646" s="51">
        <v>233</v>
      </c>
      <c r="B1646" s="51" t="s">
        <v>759</v>
      </c>
      <c r="C1646" s="51" t="s">
        <v>421</v>
      </c>
      <c r="D1646" s="51" t="str">
        <f t="shared" si="25"/>
        <v>TXG_RPCHColombia</v>
      </c>
      <c r="E1646" s="51" t="s">
        <v>202</v>
      </c>
      <c r="F1646" s="51" t="s">
        <v>422</v>
      </c>
      <c r="G1646" s="51" t="s">
        <v>423</v>
      </c>
      <c r="H1646" s="51" t="s">
        <v>347</v>
      </c>
      <c r="I1646" s="51"/>
      <c r="J1646" s="51" t="s">
        <v>762</v>
      </c>
      <c r="K1646" s="51">
        <v>4.7610000000000001</v>
      </c>
      <c r="L1646" s="51">
        <v>3.3279999999999998</v>
      </c>
      <c r="M1646" s="51">
        <v>2.6869999999999998</v>
      </c>
      <c r="N1646" s="51">
        <v>-9.4E-2</v>
      </c>
      <c r="O1646" s="51">
        <v>-1.248</v>
      </c>
      <c r="P1646" s="51">
        <v>0.26600000000000001</v>
      </c>
      <c r="Q1646" s="51">
        <v>-2.956</v>
      </c>
      <c r="R1646" s="51">
        <v>1.1140000000000001</v>
      </c>
      <c r="S1646" s="51">
        <v>-10.143000000000001</v>
      </c>
      <c r="T1646" s="51">
        <v>6.2880000000000003</v>
      </c>
      <c r="U1646" s="51">
        <v>2019</v>
      </c>
    </row>
    <row r="1647" spans="1:21" ht="15.5">
      <c r="A1647" s="51">
        <v>233</v>
      </c>
      <c r="B1647" s="51" t="s">
        <v>759</v>
      </c>
      <c r="C1647" s="51" t="s">
        <v>424</v>
      </c>
      <c r="D1647" s="51" t="str">
        <f t="shared" si="25"/>
        <v>LURColombia</v>
      </c>
      <c r="E1647" s="51" t="s">
        <v>202</v>
      </c>
      <c r="F1647" s="51" t="s">
        <v>425</v>
      </c>
      <c r="G1647" s="51" t="s">
        <v>426</v>
      </c>
      <c r="H1647" s="51" t="s">
        <v>427</v>
      </c>
      <c r="I1647" s="51"/>
      <c r="J1647" s="51" t="s">
        <v>763</v>
      </c>
      <c r="K1647" s="51">
        <v>10.375</v>
      </c>
      <c r="L1647" s="51">
        <v>9.6579999999999995</v>
      </c>
      <c r="M1647" s="51">
        <v>9.1</v>
      </c>
      <c r="N1647" s="51">
        <v>8.9250000000000007</v>
      </c>
      <c r="O1647" s="51">
        <v>9.2080000000000002</v>
      </c>
      <c r="P1647" s="51">
        <v>9.3829999999999991</v>
      </c>
      <c r="Q1647" s="51">
        <v>9.6829999999999998</v>
      </c>
      <c r="R1647" s="51">
        <v>10.5</v>
      </c>
      <c r="S1647" s="51">
        <v>16.082999999999998</v>
      </c>
      <c r="T1647" s="51">
        <v>12.848000000000001</v>
      </c>
      <c r="U1647" s="51">
        <v>2020</v>
      </c>
    </row>
    <row r="1648" spans="1:21" ht="15.5">
      <c r="A1648" s="51">
        <v>233</v>
      </c>
      <c r="B1648" s="51" t="s">
        <v>759</v>
      </c>
      <c r="C1648" s="51" t="s">
        <v>428</v>
      </c>
      <c r="D1648" s="51" t="str">
        <f t="shared" si="25"/>
        <v>LEColombia</v>
      </c>
      <c r="E1648" s="51" t="s">
        <v>202</v>
      </c>
      <c r="F1648" s="51" t="s">
        <v>429</v>
      </c>
      <c r="G1648" s="51" t="s">
        <v>430</v>
      </c>
      <c r="H1648" s="51" t="s">
        <v>431</v>
      </c>
      <c r="I1648" s="51" t="s">
        <v>432</v>
      </c>
      <c r="J1648" s="51"/>
      <c r="K1648" s="51"/>
      <c r="L1648" s="51"/>
      <c r="M1648" s="51"/>
      <c r="N1648" s="51"/>
      <c r="O1648" s="51"/>
      <c r="P1648" s="51"/>
      <c r="Q1648" s="51"/>
      <c r="R1648" s="51"/>
      <c r="S1648" s="51"/>
      <c r="T1648" s="51"/>
      <c r="U1648" s="51"/>
    </row>
    <row r="1649" spans="1:21" ht="15.5">
      <c r="A1649" s="51">
        <v>233</v>
      </c>
      <c r="B1649" s="51" t="s">
        <v>759</v>
      </c>
      <c r="C1649" s="51" t="s">
        <v>433</v>
      </c>
      <c r="D1649" s="51" t="str">
        <f t="shared" si="25"/>
        <v>LPColombia</v>
      </c>
      <c r="E1649" s="51" t="s">
        <v>202</v>
      </c>
      <c r="F1649" s="51" t="s">
        <v>434</v>
      </c>
      <c r="G1649" s="51" t="s">
        <v>435</v>
      </c>
      <c r="H1649" s="51" t="s">
        <v>431</v>
      </c>
      <c r="I1649" s="51" t="s">
        <v>432</v>
      </c>
      <c r="J1649" s="51" t="s">
        <v>764</v>
      </c>
      <c r="K1649" s="51">
        <v>46.582000000000001</v>
      </c>
      <c r="L1649" s="51">
        <v>47.121000000000002</v>
      </c>
      <c r="M1649" s="51">
        <v>47.661999999999999</v>
      </c>
      <c r="N1649" s="51">
        <v>48.203000000000003</v>
      </c>
      <c r="O1649" s="51">
        <v>48.747999999999998</v>
      </c>
      <c r="P1649" s="51">
        <v>49.292000000000002</v>
      </c>
      <c r="Q1649" s="51">
        <v>49.834000000000003</v>
      </c>
      <c r="R1649" s="51">
        <v>50.374000000000002</v>
      </c>
      <c r="S1649" s="51">
        <v>50.878</v>
      </c>
      <c r="T1649" s="51">
        <v>51.387</v>
      </c>
      <c r="U1649" s="51">
        <v>2019</v>
      </c>
    </row>
    <row r="1650" spans="1:21" ht="15.5">
      <c r="A1650" s="51">
        <v>233</v>
      </c>
      <c r="B1650" s="51" t="s">
        <v>759</v>
      </c>
      <c r="C1650" s="51" t="s">
        <v>437</v>
      </c>
      <c r="D1650" s="51" t="str">
        <f t="shared" si="25"/>
        <v>GGRColombia</v>
      </c>
      <c r="E1650" s="51" t="s">
        <v>202</v>
      </c>
      <c r="F1650" s="51" t="s">
        <v>438</v>
      </c>
      <c r="G1650" s="51" t="s">
        <v>439</v>
      </c>
      <c r="H1650" s="51" t="s">
        <v>342</v>
      </c>
      <c r="I1650" s="51" t="s">
        <v>343</v>
      </c>
      <c r="J1650" s="51" t="s">
        <v>765</v>
      </c>
      <c r="K1650" s="51">
        <v>194935.84</v>
      </c>
      <c r="L1650" s="51">
        <v>206927.15</v>
      </c>
      <c r="M1650" s="51">
        <v>225187.05</v>
      </c>
      <c r="N1650" s="51">
        <v>223359.39</v>
      </c>
      <c r="O1650" s="51">
        <v>239437.78</v>
      </c>
      <c r="P1650" s="51">
        <v>246916.09</v>
      </c>
      <c r="Q1650" s="51">
        <v>296240.90999999997</v>
      </c>
      <c r="R1650" s="51">
        <v>311629.08</v>
      </c>
      <c r="S1650" s="51">
        <v>265817.13</v>
      </c>
      <c r="T1650" s="51">
        <v>293142.02</v>
      </c>
      <c r="U1650" s="51">
        <v>2019</v>
      </c>
    </row>
    <row r="1651" spans="1:21" ht="15.5">
      <c r="A1651" s="51">
        <v>233</v>
      </c>
      <c r="B1651" s="51" t="s">
        <v>759</v>
      </c>
      <c r="C1651" s="51" t="s">
        <v>441</v>
      </c>
      <c r="D1651" s="51" t="str">
        <f t="shared" si="25"/>
        <v>GGR_NGDPColombia</v>
      </c>
      <c r="E1651" s="51" t="s">
        <v>202</v>
      </c>
      <c r="F1651" s="51" t="s">
        <v>438</v>
      </c>
      <c r="G1651" s="51" t="s">
        <v>439</v>
      </c>
      <c r="H1651" s="51" t="s">
        <v>392</v>
      </c>
      <c r="I1651" s="51"/>
      <c r="J1651" s="51" t="s">
        <v>442</v>
      </c>
      <c r="K1651" s="51">
        <v>29.247</v>
      </c>
      <c r="L1651" s="51">
        <v>28.978000000000002</v>
      </c>
      <c r="M1651" s="51">
        <v>29.516999999999999</v>
      </c>
      <c r="N1651" s="51">
        <v>27.757000000000001</v>
      </c>
      <c r="O1651" s="51">
        <v>27.72</v>
      </c>
      <c r="P1651" s="51">
        <v>26.824999999999999</v>
      </c>
      <c r="Q1651" s="51">
        <v>29.99</v>
      </c>
      <c r="R1651" s="51">
        <v>29.367999999999999</v>
      </c>
      <c r="S1651" s="51">
        <v>26.513000000000002</v>
      </c>
      <c r="T1651" s="51">
        <v>26.984999999999999</v>
      </c>
      <c r="U1651" s="51">
        <v>2019</v>
      </c>
    </row>
    <row r="1652" spans="1:21" ht="15.5">
      <c r="A1652" s="51">
        <v>233</v>
      </c>
      <c r="B1652" s="51" t="s">
        <v>759</v>
      </c>
      <c r="C1652" s="51" t="s">
        <v>443</v>
      </c>
      <c r="D1652" s="51" t="str">
        <f t="shared" si="25"/>
        <v>GGXColombia</v>
      </c>
      <c r="E1652" s="51" t="s">
        <v>202</v>
      </c>
      <c r="F1652" s="51" t="s">
        <v>444</v>
      </c>
      <c r="G1652" s="51" t="s">
        <v>445</v>
      </c>
      <c r="H1652" s="51" t="s">
        <v>342</v>
      </c>
      <c r="I1652" s="51" t="s">
        <v>343</v>
      </c>
      <c r="J1652" s="51" t="s">
        <v>765</v>
      </c>
      <c r="K1652" s="51">
        <v>193904.2</v>
      </c>
      <c r="L1652" s="51">
        <v>214216.2</v>
      </c>
      <c r="M1652" s="51">
        <v>238492.66</v>
      </c>
      <c r="N1652" s="51">
        <v>251686.34</v>
      </c>
      <c r="O1652" s="51">
        <v>259079.82</v>
      </c>
      <c r="P1652" s="51">
        <v>269886.61</v>
      </c>
      <c r="Q1652" s="51">
        <v>342347.56</v>
      </c>
      <c r="R1652" s="51">
        <v>338245.55</v>
      </c>
      <c r="S1652" s="51">
        <v>335292.74</v>
      </c>
      <c r="T1652" s="51">
        <v>382991.15</v>
      </c>
      <c r="U1652" s="51">
        <v>2019</v>
      </c>
    </row>
    <row r="1653" spans="1:21" ht="15.5">
      <c r="A1653" s="51">
        <v>233</v>
      </c>
      <c r="B1653" s="51" t="s">
        <v>759</v>
      </c>
      <c r="C1653" s="51" t="s">
        <v>446</v>
      </c>
      <c r="D1653" s="51" t="str">
        <f t="shared" si="25"/>
        <v>GGX_NGDPColombia</v>
      </c>
      <c r="E1653" s="51" t="s">
        <v>202</v>
      </c>
      <c r="F1653" s="51" t="s">
        <v>444</v>
      </c>
      <c r="G1653" s="51" t="s">
        <v>445</v>
      </c>
      <c r="H1653" s="51" t="s">
        <v>392</v>
      </c>
      <c r="I1653" s="51"/>
      <c r="J1653" s="51" t="s">
        <v>447</v>
      </c>
      <c r="K1653" s="51">
        <v>29.093</v>
      </c>
      <c r="L1653" s="51">
        <v>29.998000000000001</v>
      </c>
      <c r="M1653" s="51">
        <v>31.260999999999999</v>
      </c>
      <c r="N1653" s="51">
        <v>31.277000000000001</v>
      </c>
      <c r="O1653" s="51">
        <v>29.994</v>
      </c>
      <c r="P1653" s="51">
        <v>29.321000000000002</v>
      </c>
      <c r="Q1653" s="51">
        <v>34.658000000000001</v>
      </c>
      <c r="R1653" s="51">
        <v>31.876000000000001</v>
      </c>
      <c r="S1653" s="51">
        <v>33.442999999999998</v>
      </c>
      <c r="T1653" s="51">
        <v>35.256</v>
      </c>
      <c r="U1653" s="51">
        <v>2019</v>
      </c>
    </row>
    <row r="1654" spans="1:21" ht="15.5">
      <c r="A1654" s="51">
        <v>233</v>
      </c>
      <c r="B1654" s="51" t="s">
        <v>759</v>
      </c>
      <c r="C1654" s="51" t="s">
        <v>448</v>
      </c>
      <c r="D1654" s="51" t="str">
        <f t="shared" si="25"/>
        <v>GGXCNLColombia</v>
      </c>
      <c r="E1654" s="51" t="s">
        <v>202</v>
      </c>
      <c r="F1654" s="51" t="s">
        <v>449</v>
      </c>
      <c r="G1654" s="51" t="s">
        <v>450</v>
      </c>
      <c r="H1654" s="51" t="s">
        <v>342</v>
      </c>
      <c r="I1654" s="51" t="s">
        <v>343</v>
      </c>
      <c r="J1654" s="51" t="s">
        <v>765</v>
      </c>
      <c r="K1654" s="51">
        <v>1031.6400000000001</v>
      </c>
      <c r="L1654" s="51">
        <v>-7289.06</v>
      </c>
      <c r="M1654" s="51">
        <v>-13305.62</v>
      </c>
      <c r="N1654" s="51">
        <v>-28326.95</v>
      </c>
      <c r="O1654" s="51">
        <v>-19642.03</v>
      </c>
      <c r="P1654" s="51">
        <v>-22970.52</v>
      </c>
      <c r="Q1654" s="51">
        <v>-46106.65</v>
      </c>
      <c r="R1654" s="51">
        <v>-26616.47</v>
      </c>
      <c r="S1654" s="51">
        <v>-69475.62</v>
      </c>
      <c r="T1654" s="51">
        <v>-89849.13</v>
      </c>
      <c r="U1654" s="51">
        <v>2019</v>
      </c>
    </row>
    <row r="1655" spans="1:21" ht="15.5">
      <c r="A1655" s="51">
        <v>233</v>
      </c>
      <c r="B1655" s="51" t="s">
        <v>759</v>
      </c>
      <c r="C1655" s="51" t="s">
        <v>451</v>
      </c>
      <c r="D1655" s="51" t="str">
        <f t="shared" si="25"/>
        <v>GGXCNL_NGDPColombia</v>
      </c>
      <c r="E1655" s="51" t="s">
        <v>202</v>
      </c>
      <c r="F1655" s="51" t="s">
        <v>449</v>
      </c>
      <c r="G1655" s="51" t="s">
        <v>450</v>
      </c>
      <c r="H1655" s="51" t="s">
        <v>392</v>
      </c>
      <c r="I1655" s="51"/>
      <c r="J1655" s="51" t="s">
        <v>452</v>
      </c>
      <c r="K1655" s="51">
        <v>0.155</v>
      </c>
      <c r="L1655" s="51">
        <v>-1.0209999999999999</v>
      </c>
      <c r="M1655" s="51">
        <v>-1.744</v>
      </c>
      <c r="N1655" s="51">
        <v>-3.52</v>
      </c>
      <c r="O1655" s="51">
        <v>-2.274</v>
      </c>
      <c r="P1655" s="51">
        <v>-2.496</v>
      </c>
      <c r="Q1655" s="51">
        <v>-4.6680000000000001</v>
      </c>
      <c r="R1655" s="51">
        <v>-2.508</v>
      </c>
      <c r="S1655" s="51">
        <v>-6.93</v>
      </c>
      <c r="T1655" s="51">
        <v>-8.2710000000000008</v>
      </c>
      <c r="U1655" s="51">
        <v>2019</v>
      </c>
    </row>
    <row r="1656" spans="1:21" ht="15.5">
      <c r="A1656" s="51">
        <v>233</v>
      </c>
      <c r="B1656" s="51" t="s">
        <v>759</v>
      </c>
      <c r="C1656" s="51" t="s">
        <v>453</v>
      </c>
      <c r="D1656" s="51" t="str">
        <f t="shared" si="25"/>
        <v>GGSBColombia</v>
      </c>
      <c r="E1656" s="51" t="s">
        <v>202</v>
      </c>
      <c r="F1656" s="51" t="s">
        <v>454</v>
      </c>
      <c r="G1656" s="51" t="s">
        <v>455</v>
      </c>
      <c r="H1656" s="51" t="s">
        <v>342</v>
      </c>
      <c r="I1656" s="51" t="s">
        <v>343</v>
      </c>
      <c r="J1656" s="51" t="s">
        <v>765</v>
      </c>
      <c r="K1656" s="51">
        <v>-9653.24</v>
      </c>
      <c r="L1656" s="51">
        <v>-19911.91</v>
      </c>
      <c r="M1656" s="51">
        <v>-24953.09</v>
      </c>
      <c r="N1656" s="51">
        <v>-30707.8</v>
      </c>
      <c r="O1656" s="51">
        <v>-12788.32</v>
      </c>
      <c r="P1656" s="51">
        <v>-11567.98</v>
      </c>
      <c r="Q1656" s="51">
        <v>-20046.63</v>
      </c>
      <c r="R1656" s="51">
        <v>-19950.37</v>
      </c>
      <c r="S1656" s="51">
        <v>-51416.45</v>
      </c>
      <c r="T1656" s="51">
        <v>-72104.52</v>
      </c>
      <c r="U1656" s="51">
        <v>2019</v>
      </c>
    </row>
    <row r="1657" spans="1:21" ht="15.5">
      <c r="A1657" s="51">
        <v>233</v>
      </c>
      <c r="B1657" s="51" t="s">
        <v>759</v>
      </c>
      <c r="C1657" s="51" t="s">
        <v>456</v>
      </c>
      <c r="D1657" s="51" t="str">
        <f t="shared" si="25"/>
        <v>GGSB_NPGDPColombia</v>
      </c>
      <c r="E1657" s="51" t="s">
        <v>202</v>
      </c>
      <c r="F1657" s="51" t="s">
        <v>454</v>
      </c>
      <c r="G1657" s="51" t="s">
        <v>455</v>
      </c>
      <c r="H1657" s="51" t="s">
        <v>380</v>
      </c>
      <c r="I1657" s="51"/>
      <c r="J1657" s="51" t="s">
        <v>505</v>
      </c>
      <c r="K1657" s="51">
        <v>-1.4490000000000001</v>
      </c>
      <c r="L1657" s="51">
        <v>-2.8159999999999998</v>
      </c>
      <c r="M1657" s="51">
        <v>-3.3250000000000002</v>
      </c>
      <c r="N1657" s="51">
        <v>-3.8620000000000001</v>
      </c>
      <c r="O1657" s="51">
        <v>-1.486</v>
      </c>
      <c r="P1657" s="51">
        <v>-1.2430000000000001</v>
      </c>
      <c r="Q1657" s="51">
        <v>-1.9990000000000001</v>
      </c>
      <c r="R1657" s="51">
        <v>-1.855</v>
      </c>
      <c r="S1657" s="51">
        <v>-4.8129999999999997</v>
      </c>
      <c r="T1657" s="51">
        <v>-6.3769999999999998</v>
      </c>
      <c r="U1657" s="51">
        <v>2019</v>
      </c>
    </row>
    <row r="1658" spans="1:21" ht="15.5">
      <c r="A1658" s="51">
        <v>233</v>
      </c>
      <c r="B1658" s="51" t="s">
        <v>759</v>
      </c>
      <c r="C1658" s="51" t="s">
        <v>457</v>
      </c>
      <c r="D1658" s="51" t="str">
        <f t="shared" si="25"/>
        <v>GGXONLBColombia</v>
      </c>
      <c r="E1658" s="51" t="s">
        <v>202</v>
      </c>
      <c r="F1658" s="51" t="s">
        <v>458</v>
      </c>
      <c r="G1658" s="51" t="s">
        <v>459</v>
      </c>
      <c r="H1658" s="51" t="s">
        <v>342</v>
      </c>
      <c r="I1658" s="51" t="s">
        <v>343</v>
      </c>
      <c r="J1658" s="51" t="s">
        <v>765</v>
      </c>
      <c r="K1658" s="51">
        <v>12137.38</v>
      </c>
      <c r="L1658" s="51">
        <v>6765</v>
      </c>
      <c r="M1658" s="51">
        <v>-1224.6500000000001</v>
      </c>
      <c r="N1658" s="51">
        <v>-13799.31</v>
      </c>
      <c r="O1658" s="51">
        <v>-3029.19</v>
      </c>
      <c r="P1658" s="51">
        <v>-4574.6499999999996</v>
      </c>
      <c r="Q1658" s="51">
        <v>-24621.279999999999</v>
      </c>
      <c r="R1658" s="51">
        <v>-425.27699999999999</v>
      </c>
      <c r="S1658" s="51">
        <v>-43344.14</v>
      </c>
      <c r="T1658" s="51">
        <v>-59741.52</v>
      </c>
      <c r="U1658" s="51">
        <v>2019</v>
      </c>
    </row>
    <row r="1659" spans="1:21" ht="15.5">
      <c r="A1659" s="51">
        <v>233</v>
      </c>
      <c r="B1659" s="51" t="s">
        <v>759</v>
      </c>
      <c r="C1659" s="51" t="s">
        <v>460</v>
      </c>
      <c r="D1659" s="51" t="str">
        <f t="shared" si="25"/>
        <v>GGXONLB_NGDPColombia</v>
      </c>
      <c r="E1659" s="51" t="s">
        <v>202</v>
      </c>
      <c r="F1659" s="51" t="s">
        <v>458</v>
      </c>
      <c r="G1659" s="51" t="s">
        <v>459</v>
      </c>
      <c r="H1659" s="51" t="s">
        <v>392</v>
      </c>
      <c r="I1659" s="51"/>
      <c r="J1659" s="51" t="s">
        <v>461</v>
      </c>
      <c r="K1659" s="51">
        <v>1.821</v>
      </c>
      <c r="L1659" s="51">
        <v>0.94699999999999995</v>
      </c>
      <c r="M1659" s="51">
        <v>-0.161</v>
      </c>
      <c r="N1659" s="51">
        <v>-1.7150000000000001</v>
      </c>
      <c r="O1659" s="51">
        <v>-0.35099999999999998</v>
      </c>
      <c r="P1659" s="51">
        <v>-0.497</v>
      </c>
      <c r="Q1659" s="51">
        <v>-2.4929999999999999</v>
      </c>
      <c r="R1659" s="51">
        <v>-0.04</v>
      </c>
      <c r="S1659" s="51">
        <v>-4.3230000000000004</v>
      </c>
      <c r="T1659" s="51">
        <v>-5.4989999999999997</v>
      </c>
      <c r="U1659" s="51">
        <v>2019</v>
      </c>
    </row>
    <row r="1660" spans="1:21" ht="15.5">
      <c r="A1660" s="51">
        <v>233</v>
      </c>
      <c r="B1660" s="51" t="s">
        <v>759</v>
      </c>
      <c r="C1660" s="51" t="s">
        <v>462</v>
      </c>
      <c r="D1660" s="51" t="str">
        <f t="shared" si="25"/>
        <v>GGXWDNColombia</v>
      </c>
      <c r="E1660" s="51" t="s">
        <v>202</v>
      </c>
      <c r="F1660" s="51" t="s">
        <v>463</v>
      </c>
      <c r="G1660" s="51" t="s">
        <v>464</v>
      </c>
      <c r="H1660" s="51" t="s">
        <v>342</v>
      </c>
      <c r="I1660" s="51" t="s">
        <v>343</v>
      </c>
      <c r="J1660" s="51" t="s">
        <v>765</v>
      </c>
      <c r="K1660" s="51">
        <v>165254.04999999999</v>
      </c>
      <c r="L1660" s="51">
        <v>191845.15</v>
      </c>
      <c r="M1660" s="51">
        <v>251140.38</v>
      </c>
      <c r="N1660" s="51">
        <v>338622.55</v>
      </c>
      <c r="O1660" s="51">
        <v>333516.09999999998</v>
      </c>
      <c r="P1660" s="51">
        <v>355692.65</v>
      </c>
      <c r="Q1660" s="51">
        <v>425386.62</v>
      </c>
      <c r="R1660" s="51">
        <v>456049.5</v>
      </c>
      <c r="S1660" s="51">
        <v>559321.49</v>
      </c>
      <c r="T1660" s="51">
        <v>640812.62</v>
      </c>
      <c r="U1660" s="51">
        <v>2019</v>
      </c>
    </row>
    <row r="1661" spans="1:21" ht="15.5">
      <c r="A1661" s="51">
        <v>233</v>
      </c>
      <c r="B1661" s="51" t="s">
        <v>759</v>
      </c>
      <c r="C1661" s="51" t="s">
        <v>465</v>
      </c>
      <c r="D1661" s="51" t="str">
        <f t="shared" si="25"/>
        <v>GGXWDN_NGDPColombia</v>
      </c>
      <c r="E1661" s="51" t="s">
        <v>202</v>
      </c>
      <c r="F1661" s="51" t="s">
        <v>463</v>
      </c>
      <c r="G1661" s="51" t="s">
        <v>464</v>
      </c>
      <c r="H1661" s="51" t="s">
        <v>392</v>
      </c>
      <c r="I1661" s="51"/>
      <c r="J1661" s="51" t="s">
        <v>487</v>
      </c>
      <c r="K1661" s="51">
        <v>24.794</v>
      </c>
      <c r="L1661" s="51">
        <v>26.866</v>
      </c>
      <c r="M1661" s="51">
        <v>32.918999999999997</v>
      </c>
      <c r="N1661" s="51">
        <v>42.081000000000003</v>
      </c>
      <c r="O1661" s="51">
        <v>38.610999999999997</v>
      </c>
      <c r="P1661" s="51">
        <v>38.643000000000001</v>
      </c>
      <c r="Q1661" s="51">
        <v>43.064</v>
      </c>
      <c r="R1661" s="51">
        <v>42.978000000000002</v>
      </c>
      <c r="S1661" s="51">
        <v>55.787999999999997</v>
      </c>
      <c r="T1661" s="51">
        <v>58.99</v>
      </c>
      <c r="U1661" s="51">
        <v>2019</v>
      </c>
    </row>
    <row r="1662" spans="1:21" ht="15.5">
      <c r="A1662" s="51">
        <v>233</v>
      </c>
      <c r="B1662" s="51" t="s">
        <v>759</v>
      </c>
      <c r="C1662" s="51" t="s">
        <v>466</v>
      </c>
      <c r="D1662" s="51" t="str">
        <f t="shared" si="25"/>
        <v>GGXWDGColombia</v>
      </c>
      <c r="E1662" s="51" t="s">
        <v>202</v>
      </c>
      <c r="F1662" s="51" t="s">
        <v>467</v>
      </c>
      <c r="G1662" s="51" t="s">
        <v>468</v>
      </c>
      <c r="H1662" s="51" t="s">
        <v>342</v>
      </c>
      <c r="I1662" s="51" t="s">
        <v>343</v>
      </c>
      <c r="J1662" s="51" t="s">
        <v>765</v>
      </c>
      <c r="K1662" s="51">
        <v>226389.62</v>
      </c>
      <c r="L1662" s="51">
        <v>268443.69</v>
      </c>
      <c r="M1662" s="51">
        <v>330480.71000000002</v>
      </c>
      <c r="N1662" s="51">
        <v>405717.94</v>
      </c>
      <c r="O1662" s="51">
        <v>430131.62</v>
      </c>
      <c r="P1662" s="51">
        <v>455046.92</v>
      </c>
      <c r="Q1662" s="51">
        <v>529298.87</v>
      </c>
      <c r="R1662" s="51">
        <v>555126.79</v>
      </c>
      <c r="S1662" s="51">
        <v>629497.01</v>
      </c>
      <c r="T1662" s="51">
        <v>697073.32</v>
      </c>
      <c r="U1662" s="51">
        <v>2019</v>
      </c>
    </row>
    <row r="1663" spans="1:21" ht="15.5">
      <c r="A1663" s="51">
        <v>233</v>
      </c>
      <c r="B1663" s="51" t="s">
        <v>759</v>
      </c>
      <c r="C1663" s="51" t="s">
        <v>469</v>
      </c>
      <c r="D1663" s="51" t="str">
        <f t="shared" si="25"/>
        <v>GGXWDG_NGDPColombia</v>
      </c>
      <c r="E1663" s="51" t="s">
        <v>202</v>
      </c>
      <c r="F1663" s="51" t="s">
        <v>467</v>
      </c>
      <c r="G1663" s="51" t="s">
        <v>468</v>
      </c>
      <c r="H1663" s="51" t="s">
        <v>392</v>
      </c>
      <c r="I1663" s="51"/>
      <c r="J1663" s="51" t="s">
        <v>470</v>
      </c>
      <c r="K1663" s="51">
        <v>33.966999999999999</v>
      </c>
      <c r="L1663" s="51">
        <v>37.591999999999999</v>
      </c>
      <c r="M1663" s="51">
        <v>43.319000000000003</v>
      </c>
      <c r="N1663" s="51">
        <v>50.418999999999997</v>
      </c>
      <c r="O1663" s="51">
        <v>49.795999999999999</v>
      </c>
      <c r="P1663" s="51">
        <v>49.436</v>
      </c>
      <c r="Q1663" s="51">
        <v>53.584000000000003</v>
      </c>
      <c r="R1663" s="51">
        <v>52.314999999999998</v>
      </c>
      <c r="S1663" s="51">
        <v>62.786999999999999</v>
      </c>
      <c r="T1663" s="51">
        <v>64.168999999999997</v>
      </c>
      <c r="U1663" s="51">
        <v>2019</v>
      </c>
    </row>
    <row r="1664" spans="1:21" ht="15.5">
      <c r="A1664" s="51">
        <v>233</v>
      </c>
      <c r="B1664" s="51" t="s">
        <v>759</v>
      </c>
      <c r="C1664" s="51" t="s">
        <v>471</v>
      </c>
      <c r="D1664" s="51" t="str">
        <f t="shared" si="25"/>
        <v>NGDP_FYColombia</v>
      </c>
      <c r="E1664" s="51" t="s">
        <v>202</v>
      </c>
      <c r="F1664" s="51" t="s">
        <v>472</v>
      </c>
      <c r="G1664" s="51" t="s">
        <v>473</v>
      </c>
      <c r="H1664" s="51" t="s">
        <v>342</v>
      </c>
      <c r="I1664" s="51" t="s">
        <v>343</v>
      </c>
      <c r="J1664" s="51" t="s">
        <v>765</v>
      </c>
      <c r="K1664" s="51">
        <v>666508</v>
      </c>
      <c r="L1664" s="51">
        <v>714093</v>
      </c>
      <c r="M1664" s="51">
        <v>762902</v>
      </c>
      <c r="N1664" s="51">
        <v>804691</v>
      </c>
      <c r="O1664" s="51">
        <v>863783</v>
      </c>
      <c r="P1664" s="51">
        <v>920470</v>
      </c>
      <c r="Q1664" s="51">
        <v>987791</v>
      </c>
      <c r="R1664" s="51">
        <v>1061119</v>
      </c>
      <c r="S1664" s="51">
        <v>1002587</v>
      </c>
      <c r="T1664" s="51">
        <v>1086308.71</v>
      </c>
      <c r="U1664" s="51">
        <v>2019</v>
      </c>
    </row>
    <row r="1665" spans="1:21" ht="15.5">
      <c r="A1665" s="51">
        <v>233</v>
      </c>
      <c r="B1665" s="51" t="s">
        <v>759</v>
      </c>
      <c r="C1665" s="51" t="s">
        <v>474</v>
      </c>
      <c r="D1665" s="51" t="str">
        <f t="shared" si="25"/>
        <v>BCAColombia</v>
      </c>
      <c r="E1665" s="51" t="s">
        <v>202</v>
      </c>
      <c r="F1665" s="51" t="s">
        <v>475</v>
      </c>
      <c r="G1665" s="51" t="s">
        <v>476</v>
      </c>
      <c r="H1665" s="51" t="s">
        <v>352</v>
      </c>
      <c r="I1665" s="51" t="s">
        <v>343</v>
      </c>
      <c r="J1665" s="51" t="s">
        <v>766</v>
      </c>
      <c r="K1665" s="51">
        <v>-11.641</v>
      </c>
      <c r="L1665" s="51">
        <v>-12.587</v>
      </c>
      <c r="M1665" s="51">
        <v>-20.233000000000001</v>
      </c>
      <c r="N1665" s="51">
        <v>-19.302</v>
      </c>
      <c r="O1665" s="51">
        <v>-12.782</v>
      </c>
      <c r="P1665" s="51">
        <v>-10.742000000000001</v>
      </c>
      <c r="Q1665" s="51">
        <v>-13.634</v>
      </c>
      <c r="R1665" s="51">
        <v>-14.285</v>
      </c>
      <c r="S1665" s="51">
        <v>-9.0830000000000002</v>
      </c>
      <c r="T1665" s="51">
        <v>-11.125</v>
      </c>
      <c r="U1665" s="51">
        <v>2019</v>
      </c>
    </row>
    <row r="1666" spans="1:21" ht="15.5">
      <c r="A1666" s="51">
        <v>233</v>
      </c>
      <c r="B1666" s="51" t="s">
        <v>759</v>
      </c>
      <c r="C1666" s="51" t="s">
        <v>478</v>
      </c>
      <c r="D1666" s="51" t="str">
        <f t="shared" si="25"/>
        <v>BCA_NGDPDColombia</v>
      </c>
      <c r="E1666" s="51" t="s">
        <v>202</v>
      </c>
      <c r="F1666" s="51" t="s">
        <v>475</v>
      </c>
      <c r="G1666" s="51" t="s">
        <v>476</v>
      </c>
      <c r="H1666" s="51" t="s">
        <v>392</v>
      </c>
      <c r="I1666" s="51"/>
      <c r="J1666" s="51" t="s">
        <v>479</v>
      </c>
      <c r="K1666" s="51">
        <v>-3.14</v>
      </c>
      <c r="L1666" s="51">
        <v>-3.294</v>
      </c>
      <c r="M1666" s="51">
        <v>-5.3070000000000004</v>
      </c>
      <c r="N1666" s="51">
        <v>-6.577</v>
      </c>
      <c r="O1666" s="51">
        <v>-4.5209999999999999</v>
      </c>
      <c r="P1666" s="51">
        <v>-3.444</v>
      </c>
      <c r="Q1666" s="51">
        <v>-4.0810000000000004</v>
      </c>
      <c r="R1666" s="51">
        <v>-4.4169999999999998</v>
      </c>
      <c r="S1666" s="51">
        <v>-3.3460000000000001</v>
      </c>
      <c r="T1666" s="51">
        <v>-3.7639999999999998</v>
      </c>
      <c r="U1666" s="51">
        <v>2019</v>
      </c>
    </row>
    <row r="1667" spans="1:21" ht="15.5">
      <c r="A1667" s="51">
        <v>632</v>
      </c>
      <c r="B1667" s="51" t="s">
        <v>767</v>
      </c>
      <c r="C1667" s="51" t="s">
        <v>338</v>
      </c>
      <c r="D1667" s="51" t="str">
        <f t="shared" ref="D1667:D1730" si="26">C1667&amp;E1667</f>
        <v>NGDP_RComoros</v>
      </c>
      <c r="E1667" s="51" t="s">
        <v>768</v>
      </c>
      <c r="F1667" s="51" t="s">
        <v>340</v>
      </c>
      <c r="G1667" s="51" t="s">
        <v>341</v>
      </c>
      <c r="H1667" s="51" t="s">
        <v>342</v>
      </c>
      <c r="I1667" s="51" t="s">
        <v>343</v>
      </c>
      <c r="J1667" s="51" t="s">
        <v>769</v>
      </c>
      <c r="K1667" s="51">
        <v>341.83699999999999</v>
      </c>
      <c r="L1667" s="51">
        <v>357.10399999999998</v>
      </c>
      <c r="M1667" s="51">
        <v>364.62700000000001</v>
      </c>
      <c r="N1667" s="51">
        <v>369.36500000000001</v>
      </c>
      <c r="O1667" s="51">
        <v>382.13200000000001</v>
      </c>
      <c r="P1667" s="51">
        <v>398.096</v>
      </c>
      <c r="Q1667" s="51">
        <v>412.58199999999999</v>
      </c>
      <c r="R1667" s="51">
        <v>420.279</v>
      </c>
      <c r="S1667" s="51">
        <v>418.16500000000002</v>
      </c>
      <c r="T1667" s="51">
        <v>418.16500000000002</v>
      </c>
      <c r="U1667" s="51">
        <v>2018</v>
      </c>
    </row>
    <row r="1668" spans="1:21" ht="15.5">
      <c r="A1668" s="51">
        <v>632</v>
      </c>
      <c r="B1668" s="51" t="s">
        <v>767</v>
      </c>
      <c r="C1668" s="51" t="s">
        <v>345</v>
      </c>
      <c r="D1668" s="51" t="str">
        <f t="shared" si="26"/>
        <v>NGDP_RPCHComoros</v>
      </c>
      <c r="E1668" s="51" t="s">
        <v>768</v>
      </c>
      <c r="F1668" s="51" t="s">
        <v>340</v>
      </c>
      <c r="G1668" s="51" t="s">
        <v>346</v>
      </c>
      <c r="H1668" s="51" t="s">
        <v>347</v>
      </c>
      <c r="I1668" s="51"/>
      <c r="J1668" s="51" t="s">
        <v>348</v>
      </c>
      <c r="K1668" s="51">
        <v>3.1680000000000001</v>
      </c>
      <c r="L1668" s="51">
        <v>4.4660000000000002</v>
      </c>
      <c r="M1668" s="51">
        <v>2.1070000000000002</v>
      </c>
      <c r="N1668" s="51">
        <v>1.2989999999999999</v>
      </c>
      <c r="O1668" s="51">
        <v>3.4569999999999999</v>
      </c>
      <c r="P1668" s="51">
        <v>4.1769999999999996</v>
      </c>
      <c r="Q1668" s="51">
        <v>3.6389999999999998</v>
      </c>
      <c r="R1668" s="51">
        <v>1.8660000000000001</v>
      </c>
      <c r="S1668" s="51">
        <v>-0.503</v>
      </c>
      <c r="T1668" s="51">
        <v>0</v>
      </c>
      <c r="U1668" s="51">
        <v>2018</v>
      </c>
    </row>
    <row r="1669" spans="1:21" ht="15.5">
      <c r="A1669" s="51">
        <v>632</v>
      </c>
      <c r="B1669" s="51" t="s">
        <v>767</v>
      </c>
      <c r="C1669" s="51" t="s">
        <v>349</v>
      </c>
      <c r="D1669" s="51" t="str">
        <f t="shared" si="26"/>
        <v>NGDPComoros</v>
      </c>
      <c r="E1669" s="51" t="s">
        <v>768</v>
      </c>
      <c r="F1669" s="51" t="s">
        <v>155</v>
      </c>
      <c r="G1669" s="51" t="s">
        <v>350</v>
      </c>
      <c r="H1669" s="51" t="s">
        <v>342</v>
      </c>
      <c r="I1669" s="51" t="s">
        <v>343</v>
      </c>
      <c r="J1669" s="51" t="s">
        <v>769</v>
      </c>
      <c r="K1669" s="51">
        <v>388.98399999999998</v>
      </c>
      <c r="L1669" s="51">
        <v>413.47699999999998</v>
      </c>
      <c r="M1669" s="51">
        <v>425.71300000000002</v>
      </c>
      <c r="N1669" s="51">
        <v>428.346</v>
      </c>
      <c r="O1669" s="51">
        <v>450.15899999999999</v>
      </c>
      <c r="P1669" s="51">
        <v>469.21699999999998</v>
      </c>
      <c r="Q1669" s="51">
        <v>490.95800000000003</v>
      </c>
      <c r="R1669" s="51">
        <v>523.06899999999996</v>
      </c>
      <c r="S1669" s="51">
        <v>526.71199999999999</v>
      </c>
      <c r="T1669" s="51">
        <v>528.40899999999999</v>
      </c>
      <c r="U1669" s="51">
        <v>2018</v>
      </c>
    </row>
    <row r="1670" spans="1:21" ht="15.5">
      <c r="A1670" s="51">
        <v>632</v>
      </c>
      <c r="B1670" s="51" t="s">
        <v>767</v>
      </c>
      <c r="C1670" s="51" t="s">
        <v>157</v>
      </c>
      <c r="D1670" s="51" t="str">
        <f t="shared" si="26"/>
        <v>NGDPDComoros</v>
      </c>
      <c r="E1670" s="51" t="s">
        <v>768</v>
      </c>
      <c r="F1670" s="51" t="s">
        <v>155</v>
      </c>
      <c r="G1670" s="51" t="s">
        <v>351</v>
      </c>
      <c r="H1670" s="51" t="s">
        <v>352</v>
      </c>
      <c r="I1670" s="51" t="s">
        <v>343</v>
      </c>
      <c r="J1670" s="51" t="s">
        <v>353</v>
      </c>
      <c r="K1670" s="51">
        <v>1.016</v>
      </c>
      <c r="L1670" s="51">
        <v>1.1160000000000001</v>
      </c>
      <c r="M1670" s="51">
        <v>1.1499999999999999</v>
      </c>
      <c r="N1670" s="51">
        <v>0.96599999999999997</v>
      </c>
      <c r="O1670" s="51">
        <v>1.0129999999999999</v>
      </c>
      <c r="P1670" s="51">
        <v>1.077</v>
      </c>
      <c r="Q1670" s="51">
        <v>1.179</v>
      </c>
      <c r="R1670" s="51">
        <v>1.19</v>
      </c>
      <c r="S1670" s="51">
        <v>1.222</v>
      </c>
      <c r="T1670" s="51">
        <v>1.3089999999999999</v>
      </c>
      <c r="U1670" s="51">
        <v>2018</v>
      </c>
    </row>
    <row r="1671" spans="1:21" ht="15.5">
      <c r="A1671" s="51">
        <v>632</v>
      </c>
      <c r="B1671" s="51" t="s">
        <v>767</v>
      </c>
      <c r="C1671" s="51" t="s">
        <v>354</v>
      </c>
      <c r="D1671" s="51" t="str">
        <f t="shared" si="26"/>
        <v>PPPGDPComoros</v>
      </c>
      <c r="E1671" s="51" t="s">
        <v>768</v>
      </c>
      <c r="F1671" s="51" t="s">
        <v>155</v>
      </c>
      <c r="G1671" s="51" t="s">
        <v>355</v>
      </c>
      <c r="H1671" s="51" t="s">
        <v>356</v>
      </c>
      <c r="I1671" s="51" t="s">
        <v>343</v>
      </c>
      <c r="J1671" s="51" t="s">
        <v>353</v>
      </c>
      <c r="K1671" s="51">
        <v>1.8180000000000001</v>
      </c>
      <c r="L1671" s="51">
        <v>1.9550000000000001</v>
      </c>
      <c r="M1671" s="51">
        <v>2.0630000000000002</v>
      </c>
      <c r="N1671" s="51">
        <v>2.1070000000000002</v>
      </c>
      <c r="O1671" s="51">
        <v>2.278</v>
      </c>
      <c r="P1671" s="51">
        <v>2.468</v>
      </c>
      <c r="Q1671" s="51">
        <v>2.6190000000000002</v>
      </c>
      <c r="R1671" s="51">
        <v>2.7160000000000002</v>
      </c>
      <c r="S1671" s="51">
        <v>2.7349999999999999</v>
      </c>
      <c r="T1671" s="51">
        <v>2.7850000000000001</v>
      </c>
      <c r="U1671" s="51">
        <v>2018</v>
      </c>
    </row>
    <row r="1672" spans="1:21" ht="15.5">
      <c r="A1672" s="51">
        <v>632</v>
      </c>
      <c r="B1672" s="51" t="s">
        <v>767</v>
      </c>
      <c r="C1672" s="51" t="s">
        <v>357</v>
      </c>
      <c r="D1672" s="51" t="str">
        <f t="shared" si="26"/>
        <v>NGDP_DComoros</v>
      </c>
      <c r="E1672" s="51" t="s">
        <v>768</v>
      </c>
      <c r="F1672" s="51" t="s">
        <v>358</v>
      </c>
      <c r="G1672" s="51" t="s">
        <v>359</v>
      </c>
      <c r="H1672" s="51" t="s">
        <v>360</v>
      </c>
      <c r="I1672" s="51"/>
      <c r="J1672" s="51" t="s">
        <v>361</v>
      </c>
      <c r="K1672" s="51">
        <v>113.792</v>
      </c>
      <c r="L1672" s="51">
        <v>115.786</v>
      </c>
      <c r="M1672" s="51">
        <v>116.753</v>
      </c>
      <c r="N1672" s="51">
        <v>115.968</v>
      </c>
      <c r="O1672" s="51">
        <v>117.80200000000001</v>
      </c>
      <c r="P1672" s="51">
        <v>117.86499999999999</v>
      </c>
      <c r="Q1672" s="51">
        <v>118.996</v>
      </c>
      <c r="R1672" s="51">
        <v>124.458</v>
      </c>
      <c r="S1672" s="51">
        <v>125.958</v>
      </c>
      <c r="T1672" s="51">
        <v>126.364</v>
      </c>
      <c r="U1672" s="51">
        <v>2018</v>
      </c>
    </row>
    <row r="1673" spans="1:21" ht="15.5">
      <c r="A1673" s="51">
        <v>632</v>
      </c>
      <c r="B1673" s="51" t="s">
        <v>767</v>
      </c>
      <c r="C1673" s="51" t="s">
        <v>362</v>
      </c>
      <c r="D1673" s="51" t="str">
        <f t="shared" si="26"/>
        <v>NGDPRPCComoros</v>
      </c>
      <c r="E1673" s="51" t="s">
        <v>768</v>
      </c>
      <c r="F1673" s="51" t="s">
        <v>363</v>
      </c>
      <c r="G1673" s="51" t="s">
        <v>364</v>
      </c>
      <c r="H1673" s="51" t="s">
        <v>342</v>
      </c>
      <c r="I1673" s="51" t="s">
        <v>333</v>
      </c>
      <c r="J1673" s="51" t="s">
        <v>365</v>
      </c>
      <c r="K1673" s="51">
        <v>471959</v>
      </c>
      <c r="L1673" s="51">
        <v>480109.98</v>
      </c>
      <c r="M1673" s="51">
        <v>477290.89</v>
      </c>
      <c r="N1673" s="51">
        <v>470681.24</v>
      </c>
      <c r="O1673" s="51">
        <v>474019.39</v>
      </c>
      <c r="P1673" s="51">
        <v>480706.55</v>
      </c>
      <c r="Q1673" s="51">
        <v>484998.54</v>
      </c>
      <c r="R1673" s="51">
        <v>481020.67</v>
      </c>
      <c r="S1673" s="51">
        <v>466068.2</v>
      </c>
      <c r="T1673" s="51">
        <v>453863.52</v>
      </c>
      <c r="U1673" s="51">
        <v>2015</v>
      </c>
    </row>
    <row r="1674" spans="1:21" ht="15.5">
      <c r="A1674" s="51">
        <v>632</v>
      </c>
      <c r="B1674" s="51" t="s">
        <v>767</v>
      </c>
      <c r="C1674" s="51" t="s">
        <v>366</v>
      </c>
      <c r="D1674" s="51" t="str">
        <f t="shared" si="26"/>
        <v>NGDPRPPPPCComoros</v>
      </c>
      <c r="E1674" s="51" t="s">
        <v>768</v>
      </c>
      <c r="F1674" s="51" t="s">
        <v>363</v>
      </c>
      <c r="G1674" s="51" t="s">
        <v>367</v>
      </c>
      <c r="H1674" s="51" t="s">
        <v>368</v>
      </c>
      <c r="I1674" s="51" t="s">
        <v>333</v>
      </c>
      <c r="J1674" s="51" t="s">
        <v>365</v>
      </c>
      <c r="K1674" s="51">
        <v>2925.83</v>
      </c>
      <c r="L1674" s="51">
        <v>2976.36</v>
      </c>
      <c r="M1674" s="51">
        <v>2958.89</v>
      </c>
      <c r="N1674" s="51">
        <v>2917.91</v>
      </c>
      <c r="O1674" s="51">
        <v>2938.6</v>
      </c>
      <c r="P1674" s="51">
        <v>2980.06</v>
      </c>
      <c r="Q1674" s="51">
        <v>3006.67</v>
      </c>
      <c r="R1674" s="51">
        <v>2982.01</v>
      </c>
      <c r="S1674" s="51">
        <v>2889.31</v>
      </c>
      <c r="T1674" s="51">
        <v>2813.65</v>
      </c>
      <c r="U1674" s="51">
        <v>2015</v>
      </c>
    </row>
    <row r="1675" spans="1:21" ht="15.5">
      <c r="A1675" s="51">
        <v>632</v>
      </c>
      <c r="B1675" s="51" t="s">
        <v>767</v>
      </c>
      <c r="C1675" s="51" t="s">
        <v>369</v>
      </c>
      <c r="D1675" s="51" t="str">
        <f t="shared" si="26"/>
        <v>NGDPPCComoros</v>
      </c>
      <c r="E1675" s="51" t="s">
        <v>768</v>
      </c>
      <c r="F1675" s="51" t="s">
        <v>370</v>
      </c>
      <c r="G1675" s="51" t="s">
        <v>371</v>
      </c>
      <c r="H1675" s="51" t="s">
        <v>342</v>
      </c>
      <c r="I1675" s="51" t="s">
        <v>333</v>
      </c>
      <c r="J1675" s="51" t="s">
        <v>372</v>
      </c>
      <c r="K1675" s="51">
        <v>537052.31999999995</v>
      </c>
      <c r="L1675" s="51">
        <v>555899.84</v>
      </c>
      <c r="M1675" s="51">
        <v>557250.96</v>
      </c>
      <c r="N1675" s="51">
        <v>545841.01</v>
      </c>
      <c r="O1675" s="51">
        <v>558403.93000000005</v>
      </c>
      <c r="P1675" s="51">
        <v>566586.61</v>
      </c>
      <c r="Q1675" s="51">
        <v>577130.51</v>
      </c>
      <c r="R1675" s="51">
        <v>598666.46</v>
      </c>
      <c r="S1675" s="51">
        <v>587049.11</v>
      </c>
      <c r="T1675" s="51">
        <v>573519.18999999994</v>
      </c>
      <c r="U1675" s="51">
        <v>2015</v>
      </c>
    </row>
    <row r="1676" spans="1:21" ht="15.5">
      <c r="A1676" s="51">
        <v>632</v>
      </c>
      <c r="B1676" s="51" t="s">
        <v>767</v>
      </c>
      <c r="C1676" s="51" t="s">
        <v>373</v>
      </c>
      <c r="D1676" s="51" t="str">
        <f t="shared" si="26"/>
        <v>NGDPDPCComoros</v>
      </c>
      <c r="E1676" s="51" t="s">
        <v>768</v>
      </c>
      <c r="F1676" s="51" t="s">
        <v>370</v>
      </c>
      <c r="G1676" s="51" t="s">
        <v>374</v>
      </c>
      <c r="H1676" s="51" t="s">
        <v>352</v>
      </c>
      <c r="I1676" s="51" t="s">
        <v>333</v>
      </c>
      <c r="J1676" s="51" t="s">
        <v>372</v>
      </c>
      <c r="K1676" s="51">
        <v>1403.42</v>
      </c>
      <c r="L1676" s="51">
        <v>1500.73</v>
      </c>
      <c r="M1676" s="51">
        <v>1505.18</v>
      </c>
      <c r="N1676" s="51">
        <v>1231.1400000000001</v>
      </c>
      <c r="O1676" s="51">
        <v>1256.04</v>
      </c>
      <c r="P1676" s="51">
        <v>1300.57</v>
      </c>
      <c r="Q1676" s="51">
        <v>1386.01</v>
      </c>
      <c r="R1676" s="51">
        <v>1362.42</v>
      </c>
      <c r="S1676" s="51">
        <v>1361.86</v>
      </c>
      <c r="T1676" s="51">
        <v>1420.42</v>
      </c>
      <c r="U1676" s="51">
        <v>2015</v>
      </c>
    </row>
    <row r="1677" spans="1:21" ht="15.5">
      <c r="A1677" s="51">
        <v>632</v>
      </c>
      <c r="B1677" s="51" t="s">
        <v>767</v>
      </c>
      <c r="C1677" s="51" t="s">
        <v>375</v>
      </c>
      <c r="D1677" s="51" t="str">
        <f t="shared" si="26"/>
        <v>PPPPCComoros</v>
      </c>
      <c r="E1677" s="51" t="s">
        <v>768</v>
      </c>
      <c r="F1677" s="51" t="s">
        <v>370</v>
      </c>
      <c r="G1677" s="51" t="s">
        <v>376</v>
      </c>
      <c r="H1677" s="51" t="s">
        <v>356</v>
      </c>
      <c r="I1677" s="51" t="s">
        <v>333</v>
      </c>
      <c r="J1677" s="51" t="s">
        <v>372</v>
      </c>
      <c r="K1677" s="51">
        <v>2510.02</v>
      </c>
      <c r="L1677" s="51">
        <v>2628.37</v>
      </c>
      <c r="M1677" s="51">
        <v>2700.6</v>
      </c>
      <c r="N1677" s="51">
        <v>2684.32</v>
      </c>
      <c r="O1677" s="51">
        <v>2826.35</v>
      </c>
      <c r="P1677" s="51">
        <v>2980.06</v>
      </c>
      <c r="Q1677" s="51">
        <v>3078.86</v>
      </c>
      <c r="R1677" s="51">
        <v>3108.12</v>
      </c>
      <c r="S1677" s="51">
        <v>3048.01</v>
      </c>
      <c r="T1677" s="51">
        <v>3022.28</v>
      </c>
      <c r="U1677" s="51">
        <v>2015</v>
      </c>
    </row>
    <row r="1678" spans="1:21" ht="15.5">
      <c r="A1678" s="51">
        <v>632</v>
      </c>
      <c r="B1678" s="51" t="s">
        <v>767</v>
      </c>
      <c r="C1678" s="51" t="s">
        <v>377</v>
      </c>
      <c r="D1678" s="51" t="str">
        <f t="shared" si="26"/>
        <v>NGAP_NPGDPComoros</v>
      </c>
      <c r="E1678" s="51" t="s">
        <v>768</v>
      </c>
      <c r="F1678" s="51" t="s">
        <v>378</v>
      </c>
      <c r="G1678" s="51" t="s">
        <v>379</v>
      </c>
      <c r="H1678" s="51" t="s">
        <v>380</v>
      </c>
      <c r="I1678" s="51"/>
      <c r="J1678" s="51"/>
      <c r="K1678" s="51"/>
      <c r="L1678" s="51"/>
      <c r="M1678" s="51"/>
      <c r="N1678" s="51"/>
      <c r="O1678" s="51"/>
      <c r="P1678" s="51"/>
      <c r="Q1678" s="51"/>
      <c r="R1678" s="51"/>
      <c r="S1678" s="51"/>
      <c r="T1678" s="51"/>
      <c r="U1678" s="51"/>
    </row>
    <row r="1679" spans="1:21" ht="15.5">
      <c r="A1679" s="51">
        <v>632</v>
      </c>
      <c r="B1679" s="51" t="s">
        <v>767</v>
      </c>
      <c r="C1679" s="51" t="s">
        <v>381</v>
      </c>
      <c r="D1679" s="51" t="str">
        <f t="shared" si="26"/>
        <v>PPPSHComoros</v>
      </c>
      <c r="E1679" s="51" t="s">
        <v>768</v>
      </c>
      <c r="F1679" s="51" t="s">
        <v>382</v>
      </c>
      <c r="G1679" s="51" t="s">
        <v>383</v>
      </c>
      <c r="H1679" s="51" t="s">
        <v>384</v>
      </c>
      <c r="I1679" s="51"/>
      <c r="J1679" s="51" t="s">
        <v>353</v>
      </c>
      <c r="K1679" s="51">
        <v>2E-3</v>
      </c>
      <c r="L1679" s="51">
        <v>2E-3</v>
      </c>
      <c r="M1679" s="51">
        <v>2E-3</v>
      </c>
      <c r="N1679" s="51">
        <v>2E-3</v>
      </c>
      <c r="O1679" s="51">
        <v>2E-3</v>
      </c>
      <c r="P1679" s="51">
        <v>2E-3</v>
      </c>
      <c r="Q1679" s="51">
        <v>2E-3</v>
      </c>
      <c r="R1679" s="51">
        <v>2E-3</v>
      </c>
      <c r="S1679" s="51">
        <v>2E-3</v>
      </c>
      <c r="T1679" s="51">
        <v>2E-3</v>
      </c>
      <c r="U1679" s="51">
        <v>2018</v>
      </c>
    </row>
    <row r="1680" spans="1:21" ht="15.5">
      <c r="A1680" s="51">
        <v>632</v>
      </c>
      <c r="B1680" s="51" t="s">
        <v>767</v>
      </c>
      <c r="C1680" s="51" t="s">
        <v>385</v>
      </c>
      <c r="D1680" s="51" t="str">
        <f t="shared" si="26"/>
        <v>PPPEXComoros</v>
      </c>
      <c r="E1680" s="51" t="s">
        <v>768</v>
      </c>
      <c r="F1680" s="51" t="s">
        <v>386</v>
      </c>
      <c r="G1680" s="51" t="s">
        <v>387</v>
      </c>
      <c r="H1680" s="51" t="s">
        <v>388</v>
      </c>
      <c r="I1680" s="51"/>
      <c r="J1680" s="51" t="s">
        <v>353</v>
      </c>
      <c r="K1680" s="51">
        <v>213.964</v>
      </c>
      <c r="L1680" s="51">
        <v>211.5</v>
      </c>
      <c r="M1680" s="51">
        <v>206.34299999999999</v>
      </c>
      <c r="N1680" s="51">
        <v>203.34399999999999</v>
      </c>
      <c r="O1680" s="51">
        <v>197.571</v>
      </c>
      <c r="P1680" s="51">
        <v>190.126</v>
      </c>
      <c r="Q1680" s="51">
        <v>187.45</v>
      </c>
      <c r="R1680" s="51">
        <v>192.614</v>
      </c>
      <c r="S1680" s="51">
        <v>192.601</v>
      </c>
      <c r="T1680" s="51">
        <v>189.76400000000001</v>
      </c>
      <c r="U1680" s="51">
        <v>2018</v>
      </c>
    </row>
    <row r="1681" spans="1:21" ht="15.5">
      <c r="A1681" s="51">
        <v>632</v>
      </c>
      <c r="B1681" s="51" t="s">
        <v>767</v>
      </c>
      <c r="C1681" s="51" t="s">
        <v>389</v>
      </c>
      <c r="D1681" s="51" t="str">
        <f t="shared" si="26"/>
        <v>NID_NGDPComoros</v>
      </c>
      <c r="E1681" s="51" t="s">
        <v>768</v>
      </c>
      <c r="F1681" s="51" t="s">
        <v>390</v>
      </c>
      <c r="G1681" s="51" t="s">
        <v>391</v>
      </c>
      <c r="H1681" s="51" t="s">
        <v>392</v>
      </c>
      <c r="I1681" s="51"/>
      <c r="J1681" s="51" t="s">
        <v>769</v>
      </c>
      <c r="K1681" s="51">
        <v>16.152000000000001</v>
      </c>
      <c r="L1681" s="51">
        <v>16.356000000000002</v>
      </c>
      <c r="M1681" s="51">
        <v>15.202999999999999</v>
      </c>
      <c r="N1681" s="51">
        <v>13.759</v>
      </c>
      <c r="O1681" s="51">
        <v>13.144</v>
      </c>
      <c r="P1681" s="51">
        <v>14.278</v>
      </c>
      <c r="Q1681" s="51">
        <v>15.946999999999999</v>
      </c>
      <c r="R1681" s="51">
        <v>17.193999999999999</v>
      </c>
      <c r="S1681" s="51">
        <v>18.007999999999999</v>
      </c>
      <c r="T1681" s="51">
        <v>18.413</v>
      </c>
      <c r="U1681" s="51">
        <v>2018</v>
      </c>
    </row>
    <row r="1682" spans="1:21" ht="15.5">
      <c r="A1682" s="51">
        <v>632</v>
      </c>
      <c r="B1682" s="51" t="s">
        <v>767</v>
      </c>
      <c r="C1682" s="51" t="s">
        <v>393</v>
      </c>
      <c r="D1682" s="51" t="str">
        <f t="shared" si="26"/>
        <v>NGSD_NGDPComoros</v>
      </c>
      <c r="E1682" s="51" t="s">
        <v>768</v>
      </c>
      <c r="F1682" s="51" t="s">
        <v>394</v>
      </c>
      <c r="G1682" s="51" t="s">
        <v>395</v>
      </c>
      <c r="H1682" s="51" t="s">
        <v>392</v>
      </c>
      <c r="I1682" s="51"/>
      <c r="J1682" s="51" t="s">
        <v>769</v>
      </c>
      <c r="K1682" s="51">
        <v>12.906000000000001</v>
      </c>
      <c r="L1682" s="51">
        <v>12.311999999999999</v>
      </c>
      <c r="M1682" s="51">
        <v>11.42</v>
      </c>
      <c r="N1682" s="51">
        <v>13.500999999999999</v>
      </c>
      <c r="O1682" s="51">
        <v>8.7949999999999999</v>
      </c>
      <c r="P1682" s="51">
        <v>12.146000000000001</v>
      </c>
      <c r="Q1682" s="51">
        <v>13.670999999999999</v>
      </c>
      <c r="R1682" s="51">
        <v>12.914999999999999</v>
      </c>
      <c r="S1682" s="51">
        <v>17.599</v>
      </c>
      <c r="T1682" s="51">
        <v>14.928000000000001</v>
      </c>
      <c r="U1682" s="51">
        <v>2018</v>
      </c>
    </row>
    <row r="1683" spans="1:21" ht="15.5">
      <c r="A1683" s="51">
        <v>632</v>
      </c>
      <c r="B1683" s="51" t="s">
        <v>767</v>
      </c>
      <c r="C1683" s="51" t="s">
        <v>396</v>
      </c>
      <c r="D1683" s="51" t="str">
        <f t="shared" si="26"/>
        <v>PCPIComoros</v>
      </c>
      <c r="E1683" s="51" t="s">
        <v>768</v>
      </c>
      <c r="F1683" s="51" t="s">
        <v>397</v>
      </c>
      <c r="G1683" s="51" t="s">
        <v>398</v>
      </c>
      <c r="H1683" s="51" t="s">
        <v>360</v>
      </c>
      <c r="I1683" s="51"/>
      <c r="J1683" s="51" t="s">
        <v>770</v>
      </c>
      <c r="K1683" s="51">
        <v>162.93700000000001</v>
      </c>
      <c r="L1683" s="51">
        <v>163.614</v>
      </c>
      <c r="M1683" s="51">
        <v>163.601</v>
      </c>
      <c r="N1683" s="51">
        <v>165.14099999999999</v>
      </c>
      <c r="O1683" s="51">
        <v>166.46600000000001</v>
      </c>
      <c r="P1683" s="51">
        <v>166.61799999999999</v>
      </c>
      <c r="Q1683" s="51">
        <v>169.45500000000001</v>
      </c>
      <c r="R1683" s="51">
        <v>175.726</v>
      </c>
      <c r="S1683" s="51">
        <v>177.63800000000001</v>
      </c>
      <c r="T1683" s="51">
        <v>178.21100000000001</v>
      </c>
      <c r="U1683" s="51">
        <v>2019</v>
      </c>
    </row>
    <row r="1684" spans="1:21" ht="15.5">
      <c r="A1684" s="51">
        <v>632</v>
      </c>
      <c r="B1684" s="51" t="s">
        <v>767</v>
      </c>
      <c r="C1684" s="51" t="s">
        <v>400</v>
      </c>
      <c r="D1684" s="51" t="str">
        <f t="shared" si="26"/>
        <v>PCPIPCHComoros</v>
      </c>
      <c r="E1684" s="51" t="s">
        <v>768</v>
      </c>
      <c r="F1684" s="51" t="s">
        <v>397</v>
      </c>
      <c r="G1684" s="51" t="s">
        <v>401</v>
      </c>
      <c r="H1684" s="51" t="s">
        <v>347</v>
      </c>
      <c r="I1684" s="51"/>
      <c r="J1684" s="51" t="s">
        <v>402</v>
      </c>
      <c r="K1684" s="51">
        <v>5.91</v>
      </c>
      <c r="L1684" s="51">
        <v>0.41599999999999998</v>
      </c>
      <c r="M1684" s="51">
        <v>-8.0000000000000002E-3</v>
      </c>
      <c r="N1684" s="51">
        <v>0.94099999999999995</v>
      </c>
      <c r="O1684" s="51">
        <v>0.80200000000000005</v>
      </c>
      <c r="P1684" s="51">
        <v>9.1999999999999998E-2</v>
      </c>
      <c r="Q1684" s="51">
        <v>1.702</v>
      </c>
      <c r="R1684" s="51">
        <v>3.7010000000000001</v>
      </c>
      <c r="S1684" s="51">
        <v>1.0880000000000001</v>
      </c>
      <c r="T1684" s="51">
        <v>0.32200000000000001</v>
      </c>
      <c r="U1684" s="51">
        <v>2019</v>
      </c>
    </row>
    <row r="1685" spans="1:21" ht="15.5">
      <c r="A1685" s="51">
        <v>632</v>
      </c>
      <c r="B1685" s="51" t="s">
        <v>767</v>
      </c>
      <c r="C1685" s="51" t="s">
        <v>403</v>
      </c>
      <c r="D1685" s="51" t="str">
        <f t="shared" si="26"/>
        <v>PCPIEComoros</v>
      </c>
      <c r="E1685" s="51" t="s">
        <v>768</v>
      </c>
      <c r="F1685" s="51" t="s">
        <v>404</v>
      </c>
      <c r="G1685" s="51" t="s">
        <v>405</v>
      </c>
      <c r="H1685" s="51" t="s">
        <v>360</v>
      </c>
      <c r="I1685" s="51"/>
      <c r="J1685" s="51" t="s">
        <v>770</v>
      </c>
      <c r="K1685" s="51">
        <v>164.256</v>
      </c>
      <c r="L1685" s="51">
        <v>167.809</v>
      </c>
      <c r="M1685" s="51">
        <v>166.23699999999999</v>
      </c>
      <c r="N1685" s="51">
        <v>170.70500000000001</v>
      </c>
      <c r="O1685" s="51">
        <v>168.28700000000001</v>
      </c>
      <c r="P1685" s="51">
        <v>170.67699999999999</v>
      </c>
      <c r="Q1685" s="51">
        <v>171.77799999999999</v>
      </c>
      <c r="R1685" s="51">
        <v>182.52</v>
      </c>
      <c r="S1685" s="51">
        <v>171.00399999999999</v>
      </c>
      <c r="T1685" s="51">
        <v>190.506</v>
      </c>
      <c r="U1685" s="51">
        <v>2019</v>
      </c>
    </row>
    <row r="1686" spans="1:21" ht="15.5">
      <c r="A1686" s="51">
        <v>632</v>
      </c>
      <c r="B1686" s="51" t="s">
        <v>767</v>
      </c>
      <c r="C1686" s="51" t="s">
        <v>406</v>
      </c>
      <c r="D1686" s="51" t="str">
        <f t="shared" si="26"/>
        <v>PCPIEPCHComoros</v>
      </c>
      <c r="E1686" s="51" t="s">
        <v>768</v>
      </c>
      <c r="F1686" s="51" t="s">
        <v>404</v>
      </c>
      <c r="G1686" s="51" t="s">
        <v>407</v>
      </c>
      <c r="H1686" s="51" t="s">
        <v>347</v>
      </c>
      <c r="I1686" s="51"/>
      <c r="J1686" s="51" t="s">
        <v>408</v>
      </c>
      <c r="K1686" s="51">
        <v>0.98399999999999999</v>
      </c>
      <c r="L1686" s="51">
        <v>2.1629999999999998</v>
      </c>
      <c r="M1686" s="51">
        <v>-0.93700000000000006</v>
      </c>
      <c r="N1686" s="51">
        <v>2.6880000000000002</v>
      </c>
      <c r="O1686" s="51">
        <v>-1.417</v>
      </c>
      <c r="P1686" s="51">
        <v>1.42</v>
      </c>
      <c r="Q1686" s="51">
        <v>0.64500000000000002</v>
      </c>
      <c r="R1686" s="51">
        <v>6.2530000000000001</v>
      </c>
      <c r="S1686" s="51">
        <v>-6.31</v>
      </c>
      <c r="T1686" s="51">
        <v>11.404</v>
      </c>
      <c r="U1686" s="51">
        <v>2019</v>
      </c>
    </row>
    <row r="1687" spans="1:21" ht="15.5">
      <c r="A1687" s="51">
        <v>632</v>
      </c>
      <c r="B1687" s="51" t="s">
        <v>767</v>
      </c>
      <c r="C1687" s="51" t="s">
        <v>409</v>
      </c>
      <c r="D1687" s="51" t="str">
        <f t="shared" si="26"/>
        <v>FLIBOR6Comoros</v>
      </c>
      <c r="E1687" s="51" t="s">
        <v>768</v>
      </c>
      <c r="F1687" s="51" t="s">
        <v>410</v>
      </c>
      <c r="G1687" s="51"/>
      <c r="H1687" s="51" t="s">
        <v>384</v>
      </c>
      <c r="I1687" s="51"/>
      <c r="J1687" s="51"/>
      <c r="K1687" s="51"/>
      <c r="L1687" s="51"/>
      <c r="M1687" s="51"/>
      <c r="N1687" s="51"/>
      <c r="O1687" s="51"/>
      <c r="P1687" s="51"/>
      <c r="Q1687" s="51"/>
      <c r="R1687" s="51"/>
      <c r="S1687" s="51"/>
      <c r="T1687" s="51"/>
      <c r="U1687" s="51"/>
    </row>
    <row r="1688" spans="1:21" ht="15.5">
      <c r="A1688" s="51">
        <v>632</v>
      </c>
      <c r="B1688" s="51" t="s">
        <v>767</v>
      </c>
      <c r="C1688" s="51" t="s">
        <v>411</v>
      </c>
      <c r="D1688" s="51" t="str">
        <f t="shared" si="26"/>
        <v>TM_RPCHComoros</v>
      </c>
      <c r="E1688" s="51" t="s">
        <v>768</v>
      </c>
      <c r="F1688" s="51" t="s">
        <v>412</v>
      </c>
      <c r="G1688" s="51" t="s">
        <v>413</v>
      </c>
      <c r="H1688" s="51" t="s">
        <v>347</v>
      </c>
      <c r="I1688" s="51"/>
      <c r="J1688" s="51" t="s">
        <v>771</v>
      </c>
      <c r="K1688" s="51">
        <v>3.6019999999999999</v>
      </c>
      <c r="L1688" s="51">
        <v>6.6710000000000003</v>
      </c>
      <c r="M1688" s="51">
        <v>-5.8920000000000003</v>
      </c>
      <c r="N1688" s="51">
        <v>-2.81</v>
      </c>
      <c r="O1688" s="51">
        <v>9.2560000000000002</v>
      </c>
      <c r="P1688" s="51">
        <v>12.359</v>
      </c>
      <c r="Q1688" s="51">
        <v>10.398999999999999</v>
      </c>
      <c r="R1688" s="51">
        <v>2.1970000000000001</v>
      </c>
      <c r="S1688" s="51">
        <v>-6.1020000000000003</v>
      </c>
      <c r="T1688" s="51">
        <v>1.9410000000000001</v>
      </c>
      <c r="U1688" s="51">
        <v>2018</v>
      </c>
    </row>
    <row r="1689" spans="1:21" ht="15.5">
      <c r="A1689" s="51">
        <v>632</v>
      </c>
      <c r="B1689" s="51" t="s">
        <v>767</v>
      </c>
      <c r="C1689" s="51" t="s">
        <v>415</v>
      </c>
      <c r="D1689" s="51" t="str">
        <f t="shared" si="26"/>
        <v>TMG_RPCHComoros</v>
      </c>
      <c r="E1689" s="51" t="s">
        <v>768</v>
      </c>
      <c r="F1689" s="51" t="s">
        <v>416</v>
      </c>
      <c r="G1689" s="51" t="s">
        <v>417</v>
      </c>
      <c r="H1689" s="51" t="s">
        <v>347</v>
      </c>
      <c r="I1689" s="51"/>
      <c r="J1689" s="51" t="s">
        <v>771</v>
      </c>
      <c r="K1689" s="51">
        <v>4.7169999999999996</v>
      </c>
      <c r="L1689" s="51">
        <v>7.4409999999999998</v>
      </c>
      <c r="M1689" s="51">
        <v>-0.96299999999999997</v>
      </c>
      <c r="N1689" s="51">
        <v>-5.12</v>
      </c>
      <c r="O1689" s="51">
        <v>12.874000000000001</v>
      </c>
      <c r="P1689" s="51">
        <v>12.984999999999999</v>
      </c>
      <c r="Q1689" s="51">
        <v>11.298999999999999</v>
      </c>
      <c r="R1689" s="51">
        <v>1.8859999999999999</v>
      </c>
      <c r="S1689" s="51">
        <v>-1.726</v>
      </c>
      <c r="T1689" s="51">
        <v>1.427</v>
      </c>
      <c r="U1689" s="51">
        <v>2018</v>
      </c>
    </row>
    <row r="1690" spans="1:21" ht="15.5">
      <c r="A1690" s="51">
        <v>632</v>
      </c>
      <c r="B1690" s="51" t="s">
        <v>767</v>
      </c>
      <c r="C1690" s="51" t="s">
        <v>418</v>
      </c>
      <c r="D1690" s="51" t="str">
        <f t="shared" si="26"/>
        <v>TX_RPCHComoros</v>
      </c>
      <c r="E1690" s="51" t="s">
        <v>768</v>
      </c>
      <c r="F1690" s="51" t="s">
        <v>419</v>
      </c>
      <c r="G1690" s="51" t="s">
        <v>420</v>
      </c>
      <c r="H1690" s="51" t="s">
        <v>347</v>
      </c>
      <c r="I1690" s="51"/>
      <c r="J1690" s="51" t="s">
        <v>771</v>
      </c>
      <c r="K1690" s="51">
        <v>-10.382</v>
      </c>
      <c r="L1690" s="51">
        <v>20.061</v>
      </c>
      <c r="M1690" s="51">
        <v>24.161999999999999</v>
      </c>
      <c r="N1690" s="51">
        <v>-7.4180000000000001</v>
      </c>
      <c r="O1690" s="51">
        <v>-1.712</v>
      </c>
      <c r="P1690" s="51">
        <v>3.9870000000000001</v>
      </c>
      <c r="Q1690" s="51">
        <v>12.680999999999999</v>
      </c>
      <c r="R1690" s="51">
        <v>0.59899999999999998</v>
      </c>
      <c r="S1690" s="51">
        <v>-31.238</v>
      </c>
      <c r="T1690" s="51">
        <v>3.99</v>
      </c>
      <c r="U1690" s="51">
        <v>2018</v>
      </c>
    </row>
    <row r="1691" spans="1:21" ht="15.5">
      <c r="A1691" s="51">
        <v>632</v>
      </c>
      <c r="B1691" s="51" t="s">
        <v>767</v>
      </c>
      <c r="C1691" s="51" t="s">
        <v>421</v>
      </c>
      <c r="D1691" s="51" t="str">
        <f t="shared" si="26"/>
        <v>TXG_RPCHComoros</v>
      </c>
      <c r="E1691" s="51" t="s">
        <v>768</v>
      </c>
      <c r="F1691" s="51" t="s">
        <v>422</v>
      </c>
      <c r="G1691" s="51" t="s">
        <v>423</v>
      </c>
      <c r="H1691" s="51" t="s">
        <v>347</v>
      </c>
      <c r="I1691" s="51"/>
      <c r="J1691" s="51" t="s">
        <v>771</v>
      </c>
      <c r="K1691" s="51">
        <v>-28.068999999999999</v>
      </c>
      <c r="L1691" s="51">
        <v>25.844000000000001</v>
      </c>
      <c r="M1691" s="51">
        <v>51.161999999999999</v>
      </c>
      <c r="N1691" s="51">
        <v>-20.687999999999999</v>
      </c>
      <c r="O1691" s="51">
        <v>31.454999999999998</v>
      </c>
      <c r="P1691" s="51">
        <v>-1.0029999999999999</v>
      </c>
      <c r="Q1691" s="51">
        <v>2.8940000000000001</v>
      </c>
      <c r="R1691" s="51">
        <v>5.25</v>
      </c>
      <c r="S1691" s="51">
        <v>-8.6039999999999992</v>
      </c>
      <c r="T1691" s="51">
        <v>5.4420000000000002</v>
      </c>
      <c r="U1691" s="51">
        <v>2018</v>
      </c>
    </row>
    <row r="1692" spans="1:21" ht="15.5">
      <c r="A1692" s="51">
        <v>632</v>
      </c>
      <c r="B1692" s="51" t="s">
        <v>767</v>
      </c>
      <c r="C1692" s="51" t="s">
        <v>424</v>
      </c>
      <c r="D1692" s="51" t="str">
        <f t="shared" si="26"/>
        <v>LURComoros</v>
      </c>
      <c r="E1692" s="51" t="s">
        <v>768</v>
      </c>
      <c r="F1692" s="51" t="s">
        <v>425</v>
      </c>
      <c r="G1692" s="51" t="s">
        <v>426</v>
      </c>
      <c r="H1692" s="51" t="s">
        <v>427</v>
      </c>
      <c r="I1692" s="51"/>
      <c r="J1692" s="51"/>
      <c r="K1692" s="51"/>
      <c r="L1692" s="51"/>
      <c r="M1692" s="51"/>
      <c r="N1692" s="51"/>
      <c r="O1692" s="51"/>
      <c r="P1692" s="51"/>
      <c r="Q1692" s="51"/>
      <c r="R1692" s="51"/>
      <c r="S1692" s="51"/>
      <c r="T1692" s="51"/>
      <c r="U1692" s="51"/>
    </row>
    <row r="1693" spans="1:21" ht="15.5">
      <c r="A1693" s="51">
        <v>632</v>
      </c>
      <c r="B1693" s="51" t="s">
        <v>767</v>
      </c>
      <c r="C1693" s="51" t="s">
        <v>428</v>
      </c>
      <c r="D1693" s="51" t="str">
        <f t="shared" si="26"/>
        <v>LEComoros</v>
      </c>
      <c r="E1693" s="51" t="s">
        <v>768</v>
      </c>
      <c r="F1693" s="51" t="s">
        <v>429</v>
      </c>
      <c r="G1693" s="51" t="s">
        <v>430</v>
      </c>
      <c r="H1693" s="51" t="s">
        <v>431</v>
      </c>
      <c r="I1693" s="51" t="s">
        <v>432</v>
      </c>
      <c r="J1693" s="51"/>
      <c r="K1693" s="51"/>
      <c r="L1693" s="51"/>
      <c r="M1693" s="51"/>
      <c r="N1693" s="51"/>
      <c r="O1693" s="51"/>
      <c r="P1693" s="51"/>
      <c r="Q1693" s="51"/>
      <c r="R1693" s="51"/>
      <c r="S1693" s="51"/>
      <c r="T1693" s="51"/>
      <c r="U1693" s="51"/>
    </row>
    <row r="1694" spans="1:21" ht="15.5">
      <c r="A1694" s="51">
        <v>632</v>
      </c>
      <c r="B1694" s="51" t="s">
        <v>767</v>
      </c>
      <c r="C1694" s="51" t="s">
        <v>433</v>
      </c>
      <c r="D1694" s="51" t="str">
        <f t="shared" si="26"/>
        <v>LPComoros</v>
      </c>
      <c r="E1694" s="51" t="s">
        <v>768</v>
      </c>
      <c r="F1694" s="51" t="s">
        <v>434</v>
      </c>
      <c r="G1694" s="51" t="s">
        <v>435</v>
      </c>
      <c r="H1694" s="51" t="s">
        <v>431</v>
      </c>
      <c r="I1694" s="51" t="s">
        <v>432</v>
      </c>
      <c r="J1694" s="51" t="s">
        <v>772</v>
      </c>
      <c r="K1694" s="51">
        <v>0.72399999999999998</v>
      </c>
      <c r="L1694" s="51">
        <v>0.74399999999999999</v>
      </c>
      <c r="M1694" s="51">
        <v>0.76400000000000001</v>
      </c>
      <c r="N1694" s="51">
        <v>0.78500000000000003</v>
      </c>
      <c r="O1694" s="51">
        <v>0.80600000000000005</v>
      </c>
      <c r="P1694" s="51">
        <v>0.82799999999999996</v>
      </c>
      <c r="Q1694" s="51">
        <v>0.85099999999999998</v>
      </c>
      <c r="R1694" s="51">
        <v>0.874</v>
      </c>
      <c r="S1694" s="51">
        <v>0.89700000000000002</v>
      </c>
      <c r="T1694" s="51">
        <v>0.92100000000000004</v>
      </c>
      <c r="U1694" s="51">
        <v>2015</v>
      </c>
    </row>
    <row r="1695" spans="1:21" ht="15.5">
      <c r="A1695" s="51">
        <v>632</v>
      </c>
      <c r="B1695" s="51" t="s">
        <v>767</v>
      </c>
      <c r="C1695" s="51" t="s">
        <v>437</v>
      </c>
      <c r="D1695" s="51" t="str">
        <f t="shared" si="26"/>
        <v>GGRComoros</v>
      </c>
      <c r="E1695" s="51" t="s">
        <v>768</v>
      </c>
      <c r="F1695" s="51" t="s">
        <v>438</v>
      </c>
      <c r="G1695" s="51" t="s">
        <v>439</v>
      </c>
      <c r="H1695" s="51" t="s">
        <v>342</v>
      </c>
      <c r="I1695" s="51" t="s">
        <v>343</v>
      </c>
      <c r="J1695" s="51" t="s">
        <v>773</v>
      </c>
      <c r="K1695" s="51">
        <v>65.433000000000007</v>
      </c>
      <c r="L1695" s="51">
        <v>104.672</v>
      </c>
      <c r="M1695" s="51">
        <v>60.45</v>
      </c>
      <c r="N1695" s="51">
        <v>92.766999999999996</v>
      </c>
      <c r="O1695" s="51">
        <v>60.256</v>
      </c>
      <c r="P1695" s="51">
        <v>87.986000000000004</v>
      </c>
      <c r="Q1695" s="51">
        <v>92.781000000000006</v>
      </c>
      <c r="R1695" s="51">
        <v>89.048000000000002</v>
      </c>
      <c r="S1695" s="51">
        <v>97.144999999999996</v>
      </c>
      <c r="T1695" s="51">
        <v>93.894999999999996</v>
      </c>
      <c r="U1695" s="51">
        <v>2018</v>
      </c>
    </row>
    <row r="1696" spans="1:21" ht="15.5">
      <c r="A1696" s="51">
        <v>632</v>
      </c>
      <c r="B1696" s="51" t="s">
        <v>767</v>
      </c>
      <c r="C1696" s="51" t="s">
        <v>441</v>
      </c>
      <c r="D1696" s="51" t="str">
        <f t="shared" si="26"/>
        <v>GGR_NGDPComoros</v>
      </c>
      <c r="E1696" s="51" t="s">
        <v>768</v>
      </c>
      <c r="F1696" s="51" t="s">
        <v>438</v>
      </c>
      <c r="G1696" s="51" t="s">
        <v>439</v>
      </c>
      <c r="H1696" s="51" t="s">
        <v>392</v>
      </c>
      <c r="I1696" s="51"/>
      <c r="J1696" s="51" t="s">
        <v>442</v>
      </c>
      <c r="K1696" s="51">
        <v>16.821999999999999</v>
      </c>
      <c r="L1696" s="51">
        <v>25.315000000000001</v>
      </c>
      <c r="M1696" s="51">
        <v>14.2</v>
      </c>
      <c r="N1696" s="51">
        <v>21.657</v>
      </c>
      <c r="O1696" s="51">
        <v>13.385999999999999</v>
      </c>
      <c r="P1696" s="51">
        <v>18.751999999999999</v>
      </c>
      <c r="Q1696" s="51">
        <v>18.898</v>
      </c>
      <c r="R1696" s="51">
        <v>17.024000000000001</v>
      </c>
      <c r="S1696" s="51">
        <v>18.443999999999999</v>
      </c>
      <c r="T1696" s="51">
        <v>17.768999999999998</v>
      </c>
      <c r="U1696" s="51">
        <v>2018</v>
      </c>
    </row>
    <row r="1697" spans="1:21" ht="15.5">
      <c r="A1697" s="51">
        <v>632</v>
      </c>
      <c r="B1697" s="51" t="s">
        <v>767</v>
      </c>
      <c r="C1697" s="51" t="s">
        <v>443</v>
      </c>
      <c r="D1697" s="51" t="str">
        <f t="shared" si="26"/>
        <v>GGXComoros</v>
      </c>
      <c r="E1697" s="51" t="s">
        <v>768</v>
      </c>
      <c r="F1697" s="51" t="s">
        <v>444</v>
      </c>
      <c r="G1697" s="51" t="s">
        <v>445</v>
      </c>
      <c r="H1697" s="51" t="s">
        <v>342</v>
      </c>
      <c r="I1697" s="51" t="s">
        <v>343</v>
      </c>
      <c r="J1697" s="51" t="s">
        <v>773</v>
      </c>
      <c r="K1697" s="51">
        <v>57.802999999999997</v>
      </c>
      <c r="L1697" s="51">
        <v>61.305</v>
      </c>
      <c r="M1697" s="51">
        <v>61.857999999999997</v>
      </c>
      <c r="N1697" s="51">
        <v>81.647000000000006</v>
      </c>
      <c r="O1697" s="51">
        <v>85.007000000000005</v>
      </c>
      <c r="P1697" s="51">
        <v>88.412999999999997</v>
      </c>
      <c r="Q1697" s="51">
        <v>94.923000000000002</v>
      </c>
      <c r="R1697" s="51">
        <v>105.032</v>
      </c>
      <c r="S1697" s="51">
        <v>97.781000000000006</v>
      </c>
      <c r="T1697" s="51">
        <v>109.73099999999999</v>
      </c>
      <c r="U1697" s="51">
        <v>2018</v>
      </c>
    </row>
    <row r="1698" spans="1:21" ht="15.5">
      <c r="A1698" s="51">
        <v>632</v>
      </c>
      <c r="B1698" s="51" t="s">
        <v>767</v>
      </c>
      <c r="C1698" s="51" t="s">
        <v>446</v>
      </c>
      <c r="D1698" s="51" t="str">
        <f t="shared" si="26"/>
        <v>GGX_NGDPComoros</v>
      </c>
      <c r="E1698" s="51" t="s">
        <v>768</v>
      </c>
      <c r="F1698" s="51" t="s">
        <v>444</v>
      </c>
      <c r="G1698" s="51" t="s">
        <v>445</v>
      </c>
      <c r="H1698" s="51" t="s">
        <v>392</v>
      </c>
      <c r="I1698" s="51"/>
      <c r="J1698" s="51" t="s">
        <v>447</v>
      </c>
      <c r="K1698" s="51">
        <v>14.86</v>
      </c>
      <c r="L1698" s="51">
        <v>14.827</v>
      </c>
      <c r="M1698" s="51">
        <v>14.53</v>
      </c>
      <c r="N1698" s="51">
        <v>19.061</v>
      </c>
      <c r="O1698" s="51">
        <v>18.884</v>
      </c>
      <c r="P1698" s="51">
        <v>18.843</v>
      </c>
      <c r="Q1698" s="51">
        <v>19.334</v>
      </c>
      <c r="R1698" s="51">
        <v>20.079999999999998</v>
      </c>
      <c r="S1698" s="51">
        <v>18.564</v>
      </c>
      <c r="T1698" s="51">
        <v>20.765999999999998</v>
      </c>
      <c r="U1698" s="51">
        <v>2018</v>
      </c>
    </row>
    <row r="1699" spans="1:21" ht="15.5">
      <c r="A1699" s="51">
        <v>632</v>
      </c>
      <c r="B1699" s="51" t="s">
        <v>767</v>
      </c>
      <c r="C1699" s="51" t="s">
        <v>448</v>
      </c>
      <c r="D1699" s="51" t="str">
        <f t="shared" si="26"/>
        <v>GGXCNLComoros</v>
      </c>
      <c r="E1699" s="51" t="s">
        <v>768</v>
      </c>
      <c r="F1699" s="51" t="s">
        <v>449</v>
      </c>
      <c r="G1699" s="51" t="s">
        <v>450</v>
      </c>
      <c r="H1699" s="51" t="s">
        <v>342</v>
      </c>
      <c r="I1699" s="51" t="s">
        <v>343</v>
      </c>
      <c r="J1699" s="51" t="s">
        <v>773</v>
      </c>
      <c r="K1699" s="51">
        <v>7.63</v>
      </c>
      <c r="L1699" s="51">
        <v>43.368000000000002</v>
      </c>
      <c r="M1699" s="51">
        <v>-1.407</v>
      </c>
      <c r="N1699" s="51">
        <v>11.121</v>
      </c>
      <c r="O1699" s="51">
        <v>-24.751000000000001</v>
      </c>
      <c r="P1699" s="51">
        <v>-0.42699999999999999</v>
      </c>
      <c r="Q1699" s="51">
        <v>-2.1419999999999999</v>
      </c>
      <c r="R1699" s="51">
        <v>-15.984999999999999</v>
      </c>
      <c r="S1699" s="51">
        <v>-0.63600000000000001</v>
      </c>
      <c r="T1699" s="51">
        <v>-15.836</v>
      </c>
      <c r="U1699" s="51">
        <v>2018</v>
      </c>
    </row>
    <row r="1700" spans="1:21" ht="15.5">
      <c r="A1700" s="51">
        <v>632</v>
      </c>
      <c r="B1700" s="51" t="s">
        <v>767</v>
      </c>
      <c r="C1700" s="51" t="s">
        <v>451</v>
      </c>
      <c r="D1700" s="51" t="str">
        <f t="shared" si="26"/>
        <v>GGXCNL_NGDPComoros</v>
      </c>
      <c r="E1700" s="51" t="s">
        <v>768</v>
      </c>
      <c r="F1700" s="51" t="s">
        <v>449</v>
      </c>
      <c r="G1700" s="51" t="s">
        <v>450</v>
      </c>
      <c r="H1700" s="51" t="s">
        <v>392</v>
      </c>
      <c r="I1700" s="51"/>
      <c r="J1700" s="51" t="s">
        <v>452</v>
      </c>
      <c r="K1700" s="51">
        <v>1.962</v>
      </c>
      <c r="L1700" s="51">
        <v>10.489000000000001</v>
      </c>
      <c r="M1700" s="51">
        <v>-0.33100000000000002</v>
      </c>
      <c r="N1700" s="51">
        <v>2.5960000000000001</v>
      </c>
      <c r="O1700" s="51">
        <v>-5.4980000000000002</v>
      </c>
      <c r="P1700" s="51">
        <v>-9.0999999999999998E-2</v>
      </c>
      <c r="Q1700" s="51">
        <v>-0.436</v>
      </c>
      <c r="R1700" s="51">
        <v>-3.056</v>
      </c>
      <c r="S1700" s="51">
        <v>-0.121</v>
      </c>
      <c r="T1700" s="51">
        <v>-2.9969999999999999</v>
      </c>
      <c r="U1700" s="51">
        <v>2018</v>
      </c>
    </row>
    <row r="1701" spans="1:21" ht="15.5">
      <c r="A1701" s="51">
        <v>632</v>
      </c>
      <c r="B1701" s="51" t="s">
        <v>767</v>
      </c>
      <c r="C1701" s="51" t="s">
        <v>453</v>
      </c>
      <c r="D1701" s="51" t="str">
        <f t="shared" si="26"/>
        <v>GGSBComoros</v>
      </c>
      <c r="E1701" s="51" t="s">
        <v>768</v>
      </c>
      <c r="F1701" s="51" t="s">
        <v>454</v>
      </c>
      <c r="G1701" s="51" t="s">
        <v>455</v>
      </c>
      <c r="H1701" s="51" t="s">
        <v>342</v>
      </c>
      <c r="I1701" s="51" t="s">
        <v>343</v>
      </c>
      <c r="J1701" s="51"/>
      <c r="K1701" s="51"/>
      <c r="L1701" s="51"/>
      <c r="M1701" s="51"/>
      <c r="N1701" s="51"/>
      <c r="O1701" s="51"/>
      <c r="P1701" s="51"/>
      <c r="Q1701" s="51"/>
      <c r="R1701" s="51"/>
      <c r="S1701" s="51"/>
      <c r="T1701" s="51"/>
      <c r="U1701" s="51"/>
    </row>
    <row r="1702" spans="1:21" ht="15.5">
      <c r="A1702" s="51">
        <v>632</v>
      </c>
      <c r="B1702" s="51" t="s">
        <v>767</v>
      </c>
      <c r="C1702" s="51" t="s">
        <v>456</v>
      </c>
      <c r="D1702" s="51" t="str">
        <f t="shared" si="26"/>
        <v>GGSB_NPGDPComoros</v>
      </c>
      <c r="E1702" s="51" t="s">
        <v>768</v>
      </c>
      <c r="F1702" s="51" t="s">
        <v>454</v>
      </c>
      <c r="G1702" s="51" t="s">
        <v>455</v>
      </c>
      <c r="H1702" s="51" t="s">
        <v>380</v>
      </c>
      <c r="I1702" s="51"/>
      <c r="J1702" s="51"/>
      <c r="K1702" s="51"/>
      <c r="L1702" s="51"/>
      <c r="M1702" s="51"/>
      <c r="N1702" s="51"/>
      <c r="O1702" s="51"/>
      <c r="P1702" s="51"/>
      <c r="Q1702" s="51"/>
      <c r="R1702" s="51"/>
      <c r="S1702" s="51"/>
      <c r="T1702" s="51"/>
      <c r="U1702" s="51"/>
    </row>
    <row r="1703" spans="1:21" ht="15.5">
      <c r="A1703" s="51">
        <v>632</v>
      </c>
      <c r="B1703" s="51" t="s">
        <v>767</v>
      </c>
      <c r="C1703" s="51" t="s">
        <v>457</v>
      </c>
      <c r="D1703" s="51" t="str">
        <f t="shared" si="26"/>
        <v>GGXONLBComoros</v>
      </c>
      <c r="E1703" s="51" t="s">
        <v>768</v>
      </c>
      <c r="F1703" s="51" t="s">
        <v>458</v>
      </c>
      <c r="G1703" s="51" t="s">
        <v>459</v>
      </c>
      <c r="H1703" s="51" t="s">
        <v>342</v>
      </c>
      <c r="I1703" s="51" t="s">
        <v>343</v>
      </c>
      <c r="J1703" s="51" t="s">
        <v>773</v>
      </c>
      <c r="K1703" s="51">
        <v>8.6080000000000005</v>
      </c>
      <c r="L1703" s="51">
        <v>43.825000000000003</v>
      </c>
      <c r="M1703" s="51">
        <v>-1.139</v>
      </c>
      <c r="N1703" s="51">
        <v>11.492000000000001</v>
      </c>
      <c r="O1703" s="51">
        <v>-24.457000000000001</v>
      </c>
      <c r="P1703" s="51">
        <v>-0.14199999999999999</v>
      </c>
      <c r="Q1703" s="51">
        <v>-1.5620000000000001</v>
      </c>
      <c r="R1703" s="51">
        <v>-15.305999999999999</v>
      </c>
      <c r="S1703" s="51">
        <v>0.65100000000000002</v>
      </c>
      <c r="T1703" s="51">
        <v>-14.194000000000001</v>
      </c>
      <c r="U1703" s="51">
        <v>2018</v>
      </c>
    </row>
    <row r="1704" spans="1:21" ht="15.5">
      <c r="A1704" s="51">
        <v>632</v>
      </c>
      <c r="B1704" s="51" t="s">
        <v>767</v>
      </c>
      <c r="C1704" s="51" t="s">
        <v>460</v>
      </c>
      <c r="D1704" s="51" t="str">
        <f t="shared" si="26"/>
        <v>GGXONLB_NGDPComoros</v>
      </c>
      <c r="E1704" s="51" t="s">
        <v>768</v>
      </c>
      <c r="F1704" s="51" t="s">
        <v>458</v>
      </c>
      <c r="G1704" s="51" t="s">
        <v>459</v>
      </c>
      <c r="H1704" s="51" t="s">
        <v>392</v>
      </c>
      <c r="I1704" s="51"/>
      <c r="J1704" s="51" t="s">
        <v>461</v>
      </c>
      <c r="K1704" s="51">
        <v>2.2130000000000001</v>
      </c>
      <c r="L1704" s="51">
        <v>10.599</v>
      </c>
      <c r="M1704" s="51">
        <v>-0.26800000000000002</v>
      </c>
      <c r="N1704" s="51">
        <v>2.6829999999999998</v>
      </c>
      <c r="O1704" s="51">
        <v>-5.4329999999999998</v>
      </c>
      <c r="P1704" s="51">
        <v>-0.03</v>
      </c>
      <c r="Q1704" s="51">
        <v>-0.318</v>
      </c>
      <c r="R1704" s="51">
        <v>-2.9260000000000002</v>
      </c>
      <c r="S1704" s="51">
        <v>0.124</v>
      </c>
      <c r="T1704" s="51">
        <v>-2.6859999999999999</v>
      </c>
      <c r="U1704" s="51">
        <v>2018</v>
      </c>
    </row>
    <row r="1705" spans="1:21" ht="15.5">
      <c r="A1705" s="51">
        <v>632</v>
      </c>
      <c r="B1705" s="51" t="s">
        <v>767</v>
      </c>
      <c r="C1705" s="51" t="s">
        <v>462</v>
      </c>
      <c r="D1705" s="51" t="str">
        <f t="shared" si="26"/>
        <v>GGXWDNComoros</v>
      </c>
      <c r="E1705" s="51" t="s">
        <v>768</v>
      </c>
      <c r="F1705" s="51" t="s">
        <v>463</v>
      </c>
      <c r="G1705" s="51" t="s">
        <v>464</v>
      </c>
      <c r="H1705" s="51" t="s">
        <v>342</v>
      </c>
      <c r="I1705" s="51" t="s">
        <v>343</v>
      </c>
      <c r="J1705" s="51"/>
      <c r="K1705" s="51"/>
      <c r="L1705" s="51"/>
      <c r="M1705" s="51"/>
      <c r="N1705" s="51"/>
      <c r="O1705" s="51"/>
      <c r="P1705" s="51"/>
      <c r="Q1705" s="51"/>
      <c r="R1705" s="51"/>
      <c r="S1705" s="51"/>
      <c r="T1705" s="51"/>
      <c r="U1705" s="51"/>
    </row>
    <row r="1706" spans="1:21" ht="15.5">
      <c r="A1706" s="51">
        <v>632</v>
      </c>
      <c r="B1706" s="51" t="s">
        <v>767</v>
      </c>
      <c r="C1706" s="51" t="s">
        <v>465</v>
      </c>
      <c r="D1706" s="51" t="str">
        <f t="shared" si="26"/>
        <v>GGXWDN_NGDPComoros</v>
      </c>
      <c r="E1706" s="51" t="s">
        <v>768</v>
      </c>
      <c r="F1706" s="51" t="s">
        <v>463</v>
      </c>
      <c r="G1706" s="51" t="s">
        <v>464</v>
      </c>
      <c r="H1706" s="51" t="s">
        <v>392</v>
      </c>
      <c r="I1706" s="51"/>
      <c r="J1706" s="51"/>
      <c r="K1706" s="51"/>
      <c r="L1706" s="51"/>
      <c r="M1706" s="51"/>
      <c r="N1706" s="51"/>
      <c r="O1706" s="51"/>
      <c r="P1706" s="51"/>
      <c r="Q1706" s="51"/>
      <c r="R1706" s="51"/>
      <c r="S1706" s="51"/>
      <c r="T1706" s="51"/>
      <c r="U1706" s="51"/>
    </row>
    <row r="1707" spans="1:21" ht="15.5">
      <c r="A1707" s="51">
        <v>632</v>
      </c>
      <c r="B1707" s="51" t="s">
        <v>767</v>
      </c>
      <c r="C1707" s="51" t="s">
        <v>466</v>
      </c>
      <c r="D1707" s="51" t="str">
        <f t="shared" si="26"/>
        <v>GGXWDGComoros</v>
      </c>
      <c r="E1707" s="51" t="s">
        <v>768</v>
      </c>
      <c r="F1707" s="51" t="s">
        <v>467</v>
      </c>
      <c r="G1707" s="51" t="s">
        <v>468</v>
      </c>
      <c r="H1707" s="51" t="s">
        <v>342</v>
      </c>
      <c r="I1707" s="51" t="s">
        <v>343</v>
      </c>
      <c r="J1707" s="51" t="s">
        <v>773</v>
      </c>
      <c r="K1707" s="51">
        <v>97.531000000000006</v>
      </c>
      <c r="L1707" s="51">
        <v>42.494</v>
      </c>
      <c r="M1707" s="51">
        <v>57.021000000000001</v>
      </c>
      <c r="N1707" s="51">
        <v>62.197000000000003</v>
      </c>
      <c r="O1707" s="51">
        <v>68.156000000000006</v>
      </c>
      <c r="P1707" s="51">
        <v>90.775999999999996</v>
      </c>
      <c r="Q1707" s="51">
        <v>91.197000000000003</v>
      </c>
      <c r="R1707" s="51">
        <v>132.06800000000001</v>
      </c>
      <c r="S1707" s="51">
        <v>141.19800000000001</v>
      </c>
      <c r="T1707" s="51">
        <v>158.33500000000001</v>
      </c>
      <c r="U1707" s="51">
        <v>2018</v>
      </c>
    </row>
    <row r="1708" spans="1:21" ht="15.5">
      <c r="A1708" s="51">
        <v>632</v>
      </c>
      <c r="B1708" s="51" t="s">
        <v>767</v>
      </c>
      <c r="C1708" s="51" t="s">
        <v>469</v>
      </c>
      <c r="D1708" s="51" t="str">
        <f t="shared" si="26"/>
        <v>GGXWDG_NGDPComoros</v>
      </c>
      <c r="E1708" s="51" t="s">
        <v>768</v>
      </c>
      <c r="F1708" s="51" t="s">
        <v>467</v>
      </c>
      <c r="G1708" s="51" t="s">
        <v>468</v>
      </c>
      <c r="H1708" s="51" t="s">
        <v>392</v>
      </c>
      <c r="I1708" s="51"/>
      <c r="J1708" s="51" t="s">
        <v>470</v>
      </c>
      <c r="K1708" s="51">
        <v>25.073</v>
      </c>
      <c r="L1708" s="51">
        <v>10.276999999999999</v>
      </c>
      <c r="M1708" s="51">
        <v>13.394</v>
      </c>
      <c r="N1708" s="51">
        <v>14.52</v>
      </c>
      <c r="O1708" s="51">
        <v>15.141</v>
      </c>
      <c r="P1708" s="51">
        <v>19.346</v>
      </c>
      <c r="Q1708" s="51">
        <v>18.574999999999999</v>
      </c>
      <c r="R1708" s="51">
        <v>25.248999999999999</v>
      </c>
      <c r="S1708" s="51">
        <v>26.806999999999999</v>
      </c>
      <c r="T1708" s="51">
        <v>29.963999999999999</v>
      </c>
      <c r="U1708" s="51">
        <v>2018</v>
      </c>
    </row>
    <row r="1709" spans="1:21" ht="15.5">
      <c r="A1709" s="51">
        <v>632</v>
      </c>
      <c r="B1709" s="51" t="s">
        <v>767</v>
      </c>
      <c r="C1709" s="51" t="s">
        <v>471</v>
      </c>
      <c r="D1709" s="51" t="str">
        <f t="shared" si="26"/>
        <v>NGDP_FYComoros</v>
      </c>
      <c r="E1709" s="51" t="s">
        <v>768</v>
      </c>
      <c r="F1709" s="51" t="s">
        <v>472</v>
      </c>
      <c r="G1709" s="51" t="s">
        <v>473</v>
      </c>
      <c r="H1709" s="51" t="s">
        <v>342</v>
      </c>
      <c r="I1709" s="51" t="s">
        <v>343</v>
      </c>
      <c r="J1709" s="51" t="s">
        <v>773</v>
      </c>
      <c r="K1709" s="51">
        <v>388.98399999999998</v>
      </c>
      <c r="L1709" s="51">
        <v>413.47699999999998</v>
      </c>
      <c r="M1709" s="51">
        <v>425.71300000000002</v>
      </c>
      <c r="N1709" s="51">
        <v>428.346</v>
      </c>
      <c r="O1709" s="51">
        <v>450.15899999999999</v>
      </c>
      <c r="P1709" s="51">
        <v>469.21699999999998</v>
      </c>
      <c r="Q1709" s="51">
        <v>490.95800000000003</v>
      </c>
      <c r="R1709" s="51">
        <v>523.06899999999996</v>
      </c>
      <c r="S1709" s="51">
        <v>526.71199999999999</v>
      </c>
      <c r="T1709" s="51">
        <v>528.40899999999999</v>
      </c>
      <c r="U1709" s="51">
        <v>2018</v>
      </c>
    </row>
    <row r="1710" spans="1:21" ht="15.5">
      <c r="A1710" s="51">
        <v>632</v>
      </c>
      <c r="B1710" s="51" t="s">
        <v>767</v>
      </c>
      <c r="C1710" s="51" t="s">
        <v>474</v>
      </c>
      <c r="D1710" s="51" t="str">
        <f t="shared" si="26"/>
        <v>BCAComoros</v>
      </c>
      <c r="E1710" s="51" t="s">
        <v>768</v>
      </c>
      <c r="F1710" s="51" t="s">
        <v>475</v>
      </c>
      <c r="G1710" s="51" t="s">
        <v>476</v>
      </c>
      <c r="H1710" s="51" t="s">
        <v>352</v>
      </c>
      <c r="I1710" s="51" t="s">
        <v>343</v>
      </c>
      <c r="J1710" s="51" t="s">
        <v>774</v>
      </c>
      <c r="K1710" s="51">
        <v>-3.3000000000000002E-2</v>
      </c>
      <c r="L1710" s="51">
        <v>-4.4999999999999998E-2</v>
      </c>
      <c r="M1710" s="51">
        <v>-4.3999999999999997E-2</v>
      </c>
      <c r="N1710" s="51">
        <v>-2E-3</v>
      </c>
      <c r="O1710" s="51">
        <v>-4.3999999999999997E-2</v>
      </c>
      <c r="P1710" s="51">
        <v>-2.3E-2</v>
      </c>
      <c r="Q1710" s="51">
        <v>-2.7E-2</v>
      </c>
      <c r="R1710" s="51">
        <v>-5.0999999999999997E-2</v>
      </c>
      <c r="S1710" s="51">
        <v>-5.0000000000000001E-3</v>
      </c>
      <c r="T1710" s="51">
        <v>-4.5999999999999999E-2</v>
      </c>
      <c r="U1710" s="51">
        <v>2018</v>
      </c>
    </row>
    <row r="1711" spans="1:21" ht="15.5">
      <c r="A1711" s="51">
        <v>632</v>
      </c>
      <c r="B1711" s="51" t="s">
        <v>767</v>
      </c>
      <c r="C1711" s="51" t="s">
        <v>478</v>
      </c>
      <c r="D1711" s="51" t="str">
        <f t="shared" si="26"/>
        <v>BCA_NGDPDComoros</v>
      </c>
      <c r="E1711" s="51" t="s">
        <v>768</v>
      </c>
      <c r="F1711" s="51" t="s">
        <v>475</v>
      </c>
      <c r="G1711" s="51" t="s">
        <v>476</v>
      </c>
      <c r="H1711" s="51" t="s">
        <v>392</v>
      </c>
      <c r="I1711" s="51"/>
      <c r="J1711" s="51" t="s">
        <v>479</v>
      </c>
      <c r="K1711" s="51">
        <v>-3.246</v>
      </c>
      <c r="L1711" s="51">
        <v>-4.0439999999999996</v>
      </c>
      <c r="M1711" s="51">
        <v>-3.7829999999999999</v>
      </c>
      <c r="N1711" s="51">
        <v>-0.25800000000000001</v>
      </c>
      <c r="O1711" s="51">
        <v>-4.3490000000000002</v>
      </c>
      <c r="P1711" s="51">
        <v>-2.1320000000000001</v>
      </c>
      <c r="Q1711" s="51">
        <v>-2.2759999999999998</v>
      </c>
      <c r="R1711" s="51">
        <v>-4.2779999999999996</v>
      </c>
      <c r="S1711" s="51">
        <v>-0.40899999999999997</v>
      </c>
      <c r="T1711" s="51">
        <v>-3.4849999999999999</v>
      </c>
      <c r="U1711" s="51">
        <v>2018</v>
      </c>
    </row>
    <row r="1712" spans="1:21" ht="15.5">
      <c r="A1712" s="51">
        <v>636</v>
      </c>
      <c r="B1712" s="51" t="s">
        <v>775</v>
      </c>
      <c r="C1712" s="51" t="s">
        <v>338</v>
      </c>
      <c r="D1712" s="51" t="str">
        <f t="shared" si="26"/>
        <v>NGDP_RDemocratic Republic of the Congo</v>
      </c>
      <c r="E1712" s="51" t="s">
        <v>776</v>
      </c>
      <c r="F1712" s="51" t="s">
        <v>340</v>
      </c>
      <c r="G1712" s="51" t="s">
        <v>341</v>
      </c>
      <c r="H1712" s="51" t="s">
        <v>342</v>
      </c>
      <c r="I1712" s="51" t="s">
        <v>343</v>
      </c>
      <c r="J1712" s="51" t="s">
        <v>777</v>
      </c>
      <c r="K1712" s="51">
        <v>8498.84</v>
      </c>
      <c r="L1712" s="51">
        <v>9219.7099999999991</v>
      </c>
      <c r="M1712" s="51">
        <v>10092.84</v>
      </c>
      <c r="N1712" s="51">
        <v>10790.88</v>
      </c>
      <c r="O1712" s="51">
        <v>11049.79</v>
      </c>
      <c r="P1712" s="51">
        <v>11461.61</v>
      </c>
      <c r="Q1712" s="51">
        <v>12128.17</v>
      </c>
      <c r="R1712" s="51">
        <v>12659.44</v>
      </c>
      <c r="S1712" s="51">
        <v>12651.32</v>
      </c>
      <c r="T1712" s="51">
        <v>13128.22</v>
      </c>
      <c r="U1712" s="51">
        <v>2019</v>
      </c>
    </row>
    <row r="1713" spans="1:21" ht="15.5">
      <c r="A1713" s="51">
        <v>636</v>
      </c>
      <c r="B1713" s="51" t="s">
        <v>775</v>
      </c>
      <c r="C1713" s="51" t="s">
        <v>345</v>
      </c>
      <c r="D1713" s="51" t="str">
        <f t="shared" si="26"/>
        <v>NGDP_RPCHDemocratic Republic of the Congo</v>
      </c>
      <c r="E1713" s="51" t="s">
        <v>776</v>
      </c>
      <c r="F1713" s="51" t="s">
        <v>340</v>
      </c>
      <c r="G1713" s="51" t="s">
        <v>346</v>
      </c>
      <c r="H1713" s="51" t="s">
        <v>347</v>
      </c>
      <c r="I1713" s="51"/>
      <c r="J1713" s="51" t="s">
        <v>348</v>
      </c>
      <c r="K1713" s="51">
        <v>7.0869999999999997</v>
      </c>
      <c r="L1713" s="51">
        <v>8.4819999999999993</v>
      </c>
      <c r="M1713" s="51">
        <v>9.4700000000000006</v>
      </c>
      <c r="N1713" s="51">
        <v>6.9160000000000004</v>
      </c>
      <c r="O1713" s="51">
        <v>2.399</v>
      </c>
      <c r="P1713" s="51">
        <v>3.7269999999999999</v>
      </c>
      <c r="Q1713" s="51">
        <v>5.8159999999999998</v>
      </c>
      <c r="R1713" s="51">
        <v>4.38</v>
      </c>
      <c r="S1713" s="51">
        <v>-6.4000000000000001E-2</v>
      </c>
      <c r="T1713" s="51">
        <v>3.77</v>
      </c>
      <c r="U1713" s="51">
        <v>2019</v>
      </c>
    </row>
    <row r="1714" spans="1:21" ht="15.5">
      <c r="A1714" s="51">
        <v>636</v>
      </c>
      <c r="B1714" s="51" t="s">
        <v>775</v>
      </c>
      <c r="C1714" s="51" t="s">
        <v>349</v>
      </c>
      <c r="D1714" s="51" t="str">
        <f t="shared" si="26"/>
        <v>NGDPDemocratic Republic of the Congo</v>
      </c>
      <c r="E1714" s="51" t="s">
        <v>776</v>
      </c>
      <c r="F1714" s="51" t="s">
        <v>155</v>
      </c>
      <c r="G1714" s="51" t="s">
        <v>350</v>
      </c>
      <c r="H1714" s="51" t="s">
        <v>342</v>
      </c>
      <c r="I1714" s="51" t="s">
        <v>343</v>
      </c>
      <c r="J1714" s="51" t="s">
        <v>777</v>
      </c>
      <c r="K1714" s="51">
        <v>26954.560000000001</v>
      </c>
      <c r="L1714" s="51">
        <v>30051.18</v>
      </c>
      <c r="M1714" s="51">
        <v>33223.99</v>
      </c>
      <c r="N1714" s="51">
        <v>35111.230000000003</v>
      </c>
      <c r="O1714" s="51">
        <v>37517.39</v>
      </c>
      <c r="P1714" s="51">
        <v>55676.09</v>
      </c>
      <c r="Q1714" s="51">
        <v>76495.5</v>
      </c>
      <c r="R1714" s="51">
        <v>83190.16</v>
      </c>
      <c r="S1714" s="51">
        <v>94295.06</v>
      </c>
      <c r="T1714" s="51">
        <v>112192.33</v>
      </c>
      <c r="U1714" s="51">
        <v>2019</v>
      </c>
    </row>
    <row r="1715" spans="1:21" ht="15.5">
      <c r="A1715" s="51">
        <v>636</v>
      </c>
      <c r="B1715" s="51" t="s">
        <v>775</v>
      </c>
      <c r="C1715" s="51" t="s">
        <v>157</v>
      </c>
      <c r="D1715" s="51" t="str">
        <f t="shared" si="26"/>
        <v>NGDPDDemocratic Republic of the Congo</v>
      </c>
      <c r="E1715" s="51" t="s">
        <v>776</v>
      </c>
      <c r="F1715" s="51" t="s">
        <v>155</v>
      </c>
      <c r="G1715" s="51" t="s">
        <v>351</v>
      </c>
      <c r="H1715" s="51" t="s">
        <v>352</v>
      </c>
      <c r="I1715" s="51" t="s">
        <v>343</v>
      </c>
      <c r="J1715" s="51" t="s">
        <v>353</v>
      </c>
      <c r="K1715" s="51">
        <v>29.35</v>
      </c>
      <c r="L1715" s="51">
        <v>32.695</v>
      </c>
      <c r="M1715" s="51">
        <v>35.911000000000001</v>
      </c>
      <c r="N1715" s="51">
        <v>37.914999999999999</v>
      </c>
      <c r="O1715" s="51">
        <v>36.64</v>
      </c>
      <c r="P1715" s="51">
        <v>37.615000000000002</v>
      </c>
      <c r="Q1715" s="51">
        <v>47.098999999999997</v>
      </c>
      <c r="R1715" s="51">
        <v>50.417999999999999</v>
      </c>
      <c r="S1715" s="51">
        <v>49.076999999999998</v>
      </c>
      <c r="T1715" s="51">
        <v>55.088000000000001</v>
      </c>
      <c r="U1715" s="51">
        <v>2019</v>
      </c>
    </row>
    <row r="1716" spans="1:21" ht="15.5">
      <c r="A1716" s="51">
        <v>636</v>
      </c>
      <c r="B1716" s="51" t="s">
        <v>775</v>
      </c>
      <c r="C1716" s="51" t="s">
        <v>354</v>
      </c>
      <c r="D1716" s="51" t="str">
        <f t="shared" si="26"/>
        <v>PPPGDPDemocratic Republic of the Congo</v>
      </c>
      <c r="E1716" s="51" t="s">
        <v>776</v>
      </c>
      <c r="F1716" s="51" t="s">
        <v>155</v>
      </c>
      <c r="G1716" s="51" t="s">
        <v>355</v>
      </c>
      <c r="H1716" s="51" t="s">
        <v>356</v>
      </c>
      <c r="I1716" s="51" t="s">
        <v>343</v>
      </c>
      <c r="J1716" s="51" t="s">
        <v>353</v>
      </c>
      <c r="K1716" s="51">
        <v>46.213999999999999</v>
      </c>
      <c r="L1716" s="51">
        <v>53.768000000000001</v>
      </c>
      <c r="M1716" s="51">
        <v>62.685000000000002</v>
      </c>
      <c r="N1716" s="51">
        <v>69.036000000000001</v>
      </c>
      <c r="O1716" s="51">
        <v>75.927000000000007</v>
      </c>
      <c r="P1716" s="51">
        <v>86.266999999999996</v>
      </c>
      <c r="Q1716" s="51">
        <v>93.475999999999999</v>
      </c>
      <c r="R1716" s="51">
        <v>99.311999999999998</v>
      </c>
      <c r="S1716" s="51">
        <v>100.452</v>
      </c>
      <c r="T1716" s="51">
        <v>106.13800000000001</v>
      </c>
      <c r="U1716" s="51">
        <v>2019</v>
      </c>
    </row>
    <row r="1717" spans="1:21" ht="15.5">
      <c r="A1717" s="51">
        <v>636</v>
      </c>
      <c r="B1717" s="51" t="s">
        <v>775</v>
      </c>
      <c r="C1717" s="51" t="s">
        <v>357</v>
      </c>
      <c r="D1717" s="51" t="str">
        <f t="shared" si="26"/>
        <v>NGDP_DDemocratic Republic of the Congo</v>
      </c>
      <c r="E1717" s="51" t="s">
        <v>776</v>
      </c>
      <c r="F1717" s="51" t="s">
        <v>358</v>
      </c>
      <c r="G1717" s="51" t="s">
        <v>359</v>
      </c>
      <c r="H1717" s="51" t="s">
        <v>360</v>
      </c>
      <c r="I1717" s="51"/>
      <c r="J1717" s="51" t="s">
        <v>361</v>
      </c>
      <c r="K1717" s="51">
        <v>317.15600000000001</v>
      </c>
      <c r="L1717" s="51">
        <v>325.94499999999999</v>
      </c>
      <c r="M1717" s="51">
        <v>329.18400000000003</v>
      </c>
      <c r="N1717" s="51">
        <v>325.37900000000002</v>
      </c>
      <c r="O1717" s="51">
        <v>339.53</v>
      </c>
      <c r="P1717" s="51">
        <v>485.76100000000002</v>
      </c>
      <c r="Q1717" s="51">
        <v>630.726</v>
      </c>
      <c r="R1717" s="51">
        <v>657.13900000000001</v>
      </c>
      <c r="S1717" s="51">
        <v>745.33799999999997</v>
      </c>
      <c r="T1717" s="51">
        <v>854.58900000000006</v>
      </c>
      <c r="U1717" s="51">
        <v>2019</v>
      </c>
    </row>
    <row r="1718" spans="1:21" ht="15.5">
      <c r="A1718" s="51">
        <v>636</v>
      </c>
      <c r="B1718" s="51" t="s">
        <v>775</v>
      </c>
      <c r="C1718" s="51" t="s">
        <v>362</v>
      </c>
      <c r="D1718" s="51" t="str">
        <f t="shared" si="26"/>
        <v>NGDPRPCDemocratic Republic of the Congo</v>
      </c>
      <c r="E1718" s="51" t="s">
        <v>776</v>
      </c>
      <c r="F1718" s="51" t="s">
        <v>363</v>
      </c>
      <c r="G1718" s="51" t="s">
        <v>364</v>
      </c>
      <c r="H1718" s="51" t="s">
        <v>342</v>
      </c>
      <c r="I1718" s="51" t="s">
        <v>333</v>
      </c>
      <c r="J1718" s="51" t="s">
        <v>365</v>
      </c>
      <c r="K1718" s="51">
        <v>120909.08</v>
      </c>
      <c r="L1718" s="51">
        <v>127075.72</v>
      </c>
      <c r="M1718" s="51">
        <v>134792.21</v>
      </c>
      <c r="N1718" s="51">
        <v>139657.37</v>
      </c>
      <c r="O1718" s="51">
        <v>138467.63</v>
      </c>
      <c r="P1718" s="51">
        <v>139067.92000000001</v>
      </c>
      <c r="Q1718" s="51">
        <v>142483.17000000001</v>
      </c>
      <c r="R1718" s="51">
        <v>144002.44</v>
      </c>
      <c r="S1718" s="51">
        <v>139340.84</v>
      </c>
      <c r="T1718" s="51">
        <v>140033.29999999999</v>
      </c>
      <c r="U1718" s="51">
        <v>2019</v>
      </c>
    </row>
    <row r="1719" spans="1:21" ht="15.5">
      <c r="A1719" s="51">
        <v>636</v>
      </c>
      <c r="B1719" s="51" t="s">
        <v>775</v>
      </c>
      <c r="C1719" s="51" t="s">
        <v>366</v>
      </c>
      <c r="D1719" s="51" t="str">
        <f t="shared" si="26"/>
        <v>NGDPRPPPPCDemocratic Republic of the Congo</v>
      </c>
      <c r="E1719" s="51" t="s">
        <v>776</v>
      </c>
      <c r="F1719" s="51" t="s">
        <v>363</v>
      </c>
      <c r="G1719" s="51" t="s">
        <v>367</v>
      </c>
      <c r="H1719" s="51" t="s">
        <v>368</v>
      </c>
      <c r="I1719" s="51" t="s">
        <v>333</v>
      </c>
      <c r="J1719" s="51" t="s">
        <v>365</v>
      </c>
      <c r="K1719" s="51">
        <v>910.03700000000003</v>
      </c>
      <c r="L1719" s="51">
        <v>956.45100000000002</v>
      </c>
      <c r="M1719" s="51">
        <v>1014.53</v>
      </c>
      <c r="N1719" s="51">
        <v>1051.1500000000001</v>
      </c>
      <c r="O1719" s="51">
        <v>1042.19</v>
      </c>
      <c r="P1719" s="51">
        <v>1046.71</v>
      </c>
      <c r="Q1719" s="51">
        <v>1072.42</v>
      </c>
      <c r="R1719" s="51">
        <v>1083.8499999999999</v>
      </c>
      <c r="S1719" s="51">
        <v>1048.77</v>
      </c>
      <c r="T1719" s="51">
        <v>1053.98</v>
      </c>
      <c r="U1719" s="51">
        <v>2019</v>
      </c>
    </row>
    <row r="1720" spans="1:21" ht="15.5">
      <c r="A1720" s="51">
        <v>636</v>
      </c>
      <c r="B1720" s="51" t="s">
        <v>775</v>
      </c>
      <c r="C1720" s="51" t="s">
        <v>369</v>
      </c>
      <c r="D1720" s="51" t="str">
        <f t="shared" si="26"/>
        <v>NGDPPCDemocratic Republic of the Congo</v>
      </c>
      <c r="E1720" s="51" t="s">
        <v>776</v>
      </c>
      <c r="F1720" s="51" t="s">
        <v>370</v>
      </c>
      <c r="G1720" s="51" t="s">
        <v>371</v>
      </c>
      <c r="H1720" s="51" t="s">
        <v>342</v>
      </c>
      <c r="I1720" s="51" t="s">
        <v>333</v>
      </c>
      <c r="J1720" s="51" t="s">
        <v>372</v>
      </c>
      <c r="K1720" s="51">
        <v>383470.08000000002</v>
      </c>
      <c r="L1720" s="51">
        <v>414197.03</v>
      </c>
      <c r="M1720" s="51">
        <v>443714.03</v>
      </c>
      <c r="N1720" s="51">
        <v>454415.35</v>
      </c>
      <c r="O1720" s="51">
        <v>470139.49</v>
      </c>
      <c r="P1720" s="51">
        <v>675538.23</v>
      </c>
      <c r="Q1720" s="51">
        <v>898678.1</v>
      </c>
      <c r="R1720" s="51">
        <v>946296.67</v>
      </c>
      <c r="S1720" s="51">
        <v>1038559.57</v>
      </c>
      <c r="T1720" s="51">
        <v>1196709.17</v>
      </c>
      <c r="U1720" s="51">
        <v>2019</v>
      </c>
    </row>
    <row r="1721" spans="1:21" ht="15.5">
      <c r="A1721" s="51">
        <v>636</v>
      </c>
      <c r="B1721" s="51" t="s">
        <v>775</v>
      </c>
      <c r="C1721" s="51" t="s">
        <v>373</v>
      </c>
      <c r="D1721" s="51" t="str">
        <f t="shared" si="26"/>
        <v>NGDPDPCDemocratic Republic of the Congo</v>
      </c>
      <c r="E1721" s="51" t="s">
        <v>776</v>
      </c>
      <c r="F1721" s="51" t="s">
        <v>370</v>
      </c>
      <c r="G1721" s="51" t="s">
        <v>374</v>
      </c>
      <c r="H1721" s="51" t="s">
        <v>352</v>
      </c>
      <c r="I1721" s="51" t="s">
        <v>333</v>
      </c>
      <c r="J1721" s="51" t="s">
        <v>372</v>
      </c>
      <c r="K1721" s="51">
        <v>417.54500000000002</v>
      </c>
      <c r="L1721" s="51">
        <v>450.642</v>
      </c>
      <c r="M1721" s="51">
        <v>479.60199999999998</v>
      </c>
      <c r="N1721" s="51">
        <v>490.69799999999998</v>
      </c>
      <c r="O1721" s="51">
        <v>459.14</v>
      </c>
      <c r="P1721" s="51">
        <v>456.39800000000002</v>
      </c>
      <c r="Q1721" s="51">
        <v>553.32899999999995</v>
      </c>
      <c r="R1721" s="51">
        <v>573.51300000000003</v>
      </c>
      <c r="S1721" s="51">
        <v>540.53399999999999</v>
      </c>
      <c r="T1721" s="51">
        <v>587.596</v>
      </c>
      <c r="U1721" s="51">
        <v>2019</v>
      </c>
    </row>
    <row r="1722" spans="1:21" ht="15.5">
      <c r="A1722" s="51">
        <v>636</v>
      </c>
      <c r="B1722" s="51" t="s">
        <v>775</v>
      </c>
      <c r="C1722" s="51" t="s">
        <v>375</v>
      </c>
      <c r="D1722" s="51" t="str">
        <f t="shared" si="26"/>
        <v>PPPPCDemocratic Republic of the Congo</v>
      </c>
      <c r="E1722" s="51" t="s">
        <v>776</v>
      </c>
      <c r="F1722" s="51" t="s">
        <v>370</v>
      </c>
      <c r="G1722" s="51" t="s">
        <v>376</v>
      </c>
      <c r="H1722" s="51" t="s">
        <v>356</v>
      </c>
      <c r="I1722" s="51" t="s">
        <v>333</v>
      </c>
      <c r="J1722" s="51" t="s">
        <v>372</v>
      </c>
      <c r="K1722" s="51">
        <v>657.46600000000001</v>
      </c>
      <c r="L1722" s="51">
        <v>741.08399999999995</v>
      </c>
      <c r="M1722" s="51">
        <v>837.16800000000001</v>
      </c>
      <c r="N1722" s="51">
        <v>893.471</v>
      </c>
      <c r="O1722" s="51">
        <v>951.45500000000004</v>
      </c>
      <c r="P1722" s="51">
        <v>1046.71</v>
      </c>
      <c r="Q1722" s="51">
        <v>1098.17</v>
      </c>
      <c r="R1722" s="51">
        <v>1129.69</v>
      </c>
      <c r="S1722" s="51">
        <v>1106.3699999999999</v>
      </c>
      <c r="T1722" s="51">
        <v>1132.1300000000001</v>
      </c>
      <c r="U1722" s="51">
        <v>2019</v>
      </c>
    </row>
    <row r="1723" spans="1:21" ht="15.5">
      <c r="A1723" s="51">
        <v>636</v>
      </c>
      <c r="B1723" s="51" t="s">
        <v>775</v>
      </c>
      <c r="C1723" s="51" t="s">
        <v>377</v>
      </c>
      <c r="D1723" s="51" t="str">
        <f t="shared" si="26"/>
        <v>NGAP_NPGDPDemocratic Republic of the Congo</v>
      </c>
      <c r="E1723" s="51" t="s">
        <v>776</v>
      </c>
      <c r="F1723" s="51" t="s">
        <v>378</v>
      </c>
      <c r="G1723" s="51" t="s">
        <v>379</v>
      </c>
      <c r="H1723" s="51" t="s">
        <v>380</v>
      </c>
      <c r="I1723" s="51"/>
      <c r="J1723" s="51"/>
      <c r="K1723" s="51"/>
      <c r="L1723" s="51"/>
      <c r="M1723" s="51"/>
      <c r="N1723" s="51"/>
      <c r="O1723" s="51"/>
      <c r="P1723" s="51"/>
      <c r="Q1723" s="51"/>
      <c r="R1723" s="51"/>
      <c r="S1723" s="51"/>
      <c r="T1723" s="51"/>
      <c r="U1723" s="51"/>
    </row>
    <row r="1724" spans="1:21" ht="15.5">
      <c r="A1724" s="51">
        <v>636</v>
      </c>
      <c r="B1724" s="51" t="s">
        <v>775</v>
      </c>
      <c r="C1724" s="51" t="s">
        <v>381</v>
      </c>
      <c r="D1724" s="51" t="str">
        <f t="shared" si="26"/>
        <v>PPPSHDemocratic Republic of the Congo</v>
      </c>
      <c r="E1724" s="51" t="s">
        <v>776</v>
      </c>
      <c r="F1724" s="51" t="s">
        <v>382</v>
      </c>
      <c r="G1724" s="51" t="s">
        <v>383</v>
      </c>
      <c r="H1724" s="51" t="s">
        <v>384</v>
      </c>
      <c r="I1724" s="51"/>
      <c r="J1724" s="51" t="s">
        <v>353</v>
      </c>
      <c r="K1724" s="51">
        <v>4.5999999999999999E-2</v>
      </c>
      <c r="L1724" s="51">
        <v>5.0999999999999997E-2</v>
      </c>
      <c r="M1724" s="51">
        <v>5.8000000000000003E-2</v>
      </c>
      <c r="N1724" s="51">
        <v>6.2E-2</v>
      </c>
      <c r="O1724" s="51">
        <v>6.6000000000000003E-2</v>
      </c>
      <c r="P1724" s="51">
        <v>7.0999999999999994E-2</v>
      </c>
      <c r="Q1724" s="51">
        <v>7.1999999999999995E-2</v>
      </c>
      <c r="R1724" s="51">
        <v>7.3999999999999996E-2</v>
      </c>
      <c r="S1724" s="51">
        <v>7.5999999999999998E-2</v>
      </c>
      <c r="T1724" s="51">
        <v>7.4999999999999997E-2</v>
      </c>
      <c r="U1724" s="51">
        <v>2019</v>
      </c>
    </row>
    <row r="1725" spans="1:21" ht="15.5">
      <c r="A1725" s="51">
        <v>636</v>
      </c>
      <c r="B1725" s="51" t="s">
        <v>775</v>
      </c>
      <c r="C1725" s="51" t="s">
        <v>385</v>
      </c>
      <c r="D1725" s="51" t="str">
        <f t="shared" si="26"/>
        <v>PPPEXDemocratic Republic of the Congo</v>
      </c>
      <c r="E1725" s="51" t="s">
        <v>776</v>
      </c>
      <c r="F1725" s="51" t="s">
        <v>386</v>
      </c>
      <c r="G1725" s="51" t="s">
        <v>387</v>
      </c>
      <c r="H1725" s="51" t="s">
        <v>388</v>
      </c>
      <c r="I1725" s="51"/>
      <c r="J1725" s="51" t="s">
        <v>353</v>
      </c>
      <c r="K1725" s="51">
        <v>583.255</v>
      </c>
      <c r="L1725" s="51">
        <v>558.90700000000004</v>
      </c>
      <c r="M1725" s="51">
        <v>530.01800000000003</v>
      </c>
      <c r="N1725" s="51">
        <v>508.596</v>
      </c>
      <c r="O1725" s="51">
        <v>494.12700000000001</v>
      </c>
      <c r="P1725" s="51">
        <v>645.39099999999996</v>
      </c>
      <c r="Q1725" s="51">
        <v>818.34400000000005</v>
      </c>
      <c r="R1725" s="51">
        <v>837.66099999999994</v>
      </c>
      <c r="S1725" s="51">
        <v>938.70799999999997</v>
      </c>
      <c r="T1725" s="51">
        <v>1057.04</v>
      </c>
      <c r="U1725" s="51">
        <v>2019</v>
      </c>
    </row>
    <row r="1726" spans="1:21" ht="15.5">
      <c r="A1726" s="51">
        <v>636</v>
      </c>
      <c r="B1726" s="51" t="s">
        <v>775</v>
      </c>
      <c r="C1726" s="51" t="s">
        <v>389</v>
      </c>
      <c r="D1726" s="51" t="str">
        <f t="shared" si="26"/>
        <v>NID_NGDPDemocratic Republic of the Congo</v>
      </c>
      <c r="E1726" s="51" t="s">
        <v>776</v>
      </c>
      <c r="F1726" s="51" t="s">
        <v>390</v>
      </c>
      <c r="G1726" s="51" t="s">
        <v>391</v>
      </c>
      <c r="H1726" s="51" t="s">
        <v>392</v>
      </c>
      <c r="I1726" s="51"/>
      <c r="J1726" s="51" t="s">
        <v>777</v>
      </c>
      <c r="K1726" s="51">
        <v>12.585000000000001</v>
      </c>
      <c r="L1726" s="51">
        <v>15.534000000000001</v>
      </c>
      <c r="M1726" s="51">
        <v>21.581</v>
      </c>
      <c r="N1726" s="51">
        <v>18.872</v>
      </c>
      <c r="O1726" s="51">
        <v>12.317</v>
      </c>
      <c r="P1726" s="51">
        <v>12.087999999999999</v>
      </c>
      <c r="Q1726" s="51">
        <v>11.683999999999999</v>
      </c>
      <c r="R1726" s="51">
        <v>12.577</v>
      </c>
      <c r="S1726" s="51">
        <v>10.493</v>
      </c>
      <c r="T1726" s="51">
        <v>12.621</v>
      </c>
      <c r="U1726" s="51">
        <v>2019</v>
      </c>
    </row>
    <row r="1727" spans="1:21" ht="15.5">
      <c r="A1727" s="51">
        <v>636</v>
      </c>
      <c r="B1727" s="51" t="s">
        <v>775</v>
      </c>
      <c r="C1727" s="51" t="s">
        <v>393</v>
      </c>
      <c r="D1727" s="51" t="str">
        <f t="shared" si="26"/>
        <v>NGSD_NGDPDemocratic Republic of the Congo</v>
      </c>
      <c r="E1727" s="51" t="s">
        <v>776</v>
      </c>
      <c r="F1727" s="51" t="s">
        <v>394</v>
      </c>
      <c r="G1727" s="51" t="s">
        <v>395</v>
      </c>
      <c r="H1727" s="51" t="s">
        <v>392</v>
      </c>
      <c r="I1727" s="51"/>
      <c r="J1727" s="51" t="s">
        <v>777</v>
      </c>
      <c r="K1727" s="51">
        <v>5.6970000000000001</v>
      </c>
      <c r="L1727" s="51">
        <v>12.414999999999999</v>
      </c>
      <c r="M1727" s="51">
        <v>16.655000000000001</v>
      </c>
      <c r="N1727" s="51">
        <v>14.1</v>
      </c>
      <c r="O1727" s="51">
        <v>8.2129999999999992</v>
      </c>
      <c r="P1727" s="51">
        <v>8.8670000000000009</v>
      </c>
      <c r="Q1727" s="51">
        <v>8.1340000000000003</v>
      </c>
      <c r="R1727" s="51">
        <v>7.92</v>
      </c>
      <c r="S1727" s="51">
        <v>6.8520000000000003</v>
      </c>
      <c r="T1727" s="51">
        <v>8.5730000000000004</v>
      </c>
      <c r="U1727" s="51">
        <v>2019</v>
      </c>
    </row>
    <row r="1728" spans="1:21" ht="15.5">
      <c r="A1728" s="51">
        <v>636</v>
      </c>
      <c r="B1728" s="51" t="s">
        <v>775</v>
      </c>
      <c r="C1728" s="51" t="s">
        <v>396</v>
      </c>
      <c r="D1728" s="51" t="str">
        <f t="shared" si="26"/>
        <v>PCPIDemocratic Republic of the Congo</v>
      </c>
      <c r="E1728" s="51" t="s">
        <v>776</v>
      </c>
      <c r="F1728" s="51" t="s">
        <v>397</v>
      </c>
      <c r="G1728" s="51" t="s">
        <v>398</v>
      </c>
      <c r="H1728" s="51" t="s">
        <v>360</v>
      </c>
      <c r="I1728" s="51"/>
      <c r="J1728" s="51" t="s">
        <v>778</v>
      </c>
      <c r="K1728" s="51">
        <v>2654.22</v>
      </c>
      <c r="L1728" s="51">
        <v>2677.47</v>
      </c>
      <c r="M1728" s="51">
        <v>2710.67</v>
      </c>
      <c r="N1728" s="51">
        <v>2730.68</v>
      </c>
      <c r="O1728" s="51">
        <v>2816.77</v>
      </c>
      <c r="P1728" s="51">
        <v>3824.81</v>
      </c>
      <c r="Q1728" s="51">
        <v>4944.17</v>
      </c>
      <c r="R1728" s="51">
        <v>5176.79</v>
      </c>
      <c r="S1728" s="51">
        <v>5764.3</v>
      </c>
      <c r="T1728" s="51">
        <v>6391.88</v>
      </c>
      <c r="U1728" s="51">
        <v>2019</v>
      </c>
    </row>
    <row r="1729" spans="1:21" ht="15.5">
      <c r="A1729" s="51">
        <v>636</v>
      </c>
      <c r="B1729" s="51" t="s">
        <v>775</v>
      </c>
      <c r="C1729" s="51" t="s">
        <v>400</v>
      </c>
      <c r="D1729" s="51" t="str">
        <f t="shared" si="26"/>
        <v>PCPIPCHDemocratic Republic of the Congo</v>
      </c>
      <c r="E1729" s="51" t="s">
        <v>776</v>
      </c>
      <c r="F1729" s="51" t="s">
        <v>397</v>
      </c>
      <c r="G1729" s="51" t="s">
        <v>401</v>
      </c>
      <c r="H1729" s="51" t="s">
        <v>347</v>
      </c>
      <c r="I1729" s="51"/>
      <c r="J1729" s="51" t="s">
        <v>402</v>
      </c>
      <c r="K1729" s="51">
        <v>0.85699999999999998</v>
      </c>
      <c r="L1729" s="51">
        <v>0.876</v>
      </c>
      <c r="M1729" s="51">
        <v>1.24</v>
      </c>
      <c r="N1729" s="51">
        <v>0.73799999999999999</v>
      </c>
      <c r="O1729" s="51">
        <v>3.153</v>
      </c>
      <c r="P1729" s="51">
        <v>35.786999999999999</v>
      </c>
      <c r="Q1729" s="51">
        <v>29.265999999999998</v>
      </c>
      <c r="R1729" s="51">
        <v>4.7050000000000001</v>
      </c>
      <c r="S1729" s="51">
        <v>11.349</v>
      </c>
      <c r="T1729" s="51">
        <v>10.887</v>
      </c>
      <c r="U1729" s="51">
        <v>2019</v>
      </c>
    </row>
    <row r="1730" spans="1:21" ht="15.5">
      <c r="A1730" s="51">
        <v>636</v>
      </c>
      <c r="B1730" s="51" t="s">
        <v>775</v>
      </c>
      <c r="C1730" s="51" t="s">
        <v>403</v>
      </c>
      <c r="D1730" s="51" t="str">
        <f t="shared" si="26"/>
        <v>PCPIEDemocratic Republic of the Congo</v>
      </c>
      <c r="E1730" s="51" t="s">
        <v>776</v>
      </c>
      <c r="F1730" s="51" t="s">
        <v>404</v>
      </c>
      <c r="G1730" s="51" t="s">
        <v>405</v>
      </c>
      <c r="H1730" s="51" t="s">
        <v>360</v>
      </c>
      <c r="I1730" s="51"/>
      <c r="J1730" s="51" t="s">
        <v>778</v>
      </c>
      <c r="K1730" s="51">
        <v>1171.8499999999999</v>
      </c>
      <c r="L1730" s="51">
        <v>1184.44</v>
      </c>
      <c r="M1730" s="51">
        <v>1196.6300000000001</v>
      </c>
      <c r="N1730" s="51">
        <v>1206.3800000000001</v>
      </c>
      <c r="O1730" s="51">
        <v>1341.93</v>
      </c>
      <c r="P1730" s="51">
        <v>2076.09</v>
      </c>
      <c r="Q1730" s="51">
        <v>2226.14</v>
      </c>
      <c r="R1730" s="51">
        <v>2328.2800000000002</v>
      </c>
      <c r="S1730" s="51">
        <v>2695.42</v>
      </c>
      <c r="T1730" s="51">
        <v>2906.7</v>
      </c>
      <c r="U1730" s="51">
        <v>2019</v>
      </c>
    </row>
    <row r="1731" spans="1:21" ht="15.5">
      <c r="A1731" s="51">
        <v>636</v>
      </c>
      <c r="B1731" s="51" t="s">
        <v>775</v>
      </c>
      <c r="C1731" s="51" t="s">
        <v>406</v>
      </c>
      <c r="D1731" s="51" t="str">
        <f t="shared" ref="D1731:D1794" si="27">C1731&amp;E1731</f>
        <v>PCPIEPCHDemocratic Republic of the Congo</v>
      </c>
      <c r="E1731" s="51" t="s">
        <v>776</v>
      </c>
      <c r="F1731" s="51" t="s">
        <v>404</v>
      </c>
      <c r="G1731" s="51" t="s">
        <v>407</v>
      </c>
      <c r="H1731" s="51" t="s">
        <v>347</v>
      </c>
      <c r="I1731" s="51"/>
      <c r="J1731" s="51" t="s">
        <v>408</v>
      </c>
      <c r="K1731" s="51">
        <v>2.7690000000000001</v>
      </c>
      <c r="L1731" s="51">
        <v>1.0740000000000001</v>
      </c>
      <c r="M1731" s="51">
        <v>1.03</v>
      </c>
      <c r="N1731" s="51">
        <v>0.81499999999999995</v>
      </c>
      <c r="O1731" s="51">
        <v>11.236000000000001</v>
      </c>
      <c r="P1731" s="51">
        <v>54.709000000000003</v>
      </c>
      <c r="Q1731" s="51">
        <v>7.2279999999999998</v>
      </c>
      <c r="R1731" s="51">
        <v>4.5880000000000001</v>
      </c>
      <c r="S1731" s="51">
        <v>15.768000000000001</v>
      </c>
      <c r="T1731" s="51">
        <v>7.8390000000000004</v>
      </c>
      <c r="U1731" s="51">
        <v>2019</v>
      </c>
    </row>
    <row r="1732" spans="1:21" ht="15.5">
      <c r="A1732" s="51">
        <v>636</v>
      </c>
      <c r="B1732" s="51" t="s">
        <v>775</v>
      </c>
      <c r="C1732" s="51" t="s">
        <v>409</v>
      </c>
      <c r="D1732" s="51" t="str">
        <f t="shared" si="27"/>
        <v>FLIBOR6Democratic Republic of the Congo</v>
      </c>
      <c r="E1732" s="51" t="s">
        <v>776</v>
      </c>
      <c r="F1732" s="51" t="s">
        <v>410</v>
      </c>
      <c r="G1732" s="51"/>
      <c r="H1732" s="51" t="s">
        <v>384</v>
      </c>
      <c r="I1732" s="51"/>
      <c r="J1732" s="51"/>
      <c r="K1732" s="51"/>
      <c r="L1732" s="51"/>
      <c r="M1732" s="51"/>
      <c r="N1732" s="51"/>
      <c r="O1732" s="51"/>
      <c r="P1732" s="51"/>
      <c r="Q1732" s="51"/>
      <c r="R1732" s="51"/>
      <c r="S1732" s="51"/>
      <c r="T1732" s="51"/>
      <c r="U1732" s="51"/>
    </row>
    <row r="1733" spans="1:21" ht="15.5">
      <c r="A1733" s="51">
        <v>636</v>
      </c>
      <c r="B1733" s="51" t="s">
        <v>775</v>
      </c>
      <c r="C1733" s="51" t="s">
        <v>411</v>
      </c>
      <c r="D1733" s="51" t="str">
        <f t="shared" si="27"/>
        <v>TM_RPCHDemocratic Republic of the Congo</v>
      </c>
      <c r="E1733" s="51" t="s">
        <v>776</v>
      </c>
      <c r="F1733" s="51" t="s">
        <v>412</v>
      </c>
      <c r="G1733" s="51" t="s">
        <v>413</v>
      </c>
      <c r="H1733" s="51" t="s">
        <v>347</v>
      </c>
      <c r="I1733" s="51"/>
      <c r="J1733" s="51" t="s">
        <v>779</v>
      </c>
      <c r="K1733" s="51">
        <v>-6.96</v>
      </c>
      <c r="L1733" s="51">
        <v>24.526</v>
      </c>
      <c r="M1733" s="51">
        <v>20.093</v>
      </c>
      <c r="N1733" s="51">
        <v>-7.3209999999999997</v>
      </c>
      <c r="O1733" s="51">
        <v>16.98</v>
      </c>
      <c r="P1733" s="51">
        <v>-12.085000000000001</v>
      </c>
      <c r="Q1733" s="51">
        <v>29.916</v>
      </c>
      <c r="R1733" s="51">
        <v>-13.637</v>
      </c>
      <c r="S1733" s="51">
        <v>4.9640000000000004</v>
      </c>
      <c r="T1733" s="51">
        <v>29.657</v>
      </c>
      <c r="U1733" s="51">
        <v>2019</v>
      </c>
    </row>
    <row r="1734" spans="1:21" ht="15.5">
      <c r="A1734" s="51">
        <v>636</v>
      </c>
      <c r="B1734" s="51" t="s">
        <v>775</v>
      </c>
      <c r="C1734" s="51" t="s">
        <v>415</v>
      </c>
      <c r="D1734" s="51" t="str">
        <f t="shared" si="27"/>
        <v>TMG_RPCHDemocratic Republic of the Congo</v>
      </c>
      <c r="E1734" s="51" t="s">
        <v>776</v>
      </c>
      <c r="F1734" s="51" t="s">
        <v>416</v>
      </c>
      <c r="G1734" s="51" t="s">
        <v>417</v>
      </c>
      <c r="H1734" s="51" t="s">
        <v>347</v>
      </c>
      <c r="I1734" s="51"/>
      <c r="J1734" s="51" t="s">
        <v>779</v>
      </c>
      <c r="K1734" s="51">
        <v>-2.9</v>
      </c>
      <c r="L1734" s="51">
        <v>27.396000000000001</v>
      </c>
      <c r="M1734" s="51">
        <v>19.856000000000002</v>
      </c>
      <c r="N1734" s="51">
        <v>-4.6100000000000003</v>
      </c>
      <c r="O1734" s="51">
        <v>20.501999999999999</v>
      </c>
      <c r="P1734" s="51">
        <v>-10.554</v>
      </c>
      <c r="Q1734" s="51">
        <v>26.062000000000001</v>
      </c>
      <c r="R1734" s="51">
        <v>-12.83</v>
      </c>
      <c r="S1734" s="51">
        <v>3.992</v>
      </c>
      <c r="T1734" s="51">
        <v>29.657</v>
      </c>
      <c r="U1734" s="51">
        <v>2019</v>
      </c>
    </row>
    <row r="1735" spans="1:21" ht="15.5">
      <c r="A1735" s="51">
        <v>636</v>
      </c>
      <c r="B1735" s="51" t="s">
        <v>775</v>
      </c>
      <c r="C1735" s="51" t="s">
        <v>418</v>
      </c>
      <c r="D1735" s="51" t="str">
        <f t="shared" si="27"/>
        <v>TX_RPCHDemocratic Republic of the Congo</v>
      </c>
      <c r="E1735" s="51" t="s">
        <v>776</v>
      </c>
      <c r="F1735" s="51" t="s">
        <v>419</v>
      </c>
      <c r="G1735" s="51" t="s">
        <v>420</v>
      </c>
      <c r="H1735" s="51" t="s">
        <v>347</v>
      </c>
      <c r="I1735" s="51"/>
      <c r="J1735" s="51" t="s">
        <v>779</v>
      </c>
      <c r="K1735" s="51">
        <v>-11.239000000000001</v>
      </c>
      <c r="L1735" s="51">
        <v>40.587000000000003</v>
      </c>
      <c r="M1735" s="51">
        <v>7.8319999999999999</v>
      </c>
      <c r="N1735" s="51">
        <v>-2.0179999999999998</v>
      </c>
      <c r="O1735" s="51">
        <v>26.579000000000001</v>
      </c>
      <c r="P1735" s="51">
        <v>-21.414999999999999</v>
      </c>
      <c r="Q1735" s="51">
        <v>19.792999999999999</v>
      </c>
      <c r="R1735" s="51">
        <v>-5.508</v>
      </c>
      <c r="S1735" s="51">
        <v>8.2539999999999996</v>
      </c>
      <c r="T1735" s="51">
        <v>6.8559999999999999</v>
      </c>
      <c r="U1735" s="51">
        <v>2019</v>
      </c>
    </row>
    <row r="1736" spans="1:21" ht="15.5">
      <c r="A1736" s="51">
        <v>636</v>
      </c>
      <c r="B1736" s="51" t="s">
        <v>775</v>
      </c>
      <c r="C1736" s="51" t="s">
        <v>421</v>
      </c>
      <c r="D1736" s="51" t="str">
        <f t="shared" si="27"/>
        <v>TXG_RPCHDemocratic Republic of the Congo</v>
      </c>
      <c r="E1736" s="51" t="s">
        <v>776</v>
      </c>
      <c r="F1736" s="51" t="s">
        <v>422</v>
      </c>
      <c r="G1736" s="51" t="s">
        <v>423</v>
      </c>
      <c r="H1736" s="51" t="s">
        <v>347</v>
      </c>
      <c r="I1736" s="51"/>
      <c r="J1736" s="51" t="s">
        <v>779</v>
      </c>
      <c r="K1736" s="51">
        <v>-7.3579999999999997</v>
      </c>
      <c r="L1736" s="51">
        <v>41.601999999999997</v>
      </c>
      <c r="M1736" s="51">
        <v>7.827</v>
      </c>
      <c r="N1736" s="51">
        <v>-1.18</v>
      </c>
      <c r="O1736" s="51">
        <v>27.343</v>
      </c>
      <c r="P1736" s="51">
        <v>-21.306999999999999</v>
      </c>
      <c r="Q1736" s="51">
        <v>20.052</v>
      </c>
      <c r="R1736" s="51">
        <v>-5.8730000000000002</v>
      </c>
      <c r="S1736" s="51">
        <v>8.2590000000000003</v>
      </c>
      <c r="T1736" s="51">
        <v>6.8559999999999999</v>
      </c>
      <c r="U1736" s="51">
        <v>2019</v>
      </c>
    </row>
    <row r="1737" spans="1:21" ht="15.5">
      <c r="A1737" s="51">
        <v>636</v>
      </c>
      <c r="B1737" s="51" t="s">
        <v>775</v>
      </c>
      <c r="C1737" s="51" t="s">
        <v>424</v>
      </c>
      <c r="D1737" s="51" t="str">
        <f t="shared" si="27"/>
        <v>LURDemocratic Republic of the Congo</v>
      </c>
      <c r="E1737" s="51" t="s">
        <v>776</v>
      </c>
      <c r="F1737" s="51" t="s">
        <v>425</v>
      </c>
      <c r="G1737" s="51" t="s">
        <v>426</v>
      </c>
      <c r="H1737" s="51" t="s">
        <v>427</v>
      </c>
      <c r="I1737" s="51"/>
      <c r="J1737" s="51"/>
      <c r="K1737" s="51"/>
      <c r="L1737" s="51"/>
      <c r="M1737" s="51"/>
      <c r="N1737" s="51"/>
      <c r="O1737" s="51"/>
      <c r="P1737" s="51"/>
      <c r="Q1737" s="51"/>
      <c r="R1737" s="51"/>
      <c r="S1737" s="51"/>
      <c r="T1737" s="51"/>
      <c r="U1737" s="51"/>
    </row>
    <row r="1738" spans="1:21" ht="15.5">
      <c r="A1738" s="51">
        <v>636</v>
      </c>
      <c r="B1738" s="51" t="s">
        <v>775</v>
      </c>
      <c r="C1738" s="51" t="s">
        <v>428</v>
      </c>
      <c r="D1738" s="51" t="str">
        <f t="shared" si="27"/>
        <v>LEDemocratic Republic of the Congo</v>
      </c>
      <c r="E1738" s="51" t="s">
        <v>776</v>
      </c>
      <c r="F1738" s="51" t="s">
        <v>429</v>
      </c>
      <c r="G1738" s="51" t="s">
        <v>430</v>
      </c>
      <c r="H1738" s="51" t="s">
        <v>431</v>
      </c>
      <c r="I1738" s="51" t="s">
        <v>432</v>
      </c>
      <c r="J1738" s="51"/>
      <c r="K1738" s="51"/>
      <c r="L1738" s="51"/>
      <c r="M1738" s="51"/>
      <c r="N1738" s="51"/>
      <c r="O1738" s="51"/>
      <c r="P1738" s="51"/>
      <c r="Q1738" s="51"/>
      <c r="R1738" s="51"/>
      <c r="S1738" s="51"/>
      <c r="T1738" s="51"/>
      <c r="U1738" s="51"/>
    </row>
    <row r="1739" spans="1:21" ht="15.5">
      <c r="A1739" s="51">
        <v>636</v>
      </c>
      <c r="B1739" s="51" t="s">
        <v>775</v>
      </c>
      <c r="C1739" s="51" t="s">
        <v>433</v>
      </c>
      <c r="D1739" s="51" t="str">
        <f t="shared" si="27"/>
        <v>LPDemocratic Republic of the Congo</v>
      </c>
      <c r="E1739" s="51" t="s">
        <v>776</v>
      </c>
      <c r="F1739" s="51" t="s">
        <v>434</v>
      </c>
      <c r="G1739" s="51" t="s">
        <v>435</v>
      </c>
      <c r="H1739" s="51" t="s">
        <v>431</v>
      </c>
      <c r="I1739" s="51" t="s">
        <v>432</v>
      </c>
      <c r="J1739" s="51" t="s">
        <v>780</v>
      </c>
      <c r="K1739" s="51">
        <v>70.290999999999997</v>
      </c>
      <c r="L1739" s="51">
        <v>72.552999999999997</v>
      </c>
      <c r="M1739" s="51">
        <v>74.876999999999995</v>
      </c>
      <c r="N1739" s="51">
        <v>77.266999999999996</v>
      </c>
      <c r="O1739" s="51">
        <v>79.801000000000002</v>
      </c>
      <c r="P1739" s="51">
        <v>82.417000000000002</v>
      </c>
      <c r="Q1739" s="51">
        <v>85.12</v>
      </c>
      <c r="R1739" s="51">
        <v>87.911000000000001</v>
      </c>
      <c r="S1739" s="51">
        <v>90.793999999999997</v>
      </c>
      <c r="T1739" s="51">
        <v>93.751000000000005</v>
      </c>
      <c r="U1739" s="51">
        <v>2019</v>
      </c>
    </row>
    <row r="1740" spans="1:21" ht="15.5">
      <c r="A1740" s="51">
        <v>636</v>
      </c>
      <c r="B1740" s="51" t="s">
        <v>775</v>
      </c>
      <c r="C1740" s="51" t="s">
        <v>437</v>
      </c>
      <c r="D1740" s="51" t="str">
        <f t="shared" si="27"/>
        <v>GGRDemocratic Republic of the Congo</v>
      </c>
      <c r="E1740" s="51" t="s">
        <v>776</v>
      </c>
      <c r="F1740" s="51" t="s">
        <v>438</v>
      </c>
      <c r="G1740" s="51" t="s">
        <v>439</v>
      </c>
      <c r="H1740" s="51" t="s">
        <v>342</v>
      </c>
      <c r="I1740" s="51" t="s">
        <v>343</v>
      </c>
      <c r="J1740" s="51" t="s">
        <v>781</v>
      </c>
      <c r="K1740" s="51">
        <v>4174.22</v>
      </c>
      <c r="L1740" s="51">
        <v>4394.67</v>
      </c>
      <c r="M1740" s="51">
        <v>6137.37</v>
      </c>
      <c r="N1740" s="51">
        <v>5907.71</v>
      </c>
      <c r="O1740" s="51">
        <v>5245.6</v>
      </c>
      <c r="P1740" s="51">
        <v>6537.77</v>
      </c>
      <c r="Q1740" s="51">
        <v>8483.91</v>
      </c>
      <c r="R1740" s="51">
        <v>8929.6</v>
      </c>
      <c r="S1740" s="51">
        <v>8587.4699999999993</v>
      </c>
      <c r="T1740" s="51">
        <v>12213.44</v>
      </c>
      <c r="U1740" s="51">
        <v>2019</v>
      </c>
    </row>
    <row r="1741" spans="1:21" ht="15.5">
      <c r="A1741" s="51">
        <v>636</v>
      </c>
      <c r="B1741" s="51" t="s">
        <v>775</v>
      </c>
      <c r="C1741" s="51" t="s">
        <v>441</v>
      </c>
      <c r="D1741" s="51" t="str">
        <f t="shared" si="27"/>
        <v>GGR_NGDPDemocratic Republic of the Congo</v>
      </c>
      <c r="E1741" s="51" t="s">
        <v>776</v>
      </c>
      <c r="F1741" s="51" t="s">
        <v>438</v>
      </c>
      <c r="G1741" s="51" t="s">
        <v>439</v>
      </c>
      <c r="H1741" s="51" t="s">
        <v>392</v>
      </c>
      <c r="I1741" s="51"/>
      <c r="J1741" s="51" t="s">
        <v>442</v>
      </c>
      <c r="K1741" s="51">
        <v>15.486000000000001</v>
      </c>
      <c r="L1741" s="51">
        <v>14.624000000000001</v>
      </c>
      <c r="M1741" s="51">
        <v>18.472999999999999</v>
      </c>
      <c r="N1741" s="51">
        <v>16.826000000000001</v>
      </c>
      <c r="O1741" s="51">
        <v>13.981999999999999</v>
      </c>
      <c r="P1741" s="51">
        <v>11.743</v>
      </c>
      <c r="Q1741" s="51">
        <v>11.090999999999999</v>
      </c>
      <c r="R1741" s="51">
        <v>10.734</v>
      </c>
      <c r="S1741" s="51">
        <v>9.1069999999999993</v>
      </c>
      <c r="T1741" s="51">
        <v>10.885999999999999</v>
      </c>
      <c r="U1741" s="51">
        <v>2019</v>
      </c>
    </row>
    <row r="1742" spans="1:21" ht="15.5">
      <c r="A1742" s="51">
        <v>636</v>
      </c>
      <c r="B1742" s="51" t="s">
        <v>775</v>
      </c>
      <c r="C1742" s="51" t="s">
        <v>443</v>
      </c>
      <c r="D1742" s="51" t="str">
        <f t="shared" si="27"/>
        <v>GGXDemocratic Republic of the Congo</v>
      </c>
      <c r="E1742" s="51" t="s">
        <v>776</v>
      </c>
      <c r="F1742" s="51" t="s">
        <v>444</v>
      </c>
      <c r="G1742" s="51" t="s">
        <v>445</v>
      </c>
      <c r="H1742" s="51" t="s">
        <v>342</v>
      </c>
      <c r="I1742" s="51" t="s">
        <v>343</v>
      </c>
      <c r="J1742" s="51" t="s">
        <v>781</v>
      </c>
      <c r="K1742" s="51">
        <v>3702.39</v>
      </c>
      <c r="L1742" s="51">
        <v>3831.39</v>
      </c>
      <c r="M1742" s="51">
        <v>6143.16</v>
      </c>
      <c r="N1742" s="51">
        <v>6050.25</v>
      </c>
      <c r="O1742" s="51">
        <v>5431.19</v>
      </c>
      <c r="P1742" s="51">
        <v>5783.48</v>
      </c>
      <c r="Q1742" s="51">
        <v>8510.5</v>
      </c>
      <c r="R1742" s="51">
        <v>10516.23</v>
      </c>
      <c r="S1742" s="51">
        <v>10049.41</v>
      </c>
      <c r="T1742" s="51">
        <v>13239.39</v>
      </c>
      <c r="U1742" s="51">
        <v>2019</v>
      </c>
    </row>
    <row r="1743" spans="1:21" ht="15.5">
      <c r="A1743" s="51">
        <v>636</v>
      </c>
      <c r="B1743" s="51" t="s">
        <v>775</v>
      </c>
      <c r="C1743" s="51" t="s">
        <v>446</v>
      </c>
      <c r="D1743" s="51" t="str">
        <f t="shared" si="27"/>
        <v>GGX_NGDPDemocratic Republic of the Congo</v>
      </c>
      <c r="E1743" s="51" t="s">
        <v>776</v>
      </c>
      <c r="F1743" s="51" t="s">
        <v>444</v>
      </c>
      <c r="G1743" s="51" t="s">
        <v>445</v>
      </c>
      <c r="H1743" s="51" t="s">
        <v>392</v>
      </c>
      <c r="I1743" s="51"/>
      <c r="J1743" s="51" t="s">
        <v>447</v>
      </c>
      <c r="K1743" s="51">
        <v>13.736000000000001</v>
      </c>
      <c r="L1743" s="51">
        <v>12.75</v>
      </c>
      <c r="M1743" s="51">
        <v>18.489999999999998</v>
      </c>
      <c r="N1743" s="51">
        <v>17.231999999999999</v>
      </c>
      <c r="O1743" s="51">
        <v>14.476000000000001</v>
      </c>
      <c r="P1743" s="51">
        <v>10.388</v>
      </c>
      <c r="Q1743" s="51">
        <v>11.125</v>
      </c>
      <c r="R1743" s="51">
        <v>12.641</v>
      </c>
      <c r="S1743" s="51">
        <v>10.657</v>
      </c>
      <c r="T1743" s="51">
        <v>11.801</v>
      </c>
      <c r="U1743" s="51">
        <v>2019</v>
      </c>
    </row>
    <row r="1744" spans="1:21" ht="15.5">
      <c r="A1744" s="51">
        <v>636</v>
      </c>
      <c r="B1744" s="51" t="s">
        <v>775</v>
      </c>
      <c r="C1744" s="51" t="s">
        <v>448</v>
      </c>
      <c r="D1744" s="51" t="str">
        <f t="shared" si="27"/>
        <v>GGXCNLDemocratic Republic of the Congo</v>
      </c>
      <c r="E1744" s="51" t="s">
        <v>776</v>
      </c>
      <c r="F1744" s="51" t="s">
        <v>449</v>
      </c>
      <c r="G1744" s="51" t="s">
        <v>450</v>
      </c>
      <c r="H1744" s="51" t="s">
        <v>342</v>
      </c>
      <c r="I1744" s="51" t="s">
        <v>343</v>
      </c>
      <c r="J1744" s="51" t="s">
        <v>781</v>
      </c>
      <c r="K1744" s="51">
        <v>471.827</v>
      </c>
      <c r="L1744" s="51">
        <v>563.27599999999995</v>
      </c>
      <c r="M1744" s="51">
        <v>-5.7839999999999998</v>
      </c>
      <c r="N1744" s="51">
        <v>-142.542</v>
      </c>
      <c r="O1744" s="51">
        <v>-185.584</v>
      </c>
      <c r="P1744" s="51">
        <v>754.29399999999998</v>
      </c>
      <c r="Q1744" s="51">
        <v>-26.591999999999999</v>
      </c>
      <c r="R1744" s="51">
        <v>-1586.63</v>
      </c>
      <c r="S1744" s="51">
        <v>-1461.94</v>
      </c>
      <c r="T1744" s="51">
        <v>-1025.95</v>
      </c>
      <c r="U1744" s="51">
        <v>2019</v>
      </c>
    </row>
    <row r="1745" spans="1:21" ht="15.5">
      <c r="A1745" s="51">
        <v>636</v>
      </c>
      <c r="B1745" s="51" t="s">
        <v>775</v>
      </c>
      <c r="C1745" s="51" t="s">
        <v>451</v>
      </c>
      <c r="D1745" s="51" t="str">
        <f t="shared" si="27"/>
        <v>GGXCNL_NGDPDemocratic Republic of the Congo</v>
      </c>
      <c r="E1745" s="51" t="s">
        <v>776</v>
      </c>
      <c r="F1745" s="51" t="s">
        <v>449</v>
      </c>
      <c r="G1745" s="51" t="s">
        <v>450</v>
      </c>
      <c r="H1745" s="51" t="s">
        <v>392</v>
      </c>
      <c r="I1745" s="51"/>
      <c r="J1745" s="51" t="s">
        <v>452</v>
      </c>
      <c r="K1745" s="51">
        <v>1.75</v>
      </c>
      <c r="L1745" s="51">
        <v>1.8740000000000001</v>
      </c>
      <c r="M1745" s="51">
        <v>-1.7000000000000001E-2</v>
      </c>
      <c r="N1745" s="51">
        <v>-0.40600000000000003</v>
      </c>
      <c r="O1745" s="51">
        <v>-0.495</v>
      </c>
      <c r="P1745" s="51">
        <v>1.355</v>
      </c>
      <c r="Q1745" s="51">
        <v>-3.5000000000000003E-2</v>
      </c>
      <c r="R1745" s="51">
        <v>-1.907</v>
      </c>
      <c r="S1745" s="51">
        <v>-1.55</v>
      </c>
      <c r="T1745" s="51">
        <v>-0.91400000000000003</v>
      </c>
      <c r="U1745" s="51">
        <v>2019</v>
      </c>
    </row>
    <row r="1746" spans="1:21" ht="15.5">
      <c r="A1746" s="51">
        <v>636</v>
      </c>
      <c r="B1746" s="51" t="s">
        <v>775</v>
      </c>
      <c r="C1746" s="51" t="s">
        <v>453</v>
      </c>
      <c r="D1746" s="51" t="str">
        <f t="shared" si="27"/>
        <v>GGSBDemocratic Republic of the Congo</v>
      </c>
      <c r="E1746" s="51" t="s">
        <v>776</v>
      </c>
      <c r="F1746" s="51" t="s">
        <v>454</v>
      </c>
      <c r="G1746" s="51" t="s">
        <v>455</v>
      </c>
      <c r="H1746" s="51" t="s">
        <v>342</v>
      </c>
      <c r="I1746" s="51" t="s">
        <v>343</v>
      </c>
      <c r="J1746" s="51"/>
      <c r="K1746" s="51"/>
      <c r="L1746" s="51"/>
      <c r="M1746" s="51"/>
      <c r="N1746" s="51"/>
      <c r="O1746" s="51"/>
      <c r="P1746" s="51"/>
      <c r="Q1746" s="51"/>
      <c r="R1746" s="51"/>
      <c r="S1746" s="51"/>
      <c r="T1746" s="51"/>
      <c r="U1746" s="51"/>
    </row>
    <row r="1747" spans="1:21" ht="15.5">
      <c r="A1747" s="51">
        <v>636</v>
      </c>
      <c r="B1747" s="51" t="s">
        <v>775</v>
      </c>
      <c r="C1747" s="51" t="s">
        <v>456</v>
      </c>
      <c r="D1747" s="51" t="str">
        <f t="shared" si="27"/>
        <v>GGSB_NPGDPDemocratic Republic of the Congo</v>
      </c>
      <c r="E1747" s="51" t="s">
        <v>776</v>
      </c>
      <c r="F1747" s="51" t="s">
        <v>454</v>
      </c>
      <c r="G1747" s="51" t="s">
        <v>455</v>
      </c>
      <c r="H1747" s="51" t="s">
        <v>380</v>
      </c>
      <c r="I1747" s="51"/>
      <c r="J1747" s="51"/>
      <c r="K1747" s="51"/>
      <c r="L1747" s="51"/>
      <c r="M1747" s="51"/>
      <c r="N1747" s="51"/>
      <c r="O1747" s="51"/>
      <c r="P1747" s="51"/>
      <c r="Q1747" s="51"/>
      <c r="R1747" s="51"/>
      <c r="S1747" s="51"/>
      <c r="T1747" s="51"/>
      <c r="U1747" s="51"/>
    </row>
    <row r="1748" spans="1:21" ht="15.5">
      <c r="A1748" s="51">
        <v>636</v>
      </c>
      <c r="B1748" s="51" t="s">
        <v>775</v>
      </c>
      <c r="C1748" s="51" t="s">
        <v>457</v>
      </c>
      <c r="D1748" s="51" t="str">
        <f t="shared" si="27"/>
        <v>GGXONLBDemocratic Republic of the Congo</v>
      </c>
      <c r="E1748" s="51" t="s">
        <v>776</v>
      </c>
      <c r="F1748" s="51" t="s">
        <v>458</v>
      </c>
      <c r="G1748" s="51" t="s">
        <v>459</v>
      </c>
      <c r="H1748" s="51" t="s">
        <v>342</v>
      </c>
      <c r="I1748" s="51" t="s">
        <v>343</v>
      </c>
      <c r="J1748" s="51" t="s">
        <v>781</v>
      </c>
      <c r="K1748" s="51">
        <v>629.79</v>
      </c>
      <c r="L1748" s="51">
        <v>718.39300000000003</v>
      </c>
      <c r="M1748" s="51">
        <v>93.647000000000006</v>
      </c>
      <c r="N1748" s="51">
        <v>-47.813000000000002</v>
      </c>
      <c r="O1748" s="51">
        <v>-84.581999999999994</v>
      </c>
      <c r="P1748" s="51">
        <v>906.00800000000004</v>
      </c>
      <c r="Q1748" s="51">
        <v>285.04399999999998</v>
      </c>
      <c r="R1748" s="51">
        <v>-1376.8</v>
      </c>
      <c r="S1748" s="51">
        <v>-1196.3900000000001</v>
      </c>
      <c r="T1748" s="51">
        <v>-729.63800000000003</v>
      </c>
      <c r="U1748" s="51">
        <v>2019</v>
      </c>
    </row>
    <row r="1749" spans="1:21" ht="15.5">
      <c r="A1749" s="51">
        <v>636</v>
      </c>
      <c r="B1749" s="51" t="s">
        <v>775</v>
      </c>
      <c r="C1749" s="51" t="s">
        <v>460</v>
      </c>
      <c r="D1749" s="51" t="str">
        <f t="shared" si="27"/>
        <v>GGXONLB_NGDPDemocratic Republic of the Congo</v>
      </c>
      <c r="E1749" s="51" t="s">
        <v>776</v>
      </c>
      <c r="F1749" s="51" t="s">
        <v>458</v>
      </c>
      <c r="G1749" s="51" t="s">
        <v>459</v>
      </c>
      <c r="H1749" s="51" t="s">
        <v>392</v>
      </c>
      <c r="I1749" s="51"/>
      <c r="J1749" s="51" t="s">
        <v>461</v>
      </c>
      <c r="K1749" s="51">
        <v>2.3359999999999999</v>
      </c>
      <c r="L1749" s="51">
        <v>2.391</v>
      </c>
      <c r="M1749" s="51">
        <v>0.28199999999999997</v>
      </c>
      <c r="N1749" s="51">
        <v>-0.13600000000000001</v>
      </c>
      <c r="O1749" s="51">
        <v>-0.22500000000000001</v>
      </c>
      <c r="P1749" s="51">
        <v>1.627</v>
      </c>
      <c r="Q1749" s="51">
        <v>0.373</v>
      </c>
      <c r="R1749" s="51">
        <v>-1.655</v>
      </c>
      <c r="S1749" s="51">
        <v>-1.2689999999999999</v>
      </c>
      <c r="T1749" s="51">
        <v>-0.65</v>
      </c>
      <c r="U1749" s="51">
        <v>2019</v>
      </c>
    </row>
    <row r="1750" spans="1:21" ht="15.5">
      <c r="A1750" s="51">
        <v>636</v>
      </c>
      <c r="B1750" s="51" t="s">
        <v>775</v>
      </c>
      <c r="C1750" s="51" t="s">
        <v>462</v>
      </c>
      <c r="D1750" s="51" t="str">
        <f t="shared" si="27"/>
        <v>GGXWDNDemocratic Republic of the Congo</v>
      </c>
      <c r="E1750" s="51" t="s">
        <v>776</v>
      </c>
      <c r="F1750" s="51" t="s">
        <v>463</v>
      </c>
      <c r="G1750" s="51" t="s">
        <v>464</v>
      </c>
      <c r="H1750" s="51" t="s">
        <v>342</v>
      </c>
      <c r="I1750" s="51" t="s">
        <v>343</v>
      </c>
      <c r="J1750" s="51"/>
      <c r="K1750" s="51"/>
      <c r="L1750" s="51"/>
      <c r="M1750" s="51"/>
      <c r="N1750" s="51"/>
      <c r="O1750" s="51"/>
      <c r="P1750" s="51"/>
      <c r="Q1750" s="51"/>
      <c r="R1750" s="51"/>
      <c r="S1750" s="51"/>
      <c r="T1750" s="51"/>
      <c r="U1750" s="51"/>
    </row>
    <row r="1751" spans="1:21" ht="15.5">
      <c r="A1751" s="51">
        <v>636</v>
      </c>
      <c r="B1751" s="51" t="s">
        <v>775</v>
      </c>
      <c r="C1751" s="51" t="s">
        <v>465</v>
      </c>
      <c r="D1751" s="51" t="str">
        <f t="shared" si="27"/>
        <v>GGXWDN_NGDPDemocratic Republic of the Congo</v>
      </c>
      <c r="E1751" s="51" t="s">
        <v>776</v>
      </c>
      <c r="F1751" s="51" t="s">
        <v>463</v>
      </c>
      <c r="G1751" s="51" t="s">
        <v>464</v>
      </c>
      <c r="H1751" s="51" t="s">
        <v>392</v>
      </c>
      <c r="I1751" s="51"/>
      <c r="J1751" s="51"/>
      <c r="K1751" s="51"/>
      <c r="L1751" s="51"/>
      <c r="M1751" s="51"/>
      <c r="N1751" s="51"/>
      <c r="O1751" s="51"/>
      <c r="P1751" s="51"/>
      <c r="Q1751" s="51"/>
      <c r="R1751" s="51"/>
      <c r="S1751" s="51"/>
      <c r="T1751" s="51"/>
      <c r="U1751" s="51"/>
    </row>
    <row r="1752" spans="1:21" ht="15.5">
      <c r="A1752" s="51">
        <v>636</v>
      </c>
      <c r="B1752" s="51" t="s">
        <v>775</v>
      </c>
      <c r="C1752" s="51" t="s">
        <v>466</v>
      </c>
      <c r="D1752" s="51" t="str">
        <f t="shared" si="27"/>
        <v>GGXWDGDemocratic Republic of the Congo</v>
      </c>
      <c r="E1752" s="51" t="s">
        <v>776</v>
      </c>
      <c r="F1752" s="51" t="s">
        <v>467</v>
      </c>
      <c r="G1752" s="51" t="s">
        <v>468</v>
      </c>
      <c r="H1752" s="51" t="s">
        <v>342</v>
      </c>
      <c r="I1752" s="51" t="s">
        <v>343</v>
      </c>
      <c r="J1752" s="51" t="s">
        <v>781</v>
      </c>
      <c r="K1752" s="51">
        <v>5871.86</v>
      </c>
      <c r="L1752" s="51">
        <v>5745.54</v>
      </c>
      <c r="M1752" s="51">
        <v>5582.56</v>
      </c>
      <c r="N1752" s="51">
        <v>5967.03</v>
      </c>
      <c r="O1752" s="51">
        <v>7328.49</v>
      </c>
      <c r="P1752" s="51">
        <v>10608.04</v>
      </c>
      <c r="Q1752" s="51">
        <v>11702.65</v>
      </c>
      <c r="R1752" s="51">
        <v>12925.94</v>
      </c>
      <c r="S1752" s="51">
        <v>14291.83</v>
      </c>
      <c r="T1752" s="51">
        <v>13894.18</v>
      </c>
      <c r="U1752" s="51">
        <v>2019</v>
      </c>
    </row>
    <row r="1753" spans="1:21" ht="15.5">
      <c r="A1753" s="51">
        <v>636</v>
      </c>
      <c r="B1753" s="51" t="s">
        <v>775</v>
      </c>
      <c r="C1753" s="51" t="s">
        <v>469</v>
      </c>
      <c r="D1753" s="51" t="str">
        <f t="shared" si="27"/>
        <v>GGXWDG_NGDPDemocratic Republic of the Congo</v>
      </c>
      <c r="E1753" s="51" t="s">
        <v>776</v>
      </c>
      <c r="F1753" s="51" t="s">
        <v>467</v>
      </c>
      <c r="G1753" s="51" t="s">
        <v>468</v>
      </c>
      <c r="H1753" s="51" t="s">
        <v>392</v>
      </c>
      <c r="I1753" s="51"/>
      <c r="J1753" s="51" t="s">
        <v>470</v>
      </c>
      <c r="K1753" s="51">
        <v>21.783999999999999</v>
      </c>
      <c r="L1753" s="51">
        <v>19.119</v>
      </c>
      <c r="M1753" s="51">
        <v>16.803000000000001</v>
      </c>
      <c r="N1753" s="51">
        <v>16.995000000000001</v>
      </c>
      <c r="O1753" s="51">
        <v>19.533999999999999</v>
      </c>
      <c r="P1753" s="51">
        <v>19.053000000000001</v>
      </c>
      <c r="Q1753" s="51">
        <v>15.298</v>
      </c>
      <c r="R1753" s="51">
        <v>15.538</v>
      </c>
      <c r="S1753" s="51">
        <v>15.156000000000001</v>
      </c>
      <c r="T1753" s="51">
        <v>12.384</v>
      </c>
      <c r="U1753" s="51">
        <v>2019</v>
      </c>
    </row>
    <row r="1754" spans="1:21" ht="15.5">
      <c r="A1754" s="51">
        <v>636</v>
      </c>
      <c r="B1754" s="51" t="s">
        <v>775</v>
      </c>
      <c r="C1754" s="51" t="s">
        <v>471</v>
      </c>
      <c r="D1754" s="51" t="str">
        <f t="shared" si="27"/>
        <v>NGDP_FYDemocratic Republic of the Congo</v>
      </c>
      <c r="E1754" s="51" t="s">
        <v>776</v>
      </c>
      <c r="F1754" s="51" t="s">
        <v>472</v>
      </c>
      <c r="G1754" s="51" t="s">
        <v>473</v>
      </c>
      <c r="H1754" s="51" t="s">
        <v>342</v>
      </c>
      <c r="I1754" s="51" t="s">
        <v>343</v>
      </c>
      <c r="J1754" s="51" t="s">
        <v>781</v>
      </c>
      <c r="K1754" s="51">
        <v>26954.560000000001</v>
      </c>
      <c r="L1754" s="51">
        <v>30051.18</v>
      </c>
      <c r="M1754" s="51">
        <v>33223.99</v>
      </c>
      <c r="N1754" s="51">
        <v>35111.230000000003</v>
      </c>
      <c r="O1754" s="51">
        <v>37517.39</v>
      </c>
      <c r="P1754" s="51">
        <v>55676.09</v>
      </c>
      <c r="Q1754" s="51">
        <v>76495.5</v>
      </c>
      <c r="R1754" s="51">
        <v>83190.16</v>
      </c>
      <c r="S1754" s="51">
        <v>94295.06</v>
      </c>
      <c r="T1754" s="51">
        <v>112192.33</v>
      </c>
      <c r="U1754" s="51">
        <v>2019</v>
      </c>
    </row>
    <row r="1755" spans="1:21" ht="15.5">
      <c r="A1755" s="51">
        <v>636</v>
      </c>
      <c r="B1755" s="51" t="s">
        <v>775</v>
      </c>
      <c r="C1755" s="51" t="s">
        <v>474</v>
      </c>
      <c r="D1755" s="51" t="str">
        <f t="shared" si="27"/>
        <v>BCADemocratic Republic of the Congo</v>
      </c>
      <c r="E1755" s="51" t="s">
        <v>776</v>
      </c>
      <c r="F1755" s="51" t="s">
        <v>475</v>
      </c>
      <c r="G1755" s="51" t="s">
        <v>476</v>
      </c>
      <c r="H1755" s="51" t="s">
        <v>352</v>
      </c>
      <c r="I1755" s="51" t="s">
        <v>343</v>
      </c>
      <c r="J1755" s="51" t="s">
        <v>782</v>
      </c>
      <c r="K1755" s="51">
        <v>-1.26</v>
      </c>
      <c r="L1755" s="51">
        <v>-3.109</v>
      </c>
      <c r="M1755" s="51">
        <v>-1.7230000000000001</v>
      </c>
      <c r="N1755" s="51">
        <v>-1.484</v>
      </c>
      <c r="O1755" s="51">
        <v>-1.504</v>
      </c>
      <c r="P1755" s="51">
        <v>-1.2410000000000001</v>
      </c>
      <c r="Q1755" s="51">
        <v>-1.6719999999999999</v>
      </c>
      <c r="R1755" s="51">
        <v>-2.1419999999999999</v>
      </c>
      <c r="S1755" s="51">
        <v>-1.948</v>
      </c>
      <c r="T1755" s="51">
        <v>-1.8919999999999999</v>
      </c>
      <c r="U1755" s="51">
        <v>2019</v>
      </c>
    </row>
    <row r="1756" spans="1:21" ht="15.5">
      <c r="A1756" s="51">
        <v>636</v>
      </c>
      <c r="B1756" s="51" t="s">
        <v>775</v>
      </c>
      <c r="C1756" s="51" t="s">
        <v>478</v>
      </c>
      <c r="D1756" s="51" t="str">
        <f t="shared" si="27"/>
        <v>BCA_NGDPDDemocratic Republic of the Congo</v>
      </c>
      <c r="E1756" s="51" t="s">
        <v>776</v>
      </c>
      <c r="F1756" s="51" t="s">
        <v>475</v>
      </c>
      <c r="G1756" s="51" t="s">
        <v>476</v>
      </c>
      <c r="H1756" s="51" t="s">
        <v>392</v>
      </c>
      <c r="I1756" s="51"/>
      <c r="J1756" s="51" t="s">
        <v>479</v>
      </c>
      <c r="K1756" s="51">
        <v>-4.2949999999999999</v>
      </c>
      <c r="L1756" s="51">
        <v>-9.5079999999999991</v>
      </c>
      <c r="M1756" s="51">
        <v>-4.7969999999999997</v>
      </c>
      <c r="N1756" s="51">
        <v>-3.9129999999999998</v>
      </c>
      <c r="O1756" s="51">
        <v>-4.1050000000000004</v>
      </c>
      <c r="P1756" s="51">
        <v>-3.3</v>
      </c>
      <c r="Q1756" s="51">
        <v>-3.5510000000000002</v>
      </c>
      <c r="R1756" s="51">
        <v>-4.2480000000000002</v>
      </c>
      <c r="S1756" s="51">
        <v>-3.9689999999999999</v>
      </c>
      <c r="T1756" s="51">
        <v>-3.4350000000000001</v>
      </c>
      <c r="U1756" s="51">
        <v>2019</v>
      </c>
    </row>
    <row r="1757" spans="1:21" ht="15.5">
      <c r="A1757" s="51">
        <v>634</v>
      </c>
      <c r="B1757" s="51" t="s">
        <v>783</v>
      </c>
      <c r="C1757" s="51" t="s">
        <v>338</v>
      </c>
      <c r="D1757" s="51" t="str">
        <f t="shared" si="27"/>
        <v>NGDP_RRepublic of Congo</v>
      </c>
      <c r="E1757" s="51" t="s">
        <v>784</v>
      </c>
      <c r="F1757" s="51" t="s">
        <v>340</v>
      </c>
      <c r="G1757" s="51" t="s">
        <v>341</v>
      </c>
      <c r="H1757" s="51" t="s">
        <v>342</v>
      </c>
      <c r="I1757" s="51" t="s">
        <v>343</v>
      </c>
      <c r="J1757" s="51" t="s">
        <v>785</v>
      </c>
      <c r="K1757" s="51">
        <v>5183.7700000000004</v>
      </c>
      <c r="L1757" s="51">
        <v>5146.83</v>
      </c>
      <c r="M1757" s="51">
        <v>5492.53</v>
      </c>
      <c r="N1757" s="51">
        <v>5297.51</v>
      </c>
      <c r="O1757" s="51">
        <v>4730.57</v>
      </c>
      <c r="P1757" s="51">
        <v>4523.68</v>
      </c>
      <c r="Q1757" s="51">
        <v>4232.92</v>
      </c>
      <c r="R1757" s="51">
        <v>4206.6000000000004</v>
      </c>
      <c r="S1757" s="51">
        <v>3877.95</v>
      </c>
      <c r="T1757" s="51">
        <v>3886.33</v>
      </c>
      <c r="U1757" s="51">
        <v>2018</v>
      </c>
    </row>
    <row r="1758" spans="1:21" ht="15.5">
      <c r="A1758" s="51">
        <v>634</v>
      </c>
      <c r="B1758" s="51" t="s">
        <v>783</v>
      </c>
      <c r="C1758" s="51" t="s">
        <v>345</v>
      </c>
      <c r="D1758" s="51" t="str">
        <f t="shared" si="27"/>
        <v>NGDP_RPCHRepublic of Congo</v>
      </c>
      <c r="E1758" s="51" t="s">
        <v>784</v>
      </c>
      <c r="F1758" s="51" t="s">
        <v>340</v>
      </c>
      <c r="G1758" s="51" t="s">
        <v>346</v>
      </c>
      <c r="H1758" s="51" t="s">
        <v>347</v>
      </c>
      <c r="I1758" s="51"/>
      <c r="J1758" s="51" t="s">
        <v>348</v>
      </c>
      <c r="K1758" s="51">
        <v>9.9469999999999992</v>
      </c>
      <c r="L1758" s="51">
        <v>-0.71199999999999997</v>
      </c>
      <c r="M1758" s="51">
        <v>6.7169999999999996</v>
      </c>
      <c r="N1758" s="51">
        <v>-3.5510000000000002</v>
      </c>
      <c r="O1758" s="51">
        <v>-10.702</v>
      </c>
      <c r="P1758" s="51">
        <v>-4.3739999999999997</v>
      </c>
      <c r="Q1758" s="51">
        <v>-6.4269999999999996</v>
      </c>
      <c r="R1758" s="51">
        <v>-0.622</v>
      </c>
      <c r="S1758" s="51">
        <v>-7.8129999999999997</v>
      </c>
      <c r="T1758" s="51">
        <v>0.216</v>
      </c>
      <c r="U1758" s="51">
        <v>2018</v>
      </c>
    </row>
    <row r="1759" spans="1:21" ht="15.5">
      <c r="A1759" s="51">
        <v>634</v>
      </c>
      <c r="B1759" s="51" t="s">
        <v>783</v>
      </c>
      <c r="C1759" s="51" t="s">
        <v>349</v>
      </c>
      <c r="D1759" s="51" t="str">
        <f t="shared" si="27"/>
        <v>NGDPRepublic of Congo</v>
      </c>
      <c r="E1759" s="51" t="s">
        <v>784</v>
      </c>
      <c r="F1759" s="51" t="s">
        <v>155</v>
      </c>
      <c r="G1759" s="51" t="s">
        <v>350</v>
      </c>
      <c r="H1759" s="51" t="s">
        <v>342</v>
      </c>
      <c r="I1759" s="51" t="s">
        <v>343</v>
      </c>
      <c r="J1759" s="51" t="s">
        <v>785</v>
      </c>
      <c r="K1759" s="51">
        <v>9033.23</v>
      </c>
      <c r="L1759" s="51">
        <v>8869.81</v>
      </c>
      <c r="M1759" s="51">
        <v>8844.6299999999992</v>
      </c>
      <c r="N1759" s="51">
        <v>7029.66</v>
      </c>
      <c r="O1759" s="51">
        <v>6021.96</v>
      </c>
      <c r="P1759" s="51">
        <v>6453.24</v>
      </c>
      <c r="Q1759" s="51">
        <v>7440.62</v>
      </c>
      <c r="R1759" s="51">
        <v>7347.99</v>
      </c>
      <c r="S1759" s="51">
        <v>5880.94</v>
      </c>
      <c r="T1759" s="51">
        <v>6382.64</v>
      </c>
      <c r="U1759" s="51">
        <v>2018</v>
      </c>
    </row>
    <row r="1760" spans="1:21" ht="15.5">
      <c r="A1760" s="51">
        <v>634</v>
      </c>
      <c r="B1760" s="51" t="s">
        <v>783</v>
      </c>
      <c r="C1760" s="51" t="s">
        <v>157</v>
      </c>
      <c r="D1760" s="51" t="str">
        <f t="shared" si="27"/>
        <v>NGDPDRepublic of Congo</v>
      </c>
      <c r="E1760" s="51" t="s">
        <v>784</v>
      </c>
      <c r="F1760" s="51" t="s">
        <v>155</v>
      </c>
      <c r="G1760" s="51" t="s">
        <v>351</v>
      </c>
      <c r="H1760" s="51" t="s">
        <v>352</v>
      </c>
      <c r="I1760" s="51" t="s">
        <v>343</v>
      </c>
      <c r="J1760" s="51" t="s">
        <v>353</v>
      </c>
      <c r="K1760" s="51">
        <v>17.704000000000001</v>
      </c>
      <c r="L1760" s="51">
        <v>17.959</v>
      </c>
      <c r="M1760" s="51">
        <v>17.917999999999999</v>
      </c>
      <c r="N1760" s="51">
        <v>11.891</v>
      </c>
      <c r="O1760" s="51">
        <v>10.159000000000001</v>
      </c>
      <c r="P1760" s="51">
        <v>11.11</v>
      </c>
      <c r="Q1760" s="51">
        <v>13.401999999999999</v>
      </c>
      <c r="R1760" s="51">
        <v>12.542</v>
      </c>
      <c r="S1760" s="51">
        <v>10.231999999999999</v>
      </c>
      <c r="T1760" s="51">
        <v>12.022</v>
      </c>
      <c r="U1760" s="51">
        <v>2018</v>
      </c>
    </row>
    <row r="1761" spans="1:21" ht="15.5">
      <c r="A1761" s="51">
        <v>634</v>
      </c>
      <c r="B1761" s="51" t="s">
        <v>783</v>
      </c>
      <c r="C1761" s="51" t="s">
        <v>354</v>
      </c>
      <c r="D1761" s="51" t="str">
        <f t="shared" si="27"/>
        <v>PPPGDPRepublic of Congo</v>
      </c>
      <c r="E1761" s="51" t="s">
        <v>784</v>
      </c>
      <c r="F1761" s="51" t="s">
        <v>155</v>
      </c>
      <c r="G1761" s="51" t="s">
        <v>355</v>
      </c>
      <c r="H1761" s="51" t="s">
        <v>356</v>
      </c>
      <c r="I1761" s="51" t="s">
        <v>343</v>
      </c>
      <c r="J1761" s="51" t="s">
        <v>353</v>
      </c>
      <c r="K1761" s="51">
        <v>28.576000000000001</v>
      </c>
      <c r="L1761" s="51">
        <v>28.056000000000001</v>
      </c>
      <c r="M1761" s="51">
        <v>28.096</v>
      </c>
      <c r="N1761" s="51">
        <v>22.530999999999999</v>
      </c>
      <c r="O1761" s="51">
        <v>19.018999999999998</v>
      </c>
      <c r="P1761" s="51">
        <v>21.678999999999998</v>
      </c>
      <c r="Q1761" s="51">
        <v>20.773</v>
      </c>
      <c r="R1761" s="51">
        <v>21.012</v>
      </c>
      <c r="S1761" s="51">
        <v>19.605</v>
      </c>
      <c r="T1761" s="51">
        <v>20.004999999999999</v>
      </c>
      <c r="U1761" s="51">
        <v>2018</v>
      </c>
    </row>
    <row r="1762" spans="1:21" ht="15.5">
      <c r="A1762" s="51">
        <v>634</v>
      </c>
      <c r="B1762" s="51" t="s">
        <v>783</v>
      </c>
      <c r="C1762" s="51" t="s">
        <v>357</v>
      </c>
      <c r="D1762" s="51" t="str">
        <f t="shared" si="27"/>
        <v>NGDP_DRepublic of Congo</v>
      </c>
      <c r="E1762" s="51" t="s">
        <v>784</v>
      </c>
      <c r="F1762" s="51" t="s">
        <v>358</v>
      </c>
      <c r="G1762" s="51" t="s">
        <v>359</v>
      </c>
      <c r="H1762" s="51" t="s">
        <v>360</v>
      </c>
      <c r="I1762" s="51"/>
      <c r="J1762" s="51" t="s">
        <v>361</v>
      </c>
      <c r="K1762" s="51">
        <v>174.26</v>
      </c>
      <c r="L1762" s="51">
        <v>172.33500000000001</v>
      </c>
      <c r="M1762" s="51">
        <v>161.03</v>
      </c>
      <c r="N1762" s="51">
        <v>132.697</v>
      </c>
      <c r="O1762" s="51">
        <v>127.29900000000001</v>
      </c>
      <c r="P1762" s="51">
        <v>142.655</v>
      </c>
      <c r="Q1762" s="51">
        <v>175.78</v>
      </c>
      <c r="R1762" s="51">
        <v>174.678</v>
      </c>
      <c r="S1762" s="51">
        <v>151.65100000000001</v>
      </c>
      <c r="T1762" s="51">
        <v>164.233</v>
      </c>
      <c r="U1762" s="51">
        <v>2018</v>
      </c>
    </row>
    <row r="1763" spans="1:21" ht="15.5">
      <c r="A1763" s="51">
        <v>634</v>
      </c>
      <c r="B1763" s="51" t="s">
        <v>783</v>
      </c>
      <c r="C1763" s="51" t="s">
        <v>362</v>
      </c>
      <c r="D1763" s="51" t="str">
        <f t="shared" si="27"/>
        <v>NGDPRPCRepublic of Congo</v>
      </c>
      <c r="E1763" s="51" t="s">
        <v>784</v>
      </c>
      <c r="F1763" s="51" t="s">
        <v>363</v>
      </c>
      <c r="G1763" s="51" t="s">
        <v>364</v>
      </c>
      <c r="H1763" s="51" t="s">
        <v>342</v>
      </c>
      <c r="I1763" s="51" t="s">
        <v>333</v>
      </c>
      <c r="J1763" s="51" t="s">
        <v>365</v>
      </c>
      <c r="K1763" s="51">
        <v>1349043.87</v>
      </c>
      <c r="L1763" s="51">
        <v>1306763.72</v>
      </c>
      <c r="M1763" s="51">
        <v>1360521.81</v>
      </c>
      <c r="N1763" s="51">
        <v>1280210.1200000001</v>
      </c>
      <c r="O1763" s="51">
        <v>1115317.8500000001</v>
      </c>
      <c r="P1763" s="51">
        <v>1040526.26</v>
      </c>
      <c r="Q1763" s="51">
        <v>949900.21</v>
      </c>
      <c r="R1763" s="51">
        <v>920969.36</v>
      </c>
      <c r="S1763" s="51">
        <v>828308.1</v>
      </c>
      <c r="T1763" s="51">
        <v>809851.21</v>
      </c>
      <c r="U1763" s="51">
        <v>2018</v>
      </c>
    </row>
    <row r="1764" spans="1:21" ht="15.5">
      <c r="A1764" s="51">
        <v>634</v>
      </c>
      <c r="B1764" s="51" t="s">
        <v>783</v>
      </c>
      <c r="C1764" s="51" t="s">
        <v>366</v>
      </c>
      <c r="D1764" s="51" t="str">
        <f t="shared" si="27"/>
        <v>NGDPRPPPPCRepublic of Congo</v>
      </c>
      <c r="E1764" s="51" t="s">
        <v>784</v>
      </c>
      <c r="F1764" s="51" t="s">
        <v>363</v>
      </c>
      <c r="G1764" s="51" t="s">
        <v>367</v>
      </c>
      <c r="H1764" s="51" t="s">
        <v>368</v>
      </c>
      <c r="I1764" s="51" t="s">
        <v>333</v>
      </c>
      <c r="J1764" s="51" t="s">
        <v>365</v>
      </c>
      <c r="K1764" s="51">
        <v>6465.04</v>
      </c>
      <c r="L1764" s="51">
        <v>6262.42</v>
      </c>
      <c r="M1764" s="51">
        <v>6520.04</v>
      </c>
      <c r="N1764" s="51">
        <v>6135.17</v>
      </c>
      <c r="O1764" s="51">
        <v>5344.95</v>
      </c>
      <c r="P1764" s="51">
        <v>4986.53</v>
      </c>
      <c r="Q1764" s="51">
        <v>4552.22</v>
      </c>
      <c r="R1764" s="51">
        <v>4413.57</v>
      </c>
      <c r="S1764" s="51">
        <v>3969.51</v>
      </c>
      <c r="T1764" s="51">
        <v>3881.06</v>
      </c>
      <c r="U1764" s="51">
        <v>2018</v>
      </c>
    </row>
    <row r="1765" spans="1:21" ht="15.5">
      <c r="A1765" s="51">
        <v>634</v>
      </c>
      <c r="B1765" s="51" t="s">
        <v>783</v>
      </c>
      <c r="C1765" s="51" t="s">
        <v>369</v>
      </c>
      <c r="D1765" s="51" t="str">
        <f t="shared" si="27"/>
        <v>NGDPPCRepublic of Congo</v>
      </c>
      <c r="E1765" s="51" t="s">
        <v>784</v>
      </c>
      <c r="F1765" s="51" t="s">
        <v>370</v>
      </c>
      <c r="G1765" s="51" t="s">
        <v>371</v>
      </c>
      <c r="H1765" s="51" t="s">
        <v>342</v>
      </c>
      <c r="I1765" s="51" t="s">
        <v>333</v>
      </c>
      <c r="J1765" s="51" t="s">
        <v>372</v>
      </c>
      <c r="K1765" s="51">
        <v>2350843.63</v>
      </c>
      <c r="L1765" s="51">
        <v>2252013.54</v>
      </c>
      <c r="M1765" s="51">
        <v>2190850.2000000002</v>
      </c>
      <c r="N1765" s="51">
        <v>1698804.94</v>
      </c>
      <c r="O1765" s="51">
        <v>1419787.82</v>
      </c>
      <c r="P1765" s="51">
        <v>1484359.01</v>
      </c>
      <c r="Q1765" s="51">
        <v>1669731.31</v>
      </c>
      <c r="R1765" s="51">
        <v>1608726.27</v>
      </c>
      <c r="S1765" s="51">
        <v>1256136.3600000001</v>
      </c>
      <c r="T1765" s="51">
        <v>1330044.75</v>
      </c>
      <c r="U1765" s="51">
        <v>2018</v>
      </c>
    </row>
    <row r="1766" spans="1:21" ht="15.5">
      <c r="A1766" s="51">
        <v>634</v>
      </c>
      <c r="B1766" s="51" t="s">
        <v>783</v>
      </c>
      <c r="C1766" s="51" t="s">
        <v>373</v>
      </c>
      <c r="D1766" s="51" t="str">
        <f t="shared" si="27"/>
        <v>NGDPDPCRepublic of Congo</v>
      </c>
      <c r="E1766" s="51" t="s">
        <v>784</v>
      </c>
      <c r="F1766" s="51" t="s">
        <v>370</v>
      </c>
      <c r="G1766" s="51" t="s">
        <v>374</v>
      </c>
      <c r="H1766" s="51" t="s">
        <v>352</v>
      </c>
      <c r="I1766" s="51" t="s">
        <v>333</v>
      </c>
      <c r="J1766" s="51" t="s">
        <v>372</v>
      </c>
      <c r="K1766" s="51">
        <v>4607.3900000000003</v>
      </c>
      <c r="L1766" s="51">
        <v>4559.7299999999996</v>
      </c>
      <c r="M1766" s="51">
        <v>4438.24</v>
      </c>
      <c r="N1766" s="51">
        <v>2873.72</v>
      </c>
      <c r="O1766" s="51">
        <v>2395.1799999999998</v>
      </c>
      <c r="P1766" s="51">
        <v>2555.44</v>
      </c>
      <c r="Q1766" s="51">
        <v>3007.47</v>
      </c>
      <c r="R1766" s="51">
        <v>2745.8</v>
      </c>
      <c r="S1766" s="51">
        <v>2185.58</v>
      </c>
      <c r="T1766" s="51">
        <v>2505.11</v>
      </c>
      <c r="U1766" s="51">
        <v>2018</v>
      </c>
    </row>
    <row r="1767" spans="1:21" ht="15.5">
      <c r="A1767" s="51">
        <v>634</v>
      </c>
      <c r="B1767" s="51" t="s">
        <v>783</v>
      </c>
      <c r="C1767" s="51" t="s">
        <v>375</v>
      </c>
      <c r="D1767" s="51" t="str">
        <f t="shared" si="27"/>
        <v>PPPPCRepublic of Congo</v>
      </c>
      <c r="E1767" s="51" t="s">
        <v>784</v>
      </c>
      <c r="F1767" s="51" t="s">
        <v>370</v>
      </c>
      <c r="G1767" s="51" t="s">
        <v>376</v>
      </c>
      <c r="H1767" s="51" t="s">
        <v>356</v>
      </c>
      <c r="I1767" s="51" t="s">
        <v>333</v>
      </c>
      <c r="J1767" s="51" t="s">
        <v>372</v>
      </c>
      <c r="K1767" s="51">
        <v>7436.64</v>
      </c>
      <c r="L1767" s="51">
        <v>7123.2</v>
      </c>
      <c r="M1767" s="51">
        <v>6959.39</v>
      </c>
      <c r="N1767" s="51">
        <v>5444.9</v>
      </c>
      <c r="O1767" s="51">
        <v>4484.13</v>
      </c>
      <c r="P1767" s="51">
        <v>4986.53</v>
      </c>
      <c r="Q1767" s="51">
        <v>4661.5200000000004</v>
      </c>
      <c r="R1767" s="51">
        <v>4600.2299999999996</v>
      </c>
      <c r="S1767" s="51">
        <v>4187.54</v>
      </c>
      <c r="T1767" s="51">
        <v>4168.84</v>
      </c>
      <c r="U1767" s="51">
        <v>2018</v>
      </c>
    </row>
    <row r="1768" spans="1:21" ht="15.5">
      <c r="A1768" s="51">
        <v>634</v>
      </c>
      <c r="B1768" s="51" t="s">
        <v>783</v>
      </c>
      <c r="C1768" s="51" t="s">
        <v>377</v>
      </c>
      <c r="D1768" s="51" t="str">
        <f t="shared" si="27"/>
        <v>NGAP_NPGDPRepublic of Congo</v>
      </c>
      <c r="E1768" s="51" t="s">
        <v>784</v>
      </c>
      <c r="F1768" s="51" t="s">
        <v>378</v>
      </c>
      <c r="G1768" s="51" t="s">
        <v>379</v>
      </c>
      <c r="H1768" s="51" t="s">
        <v>380</v>
      </c>
      <c r="I1768" s="51"/>
      <c r="J1768" s="51"/>
      <c r="K1768" s="51"/>
      <c r="L1768" s="51"/>
      <c r="M1768" s="51"/>
      <c r="N1768" s="51"/>
      <c r="O1768" s="51"/>
      <c r="P1768" s="51"/>
      <c r="Q1768" s="51"/>
      <c r="R1768" s="51"/>
      <c r="S1768" s="51"/>
      <c r="T1768" s="51"/>
      <c r="U1768" s="51"/>
    </row>
    <row r="1769" spans="1:21" ht="15.5">
      <c r="A1769" s="51">
        <v>634</v>
      </c>
      <c r="B1769" s="51" t="s">
        <v>783</v>
      </c>
      <c r="C1769" s="51" t="s">
        <v>381</v>
      </c>
      <c r="D1769" s="51" t="str">
        <f t="shared" si="27"/>
        <v>PPPSHRepublic of Congo</v>
      </c>
      <c r="E1769" s="51" t="s">
        <v>784</v>
      </c>
      <c r="F1769" s="51" t="s">
        <v>382</v>
      </c>
      <c r="G1769" s="51" t="s">
        <v>383</v>
      </c>
      <c r="H1769" s="51" t="s">
        <v>384</v>
      </c>
      <c r="I1769" s="51"/>
      <c r="J1769" s="51" t="s">
        <v>353</v>
      </c>
      <c r="K1769" s="51">
        <v>2.9000000000000001E-2</v>
      </c>
      <c r="L1769" s="51">
        <v>2.7E-2</v>
      </c>
      <c r="M1769" s="51">
        <v>2.5999999999999999E-2</v>
      </c>
      <c r="N1769" s="51">
        <v>0.02</v>
      </c>
      <c r="O1769" s="51">
        <v>1.6E-2</v>
      </c>
      <c r="P1769" s="51">
        <v>1.7999999999999999E-2</v>
      </c>
      <c r="Q1769" s="51">
        <v>1.6E-2</v>
      </c>
      <c r="R1769" s="51">
        <v>1.6E-2</v>
      </c>
      <c r="S1769" s="51">
        <v>1.4999999999999999E-2</v>
      </c>
      <c r="T1769" s="51">
        <v>1.4E-2</v>
      </c>
      <c r="U1769" s="51">
        <v>2018</v>
      </c>
    </row>
    <row r="1770" spans="1:21" ht="15.5">
      <c r="A1770" s="51">
        <v>634</v>
      </c>
      <c r="B1770" s="51" t="s">
        <v>783</v>
      </c>
      <c r="C1770" s="51" t="s">
        <v>385</v>
      </c>
      <c r="D1770" s="51" t="str">
        <f t="shared" si="27"/>
        <v>PPPEXRepublic of Congo</v>
      </c>
      <c r="E1770" s="51" t="s">
        <v>784</v>
      </c>
      <c r="F1770" s="51" t="s">
        <v>386</v>
      </c>
      <c r="G1770" s="51" t="s">
        <v>387</v>
      </c>
      <c r="H1770" s="51" t="s">
        <v>388</v>
      </c>
      <c r="I1770" s="51"/>
      <c r="J1770" s="51" t="s">
        <v>353</v>
      </c>
      <c r="K1770" s="51">
        <v>316.11599999999999</v>
      </c>
      <c r="L1770" s="51">
        <v>316.15199999999999</v>
      </c>
      <c r="M1770" s="51">
        <v>314.80500000000001</v>
      </c>
      <c r="N1770" s="51">
        <v>311.99900000000002</v>
      </c>
      <c r="O1770" s="51">
        <v>316.625</v>
      </c>
      <c r="P1770" s="51">
        <v>297.67399999999998</v>
      </c>
      <c r="Q1770" s="51">
        <v>358.19499999999999</v>
      </c>
      <c r="R1770" s="51">
        <v>349.70600000000002</v>
      </c>
      <c r="S1770" s="51">
        <v>299.97000000000003</v>
      </c>
      <c r="T1770" s="51">
        <v>319.04500000000002</v>
      </c>
      <c r="U1770" s="51">
        <v>2018</v>
      </c>
    </row>
    <row r="1771" spans="1:21" ht="15.5">
      <c r="A1771" s="51">
        <v>634</v>
      </c>
      <c r="B1771" s="51" t="s">
        <v>783</v>
      </c>
      <c r="C1771" s="51" t="s">
        <v>389</v>
      </c>
      <c r="D1771" s="51" t="str">
        <f t="shared" si="27"/>
        <v>NID_NGDPRepublic of Congo</v>
      </c>
      <c r="E1771" s="51" t="s">
        <v>784</v>
      </c>
      <c r="F1771" s="51" t="s">
        <v>390</v>
      </c>
      <c r="G1771" s="51" t="s">
        <v>391</v>
      </c>
      <c r="H1771" s="51" t="s">
        <v>392</v>
      </c>
      <c r="I1771" s="51"/>
      <c r="J1771" s="51" t="s">
        <v>785</v>
      </c>
      <c r="K1771" s="51">
        <v>43.817</v>
      </c>
      <c r="L1771" s="51">
        <v>47.064</v>
      </c>
      <c r="M1771" s="51">
        <v>52.863999999999997</v>
      </c>
      <c r="N1771" s="51">
        <v>78.301000000000002</v>
      </c>
      <c r="O1771" s="51">
        <v>73.766000000000005</v>
      </c>
      <c r="P1771" s="51">
        <v>36.465000000000003</v>
      </c>
      <c r="Q1771" s="51">
        <v>23.388999999999999</v>
      </c>
      <c r="R1771" s="51">
        <v>22.228999999999999</v>
      </c>
      <c r="S1771" s="51">
        <v>21.422999999999998</v>
      </c>
      <c r="T1771" s="51">
        <v>24.105</v>
      </c>
      <c r="U1771" s="51">
        <v>2018</v>
      </c>
    </row>
    <row r="1772" spans="1:21" ht="15.5">
      <c r="A1772" s="51">
        <v>634</v>
      </c>
      <c r="B1772" s="51" t="s">
        <v>783</v>
      </c>
      <c r="C1772" s="51" t="s">
        <v>393</v>
      </c>
      <c r="D1772" s="51" t="str">
        <f t="shared" si="27"/>
        <v>NGSD_NGDPRepublic of Congo</v>
      </c>
      <c r="E1772" s="51" t="s">
        <v>784</v>
      </c>
      <c r="F1772" s="51" t="s">
        <v>394</v>
      </c>
      <c r="G1772" s="51" t="s">
        <v>395</v>
      </c>
      <c r="H1772" s="51" t="s">
        <v>392</v>
      </c>
      <c r="I1772" s="51"/>
      <c r="J1772" s="51" t="s">
        <v>785</v>
      </c>
      <c r="K1772" s="51">
        <v>57.46</v>
      </c>
      <c r="L1772" s="51">
        <v>57.835000000000001</v>
      </c>
      <c r="M1772" s="51">
        <v>53.905999999999999</v>
      </c>
      <c r="N1772" s="51">
        <v>39.314999999999998</v>
      </c>
      <c r="O1772" s="51">
        <v>25.088000000000001</v>
      </c>
      <c r="P1772" s="51">
        <v>33.195</v>
      </c>
      <c r="Q1772" s="51">
        <v>24.86</v>
      </c>
      <c r="R1772" s="51">
        <v>24.544</v>
      </c>
      <c r="S1772" s="51">
        <v>17.652000000000001</v>
      </c>
      <c r="T1772" s="51">
        <v>23.920999999999999</v>
      </c>
      <c r="U1772" s="51">
        <v>2018</v>
      </c>
    </row>
    <row r="1773" spans="1:21" ht="15.5">
      <c r="A1773" s="51">
        <v>634</v>
      </c>
      <c r="B1773" s="51" t="s">
        <v>783</v>
      </c>
      <c r="C1773" s="51" t="s">
        <v>396</v>
      </c>
      <c r="D1773" s="51" t="str">
        <f t="shared" si="27"/>
        <v>PCPIRepublic of Congo</v>
      </c>
      <c r="E1773" s="51" t="s">
        <v>784</v>
      </c>
      <c r="F1773" s="51" t="s">
        <v>397</v>
      </c>
      <c r="G1773" s="51" t="s">
        <v>398</v>
      </c>
      <c r="H1773" s="51" t="s">
        <v>360</v>
      </c>
      <c r="I1773" s="51"/>
      <c r="J1773" s="51" t="s">
        <v>786</v>
      </c>
      <c r="K1773" s="51">
        <v>128.58500000000001</v>
      </c>
      <c r="L1773" s="51">
        <v>134.54</v>
      </c>
      <c r="M1773" s="51">
        <v>135.767</v>
      </c>
      <c r="N1773" s="51">
        <v>140.06899999999999</v>
      </c>
      <c r="O1773" s="51">
        <v>144.53800000000001</v>
      </c>
      <c r="P1773" s="51">
        <v>145.18700000000001</v>
      </c>
      <c r="Q1773" s="51">
        <v>146.86099999999999</v>
      </c>
      <c r="R1773" s="51">
        <v>150.101</v>
      </c>
      <c r="S1773" s="51">
        <v>153.68199999999999</v>
      </c>
      <c r="T1773" s="51">
        <v>157.73699999999999</v>
      </c>
      <c r="U1773" s="51">
        <v>2019</v>
      </c>
    </row>
    <row r="1774" spans="1:21" ht="15.5">
      <c r="A1774" s="51">
        <v>634</v>
      </c>
      <c r="B1774" s="51" t="s">
        <v>783</v>
      </c>
      <c r="C1774" s="51" t="s">
        <v>400</v>
      </c>
      <c r="D1774" s="51" t="str">
        <f t="shared" si="27"/>
        <v>PCPIPCHRepublic of Congo</v>
      </c>
      <c r="E1774" s="51" t="s">
        <v>784</v>
      </c>
      <c r="F1774" s="51" t="s">
        <v>397</v>
      </c>
      <c r="G1774" s="51" t="s">
        <v>401</v>
      </c>
      <c r="H1774" s="51" t="s">
        <v>347</v>
      </c>
      <c r="I1774" s="51"/>
      <c r="J1774" s="51" t="s">
        <v>402</v>
      </c>
      <c r="K1774" s="51">
        <v>5.0090000000000003</v>
      </c>
      <c r="L1774" s="51">
        <v>4.6310000000000002</v>
      </c>
      <c r="M1774" s="51">
        <v>0.91200000000000003</v>
      </c>
      <c r="N1774" s="51">
        <v>3.1680000000000001</v>
      </c>
      <c r="O1774" s="51">
        <v>3.1909999999999998</v>
      </c>
      <c r="P1774" s="51">
        <v>0.44900000000000001</v>
      </c>
      <c r="Q1774" s="51">
        <v>1.153</v>
      </c>
      <c r="R1774" s="51">
        <v>2.2069999999999999</v>
      </c>
      <c r="S1774" s="51">
        <v>2.3860000000000001</v>
      </c>
      <c r="T1774" s="51">
        <v>2.6379999999999999</v>
      </c>
      <c r="U1774" s="51">
        <v>2019</v>
      </c>
    </row>
    <row r="1775" spans="1:21" ht="15.5">
      <c r="A1775" s="51">
        <v>634</v>
      </c>
      <c r="B1775" s="51" t="s">
        <v>783</v>
      </c>
      <c r="C1775" s="51" t="s">
        <v>403</v>
      </c>
      <c r="D1775" s="51" t="str">
        <f t="shared" si="27"/>
        <v>PCPIERepublic of Congo</v>
      </c>
      <c r="E1775" s="51" t="s">
        <v>784</v>
      </c>
      <c r="F1775" s="51" t="s">
        <v>404</v>
      </c>
      <c r="G1775" s="51" t="s">
        <v>405</v>
      </c>
      <c r="H1775" s="51" t="s">
        <v>360</v>
      </c>
      <c r="I1775" s="51"/>
      <c r="J1775" s="51" t="s">
        <v>786</v>
      </c>
      <c r="K1775" s="51">
        <v>134.66200000000001</v>
      </c>
      <c r="L1775" s="51">
        <v>137.47200000000001</v>
      </c>
      <c r="M1775" s="51">
        <v>138.12700000000001</v>
      </c>
      <c r="N1775" s="51">
        <v>143.78200000000001</v>
      </c>
      <c r="O1775" s="51">
        <v>143.73099999999999</v>
      </c>
      <c r="P1775" s="51">
        <v>146.29599999999999</v>
      </c>
      <c r="Q1775" s="51">
        <v>147.60900000000001</v>
      </c>
      <c r="R1775" s="51">
        <v>153.21600000000001</v>
      </c>
      <c r="S1775" s="51">
        <v>157.072</v>
      </c>
      <c r="T1775" s="51">
        <v>161.34100000000001</v>
      </c>
      <c r="U1775" s="51">
        <v>2019</v>
      </c>
    </row>
    <row r="1776" spans="1:21" ht="15.5">
      <c r="A1776" s="51">
        <v>634</v>
      </c>
      <c r="B1776" s="51" t="s">
        <v>783</v>
      </c>
      <c r="C1776" s="51" t="s">
        <v>406</v>
      </c>
      <c r="D1776" s="51" t="str">
        <f t="shared" si="27"/>
        <v>PCPIEPCHRepublic of Congo</v>
      </c>
      <c r="E1776" s="51" t="s">
        <v>784</v>
      </c>
      <c r="F1776" s="51" t="s">
        <v>404</v>
      </c>
      <c r="G1776" s="51" t="s">
        <v>407</v>
      </c>
      <c r="H1776" s="51" t="s">
        <v>347</v>
      </c>
      <c r="I1776" s="51"/>
      <c r="J1776" s="51" t="s">
        <v>408</v>
      </c>
      <c r="K1776" s="51">
        <v>7.4690000000000003</v>
      </c>
      <c r="L1776" s="51">
        <v>2.0870000000000002</v>
      </c>
      <c r="M1776" s="51">
        <v>0.47699999999999998</v>
      </c>
      <c r="N1776" s="51">
        <v>4.0940000000000003</v>
      </c>
      <c r="O1776" s="51">
        <v>-3.5999999999999997E-2</v>
      </c>
      <c r="P1776" s="51">
        <v>1.7849999999999999</v>
      </c>
      <c r="Q1776" s="51">
        <v>0.89700000000000002</v>
      </c>
      <c r="R1776" s="51">
        <v>3.7989999999999999</v>
      </c>
      <c r="S1776" s="51">
        <v>2.5169999999999999</v>
      </c>
      <c r="T1776" s="51">
        <v>2.718</v>
      </c>
      <c r="U1776" s="51">
        <v>2019</v>
      </c>
    </row>
    <row r="1777" spans="1:21" ht="15.5">
      <c r="A1777" s="51">
        <v>634</v>
      </c>
      <c r="B1777" s="51" t="s">
        <v>783</v>
      </c>
      <c r="C1777" s="51" t="s">
        <v>409</v>
      </c>
      <c r="D1777" s="51" t="str">
        <f t="shared" si="27"/>
        <v>FLIBOR6Republic of Congo</v>
      </c>
      <c r="E1777" s="51" t="s">
        <v>784</v>
      </c>
      <c r="F1777" s="51" t="s">
        <v>410</v>
      </c>
      <c r="G1777" s="51"/>
      <c r="H1777" s="51" t="s">
        <v>384</v>
      </c>
      <c r="I1777" s="51"/>
      <c r="J1777" s="51"/>
      <c r="K1777" s="51"/>
      <c r="L1777" s="51"/>
      <c r="M1777" s="51"/>
      <c r="N1777" s="51"/>
      <c r="O1777" s="51"/>
      <c r="P1777" s="51"/>
      <c r="Q1777" s="51"/>
      <c r="R1777" s="51"/>
      <c r="S1777" s="51"/>
      <c r="T1777" s="51"/>
      <c r="U1777" s="51"/>
    </row>
    <row r="1778" spans="1:21" ht="15.5">
      <c r="A1778" s="51">
        <v>634</v>
      </c>
      <c r="B1778" s="51" t="s">
        <v>783</v>
      </c>
      <c r="C1778" s="51" t="s">
        <v>411</v>
      </c>
      <c r="D1778" s="51" t="str">
        <f t="shared" si="27"/>
        <v>TM_RPCHRepublic of Congo</v>
      </c>
      <c r="E1778" s="51" t="s">
        <v>784</v>
      </c>
      <c r="F1778" s="51" t="s">
        <v>412</v>
      </c>
      <c r="G1778" s="51" t="s">
        <v>413</v>
      </c>
      <c r="H1778" s="51" t="s">
        <v>347</v>
      </c>
      <c r="I1778" s="51"/>
      <c r="J1778" s="51" t="s">
        <v>787</v>
      </c>
      <c r="K1778" s="51">
        <v>-12.477</v>
      </c>
      <c r="L1778" s="51">
        <v>4.7140000000000004</v>
      </c>
      <c r="M1778" s="51">
        <v>32.700000000000003</v>
      </c>
      <c r="N1778" s="51">
        <v>34.843000000000004</v>
      </c>
      <c r="O1778" s="51">
        <v>-1.024</v>
      </c>
      <c r="P1778" s="51">
        <v>-39.637</v>
      </c>
      <c r="Q1778" s="51">
        <v>18.693000000000001</v>
      </c>
      <c r="R1778" s="51">
        <v>-9.782</v>
      </c>
      <c r="S1778" s="51">
        <v>-12.6</v>
      </c>
      <c r="T1778" s="51">
        <v>11.047000000000001</v>
      </c>
      <c r="U1778" s="51">
        <v>2017</v>
      </c>
    </row>
    <row r="1779" spans="1:21" ht="15.5">
      <c r="A1779" s="51">
        <v>634</v>
      </c>
      <c r="B1779" s="51" t="s">
        <v>783</v>
      </c>
      <c r="C1779" s="51" t="s">
        <v>415</v>
      </c>
      <c r="D1779" s="51" t="str">
        <f t="shared" si="27"/>
        <v>TMG_RPCHRepublic of Congo</v>
      </c>
      <c r="E1779" s="51" t="s">
        <v>784</v>
      </c>
      <c r="F1779" s="51" t="s">
        <v>416</v>
      </c>
      <c r="G1779" s="51" t="s">
        <v>417</v>
      </c>
      <c r="H1779" s="51" t="s">
        <v>347</v>
      </c>
      <c r="I1779" s="51"/>
      <c r="J1779" s="51" t="s">
        <v>787</v>
      </c>
      <c r="K1779" s="51">
        <v>-15.419</v>
      </c>
      <c r="L1779" s="51">
        <v>-4.3949999999999996</v>
      </c>
      <c r="M1779" s="51">
        <v>41.103999999999999</v>
      </c>
      <c r="N1779" s="51">
        <v>46.122999999999998</v>
      </c>
      <c r="O1779" s="51">
        <v>0.92600000000000005</v>
      </c>
      <c r="P1779" s="51">
        <v>-41.545999999999999</v>
      </c>
      <c r="Q1779" s="51">
        <v>4.5979999999999999</v>
      </c>
      <c r="R1779" s="51">
        <v>-14.336</v>
      </c>
      <c r="S1779" s="51">
        <v>-1.05</v>
      </c>
      <c r="T1779" s="51">
        <v>5.0759999999999996</v>
      </c>
      <c r="U1779" s="51">
        <v>2017</v>
      </c>
    </row>
    <row r="1780" spans="1:21" ht="15.5">
      <c r="A1780" s="51">
        <v>634</v>
      </c>
      <c r="B1780" s="51" t="s">
        <v>783</v>
      </c>
      <c r="C1780" s="51" t="s">
        <v>418</v>
      </c>
      <c r="D1780" s="51" t="str">
        <f t="shared" si="27"/>
        <v>TX_RPCHRepublic of Congo</v>
      </c>
      <c r="E1780" s="51" t="s">
        <v>784</v>
      </c>
      <c r="F1780" s="51" t="s">
        <v>419</v>
      </c>
      <c r="G1780" s="51" t="s">
        <v>420</v>
      </c>
      <c r="H1780" s="51" t="s">
        <v>347</v>
      </c>
      <c r="I1780" s="51"/>
      <c r="J1780" s="51" t="s">
        <v>787</v>
      </c>
      <c r="K1780" s="51">
        <v>-11.212999999999999</v>
      </c>
      <c r="L1780" s="51">
        <v>-8.3019999999999996</v>
      </c>
      <c r="M1780" s="51">
        <v>3.4340000000000002</v>
      </c>
      <c r="N1780" s="51">
        <v>-1.36</v>
      </c>
      <c r="O1780" s="51">
        <v>59.457000000000001</v>
      </c>
      <c r="P1780" s="51">
        <v>-4.5659999999999998</v>
      </c>
      <c r="Q1780" s="51">
        <v>8.9949999999999992</v>
      </c>
      <c r="R1780" s="51">
        <v>-0.40500000000000003</v>
      </c>
      <c r="S1780" s="51">
        <v>-10.785</v>
      </c>
      <c r="T1780" s="51">
        <v>15.553000000000001</v>
      </c>
      <c r="U1780" s="51">
        <v>2017</v>
      </c>
    </row>
    <row r="1781" spans="1:21" ht="15.5">
      <c r="A1781" s="51">
        <v>634</v>
      </c>
      <c r="B1781" s="51" t="s">
        <v>783</v>
      </c>
      <c r="C1781" s="51" t="s">
        <v>421</v>
      </c>
      <c r="D1781" s="51" t="str">
        <f t="shared" si="27"/>
        <v>TXG_RPCHRepublic of Congo</v>
      </c>
      <c r="E1781" s="51" t="s">
        <v>784</v>
      </c>
      <c r="F1781" s="51" t="s">
        <v>422</v>
      </c>
      <c r="G1781" s="51" t="s">
        <v>423</v>
      </c>
      <c r="H1781" s="51" t="s">
        <v>347</v>
      </c>
      <c r="I1781" s="51"/>
      <c r="J1781" s="51" t="s">
        <v>787</v>
      </c>
      <c r="K1781" s="51">
        <v>-11.212999999999999</v>
      </c>
      <c r="L1781" s="51">
        <v>-8.3019999999999996</v>
      </c>
      <c r="M1781" s="51">
        <v>3.4340000000000002</v>
      </c>
      <c r="N1781" s="51">
        <v>-1.36</v>
      </c>
      <c r="O1781" s="51">
        <v>59.457000000000001</v>
      </c>
      <c r="P1781" s="51">
        <v>-4.5659999999999998</v>
      </c>
      <c r="Q1781" s="51">
        <v>8.9949999999999992</v>
      </c>
      <c r="R1781" s="51">
        <v>-0.40500000000000003</v>
      </c>
      <c r="S1781" s="51">
        <v>-10.785</v>
      </c>
      <c r="T1781" s="51">
        <v>15.553000000000001</v>
      </c>
      <c r="U1781" s="51">
        <v>2017</v>
      </c>
    </row>
    <row r="1782" spans="1:21" ht="15.5">
      <c r="A1782" s="51">
        <v>634</v>
      </c>
      <c r="B1782" s="51" t="s">
        <v>783</v>
      </c>
      <c r="C1782" s="51" t="s">
        <v>424</v>
      </c>
      <c r="D1782" s="51" t="str">
        <f t="shared" si="27"/>
        <v>LURRepublic of Congo</v>
      </c>
      <c r="E1782" s="51" t="s">
        <v>784</v>
      </c>
      <c r="F1782" s="51" t="s">
        <v>425</v>
      </c>
      <c r="G1782" s="51" t="s">
        <v>426</v>
      </c>
      <c r="H1782" s="51" t="s">
        <v>427</v>
      </c>
      <c r="I1782" s="51"/>
      <c r="J1782" s="51"/>
      <c r="K1782" s="51"/>
      <c r="L1782" s="51"/>
      <c r="M1782" s="51"/>
      <c r="N1782" s="51"/>
      <c r="O1782" s="51"/>
      <c r="P1782" s="51"/>
      <c r="Q1782" s="51"/>
      <c r="R1782" s="51"/>
      <c r="S1782" s="51"/>
      <c r="T1782" s="51"/>
      <c r="U1782" s="51"/>
    </row>
    <row r="1783" spans="1:21" ht="15.5">
      <c r="A1783" s="51">
        <v>634</v>
      </c>
      <c r="B1783" s="51" t="s">
        <v>783</v>
      </c>
      <c r="C1783" s="51" t="s">
        <v>428</v>
      </c>
      <c r="D1783" s="51" t="str">
        <f t="shared" si="27"/>
        <v>LERepublic of Congo</v>
      </c>
      <c r="E1783" s="51" t="s">
        <v>784</v>
      </c>
      <c r="F1783" s="51" t="s">
        <v>429</v>
      </c>
      <c r="G1783" s="51" t="s">
        <v>430</v>
      </c>
      <c r="H1783" s="51" t="s">
        <v>431</v>
      </c>
      <c r="I1783" s="51" t="s">
        <v>432</v>
      </c>
      <c r="J1783" s="51"/>
      <c r="K1783" s="51"/>
      <c r="L1783" s="51"/>
      <c r="M1783" s="51"/>
      <c r="N1783" s="51"/>
      <c r="O1783" s="51"/>
      <c r="P1783" s="51"/>
      <c r="Q1783" s="51"/>
      <c r="R1783" s="51"/>
      <c r="S1783" s="51"/>
      <c r="T1783" s="51"/>
      <c r="U1783" s="51"/>
    </row>
    <row r="1784" spans="1:21" ht="15.5">
      <c r="A1784" s="51">
        <v>634</v>
      </c>
      <c r="B1784" s="51" t="s">
        <v>783</v>
      </c>
      <c r="C1784" s="51" t="s">
        <v>433</v>
      </c>
      <c r="D1784" s="51" t="str">
        <f t="shared" si="27"/>
        <v>LPRepublic of Congo</v>
      </c>
      <c r="E1784" s="51" t="s">
        <v>784</v>
      </c>
      <c r="F1784" s="51" t="s">
        <v>434</v>
      </c>
      <c r="G1784" s="51" t="s">
        <v>435</v>
      </c>
      <c r="H1784" s="51" t="s">
        <v>431</v>
      </c>
      <c r="I1784" s="51" t="s">
        <v>432</v>
      </c>
      <c r="J1784" s="51" t="s">
        <v>788</v>
      </c>
      <c r="K1784" s="51">
        <v>3.843</v>
      </c>
      <c r="L1784" s="51">
        <v>3.9390000000000001</v>
      </c>
      <c r="M1784" s="51">
        <v>4.0369999999999999</v>
      </c>
      <c r="N1784" s="51">
        <v>4.1379999999999999</v>
      </c>
      <c r="O1784" s="51">
        <v>4.2409999999999997</v>
      </c>
      <c r="P1784" s="51">
        <v>4.3470000000000004</v>
      </c>
      <c r="Q1784" s="51">
        <v>4.4560000000000004</v>
      </c>
      <c r="R1784" s="51">
        <v>4.5679999999999996</v>
      </c>
      <c r="S1784" s="51">
        <v>4.6820000000000004</v>
      </c>
      <c r="T1784" s="51">
        <v>4.7990000000000004</v>
      </c>
      <c r="U1784" s="51">
        <v>2020</v>
      </c>
    </row>
    <row r="1785" spans="1:21" ht="15.5">
      <c r="A1785" s="51">
        <v>634</v>
      </c>
      <c r="B1785" s="51" t="s">
        <v>783</v>
      </c>
      <c r="C1785" s="51" t="s">
        <v>437</v>
      </c>
      <c r="D1785" s="51" t="str">
        <f t="shared" si="27"/>
        <v>GGRRepublic of Congo</v>
      </c>
      <c r="E1785" s="51" t="s">
        <v>784</v>
      </c>
      <c r="F1785" s="51" t="s">
        <v>438</v>
      </c>
      <c r="G1785" s="51" t="s">
        <v>439</v>
      </c>
      <c r="H1785" s="51" t="s">
        <v>342</v>
      </c>
      <c r="I1785" s="51" t="s">
        <v>343</v>
      </c>
      <c r="J1785" s="51" t="s">
        <v>789</v>
      </c>
      <c r="K1785" s="51">
        <v>3422.94</v>
      </c>
      <c r="L1785" s="51">
        <v>3507.33</v>
      </c>
      <c r="M1785" s="51">
        <v>3345.94</v>
      </c>
      <c r="N1785" s="51">
        <v>1650.78</v>
      </c>
      <c r="O1785" s="51">
        <v>1571.84</v>
      </c>
      <c r="P1785" s="51">
        <v>1445.04</v>
      </c>
      <c r="Q1785" s="51">
        <v>1888.1</v>
      </c>
      <c r="R1785" s="51">
        <v>2002.77</v>
      </c>
      <c r="S1785" s="51">
        <v>1446.48</v>
      </c>
      <c r="T1785" s="51">
        <v>1736.29</v>
      </c>
      <c r="U1785" s="51">
        <v>2018</v>
      </c>
    </row>
    <row r="1786" spans="1:21" ht="15.5">
      <c r="A1786" s="51">
        <v>634</v>
      </c>
      <c r="B1786" s="51" t="s">
        <v>783</v>
      </c>
      <c r="C1786" s="51" t="s">
        <v>441</v>
      </c>
      <c r="D1786" s="51" t="str">
        <f t="shared" si="27"/>
        <v>GGR_NGDPRepublic of Congo</v>
      </c>
      <c r="E1786" s="51" t="s">
        <v>784</v>
      </c>
      <c r="F1786" s="51" t="s">
        <v>438</v>
      </c>
      <c r="G1786" s="51" t="s">
        <v>439</v>
      </c>
      <c r="H1786" s="51" t="s">
        <v>392</v>
      </c>
      <c r="I1786" s="51"/>
      <c r="J1786" s="51" t="s">
        <v>442</v>
      </c>
      <c r="K1786" s="51">
        <v>37.893000000000001</v>
      </c>
      <c r="L1786" s="51">
        <v>39.542000000000002</v>
      </c>
      <c r="M1786" s="51">
        <v>37.83</v>
      </c>
      <c r="N1786" s="51">
        <v>23.483000000000001</v>
      </c>
      <c r="O1786" s="51">
        <v>26.102</v>
      </c>
      <c r="P1786" s="51">
        <v>22.393000000000001</v>
      </c>
      <c r="Q1786" s="51">
        <v>25.376000000000001</v>
      </c>
      <c r="R1786" s="51">
        <v>27.256</v>
      </c>
      <c r="S1786" s="51">
        <v>24.596</v>
      </c>
      <c r="T1786" s="51">
        <v>27.202999999999999</v>
      </c>
      <c r="U1786" s="51">
        <v>2018</v>
      </c>
    </row>
    <row r="1787" spans="1:21" ht="15.5">
      <c r="A1787" s="51">
        <v>634</v>
      </c>
      <c r="B1787" s="51" t="s">
        <v>783</v>
      </c>
      <c r="C1787" s="51" t="s">
        <v>443</v>
      </c>
      <c r="D1787" s="51" t="str">
        <f t="shared" si="27"/>
        <v>GGXRepublic of Congo</v>
      </c>
      <c r="E1787" s="51" t="s">
        <v>784</v>
      </c>
      <c r="F1787" s="51" t="s">
        <v>444</v>
      </c>
      <c r="G1787" s="51" t="s">
        <v>445</v>
      </c>
      <c r="H1787" s="51" t="s">
        <v>342</v>
      </c>
      <c r="I1787" s="51" t="s">
        <v>343</v>
      </c>
      <c r="J1787" s="51" t="s">
        <v>789</v>
      </c>
      <c r="K1787" s="51">
        <v>2769.29</v>
      </c>
      <c r="L1787" s="51">
        <v>3760.06</v>
      </c>
      <c r="M1787" s="51">
        <v>4295.16</v>
      </c>
      <c r="N1787" s="51">
        <v>2902.42</v>
      </c>
      <c r="O1787" s="51">
        <v>2513.88</v>
      </c>
      <c r="P1787" s="51">
        <v>1827.87</v>
      </c>
      <c r="Q1787" s="51">
        <v>1459.6</v>
      </c>
      <c r="R1787" s="51">
        <v>1650.32</v>
      </c>
      <c r="S1787" s="51">
        <v>1359.83</v>
      </c>
      <c r="T1787" s="51">
        <v>1582.25</v>
      </c>
      <c r="U1787" s="51">
        <v>2018</v>
      </c>
    </row>
    <row r="1788" spans="1:21" ht="15.5">
      <c r="A1788" s="51">
        <v>634</v>
      </c>
      <c r="B1788" s="51" t="s">
        <v>783</v>
      </c>
      <c r="C1788" s="51" t="s">
        <v>446</v>
      </c>
      <c r="D1788" s="51" t="str">
        <f t="shared" si="27"/>
        <v>GGX_NGDPRepublic of Congo</v>
      </c>
      <c r="E1788" s="51" t="s">
        <v>784</v>
      </c>
      <c r="F1788" s="51" t="s">
        <v>444</v>
      </c>
      <c r="G1788" s="51" t="s">
        <v>445</v>
      </c>
      <c r="H1788" s="51" t="s">
        <v>392</v>
      </c>
      <c r="I1788" s="51"/>
      <c r="J1788" s="51" t="s">
        <v>447</v>
      </c>
      <c r="K1788" s="51">
        <v>30.657</v>
      </c>
      <c r="L1788" s="51">
        <v>42.392000000000003</v>
      </c>
      <c r="M1788" s="51">
        <v>48.561999999999998</v>
      </c>
      <c r="N1788" s="51">
        <v>41.287999999999997</v>
      </c>
      <c r="O1788" s="51">
        <v>41.744999999999997</v>
      </c>
      <c r="P1788" s="51">
        <v>28.324999999999999</v>
      </c>
      <c r="Q1788" s="51">
        <v>19.617000000000001</v>
      </c>
      <c r="R1788" s="51">
        <v>22.46</v>
      </c>
      <c r="S1788" s="51">
        <v>23.123000000000001</v>
      </c>
      <c r="T1788" s="51">
        <v>24.79</v>
      </c>
      <c r="U1788" s="51">
        <v>2018</v>
      </c>
    </row>
    <row r="1789" spans="1:21" ht="15.5">
      <c r="A1789" s="51">
        <v>634</v>
      </c>
      <c r="B1789" s="51" t="s">
        <v>783</v>
      </c>
      <c r="C1789" s="51" t="s">
        <v>448</v>
      </c>
      <c r="D1789" s="51" t="str">
        <f t="shared" si="27"/>
        <v>GGXCNLRepublic of Congo</v>
      </c>
      <c r="E1789" s="51" t="s">
        <v>784</v>
      </c>
      <c r="F1789" s="51" t="s">
        <v>449</v>
      </c>
      <c r="G1789" s="51" t="s">
        <v>450</v>
      </c>
      <c r="H1789" s="51" t="s">
        <v>342</v>
      </c>
      <c r="I1789" s="51" t="s">
        <v>343</v>
      </c>
      <c r="J1789" s="51" t="s">
        <v>789</v>
      </c>
      <c r="K1789" s="51">
        <v>653.64400000000001</v>
      </c>
      <c r="L1789" s="51">
        <v>-252.72499999999999</v>
      </c>
      <c r="M1789" s="51">
        <v>-949.22400000000005</v>
      </c>
      <c r="N1789" s="51">
        <v>-1251.6400000000001</v>
      </c>
      <c r="O1789" s="51">
        <v>-942.04200000000003</v>
      </c>
      <c r="P1789" s="51">
        <v>-382.82600000000002</v>
      </c>
      <c r="Q1789" s="51">
        <v>428.50400000000002</v>
      </c>
      <c r="R1789" s="51">
        <v>352.44400000000002</v>
      </c>
      <c r="S1789" s="51">
        <v>86.647999999999996</v>
      </c>
      <c r="T1789" s="51">
        <v>154.04</v>
      </c>
      <c r="U1789" s="51">
        <v>2018</v>
      </c>
    </row>
    <row r="1790" spans="1:21" ht="15.5">
      <c r="A1790" s="51">
        <v>634</v>
      </c>
      <c r="B1790" s="51" t="s">
        <v>783</v>
      </c>
      <c r="C1790" s="51" t="s">
        <v>451</v>
      </c>
      <c r="D1790" s="51" t="str">
        <f t="shared" si="27"/>
        <v>GGXCNL_NGDPRepublic of Congo</v>
      </c>
      <c r="E1790" s="51" t="s">
        <v>784</v>
      </c>
      <c r="F1790" s="51" t="s">
        <v>449</v>
      </c>
      <c r="G1790" s="51" t="s">
        <v>450</v>
      </c>
      <c r="H1790" s="51" t="s">
        <v>392</v>
      </c>
      <c r="I1790" s="51"/>
      <c r="J1790" s="51" t="s">
        <v>452</v>
      </c>
      <c r="K1790" s="51">
        <v>7.2359999999999998</v>
      </c>
      <c r="L1790" s="51">
        <v>-2.8490000000000002</v>
      </c>
      <c r="M1790" s="51">
        <v>-10.731999999999999</v>
      </c>
      <c r="N1790" s="51">
        <v>-17.805</v>
      </c>
      <c r="O1790" s="51">
        <v>-15.643000000000001</v>
      </c>
      <c r="P1790" s="51">
        <v>-5.9320000000000004</v>
      </c>
      <c r="Q1790" s="51">
        <v>5.7590000000000003</v>
      </c>
      <c r="R1790" s="51">
        <v>4.7960000000000003</v>
      </c>
      <c r="S1790" s="51">
        <v>1.4730000000000001</v>
      </c>
      <c r="T1790" s="51">
        <v>2.4129999999999998</v>
      </c>
      <c r="U1790" s="51">
        <v>2018</v>
      </c>
    </row>
    <row r="1791" spans="1:21" ht="15.5">
      <c r="A1791" s="51">
        <v>634</v>
      </c>
      <c r="B1791" s="51" t="s">
        <v>783</v>
      </c>
      <c r="C1791" s="51" t="s">
        <v>453</v>
      </c>
      <c r="D1791" s="51" t="str">
        <f t="shared" si="27"/>
        <v>GGSBRepublic of Congo</v>
      </c>
      <c r="E1791" s="51" t="s">
        <v>784</v>
      </c>
      <c r="F1791" s="51" t="s">
        <v>454</v>
      </c>
      <c r="G1791" s="51" t="s">
        <v>455</v>
      </c>
      <c r="H1791" s="51" t="s">
        <v>342</v>
      </c>
      <c r="I1791" s="51" t="s">
        <v>343</v>
      </c>
      <c r="J1791" s="51"/>
      <c r="K1791" s="51"/>
      <c r="L1791" s="51"/>
      <c r="M1791" s="51"/>
      <c r="N1791" s="51"/>
      <c r="O1791" s="51"/>
      <c r="P1791" s="51"/>
      <c r="Q1791" s="51"/>
      <c r="R1791" s="51"/>
      <c r="S1791" s="51"/>
      <c r="T1791" s="51"/>
      <c r="U1791" s="51"/>
    </row>
    <row r="1792" spans="1:21" ht="15.5">
      <c r="A1792" s="51">
        <v>634</v>
      </c>
      <c r="B1792" s="51" t="s">
        <v>783</v>
      </c>
      <c r="C1792" s="51" t="s">
        <v>456</v>
      </c>
      <c r="D1792" s="51" t="str">
        <f t="shared" si="27"/>
        <v>GGSB_NPGDPRepublic of Congo</v>
      </c>
      <c r="E1792" s="51" t="s">
        <v>784</v>
      </c>
      <c r="F1792" s="51" t="s">
        <v>454</v>
      </c>
      <c r="G1792" s="51" t="s">
        <v>455</v>
      </c>
      <c r="H1792" s="51" t="s">
        <v>380</v>
      </c>
      <c r="I1792" s="51"/>
      <c r="J1792" s="51"/>
      <c r="K1792" s="51"/>
      <c r="L1792" s="51"/>
      <c r="M1792" s="51"/>
      <c r="N1792" s="51"/>
      <c r="O1792" s="51"/>
      <c r="P1792" s="51"/>
      <c r="Q1792" s="51"/>
      <c r="R1792" s="51"/>
      <c r="S1792" s="51"/>
      <c r="T1792" s="51"/>
      <c r="U1792" s="51"/>
    </row>
    <row r="1793" spans="1:21" ht="15.5">
      <c r="A1793" s="51">
        <v>634</v>
      </c>
      <c r="B1793" s="51" t="s">
        <v>783</v>
      </c>
      <c r="C1793" s="51" t="s">
        <v>457</v>
      </c>
      <c r="D1793" s="51" t="str">
        <f t="shared" si="27"/>
        <v>GGXONLBRepublic of Congo</v>
      </c>
      <c r="E1793" s="51" t="s">
        <v>784</v>
      </c>
      <c r="F1793" s="51" t="s">
        <v>458</v>
      </c>
      <c r="G1793" s="51" t="s">
        <v>459</v>
      </c>
      <c r="H1793" s="51" t="s">
        <v>342</v>
      </c>
      <c r="I1793" s="51" t="s">
        <v>343</v>
      </c>
      <c r="J1793" s="51" t="s">
        <v>789</v>
      </c>
      <c r="K1793" s="51">
        <v>654.64400000000001</v>
      </c>
      <c r="L1793" s="51">
        <v>-235.125</v>
      </c>
      <c r="M1793" s="51">
        <v>-933.12400000000002</v>
      </c>
      <c r="N1793" s="51">
        <v>-1206.24</v>
      </c>
      <c r="O1793" s="51">
        <v>-822.64200000000005</v>
      </c>
      <c r="P1793" s="51">
        <v>-275.50900000000001</v>
      </c>
      <c r="Q1793" s="51">
        <v>571.03399999999999</v>
      </c>
      <c r="R1793" s="51">
        <v>591.37900000000002</v>
      </c>
      <c r="S1793" s="51">
        <v>172.50800000000001</v>
      </c>
      <c r="T1793" s="51">
        <v>289.39800000000002</v>
      </c>
      <c r="U1793" s="51">
        <v>2018</v>
      </c>
    </row>
    <row r="1794" spans="1:21" ht="15.5">
      <c r="A1794" s="51">
        <v>634</v>
      </c>
      <c r="B1794" s="51" t="s">
        <v>783</v>
      </c>
      <c r="C1794" s="51" t="s">
        <v>460</v>
      </c>
      <c r="D1794" s="51" t="str">
        <f t="shared" si="27"/>
        <v>GGXONLB_NGDPRepublic of Congo</v>
      </c>
      <c r="E1794" s="51" t="s">
        <v>784</v>
      </c>
      <c r="F1794" s="51" t="s">
        <v>458</v>
      </c>
      <c r="G1794" s="51" t="s">
        <v>459</v>
      </c>
      <c r="H1794" s="51" t="s">
        <v>392</v>
      </c>
      <c r="I1794" s="51"/>
      <c r="J1794" s="51" t="s">
        <v>461</v>
      </c>
      <c r="K1794" s="51">
        <v>7.2469999999999999</v>
      </c>
      <c r="L1794" s="51">
        <v>-2.6509999999999998</v>
      </c>
      <c r="M1794" s="51">
        <v>-10.55</v>
      </c>
      <c r="N1794" s="51">
        <v>-17.158999999999999</v>
      </c>
      <c r="O1794" s="51">
        <v>-13.661</v>
      </c>
      <c r="P1794" s="51">
        <v>-4.2690000000000001</v>
      </c>
      <c r="Q1794" s="51">
        <v>7.6749999999999998</v>
      </c>
      <c r="R1794" s="51">
        <v>8.048</v>
      </c>
      <c r="S1794" s="51">
        <v>2.9329999999999998</v>
      </c>
      <c r="T1794" s="51">
        <v>4.5339999999999998</v>
      </c>
      <c r="U1794" s="51">
        <v>2018</v>
      </c>
    </row>
    <row r="1795" spans="1:21" ht="15.5">
      <c r="A1795" s="51">
        <v>634</v>
      </c>
      <c r="B1795" s="51" t="s">
        <v>783</v>
      </c>
      <c r="C1795" s="51" t="s">
        <v>462</v>
      </c>
      <c r="D1795" s="51" t="str">
        <f t="shared" ref="D1795:D1858" si="28">C1795&amp;E1795</f>
        <v>GGXWDNRepublic of Congo</v>
      </c>
      <c r="E1795" s="51" t="s">
        <v>784</v>
      </c>
      <c r="F1795" s="51" t="s">
        <v>463</v>
      </c>
      <c r="G1795" s="51" t="s">
        <v>464</v>
      </c>
      <c r="H1795" s="51" t="s">
        <v>342</v>
      </c>
      <c r="I1795" s="51" t="s">
        <v>343</v>
      </c>
      <c r="J1795" s="51"/>
      <c r="K1795" s="51"/>
      <c r="L1795" s="51"/>
      <c r="M1795" s="51"/>
      <c r="N1795" s="51"/>
      <c r="O1795" s="51"/>
      <c r="P1795" s="51"/>
      <c r="Q1795" s="51"/>
      <c r="R1795" s="51"/>
      <c r="S1795" s="51"/>
      <c r="T1795" s="51"/>
      <c r="U1795" s="51"/>
    </row>
    <row r="1796" spans="1:21" ht="15.5">
      <c r="A1796" s="51">
        <v>634</v>
      </c>
      <c r="B1796" s="51" t="s">
        <v>783</v>
      </c>
      <c r="C1796" s="51" t="s">
        <v>465</v>
      </c>
      <c r="D1796" s="51" t="str">
        <f t="shared" si="28"/>
        <v>GGXWDN_NGDPRepublic of Congo</v>
      </c>
      <c r="E1796" s="51" t="s">
        <v>784</v>
      </c>
      <c r="F1796" s="51" t="s">
        <v>463</v>
      </c>
      <c r="G1796" s="51" t="s">
        <v>464</v>
      </c>
      <c r="H1796" s="51" t="s">
        <v>392</v>
      </c>
      <c r="I1796" s="51"/>
      <c r="J1796" s="51"/>
      <c r="K1796" s="51"/>
      <c r="L1796" s="51"/>
      <c r="M1796" s="51"/>
      <c r="N1796" s="51"/>
      <c r="O1796" s="51"/>
      <c r="P1796" s="51"/>
      <c r="Q1796" s="51"/>
      <c r="R1796" s="51"/>
      <c r="S1796" s="51"/>
      <c r="T1796" s="51"/>
      <c r="U1796" s="51"/>
    </row>
    <row r="1797" spans="1:21" ht="15.5">
      <c r="A1797" s="51">
        <v>634</v>
      </c>
      <c r="B1797" s="51" t="s">
        <v>783</v>
      </c>
      <c r="C1797" s="51" t="s">
        <v>466</v>
      </c>
      <c r="D1797" s="51" t="str">
        <f t="shared" si="28"/>
        <v>GGXWDGRepublic of Congo</v>
      </c>
      <c r="E1797" s="51" t="s">
        <v>784</v>
      </c>
      <c r="F1797" s="51" t="s">
        <v>467</v>
      </c>
      <c r="G1797" s="51" t="s">
        <v>468</v>
      </c>
      <c r="H1797" s="51" t="s">
        <v>342</v>
      </c>
      <c r="I1797" s="51" t="s">
        <v>343</v>
      </c>
      <c r="J1797" s="51" t="s">
        <v>789</v>
      </c>
      <c r="K1797" s="51">
        <v>2727.82</v>
      </c>
      <c r="L1797" s="51">
        <v>3010.34</v>
      </c>
      <c r="M1797" s="51">
        <v>3743.53</v>
      </c>
      <c r="N1797" s="51">
        <v>5215.32</v>
      </c>
      <c r="O1797" s="51">
        <v>5482.86</v>
      </c>
      <c r="P1797" s="51">
        <v>6080.5</v>
      </c>
      <c r="Q1797" s="51">
        <v>5845.1</v>
      </c>
      <c r="R1797" s="51">
        <v>6122.1</v>
      </c>
      <c r="S1797" s="51">
        <v>5979.86</v>
      </c>
      <c r="T1797" s="51">
        <v>5773.57</v>
      </c>
      <c r="U1797" s="51">
        <v>2018</v>
      </c>
    </row>
    <row r="1798" spans="1:21" ht="15.5">
      <c r="A1798" s="51">
        <v>634</v>
      </c>
      <c r="B1798" s="51" t="s">
        <v>783</v>
      </c>
      <c r="C1798" s="51" t="s">
        <v>469</v>
      </c>
      <c r="D1798" s="51" t="str">
        <f t="shared" si="28"/>
        <v>GGXWDG_NGDPRepublic of Congo</v>
      </c>
      <c r="E1798" s="51" t="s">
        <v>784</v>
      </c>
      <c r="F1798" s="51" t="s">
        <v>467</v>
      </c>
      <c r="G1798" s="51" t="s">
        <v>468</v>
      </c>
      <c r="H1798" s="51" t="s">
        <v>392</v>
      </c>
      <c r="I1798" s="51"/>
      <c r="J1798" s="51" t="s">
        <v>470</v>
      </c>
      <c r="K1798" s="51">
        <v>30.198</v>
      </c>
      <c r="L1798" s="51">
        <v>33.939</v>
      </c>
      <c r="M1798" s="51">
        <v>42.325000000000003</v>
      </c>
      <c r="N1798" s="51">
        <v>74.19</v>
      </c>
      <c r="O1798" s="51">
        <v>91.048000000000002</v>
      </c>
      <c r="P1798" s="51">
        <v>94.224000000000004</v>
      </c>
      <c r="Q1798" s="51">
        <v>78.557000000000002</v>
      </c>
      <c r="R1798" s="51">
        <v>83.316999999999993</v>
      </c>
      <c r="S1798" s="51">
        <v>101.682</v>
      </c>
      <c r="T1798" s="51">
        <v>90.456999999999994</v>
      </c>
      <c r="U1798" s="51">
        <v>2018</v>
      </c>
    </row>
    <row r="1799" spans="1:21" ht="15.5">
      <c r="A1799" s="51">
        <v>634</v>
      </c>
      <c r="B1799" s="51" t="s">
        <v>783</v>
      </c>
      <c r="C1799" s="51" t="s">
        <v>471</v>
      </c>
      <c r="D1799" s="51" t="str">
        <f t="shared" si="28"/>
        <v>NGDP_FYRepublic of Congo</v>
      </c>
      <c r="E1799" s="51" t="s">
        <v>784</v>
      </c>
      <c r="F1799" s="51" t="s">
        <v>472</v>
      </c>
      <c r="G1799" s="51" t="s">
        <v>473</v>
      </c>
      <c r="H1799" s="51" t="s">
        <v>342</v>
      </c>
      <c r="I1799" s="51" t="s">
        <v>343</v>
      </c>
      <c r="J1799" s="51" t="s">
        <v>789</v>
      </c>
      <c r="K1799" s="51">
        <v>9033.23</v>
      </c>
      <c r="L1799" s="51">
        <v>8869.81</v>
      </c>
      <c r="M1799" s="51">
        <v>8844.6299999999992</v>
      </c>
      <c r="N1799" s="51">
        <v>7029.66</v>
      </c>
      <c r="O1799" s="51">
        <v>6021.96</v>
      </c>
      <c r="P1799" s="51">
        <v>6453.24</v>
      </c>
      <c r="Q1799" s="51">
        <v>7440.62</v>
      </c>
      <c r="R1799" s="51">
        <v>7347.99</v>
      </c>
      <c r="S1799" s="51">
        <v>5880.94</v>
      </c>
      <c r="T1799" s="51">
        <v>6382.64</v>
      </c>
      <c r="U1799" s="51">
        <v>2018</v>
      </c>
    </row>
    <row r="1800" spans="1:21" ht="15.5">
      <c r="A1800" s="51">
        <v>634</v>
      </c>
      <c r="B1800" s="51" t="s">
        <v>783</v>
      </c>
      <c r="C1800" s="51" t="s">
        <v>474</v>
      </c>
      <c r="D1800" s="51" t="str">
        <f t="shared" si="28"/>
        <v>BCARepublic of Congo</v>
      </c>
      <c r="E1800" s="51" t="s">
        <v>784</v>
      </c>
      <c r="F1800" s="51" t="s">
        <v>475</v>
      </c>
      <c r="G1800" s="51" t="s">
        <v>476</v>
      </c>
      <c r="H1800" s="51" t="s">
        <v>352</v>
      </c>
      <c r="I1800" s="51" t="s">
        <v>343</v>
      </c>
      <c r="J1800" s="51" t="s">
        <v>790</v>
      </c>
      <c r="K1800" s="51">
        <v>2.415</v>
      </c>
      <c r="L1800" s="51">
        <v>1.9339999999999999</v>
      </c>
      <c r="M1800" s="51">
        <v>0.187</v>
      </c>
      <c r="N1800" s="51">
        <v>-4.6360000000000001</v>
      </c>
      <c r="O1800" s="51">
        <v>-4.9450000000000003</v>
      </c>
      <c r="P1800" s="51">
        <v>-0.36199999999999999</v>
      </c>
      <c r="Q1800" s="51">
        <v>0.19700000000000001</v>
      </c>
      <c r="R1800" s="51">
        <v>0.28999999999999998</v>
      </c>
      <c r="S1800" s="51">
        <v>-0.38600000000000001</v>
      </c>
      <c r="T1800" s="51">
        <v>-2.1999999999999999E-2</v>
      </c>
      <c r="U1800" s="51">
        <v>2017</v>
      </c>
    </row>
    <row r="1801" spans="1:21" ht="15.5">
      <c r="A1801" s="51">
        <v>634</v>
      </c>
      <c r="B1801" s="51" t="s">
        <v>783</v>
      </c>
      <c r="C1801" s="51" t="s">
        <v>478</v>
      </c>
      <c r="D1801" s="51" t="str">
        <f t="shared" si="28"/>
        <v>BCA_NGDPDRepublic of Congo</v>
      </c>
      <c r="E1801" s="51" t="s">
        <v>784</v>
      </c>
      <c r="F1801" s="51" t="s">
        <v>475</v>
      </c>
      <c r="G1801" s="51" t="s">
        <v>476</v>
      </c>
      <c r="H1801" s="51" t="s">
        <v>392</v>
      </c>
      <c r="I1801" s="51"/>
      <c r="J1801" s="51" t="s">
        <v>479</v>
      </c>
      <c r="K1801" s="51">
        <v>13.644</v>
      </c>
      <c r="L1801" s="51">
        <v>10.77</v>
      </c>
      <c r="M1801" s="51">
        <v>1.042</v>
      </c>
      <c r="N1801" s="51">
        <v>-38.985999999999997</v>
      </c>
      <c r="O1801" s="51">
        <v>-48.677999999999997</v>
      </c>
      <c r="P1801" s="51">
        <v>-3.258</v>
      </c>
      <c r="Q1801" s="51">
        <v>1.4710000000000001</v>
      </c>
      <c r="R1801" s="51">
        <v>2.3140000000000001</v>
      </c>
      <c r="S1801" s="51">
        <v>-3.7709999999999999</v>
      </c>
      <c r="T1801" s="51">
        <v>-0.184</v>
      </c>
      <c r="U1801" s="51">
        <v>2017</v>
      </c>
    </row>
    <row r="1802" spans="1:21" ht="15.5">
      <c r="A1802" s="51">
        <v>238</v>
      </c>
      <c r="B1802" s="51" t="s">
        <v>791</v>
      </c>
      <c r="C1802" s="51" t="s">
        <v>338</v>
      </c>
      <c r="D1802" s="51" t="str">
        <f t="shared" si="28"/>
        <v>NGDP_RCosta Rica</v>
      </c>
      <c r="E1802" s="51" t="s">
        <v>203</v>
      </c>
      <c r="F1802" s="51" t="s">
        <v>340</v>
      </c>
      <c r="G1802" s="51" t="s">
        <v>341</v>
      </c>
      <c r="H1802" s="51" t="s">
        <v>342</v>
      </c>
      <c r="I1802" s="51" t="s">
        <v>343</v>
      </c>
      <c r="J1802" s="51" t="s">
        <v>792</v>
      </c>
      <c r="K1802" s="51">
        <v>28765.54</v>
      </c>
      <c r="L1802" s="51">
        <v>29483.18</v>
      </c>
      <c r="M1802" s="51">
        <v>30527.5</v>
      </c>
      <c r="N1802" s="51">
        <v>31642.39</v>
      </c>
      <c r="O1802" s="51">
        <v>32972.74</v>
      </c>
      <c r="P1802" s="51">
        <v>34343.65</v>
      </c>
      <c r="Q1802" s="51">
        <v>35049.82</v>
      </c>
      <c r="R1802" s="51">
        <v>35809.69</v>
      </c>
      <c r="S1802" s="51">
        <v>34092.25</v>
      </c>
      <c r="T1802" s="51">
        <v>34977.06</v>
      </c>
      <c r="U1802" s="51">
        <v>2019</v>
      </c>
    </row>
    <row r="1803" spans="1:21" ht="15.5">
      <c r="A1803" s="51">
        <v>238</v>
      </c>
      <c r="B1803" s="51" t="s">
        <v>791</v>
      </c>
      <c r="C1803" s="51" t="s">
        <v>345</v>
      </c>
      <c r="D1803" s="51" t="str">
        <f t="shared" si="28"/>
        <v>NGDP_RPCHCosta Rica</v>
      </c>
      <c r="E1803" s="51" t="s">
        <v>203</v>
      </c>
      <c r="F1803" s="51" t="s">
        <v>340</v>
      </c>
      <c r="G1803" s="51" t="s">
        <v>346</v>
      </c>
      <c r="H1803" s="51" t="s">
        <v>347</v>
      </c>
      <c r="I1803" s="51"/>
      <c r="J1803" s="51" t="s">
        <v>348</v>
      </c>
      <c r="K1803" s="51">
        <v>4.883</v>
      </c>
      <c r="L1803" s="51">
        <v>2.4950000000000001</v>
      </c>
      <c r="M1803" s="51">
        <v>3.5419999999999998</v>
      </c>
      <c r="N1803" s="51">
        <v>3.6520000000000001</v>
      </c>
      <c r="O1803" s="51">
        <v>4.2039999999999997</v>
      </c>
      <c r="P1803" s="51">
        <v>4.1580000000000004</v>
      </c>
      <c r="Q1803" s="51">
        <v>2.056</v>
      </c>
      <c r="R1803" s="51">
        <v>2.1680000000000001</v>
      </c>
      <c r="S1803" s="51">
        <v>-4.7960000000000003</v>
      </c>
      <c r="T1803" s="51">
        <v>2.5950000000000002</v>
      </c>
      <c r="U1803" s="51">
        <v>2019</v>
      </c>
    </row>
    <row r="1804" spans="1:21" ht="15.5">
      <c r="A1804" s="51">
        <v>238</v>
      </c>
      <c r="B1804" s="51" t="s">
        <v>791</v>
      </c>
      <c r="C1804" s="51" t="s">
        <v>349</v>
      </c>
      <c r="D1804" s="51" t="str">
        <f t="shared" si="28"/>
        <v>NGDPCosta Rica</v>
      </c>
      <c r="E1804" s="51" t="s">
        <v>203</v>
      </c>
      <c r="F1804" s="51" t="s">
        <v>155</v>
      </c>
      <c r="G1804" s="51" t="s">
        <v>350</v>
      </c>
      <c r="H1804" s="51" t="s">
        <v>342</v>
      </c>
      <c r="I1804" s="51" t="s">
        <v>343</v>
      </c>
      <c r="J1804" s="51" t="s">
        <v>792</v>
      </c>
      <c r="K1804" s="51">
        <v>23752.87</v>
      </c>
      <c r="L1804" s="51">
        <v>25462.959999999999</v>
      </c>
      <c r="M1804" s="51">
        <v>28001.33</v>
      </c>
      <c r="N1804" s="51">
        <v>30171.919999999998</v>
      </c>
      <c r="O1804" s="51">
        <v>32056.29</v>
      </c>
      <c r="P1804" s="51">
        <v>34343.65</v>
      </c>
      <c r="Q1804" s="51">
        <v>35966.120000000003</v>
      </c>
      <c r="R1804" s="51">
        <v>37558.14</v>
      </c>
      <c r="S1804" s="51">
        <v>35944.339999999997</v>
      </c>
      <c r="T1804" s="51">
        <v>37388.42</v>
      </c>
      <c r="U1804" s="51">
        <v>2019</v>
      </c>
    </row>
    <row r="1805" spans="1:21" ht="15.5">
      <c r="A1805" s="51">
        <v>238</v>
      </c>
      <c r="B1805" s="51" t="s">
        <v>791</v>
      </c>
      <c r="C1805" s="51" t="s">
        <v>157</v>
      </c>
      <c r="D1805" s="51" t="str">
        <f t="shared" si="28"/>
        <v>NGDPDCosta Rica</v>
      </c>
      <c r="E1805" s="51" t="s">
        <v>203</v>
      </c>
      <c r="F1805" s="51" t="s">
        <v>155</v>
      </c>
      <c r="G1805" s="51" t="s">
        <v>351</v>
      </c>
      <c r="H1805" s="51" t="s">
        <v>352</v>
      </c>
      <c r="I1805" s="51" t="s">
        <v>343</v>
      </c>
      <c r="J1805" s="51" t="s">
        <v>353</v>
      </c>
      <c r="K1805" s="51">
        <v>47.231000000000002</v>
      </c>
      <c r="L1805" s="51">
        <v>50.948999999999998</v>
      </c>
      <c r="M1805" s="51">
        <v>52.017000000000003</v>
      </c>
      <c r="N1805" s="51">
        <v>56.442</v>
      </c>
      <c r="O1805" s="51">
        <v>58.847000000000001</v>
      </c>
      <c r="P1805" s="51">
        <v>60.517000000000003</v>
      </c>
      <c r="Q1805" s="51">
        <v>62.338000000000001</v>
      </c>
      <c r="R1805" s="51">
        <v>63.945999999999998</v>
      </c>
      <c r="S1805" s="51">
        <v>61.45</v>
      </c>
      <c r="T1805" s="51">
        <v>61.177999999999997</v>
      </c>
      <c r="U1805" s="51">
        <v>2019</v>
      </c>
    </row>
    <row r="1806" spans="1:21" ht="15.5">
      <c r="A1806" s="51">
        <v>238</v>
      </c>
      <c r="B1806" s="51" t="s">
        <v>791</v>
      </c>
      <c r="C1806" s="51" t="s">
        <v>354</v>
      </c>
      <c r="D1806" s="51" t="str">
        <f t="shared" si="28"/>
        <v>PPPGDPCosta Rica</v>
      </c>
      <c r="E1806" s="51" t="s">
        <v>203</v>
      </c>
      <c r="F1806" s="51" t="s">
        <v>155</v>
      </c>
      <c r="G1806" s="51" t="s">
        <v>355</v>
      </c>
      <c r="H1806" s="51" t="s">
        <v>356</v>
      </c>
      <c r="I1806" s="51" t="s">
        <v>343</v>
      </c>
      <c r="J1806" s="51" t="s">
        <v>353</v>
      </c>
      <c r="K1806" s="51">
        <v>67.138999999999996</v>
      </c>
      <c r="L1806" s="51">
        <v>71.16</v>
      </c>
      <c r="M1806" s="51">
        <v>77.049000000000007</v>
      </c>
      <c r="N1806" s="51">
        <v>82.852999999999994</v>
      </c>
      <c r="O1806" s="51">
        <v>90.837999999999994</v>
      </c>
      <c r="P1806" s="51">
        <v>97.896000000000001</v>
      </c>
      <c r="Q1806" s="51">
        <v>102.30800000000001</v>
      </c>
      <c r="R1806" s="51">
        <v>106.392</v>
      </c>
      <c r="S1806" s="51">
        <v>102.517</v>
      </c>
      <c r="T1806" s="51">
        <v>107.095</v>
      </c>
      <c r="U1806" s="51">
        <v>2019</v>
      </c>
    </row>
    <row r="1807" spans="1:21" ht="15.5">
      <c r="A1807" s="51">
        <v>238</v>
      </c>
      <c r="B1807" s="51" t="s">
        <v>791</v>
      </c>
      <c r="C1807" s="51" t="s">
        <v>357</v>
      </c>
      <c r="D1807" s="51" t="str">
        <f t="shared" si="28"/>
        <v>NGDP_DCosta Rica</v>
      </c>
      <c r="E1807" s="51" t="s">
        <v>203</v>
      </c>
      <c r="F1807" s="51" t="s">
        <v>358</v>
      </c>
      <c r="G1807" s="51" t="s">
        <v>359</v>
      </c>
      <c r="H1807" s="51" t="s">
        <v>360</v>
      </c>
      <c r="I1807" s="51"/>
      <c r="J1807" s="51" t="s">
        <v>361</v>
      </c>
      <c r="K1807" s="51">
        <v>82.573999999999998</v>
      </c>
      <c r="L1807" s="51">
        <v>86.364000000000004</v>
      </c>
      <c r="M1807" s="51">
        <v>91.724999999999994</v>
      </c>
      <c r="N1807" s="51">
        <v>95.352999999999994</v>
      </c>
      <c r="O1807" s="51">
        <v>97.221000000000004</v>
      </c>
      <c r="P1807" s="51">
        <v>100</v>
      </c>
      <c r="Q1807" s="51">
        <v>102.614</v>
      </c>
      <c r="R1807" s="51">
        <v>104.883</v>
      </c>
      <c r="S1807" s="51">
        <v>105.43300000000001</v>
      </c>
      <c r="T1807" s="51">
        <v>106.89400000000001</v>
      </c>
      <c r="U1807" s="51">
        <v>2019</v>
      </c>
    </row>
    <row r="1808" spans="1:21" ht="15.5">
      <c r="A1808" s="51">
        <v>238</v>
      </c>
      <c r="B1808" s="51" t="s">
        <v>791</v>
      </c>
      <c r="C1808" s="51" t="s">
        <v>362</v>
      </c>
      <c r="D1808" s="51" t="str">
        <f t="shared" si="28"/>
        <v>NGDPRPCCosta Rica</v>
      </c>
      <c r="E1808" s="51" t="s">
        <v>203</v>
      </c>
      <c r="F1808" s="51" t="s">
        <v>363</v>
      </c>
      <c r="G1808" s="51" t="s">
        <v>364</v>
      </c>
      <c r="H1808" s="51" t="s">
        <v>342</v>
      </c>
      <c r="I1808" s="51" t="s">
        <v>333</v>
      </c>
      <c r="J1808" s="51" t="s">
        <v>365</v>
      </c>
      <c r="K1808" s="51">
        <v>6155776.4299999997</v>
      </c>
      <c r="L1808" s="51">
        <v>6229208.96</v>
      </c>
      <c r="M1808" s="51">
        <v>6369693.7800000003</v>
      </c>
      <c r="N1808" s="51">
        <v>6522949.6600000001</v>
      </c>
      <c r="O1808" s="51">
        <v>6716387.3399999999</v>
      </c>
      <c r="P1808" s="51">
        <v>6915180.1500000004</v>
      </c>
      <c r="Q1808" s="51">
        <v>6978823.5999999996</v>
      </c>
      <c r="R1808" s="51">
        <v>7055578.54</v>
      </c>
      <c r="S1808" s="51">
        <v>6647727.6500000004</v>
      </c>
      <c r="T1808" s="51">
        <v>6749727.6500000004</v>
      </c>
      <c r="U1808" s="51">
        <v>2019</v>
      </c>
    </row>
    <row r="1809" spans="1:21" ht="15.5">
      <c r="A1809" s="51">
        <v>238</v>
      </c>
      <c r="B1809" s="51" t="s">
        <v>791</v>
      </c>
      <c r="C1809" s="51" t="s">
        <v>366</v>
      </c>
      <c r="D1809" s="51" t="str">
        <f t="shared" si="28"/>
        <v>NGDPRPPPPCCosta Rica</v>
      </c>
      <c r="E1809" s="51" t="s">
        <v>203</v>
      </c>
      <c r="F1809" s="51" t="s">
        <v>363</v>
      </c>
      <c r="G1809" s="51" t="s">
        <v>367</v>
      </c>
      <c r="H1809" s="51" t="s">
        <v>368</v>
      </c>
      <c r="I1809" s="51" t="s">
        <v>333</v>
      </c>
      <c r="J1809" s="51" t="s">
        <v>365</v>
      </c>
      <c r="K1809" s="51">
        <v>17546.98</v>
      </c>
      <c r="L1809" s="51">
        <v>17756.3</v>
      </c>
      <c r="M1809" s="51">
        <v>18156.75</v>
      </c>
      <c r="N1809" s="51">
        <v>18593.599999999999</v>
      </c>
      <c r="O1809" s="51">
        <v>19145</v>
      </c>
      <c r="P1809" s="51">
        <v>19711.650000000001</v>
      </c>
      <c r="Q1809" s="51">
        <v>19893.07</v>
      </c>
      <c r="R1809" s="51">
        <v>20111.86</v>
      </c>
      <c r="S1809" s="51">
        <v>18949.28</v>
      </c>
      <c r="T1809" s="51">
        <v>19240.03</v>
      </c>
      <c r="U1809" s="51">
        <v>2019</v>
      </c>
    </row>
    <row r="1810" spans="1:21" ht="15.5">
      <c r="A1810" s="51">
        <v>238</v>
      </c>
      <c r="B1810" s="51" t="s">
        <v>791</v>
      </c>
      <c r="C1810" s="51" t="s">
        <v>369</v>
      </c>
      <c r="D1810" s="51" t="str">
        <f t="shared" si="28"/>
        <v>NGDPPCCosta Rica</v>
      </c>
      <c r="E1810" s="51" t="s">
        <v>203</v>
      </c>
      <c r="F1810" s="51" t="s">
        <v>370</v>
      </c>
      <c r="G1810" s="51" t="s">
        <v>371</v>
      </c>
      <c r="H1810" s="51" t="s">
        <v>342</v>
      </c>
      <c r="I1810" s="51" t="s">
        <v>333</v>
      </c>
      <c r="J1810" s="51" t="s">
        <v>372</v>
      </c>
      <c r="K1810" s="51">
        <v>5083072.75</v>
      </c>
      <c r="L1810" s="51">
        <v>5379816.0800000001</v>
      </c>
      <c r="M1810" s="51">
        <v>5842596.5700000003</v>
      </c>
      <c r="N1810" s="51">
        <v>6219817.6900000004</v>
      </c>
      <c r="O1810" s="51">
        <v>6529710.5099999998</v>
      </c>
      <c r="P1810" s="51">
        <v>6915180.1500000004</v>
      </c>
      <c r="Q1810" s="51">
        <v>7161268.6299999999</v>
      </c>
      <c r="R1810" s="51">
        <v>7400077.0999999996</v>
      </c>
      <c r="S1810" s="51">
        <v>7008869.9800000004</v>
      </c>
      <c r="T1810" s="51">
        <v>7215060.3099999996</v>
      </c>
      <c r="U1810" s="51">
        <v>2019</v>
      </c>
    </row>
    <row r="1811" spans="1:21" ht="15.5">
      <c r="A1811" s="51">
        <v>238</v>
      </c>
      <c r="B1811" s="51" t="s">
        <v>791</v>
      </c>
      <c r="C1811" s="51" t="s">
        <v>373</v>
      </c>
      <c r="D1811" s="51" t="str">
        <f t="shared" si="28"/>
        <v>NGDPDPCCosta Rica</v>
      </c>
      <c r="E1811" s="51" t="s">
        <v>203</v>
      </c>
      <c r="F1811" s="51" t="s">
        <v>370</v>
      </c>
      <c r="G1811" s="51" t="s">
        <v>374</v>
      </c>
      <c r="H1811" s="51" t="s">
        <v>352</v>
      </c>
      <c r="I1811" s="51" t="s">
        <v>333</v>
      </c>
      <c r="J1811" s="51" t="s">
        <v>372</v>
      </c>
      <c r="K1811" s="51">
        <v>10107.450000000001</v>
      </c>
      <c r="L1811" s="51">
        <v>10764.53</v>
      </c>
      <c r="M1811" s="51">
        <v>10853.64</v>
      </c>
      <c r="N1811" s="51">
        <v>11635.2</v>
      </c>
      <c r="O1811" s="51">
        <v>11986.92</v>
      </c>
      <c r="P1811" s="51">
        <v>12185.26</v>
      </c>
      <c r="Q1811" s="51">
        <v>12412.15</v>
      </c>
      <c r="R1811" s="51">
        <v>12599.21</v>
      </c>
      <c r="S1811" s="51">
        <v>11982.28</v>
      </c>
      <c r="T1811" s="51">
        <v>11805.84</v>
      </c>
      <c r="U1811" s="51">
        <v>2019</v>
      </c>
    </row>
    <row r="1812" spans="1:21" ht="15.5">
      <c r="A1812" s="51">
        <v>238</v>
      </c>
      <c r="B1812" s="51" t="s">
        <v>791</v>
      </c>
      <c r="C1812" s="51" t="s">
        <v>375</v>
      </c>
      <c r="D1812" s="51" t="str">
        <f t="shared" si="28"/>
        <v>PPPPCCosta Rica</v>
      </c>
      <c r="E1812" s="51" t="s">
        <v>203</v>
      </c>
      <c r="F1812" s="51" t="s">
        <v>370</v>
      </c>
      <c r="G1812" s="51" t="s">
        <v>376</v>
      </c>
      <c r="H1812" s="51" t="s">
        <v>356</v>
      </c>
      <c r="I1812" s="51" t="s">
        <v>333</v>
      </c>
      <c r="J1812" s="51" t="s">
        <v>372</v>
      </c>
      <c r="K1812" s="51">
        <v>14367.7</v>
      </c>
      <c r="L1812" s="51">
        <v>15034.64</v>
      </c>
      <c r="M1812" s="51">
        <v>16076.63</v>
      </c>
      <c r="N1812" s="51">
        <v>17079.78</v>
      </c>
      <c r="O1812" s="51">
        <v>18503.169999999998</v>
      </c>
      <c r="P1812" s="51">
        <v>19711.650000000001</v>
      </c>
      <c r="Q1812" s="51">
        <v>20370.689999999999</v>
      </c>
      <c r="R1812" s="51">
        <v>20962.400000000001</v>
      </c>
      <c r="S1812" s="51">
        <v>19990.09</v>
      </c>
      <c r="T1812" s="51">
        <v>20666.669999999998</v>
      </c>
      <c r="U1812" s="51">
        <v>2019</v>
      </c>
    </row>
    <row r="1813" spans="1:21" ht="15.5">
      <c r="A1813" s="51">
        <v>238</v>
      </c>
      <c r="B1813" s="51" t="s">
        <v>791</v>
      </c>
      <c r="C1813" s="51" t="s">
        <v>377</v>
      </c>
      <c r="D1813" s="51" t="str">
        <f t="shared" si="28"/>
        <v>NGAP_NPGDPCosta Rica</v>
      </c>
      <c r="E1813" s="51" t="s">
        <v>203</v>
      </c>
      <c r="F1813" s="51" t="s">
        <v>378</v>
      </c>
      <c r="G1813" s="51" t="s">
        <v>379</v>
      </c>
      <c r="H1813" s="51" t="s">
        <v>380</v>
      </c>
      <c r="I1813" s="51"/>
      <c r="J1813" s="51"/>
      <c r="K1813" s="51"/>
      <c r="L1813" s="51"/>
      <c r="M1813" s="51"/>
      <c r="N1813" s="51"/>
      <c r="O1813" s="51"/>
      <c r="P1813" s="51"/>
      <c r="Q1813" s="51"/>
      <c r="R1813" s="51"/>
      <c r="S1813" s="51"/>
      <c r="T1813" s="51"/>
      <c r="U1813" s="51"/>
    </row>
    <row r="1814" spans="1:21" ht="15.5">
      <c r="A1814" s="51">
        <v>238</v>
      </c>
      <c r="B1814" s="51" t="s">
        <v>791</v>
      </c>
      <c r="C1814" s="51" t="s">
        <v>381</v>
      </c>
      <c r="D1814" s="51" t="str">
        <f t="shared" si="28"/>
        <v>PPPSHCosta Rica</v>
      </c>
      <c r="E1814" s="51" t="s">
        <v>203</v>
      </c>
      <c r="F1814" s="51" t="s">
        <v>382</v>
      </c>
      <c r="G1814" s="51" t="s">
        <v>383</v>
      </c>
      <c r="H1814" s="51" t="s">
        <v>384</v>
      </c>
      <c r="I1814" s="51"/>
      <c r="J1814" s="51" t="s">
        <v>353</v>
      </c>
      <c r="K1814" s="51">
        <v>6.7000000000000004E-2</v>
      </c>
      <c r="L1814" s="51">
        <v>6.8000000000000005E-2</v>
      </c>
      <c r="M1814" s="51">
        <v>7.0999999999999994E-2</v>
      </c>
      <c r="N1814" s="51">
        <v>7.3999999999999996E-2</v>
      </c>
      <c r="O1814" s="51">
        <v>7.9000000000000001E-2</v>
      </c>
      <c r="P1814" s="51">
        <v>0.08</v>
      </c>
      <c r="Q1814" s="51">
        <v>7.9000000000000001E-2</v>
      </c>
      <c r="R1814" s="51">
        <v>7.9000000000000001E-2</v>
      </c>
      <c r="S1814" s="51">
        <v>7.8E-2</v>
      </c>
      <c r="T1814" s="51">
        <v>7.4999999999999997E-2</v>
      </c>
      <c r="U1814" s="51">
        <v>2019</v>
      </c>
    </row>
    <row r="1815" spans="1:21" ht="15.5">
      <c r="A1815" s="51">
        <v>238</v>
      </c>
      <c r="B1815" s="51" t="s">
        <v>791</v>
      </c>
      <c r="C1815" s="51" t="s">
        <v>385</v>
      </c>
      <c r="D1815" s="51" t="str">
        <f t="shared" si="28"/>
        <v>PPPEXCosta Rica</v>
      </c>
      <c r="E1815" s="51" t="s">
        <v>203</v>
      </c>
      <c r="F1815" s="51" t="s">
        <v>386</v>
      </c>
      <c r="G1815" s="51" t="s">
        <v>387</v>
      </c>
      <c r="H1815" s="51" t="s">
        <v>388</v>
      </c>
      <c r="I1815" s="51"/>
      <c r="J1815" s="51" t="s">
        <v>353</v>
      </c>
      <c r="K1815" s="51">
        <v>353.78500000000003</v>
      </c>
      <c r="L1815" s="51">
        <v>357.82799999999997</v>
      </c>
      <c r="M1815" s="51">
        <v>363.42200000000003</v>
      </c>
      <c r="N1815" s="51">
        <v>364.16300000000001</v>
      </c>
      <c r="O1815" s="51">
        <v>352.89699999999999</v>
      </c>
      <c r="P1815" s="51">
        <v>350.81700000000001</v>
      </c>
      <c r="Q1815" s="51">
        <v>351.548</v>
      </c>
      <c r="R1815" s="51">
        <v>353.017</v>
      </c>
      <c r="S1815" s="51">
        <v>350.61700000000002</v>
      </c>
      <c r="T1815" s="51">
        <v>349.11599999999999</v>
      </c>
      <c r="U1815" s="51">
        <v>2019</v>
      </c>
    </row>
    <row r="1816" spans="1:21" ht="15.5">
      <c r="A1816" s="51">
        <v>238</v>
      </c>
      <c r="B1816" s="51" t="s">
        <v>791</v>
      </c>
      <c r="C1816" s="51" t="s">
        <v>389</v>
      </c>
      <c r="D1816" s="51" t="str">
        <f t="shared" si="28"/>
        <v>NID_NGDPCosta Rica</v>
      </c>
      <c r="E1816" s="51" t="s">
        <v>203</v>
      </c>
      <c r="F1816" s="51" t="s">
        <v>390</v>
      </c>
      <c r="G1816" s="51" t="s">
        <v>391</v>
      </c>
      <c r="H1816" s="51" t="s">
        <v>392</v>
      </c>
      <c r="I1816" s="51"/>
      <c r="J1816" s="51" t="s">
        <v>792</v>
      </c>
      <c r="K1816" s="51">
        <v>19.853999999999999</v>
      </c>
      <c r="L1816" s="51">
        <v>19.59</v>
      </c>
      <c r="M1816" s="51">
        <v>19.222999999999999</v>
      </c>
      <c r="N1816" s="51">
        <v>18.853999999999999</v>
      </c>
      <c r="O1816" s="51">
        <v>18.888999999999999</v>
      </c>
      <c r="P1816" s="51">
        <v>18.065000000000001</v>
      </c>
      <c r="Q1816" s="51">
        <v>17.68</v>
      </c>
      <c r="R1816" s="51">
        <v>16.187999999999999</v>
      </c>
      <c r="S1816" s="51">
        <v>15.877000000000001</v>
      </c>
      <c r="T1816" s="51">
        <v>16.829999999999998</v>
      </c>
      <c r="U1816" s="51">
        <v>2019</v>
      </c>
    </row>
    <row r="1817" spans="1:21" ht="15.5">
      <c r="A1817" s="51">
        <v>238</v>
      </c>
      <c r="B1817" s="51" t="s">
        <v>791</v>
      </c>
      <c r="C1817" s="51" t="s">
        <v>393</v>
      </c>
      <c r="D1817" s="51" t="str">
        <f t="shared" si="28"/>
        <v>NGSD_NGDPCosta Rica</v>
      </c>
      <c r="E1817" s="51" t="s">
        <v>203</v>
      </c>
      <c r="F1817" s="51" t="s">
        <v>394</v>
      </c>
      <c r="G1817" s="51" t="s">
        <v>395</v>
      </c>
      <c r="H1817" s="51" t="s">
        <v>392</v>
      </c>
      <c r="I1817" s="51"/>
      <c r="J1817" s="51" t="s">
        <v>792</v>
      </c>
      <c r="K1817" s="51">
        <v>14.749000000000001</v>
      </c>
      <c r="L1817" s="51">
        <v>14.819000000000001</v>
      </c>
      <c r="M1817" s="51">
        <v>14.507</v>
      </c>
      <c r="N1817" s="51">
        <v>15.45</v>
      </c>
      <c r="O1817" s="51">
        <v>16.751999999999999</v>
      </c>
      <c r="P1817" s="51">
        <v>14.448</v>
      </c>
      <c r="Q1817" s="51">
        <v>14.487</v>
      </c>
      <c r="R1817" s="51">
        <v>13.936999999999999</v>
      </c>
      <c r="S1817" s="51">
        <v>13.257</v>
      </c>
      <c r="T1817" s="51">
        <v>13.603</v>
      </c>
      <c r="U1817" s="51">
        <v>2019</v>
      </c>
    </row>
    <row r="1818" spans="1:21" ht="15.5">
      <c r="A1818" s="51">
        <v>238</v>
      </c>
      <c r="B1818" s="51" t="s">
        <v>791</v>
      </c>
      <c r="C1818" s="51" t="s">
        <v>396</v>
      </c>
      <c r="D1818" s="51" t="str">
        <f t="shared" si="28"/>
        <v>PCPICosta Rica</v>
      </c>
      <c r="E1818" s="51" t="s">
        <v>203</v>
      </c>
      <c r="F1818" s="51" t="s">
        <v>397</v>
      </c>
      <c r="G1818" s="51" t="s">
        <v>398</v>
      </c>
      <c r="H1818" s="51" t="s">
        <v>360</v>
      </c>
      <c r="I1818" s="51"/>
      <c r="J1818" s="51" t="s">
        <v>793</v>
      </c>
      <c r="K1818" s="51">
        <v>83.855000000000004</v>
      </c>
      <c r="L1818" s="51">
        <v>88.241</v>
      </c>
      <c r="M1818" s="51">
        <v>92.228999999999999</v>
      </c>
      <c r="N1818" s="51">
        <v>92.97</v>
      </c>
      <c r="O1818" s="51">
        <v>92.953999999999994</v>
      </c>
      <c r="P1818" s="51">
        <v>94.465000000000003</v>
      </c>
      <c r="Q1818" s="51">
        <v>96.561999999999998</v>
      </c>
      <c r="R1818" s="51">
        <v>98.587999999999994</v>
      </c>
      <c r="S1818" s="51">
        <v>99.302000000000007</v>
      </c>
      <c r="T1818" s="51">
        <v>100.49299999999999</v>
      </c>
      <c r="U1818" s="51">
        <v>2019</v>
      </c>
    </row>
    <row r="1819" spans="1:21" ht="15.5">
      <c r="A1819" s="51">
        <v>238</v>
      </c>
      <c r="B1819" s="51" t="s">
        <v>791</v>
      </c>
      <c r="C1819" s="51" t="s">
        <v>400</v>
      </c>
      <c r="D1819" s="51" t="str">
        <f t="shared" si="28"/>
        <v>PCPIPCHCosta Rica</v>
      </c>
      <c r="E1819" s="51" t="s">
        <v>203</v>
      </c>
      <c r="F1819" s="51" t="s">
        <v>397</v>
      </c>
      <c r="G1819" s="51" t="s">
        <v>401</v>
      </c>
      <c r="H1819" s="51" t="s">
        <v>347</v>
      </c>
      <c r="I1819" s="51"/>
      <c r="J1819" s="51" t="s">
        <v>402</v>
      </c>
      <c r="K1819" s="51">
        <v>4.4950000000000001</v>
      </c>
      <c r="L1819" s="51">
        <v>5.23</v>
      </c>
      <c r="M1819" s="51">
        <v>4.5199999999999996</v>
      </c>
      <c r="N1819" s="51">
        <v>0.80300000000000005</v>
      </c>
      <c r="O1819" s="51">
        <v>-1.7000000000000001E-2</v>
      </c>
      <c r="P1819" s="51">
        <v>1.625</v>
      </c>
      <c r="Q1819" s="51">
        <v>2.2200000000000002</v>
      </c>
      <c r="R1819" s="51">
        <v>2.0979999999999999</v>
      </c>
      <c r="S1819" s="51">
        <v>0.72399999999999998</v>
      </c>
      <c r="T1819" s="51">
        <v>1.2</v>
      </c>
      <c r="U1819" s="51">
        <v>2019</v>
      </c>
    </row>
    <row r="1820" spans="1:21" ht="15.5">
      <c r="A1820" s="51">
        <v>238</v>
      </c>
      <c r="B1820" s="51" t="s">
        <v>791</v>
      </c>
      <c r="C1820" s="51" t="s">
        <v>403</v>
      </c>
      <c r="D1820" s="51" t="str">
        <f t="shared" si="28"/>
        <v>PCPIECosta Rica</v>
      </c>
      <c r="E1820" s="51" t="s">
        <v>203</v>
      </c>
      <c r="F1820" s="51" t="s">
        <v>404</v>
      </c>
      <c r="G1820" s="51" t="s">
        <v>405</v>
      </c>
      <c r="H1820" s="51" t="s">
        <v>360</v>
      </c>
      <c r="I1820" s="51"/>
      <c r="J1820" s="51" t="s">
        <v>793</v>
      </c>
      <c r="K1820" s="51">
        <v>85.63</v>
      </c>
      <c r="L1820" s="51">
        <v>88.78</v>
      </c>
      <c r="M1820" s="51">
        <v>93.33</v>
      </c>
      <c r="N1820" s="51">
        <v>92.58</v>
      </c>
      <c r="O1820" s="51">
        <v>93.29</v>
      </c>
      <c r="P1820" s="51">
        <v>95.69</v>
      </c>
      <c r="Q1820" s="51">
        <v>97.63</v>
      </c>
      <c r="R1820" s="51">
        <v>99.12</v>
      </c>
      <c r="S1820" s="51">
        <v>100</v>
      </c>
      <c r="T1820" s="51">
        <v>101.2</v>
      </c>
      <c r="U1820" s="51">
        <v>2019</v>
      </c>
    </row>
    <row r="1821" spans="1:21" ht="15.5">
      <c r="A1821" s="51">
        <v>238</v>
      </c>
      <c r="B1821" s="51" t="s">
        <v>791</v>
      </c>
      <c r="C1821" s="51" t="s">
        <v>406</v>
      </c>
      <c r="D1821" s="51" t="str">
        <f t="shared" si="28"/>
        <v>PCPIEPCHCosta Rica</v>
      </c>
      <c r="E1821" s="51" t="s">
        <v>203</v>
      </c>
      <c r="F1821" s="51" t="s">
        <v>404</v>
      </c>
      <c r="G1821" s="51" t="s">
        <v>407</v>
      </c>
      <c r="H1821" s="51" t="s">
        <v>347</v>
      </c>
      <c r="I1821" s="51"/>
      <c r="J1821" s="51" t="s">
        <v>408</v>
      </c>
      <c r="K1821" s="51">
        <v>4.5540000000000003</v>
      </c>
      <c r="L1821" s="51">
        <v>3.6789999999999998</v>
      </c>
      <c r="M1821" s="51">
        <v>5.125</v>
      </c>
      <c r="N1821" s="51">
        <v>-0.80400000000000005</v>
      </c>
      <c r="O1821" s="51">
        <v>0.76700000000000002</v>
      </c>
      <c r="P1821" s="51">
        <v>2.573</v>
      </c>
      <c r="Q1821" s="51">
        <v>2.0270000000000001</v>
      </c>
      <c r="R1821" s="51">
        <v>1.526</v>
      </c>
      <c r="S1821" s="51">
        <v>0.88800000000000001</v>
      </c>
      <c r="T1821" s="51">
        <v>1.2</v>
      </c>
      <c r="U1821" s="51">
        <v>2019</v>
      </c>
    </row>
    <row r="1822" spans="1:21" ht="15.5">
      <c r="A1822" s="51">
        <v>238</v>
      </c>
      <c r="B1822" s="51" t="s">
        <v>791</v>
      </c>
      <c r="C1822" s="51" t="s">
        <v>409</v>
      </c>
      <c r="D1822" s="51" t="str">
        <f t="shared" si="28"/>
        <v>FLIBOR6Costa Rica</v>
      </c>
      <c r="E1822" s="51" t="s">
        <v>203</v>
      </c>
      <c r="F1822" s="51" t="s">
        <v>410</v>
      </c>
      <c r="G1822" s="51"/>
      <c r="H1822" s="51" t="s">
        <v>384</v>
      </c>
      <c r="I1822" s="51"/>
      <c r="J1822" s="51"/>
      <c r="K1822" s="51"/>
      <c r="L1822" s="51"/>
      <c r="M1822" s="51"/>
      <c r="N1822" s="51"/>
      <c r="O1822" s="51"/>
      <c r="P1822" s="51"/>
      <c r="Q1822" s="51"/>
      <c r="R1822" s="51"/>
      <c r="S1822" s="51"/>
      <c r="T1822" s="51"/>
      <c r="U1822" s="51"/>
    </row>
    <row r="1823" spans="1:21" ht="15.5">
      <c r="A1823" s="51">
        <v>238</v>
      </c>
      <c r="B1823" s="51" t="s">
        <v>791</v>
      </c>
      <c r="C1823" s="51" t="s">
        <v>411</v>
      </c>
      <c r="D1823" s="51" t="str">
        <f t="shared" si="28"/>
        <v>TM_RPCHCosta Rica</v>
      </c>
      <c r="E1823" s="51" t="s">
        <v>203</v>
      </c>
      <c r="F1823" s="51" t="s">
        <v>412</v>
      </c>
      <c r="G1823" s="51" t="s">
        <v>413</v>
      </c>
      <c r="H1823" s="51" t="s">
        <v>347</v>
      </c>
      <c r="I1823" s="51"/>
      <c r="J1823" s="51" t="s">
        <v>794</v>
      </c>
      <c r="K1823" s="51">
        <v>7.8250000000000002</v>
      </c>
      <c r="L1823" s="51">
        <v>1.681</v>
      </c>
      <c r="M1823" s="51">
        <v>5.0460000000000003</v>
      </c>
      <c r="N1823" s="51">
        <v>4.4980000000000002</v>
      </c>
      <c r="O1823" s="51">
        <v>8.9380000000000006</v>
      </c>
      <c r="P1823" s="51">
        <v>5.0129999999999999</v>
      </c>
      <c r="Q1823" s="51">
        <v>0.20300000000000001</v>
      </c>
      <c r="R1823" s="51">
        <v>-0.49199999999999999</v>
      </c>
      <c r="S1823" s="51">
        <v>-10.878</v>
      </c>
      <c r="T1823" s="51">
        <v>8.1999999999999993</v>
      </c>
      <c r="U1823" s="51">
        <v>2019</v>
      </c>
    </row>
    <row r="1824" spans="1:21" ht="15.5">
      <c r="A1824" s="51">
        <v>238</v>
      </c>
      <c r="B1824" s="51" t="s">
        <v>791</v>
      </c>
      <c r="C1824" s="51" t="s">
        <v>415</v>
      </c>
      <c r="D1824" s="51" t="str">
        <f t="shared" si="28"/>
        <v>TMG_RPCHCosta Rica</v>
      </c>
      <c r="E1824" s="51" t="s">
        <v>203</v>
      </c>
      <c r="F1824" s="51" t="s">
        <v>416</v>
      </c>
      <c r="G1824" s="51" t="s">
        <v>417</v>
      </c>
      <c r="H1824" s="51" t="s">
        <v>347</v>
      </c>
      <c r="I1824" s="51"/>
      <c r="J1824" s="51" t="s">
        <v>794</v>
      </c>
      <c r="K1824" s="51">
        <v>7.8250000000000002</v>
      </c>
      <c r="L1824" s="51">
        <v>1.681</v>
      </c>
      <c r="M1824" s="51">
        <v>5.0460000000000003</v>
      </c>
      <c r="N1824" s="51">
        <v>4.4980000000000002</v>
      </c>
      <c r="O1824" s="51">
        <v>8.9380000000000006</v>
      </c>
      <c r="P1824" s="51">
        <v>5.0129999999999999</v>
      </c>
      <c r="Q1824" s="51">
        <v>0.20300000000000001</v>
      </c>
      <c r="R1824" s="51">
        <v>-0.49199999999999999</v>
      </c>
      <c r="S1824" s="51">
        <v>-10.878</v>
      </c>
      <c r="T1824" s="51">
        <v>8.1999999999999993</v>
      </c>
      <c r="U1824" s="51">
        <v>2019</v>
      </c>
    </row>
    <row r="1825" spans="1:21" ht="15.5">
      <c r="A1825" s="51">
        <v>238</v>
      </c>
      <c r="B1825" s="51" t="s">
        <v>791</v>
      </c>
      <c r="C1825" s="51" t="s">
        <v>418</v>
      </c>
      <c r="D1825" s="51" t="str">
        <f t="shared" si="28"/>
        <v>TX_RPCHCosta Rica</v>
      </c>
      <c r="E1825" s="51" t="s">
        <v>203</v>
      </c>
      <c r="F1825" s="51" t="s">
        <v>419</v>
      </c>
      <c r="G1825" s="51" t="s">
        <v>420</v>
      </c>
      <c r="H1825" s="51" t="s">
        <v>347</v>
      </c>
      <c r="I1825" s="51"/>
      <c r="J1825" s="51" t="s">
        <v>794</v>
      </c>
      <c r="K1825" s="51">
        <v>5.5640000000000001</v>
      </c>
      <c r="L1825" s="51">
        <v>3.3119999999999998</v>
      </c>
      <c r="M1825" s="51">
        <v>4.9640000000000004</v>
      </c>
      <c r="N1825" s="51">
        <v>2.8879999999999999</v>
      </c>
      <c r="O1825" s="51">
        <v>9.4169999999999998</v>
      </c>
      <c r="P1825" s="51">
        <v>6.9550000000000001</v>
      </c>
      <c r="Q1825" s="51">
        <v>4.7039999999999997</v>
      </c>
      <c r="R1825" s="51">
        <v>2.9860000000000002</v>
      </c>
      <c r="S1825" s="51">
        <v>-13.7</v>
      </c>
      <c r="T1825" s="51">
        <v>8.3209999999999997</v>
      </c>
      <c r="U1825" s="51">
        <v>2019</v>
      </c>
    </row>
    <row r="1826" spans="1:21" ht="15.5">
      <c r="A1826" s="51">
        <v>238</v>
      </c>
      <c r="B1826" s="51" t="s">
        <v>791</v>
      </c>
      <c r="C1826" s="51" t="s">
        <v>421</v>
      </c>
      <c r="D1826" s="51" t="str">
        <f t="shared" si="28"/>
        <v>TXG_RPCHCosta Rica</v>
      </c>
      <c r="E1826" s="51" t="s">
        <v>203</v>
      </c>
      <c r="F1826" s="51" t="s">
        <v>422</v>
      </c>
      <c r="G1826" s="51" t="s">
        <v>423</v>
      </c>
      <c r="H1826" s="51" t="s">
        <v>347</v>
      </c>
      <c r="I1826" s="51"/>
      <c r="J1826" s="51" t="s">
        <v>794</v>
      </c>
      <c r="K1826" s="51">
        <v>6.99</v>
      </c>
      <c r="L1826" s="51">
        <v>-0.91200000000000003</v>
      </c>
      <c r="M1826" s="51">
        <v>14.569000000000001</v>
      </c>
      <c r="N1826" s="51">
        <v>-0.97499999999999998</v>
      </c>
      <c r="O1826" s="51">
        <v>9.282</v>
      </c>
      <c r="P1826" s="51">
        <v>14.257999999999999</v>
      </c>
      <c r="Q1826" s="51">
        <v>7.9009999999999998</v>
      </c>
      <c r="R1826" s="51">
        <v>2.9489999999999998</v>
      </c>
      <c r="S1826" s="51">
        <v>-2.044</v>
      </c>
      <c r="T1826" s="51">
        <v>10.435</v>
      </c>
      <c r="U1826" s="51">
        <v>2019</v>
      </c>
    </row>
    <row r="1827" spans="1:21" ht="15.5">
      <c r="A1827" s="51">
        <v>238</v>
      </c>
      <c r="B1827" s="51" t="s">
        <v>791</v>
      </c>
      <c r="C1827" s="51" t="s">
        <v>424</v>
      </c>
      <c r="D1827" s="51" t="str">
        <f t="shared" si="28"/>
        <v>LURCosta Rica</v>
      </c>
      <c r="E1827" s="51" t="s">
        <v>203</v>
      </c>
      <c r="F1827" s="51" t="s">
        <v>425</v>
      </c>
      <c r="G1827" s="51" t="s">
        <v>426</v>
      </c>
      <c r="H1827" s="51" t="s">
        <v>427</v>
      </c>
      <c r="I1827" s="51"/>
      <c r="J1827" s="51" t="s">
        <v>795</v>
      </c>
      <c r="K1827" s="51">
        <v>9.8490000000000002</v>
      </c>
      <c r="L1827" s="51">
        <v>8.3109999999999999</v>
      </c>
      <c r="M1827" s="51">
        <v>9.6579999999999995</v>
      </c>
      <c r="N1827" s="51">
        <v>9.6039999999999992</v>
      </c>
      <c r="O1827" s="51">
        <v>9.5410000000000004</v>
      </c>
      <c r="P1827" s="51">
        <v>9.2929999999999993</v>
      </c>
      <c r="Q1827" s="51">
        <v>11.951000000000001</v>
      </c>
      <c r="R1827" s="51">
        <v>12.417</v>
      </c>
      <c r="S1827" s="51">
        <v>19.98</v>
      </c>
      <c r="T1827" s="51">
        <v>16</v>
      </c>
      <c r="U1827" s="51">
        <v>2019</v>
      </c>
    </row>
    <row r="1828" spans="1:21" ht="15.5">
      <c r="A1828" s="51">
        <v>238</v>
      </c>
      <c r="B1828" s="51" t="s">
        <v>791</v>
      </c>
      <c r="C1828" s="51" t="s">
        <v>428</v>
      </c>
      <c r="D1828" s="51" t="str">
        <f t="shared" si="28"/>
        <v>LECosta Rica</v>
      </c>
      <c r="E1828" s="51" t="s">
        <v>203</v>
      </c>
      <c r="F1828" s="51" t="s">
        <v>429</v>
      </c>
      <c r="G1828" s="51" t="s">
        <v>430</v>
      </c>
      <c r="H1828" s="51" t="s">
        <v>431</v>
      </c>
      <c r="I1828" s="51" t="s">
        <v>432</v>
      </c>
      <c r="J1828" s="51"/>
      <c r="K1828" s="51"/>
      <c r="L1828" s="51"/>
      <c r="M1828" s="51"/>
      <c r="N1828" s="51"/>
      <c r="O1828" s="51"/>
      <c r="P1828" s="51"/>
      <c r="Q1828" s="51"/>
      <c r="R1828" s="51"/>
      <c r="S1828" s="51"/>
      <c r="T1828" s="51"/>
      <c r="U1828" s="51"/>
    </row>
    <row r="1829" spans="1:21" ht="15.5">
      <c r="A1829" s="51">
        <v>238</v>
      </c>
      <c r="B1829" s="51" t="s">
        <v>791</v>
      </c>
      <c r="C1829" s="51" t="s">
        <v>433</v>
      </c>
      <c r="D1829" s="51" t="str">
        <f t="shared" si="28"/>
        <v>LPCosta Rica</v>
      </c>
      <c r="E1829" s="51" t="s">
        <v>203</v>
      </c>
      <c r="F1829" s="51" t="s">
        <v>434</v>
      </c>
      <c r="G1829" s="51" t="s">
        <v>435</v>
      </c>
      <c r="H1829" s="51" t="s">
        <v>431</v>
      </c>
      <c r="I1829" s="51" t="s">
        <v>432</v>
      </c>
      <c r="J1829" s="51" t="s">
        <v>796</v>
      </c>
      <c r="K1829" s="51">
        <v>4.673</v>
      </c>
      <c r="L1829" s="51">
        <v>4.7329999999999997</v>
      </c>
      <c r="M1829" s="51">
        <v>4.7930000000000001</v>
      </c>
      <c r="N1829" s="51">
        <v>4.851</v>
      </c>
      <c r="O1829" s="51">
        <v>4.9089999999999998</v>
      </c>
      <c r="P1829" s="51">
        <v>4.9660000000000002</v>
      </c>
      <c r="Q1829" s="51">
        <v>5.0220000000000002</v>
      </c>
      <c r="R1829" s="51">
        <v>5.0750000000000002</v>
      </c>
      <c r="S1829" s="51">
        <v>5.1280000000000001</v>
      </c>
      <c r="T1829" s="51">
        <v>5.1820000000000004</v>
      </c>
      <c r="U1829" s="51">
        <v>2019</v>
      </c>
    </row>
    <row r="1830" spans="1:21" ht="15.5">
      <c r="A1830" s="51">
        <v>238</v>
      </c>
      <c r="B1830" s="51" t="s">
        <v>791</v>
      </c>
      <c r="C1830" s="51" t="s">
        <v>437</v>
      </c>
      <c r="D1830" s="51" t="str">
        <f t="shared" si="28"/>
        <v>GGRCosta Rica</v>
      </c>
      <c r="E1830" s="51" t="s">
        <v>203</v>
      </c>
      <c r="F1830" s="51" t="s">
        <v>438</v>
      </c>
      <c r="G1830" s="51" t="s">
        <v>439</v>
      </c>
      <c r="H1830" s="51" t="s">
        <v>342</v>
      </c>
      <c r="I1830" s="51" t="s">
        <v>343</v>
      </c>
      <c r="J1830" s="51" t="s">
        <v>797</v>
      </c>
      <c r="K1830" s="51">
        <v>3118.25</v>
      </c>
      <c r="L1830" s="51">
        <v>3379.74</v>
      </c>
      <c r="M1830" s="51">
        <v>3625.19</v>
      </c>
      <c r="N1830" s="51">
        <v>3993.82</v>
      </c>
      <c r="O1830" s="51">
        <v>4379.46</v>
      </c>
      <c r="P1830" s="51">
        <v>4560.07</v>
      </c>
      <c r="Q1830" s="51">
        <v>4766.51</v>
      </c>
      <c r="R1830" s="51">
        <v>5675.66</v>
      </c>
      <c r="S1830" s="51">
        <v>5132.01</v>
      </c>
      <c r="T1830" s="51">
        <v>5485.96</v>
      </c>
      <c r="U1830" s="51">
        <v>2019</v>
      </c>
    </row>
    <row r="1831" spans="1:21" ht="15.5">
      <c r="A1831" s="51">
        <v>238</v>
      </c>
      <c r="B1831" s="51" t="s">
        <v>791</v>
      </c>
      <c r="C1831" s="51" t="s">
        <v>441</v>
      </c>
      <c r="D1831" s="51" t="str">
        <f t="shared" si="28"/>
        <v>GGR_NGDPCosta Rica</v>
      </c>
      <c r="E1831" s="51" t="s">
        <v>203</v>
      </c>
      <c r="F1831" s="51" t="s">
        <v>438</v>
      </c>
      <c r="G1831" s="51" t="s">
        <v>439</v>
      </c>
      <c r="H1831" s="51" t="s">
        <v>392</v>
      </c>
      <c r="I1831" s="51"/>
      <c r="J1831" s="51" t="s">
        <v>442</v>
      </c>
      <c r="K1831" s="51">
        <v>13.128</v>
      </c>
      <c r="L1831" s="51">
        <v>13.273</v>
      </c>
      <c r="M1831" s="51">
        <v>12.946</v>
      </c>
      <c r="N1831" s="51">
        <v>13.237</v>
      </c>
      <c r="O1831" s="51">
        <v>13.662000000000001</v>
      </c>
      <c r="P1831" s="51">
        <v>13.278</v>
      </c>
      <c r="Q1831" s="51">
        <v>13.253</v>
      </c>
      <c r="R1831" s="51">
        <v>15.112</v>
      </c>
      <c r="S1831" s="51">
        <v>14.278</v>
      </c>
      <c r="T1831" s="51">
        <v>14.673</v>
      </c>
      <c r="U1831" s="51">
        <v>2019</v>
      </c>
    </row>
    <row r="1832" spans="1:21" ht="15.5">
      <c r="A1832" s="51">
        <v>238</v>
      </c>
      <c r="B1832" s="51" t="s">
        <v>791</v>
      </c>
      <c r="C1832" s="51" t="s">
        <v>443</v>
      </c>
      <c r="D1832" s="51" t="str">
        <f t="shared" si="28"/>
        <v>GGXCosta Rica</v>
      </c>
      <c r="E1832" s="51" t="s">
        <v>203</v>
      </c>
      <c r="F1832" s="51" t="s">
        <v>444</v>
      </c>
      <c r="G1832" s="51" t="s">
        <v>445</v>
      </c>
      <c r="H1832" s="51" t="s">
        <v>342</v>
      </c>
      <c r="I1832" s="51" t="s">
        <v>343</v>
      </c>
      <c r="J1832" s="51" t="s">
        <v>797</v>
      </c>
      <c r="K1832" s="51">
        <v>4177.7700000000004</v>
      </c>
      <c r="L1832" s="51">
        <v>4765.3100000000004</v>
      </c>
      <c r="M1832" s="51">
        <v>5230.83</v>
      </c>
      <c r="N1832" s="51">
        <v>5647.08</v>
      </c>
      <c r="O1832" s="51">
        <v>6023.75</v>
      </c>
      <c r="P1832" s="51">
        <v>6610.23</v>
      </c>
      <c r="Q1832" s="51">
        <v>6829.51</v>
      </c>
      <c r="R1832" s="51">
        <v>8222.65</v>
      </c>
      <c r="S1832" s="51">
        <v>8245.2900000000009</v>
      </c>
      <c r="T1832" s="51">
        <v>8121.27</v>
      </c>
      <c r="U1832" s="51">
        <v>2019</v>
      </c>
    </row>
    <row r="1833" spans="1:21" ht="15.5">
      <c r="A1833" s="51">
        <v>238</v>
      </c>
      <c r="B1833" s="51" t="s">
        <v>791</v>
      </c>
      <c r="C1833" s="51" t="s">
        <v>446</v>
      </c>
      <c r="D1833" s="51" t="str">
        <f t="shared" si="28"/>
        <v>GGX_NGDPCosta Rica</v>
      </c>
      <c r="E1833" s="51" t="s">
        <v>203</v>
      </c>
      <c r="F1833" s="51" t="s">
        <v>444</v>
      </c>
      <c r="G1833" s="51" t="s">
        <v>445</v>
      </c>
      <c r="H1833" s="51" t="s">
        <v>392</v>
      </c>
      <c r="I1833" s="51"/>
      <c r="J1833" s="51" t="s">
        <v>447</v>
      </c>
      <c r="K1833" s="51">
        <v>17.588000000000001</v>
      </c>
      <c r="L1833" s="51">
        <v>18.715</v>
      </c>
      <c r="M1833" s="51">
        <v>18.681000000000001</v>
      </c>
      <c r="N1833" s="51">
        <v>18.716000000000001</v>
      </c>
      <c r="O1833" s="51">
        <v>18.791</v>
      </c>
      <c r="P1833" s="51">
        <v>19.247</v>
      </c>
      <c r="Q1833" s="51">
        <v>18.989000000000001</v>
      </c>
      <c r="R1833" s="51">
        <v>21.893000000000001</v>
      </c>
      <c r="S1833" s="51">
        <v>22.939</v>
      </c>
      <c r="T1833" s="51">
        <v>21.721</v>
      </c>
      <c r="U1833" s="51">
        <v>2019</v>
      </c>
    </row>
    <row r="1834" spans="1:21" ht="15.5">
      <c r="A1834" s="51">
        <v>238</v>
      </c>
      <c r="B1834" s="51" t="s">
        <v>791</v>
      </c>
      <c r="C1834" s="51" t="s">
        <v>448</v>
      </c>
      <c r="D1834" s="51" t="str">
        <f t="shared" si="28"/>
        <v>GGXCNLCosta Rica</v>
      </c>
      <c r="E1834" s="51" t="s">
        <v>203</v>
      </c>
      <c r="F1834" s="51" t="s">
        <v>449</v>
      </c>
      <c r="G1834" s="51" t="s">
        <v>450</v>
      </c>
      <c r="H1834" s="51" t="s">
        <v>342</v>
      </c>
      <c r="I1834" s="51" t="s">
        <v>343</v>
      </c>
      <c r="J1834" s="51" t="s">
        <v>797</v>
      </c>
      <c r="K1834" s="51">
        <v>-1059.52</v>
      </c>
      <c r="L1834" s="51">
        <v>-1385.57</v>
      </c>
      <c r="M1834" s="51">
        <v>-1605.64</v>
      </c>
      <c r="N1834" s="51">
        <v>-1653.26</v>
      </c>
      <c r="O1834" s="51">
        <v>-1644.29</v>
      </c>
      <c r="P1834" s="51">
        <v>-2050.17</v>
      </c>
      <c r="Q1834" s="51">
        <v>-2063</v>
      </c>
      <c r="R1834" s="51">
        <v>-2546.9899999999998</v>
      </c>
      <c r="S1834" s="51">
        <v>-3113.28</v>
      </c>
      <c r="T1834" s="51">
        <v>-2635.32</v>
      </c>
      <c r="U1834" s="51">
        <v>2019</v>
      </c>
    </row>
    <row r="1835" spans="1:21" ht="15.5">
      <c r="A1835" s="51">
        <v>238</v>
      </c>
      <c r="B1835" s="51" t="s">
        <v>791</v>
      </c>
      <c r="C1835" s="51" t="s">
        <v>451</v>
      </c>
      <c r="D1835" s="51" t="str">
        <f t="shared" si="28"/>
        <v>GGXCNL_NGDPCosta Rica</v>
      </c>
      <c r="E1835" s="51" t="s">
        <v>203</v>
      </c>
      <c r="F1835" s="51" t="s">
        <v>449</v>
      </c>
      <c r="G1835" s="51" t="s">
        <v>450</v>
      </c>
      <c r="H1835" s="51" t="s">
        <v>392</v>
      </c>
      <c r="I1835" s="51"/>
      <c r="J1835" s="51" t="s">
        <v>452</v>
      </c>
      <c r="K1835" s="51">
        <v>-4.4610000000000003</v>
      </c>
      <c r="L1835" s="51">
        <v>-5.4420000000000002</v>
      </c>
      <c r="M1835" s="51">
        <v>-5.734</v>
      </c>
      <c r="N1835" s="51">
        <v>-5.4790000000000001</v>
      </c>
      <c r="O1835" s="51">
        <v>-5.1289999999999996</v>
      </c>
      <c r="P1835" s="51">
        <v>-5.97</v>
      </c>
      <c r="Q1835" s="51">
        <v>-5.7359999999999998</v>
      </c>
      <c r="R1835" s="51">
        <v>-6.7809999999999997</v>
      </c>
      <c r="S1835" s="51">
        <v>-8.6609999999999996</v>
      </c>
      <c r="T1835" s="51">
        <v>-7.048</v>
      </c>
      <c r="U1835" s="51">
        <v>2019</v>
      </c>
    </row>
    <row r="1836" spans="1:21" ht="15.5">
      <c r="A1836" s="51">
        <v>238</v>
      </c>
      <c r="B1836" s="51" t="s">
        <v>791</v>
      </c>
      <c r="C1836" s="51" t="s">
        <v>453</v>
      </c>
      <c r="D1836" s="51" t="str">
        <f t="shared" si="28"/>
        <v>GGSBCosta Rica</v>
      </c>
      <c r="E1836" s="51" t="s">
        <v>203</v>
      </c>
      <c r="F1836" s="51" t="s">
        <v>454</v>
      </c>
      <c r="G1836" s="51" t="s">
        <v>455</v>
      </c>
      <c r="H1836" s="51" t="s">
        <v>342</v>
      </c>
      <c r="I1836" s="51" t="s">
        <v>343</v>
      </c>
      <c r="J1836" s="51" t="s">
        <v>797</v>
      </c>
      <c r="K1836" s="51">
        <v>-1086.8</v>
      </c>
      <c r="L1836" s="51">
        <v>-1373.17</v>
      </c>
      <c r="M1836" s="51">
        <v>-1592.45</v>
      </c>
      <c r="N1836" s="51">
        <v>-1644</v>
      </c>
      <c r="O1836" s="51">
        <v>-1668.47</v>
      </c>
      <c r="P1836" s="51">
        <v>-2100.35</v>
      </c>
      <c r="Q1836" s="51">
        <v>-2270.2600000000002</v>
      </c>
      <c r="R1836" s="51">
        <v>-2565.2800000000002</v>
      </c>
      <c r="S1836" s="51">
        <v>-2555.02</v>
      </c>
      <c r="T1836" s="51">
        <v>-2278.73</v>
      </c>
      <c r="U1836" s="51">
        <v>2019</v>
      </c>
    </row>
    <row r="1837" spans="1:21" ht="15.5">
      <c r="A1837" s="51">
        <v>238</v>
      </c>
      <c r="B1837" s="51" t="s">
        <v>791</v>
      </c>
      <c r="C1837" s="51" t="s">
        <v>456</v>
      </c>
      <c r="D1837" s="51" t="str">
        <f t="shared" si="28"/>
        <v>GGSB_NPGDPCosta Rica</v>
      </c>
      <c r="E1837" s="51" t="s">
        <v>203</v>
      </c>
      <c r="F1837" s="51" t="s">
        <v>454</v>
      </c>
      <c r="G1837" s="51" t="s">
        <v>455</v>
      </c>
      <c r="H1837" s="51" t="s">
        <v>380</v>
      </c>
      <c r="I1837" s="51"/>
      <c r="J1837" s="51" t="s">
        <v>505</v>
      </c>
      <c r="K1837" s="51">
        <v>-4.6150000000000002</v>
      </c>
      <c r="L1837" s="51">
        <v>-5.3730000000000002</v>
      </c>
      <c r="M1837" s="51">
        <v>-5.6660000000000004</v>
      </c>
      <c r="N1837" s="51">
        <v>-5.4359999999999999</v>
      </c>
      <c r="O1837" s="51">
        <v>-5.234</v>
      </c>
      <c r="P1837" s="51">
        <v>-6.1829999999999998</v>
      </c>
      <c r="Q1837" s="51">
        <v>-6.343</v>
      </c>
      <c r="R1837" s="51">
        <v>-6.7859999999999996</v>
      </c>
      <c r="S1837" s="51">
        <v>-6.7709999999999999</v>
      </c>
      <c r="T1837" s="51">
        <v>-5.91</v>
      </c>
      <c r="U1837" s="51">
        <v>2019</v>
      </c>
    </row>
    <row r="1838" spans="1:21" ht="15.5">
      <c r="A1838" s="51">
        <v>238</v>
      </c>
      <c r="B1838" s="51" t="s">
        <v>791</v>
      </c>
      <c r="C1838" s="51" t="s">
        <v>457</v>
      </c>
      <c r="D1838" s="51" t="str">
        <f t="shared" si="28"/>
        <v>GGXONLBCosta Rica</v>
      </c>
      <c r="E1838" s="51" t="s">
        <v>203</v>
      </c>
      <c r="F1838" s="51" t="s">
        <v>458</v>
      </c>
      <c r="G1838" s="51" t="s">
        <v>459</v>
      </c>
      <c r="H1838" s="51" t="s">
        <v>342</v>
      </c>
      <c r="I1838" s="51" t="s">
        <v>343</v>
      </c>
      <c r="J1838" s="51" t="s">
        <v>797</v>
      </c>
      <c r="K1838" s="51">
        <v>-529.42499999999995</v>
      </c>
      <c r="L1838" s="51">
        <v>-704.40200000000004</v>
      </c>
      <c r="M1838" s="51">
        <v>-830.91800000000001</v>
      </c>
      <c r="N1838" s="51">
        <v>-866.20600000000002</v>
      </c>
      <c r="O1838" s="51">
        <v>-758.36400000000003</v>
      </c>
      <c r="P1838" s="51">
        <v>-996.02099999999996</v>
      </c>
      <c r="Q1838" s="51">
        <v>-809.12800000000004</v>
      </c>
      <c r="R1838" s="51">
        <v>-994.31600000000003</v>
      </c>
      <c r="S1838" s="51">
        <v>-1406.19</v>
      </c>
      <c r="T1838" s="51">
        <v>-639.64400000000001</v>
      </c>
      <c r="U1838" s="51">
        <v>2019</v>
      </c>
    </row>
    <row r="1839" spans="1:21" ht="15.5">
      <c r="A1839" s="51">
        <v>238</v>
      </c>
      <c r="B1839" s="51" t="s">
        <v>791</v>
      </c>
      <c r="C1839" s="51" t="s">
        <v>460</v>
      </c>
      <c r="D1839" s="51" t="str">
        <f t="shared" si="28"/>
        <v>GGXONLB_NGDPCosta Rica</v>
      </c>
      <c r="E1839" s="51" t="s">
        <v>203</v>
      </c>
      <c r="F1839" s="51" t="s">
        <v>458</v>
      </c>
      <c r="G1839" s="51" t="s">
        <v>459</v>
      </c>
      <c r="H1839" s="51" t="s">
        <v>392</v>
      </c>
      <c r="I1839" s="51"/>
      <c r="J1839" s="51" t="s">
        <v>461</v>
      </c>
      <c r="K1839" s="51">
        <v>-2.2290000000000001</v>
      </c>
      <c r="L1839" s="51">
        <v>-2.766</v>
      </c>
      <c r="M1839" s="51">
        <v>-2.9670000000000001</v>
      </c>
      <c r="N1839" s="51">
        <v>-2.871</v>
      </c>
      <c r="O1839" s="51">
        <v>-2.3660000000000001</v>
      </c>
      <c r="P1839" s="51">
        <v>-2.9</v>
      </c>
      <c r="Q1839" s="51">
        <v>-2.25</v>
      </c>
      <c r="R1839" s="51">
        <v>-2.6469999999999998</v>
      </c>
      <c r="S1839" s="51">
        <v>-3.9119999999999999</v>
      </c>
      <c r="T1839" s="51">
        <v>-1.7110000000000001</v>
      </c>
      <c r="U1839" s="51">
        <v>2019</v>
      </c>
    </row>
    <row r="1840" spans="1:21" ht="15.5">
      <c r="A1840" s="51">
        <v>238</v>
      </c>
      <c r="B1840" s="51" t="s">
        <v>791</v>
      </c>
      <c r="C1840" s="51" t="s">
        <v>462</v>
      </c>
      <c r="D1840" s="51" t="str">
        <f t="shared" si="28"/>
        <v>GGXWDNCosta Rica</v>
      </c>
      <c r="E1840" s="51" t="s">
        <v>203</v>
      </c>
      <c r="F1840" s="51" t="s">
        <v>463</v>
      </c>
      <c r="G1840" s="51" t="s">
        <v>464</v>
      </c>
      <c r="H1840" s="51" t="s">
        <v>342</v>
      </c>
      <c r="I1840" s="51" t="s">
        <v>343</v>
      </c>
      <c r="J1840" s="51"/>
      <c r="K1840" s="51"/>
      <c r="L1840" s="51"/>
      <c r="M1840" s="51"/>
      <c r="N1840" s="51"/>
      <c r="O1840" s="51"/>
      <c r="P1840" s="51"/>
      <c r="Q1840" s="51"/>
      <c r="R1840" s="51"/>
      <c r="S1840" s="51"/>
      <c r="T1840" s="51"/>
      <c r="U1840" s="51"/>
    </row>
    <row r="1841" spans="1:21" ht="15.5">
      <c r="A1841" s="51">
        <v>238</v>
      </c>
      <c r="B1841" s="51" t="s">
        <v>791</v>
      </c>
      <c r="C1841" s="51" t="s">
        <v>465</v>
      </c>
      <c r="D1841" s="51" t="str">
        <f t="shared" si="28"/>
        <v>GGXWDN_NGDPCosta Rica</v>
      </c>
      <c r="E1841" s="51" t="s">
        <v>203</v>
      </c>
      <c r="F1841" s="51" t="s">
        <v>463</v>
      </c>
      <c r="G1841" s="51" t="s">
        <v>464</v>
      </c>
      <c r="H1841" s="51" t="s">
        <v>392</v>
      </c>
      <c r="I1841" s="51"/>
      <c r="J1841" s="51"/>
      <c r="K1841" s="51"/>
      <c r="L1841" s="51"/>
      <c r="M1841" s="51"/>
      <c r="N1841" s="51"/>
      <c r="O1841" s="51"/>
      <c r="P1841" s="51"/>
      <c r="Q1841" s="51"/>
      <c r="R1841" s="51"/>
      <c r="S1841" s="51"/>
      <c r="T1841" s="51"/>
      <c r="U1841" s="51"/>
    </row>
    <row r="1842" spans="1:21" ht="15.5">
      <c r="A1842" s="51">
        <v>238</v>
      </c>
      <c r="B1842" s="51" t="s">
        <v>791</v>
      </c>
      <c r="C1842" s="51" t="s">
        <v>466</v>
      </c>
      <c r="D1842" s="51" t="str">
        <f t="shared" si="28"/>
        <v>GGXWDGCosta Rica</v>
      </c>
      <c r="E1842" s="51" t="s">
        <v>203</v>
      </c>
      <c r="F1842" s="51" t="s">
        <v>467</v>
      </c>
      <c r="G1842" s="51" t="s">
        <v>468</v>
      </c>
      <c r="H1842" s="51" t="s">
        <v>342</v>
      </c>
      <c r="I1842" s="51" t="s">
        <v>343</v>
      </c>
      <c r="J1842" s="51" t="s">
        <v>797</v>
      </c>
      <c r="K1842" s="51">
        <v>8014.51</v>
      </c>
      <c r="L1842" s="51">
        <v>8931.44</v>
      </c>
      <c r="M1842" s="51">
        <v>10482.709999999999</v>
      </c>
      <c r="N1842" s="51">
        <v>12004.11</v>
      </c>
      <c r="O1842" s="51">
        <v>14122.19</v>
      </c>
      <c r="P1842" s="51">
        <v>16163.21</v>
      </c>
      <c r="Q1842" s="51">
        <v>18669.64</v>
      </c>
      <c r="R1842" s="51">
        <v>21346.97</v>
      </c>
      <c r="S1842" s="51">
        <v>24566.94</v>
      </c>
      <c r="T1842" s="51">
        <v>27100.45</v>
      </c>
      <c r="U1842" s="51">
        <v>2019</v>
      </c>
    </row>
    <row r="1843" spans="1:21" ht="15.5">
      <c r="A1843" s="51">
        <v>238</v>
      </c>
      <c r="B1843" s="51" t="s">
        <v>791</v>
      </c>
      <c r="C1843" s="51" t="s">
        <v>469</v>
      </c>
      <c r="D1843" s="51" t="str">
        <f t="shared" si="28"/>
        <v>GGXWDG_NGDPCosta Rica</v>
      </c>
      <c r="E1843" s="51" t="s">
        <v>203</v>
      </c>
      <c r="F1843" s="51" t="s">
        <v>467</v>
      </c>
      <c r="G1843" s="51" t="s">
        <v>468</v>
      </c>
      <c r="H1843" s="51" t="s">
        <v>392</v>
      </c>
      <c r="I1843" s="51"/>
      <c r="J1843" s="51" t="s">
        <v>470</v>
      </c>
      <c r="K1843" s="51">
        <v>33.741</v>
      </c>
      <c r="L1843" s="51">
        <v>35.076000000000001</v>
      </c>
      <c r="M1843" s="51">
        <v>37.436</v>
      </c>
      <c r="N1843" s="51">
        <v>39.786000000000001</v>
      </c>
      <c r="O1843" s="51">
        <v>44.054000000000002</v>
      </c>
      <c r="P1843" s="51">
        <v>47.063000000000002</v>
      </c>
      <c r="Q1843" s="51">
        <v>51.908999999999999</v>
      </c>
      <c r="R1843" s="51">
        <v>56.837000000000003</v>
      </c>
      <c r="S1843" s="51">
        <v>68.346999999999994</v>
      </c>
      <c r="T1843" s="51">
        <v>72.483999999999995</v>
      </c>
      <c r="U1843" s="51">
        <v>2019</v>
      </c>
    </row>
    <row r="1844" spans="1:21" ht="15.5">
      <c r="A1844" s="51">
        <v>238</v>
      </c>
      <c r="B1844" s="51" t="s">
        <v>791</v>
      </c>
      <c r="C1844" s="51" t="s">
        <v>471</v>
      </c>
      <c r="D1844" s="51" t="str">
        <f t="shared" si="28"/>
        <v>NGDP_FYCosta Rica</v>
      </c>
      <c r="E1844" s="51" t="s">
        <v>203</v>
      </c>
      <c r="F1844" s="51" t="s">
        <v>472</v>
      </c>
      <c r="G1844" s="51" t="s">
        <v>473</v>
      </c>
      <c r="H1844" s="51" t="s">
        <v>342</v>
      </c>
      <c r="I1844" s="51" t="s">
        <v>343</v>
      </c>
      <c r="J1844" s="51" t="s">
        <v>797</v>
      </c>
      <c r="K1844" s="51">
        <v>23752.87</v>
      </c>
      <c r="L1844" s="51">
        <v>25462.959999999999</v>
      </c>
      <c r="M1844" s="51">
        <v>28001.33</v>
      </c>
      <c r="N1844" s="51">
        <v>30171.919999999998</v>
      </c>
      <c r="O1844" s="51">
        <v>32056.29</v>
      </c>
      <c r="P1844" s="51">
        <v>34343.65</v>
      </c>
      <c r="Q1844" s="51">
        <v>35966.120000000003</v>
      </c>
      <c r="R1844" s="51">
        <v>37558.14</v>
      </c>
      <c r="S1844" s="51">
        <v>35944.339999999997</v>
      </c>
      <c r="T1844" s="51">
        <v>37388.42</v>
      </c>
      <c r="U1844" s="51">
        <v>2019</v>
      </c>
    </row>
    <row r="1845" spans="1:21" ht="15.5">
      <c r="A1845" s="51">
        <v>238</v>
      </c>
      <c r="B1845" s="51" t="s">
        <v>791</v>
      </c>
      <c r="C1845" s="51" t="s">
        <v>474</v>
      </c>
      <c r="D1845" s="51" t="str">
        <f t="shared" si="28"/>
        <v>BCACosta Rica</v>
      </c>
      <c r="E1845" s="51" t="s">
        <v>203</v>
      </c>
      <c r="F1845" s="51" t="s">
        <v>475</v>
      </c>
      <c r="G1845" s="51" t="s">
        <v>476</v>
      </c>
      <c r="H1845" s="51" t="s">
        <v>352</v>
      </c>
      <c r="I1845" s="51" t="s">
        <v>343</v>
      </c>
      <c r="J1845" s="51" t="s">
        <v>798</v>
      </c>
      <c r="K1845" s="51">
        <v>-2.411</v>
      </c>
      <c r="L1845" s="51">
        <v>-2.431</v>
      </c>
      <c r="M1845" s="51">
        <v>-2.4529999999999998</v>
      </c>
      <c r="N1845" s="51">
        <v>-1.921</v>
      </c>
      <c r="O1845" s="51">
        <v>-1.2569999999999999</v>
      </c>
      <c r="P1845" s="51">
        <v>-2.1890000000000001</v>
      </c>
      <c r="Q1845" s="51">
        <v>-1.99</v>
      </c>
      <c r="R1845" s="51">
        <v>-1.4390000000000001</v>
      </c>
      <c r="S1845" s="51">
        <v>-1.61</v>
      </c>
      <c r="T1845" s="51">
        <v>-1.974</v>
      </c>
      <c r="U1845" s="51">
        <v>2019</v>
      </c>
    </row>
    <row r="1846" spans="1:21" ht="15.5">
      <c r="A1846" s="51">
        <v>238</v>
      </c>
      <c r="B1846" s="51" t="s">
        <v>791</v>
      </c>
      <c r="C1846" s="51" t="s">
        <v>478</v>
      </c>
      <c r="D1846" s="51" t="str">
        <f t="shared" si="28"/>
        <v>BCA_NGDPDCosta Rica</v>
      </c>
      <c r="E1846" s="51" t="s">
        <v>203</v>
      </c>
      <c r="F1846" s="51" t="s">
        <v>475</v>
      </c>
      <c r="G1846" s="51" t="s">
        <v>476</v>
      </c>
      <c r="H1846" s="51" t="s">
        <v>392</v>
      </c>
      <c r="I1846" s="51"/>
      <c r="J1846" s="51" t="s">
        <v>479</v>
      </c>
      <c r="K1846" s="51">
        <v>-5.1050000000000004</v>
      </c>
      <c r="L1846" s="51">
        <v>-4.7720000000000002</v>
      </c>
      <c r="M1846" s="51">
        <v>-4.7160000000000002</v>
      </c>
      <c r="N1846" s="51">
        <v>-3.4039999999999999</v>
      </c>
      <c r="O1846" s="51">
        <v>-2.137</v>
      </c>
      <c r="P1846" s="51">
        <v>-3.617</v>
      </c>
      <c r="Q1846" s="51">
        <v>-3.1930000000000001</v>
      </c>
      <c r="R1846" s="51">
        <v>-2.2509999999999999</v>
      </c>
      <c r="S1846" s="51">
        <v>-2.62</v>
      </c>
      <c r="T1846" s="51">
        <v>-3.2269999999999999</v>
      </c>
      <c r="U1846" s="51">
        <v>2019</v>
      </c>
    </row>
    <row r="1847" spans="1:21" ht="15.5">
      <c r="A1847" s="51">
        <v>662</v>
      </c>
      <c r="B1847" s="51" t="s">
        <v>799</v>
      </c>
      <c r="C1847" s="51" t="s">
        <v>338</v>
      </c>
      <c r="D1847" s="51" t="str">
        <f t="shared" si="28"/>
        <v>NGDP_RCÙte d'Ivoire</v>
      </c>
      <c r="E1847" s="51" t="s">
        <v>800</v>
      </c>
      <c r="F1847" s="51" t="s">
        <v>340</v>
      </c>
      <c r="G1847" s="51" t="s">
        <v>341</v>
      </c>
      <c r="H1847" s="51" t="s">
        <v>342</v>
      </c>
      <c r="I1847" s="51" t="s">
        <v>343</v>
      </c>
      <c r="J1847" s="51" t="s">
        <v>801</v>
      </c>
      <c r="K1847" s="51">
        <v>20933.09</v>
      </c>
      <c r="L1847" s="51">
        <v>22874</v>
      </c>
      <c r="M1847" s="51">
        <v>24885.55</v>
      </c>
      <c r="N1847" s="51">
        <v>27086.15</v>
      </c>
      <c r="O1847" s="51">
        <v>29032.9</v>
      </c>
      <c r="P1847" s="51">
        <v>31169.62</v>
      </c>
      <c r="Q1847" s="51">
        <v>33317.29</v>
      </c>
      <c r="R1847" s="51">
        <v>35393.53</v>
      </c>
      <c r="S1847" s="51">
        <v>36199.370000000003</v>
      </c>
      <c r="T1847" s="51">
        <v>38355.480000000003</v>
      </c>
      <c r="U1847" s="51">
        <v>2017</v>
      </c>
    </row>
    <row r="1848" spans="1:21" ht="15.5">
      <c r="A1848" s="51">
        <v>662</v>
      </c>
      <c r="B1848" s="51" t="s">
        <v>799</v>
      </c>
      <c r="C1848" s="51" t="s">
        <v>345</v>
      </c>
      <c r="D1848" s="51" t="str">
        <f t="shared" si="28"/>
        <v>NGDP_RPCHCÙte d'Ivoire</v>
      </c>
      <c r="E1848" s="51" t="s">
        <v>800</v>
      </c>
      <c r="F1848" s="51" t="s">
        <v>340</v>
      </c>
      <c r="G1848" s="51" t="s">
        <v>346</v>
      </c>
      <c r="H1848" s="51" t="s">
        <v>347</v>
      </c>
      <c r="I1848" s="51"/>
      <c r="J1848" s="51" t="s">
        <v>348</v>
      </c>
      <c r="K1848" s="51">
        <v>10.864000000000001</v>
      </c>
      <c r="L1848" s="51">
        <v>9.2720000000000002</v>
      </c>
      <c r="M1848" s="51">
        <v>8.7940000000000005</v>
      </c>
      <c r="N1848" s="51">
        <v>8.843</v>
      </c>
      <c r="O1848" s="51">
        <v>7.1870000000000003</v>
      </c>
      <c r="P1848" s="51">
        <v>7.36</v>
      </c>
      <c r="Q1848" s="51">
        <v>6.89</v>
      </c>
      <c r="R1848" s="51">
        <v>6.2320000000000002</v>
      </c>
      <c r="S1848" s="51">
        <v>2.2770000000000001</v>
      </c>
      <c r="T1848" s="51">
        <v>5.9560000000000004</v>
      </c>
      <c r="U1848" s="51">
        <v>2017</v>
      </c>
    </row>
    <row r="1849" spans="1:21" ht="15.5">
      <c r="A1849" s="51">
        <v>662</v>
      </c>
      <c r="B1849" s="51" t="s">
        <v>799</v>
      </c>
      <c r="C1849" s="51" t="s">
        <v>349</v>
      </c>
      <c r="D1849" s="51" t="str">
        <f t="shared" si="28"/>
        <v>NGDPCÙte d'Ivoire</v>
      </c>
      <c r="E1849" s="51" t="s">
        <v>800</v>
      </c>
      <c r="F1849" s="51" t="s">
        <v>155</v>
      </c>
      <c r="G1849" s="51" t="s">
        <v>350</v>
      </c>
      <c r="H1849" s="51" t="s">
        <v>342</v>
      </c>
      <c r="I1849" s="51" t="s">
        <v>343</v>
      </c>
      <c r="J1849" s="51" t="s">
        <v>801</v>
      </c>
      <c r="K1849" s="51">
        <v>18905.78</v>
      </c>
      <c r="L1849" s="51">
        <v>21350.240000000002</v>
      </c>
      <c r="M1849" s="51">
        <v>24135.86</v>
      </c>
      <c r="N1849" s="51">
        <v>27086.15</v>
      </c>
      <c r="O1849" s="51">
        <v>28423.87</v>
      </c>
      <c r="P1849" s="51">
        <v>29955.01</v>
      </c>
      <c r="Q1849" s="51">
        <v>32222.27</v>
      </c>
      <c r="R1849" s="51">
        <v>34298.89</v>
      </c>
      <c r="S1849" s="51">
        <v>35290.29</v>
      </c>
      <c r="T1849" s="51">
        <v>37691.39</v>
      </c>
      <c r="U1849" s="51">
        <v>2017</v>
      </c>
    </row>
    <row r="1850" spans="1:21" ht="15.5">
      <c r="A1850" s="51">
        <v>662</v>
      </c>
      <c r="B1850" s="51" t="s">
        <v>799</v>
      </c>
      <c r="C1850" s="51" t="s">
        <v>157</v>
      </c>
      <c r="D1850" s="51" t="str">
        <f t="shared" si="28"/>
        <v>NGDPDCÙte d'Ivoire</v>
      </c>
      <c r="E1850" s="51" t="s">
        <v>800</v>
      </c>
      <c r="F1850" s="51" t="s">
        <v>155</v>
      </c>
      <c r="G1850" s="51" t="s">
        <v>351</v>
      </c>
      <c r="H1850" s="51" t="s">
        <v>352</v>
      </c>
      <c r="I1850" s="51" t="s">
        <v>343</v>
      </c>
      <c r="J1850" s="51" t="s">
        <v>353</v>
      </c>
      <c r="K1850" s="51">
        <v>37.03</v>
      </c>
      <c r="L1850" s="51">
        <v>43.228000000000002</v>
      </c>
      <c r="M1850" s="51">
        <v>48.881999999999998</v>
      </c>
      <c r="N1850" s="51">
        <v>45.814999999999998</v>
      </c>
      <c r="O1850" s="51">
        <v>47.963999999999999</v>
      </c>
      <c r="P1850" s="51">
        <v>51.588000000000001</v>
      </c>
      <c r="Q1850" s="51">
        <v>58.011000000000003</v>
      </c>
      <c r="R1850" s="51">
        <v>58.539000000000001</v>
      </c>
      <c r="S1850" s="51">
        <v>61.402000000000001</v>
      </c>
      <c r="T1850" s="51">
        <v>70.991</v>
      </c>
      <c r="U1850" s="51">
        <v>2017</v>
      </c>
    </row>
    <row r="1851" spans="1:21" ht="15.5">
      <c r="A1851" s="51">
        <v>662</v>
      </c>
      <c r="B1851" s="51" t="s">
        <v>799</v>
      </c>
      <c r="C1851" s="51" t="s">
        <v>354</v>
      </c>
      <c r="D1851" s="51" t="str">
        <f t="shared" si="28"/>
        <v>PPPGDPCÙte d'Ivoire</v>
      </c>
      <c r="E1851" s="51" t="s">
        <v>800</v>
      </c>
      <c r="F1851" s="51" t="s">
        <v>155</v>
      </c>
      <c r="G1851" s="51" t="s">
        <v>355</v>
      </c>
      <c r="H1851" s="51" t="s">
        <v>356</v>
      </c>
      <c r="I1851" s="51" t="s">
        <v>343</v>
      </c>
      <c r="J1851" s="51" t="s">
        <v>353</v>
      </c>
      <c r="K1851" s="51">
        <v>78.215000000000003</v>
      </c>
      <c r="L1851" s="51">
        <v>86.353999999999999</v>
      </c>
      <c r="M1851" s="51">
        <v>97.906999999999996</v>
      </c>
      <c r="N1851" s="51">
        <v>108.069</v>
      </c>
      <c r="O1851" s="51">
        <v>112.61</v>
      </c>
      <c r="P1851" s="51">
        <v>118.051</v>
      </c>
      <c r="Q1851" s="51">
        <v>129.215</v>
      </c>
      <c r="R1851" s="51">
        <v>139.71799999999999</v>
      </c>
      <c r="S1851" s="51">
        <v>144.631</v>
      </c>
      <c r="T1851" s="51">
        <v>156.03800000000001</v>
      </c>
      <c r="U1851" s="51">
        <v>2017</v>
      </c>
    </row>
    <row r="1852" spans="1:21" ht="15.5">
      <c r="A1852" s="51">
        <v>662</v>
      </c>
      <c r="B1852" s="51" t="s">
        <v>799</v>
      </c>
      <c r="C1852" s="51" t="s">
        <v>357</v>
      </c>
      <c r="D1852" s="51" t="str">
        <f t="shared" si="28"/>
        <v>NGDP_DCÙte d'Ivoire</v>
      </c>
      <c r="E1852" s="51" t="s">
        <v>800</v>
      </c>
      <c r="F1852" s="51" t="s">
        <v>358</v>
      </c>
      <c r="G1852" s="51" t="s">
        <v>359</v>
      </c>
      <c r="H1852" s="51" t="s">
        <v>360</v>
      </c>
      <c r="I1852" s="51"/>
      <c r="J1852" s="51" t="s">
        <v>361</v>
      </c>
      <c r="K1852" s="51">
        <v>90.314999999999998</v>
      </c>
      <c r="L1852" s="51">
        <v>93.337999999999994</v>
      </c>
      <c r="M1852" s="51">
        <v>96.986999999999995</v>
      </c>
      <c r="N1852" s="51">
        <v>100</v>
      </c>
      <c r="O1852" s="51">
        <v>97.902000000000001</v>
      </c>
      <c r="P1852" s="51">
        <v>96.102999999999994</v>
      </c>
      <c r="Q1852" s="51">
        <v>96.712999999999994</v>
      </c>
      <c r="R1852" s="51">
        <v>96.906999999999996</v>
      </c>
      <c r="S1852" s="51">
        <v>97.489000000000004</v>
      </c>
      <c r="T1852" s="51">
        <v>98.269000000000005</v>
      </c>
      <c r="U1852" s="51">
        <v>2017</v>
      </c>
    </row>
    <row r="1853" spans="1:21" ht="15.5">
      <c r="A1853" s="51">
        <v>662</v>
      </c>
      <c r="B1853" s="51" t="s">
        <v>799</v>
      </c>
      <c r="C1853" s="51" t="s">
        <v>362</v>
      </c>
      <c r="D1853" s="51" t="str">
        <f t="shared" si="28"/>
        <v>NGDPRPCCÙte d'Ivoire</v>
      </c>
      <c r="E1853" s="51" t="s">
        <v>800</v>
      </c>
      <c r="F1853" s="51" t="s">
        <v>363</v>
      </c>
      <c r="G1853" s="51" t="s">
        <v>364</v>
      </c>
      <c r="H1853" s="51" t="s">
        <v>342</v>
      </c>
      <c r="I1853" s="51" t="s">
        <v>333</v>
      </c>
      <c r="J1853" s="51" t="s">
        <v>365</v>
      </c>
      <c r="K1853" s="51">
        <v>953516.41</v>
      </c>
      <c r="L1853" s="51">
        <v>1015522.32</v>
      </c>
      <c r="M1853" s="51">
        <v>1076830.55</v>
      </c>
      <c r="N1853" s="51">
        <v>1142352.07</v>
      </c>
      <c r="O1853" s="51">
        <v>1193426.76</v>
      </c>
      <c r="P1853" s="51">
        <v>1248790.0900000001</v>
      </c>
      <c r="Q1853" s="51">
        <v>1301009.07</v>
      </c>
      <c r="R1853" s="51">
        <v>1347060.6</v>
      </c>
      <c r="S1853" s="51">
        <v>1342817.23</v>
      </c>
      <c r="T1853" s="51">
        <v>1386742.8</v>
      </c>
      <c r="U1853" s="51">
        <v>2015</v>
      </c>
    </row>
    <row r="1854" spans="1:21" ht="15.5">
      <c r="A1854" s="51">
        <v>662</v>
      </c>
      <c r="B1854" s="51" t="s">
        <v>799</v>
      </c>
      <c r="C1854" s="51" t="s">
        <v>366</v>
      </c>
      <c r="D1854" s="51" t="str">
        <f t="shared" si="28"/>
        <v>NGDPRPPPPCCÙte d'Ivoire</v>
      </c>
      <c r="E1854" s="51" t="s">
        <v>800</v>
      </c>
      <c r="F1854" s="51" t="s">
        <v>363</v>
      </c>
      <c r="G1854" s="51" t="s">
        <v>367</v>
      </c>
      <c r="H1854" s="51" t="s">
        <v>368</v>
      </c>
      <c r="I1854" s="51" t="s">
        <v>333</v>
      </c>
      <c r="J1854" s="51" t="s">
        <v>365</v>
      </c>
      <c r="K1854" s="51">
        <v>3611.33</v>
      </c>
      <c r="L1854" s="51">
        <v>3846.17</v>
      </c>
      <c r="M1854" s="51">
        <v>4078.37</v>
      </c>
      <c r="N1854" s="51">
        <v>4326.53</v>
      </c>
      <c r="O1854" s="51">
        <v>4519.97</v>
      </c>
      <c r="P1854" s="51">
        <v>4729.6499999999996</v>
      </c>
      <c r="Q1854" s="51">
        <v>4927.42</v>
      </c>
      <c r="R1854" s="51">
        <v>5101.84</v>
      </c>
      <c r="S1854" s="51">
        <v>5085.7700000000004</v>
      </c>
      <c r="T1854" s="51">
        <v>5252.13</v>
      </c>
      <c r="U1854" s="51">
        <v>2015</v>
      </c>
    </row>
    <row r="1855" spans="1:21" ht="15.5">
      <c r="A1855" s="51">
        <v>662</v>
      </c>
      <c r="B1855" s="51" t="s">
        <v>799</v>
      </c>
      <c r="C1855" s="51" t="s">
        <v>369</v>
      </c>
      <c r="D1855" s="51" t="str">
        <f t="shared" si="28"/>
        <v>NGDPPCCÙte d'Ivoire</v>
      </c>
      <c r="E1855" s="51" t="s">
        <v>800</v>
      </c>
      <c r="F1855" s="51" t="s">
        <v>370</v>
      </c>
      <c r="G1855" s="51" t="s">
        <v>371</v>
      </c>
      <c r="H1855" s="51" t="s">
        <v>342</v>
      </c>
      <c r="I1855" s="51" t="s">
        <v>333</v>
      </c>
      <c r="J1855" s="51" t="s">
        <v>372</v>
      </c>
      <c r="K1855" s="51">
        <v>861170.72</v>
      </c>
      <c r="L1855" s="51">
        <v>947873.18</v>
      </c>
      <c r="M1855" s="51">
        <v>1044390.25</v>
      </c>
      <c r="N1855" s="51">
        <v>1142352.07</v>
      </c>
      <c r="O1855" s="51">
        <v>1168392.07</v>
      </c>
      <c r="P1855" s="51">
        <v>1200127.6499999999</v>
      </c>
      <c r="Q1855" s="51">
        <v>1258249.28</v>
      </c>
      <c r="R1855" s="51">
        <v>1305399.24</v>
      </c>
      <c r="S1855" s="51">
        <v>1309094.82</v>
      </c>
      <c r="T1855" s="51">
        <v>1362732.62</v>
      </c>
      <c r="U1855" s="51">
        <v>2015</v>
      </c>
    </row>
    <row r="1856" spans="1:21" ht="15.5">
      <c r="A1856" s="51">
        <v>662</v>
      </c>
      <c r="B1856" s="51" t="s">
        <v>799</v>
      </c>
      <c r="C1856" s="51" t="s">
        <v>373</v>
      </c>
      <c r="D1856" s="51" t="str">
        <f t="shared" si="28"/>
        <v>NGDPDPCCÙte d'Ivoire</v>
      </c>
      <c r="E1856" s="51" t="s">
        <v>800</v>
      </c>
      <c r="F1856" s="51" t="s">
        <v>370</v>
      </c>
      <c r="G1856" s="51" t="s">
        <v>374</v>
      </c>
      <c r="H1856" s="51" t="s">
        <v>352</v>
      </c>
      <c r="I1856" s="51" t="s">
        <v>333</v>
      </c>
      <c r="J1856" s="51" t="s">
        <v>372</v>
      </c>
      <c r="K1856" s="51">
        <v>1686.73</v>
      </c>
      <c r="L1856" s="51">
        <v>1919.16</v>
      </c>
      <c r="M1856" s="51">
        <v>2115.19</v>
      </c>
      <c r="N1856" s="51">
        <v>1932.22</v>
      </c>
      <c r="O1856" s="51">
        <v>1971.62</v>
      </c>
      <c r="P1856" s="51">
        <v>2066.85</v>
      </c>
      <c r="Q1856" s="51">
        <v>2265.29</v>
      </c>
      <c r="R1856" s="51">
        <v>2227.98</v>
      </c>
      <c r="S1856" s="51">
        <v>2277.7199999999998</v>
      </c>
      <c r="T1856" s="51">
        <v>2566.67</v>
      </c>
      <c r="U1856" s="51">
        <v>2015</v>
      </c>
    </row>
    <row r="1857" spans="1:21" ht="15.5">
      <c r="A1857" s="51">
        <v>662</v>
      </c>
      <c r="B1857" s="51" t="s">
        <v>799</v>
      </c>
      <c r="C1857" s="51" t="s">
        <v>375</v>
      </c>
      <c r="D1857" s="51" t="str">
        <f t="shared" si="28"/>
        <v>PPPPCCÙte d'Ivoire</v>
      </c>
      <c r="E1857" s="51" t="s">
        <v>800</v>
      </c>
      <c r="F1857" s="51" t="s">
        <v>370</v>
      </c>
      <c r="G1857" s="51" t="s">
        <v>376</v>
      </c>
      <c r="H1857" s="51" t="s">
        <v>356</v>
      </c>
      <c r="I1857" s="51" t="s">
        <v>333</v>
      </c>
      <c r="J1857" s="51" t="s">
        <v>372</v>
      </c>
      <c r="K1857" s="51">
        <v>3562.75</v>
      </c>
      <c r="L1857" s="51">
        <v>3833.79</v>
      </c>
      <c r="M1857" s="51">
        <v>4236.55</v>
      </c>
      <c r="N1857" s="51">
        <v>4557.7700000000004</v>
      </c>
      <c r="O1857" s="51">
        <v>4628.93</v>
      </c>
      <c r="P1857" s="51">
        <v>4729.6499999999996</v>
      </c>
      <c r="Q1857" s="51">
        <v>5045.7299999999996</v>
      </c>
      <c r="R1857" s="51">
        <v>5317.6</v>
      </c>
      <c r="S1857" s="51">
        <v>5365.11</v>
      </c>
      <c r="T1857" s="51">
        <v>5641.57</v>
      </c>
      <c r="U1857" s="51">
        <v>2015</v>
      </c>
    </row>
    <row r="1858" spans="1:21" ht="15.5">
      <c r="A1858" s="51">
        <v>662</v>
      </c>
      <c r="B1858" s="51" t="s">
        <v>799</v>
      </c>
      <c r="C1858" s="51" t="s">
        <v>377</v>
      </c>
      <c r="D1858" s="51" t="str">
        <f t="shared" si="28"/>
        <v>NGAP_NPGDPCÙte d'Ivoire</v>
      </c>
      <c r="E1858" s="51" t="s">
        <v>800</v>
      </c>
      <c r="F1858" s="51" t="s">
        <v>378</v>
      </c>
      <c r="G1858" s="51" t="s">
        <v>379</v>
      </c>
      <c r="H1858" s="51" t="s">
        <v>380</v>
      </c>
      <c r="I1858" s="51"/>
      <c r="J1858" s="51"/>
      <c r="K1858" s="51"/>
      <c r="L1858" s="51"/>
      <c r="M1858" s="51"/>
      <c r="N1858" s="51"/>
      <c r="O1858" s="51"/>
      <c r="P1858" s="51"/>
      <c r="Q1858" s="51"/>
      <c r="R1858" s="51"/>
      <c r="S1858" s="51"/>
      <c r="T1858" s="51"/>
      <c r="U1858" s="51"/>
    </row>
    <row r="1859" spans="1:21" ht="15.5">
      <c r="A1859" s="51">
        <v>662</v>
      </c>
      <c r="B1859" s="51" t="s">
        <v>799</v>
      </c>
      <c r="C1859" s="51" t="s">
        <v>381</v>
      </c>
      <c r="D1859" s="51" t="str">
        <f t="shared" ref="D1859:D1922" si="29">C1859&amp;E1859</f>
        <v>PPPSHCÙte d'Ivoire</v>
      </c>
      <c r="E1859" s="51" t="s">
        <v>800</v>
      </c>
      <c r="F1859" s="51" t="s">
        <v>382</v>
      </c>
      <c r="G1859" s="51" t="s">
        <v>383</v>
      </c>
      <c r="H1859" s="51" t="s">
        <v>384</v>
      </c>
      <c r="I1859" s="51"/>
      <c r="J1859" s="51" t="s">
        <v>353</v>
      </c>
      <c r="K1859" s="51">
        <v>7.8E-2</v>
      </c>
      <c r="L1859" s="51">
        <v>8.2000000000000003E-2</v>
      </c>
      <c r="M1859" s="51">
        <v>0.09</v>
      </c>
      <c r="N1859" s="51">
        <v>9.7000000000000003E-2</v>
      </c>
      <c r="O1859" s="51">
        <v>9.7000000000000003E-2</v>
      </c>
      <c r="P1859" s="51">
        <v>9.7000000000000003E-2</v>
      </c>
      <c r="Q1859" s="51">
        <v>0.1</v>
      </c>
      <c r="R1859" s="51">
        <v>0.104</v>
      </c>
      <c r="S1859" s="51">
        <v>0.11</v>
      </c>
      <c r="T1859" s="51">
        <v>0.11</v>
      </c>
      <c r="U1859" s="51">
        <v>2017</v>
      </c>
    </row>
    <row r="1860" spans="1:21" ht="15.5">
      <c r="A1860" s="51">
        <v>662</v>
      </c>
      <c r="B1860" s="51" t="s">
        <v>799</v>
      </c>
      <c r="C1860" s="51" t="s">
        <v>385</v>
      </c>
      <c r="D1860" s="51" t="str">
        <f t="shared" si="29"/>
        <v>PPPEXCÙte d'Ivoire</v>
      </c>
      <c r="E1860" s="51" t="s">
        <v>800</v>
      </c>
      <c r="F1860" s="51" t="s">
        <v>386</v>
      </c>
      <c r="G1860" s="51" t="s">
        <v>387</v>
      </c>
      <c r="H1860" s="51" t="s">
        <v>388</v>
      </c>
      <c r="I1860" s="51"/>
      <c r="J1860" s="51" t="s">
        <v>353</v>
      </c>
      <c r="K1860" s="51">
        <v>241.715</v>
      </c>
      <c r="L1860" s="51">
        <v>247.24199999999999</v>
      </c>
      <c r="M1860" s="51">
        <v>246.51900000000001</v>
      </c>
      <c r="N1860" s="51">
        <v>250.63800000000001</v>
      </c>
      <c r="O1860" s="51">
        <v>252.411</v>
      </c>
      <c r="P1860" s="51">
        <v>253.74600000000001</v>
      </c>
      <c r="Q1860" s="51">
        <v>249.369</v>
      </c>
      <c r="R1860" s="51">
        <v>245.48699999999999</v>
      </c>
      <c r="S1860" s="51">
        <v>244.00200000000001</v>
      </c>
      <c r="T1860" s="51">
        <v>241.55199999999999</v>
      </c>
      <c r="U1860" s="51">
        <v>2017</v>
      </c>
    </row>
    <row r="1861" spans="1:21" ht="15.5">
      <c r="A1861" s="51">
        <v>662</v>
      </c>
      <c r="B1861" s="51" t="s">
        <v>799</v>
      </c>
      <c r="C1861" s="51" t="s">
        <v>389</v>
      </c>
      <c r="D1861" s="51" t="str">
        <f t="shared" si="29"/>
        <v>NID_NGDPCÙte d'Ivoire</v>
      </c>
      <c r="E1861" s="51" t="s">
        <v>800</v>
      </c>
      <c r="F1861" s="51" t="s">
        <v>390</v>
      </c>
      <c r="G1861" s="51" t="s">
        <v>391</v>
      </c>
      <c r="H1861" s="51" t="s">
        <v>392</v>
      </c>
      <c r="I1861" s="51"/>
      <c r="J1861" s="51" t="s">
        <v>801</v>
      </c>
      <c r="K1861" s="51">
        <v>17.888999999999999</v>
      </c>
      <c r="L1861" s="51">
        <v>23.276</v>
      </c>
      <c r="M1861" s="51">
        <v>23.492999999999999</v>
      </c>
      <c r="N1861" s="51">
        <v>23.484999999999999</v>
      </c>
      <c r="O1861" s="51">
        <v>21.742999999999999</v>
      </c>
      <c r="P1861" s="51">
        <v>20.122</v>
      </c>
      <c r="Q1861" s="51">
        <v>21.212</v>
      </c>
      <c r="R1861" s="51">
        <v>20.059000000000001</v>
      </c>
      <c r="S1861" s="51">
        <v>21.873999999999999</v>
      </c>
      <c r="T1861" s="51">
        <v>22.724</v>
      </c>
      <c r="U1861" s="51">
        <v>2017</v>
      </c>
    </row>
    <row r="1862" spans="1:21" ht="15.5">
      <c r="A1862" s="51">
        <v>662</v>
      </c>
      <c r="B1862" s="51" t="s">
        <v>799</v>
      </c>
      <c r="C1862" s="51" t="s">
        <v>393</v>
      </c>
      <c r="D1862" s="51" t="str">
        <f t="shared" si="29"/>
        <v>NGSD_NGDPCÙte d'Ivoire</v>
      </c>
      <c r="E1862" s="51" t="s">
        <v>800</v>
      </c>
      <c r="F1862" s="51" t="s">
        <v>394</v>
      </c>
      <c r="G1862" s="51" t="s">
        <v>395</v>
      </c>
      <c r="H1862" s="51" t="s">
        <v>392</v>
      </c>
      <c r="I1862" s="51"/>
      <c r="J1862" s="51" t="s">
        <v>801</v>
      </c>
      <c r="K1862" s="51">
        <v>10.775</v>
      </c>
      <c r="L1862" s="51">
        <v>14.005000000000001</v>
      </c>
      <c r="M1862" s="51">
        <v>15.324999999999999</v>
      </c>
      <c r="N1862" s="51">
        <v>22.53</v>
      </c>
      <c r="O1862" s="51">
        <v>20.308</v>
      </c>
      <c r="P1862" s="51">
        <v>17.436</v>
      </c>
      <c r="Q1862" s="51">
        <v>16.658000000000001</v>
      </c>
      <c r="R1862" s="51">
        <v>17.841000000000001</v>
      </c>
      <c r="S1862" s="51">
        <v>18.184999999999999</v>
      </c>
      <c r="T1862" s="51">
        <v>19.155000000000001</v>
      </c>
      <c r="U1862" s="51">
        <v>2017</v>
      </c>
    </row>
    <row r="1863" spans="1:21" ht="15.5">
      <c r="A1863" s="51">
        <v>662</v>
      </c>
      <c r="B1863" s="51" t="s">
        <v>799</v>
      </c>
      <c r="C1863" s="51" t="s">
        <v>396</v>
      </c>
      <c r="D1863" s="51" t="str">
        <f t="shared" si="29"/>
        <v>PCPICÙte d'Ivoire</v>
      </c>
      <c r="E1863" s="51" t="s">
        <v>800</v>
      </c>
      <c r="F1863" s="51" t="s">
        <v>397</v>
      </c>
      <c r="G1863" s="51" t="s">
        <v>398</v>
      </c>
      <c r="H1863" s="51" t="s">
        <v>360</v>
      </c>
      <c r="I1863" s="51"/>
      <c r="J1863" s="51" t="s">
        <v>802</v>
      </c>
      <c r="K1863" s="51">
        <v>141.435</v>
      </c>
      <c r="L1863" s="51">
        <v>145.089</v>
      </c>
      <c r="M1863" s="51">
        <v>145.74</v>
      </c>
      <c r="N1863" s="51">
        <v>147.554</v>
      </c>
      <c r="O1863" s="51">
        <v>148.62200000000001</v>
      </c>
      <c r="P1863" s="51">
        <v>149.65100000000001</v>
      </c>
      <c r="Q1863" s="51">
        <v>150.28200000000001</v>
      </c>
      <c r="R1863" s="51">
        <v>151.49299999999999</v>
      </c>
      <c r="S1863" s="51">
        <v>155.28100000000001</v>
      </c>
      <c r="T1863" s="51">
        <v>158.386</v>
      </c>
      <c r="U1863" s="51">
        <v>2019</v>
      </c>
    </row>
    <row r="1864" spans="1:21" ht="15.5">
      <c r="A1864" s="51">
        <v>662</v>
      </c>
      <c r="B1864" s="51" t="s">
        <v>799</v>
      </c>
      <c r="C1864" s="51" t="s">
        <v>400</v>
      </c>
      <c r="D1864" s="51" t="str">
        <f t="shared" si="29"/>
        <v>PCPIPCHCÙte d'Ivoire</v>
      </c>
      <c r="E1864" s="51" t="s">
        <v>800</v>
      </c>
      <c r="F1864" s="51" t="s">
        <v>397</v>
      </c>
      <c r="G1864" s="51" t="s">
        <v>401</v>
      </c>
      <c r="H1864" s="51" t="s">
        <v>347</v>
      </c>
      <c r="I1864" s="51"/>
      <c r="J1864" s="51" t="s">
        <v>402</v>
      </c>
      <c r="K1864" s="51">
        <v>1.3</v>
      </c>
      <c r="L1864" s="51">
        <v>2.5840000000000001</v>
      </c>
      <c r="M1864" s="51">
        <v>0.44900000000000001</v>
      </c>
      <c r="N1864" s="51">
        <v>1.244</v>
      </c>
      <c r="O1864" s="51">
        <v>0.72399999999999998</v>
      </c>
      <c r="P1864" s="51">
        <v>0.69199999999999995</v>
      </c>
      <c r="Q1864" s="51">
        <v>0.42199999999999999</v>
      </c>
      <c r="R1864" s="51">
        <v>0.80600000000000005</v>
      </c>
      <c r="S1864" s="51">
        <v>2.5</v>
      </c>
      <c r="T1864" s="51">
        <v>2</v>
      </c>
      <c r="U1864" s="51">
        <v>2019</v>
      </c>
    </row>
    <row r="1865" spans="1:21" ht="15.5">
      <c r="A1865" s="51">
        <v>662</v>
      </c>
      <c r="B1865" s="51" t="s">
        <v>799</v>
      </c>
      <c r="C1865" s="51" t="s">
        <v>403</v>
      </c>
      <c r="D1865" s="51" t="str">
        <f t="shared" si="29"/>
        <v>PCPIECÙte d'Ivoire</v>
      </c>
      <c r="E1865" s="51" t="s">
        <v>800</v>
      </c>
      <c r="F1865" s="51" t="s">
        <v>404</v>
      </c>
      <c r="G1865" s="51" t="s">
        <v>405</v>
      </c>
      <c r="H1865" s="51" t="s">
        <v>360</v>
      </c>
      <c r="I1865" s="51"/>
      <c r="J1865" s="51" t="s">
        <v>802</v>
      </c>
      <c r="K1865" s="51">
        <v>144.40199999999999</v>
      </c>
      <c r="L1865" s="51">
        <v>145.001</v>
      </c>
      <c r="M1865" s="51">
        <v>146.239</v>
      </c>
      <c r="N1865" s="51">
        <v>148.30799999999999</v>
      </c>
      <c r="O1865" s="51">
        <v>147.97</v>
      </c>
      <c r="P1865" s="51">
        <v>149.53200000000001</v>
      </c>
      <c r="Q1865" s="51">
        <v>151.10599999999999</v>
      </c>
      <c r="R1865" s="51">
        <v>153.47300000000001</v>
      </c>
      <c r="S1865" s="51">
        <v>156.542</v>
      </c>
      <c r="T1865" s="51">
        <v>159.047</v>
      </c>
      <c r="U1865" s="51">
        <v>2019</v>
      </c>
    </row>
    <row r="1866" spans="1:21" ht="15.5">
      <c r="A1866" s="51">
        <v>662</v>
      </c>
      <c r="B1866" s="51" t="s">
        <v>799</v>
      </c>
      <c r="C1866" s="51" t="s">
        <v>406</v>
      </c>
      <c r="D1866" s="51" t="str">
        <f t="shared" si="29"/>
        <v>PCPIEPCHCÙte d'Ivoire</v>
      </c>
      <c r="E1866" s="51" t="s">
        <v>800</v>
      </c>
      <c r="F1866" s="51" t="s">
        <v>404</v>
      </c>
      <c r="G1866" s="51" t="s">
        <v>407</v>
      </c>
      <c r="H1866" s="51" t="s">
        <v>347</v>
      </c>
      <c r="I1866" s="51"/>
      <c r="J1866" s="51" t="s">
        <v>408</v>
      </c>
      <c r="K1866" s="51">
        <v>3.4089999999999998</v>
      </c>
      <c r="L1866" s="51">
        <v>0.41499999999999998</v>
      </c>
      <c r="M1866" s="51">
        <v>0.85399999999999998</v>
      </c>
      <c r="N1866" s="51">
        <v>1.415</v>
      </c>
      <c r="O1866" s="51">
        <v>-0.22800000000000001</v>
      </c>
      <c r="P1866" s="51">
        <v>1.0549999999999999</v>
      </c>
      <c r="Q1866" s="51">
        <v>1.0529999999999999</v>
      </c>
      <c r="R1866" s="51">
        <v>1.5660000000000001</v>
      </c>
      <c r="S1866" s="51">
        <v>2</v>
      </c>
      <c r="T1866" s="51">
        <v>1.6</v>
      </c>
      <c r="U1866" s="51">
        <v>2019</v>
      </c>
    </row>
    <row r="1867" spans="1:21" ht="15.5">
      <c r="A1867" s="51">
        <v>662</v>
      </c>
      <c r="B1867" s="51" t="s">
        <v>799</v>
      </c>
      <c r="C1867" s="51" t="s">
        <v>409</v>
      </c>
      <c r="D1867" s="51" t="str">
        <f t="shared" si="29"/>
        <v>FLIBOR6CÙte d'Ivoire</v>
      </c>
      <c r="E1867" s="51" t="s">
        <v>800</v>
      </c>
      <c r="F1867" s="51" t="s">
        <v>410</v>
      </c>
      <c r="G1867" s="51"/>
      <c r="H1867" s="51" t="s">
        <v>384</v>
      </c>
      <c r="I1867" s="51"/>
      <c r="J1867" s="51"/>
      <c r="K1867" s="51"/>
      <c r="L1867" s="51"/>
      <c r="M1867" s="51"/>
      <c r="N1867" s="51"/>
      <c r="O1867" s="51"/>
      <c r="P1867" s="51"/>
      <c r="Q1867" s="51"/>
      <c r="R1867" s="51"/>
      <c r="S1867" s="51"/>
      <c r="T1867" s="51"/>
      <c r="U1867" s="51"/>
    </row>
    <row r="1868" spans="1:21" ht="15.5">
      <c r="A1868" s="51">
        <v>662</v>
      </c>
      <c r="B1868" s="51" t="s">
        <v>799</v>
      </c>
      <c r="C1868" s="51" t="s">
        <v>411</v>
      </c>
      <c r="D1868" s="51" t="str">
        <f t="shared" si="29"/>
        <v>TM_RPCHCÙte d'Ivoire</v>
      </c>
      <c r="E1868" s="51" t="s">
        <v>800</v>
      </c>
      <c r="F1868" s="51" t="s">
        <v>412</v>
      </c>
      <c r="G1868" s="51" t="s">
        <v>413</v>
      </c>
      <c r="H1868" s="51" t="s">
        <v>347</v>
      </c>
      <c r="I1868" s="51"/>
      <c r="J1868" s="51" t="s">
        <v>803</v>
      </c>
      <c r="K1868" s="51">
        <v>43.661999999999999</v>
      </c>
      <c r="L1868" s="51">
        <v>41.137999999999998</v>
      </c>
      <c r="M1868" s="51">
        <v>8.3539999999999992</v>
      </c>
      <c r="N1868" s="51">
        <v>15.083</v>
      </c>
      <c r="O1868" s="51">
        <v>0.46</v>
      </c>
      <c r="P1868" s="51">
        <v>10.253</v>
      </c>
      <c r="Q1868" s="51">
        <v>2.3340000000000001</v>
      </c>
      <c r="R1868" s="51">
        <v>-2.1040000000000001</v>
      </c>
      <c r="S1868" s="51">
        <v>7.1050000000000004</v>
      </c>
      <c r="T1868" s="51">
        <v>4.6219999999999999</v>
      </c>
      <c r="U1868" s="51">
        <v>2018</v>
      </c>
    </row>
    <row r="1869" spans="1:21" ht="15.5">
      <c r="A1869" s="51">
        <v>662</v>
      </c>
      <c r="B1869" s="51" t="s">
        <v>799</v>
      </c>
      <c r="C1869" s="51" t="s">
        <v>415</v>
      </c>
      <c r="D1869" s="51" t="str">
        <f t="shared" si="29"/>
        <v>TMG_RPCHCÙte d'Ivoire</v>
      </c>
      <c r="E1869" s="51" t="s">
        <v>800</v>
      </c>
      <c r="F1869" s="51" t="s">
        <v>416</v>
      </c>
      <c r="G1869" s="51" t="s">
        <v>417</v>
      </c>
      <c r="H1869" s="51" t="s">
        <v>347</v>
      </c>
      <c r="I1869" s="51"/>
      <c r="J1869" s="51" t="s">
        <v>803</v>
      </c>
      <c r="K1869" s="51">
        <v>43.661999999999999</v>
      </c>
      <c r="L1869" s="51">
        <v>41.137999999999998</v>
      </c>
      <c r="M1869" s="51">
        <v>8.3539999999999992</v>
      </c>
      <c r="N1869" s="51">
        <v>15.083</v>
      </c>
      <c r="O1869" s="51">
        <v>0.46</v>
      </c>
      <c r="P1869" s="51">
        <v>10.253</v>
      </c>
      <c r="Q1869" s="51">
        <v>2.3340000000000001</v>
      </c>
      <c r="R1869" s="51">
        <v>-2.1040000000000001</v>
      </c>
      <c r="S1869" s="51">
        <v>7.1050000000000004</v>
      </c>
      <c r="T1869" s="51">
        <v>4.6219999999999999</v>
      </c>
      <c r="U1869" s="51">
        <v>2018</v>
      </c>
    </row>
    <row r="1870" spans="1:21" ht="15.5">
      <c r="A1870" s="51">
        <v>662</v>
      </c>
      <c r="B1870" s="51" t="s">
        <v>799</v>
      </c>
      <c r="C1870" s="51" t="s">
        <v>418</v>
      </c>
      <c r="D1870" s="51" t="str">
        <f t="shared" si="29"/>
        <v>TX_RPCHCÙte d'Ivoire</v>
      </c>
      <c r="E1870" s="51" t="s">
        <v>800</v>
      </c>
      <c r="F1870" s="51" t="s">
        <v>419</v>
      </c>
      <c r="G1870" s="51" t="s">
        <v>420</v>
      </c>
      <c r="H1870" s="51" t="s">
        <v>347</v>
      </c>
      <c r="I1870" s="51"/>
      <c r="J1870" s="51" t="s">
        <v>803</v>
      </c>
      <c r="K1870" s="51">
        <v>7.125</v>
      </c>
      <c r="L1870" s="51">
        <v>3.5670000000000002</v>
      </c>
      <c r="M1870" s="51">
        <v>12.552</v>
      </c>
      <c r="N1870" s="51">
        <v>-2.8410000000000002</v>
      </c>
      <c r="O1870" s="51">
        <v>-7.3730000000000002</v>
      </c>
      <c r="P1870" s="51">
        <v>13.516</v>
      </c>
      <c r="Q1870" s="51">
        <v>-2.15</v>
      </c>
      <c r="R1870" s="51">
        <v>10.35</v>
      </c>
      <c r="S1870" s="51">
        <v>-1.3640000000000001</v>
      </c>
      <c r="T1870" s="51">
        <v>7.5510000000000002</v>
      </c>
      <c r="U1870" s="51">
        <v>2018</v>
      </c>
    </row>
    <row r="1871" spans="1:21" ht="15.5">
      <c r="A1871" s="51">
        <v>662</v>
      </c>
      <c r="B1871" s="51" t="s">
        <v>799</v>
      </c>
      <c r="C1871" s="51" t="s">
        <v>421</v>
      </c>
      <c r="D1871" s="51" t="str">
        <f t="shared" si="29"/>
        <v>TXG_RPCHCÙte d'Ivoire</v>
      </c>
      <c r="E1871" s="51" t="s">
        <v>800</v>
      </c>
      <c r="F1871" s="51" t="s">
        <v>422</v>
      </c>
      <c r="G1871" s="51" t="s">
        <v>423</v>
      </c>
      <c r="H1871" s="51" t="s">
        <v>347</v>
      </c>
      <c r="I1871" s="51"/>
      <c r="J1871" s="51" t="s">
        <v>803</v>
      </c>
      <c r="K1871" s="51">
        <v>7.125</v>
      </c>
      <c r="L1871" s="51">
        <v>3.5670000000000002</v>
      </c>
      <c r="M1871" s="51">
        <v>12.552</v>
      </c>
      <c r="N1871" s="51">
        <v>-2.8410000000000002</v>
      </c>
      <c r="O1871" s="51">
        <v>-7.3730000000000002</v>
      </c>
      <c r="P1871" s="51">
        <v>13.516</v>
      </c>
      <c r="Q1871" s="51">
        <v>-2.15</v>
      </c>
      <c r="R1871" s="51">
        <v>10.35</v>
      </c>
      <c r="S1871" s="51">
        <v>-1.3640000000000001</v>
      </c>
      <c r="T1871" s="51">
        <v>7.5510000000000002</v>
      </c>
      <c r="U1871" s="51">
        <v>2018</v>
      </c>
    </row>
    <row r="1872" spans="1:21" ht="15.5">
      <c r="A1872" s="51">
        <v>662</v>
      </c>
      <c r="B1872" s="51" t="s">
        <v>799</v>
      </c>
      <c r="C1872" s="51" t="s">
        <v>424</v>
      </c>
      <c r="D1872" s="51" t="str">
        <f t="shared" si="29"/>
        <v>LURCÙte d'Ivoire</v>
      </c>
      <c r="E1872" s="51" t="s">
        <v>800</v>
      </c>
      <c r="F1872" s="51" t="s">
        <v>425</v>
      </c>
      <c r="G1872" s="51" t="s">
        <v>426</v>
      </c>
      <c r="H1872" s="51" t="s">
        <v>427</v>
      </c>
      <c r="I1872" s="51"/>
      <c r="J1872" s="51"/>
      <c r="K1872" s="51"/>
      <c r="L1872" s="51"/>
      <c r="M1872" s="51"/>
      <c r="N1872" s="51"/>
      <c r="O1872" s="51"/>
      <c r="P1872" s="51"/>
      <c r="Q1872" s="51"/>
      <c r="R1872" s="51"/>
      <c r="S1872" s="51"/>
      <c r="T1872" s="51"/>
      <c r="U1872" s="51"/>
    </row>
    <row r="1873" spans="1:21" ht="15.5">
      <c r="A1873" s="51">
        <v>662</v>
      </c>
      <c r="B1873" s="51" t="s">
        <v>799</v>
      </c>
      <c r="C1873" s="51" t="s">
        <v>428</v>
      </c>
      <c r="D1873" s="51" t="str">
        <f t="shared" si="29"/>
        <v>LECÙte d'Ivoire</v>
      </c>
      <c r="E1873" s="51" t="s">
        <v>800</v>
      </c>
      <c r="F1873" s="51" t="s">
        <v>429</v>
      </c>
      <c r="G1873" s="51" t="s">
        <v>430</v>
      </c>
      <c r="H1873" s="51" t="s">
        <v>431</v>
      </c>
      <c r="I1873" s="51" t="s">
        <v>432</v>
      </c>
      <c r="J1873" s="51"/>
      <c r="K1873" s="51"/>
      <c r="L1873" s="51"/>
      <c r="M1873" s="51"/>
      <c r="N1873" s="51"/>
      <c r="O1873" s="51"/>
      <c r="P1873" s="51"/>
      <c r="Q1873" s="51"/>
      <c r="R1873" s="51"/>
      <c r="S1873" s="51"/>
      <c r="T1873" s="51"/>
      <c r="U1873" s="51"/>
    </row>
    <row r="1874" spans="1:21" ht="15.5">
      <c r="A1874" s="51">
        <v>662</v>
      </c>
      <c r="B1874" s="51" t="s">
        <v>799</v>
      </c>
      <c r="C1874" s="51" t="s">
        <v>433</v>
      </c>
      <c r="D1874" s="51" t="str">
        <f t="shared" si="29"/>
        <v>LPCÙte d'Ivoire</v>
      </c>
      <c r="E1874" s="51" t="s">
        <v>800</v>
      </c>
      <c r="F1874" s="51" t="s">
        <v>434</v>
      </c>
      <c r="G1874" s="51" t="s">
        <v>435</v>
      </c>
      <c r="H1874" s="51" t="s">
        <v>431</v>
      </c>
      <c r="I1874" s="51" t="s">
        <v>432</v>
      </c>
      <c r="J1874" s="51" t="s">
        <v>804</v>
      </c>
      <c r="K1874" s="51">
        <v>21.954000000000001</v>
      </c>
      <c r="L1874" s="51">
        <v>22.524000000000001</v>
      </c>
      <c r="M1874" s="51">
        <v>23.11</v>
      </c>
      <c r="N1874" s="51">
        <v>23.710999999999999</v>
      </c>
      <c r="O1874" s="51">
        <v>24.327000000000002</v>
      </c>
      <c r="P1874" s="51">
        <v>24.96</v>
      </c>
      <c r="Q1874" s="51">
        <v>25.609000000000002</v>
      </c>
      <c r="R1874" s="51">
        <v>26.274999999999999</v>
      </c>
      <c r="S1874" s="51">
        <v>26.957999999999998</v>
      </c>
      <c r="T1874" s="51">
        <v>27.658999999999999</v>
      </c>
      <c r="U1874" s="51">
        <v>2015</v>
      </c>
    </row>
    <row r="1875" spans="1:21" ht="15.5">
      <c r="A1875" s="51">
        <v>662</v>
      </c>
      <c r="B1875" s="51" t="s">
        <v>799</v>
      </c>
      <c r="C1875" s="51" t="s">
        <v>437</v>
      </c>
      <c r="D1875" s="51" t="str">
        <f t="shared" si="29"/>
        <v>GGRCÙte d'Ivoire</v>
      </c>
      <c r="E1875" s="51" t="s">
        <v>800</v>
      </c>
      <c r="F1875" s="51" t="s">
        <v>438</v>
      </c>
      <c r="G1875" s="51" t="s">
        <v>439</v>
      </c>
      <c r="H1875" s="51" t="s">
        <v>342</v>
      </c>
      <c r="I1875" s="51" t="s">
        <v>343</v>
      </c>
      <c r="J1875" s="51" t="s">
        <v>805</v>
      </c>
      <c r="K1875" s="51">
        <v>2621.36</v>
      </c>
      <c r="L1875" s="51">
        <v>3039.51</v>
      </c>
      <c r="M1875" s="51">
        <v>3293.43</v>
      </c>
      <c r="N1875" s="51">
        <v>3916.81</v>
      </c>
      <c r="O1875" s="51">
        <v>4188.92</v>
      </c>
      <c r="P1875" s="51">
        <v>4523.43</v>
      </c>
      <c r="Q1875" s="51">
        <v>4764.07</v>
      </c>
      <c r="R1875" s="51">
        <v>5158.5</v>
      </c>
      <c r="S1875" s="51">
        <v>5089.62</v>
      </c>
      <c r="T1875" s="51">
        <v>5774.06</v>
      </c>
      <c r="U1875" s="51">
        <v>2019</v>
      </c>
    </row>
    <row r="1876" spans="1:21" ht="15.5">
      <c r="A1876" s="51">
        <v>662</v>
      </c>
      <c r="B1876" s="51" t="s">
        <v>799</v>
      </c>
      <c r="C1876" s="51" t="s">
        <v>441</v>
      </c>
      <c r="D1876" s="51" t="str">
        <f t="shared" si="29"/>
        <v>GGR_NGDPCÙte d'Ivoire</v>
      </c>
      <c r="E1876" s="51" t="s">
        <v>800</v>
      </c>
      <c r="F1876" s="51" t="s">
        <v>438</v>
      </c>
      <c r="G1876" s="51" t="s">
        <v>439</v>
      </c>
      <c r="H1876" s="51" t="s">
        <v>392</v>
      </c>
      <c r="I1876" s="51"/>
      <c r="J1876" s="51" t="s">
        <v>442</v>
      </c>
      <c r="K1876" s="51">
        <v>13.865</v>
      </c>
      <c r="L1876" s="51">
        <v>14.236000000000001</v>
      </c>
      <c r="M1876" s="51">
        <v>13.645</v>
      </c>
      <c r="N1876" s="51">
        <v>14.461</v>
      </c>
      <c r="O1876" s="51">
        <v>14.737</v>
      </c>
      <c r="P1876" s="51">
        <v>15.101000000000001</v>
      </c>
      <c r="Q1876" s="51">
        <v>14.785</v>
      </c>
      <c r="R1876" s="51">
        <v>15.04</v>
      </c>
      <c r="S1876" s="51">
        <v>14.422000000000001</v>
      </c>
      <c r="T1876" s="51">
        <v>15.319000000000001</v>
      </c>
      <c r="U1876" s="51">
        <v>2019</v>
      </c>
    </row>
    <row r="1877" spans="1:21" ht="15.5">
      <c r="A1877" s="51">
        <v>662</v>
      </c>
      <c r="B1877" s="51" t="s">
        <v>799</v>
      </c>
      <c r="C1877" s="51" t="s">
        <v>443</v>
      </c>
      <c r="D1877" s="51" t="str">
        <f t="shared" si="29"/>
        <v>GGXCÙte d'Ivoire</v>
      </c>
      <c r="E1877" s="51" t="s">
        <v>800</v>
      </c>
      <c r="F1877" s="51" t="s">
        <v>444</v>
      </c>
      <c r="G1877" s="51" t="s">
        <v>445</v>
      </c>
      <c r="H1877" s="51" t="s">
        <v>342</v>
      </c>
      <c r="I1877" s="51" t="s">
        <v>343</v>
      </c>
      <c r="J1877" s="51" t="s">
        <v>805</v>
      </c>
      <c r="K1877" s="51">
        <v>3051.75</v>
      </c>
      <c r="L1877" s="51">
        <v>3385.58</v>
      </c>
      <c r="M1877" s="51">
        <v>3671.95</v>
      </c>
      <c r="N1877" s="51">
        <v>4469.95</v>
      </c>
      <c r="O1877" s="51">
        <v>5043.3599999999997</v>
      </c>
      <c r="P1877" s="51">
        <v>5521.76</v>
      </c>
      <c r="Q1877" s="51">
        <v>5708.22</v>
      </c>
      <c r="R1877" s="51">
        <v>5943.8</v>
      </c>
      <c r="S1877" s="51">
        <v>7174.08</v>
      </c>
      <c r="T1877" s="51">
        <v>7524.51</v>
      </c>
      <c r="U1877" s="51">
        <v>2019</v>
      </c>
    </row>
    <row r="1878" spans="1:21" ht="15.5">
      <c r="A1878" s="51">
        <v>662</v>
      </c>
      <c r="B1878" s="51" t="s">
        <v>799</v>
      </c>
      <c r="C1878" s="51" t="s">
        <v>446</v>
      </c>
      <c r="D1878" s="51" t="str">
        <f t="shared" si="29"/>
        <v>GGX_NGDPCÙte d'Ivoire</v>
      </c>
      <c r="E1878" s="51" t="s">
        <v>800</v>
      </c>
      <c r="F1878" s="51" t="s">
        <v>444</v>
      </c>
      <c r="G1878" s="51" t="s">
        <v>445</v>
      </c>
      <c r="H1878" s="51" t="s">
        <v>392</v>
      </c>
      <c r="I1878" s="51"/>
      <c r="J1878" s="51" t="s">
        <v>447</v>
      </c>
      <c r="K1878" s="51">
        <v>16.141999999999999</v>
      </c>
      <c r="L1878" s="51">
        <v>15.856999999999999</v>
      </c>
      <c r="M1878" s="51">
        <v>15.214</v>
      </c>
      <c r="N1878" s="51">
        <v>16.503</v>
      </c>
      <c r="O1878" s="51">
        <v>17.742999999999999</v>
      </c>
      <c r="P1878" s="51">
        <v>18.434000000000001</v>
      </c>
      <c r="Q1878" s="51">
        <v>17.715</v>
      </c>
      <c r="R1878" s="51">
        <v>17.329000000000001</v>
      </c>
      <c r="S1878" s="51">
        <v>20.329000000000001</v>
      </c>
      <c r="T1878" s="51">
        <v>19.963000000000001</v>
      </c>
      <c r="U1878" s="51">
        <v>2019</v>
      </c>
    </row>
    <row r="1879" spans="1:21" ht="15.5">
      <c r="A1879" s="51">
        <v>662</v>
      </c>
      <c r="B1879" s="51" t="s">
        <v>799</v>
      </c>
      <c r="C1879" s="51" t="s">
        <v>448</v>
      </c>
      <c r="D1879" s="51" t="str">
        <f t="shared" si="29"/>
        <v>GGXCNLCÙte d'Ivoire</v>
      </c>
      <c r="E1879" s="51" t="s">
        <v>800</v>
      </c>
      <c r="F1879" s="51" t="s">
        <v>449</v>
      </c>
      <c r="G1879" s="51" t="s">
        <v>450</v>
      </c>
      <c r="H1879" s="51" t="s">
        <v>342</v>
      </c>
      <c r="I1879" s="51" t="s">
        <v>343</v>
      </c>
      <c r="J1879" s="51" t="s">
        <v>805</v>
      </c>
      <c r="K1879" s="51">
        <v>-430.39100000000002</v>
      </c>
      <c r="L1879" s="51">
        <v>-346.07600000000002</v>
      </c>
      <c r="M1879" s="51">
        <v>-378.51900000000001</v>
      </c>
      <c r="N1879" s="51">
        <v>-553.14200000000005</v>
      </c>
      <c r="O1879" s="51">
        <v>-854.43899999999996</v>
      </c>
      <c r="P1879" s="51">
        <v>-998.33199999999999</v>
      </c>
      <c r="Q1879" s="51">
        <v>-944.15</v>
      </c>
      <c r="R1879" s="51">
        <v>-785.30499999999995</v>
      </c>
      <c r="S1879" s="51">
        <v>-2084.46</v>
      </c>
      <c r="T1879" s="51">
        <v>-1750.45</v>
      </c>
      <c r="U1879" s="51">
        <v>2019</v>
      </c>
    </row>
    <row r="1880" spans="1:21" ht="15.5">
      <c r="A1880" s="51">
        <v>662</v>
      </c>
      <c r="B1880" s="51" t="s">
        <v>799</v>
      </c>
      <c r="C1880" s="51" t="s">
        <v>451</v>
      </c>
      <c r="D1880" s="51" t="str">
        <f t="shared" si="29"/>
        <v>GGXCNL_NGDPCÙte d'Ivoire</v>
      </c>
      <c r="E1880" s="51" t="s">
        <v>800</v>
      </c>
      <c r="F1880" s="51" t="s">
        <v>449</v>
      </c>
      <c r="G1880" s="51" t="s">
        <v>450</v>
      </c>
      <c r="H1880" s="51" t="s">
        <v>392</v>
      </c>
      <c r="I1880" s="51"/>
      <c r="J1880" s="51" t="s">
        <v>452</v>
      </c>
      <c r="K1880" s="51">
        <v>-2.2770000000000001</v>
      </c>
      <c r="L1880" s="51">
        <v>-1.621</v>
      </c>
      <c r="M1880" s="51">
        <v>-1.5680000000000001</v>
      </c>
      <c r="N1880" s="51">
        <v>-2.0419999999999998</v>
      </c>
      <c r="O1880" s="51">
        <v>-3.0059999999999998</v>
      </c>
      <c r="P1880" s="51">
        <v>-3.3330000000000002</v>
      </c>
      <c r="Q1880" s="51">
        <v>-2.93</v>
      </c>
      <c r="R1880" s="51">
        <v>-2.29</v>
      </c>
      <c r="S1880" s="51">
        <v>-5.907</v>
      </c>
      <c r="T1880" s="51">
        <v>-4.6440000000000001</v>
      </c>
      <c r="U1880" s="51">
        <v>2019</v>
      </c>
    </row>
    <row r="1881" spans="1:21" ht="15.5">
      <c r="A1881" s="51">
        <v>662</v>
      </c>
      <c r="B1881" s="51" t="s">
        <v>799</v>
      </c>
      <c r="C1881" s="51" t="s">
        <v>453</v>
      </c>
      <c r="D1881" s="51" t="str">
        <f t="shared" si="29"/>
        <v>GGSBCÙte d'Ivoire</v>
      </c>
      <c r="E1881" s="51" t="s">
        <v>800</v>
      </c>
      <c r="F1881" s="51" t="s">
        <v>454</v>
      </c>
      <c r="G1881" s="51" t="s">
        <v>455</v>
      </c>
      <c r="H1881" s="51" t="s">
        <v>342</v>
      </c>
      <c r="I1881" s="51" t="s">
        <v>343</v>
      </c>
      <c r="J1881" s="51"/>
      <c r="K1881" s="51"/>
      <c r="L1881" s="51"/>
      <c r="M1881" s="51"/>
      <c r="N1881" s="51"/>
      <c r="O1881" s="51"/>
      <c r="P1881" s="51"/>
      <c r="Q1881" s="51"/>
      <c r="R1881" s="51"/>
      <c r="S1881" s="51"/>
      <c r="T1881" s="51"/>
      <c r="U1881" s="51"/>
    </row>
    <row r="1882" spans="1:21" ht="15.5">
      <c r="A1882" s="51">
        <v>662</v>
      </c>
      <c r="B1882" s="51" t="s">
        <v>799</v>
      </c>
      <c r="C1882" s="51" t="s">
        <v>456</v>
      </c>
      <c r="D1882" s="51" t="str">
        <f t="shared" si="29"/>
        <v>GGSB_NPGDPCÙte d'Ivoire</v>
      </c>
      <c r="E1882" s="51" t="s">
        <v>800</v>
      </c>
      <c r="F1882" s="51" t="s">
        <v>454</v>
      </c>
      <c r="G1882" s="51" t="s">
        <v>455</v>
      </c>
      <c r="H1882" s="51" t="s">
        <v>380</v>
      </c>
      <c r="I1882" s="51"/>
      <c r="J1882" s="51"/>
      <c r="K1882" s="51"/>
      <c r="L1882" s="51"/>
      <c r="M1882" s="51"/>
      <c r="N1882" s="51"/>
      <c r="O1882" s="51"/>
      <c r="P1882" s="51"/>
      <c r="Q1882" s="51"/>
      <c r="R1882" s="51"/>
      <c r="S1882" s="51"/>
      <c r="T1882" s="51"/>
      <c r="U1882" s="51"/>
    </row>
    <row r="1883" spans="1:21" ht="15.5">
      <c r="A1883" s="51">
        <v>662</v>
      </c>
      <c r="B1883" s="51" t="s">
        <v>799</v>
      </c>
      <c r="C1883" s="51" t="s">
        <v>457</v>
      </c>
      <c r="D1883" s="51" t="str">
        <f t="shared" si="29"/>
        <v>GGXONLBCÙte d'Ivoire</v>
      </c>
      <c r="E1883" s="51" t="s">
        <v>800</v>
      </c>
      <c r="F1883" s="51" t="s">
        <v>458</v>
      </c>
      <c r="G1883" s="51" t="s">
        <v>459</v>
      </c>
      <c r="H1883" s="51" t="s">
        <v>342</v>
      </c>
      <c r="I1883" s="51" t="s">
        <v>343</v>
      </c>
      <c r="J1883" s="51" t="s">
        <v>805</v>
      </c>
      <c r="K1883" s="51">
        <v>-197.44</v>
      </c>
      <c r="L1883" s="51">
        <v>-131.297</v>
      </c>
      <c r="M1883" s="51">
        <v>-164.91900000000001</v>
      </c>
      <c r="N1883" s="51">
        <v>-255.637</v>
      </c>
      <c r="O1883" s="51">
        <v>-494.30399999999997</v>
      </c>
      <c r="P1883" s="51">
        <v>-618.87300000000005</v>
      </c>
      <c r="Q1883" s="51">
        <v>-509.98</v>
      </c>
      <c r="R1883" s="51">
        <v>-264.30500000000001</v>
      </c>
      <c r="S1883" s="51">
        <v>-1393.85</v>
      </c>
      <c r="T1883" s="51">
        <v>-994.04700000000003</v>
      </c>
      <c r="U1883" s="51">
        <v>2019</v>
      </c>
    </row>
    <row r="1884" spans="1:21" ht="15.5">
      <c r="A1884" s="51">
        <v>662</v>
      </c>
      <c r="B1884" s="51" t="s">
        <v>799</v>
      </c>
      <c r="C1884" s="51" t="s">
        <v>460</v>
      </c>
      <c r="D1884" s="51" t="str">
        <f t="shared" si="29"/>
        <v>GGXONLB_NGDPCÙte d'Ivoire</v>
      </c>
      <c r="E1884" s="51" t="s">
        <v>800</v>
      </c>
      <c r="F1884" s="51" t="s">
        <v>458</v>
      </c>
      <c r="G1884" s="51" t="s">
        <v>459</v>
      </c>
      <c r="H1884" s="51" t="s">
        <v>392</v>
      </c>
      <c r="I1884" s="51"/>
      <c r="J1884" s="51" t="s">
        <v>461</v>
      </c>
      <c r="K1884" s="51">
        <v>-1.044</v>
      </c>
      <c r="L1884" s="51">
        <v>-0.61499999999999999</v>
      </c>
      <c r="M1884" s="51">
        <v>-0.68300000000000005</v>
      </c>
      <c r="N1884" s="51">
        <v>-0.94399999999999995</v>
      </c>
      <c r="O1884" s="51">
        <v>-1.7390000000000001</v>
      </c>
      <c r="P1884" s="51">
        <v>-2.0659999999999998</v>
      </c>
      <c r="Q1884" s="51">
        <v>-1.583</v>
      </c>
      <c r="R1884" s="51">
        <v>-0.77100000000000002</v>
      </c>
      <c r="S1884" s="51">
        <v>-3.95</v>
      </c>
      <c r="T1884" s="51">
        <v>-2.637</v>
      </c>
      <c r="U1884" s="51">
        <v>2019</v>
      </c>
    </row>
    <row r="1885" spans="1:21" ht="15.5">
      <c r="A1885" s="51">
        <v>662</v>
      </c>
      <c r="B1885" s="51" t="s">
        <v>799</v>
      </c>
      <c r="C1885" s="51" t="s">
        <v>462</v>
      </c>
      <c r="D1885" s="51" t="str">
        <f t="shared" si="29"/>
        <v>GGXWDNCÙte d'Ivoire</v>
      </c>
      <c r="E1885" s="51" t="s">
        <v>800</v>
      </c>
      <c r="F1885" s="51" t="s">
        <v>463</v>
      </c>
      <c r="G1885" s="51" t="s">
        <v>464</v>
      </c>
      <c r="H1885" s="51" t="s">
        <v>342</v>
      </c>
      <c r="I1885" s="51" t="s">
        <v>343</v>
      </c>
      <c r="J1885" s="51"/>
      <c r="K1885" s="51"/>
      <c r="L1885" s="51"/>
      <c r="M1885" s="51"/>
      <c r="N1885" s="51"/>
      <c r="O1885" s="51"/>
      <c r="P1885" s="51"/>
      <c r="Q1885" s="51"/>
      <c r="R1885" s="51"/>
      <c r="S1885" s="51"/>
      <c r="T1885" s="51"/>
      <c r="U1885" s="51"/>
    </row>
    <row r="1886" spans="1:21" ht="15.5">
      <c r="A1886" s="51">
        <v>662</v>
      </c>
      <c r="B1886" s="51" t="s">
        <v>799</v>
      </c>
      <c r="C1886" s="51" t="s">
        <v>465</v>
      </c>
      <c r="D1886" s="51" t="str">
        <f t="shared" si="29"/>
        <v>GGXWDN_NGDPCÙte d'Ivoire</v>
      </c>
      <c r="E1886" s="51" t="s">
        <v>800</v>
      </c>
      <c r="F1886" s="51" t="s">
        <v>463</v>
      </c>
      <c r="G1886" s="51" t="s">
        <v>464</v>
      </c>
      <c r="H1886" s="51" t="s">
        <v>392</v>
      </c>
      <c r="I1886" s="51"/>
      <c r="J1886" s="51"/>
      <c r="K1886" s="51"/>
      <c r="L1886" s="51"/>
      <c r="M1886" s="51"/>
      <c r="N1886" s="51"/>
      <c r="O1886" s="51"/>
      <c r="P1886" s="51"/>
      <c r="Q1886" s="51"/>
      <c r="R1886" s="51"/>
      <c r="S1886" s="51"/>
      <c r="T1886" s="51"/>
      <c r="U1886" s="51"/>
    </row>
    <row r="1887" spans="1:21" ht="15.5">
      <c r="A1887" s="51">
        <v>662</v>
      </c>
      <c r="B1887" s="51" t="s">
        <v>799</v>
      </c>
      <c r="C1887" s="51" t="s">
        <v>466</v>
      </c>
      <c r="D1887" s="51" t="str">
        <f t="shared" si="29"/>
        <v>GGXWDGCÙte d'Ivoire</v>
      </c>
      <c r="E1887" s="51" t="s">
        <v>800</v>
      </c>
      <c r="F1887" s="51" t="s">
        <v>467</v>
      </c>
      <c r="G1887" s="51" t="s">
        <v>468</v>
      </c>
      <c r="H1887" s="51" t="s">
        <v>342</v>
      </c>
      <c r="I1887" s="51" t="s">
        <v>343</v>
      </c>
      <c r="J1887" s="51" t="s">
        <v>805</v>
      </c>
      <c r="K1887" s="51">
        <v>6160.39</v>
      </c>
      <c r="L1887" s="51">
        <v>6697.24</v>
      </c>
      <c r="M1887" s="51">
        <v>7820.78</v>
      </c>
      <c r="N1887" s="51">
        <v>9261.86</v>
      </c>
      <c r="O1887" s="51">
        <v>10129.31</v>
      </c>
      <c r="P1887" s="51">
        <v>11039.75</v>
      </c>
      <c r="Q1887" s="51">
        <v>12919.67</v>
      </c>
      <c r="R1887" s="51">
        <v>14138.45</v>
      </c>
      <c r="S1887" s="51">
        <v>16130.24</v>
      </c>
      <c r="T1887" s="51">
        <v>17447.14</v>
      </c>
      <c r="U1887" s="51">
        <v>2019</v>
      </c>
    </row>
    <row r="1888" spans="1:21" ht="15.5">
      <c r="A1888" s="51">
        <v>662</v>
      </c>
      <c r="B1888" s="51" t="s">
        <v>799</v>
      </c>
      <c r="C1888" s="51" t="s">
        <v>469</v>
      </c>
      <c r="D1888" s="51" t="str">
        <f t="shared" si="29"/>
        <v>GGXWDG_NGDPCÙte d'Ivoire</v>
      </c>
      <c r="E1888" s="51" t="s">
        <v>800</v>
      </c>
      <c r="F1888" s="51" t="s">
        <v>467</v>
      </c>
      <c r="G1888" s="51" t="s">
        <v>468</v>
      </c>
      <c r="H1888" s="51" t="s">
        <v>392</v>
      </c>
      <c r="I1888" s="51"/>
      <c r="J1888" s="51" t="s">
        <v>470</v>
      </c>
      <c r="K1888" s="51">
        <v>32.585000000000001</v>
      </c>
      <c r="L1888" s="51">
        <v>31.367999999999999</v>
      </c>
      <c r="M1888" s="51">
        <v>32.402999999999999</v>
      </c>
      <c r="N1888" s="51">
        <v>34.194000000000003</v>
      </c>
      <c r="O1888" s="51">
        <v>35.637</v>
      </c>
      <c r="P1888" s="51">
        <v>36.853999999999999</v>
      </c>
      <c r="Q1888" s="51">
        <v>40.094999999999999</v>
      </c>
      <c r="R1888" s="51">
        <v>41.220999999999997</v>
      </c>
      <c r="S1888" s="51">
        <v>45.707000000000001</v>
      </c>
      <c r="T1888" s="51">
        <v>46.289000000000001</v>
      </c>
      <c r="U1888" s="51">
        <v>2019</v>
      </c>
    </row>
    <row r="1889" spans="1:21" ht="15.5">
      <c r="A1889" s="51">
        <v>662</v>
      </c>
      <c r="B1889" s="51" t="s">
        <v>799</v>
      </c>
      <c r="C1889" s="51" t="s">
        <v>471</v>
      </c>
      <c r="D1889" s="51" t="str">
        <f t="shared" si="29"/>
        <v>NGDP_FYCÙte d'Ivoire</v>
      </c>
      <c r="E1889" s="51" t="s">
        <v>800</v>
      </c>
      <c r="F1889" s="51" t="s">
        <v>472</v>
      </c>
      <c r="G1889" s="51" t="s">
        <v>473</v>
      </c>
      <c r="H1889" s="51" t="s">
        <v>342</v>
      </c>
      <c r="I1889" s="51" t="s">
        <v>343</v>
      </c>
      <c r="J1889" s="51" t="s">
        <v>805</v>
      </c>
      <c r="K1889" s="51">
        <v>18905.78</v>
      </c>
      <c r="L1889" s="51">
        <v>21350.240000000002</v>
      </c>
      <c r="M1889" s="51">
        <v>24135.86</v>
      </c>
      <c r="N1889" s="51">
        <v>27086.15</v>
      </c>
      <c r="O1889" s="51">
        <v>28423.87</v>
      </c>
      <c r="P1889" s="51">
        <v>29955.01</v>
      </c>
      <c r="Q1889" s="51">
        <v>32222.27</v>
      </c>
      <c r="R1889" s="51">
        <v>34298.89</v>
      </c>
      <c r="S1889" s="51">
        <v>35290.29</v>
      </c>
      <c r="T1889" s="51">
        <v>37691.39</v>
      </c>
      <c r="U1889" s="51">
        <v>2019</v>
      </c>
    </row>
    <row r="1890" spans="1:21" ht="15.5">
      <c r="A1890" s="51">
        <v>662</v>
      </c>
      <c r="B1890" s="51" t="s">
        <v>799</v>
      </c>
      <c r="C1890" s="51" t="s">
        <v>474</v>
      </c>
      <c r="D1890" s="51" t="str">
        <f t="shared" si="29"/>
        <v>BCACÙte d'Ivoire</v>
      </c>
      <c r="E1890" s="51" t="s">
        <v>800</v>
      </c>
      <c r="F1890" s="51" t="s">
        <v>475</v>
      </c>
      <c r="G1890" s="51" t="s">
        <v>476</v>
      </c>
      <c r="H1890" s="51" t="s">
        <v>352</v>
      </c>
      <c r="I1890" s="51" t="s">
        <v>343</v>
      </c>
      <c r="J1890" s="51" t="s">
        <v>806</v>
      </c>
      <c r="K1890" s="51">
        <v>-0.32100000000000001</v>
      </c>
      <c r="L1890" s="51">
        <v>-0.42299999999999999</v>
      </c>
      <c r="M1890" s="51">
        <v>0.51100000000000001</v>
      </c>
      <c r="N1890" s="51">
        <v>-0.20100000000000001</v>
      </c>
      <c r="O1890" s="51">
        <v>-0.41399999999999998</v>
      </c>
      <c r="P1890" s="51">
        <v>-1.0489999999999999</v>
      </c>
      <c r="Q1890" s="51">
        <v>-2.077</v>
      </c>
      <c r="R1890" s="51">
        <v>-1.5629999999999999</v>
      </c>
      <c r="S1890" s="51">
        <v>-2.2050000000000001</v>
      </c>
      <c r="T1890" s="51">
        <v>-2.585</v>
      </c>
      <c r="U1890" s="51">
        <v>2018</v>
      </c>
    </row>
    <row r="1891" spans="1:21" ht="15.5">
      <c r="A1891" s="51">
        <v>662</v>
      </c>
      <c r="B1891" s="51" t="s">
        <v>799</v>
      </c>
      <c r="C1891" s="51" t="s">
        <v>478</v>
      </c>
      <c r="D1891" s="51" t="str">
        <f t="shared" si="29"/>
        <v>BCA_NGDPDCÙte d'Ivoire</v>
      </c>
      <c r="E1891" s="51" t="s">
        <v>800</v>
      </c>
      <c r="F1891" s="51" t="s">
        <v>475</v>
      </c>
      <c r="G1891" s="51" t="s">
        <v>476</v>
      </c>
      <c r="H1891" s="51" t="s">
        <v>392</v>
      </c>
      <c r="I1891" s="51"/>
      <c r="J1891" s="51" t="s">
        <v>479</v>
      </c>
      <c r="K1891" s="51">
        <v>-0.86599999999999999</v>
      </c>
      <c r="L1891" s="51">
        <v>-0.97799999999999998</v>
      </c>
      <c r="M1891" s="51">
        <v>1.0449999999999999</v>
      </c>
      <c r="N1891" s="51">
        <v>-0.44</v>
      </c>
      <c r="O1891" s="51">
        <v>-0.86399999999999999</v>
      </c>
      <c r="P1891" s="51">
        <v>-2.0339999999999998</v>
      </c>
      <c r="Q1891" s="51">
        <v>-3.581</v>
      </c>
      <c r="R1891" s="51">
        <v>-2.67</v>
      </c>
      <c r="S1891" s="51">
        <v>-3.5910000000000002</v>
      </c>
      <c r="T1891" s="51">
        <v>-3.641</v>
      </c>
      <c r="U1891" s="51">
        <v>2017</v>
      </c>
    </row>
    <row r="1892" spans="1:21" ht="15.5">
      <c r="A1892" s="51">
        <v>960</v>
      </c>
      <c r="B1892" s="51" t="s">
        <v>807</v>
      </c>
      <c r="C1892" s="51" t="s">
        <v>338</v>
      </c>
      <c r="D1892" s="51" t="str">
        <f t="shared" si="29"/>
        <v>NGDP_RCroatia</v>
      </c>
      <c r="E1892" s="51" t="s">
        <v>38</v>
      </c>
      <c r="F1892" s="51" t="s">
        <v>340</v>
      </c>
      <c r="G1892" s="51" t="s">
        <v>341</v>
      </c>
      <c r="H1892" s="51" t="s">
        <v>342</v>
      </c>
      <c r="I1892" s="51" t="s">
        <v>343</v>
      </c>
      <c r="J1892" s="51" t="s">
        <v>808</v>
      </c>
      <c r="K1892" s="51">
        <v>334.22899999999998</v>
      </c>
      <c r="L1892" s="51">
        <v>332.73599999999999</v>
      </c>
      <c r="M1892" s="51">
        <v>331.59899999999999</v>
      </c>
      <c r="N1892" s="51">
        <v>339.66199999999998</v>
      </c>
      <c r="O1892" s="51">
        <v>351.54300000000001</v>
      </c>
      <c r="P1892" s="51">
        <v>363.63499999999999</v>
      </c>
      <c r="Q1892" s="51">
        <v>373.84500000000003</v>
      </c>
      <c r="R1892" s="51">
        <v>384.53199999999998</v>
      </c>
      <c r="S1892" s="51">
        <v>349.92399999999998</v>
      </c>
      <c r="T1892" s="51">
        <v>366.37099999999998</v>
      </c>
      <c r="U1892" s="51">
        <v>2019</v>
      </c>
    </row>
    <row r="1893" spans="1:21" ht="15.5">
      <c r="A1893" s="51">
        <v>960</v>
      </c>
      <c r="B1893" s="51" t="s">
        <v>807</v>
      </c>
      <c r="C1893" s="51" t="s">
        <v>345</v>
      </c>
      <c r="D1893" s="51" t="str">
        <f t="shared" si="29"/>
        <v>NGDP_RPCHCroatia</v>
      </c>
      <c r="E1893" s="51" t="s">
        <v>38</v>
      </c>
      <c r="F1893" s="51" t="s">
        <v>340</v>
      </c>
      <c r="G1893" s="51" t="s">
        <v>346</v>
      </c>
      <c r="H1893" s="51" t="s">
        <v>347</v>
      </c>
      <c r="I1893" s="51"/>
      <c r="J1893" s="51" t="s">
        <v>348</v>
      </c>
      <c r="K1893" s="51">
        <v>-2.3919999999999999</v>
      </c>
      <c r="L1893" s="51">
        <v>-0.44700000000000001</v>
      </c>
      <c r="M1893" s="51">
        <v>-0.34200000000000003</v>
      </c>
      <c r="N1893" s="51">
        <v>2.4319999999999999</v>
      </c>
      <c r="O1893" s="51">
        <v>3.4980000000000002</v>
      </c>
      <c r="P1893" s="51">
        <v>3.44</v>
      </c>
      <c r="Q1893" s="51">
        <v>2.8079999999999998</v>
      </c>
      <c r="R1893" s="51">
        <v>2.859</v>
      </c>
      <c r="S1893" s="51">
        <v>-9</v>
      </c>
      <c r="T1893" s="51">
        <v>4.7</v>
      </c>
      <c r="U1893" s="51">
        <v>2019</v>
      </c>
    </row>
    <row r="1894" spans="1:21" ht="15.5">
      <c r="A1894" s="51">
        <v>960</v>
      </c>
      <c r="B1894" s="51" t="s">
        <v>807</v>
      </c>
      <c r="C1894" s="51" t="s">
        <v>349</v>
      </c>
      <c r="D1894" s="51" t="str">
        <f t="shared" si="29"/>
        <v>NGDPCroatia</v>
      </c>
      <c r="E1894" s="51" t="s">
        <v>38</v>
      </c>
      <c r="F1894" s="51" t="s">
        <v>155</v>
      </c>
      <c r="G1894" s="51" t="s">
        <v>350</v>
      </c>
      <c r="H1894" s="51" t="s">
        <v>342</v>
      </c>
      <c r="I1894" s="51" t="s">
        <v>343</v>
      </c>
      <c r="J1894" s="51" t="s">
        <v>808</v>
      </c>
      <c r="K1894" s="51">
        <v>331.01499999999999</v>
      </c>
      <c r="L1894" s="51">
        <v>331.98899999999998</v>
      </c>
      <c r="M1894" s="51">
        <v>331.32499999999999</v>
      </c>
      <c r="N1894" s="51">
        <v>339.66199999999998</v>
      </c>
      <c r="O1894" s="51">
        <v>351.19900000000001</v>
      </c>
      <c r="P1894" s="51">
        <v>367.50099999999998</v>
      </c>
      <c r="Q1894" s="51">
        <v>385.37299999999999</v>
      </c>
      <c r="R1894" s="51">
        <v>402.33600000000001</v>
      </c>
      <c r="S1894" s="51">
        <v>369.77100000000002</v>
      </c>
      <c r="T1894" s="51">
        <v>391.34699999999998</v>
      </c>
      <c r="U1894" s="51">
        <v>2019</v>
      </c>
    </row>
    <row r="1895" spans="1:21" ht="15.5">
      <c r="A1895" s="51">
        <v>960</v>
      </c>
      <c r="B1895" s="51" t="s">
        <v>807</v>
      </c>
      <c r="C1895" s="51" t="s">
        <v>157</v>
      </c>
      <c r="D1895" s="51" t="str">
        <f t="shared" si="29"/>
        <v>NGDPDCroatia</v>
      </c>
      <c r="E1895" s="51" t="s">
        <v>38</v>
      </c>
      <c r="F1895" s="51" t="s">
        <v>155</v>
      </c>
      <c r="G1895" s="51" t="s">
        <v>351</v>
      </c>
      <c r="H1895" s="51" t="s">
        <v>352</v>
      </c>
      <c r="I1895" s="51" t="s">
        <v>343</v>
      </c>
      <c r="J1895" s="51" t="s">
        <v>353</v>
      </c>
      <c r="K1895" s="51">
        <v>56.581000000000003</v>
      </c>
      <c r="L1895" s="51">
        <v>58.194000000000003</v>
      </c>
      <c r="M1895" s="51">
        <v>57.64</v>
      </c>
      <c r="N1895" s="51">
        <v>49.526000000000003</v>
      </c>
      <c r="O1895" s="51">
        <v>51.600999999999999</v>
      </c>
      <c r="P1895" s="51">
        <v>55.481999999999999</v>
      </c>
      <c r="Q1895" s="51">
        <v>61.375</v>
      </c>
      <c r="R1895" s="51">
        <v>60.759</v>
      </c>
      <c r="S1895" s="51">
        <v>56.924999999999997</v>
      </c>
      <c r="T1895" s="51">
        <v>65.216999999999999</v>
      </c>
      <c r="U1895" s="51">
        <v>2019</v>
      </c>
    </row>
    <row r="1896" spans="1:21" ht="15.5">
      <c r="A1896" s="51">
        <v>960</v>
      </c>
      <c r="B1896" s="51" t="s">
        <v>807</v>
      </c>
      <c r="C1896" s="51" t="s">
        <v>354</v>
      </c>
      <c r="D1896" s="51" t="str">
        <f t="shared" si="29"/>
        <v>PPPGDPCroatia</v>
      </c>
      <c r="E1896" s="51" t="s">
        <v>38</v>
      </c>
      <c r="F1896" s="51" t="s">
        <v>155</v>
      </c>
      <c r="G1896" s="51" t="s">
        <v>355</v>
      </c>
      <c r="H1896" s="51" t="s">
        <v>356</v>
      </c>
      <c r="I1896" s="51" t="s">
        <v>343</v>
      </c>
      <c r="J1896" s="51" t="s">
        <v>353</v>
      </c>
      <c r="K1896" s="51">
        <v>90.338999999999999</v>
      </c>
      <c r="L1896" s="51">
        <v>92.861000000000004</v>
      </c>
      <c r="M1896" s="51">
        <v>93.503</v>
      </c>
      <c r="N1896" s="51">
        <v>96.73</v>
      </c>
      <c r="O1896" s="51">
        <v>103.833</v>
      </c>
      <c r="P1896" s="51">
        <v>110.45</v>
      </c>
      <c r="Q1896" s="51">
        <v>116.277</v>
      </c>
      <c r="R1896" s="51">
        <v>121.736</v>
      </c>
      <c r="S1896" s="51">
        <v>112.123</v>
      </c>
      <c r="T1896" s="51">
        <v>119.532</v>
      </c>
      <c r="U1896" s="51">
        <v>2019</v>
      </c>
    </row>
    <row r="1897" spans="1:21" ht="15.5">
      <c r="A1897" s="51">
        <v>960</v>
      </c>
      <c r="B1897" s="51" t="s">
        <v>807</v>
      </c>
      <c r="C1897" s="51" t="s">
        <v>357</v>
      </c>
      <c r="D1897" s="51" t="str">
        <f t="shared" si="29"/>
        <v>NGDP_DCroatia</v>
      </c>
      <c r="E1897" s="51" t="s">
        <v>38</v>
      </c>
      <c r="F1897" s="51" t="s">
        <v>358</v>
      </c>
      <c r="G1897" s="51" t="s">
        <v>359</v>
      </c>
      <c r="H1897" s="51" t="s">
        <v>360</v>
      </c>
      <c r="I1897" s="51"/>
      <c r="J1897" s="51" t="s">
        <v>361</v>
      </c>
      <c r="K1897" s="51">
        <v>99.037999999999997</v>
      </c>
      <c r="L1897" s="51">
        <v>99.775000000000006</v>
      </c>
      <c r="M1897" s="51">
        <v>99.917000000000002</v>
      </c>
      <c r="N1897" s="51">
        <v>100</v>
      </c>
      <c r="O1897" s="51">
        <v>99.902000000000001</v>
      </c>
      <c r="P1897" s="51">
        <v>101.063</v>
      </c>
      <c r="Q1897" s="51">
        <v>103.084</v>
      </c>
      <c r="R1897" s="51">
        <v>104.63</v>
      </c>
      <c r="S1897" s="51">
        <v>105.672</v>
      </c>
      <c r="T1897" s="51">
        <v>106.81699999999999</v>
      </c>
      <c r="U1897" s="51">
        <v>2019</v>
      </c>
    </row>
    <row r="1898" spans="1:21" ht="15.5">
      <c r="A1898" s="51">
        <v>960</v>
      </c>
      <c r="B1898" s="51" t="s">
        <v>807</v>
      </c>
      <c r="C1898" s="51" t="s">
        <v>362</v>
      </c>
      <c r="D1898" s="51" t="str">
        <f t="shared" si="29"/>
        <v>NGDPRPCCroatia</v>
      </c>
      <c r="E1898" s="51" t="s">
        <v>38</v>
      </c>
      <c r="F1898" s="51" t="s">
        <v>363</v>
      </c>
      <c r="G1898" s="51" t="s">
        <v>364</v>
      </c>
      <c r="H1898" s="51" t="s">
        <v>342</v>
      </c>
      <c r="I1898" s="51" t="s">
        <v>333</v>
      </c>
      <c r="J1898" s="51" t="s">
        <v>365</v>
      </c>
      <c r="K1898" s="51">
        <v>78310.45</v>
      </c>
      <c r="L1898" s="51">
        <v>78180.45</v>
      </c>
      <c r="M1898" s="51">
        <v>78244.22</v>
      </c>
      <c r="N1898" s="51">
        <v>80794.960000000006</v>
      </c>
      <c r="O1898" s="51">
        <v>84222.09</v>
      </c>
      <c r="P1898" s="51">
        <v>88153.94</v>
      </c>
      <c r="Q1898" s="51">
        <v>91427</v>
      </c>
      <c r="R1898" s="51">
        <v>94526.06</v>
      </c>
      <c r="S1898" s="51">
        <v>86503.13</v>
      </c>
      <c r="T1898" s="51">
        <v>91268.6</v>
      </c>
      <c r="U1898" s="51">
        <v>2019</v>
      </c>
    </row>
    <row r="1899" spans="1:21" ht="15.5">
      <c r="A1899" s="51">
        <v>960</v>
      </c>
      <c r="B1899" s="51" t="s">
        <v>807</v>
      </c>
      <c r="C1899" s="51" t="s">
        <v>366</v>
      </c>
      <c r="D1899" s="51" t="str">
        <f t="shared" si="29"/>
        <v>NGDPRPPPPCCroatia</v>
      </c>
      <c r="E1899" s="51" t="s">
        <v>38</v>
      </c>
      <c r="F1899" s="51" t="s">
        <v>363</v>
      </c>
      <c r="G1899" s="51" t="s">
        <v>367</v>
      </c>
      <c r="H1899" s="51" t="s">
        <v>368</v>
      </c>
      <c r="I1899" s="51" t="s">
        <v>333</v>
      </c>
      <c r="J1899" s="51" t="s">
        <v>365</v>
      </c>
      <c r="K1899" s="51">
        <v>23785.86</v>
      </c>
      <c r="L1899" s="51">
        <v>23746.37</v>
      </c>
      <c r="M1899" s="51">
        <v>23765.74</v>
      </c>
      <c r="N1899" s="51">
        <v>24540.5</v>
      </c>
      <c r="O1899" s="51">
        <v>25581.45</v>
      </c>
      <c r="P1899" s="51">
        <v>26775.7</v>
      </c>
      <c r="Q1899" s="51">
        <v>27769.85</v>
      </c>
      <c r="R1899" s="51">
        <v>28711.16</v>
      </c>
      <c r="S1899" s="51">
        <v>26274.29</v>
      </c>
      <c r="T1899" s="51">
        <v>27721.74</v>
      </c>
      <c r="U1899" s="51">
        <v>2019</v>
      </c>
    </row>
    <row r="1900" spans="1:21" ht="15.5">
      <c r="A1900" s="51">
        <v>960</v>
      </c>
      <c r="B1900" s="51" t="s">
        <v>807</v>
      </c>
      <c r="C1900" s="51" t="s">
        <v>369</v>
      </c>
      <c r="D1900" s="51" t="str">
        <f t="shared" si="29"/>
        <v>NGDPPCCroatia</v>
      </c>
      <c r="E1900" s="51" t="s">
        <v>38</v>
      </c>
      <c r="F1900" s="51" t="s">
        <v>370</v>
      </c>
      <c r="G1900" s="51" t="s">
        <v>371</v>
      </c>
      <c r="H1900" s="51" t="s">
        <v>342</v>
      </c>
      <c r="I1900" s="51" t="s">
        <v>333</v>
      </c>
      <c r="J1900" s="51" t="s">
        <v>372</v>
      </c>
      <c r="K1900" s="51">
        <v>77557.399999999994</v>
      </c>
      <c r="L1900" s="51">
        <v>78004.929999999993</v>
      </c>
      <c r="M1900" s="51">
        <v>78179.570000000007</v>
      </c>
      <c r="N1900" s="51">
        <v>80794.960000000006</v>
      </c>
      <c r="O1900" s="51">
        <v>84139.67</v>
      </c>
      <c r="P1900" s="51">
        <v>89091.15</v>
      </c>
      <c r="Q1900" s="51">
        <v>94246.27</v>
      </c>
      <c r="R1900" s="51">
        <v>98902.66</v>
      </c>
      <c r="S1900" s="51">
        <v>91409.47</v>
      </c>
      <c r="T1900" s="51">
        <v>97490.72</v>
      </c>
      <c r="U1900" s="51">
        <v>2019</v>
      </c>
    </row>
    <row r="1901" spans="1:21" ht="15.5">
      <c r="A1901" s="51">
        <v>960</v>
      </c>
      <c r="B1901" s="51" t="s">
        <v>807</v>
      </c>
      <c r="C1901" s="51" t="s">
        <v>373</v>
      </c>
      <c r="D1901" s="51" t="str">
        <f t="shared" si="29"/>
        <v>NGDPDPCCroatia</v>
      </c>
      <c r="E1901" s="51" t="s">
        <v>38</v>
      </c>
      <c r="F1901" s="51" t="s">
        <v>370</v>
      </c>
      <c r="G1901" s="51" t="s">
        <v>374</v>
      </c>
      <c r="H1901" s="51" t="s">
        <v>352</v>
      </c>
      <c r="I1901" s="51" t="s">
        <v>333</v>
      </c>
      <c r="J1901" s="51" t="s">
        <v>372</v>
      </c>
      <c r="K1901" s="51">
        <v>13257.02</v>
      </c>
      <c r="L1901" s="51">
        <v>13673.37</v>
      </c>
      <c r="M1901" s="51">
        <v>13600.79</v>
      </c>
      <c r="N1901" s="51">
        <v>11780.6</v>
      </c>
      <c r="O1901" s="51">
        <v>12362.59</v>
      </c>
      <c r="P1901" s="51">
        <v>13450.09</v>
      </c>
      <c r="Q1901" s="51">
        <v>15009.7</v>
      </c>
      <c r="R1901" s="51">
        <v>14935.95</v>
      </c>
      <c r="S1901" s="51">
        <v>14072.08</v>
      </c>
      <c r="T1901" s="51">
        <v>16246.54</v>
      </c>
      <c r="U1901" s="51">
        <v>2019</v>
      </c>
    </row>
    <row r="1902" spans="1:21" ht="15.5">
      <c r="A1902" s="51">
        <v>960</v>
      </c>
      <c r="B1902" s="51" t="s">
        <v>807</v>
      </c>
      <c r="C1902" s="51" t="s">
        <v>375</v>
      </c>
      <c r="D1902" s="51" t="str">
        <f t="shared" si="29"/>
        <v>PPPPCCroatia</v>
      </c>
      <c r="E1902" s="51" t="s">
        <v>38</v>
      </c>
      <c r="F1902" s="51" t="s">
        <v>370</v>
      </c>
      <c r="G1902" s="51" t="s">
        <v>376</v>
      </c>
      <c r="H1902" s="51" t="s">
        <v>356</v>
      </c>
      <c r="I1902" s="51" t="s">
        <v>333</v>
      </c>
      <c r="J1902" s="51" t="s">
        <v>372</v>
      </c>
      <c r="K1902" s="51">
        <v>21166.62</v>
      </c>
      <c r="L1902" s="51">
        <v>21818.89</v>
      </c>
      <c r="M1902" s="51">
        <v>22062.9</v>
      </c>
      <c r="N1902" s="51">
        <v>23009.13</v>
      </c>
      <c r="O1902" s="51">
        <v>24876.12</v>
      </c>
      <c r="P1902" s="51">
        <v>26775.7</v>
      </c>
      <c r="Q1902" s="51">
        <v>28436.6</v>
      </c>
      <c r="R1902" s="51">
        <v>29925.37</v>
      </c>
      <c r="S1902" s="51">
        <v>27717.42</v>
      </c>
      <c r="T1902" s="51">
        <v>29777.29</v>
      </c>
      <c r="U1902" s="51">
        <v>2019</v>
      </c>
    </row>
    <row r="1903" spans="1:21" ht="15.5">
      <c r="A1903" s="51">
        <v>960</v>
      </c>
      <c r="B1903" s="51" t="s">
        <v>807</v>
      </c>
      <c r="C1903" s="51" t="s">
        <v>377</v>
      </c>
      <c r="D1903" s="51" t="str">
        <f t="shared" si="29"/>
        <v>NGAP_NPGDPCroatia</v>
      </c>
      <c r="E1903" s="51" t="s">
        <v>38</v>
      </c>
      <c r="F1903" s="51" t="s">
        <v>378</v>
      </c>
      <c r="G1903" s="51" t="s">
        <v>379</v>
      </c>
      <c r="H1903" s="51" t="s">
        <v>380</v>
      </c>
      <c r="I1903" s="51"/>
      <c r="J1903" s="51"/>
      <c r="K1903" s="51"/>
      <c r="L1903" s="51"/>
      <c r="M1903" s="51"/>
      <c r="N1903" s="51"/>
      <c r="O1903" s="51"/>
      <c r="P1903" s="51"/>
      <c r="Q1903" s="51"/>
      <c r="R1903" s="51"/>
      <c r="S1903" s="51"/>
      <c r="T1903" s="51"/>
      <c r="U1903" s="51"/>
    </row>
    <row r="1904" spans="1:21" ht="15.5">
      <c r="A1904" s="51">
        <v>960</v>
      </c>
      <c r="B1904" s="51" t="s">
        <v>807</v>
      </c>
      <c r="C1904" s="51" t="s">
        <v>381</v>
      </c>
      <c r="D1904" s="51" t="str">
        <f t="shared" si="29"/>
        <v>PPPSHCroatia</v>
      </c>
      <c r="E1904" s="51" t="s">
        <v>38</v>
      </c>
      <c r="F1904" s="51" t="s">
        <v>382</v>
      </c>
      <c r="G1904" s="51" t="s">
        <v>383</v>
      </c>
      <c r="H1904" s="51" t="s">
        <v>384</v>
      </c>
      <c r="I1904" s="51"/>
      <c r="J1904" s="51" t="s">
        <v>353</v>
      </c>
      <c r="K1904" s="51">
        <v>0.09</v>
      </c>
      <c r="L1904" s="51">
        <v>8.7999999999999995E-2</v>
      </c>
      <c r="M1904" s="51">
        <v>8.5999999999999993E-2</v>
      </c>
      <c r="N1904" s="51">
        <v>8.6999999999999994E-2</v>
      </c>
      <c r="O1904" s="51">
        <v>0.09</v>
      </c>
      <c r="P1904" s="51">
        <v>9.0999999999999998E-2</v>
      </c>
      <c r="Q1904" s="51">
        <v>0.09</v>
      </c>
      <c r="R1904" s="51">
        <v>0.09</v>
      </c>
      <c r="S1904" s="51">
        <v>8.5000000000000006E-2</v>
      </c>
      <c r="T1904" s="51">
        <v>8.4000000000000005E-2</v>
      </c>
      <c r="U1904" s="51">
        <v>2019</v>
      </c>
    </row>
    <row r="1905" spans="1:21" ht="15.5">
      <c r="A1905" s="51">
        <v>960</v>
      </c>
      <c r="B1905" s="51" t="s">
        <v>807</v>
      </c>
      <c r="C1905" s="51" t="s">
        <v>385</v>
      </c>
      <c r="D1905" s="51" t="str">
        <f t="shared" si="29"/>
        <v>PPPEXCroatia</v>
      </c>
      <c r="E1905" s="51" t="s">
        <v>38</v>
      </c>
      <c r="F1905" s="51" t="s">
        <v>386</v>
      </c>
      <c r="G1905" s="51" t="s">
        <v>387</v>
      </c>
      <c r="H1905" s="51" t="s">
        <v>388</v>
      </c>
      <c r="I1905" s="51"/>
      <c r="J1905" s="51" t="s">
        <v>353</v>
      </c>
      <c r="K1905" s="51">
        <v>3.6640000000000001</v>
      </c>
      <c r="L1905" s="51">
        <v>3.5750000000000002</v>
      </c>
      <c r="M1905" s="51">
        <v>3.5430000000000001</v>
      </c>
      <c r="N1905" s="51">
        <v>3.5110000000000001</v>
      </c>
      <c r="O1905" s="51">
        <v>3.3820000000000001</v>
      </c>
      <c r="P1905" s="51">
        <v>3.327</v>
      </c>
      <c r="Q1905" s="51">
        <v>3.3140000000000001</v>
      </c>
      <c r="R1905" s="51">
        <v>3.3050000000000002</v>
      </c>
      <c r="S1905" s="51">
        <v>3.298</v>
      </c>
      <c r="T1905" s="51">
        <v>3.274</v>
      </c>
      <c r="U1905" s="51">
        <v>2019</v>
      </c>
    </row>
    <row r="1906" spans="1:21" ht="15.5">
      <c r="A1906" s="51">
        <v>960</v>
      </c>
      <c r="B1906" s="51" t="s">
        <v>807</v>
      </c>
      <c r="C1906" s="51" t="s">
        <v>389</v>
      </c>
      <c r="D1906" s="51" t="str">
        <f t="shared" si="29"/>
        <v>NID_NGDPCroatia</v>
      </c>
      <c r="E1906" s="51" t="s">
        <v>38</v>
      </c>
      <c r="F1906" s="51" t="s">
        <v>390</v>
      </c>
      <c r="G1906" s="51" t="s">
        <v>391</v>
      </c>
      <c r="H1906" s="51" t="s">
        <v>392</v>
      </c>
      <c r="I1906" s="51"/>
      <c r="J1906" s="51" t="s">
        <v>808</v>
      </c>
      <c r="K1906" s="51">
        <v>18.809000000000001</v>
      </c>
      <c r="L1906" s="51">
        <v>19.390999999999998</v>
      </c>
      <c r="M1906" s="51">
        <v>18.946000000000002</v>
      </c>
      <c r="N1906" s="51">
        <v>20.606999999999999</v>
      </c>
      <c r="O1906" s="51">
        <v>21.021999999999998</v>
      </c>
      <c r="P1906" s="51">
        <v>21.995999999999999</v>
      </c>
      <c r="Q1906" s="51">
        <v>23.446000000000002</v>
      </c>
      <c r="R1906" s="51">
        <v>22.667000000000002</v>
      </c>
      <c r="S1906" s="51">
        <v>24.390999999999998</v>
      </c>
      <c r="T1906" s="51">
        <v>23.994</v>
      </c>
      <c r="U1906" s="51">
        <v>2019</v>
      </c>
    </row>
    <row r="1907" spans="1:21" ht="15.5">
      <c r="A1907" s="51">
        <v>960</v>
      </c>
      <c r="B1907" s="51" t="s">
        <v>807</v>
      </c>
      <c r="C1907" s="51" t="s">
        <v>393</v>
      </c>
      <c r="D1907" s="51" t="str">
        <f t="shared" si="29"/>
        <v>NGSD_NGDPCroatia</v>
      </c>
      <c r="E1907" s="51" t="s">
        <v>38</v>
      </c>
      <c r="F1907" s="51" t="s">
        <v>394</v>
      </c>
      <c r="G1907" s="51" t="s">
        <v>395</v>
      </c>
      <c r="H1907" s="51" t="s">
        <v>392</v>
      </c>
      <c r="I1907" s="51"/>
      <c r="J1907" s="51" t="s">
        <v>808</v>
      </c>
      <c r="K1907" s="51">
        <v>17.018000000000001</v>
      </c>
      <c r="L1907" s="51">
        <v>18.331</v>
      </c>
      <c r="M1907" s="51">
        <v>19.202999999999999</v>
      </c>
      <c r="N1907" s="51">
        <v>23.879000000000001</v>
      </c>
      <c r="O1907" s="51">
        <v>23.170999999999999</v>
      </c>
      <c r="P1907" s="51">
        <v>25.437000000000001</v>
      </c>
      <c r="Q1907" s="51">
        <v>25.263999999999999</v>
      </c>
      <c r="R1907" s="51">
        <v>25.454000000000001</v>
      </c>
      <c r="S1907" s="51">
        <v>20.852</v>
      </c>
      <c r="T1907" s="51">
        <v>21.734000000000002</v>
      </c>
      <c r="U1907" s="51">
        <v>2019</v>
      </c>
    </row>
    <row r="1908" spans="1:21" ht="15.5">
      <c r="A1908" s="51">
        <v>960</v>
      </c>
      <c r="B1908" s="51" t="s">
        <v>807</v>
      </c>
      <c r="C1908" s="51" t="s">
        <v>396</v>
      </c>
      <c r="D1908" s="51" t="str">
        <f t="shared" si="29"/>
        <v>PCPICroatia</v>
      </c>
      <c r="E1908" s="51" t="s">
        <v>38</v>
      </c>
      <c r="F1908" s="51" t="s">
        <v>397</v>
      </c>
      <c r="G1908" s="51" t="s">
        <v>398</v>
      </c>
      <c r="H1908" s="51" t="s">
        <v>360</v>
      </c>
      <c r="I1908" s="51"/>
      <c r="J1908" s="51" t="s">
        <v>809</v>
      </c>
      <c r="K1908" s="51">
        <v>98.5</v>
      </c>
      <c r="L1908" s="51">
        <v>100.68300000000001</v>
      </c>
      <c r="M1908" s="51">
        <v>100.467</v>
      </c>
      <c r="N1908" s="51">
        <v>100</v>
      </c>
      <c r="O1908" s="51">
        <v>98.875</v>
      </c>
      <c r="P1908" s="51">
        <v>99.992000000000004</v>
      </c>
      <c r="Q1908" s="51">
        <v>101.492</v>
      </c>
      <c r="R1908" s="51">
        <v>102.27500000000001</v>
      </c>
      <c r="S1908" s="51">
        <v>102.538</v>
      </c>
      <c r="T1908" s="51">
        <v>103.27500000000001</v>
      </c>
      <c r="U1908" s="51">
        <v>2019</v>
      </c>
    </row>
    <row r="1909" spans="1:21" ht="15.5">
      <c r="A1909" s="51">
        <v>960</v>
      </c>
      <c r="B1909" s="51" t="s">
        <v>807</v>
      </c>
      <c r="C1909" s="51" t="s">
        <v>400</v>
      </c>
      <c r="D1909" s="51" t="str">
        <f t="shared" si="29"/>
        <v>PCPIPCHCroatia</v>
      </c>
      <c r="E1909" s="51" t="s">
        <v>38</v>
      </c>
      <c r="F1909" s="51" t="s">
        <v>397</v>
      </c>
      <c r="G1909" s="51" t="s">
        <v>401</v>
      </c>
      <c r="H1909" s="51" t="s">
        <v>347</v>
      </c>
      <c r="I1909" s="51"/>
      <c r="J1909" s="51" t="s">
        <v>402</v>
      </c>
      <c r="K1909" s="51">
        <v>3.4119999999999999</v>
      </c>
      <c r="L1909" s="51">
        <v>2.2170000000000001</v>
      </c>
      <c r="M1909" s="51">
        <v>-0.215</v>
      </c>
      <c r="N1909" s="51">
        <v>-0.46400000000000002</v>
      </c>
      <c r="O1909" s="51">
        <v>-1.125</v>
      </c>
      <c r="P1909" s="51">
        <v>1.129</v>
      </c>
      <c r="Q1909" s="51">
        <v>1.5</v>
      </c>
      <c r="R1909" s="51">
        <v>0.77200000000000002</v>
      </c>
      <c r="S1909" s="51">
        <v>0.25800000000000001</v>
      </c>
      <c r="T1909" s="51">
        <v>0.71899999999999997</v>
      </c>
      <c r="U1909" s="51">
        <v>2019</v>
      </c>
    </row>
    <row r="1910" spans="1:21" ht="15.5">
      <c r="A1910" s="51">
        <v>960</v>
      </c>
      <c r="B1910" s="51" t="s">
        <v>807</v>
      </c>
      <c r="C1910" s="51" t="s">
        <v>403</v>
      </c>
      <c r="D1910" s="51" t="str">
        <f t="shared" si="29"/>
        <v>PCPIECroatia</v>
      </c>
      <c r="E1910" s="51" t="s">
        <v>38</v>
      </c>
      <c r="F1910" s="51" t="s">
        <v>404</v>
      </c>
      <c r="G1910" s="51" t="s">
        <v>405</v>
      </c>
      <c r="H1910" s="51" t="s">
        <v>360</v>
      </c>
      <c r="I1910" s="51"/>
      <c r="J1910" s="51" t="s">
        <v>809</v>
      </c>
      <c r="K1910" s="51">
        <v>100</v>
      </c>
      <c r="L1910" s="51">
        <v>100.3</v>
      </c>
      <c r="M1910" s="51">
        <v>99.8</v>
      </c>
      <c r="N1910" s="51">
        <v>99.2</v>
      </c>
      <c r="O1910" s="51">
        <v>99.4</v>
      </c>
      <c r="P1910" s="51">
        <v>100.6</v>
      </c>
      <c r="Q1910" s="51">
        <v>101.5</v>
      </c>
      <c r="R1910" s="51">
        <v>102.9</v>
      </c>
      <c r="S1910" s="51">
        <v>103.045</v>
      </c>
      <c r="T1910" s="51">
        <v>103.955</v>
      </c>
      <c r="U1910" s="51">
        <v>2019</v>
      </c>
    </row>
    <row r="1911" spans="1:21" ht="15.5">
      <c r="A1911" s="51">
        <v>960</v>
      </c>
      <c r="B1911" s="51" t="s">
        <v>807</v>
      </c>
      <c r="C1911" s="51" t="s">
        <v>406</v>
      </c>
      <c r="D1911" s="51" t="str">
        <f t="shared" si="29"/>
        <v>PCPIEPCHCroatia</v>
      </c>
      <c r="E1911" s="51" t="s">
        <v>38</v>
      </c>
      <c r="F1911" s="51" t="s">
        <v>404</v>
      </c>
      <c r="G1911" s="51" t="s">
        <v>407</v>
      </c>
      <c r="H1911" s="51" t="s">
        <v>347</v>
      </c>
      <c r="I1911" s="51"/>
      <c r="J1911" s="51" t="s">
        <v>408</v>
      </c>
      <c r="K1911" s="51">
        <v>4.6029999999999998</v>
      </c>
      <c r="L1911" s="51">
        <v>0.3</v>
      </c>
      <c r="M1911" s="51">
        <v>-0.499</v>
      </c>
      <c r="N1911" s="51">
        <v>-0.60099999999999998</v>
      </c>
      <c r="O1911" s="51">
        <v>0.20200000000000001</v>
      </c>
      <c r="P1911" s="51">
        <v>1.2070000000000001</v>
      </c>
      <c r="Q1911" s="51">
        <v>0.89500000000000002</v>
      </c>
      <c r="R1911" s="51">
        <v>1.379</v>
      </c>
      <c r="S1911" s="51">
        <v>0.14099999999999999</v>
      </c>
      <c r="T1911" s="51">
        <v>0.88300000000000001</v>
      </c>
      <c r="U1911" s="51">
        <v>2019</v>
      </c>
    </row>
    <row r="1912" spans="1:21" ht="15.5">
      <c r="A1912" s="51">
        <v>960</v>
      </c>
      <c r="B1912" s="51" t="s">
        <v>807</v>
      </c>
      <c r="C1912" s="51" t="s">
        <v>409</v>
      </c>
      <c r="D1912" s="51" t="str">
        <f t="shared" si="29"/>
        <v>FLIBOR6Croatia</v>
      </c>
      <c r="E1912" s="51" t="s">
        <v>38</v>
      </c>
      <c r="F1912" s="51" t="s">
        <v>410</v>
      </c>
      <c r="G1912" s="51"/>
      <c r="H1912" s="51" t="s">
        <v>384</v>
      </c>
      <c r="I1912" s="51"/>
      <c r="J1912" s="51"/>
      <c r="K1912" s="51"/>
      <c r="L1912" s="51"/>
      <c r="M1912" s="51"/>
      <c r="N1912" s="51"/>
      <c r="O1912" s="51"/>
      <c r="P1912" s="51"/>
      <c r="Q1912" s="51"/>
      <c r="R1912" s="51"/>
      <c r="S1912" s="51"/>
      <c r="T1912" s="51"/>
      <c r="U1912" s="51"/>
    </row>
    <row r="1913" spans="1:21" ht="15.5">
      <c r="A1913" s="51">
        <v>960</v>
      </c>
      <c r="B1913" s="51" t="s">
        <v>807</v>
      </c>
      <c r="C1913" s="51" t="s">
        <v>411</v>
      </c>
      <c r="D1913" s="51" t="str">
        <f t="shared" si="29"/>
        <v>TM_RPCHCroatia</v>
      </c>
      <c r="E1913" s="51" t="s">
        <v>38</v>
      </c>
      <c r="F1913" s="51" t="s">
        <v>412</v>
      </c>
      <c r="G1913" s="51" t="s">
        <v>413</v>
      </c>
      <c r="H1913" s="51" t="s">
        <v>347</v>
      </c>
      <c r="I1913" s="51"/>
      <c r="J1913" s="51" t="s">
        <v>810</v>
      </c>
      <c r="K1913" s="51">
        <v>-2.359</v>
      </c>
      <c r="L1913" s="51">
        <v>3.1930000000000001</v>
      </c>
      <c r="M1913" s="51">
        <v>3.53</v>
      </c>
      <c r="N1913" s="51">
        <v>9.3879999999999999</v>
      </c>
      <c r="O1913" s="51">
        <v>6.4859999999999998</v>
      </c>
      <c r="P1913" s="51">
        <v>8.4049999999999994</v>
      </c>
      <c r="Q1913" s="51">
        <v>7.49</v>
      </c>
      <c r="R1913" s="51">
        <v>6.3479999999999999</v>
      </c>
      <c r="S1913" s="51">
        <v>-16.21</v>
      </c>
      <c r="T1913" s="51">
        <v>11.416</v>
      </c>
      <c r="U1913" s="51">
        <v>2019</v>
      </c>
    </row>
    <row r="1914" spans="1:21" ht="15.5">
      <c r="A1914" s="51">
        <v>960</v>
      </c>
      <c r="B1914" s="51" t="s">
        <v>807</v>
      </c>
      <c r="C1914" s="51" t="s">
        <v>415</v>
      </c>
      <c r="D1914" s="51" t="str">
        <f t="shared" si="29"/>
        <v>TMG_RPCHCroatia</v>
      </c>
      <c r="E1914" s="51" t="s">
        <v>38</v>
      </c>
      <c r="F1914" s="51" t="s">
        <v>416</v>
      </c>
      <c r="G1914" s="51" t="s">
        <v>417</v>
      </c>
      <c r="H1914" s="51" t="s">
        <v>347</v>
      </c>
      <c r="I1914" s="51"/>
      <c r="J1914" s="51" t="s">
        <v>810</v>
      </c>
      <c r="K1914" s="51">
        <v>-2.7450000000000001</v>
      </c>
      <c r="L1914" s="51">
        <v>4.9409999999999998</v>
      </c>
      <c r="M1914" s="51">
        <v>5.077</v>
      </c>
      <c r="N1914" s="51">
        <v>8.83</v>
      </c>
      <c r="O1914" s="51">
        <v>6.1390000000000002</v>
      </c>
      <c r="P1914" s="51">
        <v>7.4059999999999997</v>
      </c>
      <c r="Q1914" s="51">
        <v>6.7249999999999996</v>
      </c>
      <c r="R1914" s="51">
        <v>6.2990000000000004</v>
      </c>
      <c r="S1914" s="51">
        <v>-12.4</v>
      </c>
      <c r="T1914" s="51">
        <v>11</v>
      </c>
      <c r="U1914" s="51">
        <v>2019</v>
      </c>
    </row>
    <row r="1915" spans="1:21" ht="15.5">
      <c r="A1915" s="51">
        <v>960</v>
      </c>
      <c r="B1915" s="51" t="s">
        <v>807</v>
      </c>
      <c r="C1915" s="51" t="s">
        <v>418</v>
      </c>
      <c r="D1915" s="51" t="str">
        <f t="shared" si="29"/>
        <v>TX_RPCHCroatia</v>
      </c>
      <c r="E1915" s="51" t="s">
        <v>38</v>
      </c>
      <c r="F1915" s="51" t="s">
        <v>419</v>
      </c>
      <c r="G1915" s="51" t="s">
        <v>420</v>
      </c>
      <c r="H1915" s="51" t="s">
        <v>347</v>
      </c>
      <c r="I1915" s="51"/>
      <c r="J1915" s="51" t="s">
        <v>810</v>
      </c>
      <c r="K1915" s="51">
        <v>-1.456</v>
      </c>
      <c r="L1915" s="51">
        <v>2.48</v>
      </c>
      <c r="M1915" s="51">
        <v>7.3949999999999996</v>
      </c>
      <c r="N1915" s="51">
        <v>10.343</v>
      </c>
      <c r="O1915" s="51">
        <v>7.0339999999999998</v>
      </c>
      <c r="P1915" s="51">
        <v>6.8479999999999999</v>
      </c>
      <c r="Q1915" s="51">
        <v>3.7320000000000002</v>
      </c>
      <c r="R1915" s="51">
        <v>6.8010000000000002</v>
      </c>
      <c r="S1915" s="51">
        <v>-26.853999999999999</v>
      </c>
      <c r="T1915" s="51">
        <v>16.317</v>
      </c>
      <c r="U1915" s="51">
        <v>2019</v>
      </c>
    </row>
    <row r="1916" spans="1:21" ht="15.5">
      <c r="A1916" s="51">
        <v>960</v>
      </c>
      <c r="B1916" s="51" t="s">
        <v>807</v>
      </c>
      <c r="C1916" s="51" t="s">
        <v>421</v>
      </c>
      <c r="D1916" s="51" t="str">
        <f t="shared" si="29"/>
        <v>TXG_RPCHCroatia</v>
      </c>
      <c r="E1916" s="51" t="s">
        <v>38</v>
      </c>
      <c r="F1916" s="51" t="s">
        <v>422</v>
      </c>
      <c r="G1916" s="51" t="s">
        <v>423</v>
      </c>
      <c r="H1916" s="51" t="s">
        <v>347</v>
      </c>
      <c r="I1916" s="51"/>
      <c r="J1916" s="51" t="s">
        <v>810</v>
      </c>
      <c r="K1916" s="51">
        <v>-2.1139999999999999</v>
      </c>
      <c r="L1916" s="51">
        <v>5.7009999999999996</v>
      </c>
      <c r="M1916" s="51">
        <v>8.4559999999999995</v>
      </c>
      <c r="N1916" s="51">
        <v>10.346</v>
      </c>
      <c r="O1916" s="51">
        <v>5.2409999999999997</v>
      </c>
      <c r="P1916" s="51">
        <v>9.0280000000000005</v>
      </c>
      <c r="Q1916" s="51">
        <v>3.21</v>
      </c>
      <c r="R1916" s="51">
        <v>4.5979999999999999</v>
      </c>
      <c r="S1916" s="51">
        <v>-4.0999999999999996</v>
      </c>
      <c r="T1916" s="51">
        <v>2.5</v>
      </c>
      <c r="U1916" s="51">
        <v>2019</v>
      </c>
    </row>
    <row r="1917" spans="1:21" ht="15.5">
      <c r="A1917" s="51">
        <v>960</v>
      </c>
      <c r="B1917" s="51" t="s">
        <v>807</v>
      </c>
      <c r="C1917" s="51" t="s">
        <v>424</v>
      </c>
      <c r="D1917" s="51" t="str">
        <f t="shared" si="29"/>
        <v>LURCroatia</v>
      </c>
      <c r="E1917" s="51" t="s">
        <v>38</v>
      </c>
      <c r="F1917" s="51" t="s">
        <v>425</v>
      </c>
      <c r="G1917" s="51" t="s">
        <v>426</v>
      </c>
      <c r="H1917" s="51" t="s">
        <v>427</v>
      </c>
      <c r="I1917" s="51"/>
      <c r="J1917" s="51" t="s">
        <v>811</v>
      </c>
      <c r="K1917" s="51">
        <v>18.600000000000001</v>
      </c>
      <c r="L1917" s="51">
        <v>19.808</v>
      </c>
      <c r="M1917" s="51">
        <v>19.274999999999999</v>
      </c>
      <c r="N1917" s="51">
        <v>17.067</v>
      </c>
      <c r="O1917" s="51">
        <v>14.958</v>
      </c>
      <c r="P1917" s="51">
        <v>12.433</v>
      </c>
      <c r="Q1917" s="51">
        <v>9.8580000000000005</v>
      </c>
      <c r="R1917" s="51">
        <v>7.758</v>
      </c>
      <c r="S1917" s="51">
        <v>9.1880000000000006</v>
      </c>
      <c r="T1917" s="51">
        <v>9.4090000000000007</v>
      </c>
      <c r="U1917" s="51">
        <v>2019</v>
      </c>
    </row>
    <row r="1918" spans="1:21" ht="15.5">
      <c r="A1918" s="51">
        <v>960</v>
      </c>
      <c r="B1918" s="51" t="s">
        <v>807</v>
      </c>
      <c r="C1918" s="51" t="s">
        <v>428</v>
      </c>
      <c r="D1918" s="51" t="str">
        <f t="shared" si="29"/>
        <v>LECroatia</v>
      </c>
      <c r="E1918" s="51" t="s">
        <v>38</v>
      </c>
      <c r="F1918" s="51" t="s">
        <v>429</v>
      </c>
      <c r="G1918" s="51" t="s">
        <v>430</v>
      </c>
      <c r="H1918" s="51" t="s">
        <v>431</v>
      </c>
      <c r="I1918" s="51" t="s">
        <v>432</v>
      </c>
      <c r="J1918" s="51"/>
      <c r="K1918" s="51"/>
      <c r="L1918" s="51"/>
      <c r="M1918" s="51"/>
      <c r="N1918" s="51"/>
      <c r="O1918" s="51"/>
      <c r="P1918" s="51"/>
      <c r="Q1918" s="51"/>
      <c r="R1918" s="51"/>
      <c r="S1918" s="51"/>
      <c r="T1918" s="51"/>
      <c r="U1918" s="51"/>
    </row>
    <row r="1919" spans="1:21" ht="15.5">
      <c r="A1919" s="51">
        <v>960</v>
      </c>
      <c r="B1919" s="51" t="s">
        <v>807</v>
      </c>
      <c r="C1919" s="51" t="s">
        <v>433</v>
      </c>
      <c r="D1919" s="51" t="str">
        <f t="shared" si="29"/>
        <v>LPCroatia</v>
      </c>
      <c r="E1919" s="51" t="s">
        <v>38</v>
      </c>
      <c r="F1919" s="51" t="s">
        <v>434</v>
      </c>
      <c r="G1919" s="51" t="s">
        <v>435</v>
      </c>
      <c r="H1919" s="51" t="s">
        <v>431</v>
      </c>
      <c r="I1919" s="51" t="s">
        <v>432</v>
      </c>
      <c r="J1919" s="51" t="s">
        <v>812</v>
      </c>
      <c r="K1919" s="51">
        <v>4.2679999999999998</v>
      </c>
      <c r="L1919" s="51">
        <v>4.2560000000000002</v>
      </c>
      <c r="M1919" s="51">
        <v>4.2380000000000004</v>
      </c>
      <c r="N1919" s="51">
        <v>4.2039999999999997</v>
      </c>
      <c r="O1919" s="51">
        <v>4.1740000000000004</v>
      </c>
      <c r="P1919" s="51">
        <v>4.125</v>
      </c>
      <c r="Q1919" s="51">
        <v>4.0890000000000004</v>
      </c>
      <c r="R1919" s="51">
        <v>4.0679999999999996</v>
      </c>
      <c r="S1919" s="51">
        <v>4.0449999999999999</v>
      </c>
      <c r="T1919" s="51">
        <v>4.0140000000000002</v>
      </c>
      <c r="U1919" s="51">
        <v>2019</v>
      </c>
    </row>
    <row r="1920" spans="1:21" ht="15.5">
      <c r="A1920" s="51">
        <v>960</v>
      </c>
      <c r="B1920" s="51" t="s">
        <v>807</v>
      </c>
      <c r="C1920" s="51" t="s">
        <v>437</v>
      </c>
      <c r="D1920" s="51" t="str">
        <f t="shared" si="29"/>
        <v>GGRCroatia</v>
      </c>
      <c r="E1920" s="51" t="s">
        <v>38</v>
      </c>
      <c r="F1920" s="51" t="s">
        <v>438</v>
      </c>
      <c r="G1920" s="51" t="s">
        <v>439</v>
      </c>
      <c r="H1920" s="51" t="s">
        <v>342</v>
      </c>
      <c r="I1920" s="51" t="s">
        <v>343</v>
      </c>
      <c r="J1920" s="51" t="s">
        <v>813</v>
      </c>
      <c r="K1920" s="51">
        <v>142.012</v>
      </c>
      <c r="L1920" s="51">
        <v>142.13900000000001</v>
      </c>
      <c r="M1920" s="51">
        <v>143.75399999999999</v>
      </c>
      <c r="N1920" s="51">
        <v>153.946</v>
      </c>
      <c r="O1920" s="51">
        <v>163.197</v>
      </c>
      <c r="P1920" s="51">
        <v>169.072</v>
      </c>
      <c r="Q1920" s="51">
        <v>178.13900000000001</v>
      </c>
      <c r="R1920" s="51">
        <v>190.09800000000001</v>
      </c>
      <c r="S1920" s="51">
        <v>173.78200000000001</v>
      </c>
      <c r="T1920" s="51">
        <v>189.328</v>
      </c>
      <c r="U1920" s="51">
        <v>2019</v>
      </c>
    </row>
    <row r="1921" spans="1:21" ht="15.5">
      <c r="A1921" s="51">
        <v>960</v>
      </c>
      <c r="B1921" s="51" t="s">
        <v>807</v>
      </c>
      <c r="C1921" s="51" t="s">
        <v>441</v>
      </c>
      <c r="D1921" s="51" t="str">
        <f t="shared" si="29"/>
        <v>GGR_NGDPCroatia</v>
      </c>
      <c r="E1921" s="51" t="s">
        <v>38</v>
      </c>
      <c r="F1921" s="51" t="s">
        <v>438</v>
      </c>
      <c r="G1921" s="51" t="s">
        <v>439</v>
      </c>
      <c r="H1921" s="51" t="s">
        <v>392</v>
      </c>
      <c r="I1921" s="51"/>
      <c r="J1921" s="51" t="s">
        <v>442</v>
      </c>
      <c r="K1921" s="51">
        <v>42.902000000000001</v>
      </c>
      <c r="L1921" s="51">
        <v>42.814</v>
      </c>
      <c r="M1921" s="51">
        <v>43.387999999999998</v>
      </c>
      <c r="N1921" s="51">
        <v>45.323</v>
      </c>
      <c r="O1921" s="51">
        <v>46.468000000000004</v>
      </c>
      <c r="P1921" s="51">
        <v>46.006</v>
      </c>
      <c r="Q1921" s="51">
        <v>46.225000000000001</v>
      </c>
      <c r="R1921" s="51">
        <v>47.249000000000002</v>
      </c>
      <c r="S1921" s="51">
        <v>46.997</v>
      </c>
      <c r="T1921" s="51">
        <v>48.378</v>
      </c>
      <c r="U1921" s="51">
        <v>2019</v>
      </c>
    </row>
    <row r="1922" spans="1:21" ht="15.5">
      <c r="A1922" s="51">
        <v>960</v>
      </c>
      <c r="B1922" s="51" t="s">
        <v>807</v>
      </c>
      <c r="C1922" s="51" t="s">
        <v>443</v>
      </c>
      <c r="D1922" s="51" t="str">
        <f t="shared" si="29"/>
        <v>GGXCroatia</v>
      </c>
      <c r="E1922" s="51" t="s">
        <v>38</v>
      </c>
      <c r="F1922" s="51" t="s">
        <v>444</v>
      </c>
      <c r="G1922" s="51" t="s">
        <v>445</v>
      </c>
      <c r="H1922" s="51" t="s">
        <v>342</v>
      </c>
      <c r="I1922" s="51" t="s">
        <v>343</v>
      </c>
      <c r="J1922" s="51" t="s">
        <v>813</v>
      </c>
      <c r="K1922" s="51">
        <v>159.70599999999999</v>
      </c>
      <c r="L1922" s="51">
        <v>159.81700000000001</v>
      </c>
      <c r="M1922" s="51">
        <v>161.47900000000001</v>
      </c>
      <c r="N1922" s="51">
        <v>165.208</v>
      </c>
      <c r="O1922" s="51">
        <v>166.535</v>
      </c>
      <c r="P1922" s="51">
        <v>166.15199999999999</v>
      </c>
      <c r="Q1922" s="51">
        <v>177.29</v>
      </c>
      <c r="R1922" s="51">
        <v>188.54300000000001</v>
      </c>
      <c r="S1922" s="51">
        <v>203.227</v>
      </c>
      <c r="T1922" s="51">
        <v>204.55600000000001</v>
      </c>
      <c r="U1922" s="51">
        <v>2019</v>
      </c>
    </row>
    <row r="1923" spans="1:21" ht="15.5">
      <c r="A1923" s="51">
        <v>960</v>
      </c>
      <c r="B1923" s="51" t="s">
        <v>807</v>
      </c>
      <c r="C1923" s="51" t="s">
        <v>446</v>
      </c>
      <c r="D1923" s="51" t="str">
        <f t="shared" ref="D1923:D1986" si="30">C1923&amp;E1923</f>
        <v>GGX_NGDPCroatia</v>
      </c>
      <c r="E1923" s="51" t="s">
        <v>38</v>
      </c>
      <c r="F1923" s="51" t="s">
        <v>444</v>
      </c>
      <c r="G1923" s="51" t="s">
        <v>445</v>
      </c>
      <c r="H1923" s="51" t="s">
        <v>392</v>
      </c>
      <c r="I1923" s="51"/>
      <c r="J1923" s="51" t="s">
        <v>447</v>
      </c>
      <c r="K1923" s="51">
        <v>48.247</v>
      </c>
      <c r="L1923" s="51">
        <v>48.139000000000003</v>
      </c>
      <c r="M1923" s="51">
        <v>48.737000000000002</v>
      </c>
      <c r="N1923" s="51">
        <v>48.639000000000003</v>
      </c>
      <c r="O1923" s="51">
        <v>47.418999999999997</v>
      </c>
      <c r="P1923" s="51">
        <v>45.210999999999999</v>
      </c>
      <c r="Q1923" s="51">
        <v>46.005000000000003</v>
      </c>
      <c r="R1923" s="51">
        <v>46.862000000000002</v>
      </c>
      <c r="S1923" s="51">
        <v>54.96</v>
      </c>
      <c r="T1923" s="51">
        <v>52.27</v>
      </c>
      <c r="U1923" s="51">
        <v>2019</v>
      </c>
    </row>
    <row r="1924" spans="1:21" ht="15.5">
      <c r="A1924" s="51">
        <v>960</v>
      </c>
      <c r="B1924" s="51" t="s">
        <v>807</v>
      </c>
      <c r="C1924" s="51" t="s">
        <v>448</v>
      </c>
      <c r="D1924" s="51" t="str">
        <f t="shared" si="30"/>
        <v>GGXCNLCroatia</v>
      </c>
      <c r="E1924" s="51" t="s">
        <v>38</v>
      </c>
      <c r="F1924" s="51" t="s">
        <v>449</v>
      </c>
      <c r="G1924" s="51" t="s">
        <v>450</v>
      </c>
      <c r="H1924" s="51" t="s">
        <v>342</v>
      </c>
      <c r="I1924" s="51" t="s">
        <v>343</v>
      </c>
      <c r="J1924" s="51" t="s">
        <v>813</v>
      </c>
      <c r="K1924" s="51">
        <v>-17.695</v>
      </c>
      <c r="L1924" s="51">
        <v>-17.678000000000001</v>
      </c>
      <c r="M1924" s="51">
        <v>-17.725000000000001</v>
      </c>
      <c r="N1924" s="51">
        <v>-11.262</v>
      </c>
      <c r="O1924" s="51">
        <v>-3.3380000000000001</v>
      </c>
      <c r="P1924" s="51">
        <v>2.92</v>
      </c>
      <c r="Q1924" s="51">
        <v>0.85</v>
      </c>
      <c r="R1924" s="51">
        <v>1.5549999999999999</v>
      </c>
      <c r="S1924" s="51">
        <v>-29.445</v>
      </c>
      <c r="T1924" s="51">
        <v>-15.228</v>
      </c>
      <c r="U1924" s="51">
        <v>2019</v>
      </c>
    </row>
    <row r="1925" spans="1:21" ht="15.5">
      <c r="A1925" s="51">
        <v>960</v>
      </c>
      <c r="B1925" s="51" t="s">
        <v>807</v>
      </c>
      <c r="C1925" s="51" t="s">
        <v>451</v>
      </c>
      <c r="D1925" s="51" t="str">
        <f t="shared" si="30"/>
        <v>GGXCNL_NGDPCroatia</v>
      </c>
      <c r="E1925" s="51" t="s">
        <v>38</v>
      </c>
      <c r="F1925" s="51" t="s">
        <v>449</v>
      </c>
      <c r="G1925" s="51" t="s">
        <v>450</v>
      </c>
      <c r="H1925" s="51" t="s">
        <v>392</v>
      </c>
      <c r="I1925" s="51"/>
      <c r="J1925" s="51" t="s">
        <v>452</v>
      </c>
      <c r="K1925" s="51">
        <v>-5.3460000000000001</v>
      </c>
      <c r="L1925" s="51">
        <v>-5.3250000000000002</v>
      </c>
      <c r="M1925" s="51">
        <v>-5.35</v>
      </c>
      <c r="N1925" s="51">
        <v>-3.3159999999999998</v>
      </c>
      <c r="O1925" s="51">
        <v>-0.95</v>
      </c>
      <c r="P1925" s="51">
        <v>0.79500000000000004</v>
      </c>
      <c r="Q1925" s="51">
        <v>0.22</v>
      </c>
      <c r="R1925" s="51">
        <v>0.38600000000000001</v>
      </c>
      <c r="S1925" s="51">
        <v>-7.9630000000000001</v>
      </c>
      <c r="T1925" s="51">
        <v>-3.891</v>
      </c>
      <c r="U1925" s="51">
        <v>2019</v>
      </c>
    </row>
    <row r="1926" spans="1:21" ht="15.5">
      <c r="A1926" s="51">
        <v>960</v>
      </c>
      <c r="B1926" s="51" t="s">
        <v>807</v>
      </c>
      <c r="C1926" s="51" t="s">
        <v>453</v>
      </c>
      <c r="D1926" s="51" t="str">
        <f t="shared" si="30"/>
        <v>GGSBCroatia</v>
      </c>
      <c r="E1926" s="51" t="s">
        <v>38</v>
      </c>
      <c r="F1926" s="51" t="s">
        <v>454</v>
      </c>
      <c r="G1926" s="51" t="s">
        <v>455</v>
      </c>
      <c r="H1926" s="51" t="s">
        <v>342</v>
      </c>
      <c r="I1926" s="51" t="s">
        <v>343</v>
      </c>
      <c r="J1926" s="51" t="s">
        <v>813</v>
      </c>
      <c r="K1926" s="51">
        <v>-19.245000000000001</v>
      </c>
      <c r="L1926" s="51">
        <v>-19.818000000000001</v>
      </c>
      <c r="M1926" s="51">
        <v>-15.824</v>
      </c>
      <c r="N1926" s="51">
        <v>-8.9689999999999994</v>
      </c>
      <c r="O1926" s="51">
        <v>-3.3410000000000002</v>
      </c>
      <c r="P1926" s="51">
        <v>2.9609999999999999</v>
      </c>
      <c r="Q1926" s="51">
        <v>5.7759999999999998</v>
      </c>
      <c r="R1926" s="51">
        <v>2.0419999999999998</v>
      </c>
      <c r="S1926" s="51">
        <v>-3.5529999999999999</v>
      </c>
      <c r="T1926" s="51">
        <v>-11.055999999999999</v>
      </c>
      <c r="U1926" s="51">
        <v>2019</v>
      </c>
    </row>
    <row r="1927" spans="1:21" ht="15.5">
      <c r="A1927" s="51">
        <v>960</v>
      </c>
      <c r="B1927" s="51" t="s">
        <v>807</v>
      </c>
      <c r="C1927" s="51" t="s">
        <v>456</v>
      </c>
      <c r="D1927" s="51" t="str">
        <f t="shared" si="30"/>
        <v>GGSB_NPGDPCroatia</v>
      </c>
      <c r="E1927" s="51" t="s">
        <v>38</v>
      </c>
      <c r="F1927" s="51" t="s">
        <v>454</v>
      </c>
      <c r="G1927" s="51" t="s">
        <v>455</v>
      </c>
      <c r="H1927" s="51" t="s">
        <v>380</v>
      </c>
      <c r="I1927" s="51"/>
      <c r="J1927" s="51" t="s">
        <v>505</v>
      </c>
      <c r="K1927" s="51">
        <v>-5.9329999999999998</v>
      </c>
      <c r="L1927" s="51">
        <v>-6.125</v>
      </c>
      <c r="M1927" s="51">
        <v>-4.7560000000000002</v>
      </c>
      <c r="N1927" s="51">
        <v>-2.6120000000000001</v>
      </c>
      <c r="O1927" s="51">
        <v>-0.95099999999999996</v>
      </c>
      <c r="P1927" s="51">
        <v>0.80800000000000005</v>
      </c>
      <c r="Q1927" s="51">
        <v>1.4970000000000001</v>
      </c>
      <c r="R1927" s="51">
        <v>0.51</v>
      </c>
      <c r="S1927" s="51">
        <v>-0.91900000000000004</v>
      </c>
      <c r="T1927" s="51">
        <v>-2.742</v>
      </c>
      <c r="U1927" s="51">
        <v>2019</v>
      </c>
    </row>
    <row r="1928" spans="1:21" ht="15.5">
      <c r="A1928" s="51">
        <v>960</v>
      </c>
      <c r="B1928" s="51" t="s">
        <v>807</v>
      </c>
      <c r="C1928" s="51" t="s">
        <v>457</v>
      </c>
      <c r="D1928" s="51" t="str">
        <f t="shared" si="30"/>
        <v>GGXONLBCroatia</v>
      </c>
      <c r="E1928" s="51" t="s">
        <v>38</v>
      </c>
      <c r="F1928" s="51" t="s">
        <v>458</v>
      </c>
      <c r="G1928" s="51" t="s">
        <v>459</v>
      </c>
      <c r="H1928" s="51" t="s">
        <v>342</v>
      </c>
      <c r="I1928" s="51" t="s">
        <v>343</v>
      </c>
      <c r="J1928" s="51" t="s">
        <v>813</v>
      </c>
      <c r="K1928" s="51">
        <v>-8.6910000000000007</v>
      </c>
      <c r="L1928" s="51">
        <v>-8.5869999999999997</v>
      </c>
      <c r="M1928" s="51">
        <v>-8.0410000000000004</v>
      </c>
      <c r="N1928" s="51">
        <v>-0.65500000000000003</v>
      </c>
      <c r="O1928" s="51">
        <v>6.6340000000000003</v>
      </c>
      <c r="P1928" s="51">
        <v>11.808</v>
      </c>
      <c r="Q1928" s="51">
        <v>8.8870000000000005</v>
      </c>
      <c r="R1928" s="51">
        <v>9.5969999999999995</v>
      </c>
      <c r="S1928" s="51">
        <v>-21.826000000000001</v>
      </c>
      <c r="T1928" s="51">
        <v>-6.3710000000000004</v>
      </c>
      <c r="U1928" s="51">
        <v>2019</v>
      </c>
    </row>
    <row r="1929" spans="1:21" ht="15.5">
      <c r="A1929" s="51">
        <v>960</v>
      </c>
      <c r="B1929" s="51" t="s">
        <v>807</v>
      </c>
      <c r="C1929" s="51" t="s">
        <v>460</v>
      </c>
      <c r="D1929" s="51" t="str">
        <f t="shared" si="30"/>
        <v>GGXONLB_NGDPCroatia</v>
      </c>
      <c r="E1929" s="51" t="s">
        <v>38</v>
      </c>
      <c r="F1929" s="51" t="s">
        <v>458</v>
      </c>
      <c r="G1929" s="51" t="s">
        <v>459</v>
      </c>
      <c r="H1929" s="51" t="s">
        <v>392</v>
      </c>
      <c r="I1929" s="51"/>
      <c r="J1929" s="51" t="s">
        <v>461</v>
      </c>
      <c r="K1929" s="51">
        <v>-2.625</v>
      </c>
      <c r="L1929" s="51">
        <v>-2.5859999999999999</v>
      </c>
      <c r="M1929" s="51">
        <v>-2.427</v>
      </c>
      <c r="N1929" s="51">
        <v>-0.193</v>
      </c>
      <c r="O1929" s="51">
        <v>1.889</v>
      </c>
      <c r="P1929" s="51">
        <v>3.2130000000000001</v>
      </c>
      <c r="Q1929" s="51">
        <v>2.306</v>
      </c>
      <c r="R1929" s="51">
        <v>2.3849999999999998</v>
      </c>
      <c r="S1929" s="51">
        <v>-5.9029999999999996</v>
      </c>
      <c r="T1929" s="51">
        <v>-1.6279999999999999</v>
      </c>
      <c r="U1929" s="51">
        <v>2019</v>
      </c>
    </row>
    <row r="1930" spans="1:21" ht="15.5">
      <c r="A1930" s="51">
        <v>960</v>
      </c>
      <c r="B1930" s="51" t="s">
        <v>807</v>
      </c>
      <c r="C1930" s="51" t="s">
        <v>462</v>
      </c>
      <c r="D1930" s="51" t="str">
        <f t="shared" si="30"/>
        <v>GGXWDNCroatia</v>
      </c>
      <c r="E1930" s="51" t="s">
        <v>38</v>
      </c>
      <c r="F1930" s="51" t="s">
        <v>463</v>
      </c>
      <c r="G1930" s="51" t="s">
        <v>464</v>
      </c>
      <c r="H1930" s="51" t="s">
        <v>342</v>
      </c>
      <c r="I1930" s="51" t="s">
        <v>343</v>
      </c>
      <c r="J1930" s="51" t="s">
        <v>813</v>
      </c>
      <c r="K1930" s="51">
        <v>193.006</v>
      </c>
      <c r="L1930" s="51">
        <v>217.72</v>
      </c>
      <c r="M1930" s="51">
        <v>230.785</v>
      </c>
      <c r="N1930" s="51">
        <v>241.00399999999999</v>
      </c>
      <c r="O1930" s="51">
        <v>241.34200000000001</v>
      </c>
      <c r="P1930" s="51">
        <v>241.001</v>
      </c>
      <c r="Q1930" s="51">
        <v>240.32</v>
      </c>
      <c r="R1930" s="51" t="s">
        <v>95</v>
      </c>
      <c r="S1930" s="51" t="s">
        <v>95</v>
      </c>
      <c r="T1930" s="51" t="s">
        <v>95</v>
      </c>
      <c r="U1930" s="51">
        <v>2019</v>
      </c>
    </row>
    <row r="1931" spans="1:21" ht="15.5">
      <c r="A1931" s="51">
        <v>960</v>
      </c>
      <c r="B1931" s="51" t="s">
        <v>807</v>
      </c>
      <c r="C1931" s="51" t="s">
        <v>465</v>
      </c>
      <c r="D1931" s="51" t="str">
        <f t="shared" si="30"/>
        <v>GGXWDN_NGDPCroatia</v>
      </c>
      <c r="E1931" s="51" t="s">
        <v>38</v>
      </c>
      <c r="F1931" s="51" t="s">
        <v>463</v>
      </c>
      <c r="G1931" s="51" t="s">
        <v>464</v>
      </c>
      <c r="H1931" s="51" t="s">
        <v>392</v>
      </c>
      <c r="I1931" s="51"/>
      <c r="J1931" s="51" t="s">
        <v>487</v>
      </c>
      <c r="K1931" s="51">
        <v>58.307000000000002</v>
      </c>
      <c r="L1931" s="51">
        <v>65.58</v>
      </c>
      <c r="M1931" s="51">
        <v>69.655000000000001</v>
      </c>
      <c r="N1931" s="51">
        <v>70.953999999999994</v>
      </c>
      <c r="O1931" s="51">
        <v>68.718999999999994</v>
      </c>
      <c r="P1931" s="51">
        <v>65.578000000000003</v>
      </c>
      <c r="Q1931" s="51">
        <v>62.36</v>
      </c>
      <c r="R1931" s="51" t="s">
        <v>95</v>
      </c>
      <c r="S1931" s="51" t="s">
        <v>95</v>
      </c>
      <c r="T1931" s="51" t="s">
        <v>95</v>
      </c>
      <c r="U1931" s="51">
        <v>2019</v>
      </c>
    </row>
    <row r="1932" spans="1:21" ht="15.5">
      <c r="A1932" s="51">
        <v>960</v>
      </c>
      <c r="B1932" s="51" t="s">
        <v>807</v>
      </c>
      <c r="C1932" s="51" t="s">
        <v>466</v>
      </c>
      <c r="D1932" s="51" t="str">
        <f t="shared" si="30"/>
        <v>GGXWDGCroatia</v>
      </c>
      <c r="E1932" s="51" t="s">
        <v>38</v>
      </c>
      <c r="F1932" s="51" t="s">
        <v>467</v>
      </c>
      <c r="G1932" s="51" t="s">
        <v>468</v>
      </c>
      <c r="H1932" s="51" t="s">
        <v>342</v>
      </c>
      <c r="I1932" s="51" t="s">
        <v>343</v>
      </c>
      <c r="J1932" s="51" t="s">
        <v>813</v>
      </c>
      <c r="K1932" s="51">
        <v>231.761</v>
      </c>
      <c r="L1932" s="51">
        <v>268.90699999999998</v>
      </c>
      <c r="M1932" s="51">
        <v>280.608</v>
      </c>
      <c r="N1932" s="51">
        <v>286.41000000000003</v>
      </c>
      <c r="O1932" s="51">
        <v>283.75299999999999</v>
      </c>
      <c r="P1932" s="51">
        <v>284.92</v>
      </c>
      <c r="Q1932" s="51">
        <v>286.13799999999998</v>
      </c>
      <c r="R1932" s="51">
        <v>293.02</v>
      </c>
      <c r="S1932" s="51">
        <v>322.46499999999997</v>
      </c>
      <c r="T1932" s="51">
        <v>337.69299999999998</v>
      </c>
      <c r="U1932" s="51">
        <v>2019</v>
      </c>
    </row>
    <row r="1933" spans="1:21" ht="15.5">
      <c r="A1933" s="51">
        <v>960</v>
      </c>
      <c r="B1933" s="51" t="s">
        <v>807</v>
      </c>
      <c r="C1933" s="51" t="s">
        <v>469</v>
      </c>
      <c r="D1933" s="51" t="str">
        <f t="shared" si="30"/>
        <v>GGXWDG_NGDPCroatia</v>
      </c>
      <c r="E1933" s="51" t="s">
        <v>38</v>
      </c>
      <c r="F1933" s="51" t="s">
        <v>467</v>
      </c>
      <c r="G1933" s="51" t="s">
        <v>468</v>
      </c>
      <c r="H1933" s="51" t="s">
        <v>392</v>
      </c>
      <c r="I1933" s="51"/>
      <c r="J1933" s="51" t="s">
        <v>470</v>
      </c>
      <c r="K1933" s="51">
        <v>70.015000000000001</v>
      </c>
      <c r="L1933" s="51">
        <v>80.998999999999995</v>
      </c>
      <c r="M1933" s="51">
        <v>84.692999999999998</v>
      </c>
      <c r="N1933" s="51">
        <v>84.322000000000003</v>
      </c>
      <c r="O1933" s="51">
        <v>80.796000000000006</v>
      </c>
      <c r="P1933" s="51">
        <v>77.528999999999996</v>
      </c>
      <c r="Q1933" s="51">
        <v>74.25</v>
      </c>
      <c r="R1933" s="51">
        <v>72.83</v>
      </c>
      <c r="S1933" s="51">
        <v>87.206999999999994</v>
      </c>
      <c r="T1933" s="51">
        <v>86.29</v>
      </c>
      <c r="U1933" s="51">
        <v>2019</v>
      </c>
    </row>
    <row r="1934" spans="1:21" ht="15.5">
      <c r="A1934" s="51">
        <v>960</v>
      </c>
      <c r="B1934" s="51" t="s">
        <v>807</v>
      </c>
      <c r="C1934" s="51" t="s">
        <v>471</v>
      </c>
      <c r="D1934" s="51" t="str">
        <f t="shared" si="30"/>
        <v>NGDP_FYCroatia</v>
      </c>
      <c r="E1934" s="51" t="s">
        <v>38</v>
      </c>
      <c r="F1934" s="51" t="s">
        <v>472</v>
      </c>
      <c r="G1934" s="51" t="s">
        <v>473</v>
      </c>
      <c r="H1934" s="51" t="s">
        <v>342</v>
      </c>
      <c r="I1934" s="51" t="s">
        <v>343</v>
      </c>
      <c r="J1934" s="51" t="s">
        <v>813</v>
      </c>
      <c r="K1934" s="51">
        <v>331.01499999999999</v>
      </c>
      <c r="L1934" s="51">
        <v>331.98899999999998</v>
      </c>
      <c r="M1934" s="51">
        <v>331.32499999999999</v>
      </c>
      <c r="N1934" s="51">
        <v>339.66199999999998</v>
      </c>
      <c r="O1934" s="51">
        <v>351.19900000000001</v>
      </c>
      <c r="P1934" s="51">
        <v>367.50099999999998</v>
      </c>
      <c r="Q1934" s="51">
        <v>385.37299999999999</v>
      </c>
      <c r="R1934" s="51">
        <v>402.33600000000001</v>
      </c>
      <c r="S1934" s="51">
        <v>369.77100000000002</v>
      </c>
      <c r="T1934" s="51">
        <v>391.34699999999998</v>
      </c>
      <c r="U1934" s="51">
        <v>2019</v>
      </c>
    </row>
    <row r="1935" spans="1:21" ht="15.5">
      <c r="A1935" s="51">
        <v>960</v>
      </c>
      <c r="B1935" s="51" t="s">
        <v>807</v>
      </c>
      <c r="C1935" s="51" t="s">
        <v>474</v>
      </c>
      <c r="D1935" s="51" t="str">
        <f t="shared" si="30"/>
        <v>BCACroatia</v>
      </c>
      <c r="E1935" s="51" t="s">
        <v>38</v>
      </c>
      <c r="F1935" s="51" t="s">
        <v>475</v>
      </c>
      <c r="G1935" s="51" t="s">
        <v>476</v>
      </c>
      <c r="H1935" s="51" t="s">
        <v>352</v>
      </c>
      <c r="I1935" s="51" t="s">
        <v>343</v>
      </c>
      <c r="J1935" s="51" t="s">
        <v>814</v>
      </c>
      <c r="K1935" s="51">
        <v>-1.0129999999999999</v>
      </c>
      <c r="L1935" s="51">
        <v>-0.61699999999999999</v>
      </c>
      <c r="M1935" s="51">
        <v>0.14799999999999999</v>
      </c>
      <c r="N1935" s="51">
        <v>1.62</v>
      </c>
      <c r="O1935" s="51">
        <v>1.109</v>
      </c>
      <c r="P1935" s="51">
        <v>1.909</v>
      </c>
      <c r="Q1935" s="51">
        <v>1.1160000000000001</v>
      </c>
      <c r="R1935" s="51">
        <v>1.6930000000000001</v>
      </c>
      <c r="S1935" s="51">
        <v>-2.0139999999999998</v>
      </c>
      <c r="T1935" s="51">
        <v>-1.474</v>
      </c>
      <c r="U1935" s="51">
        <v>2019</v>
      </c>
    </row>
    <row r="1936" spans="1:21" ht="15.5">
      <c r="A1936" s="51">
        <v>960</v>
      </c>
      <c r="B1936" s="51" t="s">
        <v>807</v>
      </c>
      <c r="C1936" s="51" t="s">
        <v>478</v>
      </c>
      <c r="D1936" s="51" t="str">
        <f t="shared" si="30"/>
        <v>BCA_NGDPDCroatia</v>
      </c>
      <c r="E1936" s="51" t="s">
        <v>38</v>
      </c>
      <c r="F1936" s="51" t="s">
        <v>475</v>
      </c>
      <c r="G1936" s="51" t="s">
        <v>476</v>
      </c>
      <c r="H1936" s="51" t="s">
        <v>392</v>
      </c>
      <c r="I1936" s="51"/>
      <c r="J1936" s="51" t="s">
        <v>479</v>
      </c>
      <c r="K1936" s="51">
        <v>-1.7909999999999999</v>
      </c>
      <c r="L1936" s="51">
        <v>-1.0589999999999999</v>
      </c>
      <c r="M1936" s="51">
        <v>0.25700000000000001</v>
      </c>
      <c r="N1936" s="51">
        <v>3.2719999999999998</v>
      </c>
      <c r="O1936" s="51">
        <v>2.1480000000000001</v>
      </c>
      <c r="P1936" s="51">
        <v>3.4409999999999998</v>
      </c>
      <c r="Q1936" s="51">
        <v>1.8180000000000001</v>
      </c>
      <c r="R1936" s="51">
        <v>2.786</v>
      </c>
      <c r="S1936" s="51">
        <v>-3.5379999999999998</v>
      </c>
      <c r="T1936" s="51">
        <v>-2.2599999999999998</v>
      </c>
      <c r="U1936" s="51">
        <v>2019</v>
      </c>
    </row>
    <row r="1937" spans="1:21" ht="15.5">
      <c r="A1937" s="51">
        <v>423</v>
      </c>
      <c r="B1937" s="51" t="s">
        <v>815</v>
      </c>
      <c r="C1937" s="51" t="s">
        <v>338</v>
      </c>
      <c r="D1937" s="51" t="str">
        <f t="shared" si="30"/>
        <v>NGDP_RCyprus</v>
      </c>
      <c r="E1937" s="51" t="s">
        <v>39</v>
      </c>
      <c r="F1937" s="51" t="s">
        <v>340</v>
      </c>
      <c r="G1937" s="51" t="s">
        <v>341</v>
      </c>
      <c r="H1937" s="51" t="s">
        <v>342</v>
      </c>
      <c r="I1937" s="51" t="s">
        <v>343</v>
      </c>
      <c r="J1937" s="51" t="s">
        <v>816</v>
      </c>
      <c r="K1937" s="51">
        <v>18.815999999999999</v>
      </c>
      <c r="L1937" s="51">
        <v>17.582999999999998</v>
      </c>
      <c r="M1937" s="51">
        <v>17.262</v>
      </c>
      <c r="N1937" s="51">
        <v>17.817</v>
      </c>
      <c r="O1937" s="51">
        <v>18.963999999999999</v>
      </c>
      <c r="P1937" s="51">
        <v>19.942</v>
      </c>
      <c r="Q1937" s="51">
        <v>20.986999999999998</v>
      </c>
      <c r="R1937" s="51">
        <v>21.632000000000001</v>
      </c>
      <c r="S1937" s="51">
        <v>20.527999999999999</v>
      </c>
      <c r="T1937" s="51">
        <v>21.146999999999998</v>
      </c>
      <c r="U1937" s="51">
        <v>2020</v>
      </c>
    </row>
    <row r="1938" spans="1:21" ht="15.5">
      <c r="A1938" s="51">
        <v>423</v>
      </c>
      <c r="B1938" s="51" t="s">
        <v>815</v>
      </c>
      <c r="C1938" s="51" t="s">
        <v>345</v>
      </c>
      <c r="D1938" s="51" t="str">
        <f t="shared" si="30"/>
        <v>NGDP_RPCHCyprus</v>
      </c>
      <c r="E1938" s="51" t="s">
        <v>39</v>
      </c>
      <c r="F1938" s="51" t="s">
        <v>340</v>
      </c>
      <c r="G1938" s="51" t="s">
        <v>346</v>
      </c>
      <c r="H1938" s="51" t="s">
        <v>347</v>
      </c>
      <c r="I1938" s="51"/>
      <c r="J1938" s="51" t="s">
        <v>348</v>
      </c>
      <c r="K1938" s="51">
        <v>-3.4470000000000001</v>
      </c>
      <c r="L1938" s="51">
        <v>-6.5529999999999999</v>
      </c>
      <c r="M1938" s="51">
        <v>-1.8280000000000001</v>
      </c>
      <c r="N1938" s="51">
        <v>3.218</v>
      </c>
      <c r="O1938" s="51">
        <v>6.4390000000000001</v>
      </c>
      <c r="P1938" s="51">
        <v>5.1550000000000002</v>
      </c>
      <c r="Q1938" s="51">
        <v>5.2409999999999997</v>
      </c>
      <c r="R1938" s="51">
        <v>3.0760000000000001</v>
      </c>
      <c r="S1938" s="51">
        <v>-5.1059999999999999</v>
      </c>
      <c r="T1938" s="51">
        <v>3.0179999999999998</v>
      </c>
      <c r="U1938" s="51">
        <v>2020</v>
      </c>
    </row>
    <row r="1939" spans="1:21" ht="15.5">
      <c r="A1939" s="51">
        <v>423</v>
      </c>
      <c r="B1939" s="51" t="s">
        <v>815</v>
      </c>
      <c r="C1939" s="51" t="s">
        <v>349</v>
      </c>
      <c r="D1939" s="51" t="str">
        <f t="shared" si="30"/>
        <v>NGDPCyprus</v>
      </c>
      <c r="E1939" s="51" t="s">
        <v>39</v>
      </c>
      <c r="F1939" s="51" t="s">
        <v>155</v>
      </c>
      <c r="G1939" s="51" t="s">
        <v>350</v>
      </c>
      <c r="H1939" s="51" t="s">
        <v>342</v>
      </c>
      <c r="I1939" s="51" t="s">
        <v>343</v>
      </c>
      <c r="J1939" s="51" t="s">
        <v>816</v>
      </c>
      <c r="K1939" s="51">
        <v>19.440999999999999</v>
      </c>
      <c r="L1939" s="51">
        <v>17.995000000000001</v>
      </c>
      <c r="M1939" s="51">
        <v>17.43</v>
      </c>
      <c r="N1939" s="51">
        <v>17.884</v>
      </c>
      <c r="O1939" s="51">
        <v>18.928999999999998</v>
      </c>
      <c r="P1939" s="51">
        <v>20.12</v>
      </c>
      <c r="Q1939" s="51">
        <v>21.433</v>
      </c>
      <c r="R1939" s="51">
        <v>22.286999999999999</v>
      </c>
      <c r="S1939" s="51">
        <v>21</v>
      </c>
      <c r="T1939" s="51">
        <v>21.731999999999999</v>
      </c>
      <c r="U1939" s="51">
        <v>2020</v>
      </c>
    </row>
    <row r="1940" spans="1:21" ht="15.5">
      <c r="A1940" s="51">
        <v>423</v>
      </c>
      <c r="B1940" s="51" t="s">
        <v>815</v>
      </c>
      <c r="C1940" s="51" t="s">
        <v>157</v>
      </c>
      <c r="D1940" s="51" t="str">
        <f t="shared" si="30"/>
        <v>NGDPDCyprus</v>
      </c>
      <c r="E1940" s="51" t="s">
        <v>39</v>
      </c>
      <c r="F1940" s="51" t="s">
        <v>155</v>
      </c>
      <c r="G1940" s="51" t="s">
        <v>351</v>
      </c>
      <c r="H1940" s="51" t="s">
        <v>352</v>
      </c>
      <c r="I1940" s="51" t="s">
        <v>343</v>
      </c>
      <c r="J1940" s="51" t="s">
        <v>353</v>
      </c>
      <c r="K1940" s="51">
        <v>24.992999999999999</v>
      </c>
      <c r="L1940" s="51">
        <v>23.9</v>
      </c>
      <c r="M1940" s="51">
        <v>23.161999999999999</v>
      </c>
      <c r="N1940" s="51">
        <v>19.844000000000001</v>
      </c>
      <c r="O1940" s="51">
        <v>20.946999999999999</v>
      </c>
      <c r="P1940" s="51">
        <v>22.721</v>
      </c>
      <c r="Q1940" s="51">
        <v>25.321999999999999</v>
      </c>
      <c r="R1940" s="51">
        <v>24.952999999999999</v>
      </c>
      <c r="S1940" s="51">
        <v>23.966999999999999</v>
      </c>
      <c r="T1940" s="51">
        <v>26.478999999999999</v>
      </c>
      <c r="U1940" s="51">
        <v>2020</v>
      </c>
    </row>
    <row r="1941" spans="1:21" ht="15.5">
      <c r="A1941" s="51">
        <v>423</v>
      </c>
      <c r="B1941" s="51" t="s">
        <v>815</v>
      </c>
      <c r="C1941" s="51" t="s">
        <v>354</v>
      </c>
      <c r="D1941" s="51" t="str">
        <f t="shared" si="30"/>
        <v>PPPGDPCyprus</v>
      </c>
      <c r="E1941" s="51" t="s">
        <v>39</v>
      </c>
      <c r="F1941" s="51" t="s">
        <v>155</v>
      </c>
      <c r="G1941" s="51" t="s">
        <v>355</v>
      </c>
      <c r="H1941" s="51" t="s">
        <v>356</v>
      </c>
      <c r="I1941" s="51" t="s">
        <v>343</v>
      </c>
      <c r="J1941" s="51" t="s">
        <v>353</v>
      </c>
      <c r="K1941" s="51">
        <v>27.503</v>
      </c>
      <c r="L1941" s="51">
        <v>26.181999999999999</v>
      </c>
      <c r="M1941" s="51">
        <v>25.643000000000001</v>
      </c>
      <c r="N1941" s="51">
        <v>26.975999999999999</v>
      </c>
      <c r="O1941" s="51">
        <v>30.414000000000001</v>
      </c>
      <c r="P1941" s="51">
        <v>32.72</v>
      </c>
      <c r="Q1941" s="51">
        <v>35.261000000000003</v>
      </c>
      <c r="R1941" s="51">
        <v>36.994999999999997</v>
      </c>
      <c r="S1941" s="51">
        <v>35.530999999999999</v>
      </c>
      <c r="T1941" s="51">
        <v>37.271000000000001</v>
      </c>
      <c r="U1941" s="51">
        <v>2020</v>
      </c>
    </row>
    <row r="1942" spans="1:21" ht="15.5">
      <c r="A1942" s="51">
        <v>423</v>
      </c>
      <c r="B1942" s="51" t="s">
        <v>815</v>
      </c>
      <c r="C1942" s="51" t="s">
        <v>357</v>
      </c>
      <c r="D1942" s="51" t="str">
        <f t="shared" si="30"/>
        <v>NGDP_DCyprus</v>
      </c>
      <c r="E1942" s="51" t="s">
        <v>39</v>
      </c>
      <c r="F1942" s="51" t="s">
        <v>358</v>
      </c>
      <c r="G1942" s="51" t="s">
        <v>359</v>
      </c>
      <c r="H1942" s="51" t="s">
        <v>360</v>
      </c>
      <c r="I1942" s="51"/>
      <c r="J1942" s="51" t="s">
        <v>361</v>
      </c>
      <c r="K1942" s="51">
        <v>103.319</v>
      </c>
      <c r="L1942" s="51">
        <v>102.34399999999999</v>
      </c>
      <c r="M1942" s="51">
        <v>100.977</v>
      </c>
      <c r="N1942" s="51">
        <v>100.375</v>
      </c>
      <c r="O1942" s="51">
        <v>99.816000000000003</v>
      </c>
      <c r="P1942" s="51">
        <v>100.89400000000001</v>
      </c>
      <c r="Q1942" s="51">
        <v>102.124</v>
      </c>
      <c r="R1942" s="51">
        <v>103.026</v>
      </c>
      <c r="S1942" s="51">
        <v>102.301</v>
      </c>
      <c r="T1942" s="51">
        <v>102.76300000000001</v>
      </c>
      <c r="U1942" s="51">
        <v>2020</v>
      </c>
    </row>
    <row r="1943" spans="1:21" ht="15.5">
      <c r="A1943" s="51">
        <v>423</v>
      </c>
      <c r="B1943" s="51" t="s">
        <v>815</v>
      </c>
      <c r="C1943" s="51" t="s">
        <v>362</v>
      </c>
      <c r="D1943" s="51" t="str">
        <f t="shared" si="30"/>
        <v>NGDPRPCCyprus</v>
      </c>
      <c r="E1943" s="51" t="s">
        <v>39</v>
      </c>
      <c r="F1943" s="51" t="s">
        <v>363</v>
      </c>
      <c r="G1943" s="51" t="s">
        <v>364</v>
      </c>
      <c r="H1943" s="51" t="s">
        <v>342</v>
      </c>
      <c r="I1943" s="51" t="s">
        <v>333</v>
      </c>
      <c r="J1943" s="51" t="s">
        <v>365</v>
      </c>
      <c r="K1943" s="51">
        <v>21828.14</v>
      </c>
      <c r="L1943" s="51">
        <v>20306.560000000001</v>
      </c>
      <c r="M1943" s="51">
        <v>20118.3</v>
      </c>
      <c r="N1943" s="51">
        <v>21035.1</v>
      </c>
      <c r="O1943" s="51">
        <v>22354.92</v>
      </c>
      <c r="P1943" s="51">
        <v>23329.03</v>
      </c>
      <c r="Q1943" s="51">
        <v>24283.759999999998</v>
      </c>
      <c r="R1943" s="51">
        <v>24697.34</v>
      </c>
      <c r="S1943" s="51">
        <v>23171.51</v>
      </c>
      <c r="T1943" s="51">
        <v>23601.3</v>
      </c>
      <c r="U1943" s="51">
        <v>2020</v>
      </c>
    </row>
    <row r="1944" spans="1:21" ht="15.5">
      <c r="A1944" s="51">
        <v>423</v>
      </c>
      <c r="B1944" s="51" t="s">
        <v>815</v>
      </c>
      <c r="C1944" s="51" t="s">
        <v>366</v>
      </c>
      <c r="D1944" s="51" t="str">
        <f t="shared" si="30"/>
        <v>NGDPRPPPPCCyprus</v>
      </c>
      <c r="E1944" s="51" t="s">
        <v>39</v>
      </c>
      <c r="F1944" s="51" t="s">
        <v>363</v>
      </c>
      <c r="G1944" s="51" t="s">
        <v>367</v>
      </c>
      <c r="H1944" s="51" t="s">
        <v>368</v>
      </c>
      <c r="I1944" s="51" t="s">
        <v>333</v>
      </c>
      <c r="J1944" s="51" t="s">
        <v>365</v>
      </c>
      <c r="K1944" s="51">
        <v>35814.769999999997</v>
      </c>
      <c r="L1944" s="51">
        <v>33318.21</v>
      </c>
      <c r="M1944" s="51">
        <v>33009.32</v>
      </c>
      <c r="N1944" s="51">
        <v>34513.58</v>
      </c>
      <c r="O1944" s="51">
        <v>36679.08</v>
      </c>
      <c r="P1944" s="51">
        <v>38277.370000000003</v>
      </c>
      <c r="Q1944" s="51">
        <v>39843.85</v>
      </c>
      <c r="R1944" s="51">
        <v>40522.44</v>
      </c>
      <c r="S1944" s="51">
        <v>38018.910000000003</v>
      </c>
      <c r="T1944" s="51">
        <v>38724.089999999997</v>
      </c>
      <c r="U1944" s="51">
        <v>2020</v>
      </c>
    </row>
    <row r="1945" spans="1:21" ht="15.5">
      <c r="A1945" s="51">
        <v>423</v>
      </c>
      <c r="B1945" s="51" t="s">
        <v>815</v>
      </c>
      <c r="C1945" s="51" t="s">
        <v>369</v>
      </c>
      <c r="D1945" s="51" t="str">
        <f t="shared" si="30"/>
        <v>NGDPPCCyprus</v>
      </c>
      <c r="E1945" s="51" t="s">
        <v>39</v>
      </c>
      <c r="F1945" s="51" t="s">
        <v>370</v>
      </c>
      <c r="G1945" s="51" t="s">
        <v>371</v>
      </c>
      <c r="H1945" s="51" t="s">
        <v>342</v>
      </c>
      <c r="I1945" s="51" t="s">
        <v>333</v>
      </c>
      <c r="J1945" s="51" t="s">
        <v>372</v>
      </c>
      <c r="K1945" s="51">
        <v>22552.61</v>
      </c>
      <c r="L1945" s="51">
        <v>20782.490000000002</v>
      </c>
      <c r="M1945" s="51">
        <v>20314.8</v>
      </c>
      <c r="N1945" s="51">
        <v>21114.09</v>
      </c>
      <c r="O1945" s="51">
        <v>22313.89</v>
      </c>
      <c r="P1945" s="51">
        <v>23537.5</v>
      </c>
      <c r="Q1945" s="51">
        <v>24799.48</v>
      </c>
      <c r="R1945" s="51">
        <v>25444.799999999999</v>
      </c>
      <c r="S1945" s="51">
        <v>23704.75</v>
      </c>
      <c r="T1945" s="51">
        <v>24253.34</v>
      </c>
      <c r="U1945" s="51">
        <v>2020</v>
      </c>
    </row>
    <row r="1946" spans="1:21" ht="15.5">
      <c r="A1946" s="51">
        <v>423</v>
      </c>
      <c r="B1946" s="51" t="s">
        <v>815</v>
      </c>
      <c r="C1946" s="51" t="s">
        <v>373</v>
      </c>
      <c r="D1946" s="51" t="str">
        <f t="shared" si="30"/>
        <v>NGDPDPCCyprus</v>
      </c>
      <c r="E1946" s="51" t="s">
        <v>39</v>
      </c>
      <c r="F1946" s="51" t="s">
        <v>370</v>
      </c>
      <c r="G1946" s="51" t="s">
        <v>374</v>
      </c>
      <c r="H1946" s="51" t="s">
        <v>352</v>
      </c>
      <c r="I1946" s="51" t="s">
        <v>333</v>
      </c>
      <c r="J1946" s="51" t="s">
        <v>372</v>
      </c>
      <c r="K1946" s="51">
        <v>28993.69</v>
      </c>
      <c r="L1946" s="51">
        <v>27602</v>
      </c>
      <c r="M1946" s="51">
        <v>26995.19</v>
      </c>
      <c r="N1946" s="51">
        <v>23428.720000000001</v>
      </c>
      <c r="O1946" s="51">
        <v>24692.5</v>
      </c>
      <c r="P1946" s="51">
        <v>26580.49</v>
      </c>
      <c r="Q1946" s="51">
        <v>29300.33</v>
      </c>
      <c r="R1946" s="51">
        <v>28487.95</v>
      </c>
      <c r="S1946" s="51">
        <v>27053.8</v>
      </c>
      <c r="T1946" s="51">
        <v>29551.25</v>
      </c>
      <c r="U1946" s="51">
        <v>2020</v>
      </c>
    </row>
    <row r="1947" spans="1:21" ht="15.5">
      <c r="A1947" s="51">
        <v>423</v>
      </c>
      <c r="B1947" s="51" t="s">
        <v>815</v>
      </c>
      <c r="C1947" s="51" t="s">
        <v>375</v>
      </c>
      <c r="D1947" s="51" t="str">
        <f t="shared" si="30"/>
        <v>PPPPCCyprus</v>
      </c>
      <c r="E1947" s="51" t="s">
        <v>39</v>
      </c>
      <c r="F1947" s="51" t="s">
        <v>370</v>
      </c>
      <c r="G1947" s="51" t="s">
        <v>376</v>
      </c>
      <c r="H1947" s="51" t="s">
        <v>356</v>
      </c>
      <c r="I1947" s="51" t="s">
        <v>333</v>
      </c>
      <c r="J1947" s="51" t="s">
        <v>372</v>
      </c>
      <c r="K1947" s="51">
        <v>31905.78</v>
      </c>
      <c r="L1947" s="51">
        <v>30237.19</v>
      </c>
      <c r="M1947" s="51">
        <v>29887.4</v>
      </c>
      <c r="N1947" s="51">
        <v>31848.17</v>
      </c>
      <c r="O1947" s="51">
        <v>35851.99</v>
      </c>
      <c r="P1947" s="51">
        <v>38277.370000000003</v>
      </c>
      <c r="Q1947" s="51">
        <v>40800.49</v>
      </c>
      <c r="R1947" s="51">
        <v>42236.160000000003</v>
      </c>
      <c r="S1947" s="51">
        <v>40107.129999999997</v>
      </c>
      <c r="T1947" s="51">
        <v>41595.46</v>
      </c>
      <c r="U1947" s="51">
        <v>2020</v>
      </c>
    </row>
    <row r="1948" spans="1:21" ht="15.5">
      <c r="A1948" s="51">
        <v>423</v>
      </c>
      <c r="B1948" s="51" t="s">
        <v>815</v>
      </c>
      <c r="C1948" s="51" t="s">
        <v>377</v>
      </c>
      <c r="D1948" s="51" t="str">
        <f t="shared" si="30"/>
        <v>NGAP_NPGDPCyprus</v>
      </c>
      <c r="E1948" s="51" t="s">
        <v>39</v>
      </c>
      <c r="F1948" s="51" t="s">
        <v>378</v>
      </c>
      <c r="G1948" s="51" t="s">
        <v>379</v>
      </c>
      <c r="H1948" s="51" t="s">
        <v>380</v>
      </c>
      <c r="I1948" s="51"/>
      <c r="J1948" s="51" t="s">
        <v>348</v>
      </c>
      <c r="K1948" s="51">
        <v>0.315</v>
      </c>
      <c r="L1948" s="51">
        <v>-6.7469999999999999</v>
      </c>
      <c r="M1948" s="51">
        <v>-9.1329999999999991</v>
      </c>
      <c r="N1948" s="51">
        <v>-7.22</v>
      </c>
      <c r="O1948" s="51">
        <v>-2.653</v>
      </c>
      <c r="P1948" s="51">
        <v>0.61299999999999999</v>
      </c>
      <c r="Q1948" s="51">
        <v>3.8580000000000001</v>
      </c>
      <c r="R1948" s="51">
        <v>4.8609999999999998</v>
      </c>
      <c r="S1948" s="51">
        <v>-1.6439999999999999</v>
      </c>
      <c r="T1948" s="51">
        <v>-1.0640000000000001</v>
      </c>
      <c r="U1948" s="51">
        <v>2020</v>
      </c>
    </row>
    <row r="1949" spans="1:21" ht="15.5">
      <c r="A1949" s="51">
        <v>423</v>
      </c>
      <c r="B1949" s="51" t="s">
        <v>815</v>
      </c>
      <c r="C1949" s="51" t="s">
        <v>381</v>
      </c>
      <c r="D1949" s="51" t="str">
        <f t="shared" si="30"/>
        <v>PPPSHCyprus</v>
      </c>
      <c r="E1949" s="51" t="s">
        <v>39</v>
      </c>
      <c r="F1949" s="51" t="s">
        <v>382</v>
      </c>
      <c r="G1949" s="51" t="s">
        <v>383</v>
      </c>
      <c r="H1949" s="51" t="s">
        <v>384</v>
      </c>
      <c r="I1949" s="51"/>
      <c r="J1949" s="51" t="s">
        <v>353</v>
      </c>
      <c r="K1949" s="51">
        <v>2.7E-2</v>
      </c>
      <c r="L1949" s="51">
        <v>2.5000000000000001E-2</v>
      </c>
      <c r="M1949" s="51">
        <v>2.4E-2</v>
      </c>
      <c r="N1949" s="51">
        <v>2.4E-2</v>
      </c>
      <c r="O1949" s="51">
        <v>2.5999999999999999E-2</v>
      </c>
      <c r="P1949" s="51">
        <v>2.7E-2</v>
      </c>
      <c r="Q1949" s="51">
        <v>2.7E-2</v>
      </c>
      <c r="R1949" s="51">
        <v>2.7E-2</v>
      </c>
      <c r="S1949" s="51">
        <v>2.7E-2</v>
      </c>
      <c r="T1949" s="51">
        <v>2.5999999999999999E-2</v>
      </c>
      <c r="U1949" s="51">
        <v>2020</v>
      </c>
    </row>
    <row r="1950" spans="1:21" ht="15.5">
      <c r="A1950" s="51">
        <v>423</v>
      </c>
      <c r="B1950" s="51" t="s">
        <v>815</v>
      </c>
      <c r="C1950" s="51" t="s">
        <v>385</v>
      </c>
      <c r="D1950" s="51" t="str">
        <f t="shared" si="30"/>
        <v>PPPEXCyprus</v>
      </c>
      <c r="E1950" s="51" t="s">
        <v>39</v>
      </c>
      <c r="F1950" s="51" t="s">
        <v>386</v>
      </c>
      <c r="G1950" s="51" t="s">
        <v>387</v>
      </c>
      <c r="H1950" s="51" t="s">
        <v>388</v>
      </c>
      <c r="I1950" s="51"/>
      <c r="J1950" s="51" t="s">
        <v>353</v>
      </c>
      <c r="K1950" s="51">
        <v>0.70699999999999996</v>
      </c>
      <c r="L1950" s="51">
        <v>0.68700000000000006</v>
      </c>
      <c r="M1950" s="51">
        <v>0.68</v>
      </c>
      <c r="N1950" s="51">
        <v>0.66300000000000003</v>
      </c>
      <c r="O1950" s="51">
        <v>0.622</v>
      </c>
      <c r="P1950" s="51">
        <v>0.61499999999999999</v>
      </c>
      <c r="Q1950" s="51">
        <v>0.60799999999999998</v>
      </c>
      <c r="R1950" s="51">
        <v>0.60199999999999998</v>
      </c>
      <c r="S1950" s="51">
        <v>0.59099999999999997</v>
      </c>
      <c r="T1950" s="51">
        <v>0.58299999999999996</v>
      </c>
      <c r="U1950" s="51">
        <v>2020</v>
      </c>
    </row>
    <row r="1951" spans="1:21" ht="15.5">
      <c r="A1951" s="51">
        <v>423</v>
      </c>
      <c r="B1951" s="51" t="s">
        <v>815</v>
      </c>
      <c r="C1951" s="51" t="s">
        <v>389</v>
      </c>
      <c r="D1951" s="51" t="str">
        <f t="shared" si="30"/>
        <v>NID_NGDPCyprus</v>
      </c>
      <c r="E1951" s="51" t="s">
        <v>39</v>
      </c>
      <c r="F1951" s="51" t="s">
        <v>390</v>
      </c>
      <c r="G1951" s="51" t="s">
        <v>391</v>
      </c>
      <c r="H1951" s="51" t="s">
        <v>392</v>
      </c>
      <c r="I1951" s="51"/>
      <c r="J1951" s="51" t="s">
        <v>816</v>
      </c>
      <c r="K1951" s="51">
        <v>16.033000000000001</v>
      </c>
      <c r="L1951" s="51">
        <v>12.852</v>
      </c>
      <c r="M1951" s="51">
        <v>13.45</v>
      </c>
      <c r="N1951" s="51">
        <v>13.18</v>
      </c>
      <c r="O1951" s="51">
        <v>17.364000000000001</v>
      </c>
      <c r="P1951" s="51">
        <v>20.204000000000001</v>
      </c>
      <c r="Q1951" s="51">
        <v>18.440999999999999</v>
      </c>
      <c r="R1951" s="51">
        <v>19.687000000000001</v>
      </c>
      <c r="S1951" s="51">
        <v>23.265999999999998</v>
      </c>
      <c r="T1951" s="51">
        <v>24.068999999999999</v>
      </c>
      <c r="U1951" s="51">
        <v>2020</v>
      </c>
    </row>
    <row r="1952" spans="1:21" ht="15.5">
      <c r="A1952" s="51">
        <v>423</v>
      </c>
      <c r="B1952" s="51" t="s">
        <v>815</v>
      </c>
      <c r="C1952" s="51" t="s">
        <v>393</v>
      </c>
      <c r="D1952" s="51" t="str">
        <f t="shared" si="30"/>
        <v>NGSD_NGDPCyprus</v>
      </c>
      <c r="E1952" s="51" t="s">
        <v>39</v>
      </c>
      <c r="F1952" s="51" t="s">
        <v>394</v>
      </c>
      <c r="G1952" s="51" t="s">
        <v>395</v>
      </c>
      <c r="H1952" s="51" t="s">
        <v>392</v>
      </c>
      <c r="I1952" s="51"/>
      <c r="J1952" s="51" t="s">
        <v>816</v>
      </c>
      <c r="K1952" s="51">
        <v>12.335000000000001</v>
      </c>
      <c r="L1952" s="51">
        <v>11.451000000000001</v>
      </c>
      <c r="M1952" s="51">
        <v>9.4960000000000004</v>
      </c>
      <c r="N1952" s="51">
        <v>13.228999999999999</v>
      </c>
      <c r="O1952" s="51">
        <v>13.236000000000001</v>
      </c>
      <c r="P1952" s="51">
        <v>14.815</v>
      </c>
      <c r="Q1952" s="51">
        <v>14.583</v>
      </c>
      <c r="R1952" s="51">
        <v>13.461</v>
      </c>
      <c r="S1952" s="51">
        <v>13.042999999999999</v>
      </c>
      <c r="T1952" s="51">
        <v>15.532</v>
      </c>
      <c r="U1952" s="51">
        <v>2020</v>
      </c>
    </row>
    <row r="1953" spans="1:21" ht="15.5">
      <c r="A1953" s="51">
        <v>423</v>
      </c>
      <c r="B1953" s="51" t="s">
        <v>815</v>
      </c>
      <c r="C1953" s="51" t="s">
        <v>396</v>
      </c>
      <c r="D1953" s="51" t="str">
        <f t="shared" si="30"/>
        <v>PCPICyprus</v>
      </c>
      <c r="E1953" s="51" t="s">
        <v>39</v>
      </c>
      <c r="F1953" s="51" t="s">
        <v>397</v>
      </c>
      <c r="G1953" s="51" t="s">
        <v>398</v>
      </c>
      <c r="H1953" s="51" t="s">
        <v>360</v>
      </c>
      <c r="I1953" s="51"/>
      <c r="J1953" s="51" t="s">
        <v>817</v>
      </c>
      <c r="K1953" s="51">
        <v>101.444</v>
      </c>
      <c r="L1953" s="51">
        <v>101.831</v>
      </c>
      <c r="M1953" s="51">
        <v>101.55800000000001</v>
      </c>
      <c r="N1953" s="51">
        <v>99.992999999999995</v>
      </c>
      <c r="O1953" s="51">
        <v>98.78</v>
      </c>
      <c r="P1953" s="51">
        <v>99.450999999999993</v>
      </c>
      <c r="Q1953" s="51">
        <v>100.23</v>
      </c>
      <c r="R1953" s="51">
        <v>100.783</v>
      </c>
      <c r="S1953" s="51">
        <v>99.677000000000007</v>
      </c>
      <c r="T1953" s="51">
        <v>100.167</v>
      </c>
      <c r="U1953" s="51">
        <v>2020</v>
      </c>
    </row>
    <row r="1954" spans="1:21" ht="15.5">
      <c r="A1954" s="51">
        <v>423</v>
      </c>
      <c r="B1954" s="51" t="s">
        <v>815</v>
      </c>
      <c r="C1954" s="51" t="s">
        <v>400</v>
      </c>
      <c r="D1954" s="51" t="str">
        <f t="shared" si="30"/>
        <v>PCPIPCHCyprus</v>
      </c>
      <c r="E1954" s="51" t="s">
        <v>39</v>
      </c>
      <c r="F1954" s="51" t="s">
        <v>397</v>
      </c>
      <c r="G1954" s="51" t="s">
        <v>401</v>
      </c>
      <c r="H1954" s="51" t="s">
        <v>347</v>
      </c>
      <c r="I1954" s="51"/>
      <c r="J1954" s="51" t="s">
        <v>402</v>
      </c>
      <c r="K1954" s="51">
        <v>3.0880000000000001</v>
      </c>
      <c r="L1954" s="51">
        <v>0.38100000000000001</v>
      </c>
      <c r="M1954" s="51">
        <v>-0.26800000000000002</v>
      </c>
      <c r="N1954" s="51">
        <v>-1.54</v>
      </c>
      <c r="O1954" s="51">
        <v>-1.2130000000000001</v>
      </c>
      <c r="P1954" s="51">
        <v>0.67900000000000005</v>
      </c>
      <c r="Q1954" s="51">
        <v>0.78300000000000003</v>
      </c>
      <c r="R1954" s="51">
        <v>0.55100000000000005</v>
      </c>
      <c r="S1954" s="51">
        <v>-1.097</v>
      </c>
      <c r="T1954" s="51">
        <v>0.49199999999999999</v>
      </c>
      <c r="U1954" s="51">
        <v>2020</v>
      </c>
    </row>
    <row r="1955" spans="1:21" ht="15.5">
      <c r="A1955" s="51">
        <v>423</v>
      </c>
      <c r="B1955" s="51" t="s">
        <v>815</v>
      </c>
      <c r="C1955" s="51" t="s">
        <v>403</v>
      </c>
      <c r="D1955" s="51" t="str">
        <f t="shared" si="30"/>
        <v>PCPIECyprus</v>
      </c>
      <c r="E1955" s="51" t="s">
        <v>39</v>
      </c>
      <c r="F1955" s="51" t="s">
        <v>404</v>
      </c>
      <c r="G1955" s="51" t="s">
        <v>405</v>
      </c>
      <c r="H1955" s="51" t="s">
        <v>360</v>
      </c>
      <c r="I1955" s="51"/>
      <c r="J1955" s="51" t="s">
        <v>817</v>
      </c>
      <c r="K1955" s="51">
        <v>101.96</v>
      </c>
      <c r="L1955" s="51">
        <v>100.8</v>
      </c>
      <c r="M1955" s="51">
        <v>99.91</v>
      </c>
      <c r="N1955" s="51">
        <v>99.41</v>
      </c>
      <c r="O1955" s="51">
        <v>99.5</v>
      </c>
      <c r="P1955" s="51">
        <v>99.09</v>
      </c>
      <c r="Q1955" s="51">
        <v>100.07</v>
      </c>
      <c r="R1955" s="51">
        <v>100.77</v>
      </c>
      <c r="S1955" s="51">
        <v>99.93</v>
      </c>
      <c r="T1955" s="51">
        <v>100.929</v>
      </c>
      <c r="U1955" s="51">
        <v>2020</v>
      </c>
    </row>
    <row r="1956" spans="1:21" ht="15.5">
      <c r="A1956" s="51">
        <v>423</v>
      </c>
      <c r="B1956" s="51" t="s">
        <v>815</v>
      </c>
      <c r="C1956" s="51" t="s">
        <v>406</v>
      </c>
      <c r="D1956" s="51" t="str">
        <f t="shared" si="30"/>
        <v>PCPIEPCHCyprus</v>
      </c>
      <c r="E1956" s="51" t="s">
        <v>39</v>
      </c>
      <c r="F1956" s="51" t="s">
        <v>404</v>
      </c>
      <c r="G1956" s="51" t="s">
        <v>407</v>
      </c>
      <c r="H1956" s="51" t="s">
        <v>347</v>
      </c>
      <c r="I1956" s="51"/>
      <c r="J1956" s="51" t="s">
        <v>408</v>
      </c>
      <c r="K1956" s="51">
        <v>1.6040000000000001</v>
      </c>
      <c r="L1956" s="51">
        <v>-1.1379999999999999</v>
      </c>
      <c r="M1956" s="51">
        <v>-0.88300000000000001</v>
      </c>
      <c r="N1956" s="51">
        <v>-0.5</v>
      </c>
      <c r="O1956" s="51">
        <v>9.0999999999999998E-2</v>
      </c>
      <c r="P1956" s="51">
        <v>-0.41199999999999998</v>
      </c>
      <c r="Q1956" s="51">
        <v>0.98899999999999999</v>
      </c>
      <c r="R1956" s="51">
        <v>0.7</v>
      </c>
      <c r="S1956" s="51">
        <v>-0.83399999999999996</v>
      </c>
      <c r="T1956" s="51">
        <v>1</v>
      </c>
      <c r="U1956" s="51">
        <v>2020</v>
      </c>
    </row>
    <row r="1957" spans="1:21" ht="15.5">
      <c r="A1957" s="51">
        <v>423</v>
      </c>
      <c r="B1957" s="51" t="s">
        <v>815</v>
      </c>
      <c r="C1957" s="51" t="s">
        <v>409</v>
      </c>
      <c r="D1957" s="51" t="str">
        <f t="shared" si="30"/>
        <v>FLIBOR6Cyprus</v>
      </c>
      <c r="E1957" s="51" t="s">
        <v>39</v>
      </c>
      <c r="F1957" s="51" t="s">
        <v>410</v>
      </c>
      <c r="G1957" s="51"/>
      <c r="H1957" s="51" t="s">
        <v>384</v>
      </c>
      <c r="I1957" s="51"/>
      <c r="J1957" s="51"/>
      <c r="K1957" s="51"/>
      <c r="L1957" s="51"/>
      <c r="M1957" s="51"/>
      <c r="N1957" s="51"/>
      <c r="O1957" s="51"/>
      <c r="P1957" s="51"/>
      <c r="Q1957" s="51"/>
      <c r="R1957" s="51"/>
      <c r="S1957" s="51"/>
      <c r="T1957" s="51"/>
      <c r="U1957" s="51"/>
    </row>
    <row r="1958" spans="1:21" ht="15.5">
      <c r="A1958" s="51">
        <v>423</v>
      </c>
      <c r="B1958" s="51" t="s">
        <v>815</v>
      </c>
      <c r="C1958" s="51" t="s">
        <v>411</v>
      </c>
      <c r="D1958" s="51" t="str">
        <f t="shared" si="30"/>
        <v>TM_RPCHCyprus</v>
      </c>
      <c r="E1958" s="51" t="s">
        <v>39</v>
      </c>
      <c r="F1958" s="51" t="s">
        <v>412</v>
      </c>
      <c r="G1958" s="51" t="s">
        <v>413</v>
      </c>
      <c r="H1958" s="51" t="s">
        <v>347</v>
      </c>
      <c r="I1958" s="51"/>
      <c r="J1958" s="51" t="s">
        <v>818</v>
      </c>
      <c r="K1958" s="51">
        <v>-3.633</v>
      </c>
      <c r="L1958" s="51">
        <v>-4.556</v>
      </c>
      <c r="M1958" s="51">
        <v>7.72</v>
      </c>
      <c r="N1958" s="51">
        <v>9.1319999999999997</v>
      </c>
      <c r="O1958" s="51">
        <v>10.026</v>
      </c>
      <c r="P1958" s="51">
        <v>12.875</v>
      </c>
      <c r="Q1958" s="51">
        <v>4.4729999999999999</v>
      </c>
      <c r="R1958" s="51">
        <v>1.9510000000000001</v>
      </c>
      <c r="S1958" s="51">
        <v>-5.84</v>
      </c>
      <c r="T1958" s="51">
        <v>0.92500000000000004</v>
      </c>
      <c r="U1958" s="51">
        <v>2019</v>
      </c>
    </row>
    <row r="1959" spans="1:21" ht="15.5">
      <c r="A1959" s="51">
        <v>423</v>
      </c>
      <c r="B1959" s="51" t="s">
        <v>815</v>
      </c>
      <c r="C1959" s="51" t="s">
        <v>415</v>
      </c>
      <c r="D1959" s="51" t="str">
        <f t="shared" si="30"/>
        <v>TMG_RPCHCyprus</v>
      </c>
      <c r="E1959" s="51" t="s">
        <v>39</v>
      </c>
      <c r="F1959" s="51" t="s">
        <v>416</v>
      </c>
      <c r="G1959" s="51" t="s">
        <v>417</v>
      </c>
      <c r="H1959" s="51" t="s">
        <v>347</v>
      </c>
      <c r="I1959" s="51"/>
      <c r="J1959" s="51" t="s">
        <v>818</v>
      </c>
      <c r="K1959" s="51">
        <v>-7.8010000000000002</v>
      </c>
      <c r="L1959" s="51">
        <v>-14.98</v>
      </c>
      <c r="M1959" s="51">
        <v>6.58</v>
      </c>
      <c r="N1959" s="51">
        <v>7.9119999999999999</v>
      </c>
      <c r="O1959" s="51">
        <v>12.178000000000001</v>
      </c>
      <c r="P1959" s="51">
        <v>12.176</v>
      </c>
      <c r="Q1959" s="51">
        <v>3.4969999999999999</v>
      </c>
      <c r="R1959" s="51">
        <v>-7.3170000000000002</v>
      </c>
      <c r="S1959" s="51">
        <v>-6.4130000000000003</v>
      </c>
      <c r="T1959" s="51">
        <v>13.891999999999999</v>
      </c>
      <c r="U1959" s="51">
        <v>2019</v>
      </c>
    </row>
    <row r="1960" spans="1:21" ht="15.5">
      <c r="A1960" s="51">
        <v>423</v>
      </c>
      <c r="B1960" s="51" t="s">
        <v>815</v>
      </c>
      <c r="C1960" s="51" t="s">
        <v>418</v>
      </c>
      <c r="D1960" s="51" t="str">
        <f t="shared" si="30"/>
        <v>TX_RPCHCyprus</v>
      </c>
      <c r="E1960" s="51" t="s">
        <v>39</v>
      </c>
      <c r="F1960" s="51" t="s">
        <v>419</v>
      </c>
      <c r="G1960" s="51" t="s">
        <v>420</v>
      </c>
      <c r="H1960" s="51" t="s">
        <v>347</v>
      </c>
      <c r="I1960" s="51"/>
      <c r="J1960" s="51" t="s">
        <v>818</v>
      </c>
      <c r="K1960" s="51">
        <v>-0.53500000000000003</v>
      </c>
      <c r="L1960" s="51">
        <v>1.1599999999999999</v>
      </c>
      <c r="M1960" s="51">
        <v>6.2439999999999998</v>
      </c>
      <c r="N1960" s="51">
        <v>9.9239999999999995</v>
      </c>
      <c r="O1960" s="51">
        <v>7.1710000000000003</v>
      </c>
      <c r="P1960" s="51">
        <v>9.8539999999999992</v>
      </c>
      <c r="Q1960" s="51">
        <v>8.0009999999999994</v>
      </c>
      <c r="R1960" s="51">
        <v>-0.40799999999999997</v>
      </c>
      <c r="S1960" s="51">
        <v>-17.402000000000001</v>
      </c>
      <c r="T1960" s="51">
        <v>3.8460000000000001</v>
      </c>
      <c r="U1960" s="51">
        <v>2019</v>
      </c>
    </row>
    <row r="1961" spans="1:21" ht="15.5">
      <c r="A1961" s="51">
        <v>423</v>
      </c>
      <c r="B1961" s="51" t="s">
        <v>815</v>
      </c>
      <c r="C1961" s="51" t="s">
        <v>421</v>
      </c>
      <c r="D1961" s="51" t="str">
        <f t="shared" si="30"/>
        <v>TXG_RPCHCyprus</v>
      </c>
      <c r="E1961" s="51" t="s">
        <v>39</v>
      </c>
      <c r="F1961" s="51" t="s">
        <v>422</v>
      </c>
      <c r="G1961" s="51" t="s">
        <v>423</v>
      </c>
      <c r="H1961" s="51" t="s">
        <v>347</v>
      </c>
      <c r="I1961" s="51"/>
      <c r="J1961" s="51" t="s">
        <v>818</v>
      </c>
      <c r="K1961" s="51">
        <v>-0.189</v>
      </c>
      <c r="L1961" s="51">
        <v>-12.587999999999999</v>
      </c>
      <c r="M1961" s="51">
        <v>-2.875</v>
      </c>
      <c r="N1961" s="51">
        <v>7.0170000000000003</v>
      </c>
      <c r="O1961" s="51">
        <v>-8.9130000000000003</v>
      </c>
      <c r="P1961" s="51">
        <v>6.7640000000000002</v>
      </c>
      <c r="Q1961" s="51">
        <v>32.234000000000002</v>
      </c>
      <c r="R1961" s="51">
        <v>-16.346</v>
      </c>
      <c r="S1961" s="51">
        <v>-8.76</v>
      </c>
      <c r="T1961" s="51">
        <v>5.4630000000000001</v>
      </c>
      <c r="U1961" s="51">
        <v>2019</v>
      </c>
    </row>
    <row r="1962" spans="1:21" ht="15.5">
      <c r="A1962" s="51">
        <v>423</v>
      </c>
      <c r="B1962" s="51" t="s">
        <v>815</v>
      </c>
      <c r="C1962" s="51" t="s">
        <v>424</v>
      </c>
      <c r="D1962" s="51" t="str">
        <f t="shared" si="30"/>
        <v>LURCyprus</v>
      </c>
      <c r="E1962" s="51" t="s">
        <v>39</v>
      </c>
      <c r="F1962" s="51" t="s">
        <v>425</v>
      </c>
      <c r="G1962" s="51" t="s">
        <v>426</v>
      </c>
      <c r="H1962" s="51" t="s">
        <v>427</v>
      </c>
      <c r="I1962" s="51"/>
      <c r="J1962" s="51" t="s">
        <v>819</v>
      </c>
      <c r="K1962" s="51">
        <v>11.8</v>
      </c>
      <c r="L1962" s="51">
        <v>15.85</v>
      </c>
      <c r="M1962" s="51">
        <v>16.074999999999999</v>
      </c>
      <c r="N1962" s="51">
        <v>14.9</v>
      </c>
      <c r="O1962" s="51">
        <v>12.95</v>
      </c>
      <c r="P1962" s="51">
        <v>11.05</v>
      </c>
      <c r="Q1962" s="51">
        <v>8.35</v>
      </c>
      <c r="R1962" s="51">
        <v>7.0750000000000002</v>
      </c>
      <c r="S1962" s="51">
        <v>7.6</v>
      </c>
      <c r="T1962" s="51">
        <v>7.47</v>
      </c>
      <c r="U1962" s="51">
        <v>2020</v>
      </c>
    </row>
    <row r="1963" spans="1:21" ht="15.5">
      <c r="A1963" s="51">
        <v>423</v>
      </c>
      <c r="B1963" s="51" t="s">
        <v>815</v>
      </c>
      <c r="C1963" s="51" t="s">
        <v>428</v>
      </c>
      <c r="D1963" s="51" t="str">
        <f t="shared" si="30"/>
        <v>LECyprus</v>
      </c>
      <c r="E1963" s="51" t="s">
        <v>39</v>
      </c>
      <c r="F1963" s="51" t="s">
        <v>429</v>
      </c>
      <c r="G1963" s="51" t="s">
        <v>430</v>
      </c>
      <c r="H1963" s="51" t="s">
        <v>431</v>
      </c>
      <c r="I1963" s="51" t="s">
        <v>432</v>
      </c>
      <c r="J1963" s="51" t="s">
        <v>819</v>
      </c>
      <c r="K1963" s="51">
        <v>0.38500000000000001</v>
      </c>
      <c r="L1963" s="51">
        <v>0.36499999999999999</v>
      </c>
      <c r="M1963" s="51">
        <v>0.36299999999999999</v>
      </c>
      <c r="N1963" s="51">
        <v>0.35799999999999998</v>
      </c>
      <c r="O1963" s="51">
        <v>0.36299999999999999</v>
      </c>
      <c r="P1963" s="51">
        <v>0.38</v>
      </c>
      <c r="Q1963" s="51">
        <v>0.40100000000000002</v>
      </c>
      <c r="R1963" s="51">
        <v>0.41599999999999998</v>
      </c>
      <c r="S1963" s="51">
        <v>0.41</v>
      </c>
      <c r="T1963" s="51">
        <v>0.41799999999999998</v>
      </c>
      <c r="U1963" s="51">
        <v>2020</v>
      </c>
    </row>
    <row r="1964" spans="1:21" ht="15.5">
      <c r="A1964" s="51">
        <v>423</v>
      </c>
      <c r="B1964" s="51" t="s">
        <v>815</v>
      </c>
      <c r="C1964" s="51" t="s">
        <v>433</v>
      </c>
      <c r="D1964" s="51" t="str">
        <f t="shared" si="30"/>
        <v>LPCyprus</v>
      </c>
      <c r="E1964" s="51" t="s">
        <v>39</v>
      </c>
      <c r="F1964" s="51" t="s">
        <v>434</v>
      </c>
      <c r="G1964" s="51" t="s">
        <v>435</v>
      </c>
      <c r="H1964" s="51" t="s">
        <v>431</v>
      </c>
      <c r="I1964" s="51" t="s">
        <v>432</v>
      </c>
      <c r="J1964" s="51" t="s">
        <v>820</v>
      </c>
      <c r="K1964" s="51">
        <v>0.86199999999999999</v>
      </c>
      <c r="L1964" s="51">
        <v>0.86599999999999999</v>
      </c>
      <c r="M1964" s="51">
        <v>0.85799999999999998</v>
      </c>
      <c r="N1964" s="51">
        <v>0.84699999999999998</v>
      </c>
      <c r="O1964" s="51">
        <v>0.84799999999999998</v>
      </c>
      <c r="P1964" s="51">
        <v>0.85499999999999998</v>
      </c>
      <c r="Q1964" s="51">
        <v>0.86399999999999999</v>
      </c>
      <c r="R1964" s="51">
        <v>0.876</v>
      </c>
      <c r="S1964" s="51">
        <v>0.88600000000000001</v>
      </c>
      <c r="T1964" s="51">
        <v>0.89600000000000002</v>
      </c>
      <c r="U1964" s="51">
        <v>2020</v>
      </c>
    </row>
    <row r="1965" spans="1:21" ht="15.5">
      <c r="A1965" s="51">
        <v>423</v>
      </c>
      <c r="B1965" s="51" t="s">
        <v>815</v>
      </c>
      <c r="C1965" s="51" t="s">
        <v>437</v>
      </c>
      <c r="D1965" s="51" t="str">
        <f t="shared" si="30"/>
        <v>GGRCyprus</v>
      </c>
      <c r="E1965" s="51" t="s">
        <v>39</v>
      </c>
      <c r="F1965" s="51" t="s">
        <v>438</v>
      </c>
      <c r="G1965" s="51" t="s">
        <v>439</v>
      </c>
      <c r="H1965" s="51" t="s">
        <v>342</v>
      </c>
      <c r="I1965" s="51" t="s">
        <v>343</v>
      </c>
      <c r="J1965" s="51" t="s">
        <v>821</v>
      </c>
      <c r="K1965" s="51">
        <v>7.085</v>
      </c>
      <c r="L1965" s="51">
        <v>6.6639999999999997</v>
      </c>
      <c r="M1965" s="51">
        <v>7.008</v>
      </c>
      <c r="N1965" s="51">
        <v>7.0940000000000003</v>
      </c>
      <c r="O1965" s="51">
        <v>7.1379999999999999</v>
      </c>
      <c r="P1965" s="51">
        <v>7.7869999999999999</v>
      </c>
      <c r="Q1965" s="51">
        <v>8.4719999999999995</v>
      </c>
      <c r="R1965" s="51">
        <v>9.2560000000000002</v>
      </c>
      <c r="S1965" s="51">
        <v>8.8879999999999999</v>
      </c>
      <c r="T1965" s="51">
        <v>9.5220000000000002</v>
      </c>
      <c r="U1965" s="51">
        <v>2019</v>
      </c>
    </row>
    <row r="1966" spans="1:21" ht="15.5">
      <c r="A1966" s="51">
        <v>423</v>
      </c>
      <c r="B1966" s="51" t="s">
        <v>815</v>
      </c>
      <c r="C1966" s="51" t="s">
        <v>441</v>
      </c>
      <c r="D1966" s="51" t="str">
        <f t="shared" si="30"/>
        <v>GGR_NGDPCyprus</v>
      </c>
      <c r="E1966" s="51" t="s">
        <v>39</v>
      </c>
      <c r="F1966" s="51" t="s">
        <v>438</v>
      </c>
      <c r="G1966" s="51" t="s">
        <v>439</v>
      </c>
      <c r="H1966" s="51" t="s">
        <v>392</v>
      </c>
      <c r="I1966" s="51"/>
      <c r="J1966" s="51" t="s">
        <v>442</v>
      </c>
      <c r="K1966" s="51">
        <v>36.445</v>
      </c>
      <c r="L1966" s="51">
        <v>37.030999999999999</v>
      </c>
      <c r="M1966" s="51">
        <v>40.203000000000003</v>
      </c>
      <c r="N1966" s="51">
        <v>39.664999999999999</v>
      </c>
      <c r="O1966" s="51">
        <v>37.71</v>
      </c>
      <c r="P1966" s="51">
        <v>38.701000000000001</v>
      </c>
      <c r="Q1966" s="51">
        <v>39.527000000000001</v>
      </c>
      <c r="R1966" s="51">
        <v>41.53</v>
      </c>
      <c r="S1966" s="51">
        <v>42.322000000000003</v>
      </c>
      <c r="T1966" s="51">
        <v>43.817</v>
      </c>
      <c r="U1966" s="51">
        <v>2019</v>
      </c>
    </row>
    <row r="1967" spans="1:21" ht="15.5">
      <c r="A1967" s="51">
        <v>423</v>
      </c>
      <c r="B1967" s="51" t="s">
        <v>815</v>
      </c>
      <c r="C1967" s="51" t="s">
        <v>443</v>
      </c>
      <c r="D1967" s="51" t="str">
        <f t="shared" si="30"/>
        <v>GGXCyprus</v>
      </c>
      <c r="E1967" s="51" t="s">
        <v>39</v>
      </c>
      <c r="F1967" s="51" t="s">
        <v>444</v>
      </c>
      <c r="G1967" s="51" t="s">
        <v>445</v>
      </c>
      <c r="H1967" s="51" t="s">
        <v>342</v>
      </c>
      <c r="I1967" s="51" t="s">
        <v>343</v>
      </c>
      <c r="J1967" s="51" t="s">
        <v>821</v>
      </c>
      <c r="K1967" s="51">
        <v>8.1669999999999998</v>
      </c>
      <c r="L1967" s="51">
        <v>7.5949999999999998</v>
      </c>
      <c r="M1967" s="51">
        <v>7.048</v>
      </c>
      <c r="N1967" s="51">
        <v>7.06</v>
      </c>
      <c r="O1967" s="51">
        <v>7.0919999999999996</v>
      </c>
      <c r="P1967" s="51">
        <v>7.3840000000000003</v>
      </c>
      <c r="Q1967" s="51">
        <v>9.2129999999999992</v>
      </c>
      <c r="R1967" s="51">
        <v>8.9290000000000003</v>
      </c>
      <c r="S1967" s="51">
        <v>9.9459999999999997</v>
      </c>
      <c r="T1967" s="51">
        <v>10.222</v>
      </c>
      <c r="U1967" s="51">
        <v>2019</v>
      </c>
    </row>
    <row r="1968" spans="1:21" ht="15.5">
      <c r="A1968" s="51">
        <v>423</v>
      </c>
      <c r="B1968" s="51" t="s">
        <v>815</v>
      </c>
      <c r="C1968" s="51" t="s">
        <v>446</v>
      </c>
      <c r="D1968" s="51" t="str">
        <f t="shared" si="30"/>
        <v>GGX_NGDPCyprus</v>
      </c>
      <c r="E1968" s="51" t="s">
        <v>39</v>
      </c>
      <c r="F1968" s="51" t="s">
        <v>444</v>
      </c>
      <c r="G1968" s="51" t="s">
        <v>445</v>
      </c>
      <c r="H1968" s="51" t="s">
        <v>392</v>
      </c>
      <c r="I1968" s="51"/>
      <c r="J1968" s="51" t="s">
        <v>447</v>
      </c>
      <c r="K1968" s="51">
        <v>42.012</v>
      </c>
      <c r="L1968" s="51">
        <v>42.204000000000001</v>
      </c>
      <c r="M1968" s="51">
        <v>40.438000000000002</v>
      </c>
      <c r="N1968" s="51">
        <v>39.478999999999999</v>
      </c>
      <c r="O1968" s="51">
        <v>37.466000000000001</v>
      </c>
      <c r="P1968" s="51">
        <v>36.701000000000001</v>
      </c>
      <c r="Q1968" s="51">
        <v>42.984999999999999</v>
      </c>
      <c r="R1968" s="51">
        <v>40.064</v>
      </c>
      <c r="S1968" s="51">
        <v>47.363</v>
      </c>
      <c r="T1968" s="51">
        <v>47.039000000000001</v>
      </c>
      <c r="U1968" s="51">
        <v>2019</v>
      </c>
    </row>
    <row r="1969" spans="1:21" ht="15.5">
      <c r="A1969" s="51">
        <v>423</v>
      </c>
      <c r="B1969" s="51" t="s">
        <v>815</v>
      </c>
      <c r="C1969" s="51" t="s">
        <v>448</v>
      </c>
      <c r="D1969" s="51" t="str">
        <f t="shared" si="30"/>
        <v>GGXCNLCyprus</v>
      </c>
      <c r="E1969" s="51" t="s">
        <v>39</v>
      </c>
      <c r="F1969" s="51" t="s">
        <v>449</v>
      </c>
      <c r="G1969" s="51" t="s">
        <v>450</v>
      </c>
      <c r="H1969" s="51" t="s">
        <v>342</v>
      </c>
      <c r="I1969" s="51" t="s">
        <v>343</v>
      </c>
      <c r="J1969" s="51" t="s">
        <v>821</v>
      </c>
      <c r="K1969" s="51">
        <v>-1.0820000000000001</v>
      </c>
      <c r="L1969" s="51">
        <v>-0.93100000000000005</v>
      </c>
      <c r="M1969" s="51">
        <v>-4.1000000000000002E-2</v>
      </c>
      <c r="N1969" s="51">
        <v>3.3000000000000002E-2</v>
      </c>
      <c r="O1969" s="51">
        <v>4.5999999999999999E-2</v>
      </c>
      <c r="P1969" s="51">
        <v>0.40300000000000002</v>
      </c>
      <c r="Q1969" s="51">
        <v>-0.74099999999999999</v>
      </c>
      <c r="R1969" s="51">
        <v>0.32700000000000001</v>
      </c>
      <c r="S1969" s="51">
        <v>-1.0589999999999999</v>
      </c>
      <c r="T1969" s="51">
        <v>-0.7</v>
      </c>
      <c r="U1969" s="51">
        <v>2019</v>
      </c>
    </row>
    <row r="1970" spans="1:21" ht="15.5">
      <c r="A1970" s="51">
        <v>423</v>
      </c>
      <c r="B1970" s="51" t="s">
        <v>815</v>
      </c>
      <c r="C1970" s="51" t="s">
        <v>451</v>
      </c>
      <c r="D1970" s="51" t="str">
        <f t="shared" si="30"/>
        <v>GGXCNL_NGDPCyprus</v>
      </c>
      <c r="E1970" s="51" t="s">
        <v>39</v>
      </c>
      <c r="F1970" s="51" t="s">
        <v>449</v>
      </c>
      <c r="G1970" s="51" t="s">
        <v>450</v>
      </c>
      <c r="H1970" s="51" t="s">
        <v>392</v>
      </c>
      <c r="I1970" s="51"/>
      <c r="J1970" s="51" t="s">
        <v>452</v>
      </c>
      <c r="K1970" s="51">
        <v>-5.5659999999999998</v>
      </c>
      <c r="L1970" s="51">
        <v>-5.173</v>
      </c>
      <c r="M1970" s="51">
        <v>-0.23400000000000001</v>
      </c>
      <c r="N1970" s="51">
        <v>0.186</v>
      </c>
      <c r="O1970" s="51">
        <v>0.24399999999999999</v>
      </c>
      <c r="P1970" s="51">
        <v>2.0009999999999999</v>
      </c>
      <c r="Q1970" s="51">
        <v>-3.4590000000000001</v>
      </c>
      <c r="R1970" s="51">
        <v>1.4670000000000001</v>
      </c>
      <c r="S1970" s="51">
        <v>-5.0410000000000004</v>
      </c>
      <c r="T1970" s="51">
        <v>-3.222</v>
      </c>
      <c r="U1970" s="51">
        <v>2019</v>
      </c>
    </row>
    <row r="1971" spans="1:21" ht="15.5">
      <c r="A1971" s="51">
        <v>423</v>
      </c>
      <c r="B1971" s="51" t="s">
        <v>815</v>
      </c>
      <c r="C1971" s="51" t="s">
        <v>453</v>
      </c>
      <c r="D1971" s="51" t="str">
        <f t="shared" si="30"/>
        <v>GGSBCyprus</v>
      </c>
      <c r="E1971" s="51" t="s">
        <v>39</v>
      </c>
      <c r="F1971" s="51" t="s">
        <v>454</v>
      </c>
      <c r="G1971" s="51" t="s">
        <v>455</v>
      </c>
      <c r="H1971" s="51" t="s">
        <v>342</v>
      </c>
      <c r="I1971" s="51" t="s">
        <v>343</v>
      </c>
      <c r="J1971" s="51" t="s">
        <v>821</v>
      </c>
      <c r="K1971" s="51">
        <v>-1.077</v>
      </c>
      <c r="L1971" s="51">
        <v>-0.54800000000000004</v>
      </c>
      <c r="M1971" s="51">
        <v>0.35199999999999998</v>
      </c>
      <c r="N1971" s="51">
        <v>0.82099999999999995</v>
      </c>
      <c r="O1971" s="51">
        <v>0.248</v>
      </c>
      <c r="P1971" s="51">
        <v>0.28499999999999998</v>
      </c>
      <c r="Q1971" s="51">
        <v>0.44</v>
      </c>
      <c r="R1971" s="51">
        <v>1.0999999999999999E-2</v>
      </c>
      <c r="S1971" s="51">
        <v>-0.97699999999999998</v>
      </c>
      <c r="T1971" s="51">
        <v>-0.65100000000000002</v>
      </c>
      <c r="U1971" s="51">
        <v>2019</v>
      </c>
    </row>
    <row r="1972" spans="1:21" ht="15.5">
      <c r="A1972" s="51">
        <v>423</v>
      </c>
      <c r="B1972" s="51" t="s">
        <v>815</v>
      </c>
      <c r="C1972" s="51" t="s">
        <v>456</v>
      </c>
      <c r="D1972" s="51" t="str">
        <f t="shared" si="30"/>
        <v>GGSB_NPGDPCyprus</v>
      </c>
      <c r="E1972" s="51" t="s">
        <v>39</v>
      </c>
      <c r="F1972" s="51" t="s">
        <v>454</v>
      </c>
      <c r="G1972" s="51" t="s">
        <v>455</v>
      </c>
      <c r="H1972" s="51" t="s">
        <v>380</v>
      </c>
      <c r="I1972" s="51"/>
      <c r="J1972" s="51" t="s">
        <v>505</v>
      </c>
      <c r="K1972" s="51">
        <v>-4.2160000000000002</v>
      </c>
      <c r="L1972" s="51">
        <v>-2.1549999999999998</v>
      </c>
      <c r="M1972" s="51">
        <v>1.391</v>
      </c>
      <c r="N1972" s="51">
        <v>3.2309999999999999</v>
      </c>
      <c r="O1972" s="51">
        <v>0.96699999999999997</v>
      </c>
      <c r="P1972" s="51">
        <v>1.0820000000000001</v>
      </c>
      <c r="Q1972" s="51">
        <v>1.615</v>
      </c>
      <c r="R1972" s="51">
        <v>3.9E-2</v>
      </c>
      <c r="S1972" s="51">
        <v>-3.4710000000000001</v>
      </c>
      <c r="T1972" s="51">
        <v>-2.246</v>
      </c>
      <c r="U1972" s="51">
        <v>2019</v>
      </c>
    </row>
    <row r="1973" spans="1:21" ht="15.5">
      <c r="A1973" s="51">
        <v>423</v>
      </c>
      <c r="B1973" s="51" t="s">
        <v>815</v>
      </c>
      <c r="C1973" s="51" t="s">
        <v>457</v>
      </c>
      <c r="D1973" s="51" t="str">
        <f t="shared" si="30"/>
        <v>GGXONLBCyprus</v>
      </c>
      <c r="E1973" s="51" t="s">
        <v>39</v>
      </c>
      <c r="F1973" s="51" t="s">
        <v>458</v>
      </c>
      <c r="G1973" s="51" t="s">
        <v>459</v>
      </c>
      <c r="H1973" s="51" t="s">
        <v>342</v>
      </c>
      <c r="I1973" s="51" t="s">
        <v>343</v>
      </c>
      <c r="J1973" s="51" t="s">
        <v>821</v>
      </c>
      <c r="K1973" s="51">
        <v>-0.56799999999999995</v>
      </c>
      <c r="L1973" s="51">
        <v>-0.33900000000000002</v>
      </c>
      <c r="M1973" s="51">
        <v>0.48899999999999999</v>
      </c>
      <c r="N1973" s="51">
        <v>0.55400000000000005</v>
      </c>
      <c r="O1973" s="51">
        <v>0.51300000000000001</v>
      </c>
      <c r="P1973" s="51">
        <v>0.874</v>
      </c>
      <c r="Q1973" s="51">
        <v>-0.26</v>
      </c>
      <c r="R1973" s="51">
        <v>0.81200000000000006</v>
      </c>
      <c r="S1973" s="51">
        <v>-0.58899999999999997</v>
      </c>
      <c r="T1973" s="51">
        <v>-0.186</v>
      </c>
      <c r="U1973" s="51">
        <v>2019</v>
      </c>
    </row>
    <row r="1974" spans="1:21" ht="15.5">
      <c r="A1974" s="51">
        <v>423</v>
      </c>
      <c r="B1974" s="51" t="s">
        <v>815</v>
      </c>
      <c r="C1974" s="51" t="s">
        <v>460</v>
      </c>
      <c r="D1974" s="51" t="str">
        <f t="shared" si="30"/>
        <v>GGXONLB_NGDPCyprus</v>
      </c>
      <c r="E1974" s="51" t="s">
        <v>39</v>
      </c>
      <c r="F1974" s="51" t="s">
        <v>458</v>
      </c>
      <c r="G1974" s="51" t="s">
        <v>459</v>
      </c>
      <c r="H1974" s="51" t="s">
        <v>392</v>
      </c>
      <c r="I1974" s="51"/>
      <c r="J1974" s="51" t="s">
        <v>461</v>
      </c>
      <c r="K1974" s="51">
        <v>-2.923</v>
      </c>
      <c r="L1974" s="51">
        <v>-1.8839999999999999</v>
      </c>
      <c r="M1974" s="51">
        <v>2.8069999999999999</v>
      </c>
      <c r="N1974" s="51">
        <v>3.0950000000000002</v>
      </c>
      <c r="O1974" s="51">
        <v>2.7120000000000002</v>
      </c>
      <c r="P1974" s="51">
        <v>4.3460000000000001</v>
      </c>
      <c r="Q1974" s="51">
        <v>-1.214</v>
      </c>
      <c r="R1974" s="51">
        <v>3.6429999999999998</v>
      </c>
      <c r="S1974" s="51">
        <v>-2.8050000000000002</v>
      </c>
      <c r="T1974" s="51">
        <v>-0.85399999999999998</v>
      </c>
      <c r="U1974" s="51">
        <v>2019</v>
      </c>
    </row>
    <row r="1975" spans="1:21" ht="15.5">
      <c r="A1975" s="51">
        <v>423</v>
      </c>
      <c r="B1975" s="51" t="s">
        <v>815</v>
      </c>
      <c r="C1975" s="51" t="s">
        <v>462</v>
      </c>
      <c r="D1975" s="51" t="str">
        <f t="shared" si="30"/>
        <v>GGXWDNCyprus</v>
      </c>
      <c r="E1975" s="51" t="s">
        <v>39</v>
      </c>
      <c r="F1975" s="51" t="s">
        <v>463</v>
      </c>
      <c r="G1975" s="51" t="s">
        <v>464</v>
      </c>
      <c r="H1975" s="51" t="s">
        <v>342</v>
      </c>
      <c r="I1975" s="51" t="s">
        <v>343</v>
      </c>
      <c r="J1975" s="51" t="s">
        <v>821</v>
      </c>
      <c r="K1975" s="51">
        <v>13.073</v>
      </c>
      <c r="L1975" s="51">
        <v>14.173</v>
      </c>
      <c r="M1975" s="51">
        <v>15.753</v>
      </c>
      <c r="N1975" s="51">
        <v>16.196999999999999</v>
      </c>
      <c r="O1975" s="51">
        <v>16.234999999999999</v>
      </c>
      <c r="P1975" s="51">
        <v>15.839</v>
      </c>
      <c r="Q1975" s="51">
        <v>11.257</v>
      </c>
      <c r="R1975" s="51">
        <v>10.715999999999999</v>
      </c>
      <c r="S1975" s="51" t="s">
        <v>95</v>
      </c>
      <c r="T1975" s="51" t="s">
        <v>95</v>
      </c>
      <c r="U1975" s="51">
        <v>2019</v>
      </c>
    </row>
    <row r="1976" spans="1:21" ht="15.5">
      <c r="A1976" s="51">
        <v>423</v>
      </c>
      <c r="B1976" s="51" t="s">
        <v>815</v>
      </c>
      <c r="C1976" s="51" t="s">
        <v>465</v>
      </c>
      <c r="D1976" s="51" t="str">
        <f t="shared" si="30"/>
        <v>GGXWDN_NGDPCyprus</v>
      </c>
      <c r="E1976" s="51" t="s">
        <v>39</v>
      </c>
      <c r="F1976" s="51" t="s">
        <v>463</v>
      </c>
      <c r="G1976" s="51" t="s">
        <v>464</v>
      </c>
      <c r="H1976" s="51" t="s">
        <v>392</v>
      </c>
      <c r="I1976" s="51"/>
      <c r="J1976" s="51" t="s">
        <v>487</v>
      </c>
      <c r="K1976" s="51">
        <v>67.245000000000005</v>
      </c>
      <c r="L1976" s="51">
        <v>78.759</v>
      </c>
      <c r="M1976" s="51">
        <v>90.376999999999995</v>
      </c>
      <c r="N1976" s="51">
        <v>90.569000000000003</v>
      </c>
      <c r="O1976" s="51">
        <v>85.768000000000001</v>
      </c>
      <c r="P1976" s="51">
        <v>78.724000000000004</v>
      </c>
      <c r="Q1976" s="51">
        <v>52.524000000000001</v>
      </c>
      <c r="R1976" s="51">
        <v>48.081000000000003</v>
      </c>
      <c r="S1976" s="51" t="s">
        <v>95</v>
      </c>
      <c r="T1976" s="51" t="s">
        <v>95</v>
      </c>
      <c r="U1976" s="51">
        <v>2019</v>
      </c>
    </row>
    <row r="1977" spans="1:21" ht="15.5">
      <c r="A1977" s="51">
        <v>423</v>
      </c>
      <c r="B1977" s="51" t="s">
        <v>815</v>
      </c>
      <c r="C1977" s="51" t="s">
        <v>466</v>
      </c>
      <c r="D1977" s="51" t="str">
        <f t="shared" si="30"/>
        <v>GGXWDGCyprus</v>
      </c>
      <c r="E1977" s="51" t="s">
        <v>39</v>
      </c>
      <c r="F1977" s="51" t="s">
        <v>467</v>
      </c>
      <c r="G1977" s="51" t="s">
        <v>468</v>
      </c>
      <c r="H1977" s="51" t="s">
        <v>342</v>
      </c>
      <c r="I1977" s="51" t="s">
        <v>343</v>
      </c>
      <c r="J1977" s="51" t="s">
        <v>821</v>
      </c>
      <c r="K1977" s="51">
        <v>15.430999999999999</v>
      </c>
      <c r="L1977" s="51">
        <v>18.518999999999998</v>
      </c>
      <c r="M1977" s="51">
        <v>19.013999999999999</v>
      </c>
      <c r="N1977" s="51">
        <v>19.164000000000001</v>
      </c>
      <c r="O1977" s="51">
        <v>19.509</v>
      </c>
      <c r="P1977" s="51">
        <v>18.814</v>
      </c>
      <c r="Q1977" s="51">
        <v>21.256</v>
      </c>
      <c r="R1977" s="51">
        <v>20.957999999999998</v>
      </c>
      <c r="S1977" s="51">
        <v>24.823</v>
      </c>
      <c r="T1977" s="51">
        <v>24.55</v>
      </c>
      <c r="U1977" s="51">
        <v>2019</v>
      </c>
    </row>
    <row r="1978" spans="1:21" ht="15.5">
      <c r="A1978" s="51">
        <v>423</v>
      </c>
      <c r="B1978" s="51" t="s">
        <v>815</v>
      </c>
      <c r="C1978" s="51" t="s">
        <v>469</v>
      </c>
      <c r="D1978" s="51" t="str">
        <f t="shared" si="30"/>
        <v>GGXWDG_NGDPCyprus</v>
      </c>
      <c r="E1978" s="51" t="s">
        <v>39</v>
      </c>
      <c r="F1978" s="51" t="s">
        <v>467</v>
      </c>
      <c r="G1978" s="51" t="s">
        <v>468</v>
      </c>
      <c r="H1978" s="51" t="s">
        <v>392</v>
      </c>
      <c r="I1978" s="51"/>
      <c r="J1978" s="51" t="s">
        <v>470</v>
      </c>
      <c r="K1978" s="51">
        <v>79.375</v>
      </c>
      <c r="L1978" s="51">
        <v>102.91</v>
      </c>
      <c r="M1978" s="51">
        <v>109.086</v>
      </c>
      <c r="N1978" s="51">
        <v>107.15900000000001</v>
      </c>
      <c r="O1978" s="51">
        <v>103.06399999999999</v>
      </c>
      <c r="P1978" s="51">
        <v>93.51</v>
      </c>
      <c r="Q1978" s="51">
        <v>99.177000000000007</v>
      </c>
      <c r="R1978" s="51">
        <v>94.036000000000001</v>
      </c>
      <c r="S1978" s="51">
        <v>118.20099999999999</v>
      </c>
      <c r="T1978" s="51">
        <v>112.96899999999999</v>
      </c>
      <c r="U1978" s="51">
        <v>2019</v>
      </c>
    </row>
    <row r="1979" spans="1:21" ht="15.5">
      <c r="A1979" s="51">
        <v>423</v>
      </c>
      <c r="B1979" s="51" t="s">
        <v>815</v>
      </c>
      <c r="C1979" s="51" t="s">
        <v>471</v>
      </c>
      <c r="D1979" s="51" t="str">
        <f t="shared" si="30"/>
        <v>NGDP_FYCyprus</v>
      </c>
      <c r="E1979" s="51" t="s">
        <v>39</v>
      </c>
      <c r="F1979" s="51" t="s">
        <v>472</v>
      </c>
      <c r="G1979" s="51" t="s">
        <v>473</v>
      </c>
      <c r="H1979" s="51" t="s">
        <v>342</v>
      </c>
      <c r="I1979" s="51" t="s">
        <v>343</v>
      </c>
      <c r="J1979" s="51" t="s">
        <v>821</v>
      </c>
      <c r="K1979" s="51">
        <v>19.440999999999999</v>
      </c>
      <c r="L1979" s="51">
        <v>17.995000000000001</v>
      </c>
      <c r="M1979" s="51">
        <v>17.43</v>
      </c>
      <c r="N1979" s="51">
        <v>17.884</v>
      </c>
      <c r="O1979" s="51">
        <v>18.928999999999998</v>
      </c>
      <c r="P1979" s="51">
        <v>20.12</v>
      </c>
      <c r="Q1979" s="51">
        <v>21.433</v>
      </c>
      <c r="R1979" s="51">
        <v>22.286999999999999</v>
      </c>
      <c r="S1979" s="51">
        <v>21</v>
      </c>
      <c r="T1979" s="51">
        <v>21.731999999999999</v>
      </c>
      <c r="U1979" s="51">
        <v>2019</v>
      </c>
    </row>
    <row r="1980" spans="1:21" ht="15.5">
      <c r="A1980" s="51">
        <v>423</v>
      </c>
      <c r="B1980" s="51" t="s">
        <v>815</v>
      </c>
      <c r="C1980" s="51" t="s">
        <v>474</v>
      </c>
      <c r="D1980" s="51" t="str">
        <f t="shared" si="30"/>
        <v>BCACyprus</v>
      </c>
      <c r="E1980" s="51" t="s">
        <v>39</v>
      </c>
      <c r="F1980" s="51" t="s">
        <v>475</v>
      </c>
      <c r="G1980" s="51" t="s">
        <v>476</v>
      </c>
      <c r="H1980" s="51" t="s">
        <v>352</v>
      </c>
      <c r="I1980" s="51" t="s">
        <v>343</v>
      </c>
      <c r="J1980" s="51" t="s">
        <v>822</v>
      </c>
      <c r="K1980" s="51">
        <v>-0.96699999999999997</v>
      </c>
      <c r="L1980" s="51">
        <v>-0.35199999999999998</v>
      </c>
      <c r="M1980" s="51">
        <v>-0.94199999999999995</v>
      </c>
      <c r="N1980" s="51">
        <v>-8.8999999999999996E-2</v>
      </c>
      <c r="O1980" s="51">
        <v>-0.88</v>
      </c>
      <c r="P1980" s="51">
        <v>-1.2070000000000001</v>
      </c>
      <c r="Q1980" s="51">
        <v>-0.995</v>
      </c>
      <c r="R1980" s="51">
        <v>-1.5740000000000001</v>
      </c>
      <c r="S1980" s="51">
        <v>-2.476</v>
      </c>
      <c r="T1980" s="51">
        <v>-2.2610000000000001</v>
      </c>
      <c r="U1980" s="51">
        <v>2019</v>
      </c>
    </row>
    <row r="1981" spans="1:21" ht="15.5">
      <c r="A1981" s="51">
        <v>423</v>
      </c>
      <c r="B1981" s="51" t="s">
        <v>815</v>
      </c>
      <c r="C1981" s="51" t="s">
        <v>478</v>
      </c>
      <c r="D1981" s="51" t="str">
        <f t="shared" si="30"/>
        <v>BCA_NGDPDCyprus</v>
      </c>
      <c r="E1981" s="51" t="s">
        <v>39</v>
      </c>
      <c r="F1981" s="51" t="s">
        <v>475</v>
      </c>
      <c r="G1981" s="51" t="s">
        <v>476</v>
      </c>
      <c r="H1981" s="51" t="s">
        <v>392</v>
      </c>
      <c r="I1981" s="51"/>
      <c r="J1981" s="51" t="s">
        <v>479</v>
      </c>
      <c r="K1981" s="51">
        <v>-3.8679999999999999</v>
      </c>
      <c r="L1981" s="51">
        <v>-1.474</v>
      </c>
      <c r="M1981" s="51">
        <v>-4.069</v>
      </c>
      <c r="N1981" s="51">
        <v>-0.44800000000000001</v>
      </c>
      <c r="O1981" s="51">
        <v>-4.2030000000000003</v>
      </c>
      <c r="P1981" s="51">
        <v>-5.3129999999999997</v>
      </c>
      <c r="Q1981" s="51">
        <v>-3.9289999999999998</v>
      </c>
      <c r="R1981" s="51">
        <v>-6.3090000000000002</v>
      </c>
      <c r="S1981" s="51">
        <v>-10.332000000000001</v>
      </c>
      <c r="T1981" s="51">
        <v>-8.5370000000000008</v>
      </c>
      <c r="U1981" s="51">
        <v>2019</v>
      </c>
    </row>
    <row r="1982" spans="1:21" ht="15.5">
      <c r="A1982" s="51">
        <v>935</v>
      </c>
      <c r="B1982" s="51" t="s">
        <v>823</v>
      </c>
      <c r="C1982" s="51" t="s">
        <v>338</v>
      </c>
      <c r="D1982" s="51" t="str">
        <f t="shared" si="30"/>
        <v>NGDP_RCzech Republic</v>
      </c>
      <c r="E1982" s="51" t="s">
        <v>40</v>
      </c>
      <c r="F1982" s="51" t="s">
        <v>340</v>
      </c>
      <c r="G1982" s="51" t="s">
        <v>341</v>
      </c>
      <c r="H1982" s="51" t="s">
        <v>342</v>
      </c>
      <c r="I1982" s="51" t="s">
        <v>343</v>
      </c>
      <c r="J1982" s="51" t="s">
        <v>824</v>
      </c>
      <c r="K1982" s="51">
        <v>4293.7700000000004</v>
      </c>
      <c r="L1982" s="51">
        <v>4291.8</v>
      </c>
      <c r="M1982" s="51">
        <v>4388.8900000000003</v>
      </c>
      <c r="N1982" s="51">
        <v>4625.38</v>
      </c>
      <c r="O1982" s="51">
        <v>4742.74</v>
      </c>
      <c r="P1982" s="51">
        <v>4987.88</v>
      </c>
      <c r="Q1982" s="51">
        <v>5147.42</v>
      </c>
      <c r="R1982" s="51">
        <v>5266.51</v>
      </c>
      <c r="S1982" s="51">
        <v>4973.93</v>
      </c>
      <c r="T1982" s="51">
        <v>5183.71</v>
      </c>
      <c r="U1982" s="51">
        <v>2019</v>
      </c>
    </row>
    <row r="1983" spans="1:21" ht="15.5">
      <c r="A1983" s="51">
        <v>935</v>
      </c>
      <c r="B1983" s="51" t="s">
        <v>823</v>
      </c>
      <c r="C1983" s="51" t="s">
        <v>345</v>
      </c>
      <c r="D1983" s="51" t="str">
        <f t="shared" si="30"/>
        <v>NGDP_RPCHCzech Republic</v>
      </c>
      <c r="E1983" s="51" t="s">
        <v>40</v>
      </c>
      <c r="F1983" s="51" t="s">
        <v>340</v>
      </c>
      <c r="G1983" s="51" t="s">
        <v>346</v>
      </c>
      <c r="H1983" s="51" t="s">
        <v>347</v>
      </c>
      <c r="I1983" s="51"/>
      <c r="J1983" s="51" t="s">
        <v>348</v>
      </c>
      <c r="K1983" s="51">
        <v>-0.78500000000000003</v>
      </c>
      <c r="L1983" s="51">
        <v>-4.5999999999999999E-2</v>
      </c>
      <c r="M1983" s="51">
        <v>2.262</v>
      </c>
      <c r="N1983" s="51">
        <v>5.3879999999999999</v>
      </c>
      <c r="O1983" s="51">
        <v>2.5369999999999999</v>
      </c>
      <c r="P1983" s="51">
        <v>5.1689999999999996</v>
      </c>
      <c r="Q1983" s="51">
        <v>3.1989999999999998</v>
      </c>
      <c r="R1983" s="51">
        <v>2.3140000000000001</v>
      </c>
      <c r="S1983" s="51">
        <v>-5.556</v>
      </c>
      <c r="T1983" s="51">
        <v>4.218</v>
      </c>
      <c r="U1983" s="51">
        <v>2019</v>
      </c>
    </row>
    <row r="1984" spans="1:21" ht="15.5">
      <c r="A1984" s="51">
        <v>935</v>
      </c>
      <c r="B1984" s="51" t="s">
        <v>823</v>
      </c>
      <c r="C1984" s="51" t="s">
        <v>349</v>
      </c>
      <c r="D1984" s="51" t="str">
        <f t="shared" si="30"/>
        <v>NGDPCzech Republic</v>
      </c>
      <c r="E1984" s="51" t="s">
        <v>40</v>
      </c>
      <c r="F1984" s="51" t="s">
        <v>155</v>
      </c>
      <c r="G1984" s="51" t="s">
        <v>350</v>
      </c>
      <c r="H1984" s="51" t="s">
        <v>342</v>
      </c>
      <c r="I1984" s="51" t="s">
        <v>343</v>
      </c>
      <c r="J1984" s="51" t="s">
        <v>824</v>
      </c>
      <c r="K1984" s="51">
        <v>4088.91</v>
      </c>
      <c r="L1984" s="51">
        <v>4142.8100000000004</v>
      </c>
      <c r="M1984" s="51">
        <v>4345.7700000000004</v>
      </c>
      <c r="N1984" s="51">
        <v>4625.38</v>
      </c>
      <c r="O1984" s="51">
        <v>4796.87</v>
      </c>
      <c r="P1984" s="51">
        <v>5110.74</v>
      </c>
      <c r="Q1984" s="51">
        <v>5409.67</v>
      </c>
      <c r="R1984" s="51">
        <v>5748.81</v>
      </c>
      <c r="S1984" s="51">
        <v>5604.23</v>
      </c>
      <c r="T1984" s="51">
        <v>5867.15</v>
      </c>
      <c r="U1984" s="51">
        <v>2019</v>
      </c>
    </row>
    <row r="1985" spans="1:21" ht="15.5">
      <c r="A1985" s="51">
        <v>935</v>
      </c>
      <c r="B1985" s="51" t="s">
        <v>823</v>
      </c>
      <c r="C1985" s="51" t="s">
        <v>157</v>
      </c>
      <c r="D1985" s="51" t="str">
        <f t="shared" si="30"/>
        <v>NGDPDCzech Republic</v>
      </c>
      <c r="E1985" s="51" t="s">
        <v>40</v>
      </c>
      <c r="F1985" s="51" t="s">
        <v>155</v>
      </c>
      <c r="G1985" s="51" t="s">
        <v>351</v>
      </c>
      <c r="H1985" s="51" t="s">
        <v>352</v>
      </c>
      <c r="I1985" s="51" t="s">
        <v>343</v>
      </c>
      <c r="J1985" s="51" t="s">
        <v>353</v>
      </c>
      <c r="K1985" s="51">
        <v>208.858</v>
      </c>
      <c r="L1985" s="51">
        <v>211.68600000000001</v>
      </c>
      <c r="M1985" s="51">
        <v>209.35900000000001</v>
      </c>
      <c r="N1985" s="51">
        <v>188.03299999999999</v>
      </c>
      <c r="O1985" s="51">
        <v>196.27199999999999</v>
      </c>
      <c r="P1985" s="51">
        <v>218.62899999999999</v>
      </c>
      <c r="Q1985" s="51">
        <v>248.95</v>
      </c>
      <c r="R1985" s="51">
        <v>250.68600000000001</v>
      </c>
      <c r="S1985" s="51">
        <v>241.45500000000001</v>
      </c>
      <c r="T1985" s="51">
        <v>276.10899999999998</v>
      </c>
      <c r="U1985" s="51">
        <v>2019</v>
      </c>
    </row>
    <row r="1986" spans="1:21" ht="15.5">
      <c r="A1986" s="51">
        <v>935</v>
      </c>
      <c r="B1986" s="51" t="s">
        <v>823</v>
      </c>
      <c r="C1986" s="51" t="s">
        <v>354</v>
      </c>
      <c r="D1986" s="51" t="str">
        <f t="shared" si="30"/>
        <v>PPPGDPCzech Republic</v>
      </c>
      <c r="E1986" s="51" t="s">
        <v>40</v>
      </c>
      <c r="F1986" s="51" t="s">
        <v>155</v>
      </c>
      <c r="G1986" s="51" t="s">
        <v>355</v>
      </c>
      <c r="H1986" s="51" t="s">
        <v>356</v>
      </c>
      <c r="I1986" s="51" t="s">
        <v>343</v>
      </c>
      <c r="J1986" s="51" t="s">
        <v>353</v>
      </c>
      <c r="K1986" s="51">
        <v>307.49</v>
      </c>
      <c r="L1986" s="51">
        <v>324.02999999999997</v>
      </c>
      <c r="M1986" s="51">
        <v>342.1</v>
      </c>
      <c r="N1986" s="51">
        <v>357.6</v>
      </c>
      <c r="O1986" s="51">
        <v>381.38200000000001</v>
      </c>
      <c r="P1986" s="51">
        <v>412.90300000000002</v>
      </c>
      <c r="Q1986" s="51">
        <v>436.34100000000001</v>
      </c>
      <c r="R1986" s="51">
        <v>454.40600000000001</v>
      </c>
      <c r="S1986" s="51">
        <v>434.36399999999998</v>
      </c>
      <c r="T1986" s="51">
        <v>460.93299999999999</v>
      </c>
      <c r="U1986" s="51">
        <v>2019</v>
      </c>
    </row>
    <row r="1987" spans="1:21" ht="15.5">
      <c r="A1987" s="51">
        <v>935</v>
      </c>
      <c r="B1987" s="51" t="s">
        <v>823</v>
      </c>
      <c r="C1987" s="51" t="s">
        <v>357</v>
      </c>
      <c r="D1987" s="51" t="str">
        <f t="shared" ref="D1987:D2050" si="31">C1987&amp;E1987</f>
        <v>NGDP_DCzech Republic</v>
      </c>
      <c r="E1987" s="51" t="s">
        <v>40</v>
      </c>
      <c r="F1987" s="51" t="s">
        <v>358</v>
      </c>
      <c r="G1987" s="51" t="s">
        <v>359</v>
      </c>
      <c r="H1987" s="51" t="s">
        <v>360</v>
      </c>
      <c r="I1987" s="51"/>
      <c r="J1987" s="51" t="s">
        <v>361</v>
      </c>
      <c r="K1987" s="51">
        <v>95.228999999999999</v>
      </c>
      <c r="L1987" s="51">
        <v>96.528000000000006</v>
      </c>
      <c r="M1987" s="51">
        <v>99.016999999999996</v>
      </c>
      <c r="N1987" s="51">
        <v>100</v>
      </c>
      <c r="O1987" s="51">
        <v>101.14100000000001</v>
      </c>
      <c r="P1987" s="51">
        <v>102.46299999999999</v>
      </c>
      <c r="Q1987" s="51">
        <v>105.095</v>
      </c>
      <c r="R1987" s="51">
        <v>109.158</v>
      </c>
      <c r="S1987" s="51">
        <v>112.672</v>
      </c>
      <c r="T1987" s="51">
        <v>113.184</v>
      </c>
      <c r="U1987" s="51">
        <v>2019</v>
      </c>
    </row>
    <row r="1988" spans="1:21" ht="15.5">
      <c r="A1988" s="51">
        <v>935</v>
      </c>
      <c r="B1988" s="51" t="s">
        <v>823</v>
      </c>
      <c r="C1988" s="51" t="s">
        <v>362</v>
      </c>
      <c r="D1988" s="51" t="str">
        <f t="shared" si="31"/>
        <v>NGDPRPCCzech Republic</v>
      </c>
      <c r="E1988" s="51" t="s">
        <v>40</v>
      </c>
      <c r="F1988" s="51" t="s">
        <v>363</v>
      </c>
      <c r="G1988" s="51" t="s">
        <v>364</v>
      </c>
      <c r="H1988" s="51" t="s">
        <v>342</v>
      </c>
      <c r="I1988" s="51" t="s">
        <v>333</v>
      </c>
      <c r="J1988" s="51" t="s">
        <v>365</v>
      </c>
      <c r="K1988" s="51">
        <v>408718.91</v>
      </c>
      <c r="L1988" s="51">
        <v>408116.39</v>
      </c>
      <c r="M1988" s="51">
        <v>417495.54</v>
      </c>
      <c r="N1988" s="51">
        <v>438912.25</v>
      </c>
      <c r="O1988" s="51">
        <v>449384.84</v>
      </c>
      <c r="P1988" s="51">
        <v>471496.44</v>
      </c>
      <c r="Q1988" s="51">
        <v>485145.55</v>
      </c>
      <c r="R1988" s="51">
        <v>494517.46</v>
      </c>
      <c r="S1988" s="51">
        <v>465119.94</v>
      </c>
      <c r="T1988" s="51">
        <v>483087.82</v>
      </c>
      <c r="U1988" s="51">
        <v>2019</v>
      </c>
    </row>
    <row r="1989" spans="1:21" ht="15.5">
      <c r="A1989" s="51">
        <v>935</v>
      </c>
      <c r="B1989" s="51" t="s">
        <v>823</v>
      </c>
      <c r="C1989" s="51" t="s">
        <v>366</v>
      </c>
      <c r="D1989" s="51" t="str">
        <f t="shared" si="31"/>
        <v>NGDPRPPPPCCzech Republic</v>
      </c>
      <c r="E1989" s="51" t="s">
        <v>40</v>
      </c>
      <c r="F1989" s="51" t="s">
        <v>363</v>
      </c>
      <c r="G1989" s="51" t="s">
        <v>367</v>
      </c>
      <c r="H1989" s="51" t="s">
        <v>368</v>
      </c>
      <c r="I1989" s="51" t="s">
        <v>333</v>
      </c>
      <c r="J1989" s="51" t="s">
        <v>365</v>
      </c>
      <c r="K1989" s="51">
        <v>33834.28</v>
      </c>
      <c r="L1989" s="51">
        <v>33784.400000000001</v>
      </c>
      <c r="M1989" s="51">
        <v>34560.82</v>
      </c>
      <c r="N1989" s="51">
        <v>36333.730000000003</v>
      </c>
      <c r="O1989" s="51">
        <v>37200.660000000003</v>
      </c>
      <c r="P1989" s="51">
        <v>39031.089999999997</v>
      </c>
      <c r="Q1989" s="51">
        <v>40160.980000000003</v>
      </c>
      <c r="R1989" s="51">
        <v>40936.800000000003</v>
      </c>
      <c r="S1989" s="51">
        <v>38503.230000000003</v>
      </c>
      <c r="T1989" s="51">
        <v>39990.639999999999</v>
      </c>
      <c r="U1989" s="51">
        <v>2019</v>
      </c>
    </row>
    <row r="1990" spans="1:21" ht="15.5">
      <c r="A1990" s="51">
        <v>935</v>
      </c>
      <c r="B1990" s="51" t="s">
        <v>823</v>
      </c>
      <c r="C1990" s="51" t="s">
        <v>369</v>
      </c>
      <c r="D1990" s="51" t="str">
        <f t="shared" si="31"/>
        <v>NGDPPCCzech Republic</v>
      </c>
      <c r="E1990" s="51" t="s">
        <v>40</v>
      </c>
      <c r="F1990" s="51" t="s">
        <v>370</v>
      </c>
      <c r="G1990" s="51" t="s">
        <v>371</v>
      </c>
      <c r="H1990" s="51" t="s">
        <v>342</v>
      </c>
      <c r="I1990" s="51" t="s">
        <v>333</v>
      </c>
      <c r="J1990" s="51" t="s">
        <v>372</v>
      </c>
      <c r="K1990" s="51">
        <v>389218.35</v>
      </c>
      <c r="L1990" s="51">
        <v>393948.44</v>
      </c>
      <c r="M1990" s="51">
        <v>413393.53</v>
      </c>
      <c r="N1990" s="51">
        <v>438912.25</v>
      </c>
      <c r="O1990" s="51">
        <v>454514.34</v>
      </c>
      <c r="P1990" s="51">
        <v>483110.88</v>
      </c>
      <c r="Q1990" s="51">
        <v>509862.11</v>
      </c>
      <c r="R1990" s="51">
        <v>539804.03</v>
      </c>
      <c r="S1990" s="51">
        <v>524060.29</v>
      </c>
      <c r="T1990" s="51">
        <v>546779.35</v>
      </c>
      <c r="U1990" s="51">
        <v>2019</v>
      </c>
    </row>
    <row r="1991" spans="1:21" ht="15.5">
      <c r="A1991" s="51">
        <v>935</v>
      </c>
      <c r="B1991" s="51" t="s">
        <v>823</v>
      </c>
      <c r="C1991" s="51" t="s">
        <v>373</v>
      </c>
      <c r="D1991" s="51" t="str">
        <f t="shared" si="31"/>
        <v>NGDPDPCCzech Republic</v>
      </c>
      <c r="E1991" s="51" t="s">
        <v>40</v>
      </c>
      <c r="F1991" s="51" t="s">
        <v>370</v>
      </c>
      <c r="G1991" s="51" t="s">
        <v>374</v>
      </c>
      <c r="H1991" s="51" t="s">
        <v>352</v>
      </c>
      <c r="I1991" s="51" t="s">
        <v>333</v>
      </c>
      <c r="J1991" s="51" t="s">
        <v>372</v>
      </c>
      <c r="K1991" s="51">
        <v>19880.900000000001</v>
      </c>
      <c r="L1991" s="51">
        <v>20129.62</v>
      </c>
      <c r="M1991" s="51">
        <v>19915.38</v>
      </c>
      <c r="N1991" s="51">
        <v>17842.87</v>
      </c>
      <c r="O1991" s="51">
        <v>18597.21</v>
      </c>
      <c r="P1991" s="51">
        <v>20666.669999999998</v>
      </c>
      <c r="Q1991" s="51">
        <v>23463.599999999999</v>
      </c>
      <c r="R1991" s="51">
        <v>23539.08</v>
      </c>
      <c r="S1991" s="51">
        <v>22578.83</v>
      </c>
      <c r="T1991" s="51">
        <v>25731.55</v>
      </c>
      <c r="U1991" s="51">
        <v>2019</v>
      </c>
    </row>
    <row r="1992" spans="1:21" ht="15.5">
      <c r="A1992" s="51">
        <v>935</v>
      </c>
      <c r="B1992" s="51" t="s">
        <v>823</v>
      </c>
      <c r="C1992" s="51" t="s">
        <v>375</v>
      </c>
      <c r="D1992" s="51" t="str">
        <f t="shared" si="31"/>
        <v>PPPPCCzech Republic</v>
      </c>
      <c r="E1992" s="51" t="s">
        <v>40</v>
      </c>
      <c r="F1992" s="51" t="s">
        <v>370</v>
      </c>
      <c r="G1992" s="51" t="s">
        <v>376</v>
      </c>
      <c r="H1992" s="51" t="s">
        <v>356</v>
      </c>
      <c r="I1992" s="51" t="s">
        <v>333</v>
      </c>
      <c r="J1992" s="51" t="s">
        <v>372</v>
      </c>
      <c r="K1992" s="51">
        <v>29269.599999999999</v>
      </c>
      <c r="L1992" s="51">
        <v>30812.68</v>
      </c>
      <c r="M1992" s="51">
        <v>32542.45</v>
      </c>
      <c r="N1992" s="51">
        <v>33933.43</v>
      </c>
      <c r="O1992" s="51">
        <v>36136.769999999997</v>
      </c>
      <c r="P1992" s="51">
        <v>39031.089999999997</v>
      </c>
      <c r="Q1992" s="51">
        <v>41125.230000000003</v>
      </c>
      <c r="R1992" s="51">
        <v>42668.04</v>
      </c>
      <c r="S1992" s="51">
        <v>40618.050000000003</v>
      </c>
      <c r="T1992" s="51">
        <v>42955.92</v>
      </c>
      <c r="U1992" s="51">
        <v>2019</v>
      </c>
    </row>
    <row r="1993" spans="1:21" ht="15.5">
      <c r="A1993" s="51">
        <v>935</v>
      </c>
      <c r="B1993" s="51" t="s">
        <v>823</v>
      </c>
      <c r="C1993" s="51" t="s">
        <v>377</v>
      </c>
      <c r="D1993" s="51" t="str">
        <f t="shared" si="31"/>
        <v>NGAP_NPGDPCzech Republic</v>
      </c>
      <c r="E1993" s="51" t="s">
        <v>40</v>
      </c>
      <c r="F1993" s="51" t="s">
        <v>378</v>
      </c>
      <c r="G1993" s="51" t="s">
        <v>379</v>
      </c>
      <c r="H1993" s="51" t="s">
        <v>380</v>
      </c>
      <c r="I1993" s="51"/>
      <c r="J1993" s="51"/>
      <c r="K1993" s="51"/>
      <c r="L1993" s="51"/>
      <c r="M1993" s="51"/>
      <c r="N1993" s="51"/>
      <c r="O1993" s="51"/>
      <c r="P1993" s="51"/>
      <c r="Q1993" s="51"/>
      <c r="R1993" s="51"/>
      <c r="S1993" s="51"/>
      <c r="T1993" s="51"/>
      <c r="U1993" s="51"/>
    </row>
    <row r="1994" spans="1:21" ht="15.5">
      <c r="A1994" s="51">
        <v>935</v>
      </c>
      <c r="B1994" s="51" t="s">
        <v>823</v>
      </c>
      <c r="C1994" s="51" t="s">
        <v>381</v>
      </c>
      <c r="D1994" s="51" t="str">
        <f t="shared" si="31"/>
        <v>PPPSHCzech Republic</v>
      </c>
      <c r="E1994" s="51" t="s">
        <v>40</v>
      </c>
      <c r="F1994" s="51" t="s">
        <v>382</v>
      </c>
      <c r="G1994" s="51" t="s">
        <v>383</v>
      </c>
      <c r="H1994" s="51" t="s">
        <v>384</v>
      </c>
      <c r="I1994" s="51"/>
      <c r="J1994" s="51" t="s">
        <v>353</v>
      </c>
      <c r="K1994" s="51">
        <v>0.307</v>
      </c>
      <c r="L1994" s="51">
        <v>0.308</v>
      </c>
      <c r="M1994" s="51">
        <v>0.314</v>
      </c>
      <c r="N1994" s="51">
        <v>0.32100000000000001</v>
      </c>
      <c r="O1994" s="51">
        <v>0.33</v>
      </c>
      <c r="P1994" s="51">
        <v>0.33900000000000002</v>
      </c>
      <c r="Q1994" s="51">
        <v>0.33800000000000002</v>
      </c>
      <c r="R1994" s="51">
        <v>0.33700000000000002</v>
      </c>
      <c r="S1994" s="51">
        <v>0.33</v>
      </c>
      <c r="T1994" s="51">
        <v>0.32500000000000001</v>
      </c>
      <c r="U1994" s="51">
        <v>2019</v>
      </c>
    </row>
    <row r="1995" spans="1:21" ht="15.5">
      <c r="A1995" s="51">
        <v>935</v>
      </c>
      <c r="B1995" s="51" t="s">
        <v>823</v>
      </c>
      <c r="C1995" s="51" t="s">
        <v>385</v>
      </c>
      <c r="D1995" s="51" t="str">
        <f t="shared" si="31"/>
        <v>PPPEXCzech Republic</v>
      </c>
      <c r="E1995" s="51" t="s">
        <v>40</v>
      </c>
      <c r="F1995" s="51" t="s">
        <v>386</v>
      </c>
      <c r="G1995" s="51" t="s">
        <v>387</v>
      </c>
      <c r="H1995" s="51" t="s">
        <v>388</v>
      </c>
      <c r="I1995" s="51"/>
      <c r="J1995" s="51" t="s">
        <v>353</v>
      </c>
      <c r="K1995" s="51">
        <v>13.298</v>
      </c>
      <c r="L1995" s="51">
        <v>12.785</v>
      </c>
      <c r="M1995" s="51">
        <v>12.702999999999999</v>
      </c>
      <c r="N1995" s="51">
        <v>12.935</v>
      </c>
      <c r="O1995" s="51">
        <v>12.577999999999999</v>
      </c>
      <c r="P1995" s="51">
        <v>12.378</v>
      </c>
      <c r="Q1995" s="51">
        <v>12.398</v>
      </c>
      <c r="R1995" s="51">
        <v>12.651</v>
      </c>
      <c r="S1995" s="51">
        <v>12.901999999999999</v>
      </c>
      <c r="T1995" s="51">
        <v>12.728999999999999</v>
      </c>
      <c r="U1995" s="51">
        <v>2019</v>
      </c>
    </row>
    <row r="1996" spans="1:21" ht="15.5">
      <c r="A1996" s="51">
        <v>935</v>
      </c>
      <c r="B1996" s="51" t="s">
        <v>823</v>
      </c>
      <c r="C1996" s="51" t="s">
        <v>389</v>
      </c>
      <c r="D1996" s="51" t="str">
        <f t="shared" si="31"/>
        <v>NID_NGDPCzech Republic</v>
      </c>
      <c r="E1996" s="51" t="s">
        <v>40</v>
      </c>
      <c r="F1996" s="51" t="s">
        <v>390</v>
      </c>
      <c r="G1996" s="51" t="s">
        <v>391</v>
      </c>
      <c r="H1996" s="51" t="s">
        <v>392</v>
      </c>
      <c r="I1996" s="51"/>
      <c r="J1996" s="51" t="s">
        <v>824</v>
      </c>
      <c r="K1996" s="51">
        <v>26.36</v>
      </c>
      <c r="L1996" s="51">
        <v>25.013000000000002</v>
      </c>
      <c r="M1996" s="51">
        <v>26.01</v>
      </c>
      <c r="N1996" s="51">
        <v>27.983000000000001</v>
      </c>
      <c r="O1996" s="51">
        <v>26.024000000000001</v>
      </c>
      <c r="P1996" s="51">
        <v>26.372</v>
      </c>
      <c r="Q1996" s="51">
        <v>27.202000000000002</v>
      </c>
      <c r="R1996" s="51">
        <v>26.940999999999999</v>
      </c>
      <c r="S1996" s="51">
        <v>24.616</v>
      </c>
      <c r="T1996" s="51">
        <v>25.596</v>
      </c>
      <c r="U1996" s="51">
        <v>2019</v>
      </c>
    </row>
    <row r="1997" spans="1:21" ht="15.5">
      <c r="A1997" s="51">
        <v>935</v>
      </c>
      <c r="B1997" s="51" t="s">
        <v>823</v>
      </c>
      <c r="C1997" s="51" t="s">
        <v>393</v>
      </c>
      <c r="D1997" s="51" t="str">
        <f t="shared" si="31"/>
        <v>NGSD_NGDPCzech Republic</v>
      </c>
      <c r="E1997" s="51" t="s">
        <v>40</v>
      </c>
      <c r="F1997" s="51" t="s">
        <v>394</v>
      </c>
      <c r="G1997" s="51" t="s">
        <v>395</v>
      </c>
      <c r="H1997" s="51" t="s">
        <v>392</v>
      </c>
      <c r="I1997" s="51"/>
      <c r="J1997" s="51" t="s">
        <v>824</v>
      </c>
      <c r="K1997" s="51">
        <v>24.811</v>
      </c>
      <c r="L1997" s="51">
        <v>24.486999999999998</v>
      </c>
      <c r="M1997" s="51">
        <v>26.190999999999999</v>
      </c>
      <c r="N1997" s="51">
        <v>28.431999999999999</v>
      </c>
      <c r="O1997" s="51">
        <v>27.8</v>
      </c>
      <c r="P1997" s="51">
        <v>27.919</v>
      </c>
      <c r="Q1997" s="51">
        <v>27.648</v>
      </c>
      <c r="R1997" s="51">
        <v>26.646000000000001</v>
      </c>
      <c r="S1997" s="51">
        <v>28.129000000000001</v>
      </c>
      <c r="T1997" s="51">
        <v>26.491</v>
      </c>
      <c r="U1997" s="51">
        <v>2019</v>
      </c>
    </row>
    <row r="1998" spans="1:21" ht="15.5">
      <c r="A1998" s="51">
        <v>935</v>
      </c>
      <c r="B1998" s="51" t="s">
        <v>823</v>
      </c>
      <c r="C1998" s="51" t="s">
        <v>396</v>
      </c>
      <c r="D1998" s="51" t="str">
        <f t="shared" si="31"/>
        <v>PCPICzech Republic</v>
      </c>
      <c r="E1998" s="51" t="s">
        <v>40</v>
      </c>
      <c r="F1998" s="51" t="s">
        <v>397</v>
      </c>
      <c r="G1998" s="51" t="s">
        <v>398</v>
      </c>
      <c r="H1998" s="51" t="s">
        <v>360</v>
      </c>
      <c r="I1998" s="51"/>
      <c r="J1998" s="51" t="s">
        <v>825</v>
      </c>
      <c r="K1998" s="51">
        <v>97.917000000000002</v>
      </c>
      <c r="L1998" s="51">
        <v>99.325000000000003</v>
      </c>
      <c r="M1998" s="51">
        <v>99.667000000000002</v>
      </c>
      <c r="N1998" s="51">
        <v>99.974999999999994</v>
      </c>
      <c r="O1998" s="51">
        <v>100.658</v>
      </c>
      <c r="P1998" s="51">
        <v>103.125</v>
      </c>
      <c r="Q1998" s="51">
        <v>105.342</v>
      </c>
      <c r="R1998" s="51">
        <v>108.342</v>
      </c>
      <c r="S1998" s="51">
        <v>111.76600000000001</v>
      </c>
      <c r="T1998" s="51">
        <v>114.30800000000001</v>
      </c>
      <c r="U1998" s="51">
        <v>2019</v>
      </c>
    </row>
    <row r="1999" spans="1:21" ht="15.5">
      <c r="A1999" s="51">
        <v>935</v>
      </c>
      <c r="B1999" s="51" t="s">
        <v>823</v>
      </c>
      <c r="C1999" s="51" t="s">
        <v>400</v>
      </c>
      <c r="D1999" s="51" t="str">
        <f t="shared" si="31"/>
        <v>PCPIPCHCzech Republic</v>
      </c>
      <c r="E1999" s="51" t="s">
        <v>40</v>
      </c>
      <c r="F1999" s="51" t="s">
        <v>397</v>
      </c>
      <c r="G1999" s="51" t="s">
        <v>401</v>
      </c>
      <c r="H1999" s="51" t="s">
        <v>347</v>
      </c>
      <c r="I1999" s="51"/>
      <c r="J1999" s="51" t="s">
        <v>402</v>
      </c>
      <c r="K1999" s="51">
        <v>3.2879999999999998</v>
      </c>
      <c r="L1999" s="51">
        <v>1.4379999999999999</v>
      </c>
      <c r="M1999" s="51">
        <v>0.34399999999999997</v>
      </c>
      <c r="N1999" s="51">
        <v>0.309</v>
      </c>
      <c r="O1999" s="51">
        <v>0.68400000000000005</v>
      </c>
      <c r="P1999" s="51">
        <v>2.4510000000000001</v>
      </c>
      <c r="Q1999" s="51">
        <v>2.149</v>
      </c>
      <c r="R1999" s="51">
        <v>2.8479999999999999</v>
      </c>
      <c r="S1999" s="51">
        <v>3.161</v>
      </c>
      <c r="T1999" s="51">
        <v>2.274</v>
      </c>
      <c r="U1999" s="51">
        <v>2019</v>
      </c>
    </row>
    <row r="2000" spans="1:21" ht="15.5">
      <c r="A2000" s="51">
        <v>935</v>
      </c>
      <c r="B2000" s="51" t="s">
        <v>823</v>
      </c>
      <c r="C2000" s="51" t="s">
        <v>403</v>
      </c>
      <c r="D2000" s="51" t="str">
        <f t="shared" si="31"/>
        <v>PCPIECzech Republic</v>
      </c>
      <c r="E2000" s="51" t="s">
        <v>40</v>
      </c>
      <c r="F2000" s="51" t="s">
        <v>404</v>
      </c>
      <c r="G2000" s="51" t="s">
        <v>405</v>
      </c>
      <c r="H2000" s="51" t="s">
        <v>360</v>
      </c>
      <c r="I2000" s="51"/>
      <c r="J2000" s="51" t="s">
        <v>825</v>
      </c>
      <c r="K2000" s="51">
        <v>98</v>
      </c>
      <c r="L2000" s="51">
        <v>99.4</v>
      </c>
      <c r="M2000" s="51">
        <v>99.5</v>
      </c>
      <c r="N2000" s="51">
        <v>99.5</v>
      </c>
      <c r="O2000" s="51">
        <v>101.5</v>
      </c>
      <c r="P2000" s="51">
        <v>103.9</v>
      </c>
      <c r="Q2000" s="51">
        <v>106</v>
      </c>
      <c r="R2000" s="51">
        <v>109.4</v>
      </c>
      <c r="S2000" s="51">
        <v>112.328</v>
      </c>
      <c r="T2000" s="51">
        <v>114.88200000000001</v>
      </c>
      <c r="U2000" s="51">
        <v>2019</v>
      </c>
    </row>
    <row r="2001" spans="1:21" ht="15.5">
      <c r="A2001" s="51">
        <v>935</v>
      </c>
      <c r="B2001" s="51" t="s">
        <v>823</v>
      </c>
      <c r="C2001" s="51" t="s">
        <v>406</v>
      </c>
      <c r="D2001" s="51" t="str">
        <f t="shared" si="31"/>
        <v>PCPIEPCHCzech Republic</v>
      </c>
      <c r="E2001" s="51" t="s">
        <v>40</v>
      </c>
      <c r="F2001" s="51" t="s">
        <v>404</v>
      </c>
      <c r="G2001" s="51" t="s">
        <v>407</v>
      </c>
      <c r="H2001" s="51" t="s">
        <v>347</v>
      </c>
      <c r="I2001" s="51"/>
      <c r="J2001" s="51" t="s">
        <v>408</v>
      </c>
      <c r="K2001" s="51">
        <v>2.403</v>
      </c>
      <c r="L2001" s="51">
        <v>1.429</v>
      </c>
      <c r="M2001" s="51">
        <v>0.10100000000000001</v>
      </c>
      <c r="N2001" s="51">
        <v>0</v>
      </c>
      <c r="O2001" s="51">
        <v>2.0099999999999998</v>
      </c>
      <c r="P2001" s="51">
        <v>2.3650000000000002</v>
      </c>
      <c r="Q2001" s="51">
        <v>2.0209999999999999</v>
      </c>
      <c r="R2001" s="51">
        <v>3.2080000000000002</v>
      </c>
      <c r="S2001" s="51">
        <v>2.6760000000000002</v>
      </c>
      <c r="T2001" s="51">
        <v>2.274</v>
      </c>
      <c r="U2001" s="51">
        <v>2019</v>
      </c>
    </row>
    <row r="2002" spans="1:21" ht="15.5">
      <c r="A2002" s="51">
        <v>935</v>
      </c>
      <c r="B2002" s="51" t="s">
        <v>823</v>
      </c>
      <c r="C2002" s="51" t="s">
        <v>409</v>
      </c>
      <c r="D2002" s="51" t="str">
        <f t="shared" si="31"/>
        <v>FLIBOR6Czech Republic</v>
      </c>
      <c r="E2002" s="51" t="s">
        <v>40</v>
      </c>
      <c r="F2002" s="51" t="s">
        <v>410</v>
      </c>
      <c r="G2002" s="51"/>
      <c r="H2002" s="51" t="s">
        <v>384</v>
      </c>
      <c r="I2002" s="51"/>
      <c r="J2002" s="51"/>
      <c r="K2002" s="51"/>
      <c r="L2002" s="51"/>
      <c r="M2002" s="51"/>
      <c r="N2002" s="51"/>
      <c r="O2002" s="51"/>
      <c r="P2002" s="51"/>
      <c r="Q2002" s="51"/>
      <c r="R2002" s="51"/>
      <c r="S2002" s="51"/>
      <c r="T2002" s="51"/>
      <c r="U2002" s="51"/>
    </row>
    <row r="2003" spans="1:21" ht="15.5">
      <c r="A2003" s="51">
        <v>935</v>
      </c>
      <c r="B2003" s="51" t="s">
        <v>823</v>
      </c>
      <c r="C2003" s="51" t="s">
        <v>411</v>
      </c>
      <c r="D2003" s="51" t="str">
        <f t="shared" si="31"/>
        <v>TM_RPCHCzech Republic</v>
      </c>
      <c r="E2003" s="51" t="s">
        <v>40</v>
      </c>
      <c r="F2003" s="51" t="s">
        <v>412</v>
      </c>
      <c r="G2003" s="51" t="s">
        <v>413</v>
      </c>
      <c r="H2003" s="51" t="s">
        <v>347</v>
      </c>
      <c r="I2003" s="51"/>
      <c r="J2003" s="51" t="s">
        <v>826</v>
      </c>
      <c r="K2003" s="51">
        <v>2.6349999999999998</v>
      </c>
      <c r="L2003" s="51">
        <v>6.2E-2</v>
      </c>
      <c r="M2003" s="51">
        <v>10.016999999999999</v>
      </c>
      <c r="N2003" s="51">
        <v>6.8479999999999999</v>
      </c>
      <c r="O2003" s="51">
        <v>2.83</v>
      </c>
      <c r="P2003" s="51">
        <v>6.2510000000000003</v>
      </c>
      <c r="Q2003" s="51">
        <v>5.7839999999999998</v>
      </c>
      <c r="R2003" s="51">
        <v>1.383</v>
      </c>
      <c r="S2003" s="51">
        <v>-6.0730000000000004</v>
      </c>
      <c r="T2003" s="51">
        <v>5.9329999999999998</v>
      </c>
      <c r="U2003" s="51">
        <v>2019</v>
      </c>
    </row>
    <row r="2004" spans="1:21" ht="15.5">
      <c r="A2004" s="51">
        <v>935</v>
      </c>
      <c r="B2004" s="51" t="s">
        <v>823</v>
      </c>
      <c r="C2004" s="51" t="s">
        <v>415</v>
      </c>
      <c r="D2004" s="51" t="str">
        <f t="shared" si="31"/>
        <v>TMG_RPCHCzech Republic</v>
      </c>
      <c r="E2004" s="51" t="s">
        <v>40</v>
      </c>
      <c r="F2004" s="51" t="s">
        <v>416</v>
      </c>
      <c r="G2004" s="51" t="s">
        <v>417</v>
      </c>
      <c r="H2004" s="51" t="s">
        <v>347</v>
      </c>
      <c r="I2004" s="51"/>
      <c r="J2004" s="51" t="s">
        <v>826</v>
      </c>
      <c r="K2004" s="51">
        <v>1.978</v>
      </c>
      <c r="L2004" s="51">
        <v>0.54300000000000004</v>
      </c>
      <c r="M2004" s="51">
        <v>9.98</v>
      </c>
      <c r="N2004" s="51">
        <v>7.218</v>
      </c>
      <c r="O2004" s="51">
        <v>3.0950000000000002</v>
      </c>
      <c r="P2004" s="51">
        <v>6.2439999999999998</v>
      </c>
      <c r="Q2004" s="51">
        <v>5.4790000000000001</v>
      </c>
      <c r="R2004" s="51">
        <v>0.56399999999999995</v>
      </c>
      <c r="S2004" s="51">
        <v>-4.3869999999999996</v>
      </c>
      <c r="T2004" s="51">
        <v>6.4749999999999996</v>
      </c>
      <c r="U2004" s="51">
        <v>2019</v>
      </c>
    </row>
    <row r="2005" spans="1:21" ht="15.5">
      <c r="A2005" s="51">
        <v>935</v>
      </c>
      <c r="B2005" s="51" t="s">
        <v>823</v>
      </c>
      <c r="C2005" s="51" t="s">
        <v>418</v>
      </c>
      <c r="D2005" s="51" t="str">
        <f t="shared" si="31"/>
        <v>TX_RPCHCzech Republic</v>
      </c>
      <c r="E2005" s="51" t="s">
        <v>40</v>
      </c>
      <c r="F2005" s="51" t="s">
        <v>419</v>
      </c>
      <c r="G2005" s="51" t="s">
        <v>420</v>
      </c>
      <c r="H2005" s="51" t="s">
        <v>347</v>
      </c>
      <c r="I2005" s="51"/>
      <c r="J2005" s="51" t="s">
        <v>826</v>
      </c>
      <c r="K2005" s="51">
        <v>4.2789999999999999</v>
      </c>
      <c r="L2005" s="51">
        <v>0.26</v>
      </c>
      <c r="M2005" s="51">
        <v>8.7140000000000004</v>
      </c>
      <c r="N2005" s="51">
        <v>6.032</v>
      </c>
      <c r="O2005" s="51">
        <v>4.343</v>
      </c>
      <c r="P2005" s="51">
        <v>7.1980000000000004</v>
      </c>
      <c r="Q2005" s="51">
        <v>3.7069999999999999</v>
      </c>
      <c r="R2005" s="51">
        <v>1.306</v>
      </c>
      <c r="S2005" s="51">
        <v>-5.9359999999999999</v>
      </c>
      <c r="T2005" s="51">
        <v>6.8150000000000004</v>
      </c>
      <c r="U2005" s="51">
        <v>2019</v>
      </c>
    </row>
    <row r="2006" spans="1:21" ht="15.5">
      <c r="A2006" s="51">
        <v>935</v>
      </c>
      <c r="B2006" s="51" t="s">
        <v>823</v>
      </c>
      <c r="C2006" s="51" t="s">
        <v>421</v>
      </c>
      <c r="D2006" s="51" t="str">
        <f t="shared" si="31"/>
        <v>TXG_RPCHCzech Republic</v>
      </c>
      <c r="E2006" s="51" t="s">
        <v>40</v>
      </c>
      <c r="F2006" s="51" t="s">
        <v>422</v>
      </c>
      <c r="G2006" s="51" t="s">
        <v>423</v>
      </c>
      <c r="H2006" s="51" t="s">
        <v>347</v>
      </c>
      <c r="I2006" s="51"/>
      <c r="J2006" s="51" t="s">
        <v>826</v>
      </c>
      <c r="K2006" s="51">
        <v>4.1820000000000004</v>
      </c>
      <c r="L2006" s="51">
        <v>0.69299999999999995</v>
      </c>
      <c r="M2006" s="51">
        <v>9.3079999999999998</v>
      </c>
      <c r="N2006" s="51">
        <v>5.2</v>
      </c>
      <c r="O2006" s="51">
        <v>4.3979999999999997</v>
      </c>
      <c r="P2006" s="51">
        <v>7.1619999999999999</v>
      </c>
      <c r="Q2006" s="51">
        <v>3.5390000000000001</v>
      </c>
      <c r="R2006" s="51">
        <v>1.272</v>
      </c>
      <c r="S2006" s="51">
        <v>-4.3479999999999999</v>
      </c>
      <c r="T2006" s="51">
        <v>7.4349999999999996</v>
      </c>
      <c r="U2006" s="51">
        <v>2019</v>
      </c>
    </row>
    <row r="2007" spans="1:21" ht="15.5">
      <c r="A2007" s="51">
        <v>935</v>
      </c>
      <c r="B2007" s="51" t="s">
        <v>823</v>
      </c>
      <c r="C2007" s="51" t="s">
        <v>424</v>
      </c>
      <c r="D2007" s="51" t="str">
        <f t="shared" si="31"/>
        <v>LURCzech Republic</v>
      </c>
      <c r="E2007" s="51" t="s">
        <v>40</v>
      </c>
      <c r="F2007" s="51" t="s">
        <v>425</v>
      </c>
      <c r="G2007" s="51" t="s">
        <v>426</v>
      </c>
      <c r="H2007" s="51" t="s">
        <v>427</v>
      </c>
      <c r="I2007" s="51"/>
      <c r="J2007" s="51" t="s">
        <v>827</v>
      </c>
      <c r="K2007" s="51">
        <v>6.9749999999999996</v>
      </c>
      <c r="L2007" s="51">
        <v>6.9489999999999998</v>
      </c>
      <c r="M2007" s="51">
        <v>6.1109999999999998</v>
      </c>
      <c r="N2007" s="51">
        <v>5.0209999999999999</v>
      </c>
      <c r="O2007" s="51">
        <v>3.9460000000000002</v>
      </c>
      <c r="P2007" s="51">
        <v>2.89</v>
      </c>
      <c r="Q2007" s="51">
        <v>2.2429999999999999</v>
      </c>
      <c r="R2007" s="51">
        <v>2.0009999999999999</v>
      </c>
      <c r="S2007" s="51">
        <v>2.7</v>
      </c>
      <c r="T2007" s="51">
        <v>3.4</v>
      </c>
      <c r="U2007" s="51">
        <v>2019</v>
      </c>
    </row>
    <row r="2008" spans="1:21" ht="15.5">
      <c r="A2008" s="51">
        <v>935</v>
      </c>
      <c r="B2008" s="51" t="s">
        <v>823</v>
      </c>
      <c r="C2008" s="51" t="s">
        <v>428</v>
      </c>
      <c r="D2008" s="51" t="str">
        <f t="shared" si="31"/>
        <v>LECzech Republic</v>
      </c>
      <c r="E2008" s="51" t="s">
        <v>40</v>
      </c>
      <c r="F2008" s="51" t="s">
        <v>429</v>
      </c>
      <c r="G2008" s="51" t="s">
        <v>430</v>
      </c>
      <c r="H2008" s="51" t="s">
        <v>431</v>
      </c>
      <c r="I2008" s="51" t="s">
        <v>432</v>
      </c>
      <c r="J2008" s="51" t="s">
        <v>827</v>
      </c>
      <c r="K2008" s="51">
        <v>4.8899999999999997</v>
      </c>
      <c r="L2008" s="51">
        <v>4.9379999999999997</v>
      </c>
      <c r="M2008" s="51">
        <v>4.9740000000000002</v>
      </c>
      <c r="N2008" s="51">
        <v>5.0430000000000001</v>
      </c>
      <c r="O2008" s="51">
        <v>5.1390000000000002</v>
      </c>
      <c r="P2008" s="51">
        <v>5.2210000000000001</v>
      </c>
      <c r="Q2008" s="51">
        <v>5.2949999999999999</v>
      </c>
      <c r="R2008" s="51">
        <v>5.306</v>
      </c>
      <c r="S2008" s="51">
        <v>5.2169999999999996</v>
      </c>
      <c r="T2008" s="51">
        <v>5.1989999999999998</v>
      </c>
      <c r="U2008" s="51">
        <v>2019</v>
      </c>
    </row>
    <row r="2009" spans="1:21" ht="15.5">
      <c r="A2009" s="51">
        <v>935</v>
      </c>
      <c r="B2009" s="51" t="s">
        <v>823</v>
      </c>
      <c r="C2009" s="51" t="s">
        <v>433</v>
      </c>
      <c r="D2009" s="51" t="str">
        <f t="shared" si="31"/>
        <v>LPCzech Republic</v>
      </c>
      <c r="E2009" s="51" t="s">
        <v>40</v>
      </c>
      <c r="F2009" s="51" t="s">
        <v>434</v>
      </c>
      <c r="G2009" s="51" t="s">
        <v>435</v>
      </c>
      <c r="H2009" s="51" t="s">
        <v>431</v>
      </c>
      <c r="I2009" s="51" t="s">
        <v>432</v>
      </c>
      <c r="J2009" s="51" t="s">
        <v>828</v>
      </c>
      <c r="K2009" s="51">
        <v>10.505000000000001</v>
      </c>
      <c r="L2009" s="51">
        <v>10.516</v>
      </c>
      <c r="M2009" s="51">
        <v>10.512</v>
      </c>
      <c r="N2009" s="51">
        <v>10.538</v>
      </c>
      <c r="O2009" s="51">
        <v>10.554</v>
      </c>
      <c r="P2009" s="51">
        <v>10.579000000000001</v>
      </c>
      <c r="Q2009" s="51">
        <v>10.61</v>
      </c>
      <c r="R2009" s="51">
        <v>10.65</v>
      </c>
      <c r="S2009" s="51">
        <v>10.694000000000001</v>
      </c>
      <c r="T2009" s="51">
        <v>10.73</v>
      </c>
      <c r="U2009" s="51">
        <v>2019</v>
      </c>
    </row>
    <row r="2010" spans="1:21" ht="15.5">
      <c r="A2010" s="51">
        <v>935</v>
      </c>
      <c r="B2010" s="51" t="s">
        <v>823</v>
      </c>
      <c r="C2010" s="51" t="s">
        <v>437</v>
      </c>
      <c r="D2010" s="51" t="str">
        <f t="shared" si="31"/>
        <v>GGRCzech Republic</v>
      </c>
      <c r="E2010" s="51" t="s">
        <v>40</v>
      </c>
      <c r="F2010" s="51" t="s">
        <v>438</v>
      </c>
      <c r="G2010" s="51" t="s">
        <v>439</v>
      </c>
      <c r="H2010" s="51" t="s">
        <v>342</v>
      </c>
      <c r="I2010" s="51" t="s">
        <v>343</v>
      </c>
      <c r="J2010" s="51" t="s">
        <v>829</v>
      </c>
      <c r="K2010" s="51">
        <v>1646.28</v>
      </c>
      <c r="L2010" s="51">
        <v>1694.78</v>
      </c>
      <c r="M2010" s="51">
        <v>1739.95</v>
      </c>
      <c r="N2010" s="51">
        <v>1888.13</v>
      </c>
      <c r="O2010" s="51">
        <v>1940.92</v>
      </c>
      <c r="P2010" s="51">
        <v>2069.0500000000002</v>
      </c>
      <c r="Q2010" s="51">
        <v>2245.12</v>
      </c>
      <c r="R2010" s="51">
        <v>2381.23</v>
      </c>
      <c r="S2010" s="51">
        <v>2350.0700000000002</v>
      </c>
      <c r="T2010" s="51">
        <v>2318.2800000000002</v>
      </c>
      <c r="U2010" s="51">
        <v>2019</v>
      </c>
    </row>
    <row r="2011" spans="1:21" ht="15.5">
      <c r="A2011" s="51">
        <v>935</v>
      </c>
      <c r="B2011" s="51" t="s">
        <v>823</v>
      </c>
      <c r="C2011" s="51" t="s">
        <v>441</v>
      </c>
      <c r="D2011" s="51" t="str">
        <f t="shared" si="31"/>
        <v>GGR_NGDPCzech Republic</v>
      </c>
      <c r="E2011" s="51" t="s">
        <v>40</v>
      </c>
      <c r="F2011" s="51" t="s">
        <v>438</v>
      </c>
      <c r="G2011" s="51" t="s">
        <v>439</v>
      </c>
      <c r="H2011" s="51" t="s">
        <v>392</v>
      </c>
      <c r="I2011" s="51"/>
      <c r="J2011" s="51" t="s">
        <v>442</v>
      </c>
      <c r="K2011" s="51">
        <v>40.262</v>
      </c>
      <c r="L2011" s="51">
        <v>40.908999999999999</v>
      </c>
      <c r="M2011" s="51">
        <v>40.037999999999997</v>
      </c>
      <c r="N2011" s="51">
        <v>40.820999999999998</v>
      </c>
      <c r="O2011" s="51">
        <v>40.462000000000003</v>
      </c>
      <c r="P2011" s="51">
        <v>40.484000000000002</v>
      </c>
      <c r="Q2011" s="51">
        <v>41.502000000000002</v>
      </c>
      <c r="R2011" s="51">
        <v>41.420999999999999</v>
      </c>
      <c r="S2011" s="51">
        <v>41.933999999999997</v>
      </c>
      <c r="T2011" s="51">
        <v>39.512999999999998</v>
      </c>
      <c r="U2011" s="51">
        <v>2019</v>
      </c>
    </row>
    <row r="2012" spans="1:21" ht="15.5">
      <c r="A2012" s="51">
        <v>935</v>
      </c>
      <c r="B2012" s="51" t="s">
        <v>823</v>
      </c>
      <c r="C2012" s="51" t="s">
        <v>443</v>
      </c>
      <c r="D2012" s="51" t="str">
        <f t="shared" si="31"/>
        <v>GGXCzech Republic</v>
      </c>
      <c r="E2012" s="51" t="s">
        <v>40</v>
      </c>
      <c r="F2012" s="51" t="s">
        <v>444</v>
      </c>
      <c r="G2012" s="51" t="s">
        <v>445</v>
      </c>
      <c r="H2012" s="51" t="s">
        <v>342</v>
      </c>
      <c r="I2012" s="51" t="s">
        <v>343</v>
      </c>
      <c r="J2012" s="51" t="s">
        <v>829</v>
      </c>
      <c r="K2012" s="51">
        <v>1805.84</v>
      </c>
      <c r="L2012" s="51">
        <v>1745.91</v>
      </c>
      <c r="M2012" s="51">
        <v>1830.51</v>
      </c>
      <c r="N2012" s="51">
        <v>1916.39</v>
      </c>
      <c r="O2012" s="51">
        <v>1906.78</v>
      </c>
      <c r="P2012" s="51">
        <v>1992.33</v>
      </c>
      <c r="Q2012" s="51">
        <v>2195.86</v>
      </c>
      <c r="R2012" s="51">
        <v>2365.86</v>
      </c>
      <c r="S2012" s="51">
        <v>2682.17</v>
      </c>
      <c r="T2012" s="51">
        <v>2773.31</v>
      </c>
      <c r="U2012" s="51">
        <v>2019</v>
      </c>
    </row>
    <row r="2013" spans="1:21" ht="15.5">
      <c r="A2013" s="51">
        <v>935</v>
      </c>
      <c r="B2013" s="51" t="s">
        <v>823</v>
      </c>
      <c r="C2013" s="51" t="s">
        <v>446</v>
      </c>
      <c r="D2013" s="51" t="str">
        <f t="shared" si="31"/>
        <v>GGX_NGDPCzech Republic</v>
      </c>
      <c r="E2013" s="51" t="s">
        <v>40</v>
      </c>
      <c r="F2013" s="51" t="s">
        <v>444</v>
      </c>
      <c r="G2013" s="51" t="s">
        <v>445</v>
      </c>
      <c r="H2013" s="51" t="s">
        <v>392</v>
      </c>
      <c r="I2013" s="51"/>
      <c r="J2013" s="51" t="s">
        <v>447</v>
      </c>
      <c r="K2013" s="51">
        <v>44.164000000000001</v>
      </c>
      <c r="L2013" s="51">
        <v>42.143000000000001</v>
      </c>
      <c r="M2013" s="51">
        <v>42.122</v>
      </c>
      <c r="N2013" s="51">
        <v>41.432000000000002</v>
      </c>
      <c r="O2013" s="51">
        <v>39.75</v>
      </c>
      <c r="P2013" s="51">
        <v>38.982999999999997</v>
      </c>
      <c r="Q2013" s="51">
        <v>40.591000000000001</v>
      </c>
      <c r="R2013" s="51">
        <v>41.154000000000003</v>
      </c>
      <c r="S2013" s="51">
        <v>47.86</v>
      </c>
      <c r="T2013" s="51">
        <v>47.268000000000001</v>
      </c>
      <c r="U2013" s="51">
        <v>2019</v>
      </c>
    </row>
    <row r="2014" spans="1:21" ht="15.5">
      <c r="A2014" s="51">
        <v>935</v>
      </c>
      <c r="B2014" s="51" t="s">
        <v>823</v>
      </c>
      <c r="C2014" s="51" t="s">
        <v>448</v>
      </c>
      <c r="D2014" s="51" t="str">
        <f t="shared" si="31"/>
        <v>GGXCNLCzech Republic</v>
      </c>
      <c r="E2014" s="51" t="s">
        <v>40</v>
      </c>
      <c r="F2014" s="51" t="s">
        <v>449</v>
      </c>
      <c r="G2014" s="51" t="s">
        <v>450</v>
      </c>
      <c r="H2014" s="51" t="s">
        <v>342</v>
      </c>
      <c r="I2014" s="51" t="s">
        <v>343</v>
      </c>
      <c r="J2014" s="51" t="s">
        <v>829</v>
      </c>
      <c r="K2014" s="51">
        <v>-159.55199999999999</v>
      </c>
      <c r="L2014" s="51">
        <v>-51.128999999999998</v>
      </c>
      <c r="M2014" s="51">
        <v>-90.561000000000007</v>
      </c>
      <c r="N2014" s="51">
        <v>-28.26</v>
      </c>
      <c r="O2014" s="51">
        <v>34.136000000000003</v>
      </c>
      <c r="P2014" s="51">
        <v>76.718000000000004</v>
      </c>
      <c r="Q2014" s="51">
        <v>49.259</v>
      </c>
      <c r="R2014" s="51">
        <v>15.374000000000001</v>
      </c>
      <c r="S2014" s="51">
        <v>-332.09899999999999</v>
      </c>
      <c r="T2014" s="51">
        <v>-455.03300000000002</v>
      </c>
      <c r="U2014" s="51">
        <v>2019</v>
      </c>
    </row>
    <row r="2015" spans="1:21" ht="15.5">
      <c r="A2015" s="51">
        <v>935</v>
      </c>
      <c r="B2015" s="51" t="s">
        <v>823</v>
      </c>
      <c r="C2015" s="51" t="s">
        <v>451</v>
      </c>
      <c r="D2015" s="51" t="str">
        <f t="shared" si="31"/>
        <v>GGXCNL_NGDPCzech Republic</v>
      </c>
      <c r="E2015" s="51" t="s">
        <v>40</v>
      </c>
      <c r="F2015" s="51" t="s">
        <v>449</v>
      </c>
      <c r="G2015" s="51" t="s">
        <v>450</v>
      </c>
      <c r="H2015" s="51" t="s">
        <v>392</v>
      </c>
      <c r="I2015" s="51"/>
      <c r="J2015" s="51" t="s">
        <v>452</v>
      </c>
      <c r="K2015" s="51">
        <v>-3.9020000000000001</v>
      </c>
      <c r="L2015" s="51">
        <v>-1.234</v>
      </c>
      <c r="M2015" s="51">
        <v>-2.0840000000000001</v>
      </c>
      <c r="N2015" s="51">
        <v>-0.61099999999999999</v>
      </c>
      <c r="O2015" s="51">
        <v>0.71199999999999997</v>
      </c>
      <c r="P2015" s="51">
        <v>1.5009999999999999</v>
      </c>
      <c r="Q2015" s="51">
        <v>0.91100000000000003</v>
      </c>
      <c r="R2015" s="51">
        <v>0.26700000000000002</v>
      </c>
      <c r="S2015" s="51">
        <v>-5.9260000000000002</v>
      </c>
      <c r="T2015" s="51">
        <v>-7.7560000000000002</v>
      </c>
      <c r="U2015" s="51">
        <v>2019</v>
      </c>
    </row>
    <row r="2016" spans="1:21" ht="15.5">
      <c r="A2016" s="51">
        <v>935</v>
      </c>
      <c r="B2016" s="51" t="s">
        <v>823</v>
      </c>
      <c r="C2016" s="51" t="s">
        <v>453</v>
      </c>
      <c r="D2016" s="51" t="str">
        <f t="shared" si="31"/>
        <v>GGSBCzech Republic</v>
      </c>
      <c r="E2016" s="51" t="s">
        <v>40</v>
      </c>
      <c r="F2016" s="51" t="s">
        <v>454</v>
      </c>
      <c r="G2016" s="51" t="s">
        <v>455</v>
      </c>
      <c r="H2016" s="51" t="s">
        <v>342</v>
      </c>
      <c r="I2016" s="51" t="s">
        <v>343</v>
      </c>
      <c r="J2016" s="51" t="s">
        <v>829</v>
      </c>
      <c r="K2016" s="51">
        <v>-38.738999999999997</v>
      </c>
      <c r="L2016" s="51">
        <v>18.817</v>
      </c>
      <c r="M2016" s="51">
        <v>-5.9569999999999999</v>
      </c>
      <c r="N2016" s="51">
        <v>-9.0269999999999992</v>
      </c>
      <c r="O2016" s="51">
        <v>41.848999999999997</v>
      </c>
      <c r="P2016" s="51">
        <v>41.033999999999999</v>
      </c>
      <c r="Q2016" s="51">
        <v>12.638</v>
      </c>
      <c r="R2016" s="51">
        <v>-31.623999999999999</v>
      </c>
      <c r="S2016" s="51">
        <v>-153.892</v>
      </c>
      <c r="T2016" s="51">
        <v>-385.12400000000002</v>
      </c>
      <c r="U2016" s="51">
        <v>2019</v>
      </c>
    </row>
    <row r="2017" spans="1:21" ht="15.5">
      <c r="A2017" s="51">
        <v>935</v>
      </c>
      <c r="B2017" s="51" t="s">
        <v>823</v>
      </c>
      <c r="C2017" s="51" t="s">
        <v>456</v>
      </c>
      <c r="D2017" s="51" t="str">
        <f t="shared" si="31"/>
        <v>GGSB_NPGDPCzech Republic</v>
      </c>
      <c r="E2017" s="51" t="s">
        <v>40</v>
      </c>
      <c r="F2017" s="51" t="s">
        <v>454</v>
      </c>
      <c r="G2017" s="51" t="s">
        <v>455</v>
      </c>
      <c r="H2017" s="51" t="s">
        <v>380</v>
      </c>
      <c r="I2017" s="51"/>
      <c r="J2017" s="51" t="s">
        <v>505</v>
      </c>
      <c r="K2017" s="51">
        <v>-0.92300000000000004</v>
      </c>
      <c r="L2017" s="51">
        <v>0.436</v>
      </c>
      <c r="M2017" s="51">
        <v>-0.13200000000000001</v>
      </c>
      <c r="N2017" s="51">
        <v>-0.19400000000000001</v>
      </c>
      <c r="O2017" s="51">
        <v>0.872</v>
      </c>
      <c r="P2017" s="51">
        <v>0.81799999999999995</v>
      </c>
      <c r="Q2017" s="51">
        <v>0.23799999999999999</v>
      </c>
      <c r="R2017" s="51">
        <v>-0.56200000000000006</v>
      </c>
      <c r="S2017" s="51">
        <v>-2.7109999999999999</v>
      </c>
      <c r="T2017" s="51">
        <v>-6.5</v>
      </c>
      <c r="U2017" s="51">
        <v>2019</v>
      </c>
    </row>
    <row r="2018" spans="1:21" ht="15.5">
      <c r="A2018" s="51">
        <v>935</v>
      </c>
      <c r="B2018" s="51" t="s">
        <v>823</v>
      </c>
      <c r="C2018" s="51" t="s">
        <v>457</v>
      </c>
      <c r="D2018" s="51" t="str">
        <f t="shared" si="31"/>
        <v>GGXONLBCzech Republic</v>
      </c>
      <c r="E2018" s="51" t="s">
        <v>40</v>
      </c>
      <c r="F2018" s="51" t="s">
        <v>458</v>
      </c>
      <c r="G2018" s="51" t="s">
        <v>459</v>
      </c>
      <c r="H2018" s="51" t="s">
        <v>342</v>
      </c>
      <c r="I2018" s="51" t="s">
        <v>343</v>
      </c>
      <c r="J2018" s="51" t="s">
        <v>829</v>
      </c>
      <c r="K2018" s="51">
        <v>-112.426</v>
      </c>
      <c r="L2018" s="51">
        <v>-6.2249999999999996</v>
      </c>
      <c r="M2018" s="51">
        <v>-43.235999999999997</v>
      </c>
      <c r="N2018" s="51">
        <v>14.047000000000001</v>
      </c>
      <c r="O2018" s="51">
        <v>71.759</v>
      </c>
      <c r="P2018" s="51">
        <v>109.48099999999999</v>
      </c>
      <c r="Q2018" s="51">
        <v>81.355000000000004</v>
      </c>
      <c r="R2018" s="51">
        <v>44.387</v>
      </c>
      <c r="S2018" s="51">
        <v>-302.69900000000001</v>
      </c>
      <c r="T2018" s="51">
        <v>-419.23899999999998</v>
      </c>
      <c r="U2018" s="51">
        <v>2019</v>
      </c>
    </row>
    <row r="2019" spans="1:21" ht="15.5">
      <c r="A2019" s="51">
        <v>935</v>
      </c>
      <c r="B2019" s="51" t="s">
        <v>823</v>
      </c>
      <c r="C2019" s="51" t="s">
        <v>460</v>
      </c>
      <c r="D2019" s="51" t="str">
        <f t="shared" si="31"/>
        <v>GGXONLB_NGDPCzech Republic</v>
      </c>
      <c r="E2019" s="51" t="s">
        <v>40</v>
      </c>
      <c r="F2019" s="51" t="s">
        <v>458</v>
      </c>
      <c r="G2019" s="51" t="s">
        <v>459</v>
      </c>
      <c r="H2019" s="51" t="s">
        <v>392</v>
      </c>
      <c r="I2019" s="51"/>
      <c r="J2019" s="51" t="s">
        <v>461</v>
      </c>
      <c r="K2019" s="51">
        <v>-2.75</v>
      </c>
      <c r="L2019" s="51">
        <v>-0.15</v>
      </c>
      <c r="M2019" s="51">
        <v>-0.995</v>
      </c>
      <c r="N2019" s="51">
        <v>0.30399999999999999</v>
      </c>
      <c r="O2019" s="51">
        <v>1.496</v>
      </c>
      <c r="P2019" s="51">
        <v>2.1419999999999999</v>
      </c>
      <c r="Q2019" s="51">
        <v>1.504</v>
      </c>
      <c r="R2019" s="51">
        <v>0.77200000000000002</v>
      </c>
      <c r="S2019" s="51">
        <v>-5.4009999999999998</v>
      </c>
      <c r="T2019" s="51">
        <v>-7.1459999999999999</v>
      </c>
      <c r="U2019" s="51">
        <v>2019</v>
      </c>
    </row>
    <row r="2020" spans="1:21" ht="15.5">
      <c r="A2020" s="51">
        <v>935</v>
      </c>
      <c r="B2020" s="51" t="s">
        <v>823</v>
      </c>
      <c r="C2020" s="51" t="s">
        <v>462</v>
      </c>
      <c r="D2020" s="51" t="str">
        <f t="shared" si="31"/>
        <v>GGXWDNCzech Republic</v>
      </c>
      <c r="E2020" s="51" t="s">
        <v>40</v>
      </c>
      <c r="F2020" s="51" t="s">
        <v>463</v>
      </c>
      <c r="G2020" s="51" t="s">
        <v>464</v>
      </c>
      <c r="H2020" s="51" t="s">
        <v>342</v>
      </c>
      <c r="I2020" s="51" t="s">
        <v>343</v>
      </c>
      <c r="J2020" s="51" t="s">
        <v>829</v>
      </c>
      <c r="K2020" s="51">
        <v>1149.8800000000001</v>
      </c>
      <c r="L2020" s="51">
        <v>1192.99</v>
      </c>
      <c r="M2020" s="51">
        <v>1269.02</v>
      </c>
      <c r="N2020" s="51">
        <v>1298.9000000000001</v>
      </c>
      <c r="O2020" s="51">
        <v>1198.0999999999999</v>
      </c>
      <c r="P2020" s="51">
        <v>1096.54</v>
      </c>
      <c r="Q2020" s="51">
        <v>1061.43</v>
      </c>
      <c r="R2020" s="51">
        <v>1050.92</v>
      </c>
      <c r="S2020" s="51">
        <v>1448.69</v>
      </c>
      <c r="T2020" s="51">
        <v>1892.99</v>
      </c>
      <c r="U2020" s="51">
        <v>2019</v>
      </c>
    </row>
    <row r="2021" spans="1:21" ht="15.5">
      <c r="A2021" s="51">
        <v>935</v>
      </c>
      <c r="B2021" s="51" t="s">
        <v>823</v>
      </c>
      <c r="C2021" s="51" t="s">
        <v>465</v>
      </c>
      <c r="D2021" s="51" t="str">
        <f t="shared" si="31"/>
        <v>GGXWDN_NGDPCzech Republic</v>
      </c>
      <c r="E2021" s="51" t="s">
        <v>40</v>
      </c>
      <c r="F2021" s="51" t="s">
        <v>463</v>
      </c>
      <c r="G2021" s="51" t="s">
        <v>464</v>
      </c>
      <c r="H2021" s="51" t="s">
        <v>392</v>
      </c>
      <c r="I2021" s="51"/>
      <c r="J2021" s="51" t="s">
        <v>487</v>
      </c>
      <c r="K2021" s="51">
        <v>28.122</v>
      </c>
      <c r="L2021" s="51">
        <v>28.797000000000001</v>
      </c>
      <c r="M2021" s="51">
        <v>29.201000000000001</v>
      </c>
      <c r="N2021" s="51">
        <v>28.082000000000001</v>
      </c>
      <c r="O2021" s="51">
        <v>24.977</v>
      </c>
      <c r="P2021" s="51">
        <v>21.456</v>
      </c>
      <c r="Q2021" s="51">
        <v>19.620999999999999</v>
      </c>
      <c r="R2021" s="51">
        <v>18.280999999999999</v>
      </c>
      <c r="S2021" s="51">
        <v>25.85</v>
      </c>
      <c r="T2021" s="51">
        <v>32.264000000000003</v>
      </c>
      <c r="U2021" s="51">
        <v>2019</v>
      </c>
    </row>
    <row r="2022" spans="1:21" ht="15.5">
      <c r="A2022" s="51">
        <v>935</v>
      </c>
      <c r="B2022" s="51" t="s">
        <v>823</v>
      </c>
      <c r="C2022" s="51" t="s">
        <v>466</v>
      </c>
      <c r="D2022" s="51" t="str">
        <f t="shared" si="31"/>
        <v>GGXWDGCzech Republic</v>
      </c>
      <c r="E2022" s="51" t="s">
        <v>40</v>
      </c>
      <c r="F2022" s="51" t="s">
        <v>467</v>
      </c>
      <c r="G2022" s="51" t="s">
        <v>468</v>
      </c>
      <c r="H2022" s="51" t="s">
        <v>342</v>
      </c>
      <c r="I2022" s="51" t="s">
        <v>343</v>
      </c>
      <c r="J2022" s="51" t="s">
        <v>829</v>
      </c>
      <c r="K2022" s="51">
        <v>1805.43</v>
      </c>
      <c r="L2022" s="51">
        <v>1840.41</v>
      </c>
      <c r="M2022" s="51">
        <v>1819.1</v>
      </c>
      <c r="N2022" s="51">
        <v>1836.26</v>
      </c>
      <c r="O2022" s="51">
        <v>1755.14</v>
      </c>
      <c r="P2022" s="51">
        <v>1749.7</v>
      </c>
      <c r="Q2022" s="51">
        <v>1734.63</v>
      </c>
      <c r="R2022" s="51">
        <v>1738.73</v>
      </c>
      <c r="S2022" s="51">
        <v>2105.5100000000002</v>
      </c>
      <c r="T2022" s="51">
        <v>2580.75</v>
      </c>
      <c r="U2022" s="51">
        <v>2019</v>
      </c>
    </row>
    <row r="2023" spans="1:21" ht="15.5">
      <c r="A2023" s="51">
        <v>935</v>
      </c>
      <c r="B2023" s="51" t="s">
        <v>823</v>
      </c>
      <c r="C2023" s="51" t="s">
        <v>469</v>
      </c>
      <c r="D2023" s="51" t="str">
        <f t="shared" si="31"/>
        <v>GGXWDG_NGDPCzech Republic</v>
      </c>
      <c r="E2023" s="51" t="s">
        <v>40</v>
      </c>
      <c r="F2023" s="51" t="s">
        <v>467</v>
      </c>
      <c r="G2023" s="51" t="s">
        <v>468</v>
      </c>
      <c r="H2023" s="51" t="s">
        <v>392</v>
      </c>
      <c r="I2023" s="51"/>
      <c r="J2023" s="51" t="s">
        <v>470</v>
      </c>
      <c r="K2023" s="51">
        <v>44.154000000000003</v>
      </c>
      <c r="L2023" s="51">
        <v>44.423999999999999</v>
      </c>
      <c r="M2023" s="51">
        <v>41.859000000000002</v>
      </c>
      <c r="N2023" s="51">
        <v>39.700000000000003</v>
      </c>
      <c r="O2023" s="51">
        <v>36.588999999999999</v>
      </c>
      <c r="P2023" s="51">
        <v>34.235999999999997</v>
      </c>
      <c r="Q2023" s="51">
        <v>32.064999999999998</v>
      </c>
      <c r="R2023" s="51">
        <v>30.245000000000001</v>
      </c>
      <c r="S2023" s="51">
        <v>37.57</v>
      </c>
      <c r="T2023" s="51">
        <v>43.985999999999997</v>
      </c>
      <c r="U2023" s="51">
        <v>2019</v>
      </c>
    </row>
    <row r="2024" spans="1:21" ht="15.5">
      <c r="A2024" s="51">
        <v>935</v>
      </c>
      <c r="B2024" s="51" t="s">
        <v>823</v>
      </c>
      <c r="C2024" s="51" t="s">
        <v>471</v>
      </c>
      <c r="D2024" s="51" t="str">
        <f t="shared" si="31"/>
        <v>NGDP_FYCzech Republic</v>
      </c>
      <c r="E2024" s="51" t="s">
        <v>40</v>
      </c>
      <c r="F2024" s="51" t="s">
        <v>472</v>
      </c>
      <c r="G2024" s="51" t="s">
        <v>473</v>
      </c>
      <c r="H2024" s="51" t="s">
        <v>342</v>
      </c>
      <c r="I2024" s="51" t="s">
        <v>343</v>
      </c>
      <c r="J2024" s="51" t="s">
        <v>829</v>
      </c>
      <c r="K2024" s="51">
        <v>4088.91</v>
      </c>
      <c r="L2024" s="51">
        <v>4142.8100000000004</v>
      </c>
      <c r="M2024" s="51">
        <v>4345.7700000000004</v>
      </c>
      <c r="N2024" s="51">
        <v>4625.38</v>
      </c>
      <c r="O2024" s="51">
        <v>4796.87</v>
      </c>
      <c r="P2024" s="51">
        <v>5110.74</v>
      </c>
      <c r="Q2024" s="51">
        <v>5409.67</v>
      </c>
      <c r="R2024" s="51">
        <v>5748.81</v>
      </c>
      <c r="S2024" s="51">
        <v>5604.23</v>
      </c>
      <c r="T2024" s="51">
        <v>5867.15</v>
      </c>
      <c r="U2024" s="51">
        <v>2019</v>
      </c>
    </row>
    <row r="2025" spans="1:21" ht="15.5">
      <c r="A2025" s="51">
        <v>935</v>
      </c>
      <c r="B2025" s="51" t="s">
        <v>823</v>
      </c>
      <c r="C2025" s="51" t="s">
        <v>474</v>
      </c>
      <c r="D2025" s="51" t="str">
        <f t="shared" si="31"/>
        <v>BCACzech Republic</v>
      </c>
      <c r="E2025" s="51" t="s">
        <v>40</v>
      </c>
      <c r="F2025" s="51" t="s">
        <v>475</v>
      </c>
      <c r="G2025" s="51" t="s">
        <v>476</v>
      </c>
      <c r="H2025" s="51" t="s">
        <v>352</v>
      </c>
      <c r="I2025" s="51" t="s">
        <v>343</v>
      </c>
      <c r="J2025" s="51" t="s">
        <v>830</v>
      </c>
      <c r="K2025" s="51">
        <v>-3.234</v>
      </c>
      <c r="L2025" s="51">
        <v>-1.113</v>
      </c>
      <c r="M2025" s="51">
        <v>0.38</v>
      </c>
      <c r="N2025" s="51">
        <v>0.84299999999999997</v>
      </c>
      <c r="O2025" s="51">
        <v>3.4849999999999999</v>
      </c>
      <c r="P2025" s="51">
        <v>3.383</v>
      </c>
      <c r="Q2025" s="51">
        <v>1.109</v>
      </c>
      <c r="R2025" s="51">
        <v>-0.74</v>
      </c>
      <c r="S2025" s="51">
        <v>8.4809999999999999</v>
      </c>
      <c r="T2025" s="51">
        <v>2.472</v>
      </c>
      <c r="U2025" s="51">
        <v>2019</v>
      </c>
    </row>
    <row r="2026" spans="1:21" ht="15.5">
      <c r="A2026" s="51">
        <v>935</v>
      </c>
      <c r="B2026" s="51" t="s">
        <v>823</v>
      </c>
      <c r="C2026" s="51" t="s">
        <v>478</v>
      </c>
      <c r="D2026" s="51" t="str">
        <f t="shared" si="31"/>
        <v>BCA_NGDPDCzech Republic</v>
      </c>
      <c r="E2026" s="51" t="s">
        <v>40</v>
      </c>
      <c r="F2026" s="51" t="s">
        <v>475</v>
      </c>
      <c r="G2026" s="51" t="s">
        <v>476</v>
      </c>
      <c r="H2026" s="51" t="s">
        <v>392</v>
      </c>
      <c r="I2026" s="51"/>
      <c r="J2026" s="51" t="s">
        <v>479</v>
      </c>
      <c r="K2026" s="51">
        <v>-1.548</v>
      </c>
      <c r="L2026" s="51">
        <v>-0.52600000000000002</v>
      </c>
      <c r="M2026" s="51">
        <v>0.18099999999999999</v>
      </c>
      <c r="N2026" s="51">
        <v>0.44900000000000001</v>
      </c>
      <c r="O2026" s="51">
        <v>1.776</v>
      </c>
      <c r="P2026" s="51">
        <v>1.5469999999999999</v>
      </c>
      <c r="Q2026" s="51">
        <v>0.44600000000000001</v>
      </c>
      <c r="R2026" s="51">
        <v>-0.29499999999999998</v>
      </c>
      <c r="S2026" s="51">
        <v>3.5129999999999999</v>
      </c>
      <c r="T2026" s="51">
        <v>0.89500000000000002</v>
      </c>
      <c r="U2026" s="51">
        <v>2019</v>
      </c>
    </row>
    <row r="2027" spans="1:21" ht="15.5">
      <c r="A2027" s="51">
        <v>128</v>
      </c>
      <c r="B2027" s="51" t="s">
        <v>831</v>
      </c>
      <c r="C2027" s="51" t="s">
        <v>338</v>
      </c>
      <c r="D2027" s="51" t="str">
        <f t="shared" si="31"/>
        <v>NGDP_RDenmark</v>
      </c>
      <c r="E2027" s="51" t="s">
        <v>41</v>
      </c>
      <c r="F2027" s="51" t="s">
        <v>340</v>
      </c>
      <c r="G2027" s="51" t="s">
        <v>341</v>
      </c>
      <c r="H2027" s="51" t="s">
        <v>342</v>
      </c>
      <c r="I2027" s="51" t="s">
        <v>343</v>
      </c>
      <c r="J2027" s="51" t="s">
        <v>832</v>
      </c>
      <c r="K2027" s="51">
        <v>1839.3</v>
      </c>
      <c r="L2027" s="51">
        <v>1856.5</v>
      </c>
      <c r="M2027" s="51">
        <v>1886.5</v>
      </c>
      <c r="N2027" s="51">
        <v>1930.7</v>
      </c>
      <c r="O2027" s="51">
        <v>1993.4</v>
      </c>
      <c r="P2027" s="51">
        <v>2049.6</v>
      </c>
      <c r="Q2027" s="51">
        <v>2094.1999999999998</v>
      </c>
      <c r="R2027" s="51">
        <v>2153.9</v>
      </c>
      <c r="S2027" s="51">
        <v>2083.1</v>
      </c>
      <c r="T2027" s="51">
        <v>2140.59</v>
      </c>
      <c r="U2027" s="51">
        <v>2019</v>
      </c>
    </row>
    <row r="2028" spans="1:21" ht="15.5">
      <c r="A2028" s="51">
        <v>128</v>
      </c>
      <c r="B2028" s="51" t="s">
        <v>831</v>
      </c>
      <c r="C2028" s="51" t="s">
        <v>345</v>
      </c>
      <c r="D2028" s="51" t="str">
        <f t="shared" si="31"/>
        <v>NGDP_RPCHDenmark</v>
      </c>
      <c r="E2028" s="51" t="s">
        <v>41</v>
      </c>
      <c r="F2028" s="51" t="s">
        <v>340</v>
      </c>
      <c r="G2028" s="51" t="s">
        <v>346</v>
      </c>
      <c r="H2028" s="51" t="s">
        <v>347</v>
      </c>
      <c r="I2028" s="51"/>
      <c r="J2028" s="51" t="s">
        <v>348</v>
      </c>
      <c r="K2028" s="51">
        <v>0.22900000000000001</v>
      </c>
      <c r="L2028" s="51">
        <v>0.93500000000000005</v>
      </c>
      <c r="M2028" s="51">
        <v>1.6160000000000001</v>
      </c>
      <c r="N2028" s="51">
        <v>2.343</v>
      </c>
      <c r="O2028" s="51">
        <v>3.2480000000000002</v>
      </c>
      <c r="P2028" s="51">
        <v>2.819</v>
      </c>
      <c r="Q2028" s="51">
        <v>2.1760000000000002</v>
      </c>
      <c r="R2028" s="51">
        <v>2.851</v>
      </c>
      <c r="S2028" s="51">
        <v>-3.2869999999999999</v>
      </c>
      <c r="T2028" s="51">
        <v>2.76</v>
      </c>
      <c r="U2028" s="51">
        <v>2019</v>
      </c>
    </row>
    <row r="2029" spans="1:21" ht="15.5">
      <c r="A2029" s="51">
        <v>128</v>
      </c>
      <c r="B2029" s="51" t="s">
        <v>831</v>
      </c>
      <c r="C2029" s="51" t="s">
        <v>349</v>
      </c>
      <c r="D2029" s="51" t="str">
        <f t="shared" si="31"/>
        <v>NGDPDenmark</v>
      </c>
      <c r="E2029" s="51" t="s">
        <v>41</v>
      </c>
      <c r="F2029" s="51" t="s">
        <v>155</v>
      </c>
      <c r="G2029" s="51" t="s">
        <v>350</v>
      </c>
      <c r="H2029" s="51" t="s">
        <v>342</v>
      </c>
      <c r="I2029" s="51" t="s">
        <v>343</v>
      </c>
      <c r="J2029" s="51" t="s">
        <v>832</v>
      </c>
      <c r="K2029" s="51">
        <v>1895</v>
      </c>
      <c r="L2029" s="51">
        <v>1929.68</v>
      </c>
      <c r="M2029" s="51">
        <v>1981.17</v>
      </c>
      <c r="N2029" s="51">
        <v>2036.36</v>
      </c>
      <c r="O2029" s="51">
        <v>2107.81</v>
      </c>
      <c r="P2029" s="51">
        <v>2192.96</v>
      </c>
      <c r="Q2029" s="51">
        <v>2253.56</v>
      </c>
      <c r="R2029" s="51">
        <v>2335</v>
      </c>
      <c r="S2029" s="51">
        <v>2304.4299999999998</v>
      </c>
      <c r="T2029" s="51">
        <v>2410.11</v>
      </c>
      <c r="U2029" s="51">
        <v>2019</v>
      </c>
    </row>
    <row r="2030" spans="1:21" ht="15.5">
      <c r="A2030" s="51">
        <v>128</v>
      </c>
      <c r="B2030" s="51" t="s">
        <v>831</v>
      </c>
      <c r="C2030" s="51" t="s">
        <v>157</v>
      </c>
      <c r="D2030" s="51" t="str">
        <f t="shared" si="31"/>
        <v>NGDPDDenmark</v>
      </c>
      <c r="E2030" s="51" t="s">
        <v>41</v>
      </c>
      <c r="F2030" s="51" t="s">
        <v>155</v>
      </c>
      <c r="G2030" s="51" t="s">
        <v>351</v>
      </c>
      <c r="H2030" s="51" t="s">
        <v>352</v>
      </c>
      <c r="I2030" s="51" t="s">
        <v>343</v>
      </c>
      <c r="J2030" s="51" t="s">
        <v>353</v>
      </c>
      <c r="K2030" s="51">
        <v>327.149</v>
      </c>
      <c r="L2030" s="51">
        <v>343.584</v>
      </c>
      <c r="M2030" s="51">
        <v>352.99400000000003</v>
      </c>
      <c r="N2030" s="51">
        <v>302.673</v>
      </c>
      <c r="O2030" s="51">
        <v>313.11599999999999</v>
      </c>
      <c r="P2030" s="51">
        <v>332.12099999999998</v>
      </c>
      <c r="Q2030" s="51">
        <v>356.88</v>
      </c>
      <c r="R2030" s="51">
        <v>350.10399999999998</v>
      </c>
      <c r="S2030" s="51">
        <v>352.24299999999999</v>
      </c>
      <c r="T2030" s="51">
        <v>392.57</v>
      </c>
      <c r="U2030" s="51">
        <v>2019</v>
      </c>
    </row>
    <row r="2031" spans="1:21" ht="15.5">
      <c r="A2031" s="51">
        <v>128</v>
      </c>
      <c r="B2031" s="51" t="s">
        <v>831</v>
      </c>
      <c r="C2031" s="51" t="s">
        <v>354</v>
      </c>
      <c r="D2031" s="51" t="str">
        <f t="shared" si="31"/>
        <v>PPPGDPDenmark</v>
      </c>
      <c r="E2031" s="51" t="s">
        <v>41</v>
      </c>
      <c r="F2031" s="51" t="s">
        <v>155</v>
      </c>
      <c r="G2031" s="51" t="s">
        <v>355</v>
      </c>
      <c r="H2031" s="51" t="s">
        <v>356</v>
      </c>
      <c r="I2031" s="51" t="s">
        <v>343</v>
      </c>
      <c r="J2031" s="51" t="s">
        <v>353</v>
      </c>
      <c r="K2031" s="51">
        <v>250.52500000000001</v>
      </c>
      <c r="L2031" s="51">
        <v>262.36799999999999</v>
      </c>
      <c r="M2031" s="51">
        <v>270.33100000000002</v>
      </c>
      <c r="N2031" s="51">
        <v>278.82299999999998</v>
      </c>
      <c r="O2031" s="51">
        <v>297.68900000000002</v>
      </c>
      <c r="P2031" s="51">
        <v>320.05399999999997</v>
      </c>
      <c r="Q2031" s="51">
        <v>334.87</v>
      </c>
      <c r="R2031" s="51">
        <v>350.565</v>
      </c>
      <c r="S2031" s="51">
        <v>343.15199999999999</v>
      </c>
      <c r="T2031" s="51">
        <v>359.048</v>
      </c>
      <c r="U2031" s="51">
        <v>2019</v>
      </c>
    </row>
    <row r="2032" spans="1:21" ht="15.5">
      <c r="A2032" s="51">
        <v>128</v>
      </c>
      <c r="B2032" s="51" t="s">
        <v>831</v>
      </c>
      <c r="C2032" s="51" t="s">
        <v>357</v>
      </c>
      <c r="D2032" s="51" t="str">
        <f t="shared" si="31"/>
        <v>NGDP_DDenmark</v>
      </c>
      <c r="E2032" s="51" t="s">
        <v>41</v>
      </c>
      <c r="F2032" s="51" t="s">
        <v>358</v>
      </c>
      <c r="G2032" s="51" t="s">
        <v>359</v>
      </c>
      <c r="H2032" s="51" t="s">
        <v>360</v>
      </c>
      <c r="I2032" s="51"/>
      <c r="J2032" s="51" t="s">
        <v>361</v>
      </c>
      <c r="K2032" s="51">
        <v>103.02800000000001</v>
      </c>
      <c r="L2032" s="51">
        <v>103.94199999999999</v>
      </c>
      <c r="M2032" s="51">
        <v>105.018</v>
      </c>
      <c r="N2032" s="51">
        <v>105.47199999999999</v>
      </c>
      <c r="O2032" s="51">
        <v>105.739</v>
      </c>
      <c r="P2032" s="51">
        <v>106.995</v>
      </c>
      <c r="Q2032" s="51">
        <v>107.60899999999999</v>
      </c>
      <c r="R2032" s="51">
        <v>108.408</v>
      </c>
      <c r="S2032" s="51">
        <v>110.625</v>
      </c>
      <c r="T2032" s="51">
        <v>112.59099999999999</v>
      </c>
      <c r="U2032" s="51">
        <v>2019</v>
      </c>
    </row>
    <row r="2033" spans="1:21" ht="15.5">
      <c r="A2033" s="51">
        <v>128</v>
      </c>
      <c r="B2033" s="51" t="s">
        <v>831</v>
      </c>
      <c r="C2033" s="51" t="s">
        <v>362</v>
      </c>
      <c r="D2033" s="51" t="str">
        <f t="shared" si="31"/>
        <v>NGDPRPCDenmark</v>
      </c>
      <c r="E2033" s="51" t="s">
        <v>41</v>
      </c>
      <c r="F2033" s="51" t="s">
        <v>363</v>
      </c>
      <c r="G2033" s="51" t="s">
        <v>364</v>
      </c>
      <c r="H2033" s="51" t="s">
        <v>342</v>
      </c>
      <c r="I2033" s="51" t="s">
        <v>333</v>
      </c>
      <c r="J2033" s="51" t="s">
        <v>365</v>
      </c>
      <c r="K2033" s="51">
        <v>329593.18</v>
      </c>
      <c r="L2033" s="51">
        <v>331362.34999999998</v>
      </c>
      <c r="M2033" s="51">
        <v>335244.57</v>
      </c>
      <c r="N2033" s="51">
        <v>341130.25</v>
      </c>
      <c r="O2033" s="51">
        <v>349274.98</v>
      </c>
      <c r="P2033" s="51">
        <v>356528.5</v>
      </c>
      <c r="Q2033" s="51">
        <v>362243.76</v>
      </c>
      <c r="R2033" s="51">
        <v>370973.12</v>
      </c>
      <c r="S2033" s="51">
        <v>357751.12</v>
      </c>
      <c r="T2033" s="51">
        <v>366525.48</v>
      </c>
      <c r="U2033" s="51">
        <v>2019</v>
      </c>
    </row>
    <row r="2034" spans="1:21" ht="15.5">
      <c r="A2034" s="51">
        <v>128</v>
      </c>
      <c r="B2034" s="51" t="s">
        <v>831</v>
      </c>
      <c r="C2034" s="51" t="s">
        <v>366</v>
      </c>
      <c r="D2034" s="51" t="str">
        <f t="shared" si="31"/>
        <v>NGDPRPPPPCDenmark</v>
      </c>
      <c r="E2034" s="51" t="s">
        <v>41</v>
      </c>
      <c r="F2034" s="51" t="s">
        <v>363</v>
      </c>
      <c r="G2034" s="51" t="s">
        <v>367</v>
      </c>
      <c r="H2034" s="51" t="s">
        <v>368</v>
      </c>
      <c r="I2034" s="51" t="s">
        <v>333</v>
      </c>
      <c r="J2034" s="51" t="s">
        <v>365</v>
      </c>
      <c r="K2034" s="51">
        <v>51467.39</v>
      </c>
      <c r="L2034" s="51">
        <v>51743.65</v>
      </c>
      <c r="M2034" s="51">
        <v>52349.88</v>
      </c>
      <c r="N2034" s="51">
        <v>53268.95</v>
      </c>
      <c r="O2034" s="51">
        <v>54540.79</v>
      </c>
      <c r="P2034" s="51">
        <v>55673.46</v>
      </c>
      <c r="Q2034" s="51">
        <v>56565.919999999998</v>
      </c>
      <c r="R2034" s="51">
        <v>57929.05</v>
      </c>
      <c r="S2034" s="51">
        <v>55864.37</v>
      </c>
      <c r="T2034" s="51">
        <v>57234.53</v>
      </c>
      <c r="U2034" s="51">
        <v>2019</v>
      </c>
    </row>
    <row r="2035" spans="1:21" ht="15.5">
      <c r="A2035" s="51">
        <v>128</v>
      </c>
      <c r="B2035" s="51" t="s">
        <v>831</v>
      </c>
      <c r="C2035" s="51" t="s">
        <v>369</v>
      </c>
      <c r="D2035" s="51" t="str">
        <f t="shared" si="31"/>
        <v>NGDPPCDenmark</v>
      </c>
      <c r="E2035" s="51" t="s">
        <v>41</v>
      </c>
      <c r="F2035" s="51" t="s">
        <v>370</v>
      </c>
      <c r="G2035" s="51" t="s">
        <v>371</v>
      </c>
      <c r="H2035" s="51" t="s">
        <v>342</v>
      </c>
      <c r="I2035" s="51" t="s">
        <v>333</v>
      </c>
      <c r="J2035" s="51" t="s">
        <v>372</v>
      </c>
      <c r="K2035" s="51">
        <v>339574.69</v>
      </c>
      <c r="L2035" s="51">
        <v>344423.55</v>
      </c>
      <c r="M2035" s="51">
        <v>352067.22</v>
      </c>
      <c r="N2035" s="51">
        <v>359798.33</v>
      </c>
      <c r="O2035" s="51">
        <v>369321.24</v>
      </c>
      <c r="P2035" s="51">
        <v>381466.02</v>
      </c>
      <c r="Q2035" s="51">
        <v>389808.67</v>
      </c>
      <c r="R2035" s="51">
        <v>402164.9</v>
      </c>
      <c r="S2035" s="51">
        <v>395762.29</v>
      </c>
      <c r="T2035" s="51">
        <v>412673.47</v>
      </c>
      <c r="U2035" s="51">
        <v>2019</v>
      </c>
    </row>
    <row r="2036" spans="1:21" ht="15.5">
      <c r="A2036" s="51">
        <v>128</v>
      </c>
      <c r="B2036" s="51" t="s">
        <v>831</v>
      </c>
      <c r="C2036" s="51" t="s">
        <v>373</v>
      </c>
      <c r="D2036" s="51" t="str">
        <f t="shared" si="31"/>
        <v>NGDPDPCDenmark</v>
      </c>
      <c r="E2036" s="51" t="s">
        <v>41</v>
      </c>
      <c r="F2036" s="51" t="s">
        <v>370</v>
      </c>
      <c r="G2036" s="51" t="s">
        <v>374</v>
      </c>
      <c r="H2036" s="51" t="s">
        <v>352</v>
      </c>
      <c r="I2036" s="51" t="s">
        <v>333</v>
      </c>
      <c r="J2036" s="51" t="s">
        <v>372</v>
      </c>
      <c r="K2036" s="51">
        <v>58623.41</v>
      </c>
      <c r="L2036" s="51">
        <v>61325.58</v>
      </c>
      <c r="M2036" s="51">
        <v>62729.5</v>
      </c>
      <c r="N2036" s="51">
        <v>53478.5</v>
      </c>
      <c r="O2036" s="51">
        <v>54862.85</v>
      </c>
      <c r="P2036" s="51">
        <v>57772.55</v>
      </c>
      <c r="Q2036" s="51">
        <v>61731.15</v>
      </c>
      <c r="R2036" s="51">
        <v>60299.59</v>
      </c>
      <c r="S2036" s="51">
        <v>60494.2</v>
      </c>
      <c r="T2036" s="51">
        <v>67218.240000000005</v>
      </c>
      <c r="U2036" s="51">
        <v>2019</v>
      </c>
    </row>
    <row r="2037" spans="1:21" ht="15.5">
      <c r="A2037" s="51">
        <v>128</v>
      </c>
      <c r="B2037" s="51" t="s">
        <v>831</v>
      </c>
      <c r="C2037" s="51" t="s">
        <v>375</v>
      </c>
      <c r="D2037" s="51" t="str">
        <f t="shared" si="31"/>
        <v>PPPPCDenmark</v>
      </c>
      <c r="E2037" s="51" t="s">
        <v>41</v>
      </c>
      <c r="F2037" s="51" t="s">
        <v>370</v>
      </c>
      <c r="G2037" s="51" t="s">
        <v>376</v>
      </c>
      <c r="H2037" s="51" t="s">
        <v>356</v>
      </c>
      <c r="I2037" s="51" t="s">
        <v>333</v>
      </c>
      <c r="J2037" s="51" t="s">
        <v>372</v>
      </c>
      <c r="K2037" s="51">
        <v>44892.72</v>
      </c>
      <c r="L2037" s="51">
        <v>46829.47</v>
      </c>
      <c r="M2037" s="51">
        <v>48039.69</v>
      </c>
      <c r="N2037" s="51">
        <v>49264.51</v>
      </c>
      <c r="O2037" s="51">
        <v>52159.8</v>
      </c>
      <c r="P2037" s="51">
        <v>55673.46</v>
      </c>
      <c r="Q2037" s="51">
        <v>57924.05</v>
      </c>
      <c r="R2037" s="51">
        <v>60378.9</v>
      </c>
      <c r="S2037" s="51">
        <v>58932.77</v>
      </c>
      <c r="T2037" s="51">
        <v>61478.43</v>
      </c>
      <c r="U2037" s="51">
        <v>2019</v>
      </c>
    </row>
    <row r="2038" spans="1:21" ht="15.5">
      <c r="A2038" s="51">
        <v>128</v>
      </c>
      <c r="B2038" s="51" t="s">
        <v>831</v>
      </c>
      <c r="C2038" s="51" t="s">
        <v>377</v>
      </c>
      <c r="D2038" s="51" t="str">
        <f t="shared" si="31"/>
        <v>NGAP_NPGDPDenmark</v>
      </c>
      <c r="E2038" s="51" t="s">
        <v>41</v>
      </c>
      <c r="F2038" s="51" t="s">
        <v>378</v>
      </c>
      <c r="G2038" s="51" t="s">
        <v>379</v>
      </c>
      <c r="H2038" s="51" t="s">
        <v>380</v>
      </c>
      <c r="I2038" s="51"/>
      <c r="J2038" s="51" t="s">
        <v>348</v>
      </c>
      <c r="K2038" s="51">
        <v>-1.948</v>
      </c>
      <c r="L2038" s="51">
        <v>-2.1419999999999999</v>
      </c>
      <c r="M2038" s="51">
        <v>-1.8859999999999999</v>
      </c>
      <c r="N2038" s="51">
        <v>-1.1080000000000001</v>
      </c>
      <c r="O2038" s="51">
        <v>0.437</v>
      </c>
      <c r="P2038" s="51">
        <v>1.472</v>
      </c>
      <c r="Q2038" s="51">
        <v>1.8520000000000001</v>
      </c>
      <c r="R2038" s="51">
        <v>2.9279999999999999</v>
      </c>
      <c r="S2038" s="51">
        <v>-1.954</v>
      </c>
      <c r="T2038" s="51">
        <v>-0.85399999999999998</v>
      </c>
      <c r="U2038" s="51">
        <v>2019</v>
      </c>
    </row>
    <row r="2039" spans="1:21" ht="15.5">
      <c r="A2039" s="51">
        <v>128</v>
      </c>
      <c r="B2039" s="51" t="s">
        <v>831</v>
      </c>
      <c r="C2039" s="51" t="s">
        <v>381</v>
      </c>
      <c r="D2039" s="51" t="str">
        <f t="shared" si="31"/>
        <v>PPPSHDenmark</v>
      </c>
      <c r="E2039" s="51" t="s">
        <v>41</v>
      </c>
      <c r="F2039" s="51" t="s">
        <v>382</v>
      </c>
      <c r="G2039" s="51" t="s">
        <v>383</v>
      </c>
      <c r="H2039" s="51" t="s">
        <v>384</v>
      </c>
      <c r="I2039" s="51"/>
      <c r="J2039" s="51" t="s">
        <v>353</v>
      </c>
      <c r="K2039" s="51">
        <v>0.25</v>
      </c>
      <c r="L2039" s="51">
        <v>0.25</v>
      </c>
      <c r="M2039" s="51">
        <v>0.248</v>
      </c>
      <c r="N2039" s="51">
        <v>0.251</v>
      </c>
      <c r="O2039" s="51">
        <v>0.25800000000000001</v>
      </c>
      <c r="P2039" s="51">
        <v>0.26300000000000001</v>
      </c>
      <c r="Q2039" s="51">
        <v>0.26</v>
      </c>
      <c r="R2039" s="51">
        <v>0.26</v>
      </c>
      <c r="S2039" s="51">
        <v>0.26100000000000001</v>
      </c>
      <c r="T2039" s="51">
        <v>0.253</v>
      </c>
      <c r="U2039" s="51">
        <v>2019</v>
      </c>
    </row>
    <row r="2040" spans="1:21" ht="15.5">
      <c r="A2040" s="51">
        <v>128</v>
      </c>
      <c r="B2040" s="51" t="s">
        <v>831</v>
      </c>
      <c r="C2040" s="51" t="s">
        <v>385</v>
      </c>
      <c r="D2040" s="51" t="str">
        <f t="shared" si="31"/>
        <v>PPPEXDenmark</v>
      </c>
      <c r="E2040" s="51" t="s">
        <v>41</v>
      </c>
      <c r="F2040" s="51" t="s">
        <v>386</v>
      </c>
      <c r="G2040" s="51" t="s">
        <v>387</v>
      </c>
      <c r="H2040" s="51" t="s">
        <v>388</v>
      </c>
      <c r="I2040" s="51"/>
      <c r="J2040" s="51" t="s">
        <v>353</v>
      </c>
      <c r="K2040" s="51">
        <v>7.5640000000000001</v>
      </c>
      <c r="L2040" s="51">
        <v>7.3550000000000004</v>
      </c>
      <c r="M2040" s="51">
        <v>7.3289999999999997</v>
      </c>
      <c r="N2040" s="51">
        <v>7.3029999999999999</v>
      </c>
      <c r="O2040" s="51">
        <v>7.0810000000000004</v>
      </c>
      <c r="P2040" s="51">
        <v>6.8520000000000003</v>
      </c>
      <c r="Q2040" s="51">
        <v>6.73</v>
      </c>
      <c r="R2040" s="51">
        <v>6.6609999999999996</v>
      </c>
      <c r="S2040" s="51">
        <v>6.7149999999999999</v>
      </c>
      <c r="T2040" s="51">
        <v>6.7119999999999997</v>
      </c>
      <c r="U2040" s="51">
        <v>2019</v>
      </c>
    </row>
    <row r="2041" spans="1:21" ht="15.5">
      <c r="A2041" s="51">
        <v>128</v>
      </c>
      <c r="B2041" s="51" t="s">
        <v>831</v>
      </c>
      <c r="C2041" s="51" t="s">
        <v>389</v>
      </c>
      <c r="D2041" s="51" t="str">
        <f t="shared" si="31"/>
        <v>NID_NGDPDenmark</v>
      </c>
      <c r="E2041" s="51" t="s">
        <v>41</v>
      </c>
      <c r="F2041" s="51" t="s">
        <v>390</v>
      </c>
      <c r="G2041" s="51" t="s">
        <v>391</v>
      </c>
      <c r="H2041" s="51" t="s">
        <v>392</v>
      </c>
      <c r="I2041" s="51"/>
      <c r="J2041" s="51" t="s">
        <v>832</v>
      </c>
      <c r="K2041" s="51">
        <v>19.466000000000001</v>
      </c>
      <c r="L2041" s="51">
        <v>19.690999999999999</v>
      </c>
      <c r="M2041" s="51">
        <v>20.091000000000001</v>
      </c>
      <c r="N2041" s="51">
        <v>20.631</v>
      </c>
      <c r="O2041" s="51">
        <v>21.774999999999999</v>
      </c>
      <c r="P2041" s="51">
        <v>22.053000000000001</v>
      </c>
      <c r="Q2041" s="51">
        <v>23.146000000000001</v>
      </c>
      <c r="R2041" s="51">
        <v>22.71</v>
      </c>
      <c r="S2041" s="51">
        <v>23.512</v>
      </c>
      <c r="T2041" s="51">
        <v>23.422000000000001</v>
      </c>
      <c r="U2041" s="51">
        <v>2019</v>
      </c>
    </row>
    <row r="2042" spans="1:21" ht="15.5">
      <c r="A2042" s="51">
        <v>128</v>
      </c>
      <c r="B2042" s="51" t="s">
        <v>831</v>
      </c>
      <c r="C2042" s="51" t="s">
        <v>393</v>
      </c>
      <c r="D2042" s="51" t="str">
        <f t="shared" si="31"/>
        <v>NGSD_NGDPDenmark</v>
      </c>
      <c r="E2042" s="51" t="s">
        <v>41</v>
      </c>
      <c r="F2042" s="51" t="s">
        <v>394</v>
      </c>
      <c r="G2042" s="51" t="s">
        <v>395</v>
      </c>
      <c r="H2042" s="51" t="s">
        <v>392</v>
      </c>
      <c r="I2042" s="51"/>
      <c r="J2042" s="51" t="s">
        <v>832</v>
      </c>
      <c r="K2042" s="51">
        <v>25.748000000000001</v>
      </c>
      <c r="L2042" s="51">
        <v>27.45</v>
      </c>
      <c r="M2042" s="51">
        <v>29.015000000000001</v>
      </c>
      <c r="N2042" s="51">
        <v>28.876000000000001</v>
      </c>
      <c r="O2042" s="51">
        <v>29.548999999999999</v>
      </c>
      <c r="P2042" s="51">
        <v>30.062000000000001</v>
      </c>
      <c r="Q2042" s="51">
        <v>30.164999999999999</v>
      </c>
      <c r="R2042" s="51">
        <v>31.567</v>
      </c>
      <c r="S2042" s="51">
        <v>31.373999999999999</v>
      </c>
      <c r="T2042" s="51">
        <v>31.428000000000001</v>
      </c>
      <c r="U2042" s="51">
        <v>2019</v>
      </c>
    </row>
    <row r="2043" spans="1:21" ht="15.5">
      <c r="A2043" s="51">
        <v>128</v>
      </c>
      <c r="B2043" s="51" t="s">
        <v>831</v>
      </c>
      <c r="C2043" s="51" t="s">
        <v>396</v>
      </c>
      <c r="D2043" s="51" t="str">
        <f t="shared" si="31"/>
        <v>PCPIDenmark</v>
      </c>
      <c r="E2043" s="51" t="s">
        <v>41</v>
      </c>
      <c r="F2043" s="51" t="s">
        <v>397</v>
      </c>
      <c r="G2043" s="51" t="s">
        <v>398</v>
      </c>
      <c r="H2043" s="51" t="s">
        <v>360</v>
      </c>
      <c r="I2043" s="51"/>
      <c r="J2043" s="51" t="s">
        <v>833</v>
      </c>
      <c r="K2043" s="51">
        <v>98.908000000000001</v>
      </c>
      <c r="L2043" s="51">
        <v>99.424999999999997</v>
      </c>
      <c r="M2043" s="51">
        <v>99.775000000000006</v>
      </c>
      <c r="N2043" s="51">
        <v>100</v>
      </c>
      <c r="O2043" s="51">
        <v>100.017</v>
      </c>
      <c r="P2043" s="51">
        <v>101.075</v>
      </c>
      <c r="Q2043" s="51">
        <v>101.792</v>
      </c>
      <c r="R2043" s="51">
        <v>102.533</v>
      </c>
      <c r="S2043" s="51">
        <v>102.875</v>
      </c>
      <c r="T2043" s="51">
        <v>104.00700000000001</v>
      </c>
      <c r="U2043" s="51">
        <v>2019</v>
      </c>
    </row>
    <row r="2044" spans="1:21" ht="15.5">
      <c r="A2044" s="51">
        <v>128</v>
      </c>
      <c r="B2044" s="51" t="s">
        <v>831</v>
      </c>
      <c r="C2044" s="51" t="s">
        <v>400</v>
      </c>
      <c r="D2044" s="51" t="str">
        <f t="shared" si="31"/>
        <v>PCPIPCHDenmark</v>
      </c>
      <c r="E2044" s="51" t="s">
        <v>41</v>
      </c>
      <c r="F2044" s="51" t="s">
        <v>397</v>
      </c>
      <c r="G2044" s="51" t="s">
        <v>401</v>
      </c>
      <c r="H2044" s="51" t="s">
        <v>347</v>
      </c>
      <c r="I2044" s="51"/>
      <c r="J2044" s="51" t="s">
        <v>402</v>
      </c>
      <c r="K2044" s="51">
        <v>2.3540000000000001</v>
      </c>
      <c r="L2044" s="51">
        <v>0.52200000000000002</v>
      </c>
      <c r="M2044" s="51">
        <v>0.35199999999999998</v>
      </c>
      <c r="N2044" s="51">
        <v>0.22600000000000001</v>
      </c>
      <c r="O2044" s="51">
        <v>1.7000000000000001E-2</v>
      </c>
      <c r="P2044" s="51">
        <v>1.0580000000000001</v>
      </c>
      <c r="Q2044" s="51">
        <v>0.70899999999999996</v>
      </c>
      <c r="R2044" s="51">
        <v>0.72899999999999998</v>
      </c>
      <c r="S2044" s="51">
        <v>0.33300000000000002</v>
      </c>
      <c r="T2044" s="51">
        <v>1.1000000000000001</v>
      </c>
      <c r="U2044" s="51">
        <v>2019</v>
      </c>
    </row>
    <row r="2045" spans="1:21" ht="15.5">
      <c r="A2045" s="51">
        <v>128</v>
      </c>
      <c r="B2045" s="51" t="s">
        <v>831</v>
      </c>
      <c r="C2045" s="51" t="s">
        <v>403</v>
      </c>
      <c r="D2045" s="51" t="str">
        <f t="shared" si="31"/>
        <v>PCPIEDenmark</v>
      </c>
      <c r="E2045" s="51" t="s">
        <v>41</v>
      </c>
      <c r="F2045" s="51" t="s">
        <v>404</v>
      </c>
      <c r="G2045" s="51" t="s">
        <v>405</v>
      </c>
      <c r="H2045" s="51" t="s">
        <v>360</v>
      </c>
      <c r="I2045" s="51"/>
      <c r="J2045" s="51" t="s">
        <v>833</v>
      </c>
      <c r="K2045" s="51">
        <v>99.3</v>
      </c>
      <c r="L2045" s="51">
        <v>99.8</v>
      </c>
      <c r="M2045" s="51">
        <v>99.8</v>
      </c>
      <c r="N2045" s="51">
        <v>100.1</v>
      </c>
      <c r="O2045" s="51">
        <v>100.4</v>
      </c>
      <c r="P2045" s="51">
        <v>101.2</v>
      </c>
      <c r="Q2045" s="51">
        <v>101.9</v>
      </c>
      <c r="R2045" s="51">
        <v>102.8</v>
      </c>
      <c r="S2045" s="51">
        <v>103.2</v>
      </c>
      <c r="T2045" s="51">
        <v>104.33499999999999</v>
      </c>
      <c r="U2045" s="51">
        <v>2019</v>
      </c>
    </row>
    <row r="2046" spans="1:21" ht="15.5">
      <c r="A2046" s="51">
        <v>128</v>
      </c>
      <c r="B2046" s="51" t="s">
        <v>831</v>
      </c>
      <c r="C2046" s="51" t="s">
        <v>406</v>
      </c>
      <c r="D2046" s="51" t="str">
        <f t="shared" si="31"/>
        <v>PCPIEPCHDenmark</v>
      </c>
      <c r="E2046" s="51" t="s">
        <v>41</v>
      </c>
      <c r="F2046" s="51" t="s">
        <v>404</v>
      </c>
      <c r="G2046" s="51" t="s">
        <v>407</v>
      </c>
      <c r="H2046" s="51" t="s">
        <v>347</v>
      </c>
      <c r="I2046" s="51"/>
      <c r="J2046" s="51" t="s">
        <v>408</v>
      </c>
      <c r="K2046" s="51">
        <v>1.742</v>
      </c>
      <c r="L2046" s="51">
        <v>0.504</v>
      </c>
      <c r="M2046" s="51">
        <v>0</v>
      </c>
      <c r="N2046" s="51">
        <v>0.30099999999999999</v>
      </c>
      <c r="O2046" s="51">
        <v>0.3</v>
      </c>
      <c r="P2046" s="51">
        <v>0.79700000000000004</v>
      </c>
      <c r="Q2046" s="51">
        <v>0.69199999999999995</v>
      </c>
      <c r="R2046" s="51">
        <v>0.88300000000000001</v>
      </c>
      <c r="S2046" s="51">
        <v>0.38900000000000001</v>
      </c>
      <c r="T2046" s="51">
        <v>1.1000000000000001</v>
      </c>
      <c r="U2046" s="51">
        <v>2019</v>
      </c>
    </row>
    <row r="2047" spans="1:21" ht="15.5">
      <c r="A2047" s="51">
        <v>128</v>
      </c>
      <c r="B2047" s="51" t="s">
        <v>831</v>
      </c>
      <c r="C2047" s="51" t="s">
        <v>409</v>
      </c>
      <c r="D2047" s="51" t="str">
        <f t="shared" si="31"/>
        <v>FLIBOR6Denmark</v>
      </c>
      <c r="E2047" s="51" t="s">
        <v>41</v>
      </c>
      <c r="F2047" s="51" t="s">
        <v>410</v>
      </c>
      <c r="G2047" s="51"/>
      <c r="H2047" s="51" t="s">
        <v>384</v>
      </c>
      <c r="I2047" s="51"/>
      <c r="J2047" s="51"/>
      <c r="K2047" s="51"/>
      <c r="L2047" s="51"/>
      <c r="M2047" s="51"/>
      <c r="N2047" s="51"/>
      <c r="O2047" s="51"/>
      <c r="P2047" s="51"/>
      <c r="Q2047" s="51"/>
      <c r="R2047" s="51"/>
      <c r="S2047" s="51"/>
      <c r="T2047" s="51"/>
      <c r="U2047" s="51"/>
    </row>
    <row r="2048" spans="1:21" ht="15.5">
      <c r="A2048" s="51">
        <v>128</v>
      </c>
      <c r="B2048" s="51" t="s">
        <v>831</v>
      </c>
      <c r="C2048" s="51" t="s">
        <v>411</v>
      </c>
      <c r="D2048" s="51" t="str">
        <f t="shared" si="31"/>
        <v>TM_RPCHDenmark</v>
      </c>
      <c r="E2048" s="51" t="s">
        <v>41</v>
      </c>
      <c r="F2048" s="51" t="s">
        <v>412</v>
      </c>
      <c r="G2048" s="51" t="s">
        <v>413</v>
      </c>
      <c r="H2048" s="51" t="s">
        <v>347</v>
      </c>
      <c r="I2048" s="51"/>
      <c r="J2048" s="51" t="s">
        <v>834</v>
      </c>
      <c r="K2048" s="51">
        <v>2.7090000000000001</v>
      </c>
      <c r="L2048" s="51">
        <v>1.4710000000000001</v>
      </c>
      <c r="M2048" s="51">
        <v>3.8969999999999998</v>
      </c>
      <c r="N2048" s="51">
        <v>4.5609999999999999</v>
      </c>
      <c r="O2048" s="51">
        <v>3.6619999999999999</v>
      </c>
      <c r="P2048" s="51">
        <v>4.1829999999999998</v>
      </c>
      <c r="Q2048" s="51">
        <v>4.7569999999999997</v>
      </c>
      <c r="R2048" s="51">
        <v>2.44</v>
      </c>
      <c r="S2048" s="51">
        <v>-5.61</v>
      </c>
      <c r="T2048" s="51">
        <v>5.3650000000000002</v>
      </c>
      <c r="U2048" s="51">
        <v>2019</v>
      </c>
    </row>
    <row r="2049" spans="1:21" ht="15.5">
      <c r="A2049" s="51">
        <v>128</v>
      </c>
      <c r="B2049" s="51" t="s">
        <v>831</v>
      </c>
      <c r="C2049" s="51" t="s">
        <v>415</v>
      </c>
      <c r="D2049" s="51" t="str">
        <f t="shared" si="31"/>
        <v>TMG_RPCHDenmark</v>
      </c>
      <c r="E2049" s="51" t="s">
        <v>41</v>
      </c>
      <c r="F2049" s="51" t="s">
        <v>416</v>
      </c>
      <c r="G2049" s="51" t="s">
        <v>417</v>
      </c>
      <c r="H2049" s="51" t="s">
        <v>347</v>
      </c>
      <c r="I2049" s="51"/>
      <c r="J2049" s="51" t="s">
        <v>834</v>
      </c>
      <c r="K2049" s="51">
        <v>0.96299999999999997</v>
      </c>
      <c r="L2049" s="51">
        <v>3.36</v>
      </c>
      <c r="M2049" s="51">
        <v>3.8140000000000001</v>
      </c>
      <c r="N2049" s="51">
        <v>5.6120000000000001</v>
      </c>
      <c r="O2049" s="51">
        <v>0.75900000000000001</v>
      </c>
      <c r="P2049" s="51">
        <v>6.1280000000000001</v>
      </c>
      <c r="Q2049" s="51">
        <v>3.6190000000000002</v>
      </c>
      <c r="R2049" s="51">
        <v>1.5189999999999999</v>
      </c>
      <c r="S2049" s="51">
        <v>-2.41</v>
      </c>
      <c r="T2049" s="51">
        <v>4</v>
      </c>
      <c r="U2049" s="51">
        <v>2019</v>
      </c>
    </row>
    <row r="2050" spans="1:21" ht="15.5">
      <c r="A2050" s="51">
        <v>128</v>
      </c>
      <c r="B2050" s="51" t="s">
        <v>831</v>
      </c>
      <c r="C2050" s="51" t="s">
        <v>418</v>
      </c>
      <c r="D2050" s="51" t="str">
        <f t="shared" si="31"/>
        <v>TX_RPCHDenmark</v>
      </c>
      <c r="E2050" s="51" t="s">
        <v>41</v>
      </c>
      <c r="F2050" s="51" t="s">
        <v>419</v>
      </c>
      <c r="G2050" s="51" t="s">
        <v>420</v>
      </c>
      <c r="H2050" s="51" t="s">
        <v>347</v>
      </c>
      <c r="I2050" s="51"/>
      <c r="J2050" s="51" t="s">
        <v>834</v>
      </c>
      <c r="K2050" s="51">
        <v>1.1619999999999999</v>
      </c>
      <c r="L2050" s="51">
        <v>1.611</v>
      </c>
      <c r="M2050" s="51">
        <v>3.129</v>
      </c>
      <c r="N2050" s="51">
        <v>3.577</v>
      </c>
      <c r="O2050" s="51">
        <v>4.1109999999999998</v>
      </c>
      <c r="P2050" s="51">
        <v>4.8140000000000001</v>
      </c>
      <c r="Q2050" s="51">
        <v>3.2469999999999999</v>
      </c>
      <c r="R2050" s="51">
        <v>5.0359999999999996</v>
      </c>
      <c r="S2050" s="51">
        <v>-8.5340000000000007</v>
      </c>
      <c r="T2050" s="51">
        <v>5.3079999999999998</v>
      </c>
      <c r="U2050" s="51">
        <v>2019</v>
      </c>
    </row>
    <row r="2051" spans="1:21" ht="15.5">
      <c r="A2051" s="51">
        <v>128</v>
      </c>
      <c r="B2051" s="51" t="s">
        <v>831</v>
      </c>
      <c r="C2051" s="51" t="s">
        <v>421</v>
      </c>
      <c r="D2051" s="51" t="str">
        <f t="shared" ref="D2051:D2114" si="32">C2051&amp;E2051</f>
        <v>TXG_RPCHDenmark</v>
      </c>
      <c r="E2051" s="51" t="s">
        <v>41</v>
      </c>
      <c r="F2051" s="51" t="s">
        <v>422</v>
      </c>
      <c r="G2051" s="51" t="s">
        <v>423</v>
      </c>
      <c r="H2051" s="51" t="s">
        <v>347</v>
      </c>
      <c r="I2051" s="51"/>
      <c r="J2051" s="51" t="s">
        <v>834</v>
      </c>
      <c r="K2051" s="51">
        <v>-0.58399999999999996</v>
      </c>
      <c r="L2051" s="51">
        <v>2.3620000000000001</v>
      </c>
      <c r="M2051" s="51">
        <v>3.3420000000000001</v>
      </c>
      <c r="N2051" s="51">
        <v>4.5039999999999996</v>
      </c>
      <c r="O2051" s="51">
        <v>1.62</v>
      </c>
      <c r="P2051" s="51">
        <v>4.194</v>
      </c>
      <c r="Q2051" s="51">
        <v>2.4049999999999998</v>
      </c>
      <c r="R2051" s="51">
        <v>6.8860000000000001</v>
      </c>
      <c r="S2051" s="51">
        <v>-2.5550000000000002</v>
      </c>
      <c r="T2051" s="51">
        <v>3.1</v>
      </c>
      <c r="U2051" s="51">
        <v>2019</v>
      </c>
    </row>
    <row r="2052" spans="1:21" ht="15.5">
      <c r="A2052" s="51">
        <v>128</v>
      </c>
      <c r="B2052" s="51" t="s">
        <v>831</v>
      </c>
      <c r="C2052" s="51" t="s">
        <v>424</v>
      </c>
      <c r="D2052" s="51" t="str">
        <f t="shared" si="32"/>
        <v>LURDenmark</v>
      </c>
      <c r="E2052" s="51" t="s">
        <v>41</v>
      </c>
      <c r="F2052" s="51" t="s">
        <v>425</v>
      </c>
      <c r="G2052" s="51" t="s">
        <v>426</v>
      </c>
      <c r="H2052" s="51" t="s">
        <v>427</v>
      </c>
      <c r="I2052" s="51"/>
      <c r="J2052" s="51" t="s">
        <v>835</v>
      </c>
      <c r="K2052" s="51">
        <v>7.8</v>
      </c>
      <c r="L2052" s="51">
        <v>7.375</v>
      </c>
      <c r="M2052" s="51">
        <v>6.867</v>
      </c>
      <c r="N2052" s="51">
        <v>6.2830000000000004</v>
      </c>
      <c r="O2052" s="51">
        <v>6.008</v>
      </c>
      <c r="P2052" s="51">
        <v>5.8170000000000002</v>
      </c>
      <c r="Q2052" s="51">
        <v>5.0999999999999996</v>
      </c>
      <c r="R2052" s="51">
        <v>5.0419999999999998</v>
      </c>
      <c r="S2052" s="51">
        <v>5.6420000000000003</v>
      </c>
      <c r="T2052" s="51">
        <v>5.56</v>
      </c>
      <c r="U2052" s="51">
        <v>2019</v>
      </c>
    </row>
    <row r="2053" spans="1:21" ht="15.5">
      <c r="A2053" s="51">
        <v>128</v>
      </c>
      <c r="B2053" s="51" t="s">
        <v>831</v>
      </c>
      <c r="C2053" s="51" t="s">
        <v>428</v>
      </c>
      <c r="D2053" s="51" t="str">
        <f t="shared" si="32"/>
        <v>LEDenmark</v>
      </c>
      <c r="E2053" s="51" t="s">
        <v>41</v>
      </c>
      <c r="F2053" s="51" t="s">
        <v>429</v>
      </c>
      <c r="G2053" s="51" t="s">
        <v>430</v>
      </c>
      <c r="H2053" s="51" t="s">
        <v>431</v>
      </c>
      <c r="I2053" s="51" t="s">
        <v>432</v>
      </c>
      <c r="J2053" s="51" t="s">
        <v>835</v>
      </c>
      <c r="K2053" s="51">
        <v>2.645</v>
      </c>
      <c r="L2053" s="51">
        <v>2.6389999999999998</v>
      </c>
      <c r="M2053" s="51">
        <v>2.665</v>
      </c>
      <c r="N2053" s="51">
        <v>2.7149999999999999</v>
      </c>
      <c r="O2053" s="51">
        <v>2.762</v>
      </c>
      <c r="P2053" s="51">
        <v>2.786</v>
      </c>
      <c r="Q2053" s="51">
        <v>2.8330000000000002</v>
      </c>
      <c r="R2053" s="51">
        <v>2.879</v>
      </c>
      <c r="S2053" s="51">
        <v>2.8540000000000001</v>
      </c>
      <c r="T2053" s="51">
        <v>2.8740000000000001</v>
      </c>
      <c r="U2053" s="51">
        <v>2019</v>
      </c>
    </row>
    <row r="2054" spans="1:21" ht="15.5">
      <c r="A2054" s="51">
        <v>128</v>
      </c>
      <c r="B2054" s="51" t="s">
        <v>831</v>
      </c>
      <c r="C2054" s="51" t="s">
        <v>433</v>
      </c>
      <c r="D2054" s="51" t="str">
        <f t="shared" si="32"/>
        <v>LPDenmark</v>
      </c>
      <c r="E2054" s="51" t="s">
        <v>41</v>
      </c>
      <c r="F2054" s="51" t="s">
        <v>434</v>
      </c>
      <c r="G2054" s="51" t="s">
        <v>435</v>
      </c>
      <c r="H2054" s="51" t="s">
        <v>431</v>
      </c>
      <c r="I2054" s="51" t="s">
        <v>432</v>
      </c>
      <c r="J2054" s="51" t="s">
        <v>836</v>
      </c>
      <c r="K2054" s="51">
        <v>5.5810000000000004</v>
      </c>
      <c r="L2054" s="51">
        <v>5.6029999999999998</v>
      </c>
      <c r="M2054" s="51">
        <v>5.6269999999999998</v>
      </c>
      <c r="N2054" s="51">
        <v>5.66</v>
      </c>
      <c r="O2054" s="51">
        <v>5.7069999999999999</v>
      </c>
      <c r="P2054" s="51">
        <v>5.7489999999999997</v>
      </c>
      <c r="Q2054" s="51">
        <v>5.7809999999999997</v>
      </c>
      <c r="R2054" s="51">
        <v>5.806</v>
      </c>
      <c r="S2054" s="51">
        <v>5.8230000000000004</v>
      </c>
      <c r="T2054" s="51">
        <v>5.84</v>
      </c>
      <c r="U2054" s="51">
        <v>2019</v>
      </c>
    </row>
    <row r="2055" spans="1:21" ht="15.5">
      <c r="A2055" s="51">
        <v>128</v>
      </c>
      <c r="B2055" s="51" t="s">
        <v>831</v>
      </c>
      <c r="C2055" s="51" t="s">
        <v>437</v>
      </c>
      <c r="D2055" s="51" t="str">
        <f t="shared" si="32"/>
        <v>GGRDenmark</v>
      </c>
      <c r="E2055" s="51" t="s">
        <v>41</v>
      </c>
      <c r="F2055" s="51" t="s">
        <v>438</v>
      </c>
      <c r="G2055" s="51" t="s">
        <v>439</v>
      </c>
      <c r="H2055" s="51" t="s">
        <v>342</v>
      </c>
      <c r="I2055" s="51" t="s">
        <v>343</v>
      </c>
      <c r="J2055" s="51" t="s">
        <v>837</v>
      </c>
      <c r="K2055" s="51">
        <v>1032.0999999999999</v>
      </c>
      <c r="L2055" s="51">
        <v>1053.31</v>
      </c>
      <c r="M2055" s="51">
        <v>1116.6300000000001</v>
      </c>
      <c r="N2055" s="51">
        <v>1083.3</v>
      </c>
      <c r="O2055" s="51">
        <v>1103.92</v>
      </c>
      <c r="P2055" s="51">
        <v>1147.7</v>
      </c>
      <c r="Q2055" s="51">
        <v>1154.68</v>
      </c>
      <c r="R2055" s="51">
        <v>1238.1500000000001</v>
      </c>
      <c r="S2055" s="51">
        <v>1189.42</v>
      </c>
      <c r="T2055" s="51">
        <v>1215.81</v>
      </c>
      <c r="U2055" s="51">
        <v>2019</v>
      </c>
    </row>
    <row r="2056" spans="1:21" ht="15.5">
      <c r="A2056" s="51">
        <v>128</v>
      </c>
      <c r="B2056" s="51" t="s">
        <v>831</v>
      </c>
      <c r="C2056" s="51" t="s">
        <v>441</v>
      </c>
      <c r="D2056" s="51" t="str">
        <f t="shared" si="32"/>
        <v>GGR_NGDPDenmark</v>
      </c>
      <c r="E2056" s="51" t="s">
        <v>41</v>
      </c>
      <c r="F2056" s="51" t="s">
        <v>438</v>
      </c>
      <c r="G2056" s="51" t="s">
        <v>439</v>
      </c>
      <c r="H2056" s="51" t="s">
        <v>392</v>
      </c>
      <c r="I2056" s="51"/>
      <c r="J2056" s="51" t="s">
        <v>442</v>
      </c>
      <c r="K2056" s="51">
        <v>54.463999999999999</v>
      </c>
      <c r="L2056" s="51">
        <v>54.585000000000001</v>
      </c>
      <c r="M2056" s="51">
        <v>56.362000000000002</v>
      </c>
      <c r="N2056" s="51">
        <v>53.198</v>
      </c>
      <c r="O2056" s="51">
        <v>52.372999999999998</v>
      </c>
      <c r="P2056" s="51">
        <v>52.335999999999999</v>
      </c>
      <c r="Q2056" s="51">
        <v>51.238</v>
      </c>
      <c r="R2056" s="51">
        <v>53.026000000000003</v>
      </c>
      <c r="S2056" s="51">
        <v>51.613999999999997</v>
      </c>
      <c r="T2056" s="51">
        <v>50.445999999999998</v>
      </c>
      <c r="U2056" s="51">
        <v>2019</v>
      </c>
    </row>
    <row r="2057" spans="1:21" ht="15.5">
      <c r="A2057" s="51">
        <v>128</v>
      </c>
      <c r="B2057" s="51" t="s">
        <v>831</v>
      </c>
      <c r="C2057" s="51" t="s">
        <v>443</v>
      </c>
      <c r="D2057" s="51" t="str">
        <f t="shared" si="32"/>
        <v>GGXDenmark</v>
      </c>
      <c r="E2057" s="51" t="s">
        <v>41</v>
      </c>
      <c r="F2057" s="51" t="s">
        <v>444</v>
      </c>
      <c r="G2057" s="51" t="s">
        <v>445</v>
      </c>
      <c r="H2057" s="51" t="s">
        <v>342</v>
      </c>
      <c r="I2057" s="51" t="s">
        <v>343</v>
      </c>
      <c r="J2057" s="51" t="s">
        <v>837</v>
      </c>
      <c r="K2057" s="51">
        <v>1098.25</v>
      </c>
      <c r="L2057" s="51">
        <v>1077.1500000000001</v>
      </c>
      <c r="M2057" s="51">
        <v>1093.95</v>
      </c>
      <c r="N2057" s="51">
        <v>1110.3800000000001</v>
      </c>
      <c r="O2057" s="51">
        <v>1106.1500000000001</v>
      </c>
      <c r="P2057" s="51">
        <v>1108.53</v>
      </c>
      <c r="Q2057" s="51">
        <v>1139.0999999999999</v>
      </c>
      <c r="R2057" s="51">
        <v>1149.8699999999999</v>
      </c>
      <c r="S2057" s="51">
        <v>1269.18</v>
      </c>
      <c r="T2057" s="51">
        <v>1258.01</v>
      </c>
      <c r="U2057" s="51">
        <v>2019</v>
      </c>
    </row>
    <row r="2058" spans="1:21" ht="15.5">
      <c r="A2058" s="51">
        <v>128</v>
      </c>
      <c r="B2058" s="51" t="s">
        <v>831</v>
      </c>
      <c r="C2058" s="51" t="s">
        <v>446</v>
      </c>
      <c r="D2058" s="51" t="str">
        <f t="shared" si="32"/>
        <v>GGX_NGDPDenmark</v>
      </c>
      <c r="E2058" s="51" t="s">
        <v>41</v>
      </c>
      <c r="F2058" s="51" t="s">
        <v>444</v>
      </c>
      <c r="G2058" s="51" t="s">
        <v>445</v>
      </c>
      <c r="H2058" s="51" t="s">
        <v>392</v>
      </c>
      <c r="I2058" s="51"/>
      <c r="J2058" s="51" t="s">
        <v>447</v>
      </c>
      <c r="K2058" s="51">
        <v>57.954999999999998</v>
      </c>
      <c r="L2058" s="51">
        <v>55.82</v>
      </c>
      <c r="M2058" s="51">
        <v>55.218000000000004</v>
      </c>
      <c r="N2058" s="51">
        <v>54.527999999999999</v>
      </c>
      <c r="O2058" s="51">
        <v>52.478999999999999</v>
      </c>
      <c r="P2058" s="51">
        <v>50.55</v>
      </c>
      <c r="Q2058" s="51">
        <v>50.546999999999997</v>
      </c>
      <c r="R2058" s="51">
        <v>49.244999999999997</v>
      </c>
      <c r="S2058" s="51">
        <v>55.076000000000001</v>
      </c>
      <c r="T2058" s="51">
        <v>52.197000000000003</v>
      </c>
      <c r="U2058" s="51">
        <v>2019</v>
      </c>
    </row>
    <row r="2059" spans="1:21" ht="15.5">
      <c r="A2059" s="51">
        <v>128</v>
      </c>
      <c r="B2059" s="51" t="s">
        <v>831</v>
      </c>
      <c r="C2059" s="51" t="s">
        <v>448</v>
      </c>
      <c r="D2059" s="51" t="str">
        <f t="shared" si="32"/>
        <v>GGXCNLDenmark</v>
      </c>
      <c r="E2059" s="51" t="s">
        <v>41</v>
      </c>
      <c r="F2059" s="51" t="s">
        <v>449</v>
      </c>
      <c r="G2059" s="51" t="s">
        <v>450</v>
      </c>
      <c r="H2059" s="51" t="s">
        <v>342</v>
      </c>
      <c r="I2059" s="51" t="s">
        <v>343</v>
      </c>
      <c r="J2059" s="51" t="s">
        <v>837</v>
      </c>
      <c r="K2059" s="51">
        <v>-66.144000000000005</v>
      </c>
      <c r="L2059" s="51">
        <v>-23.844000000000001</v>
      </c>
      <c r="M2059" s="51">
        <v>22.672999999999998</v>
      </c>
      <c r="N2059" s="51">
        <v>-27.074999999999999</v>
      </c>
      <c r="O2059" s="51">
        <v>-2.234</v>
      </c>
      <c r="P2059" s="51">
        <v>39.171999999999997</v>
      </c>
      <c r="Q2059" s="51">
        <v>15.576000000000001</v>
      </c>
      <c r="R2059" s="51">
        <v>88.28</v>
      </c>
      <c r="S2059" s="51">
        <v>-79.760000000000005</v>
      </c>
      <c r="T2059" s="51">
        <v>-42.201999999999998</v>
      </c>
      <c r="U2059" s="51">
        <v>2019</v>
      </c>
    </row>
    <row r="2060" spans="1:21" ht="15.5">
      <c r="A2060" s="51">
        <v>128</v>
      </c>
      <c r="B2060" s="51" t="s">
        <v>831</v>
      </c>
      <c r="C2060" s="51" t="s">
        <v>451</v>
      </c>
      <c r="D2060" s="51" t="str">
        <f t="shared" si="32"/>
        <v>GGXCNL_NGDPDenmark</v>
      </c>
      <c r="E2060" s="51" t="s">
        <v>41</v>
      </c>
      <c r="F2060" s="51" t="s">
        <v>449</v>
      </c>
      <c r="G2060" s="51" t="s">
        <v>450</v>
      </c>
      <c r="H2060" s="51" t="s">
        <v>392</v>
      </c>
      <c r="I2060" s="51"/>
      <c r="J2060" s="51" t="s">
        <v>452</v>
      </c>
      <c r="K2060" s="51">
        <v>-3.49</v>
      </c>
      <c r="L2060" s="51">
        <v>-1.236</v>
      </c>
      <c r="M2060" s="51">
        <v>1.1439999999999999</v>
      </c>
      <c r="N2060" s="51">
        <v>-1.33</v>
      </c>
      <c r="O2060" s="51">
        <v>-0.106</v>
      </c>
      <c r="P2060" s="51">
        <v>1.786</v>
      </c>
      <c r="Q2060" s="51">
        <v>0.69099999999999995</v>
      </c>
      <c r="R2060" s="51">
        <v>3.7810000000000001</v>
      </c>
      <c r="S2060" s="51">
        <v>-3.4609999999999999</v>
      </c>
      <c r="T2060" s="51">
        <v>-1.7509999999999999</v>
      </c>
      <c r="U2060" s="51">
        <v>2019</v>
      </c>
    </row>
    <row r="2061" spans="1:21" ht="15.5">
      <c r="A2061" s="51">
        <v>128</v>
      </c>
      <c r="B2061" s="51" t="s">
        <v>831</v>
      </c>
      <c r="C2061" s="51" t="s">
        <v>453</v>
      </c>
      <c r="D2061" s="51" t="str">
        <f t="shared" si="32"/>
        <v>GGSBDenmark</v>
      </c>
      <c r="E2061" s="51" t="s">
        <v>41</v>
      </c>
      <c r="F2061" s="51" t="s">
        <v>454</v>
      </c>
      <c r="G2061" s="51" t="s">
        <v>455</v>
      </c>
      <c r="H2061" s="51" t="s">
        <v>342</v>
      </c>
      <c r="I2061" s="51" t="s">
        <v>343</v>
      </c>
      <c r="J2061" s="51" t="s">
        <v>837</v>
      </c>
      <c r="K2061" s="51">
        <v>-6.7110000000000003</v>
      </c>
      <c r="L2061" s="51">
        <v>-7.7140000000000004</v>
      </c>
      <c r="M2061" s="51">
        <v>26.821000000000002</v>
      </c>
      <c r="N2061" s="51">
        <v>20.533000000000001</v>
      </c>
      <c r="O2061" s="51">
        <v>-2.7930000000000001</v>
      </c>
      <c r="P2061" s="51">
        <v>2.38</v>
      </c>
      <c r="Q2061" s="51">
        <v>-7.2380000000000004</v>
      </c>
      <c r="R2061" s="51">
        <v>10.766999999999999</v>
      </c>
      <c r="S2061" s="51">
        <v>-6.48</v>
      </c>
      <c r="T2061" s="51">
        <v>-8.7029999999999994</v>
      </c>
      <c r="U2061" s="51">
        <v>2019</v>
      </c>
    </row>
    <row r="2062" spans="1:21" ht="15.5">
      <c r="A2062" s="51">
        <v>128</v>
      </c>
      <c r="B2062" s="51" t="s">
        <v>831</v>
      </c>
      <c r="C2062" s="51" t="s">
        <v>456</v>
      </c>
      <c r="D2062" s="51" t="str">
        <f t="shared" si="32"/>
        <v>GGSB_NPGDPDenmark</v>
      </c>
      <c r="E2062" s="51" t="s">
        <v>41</v>
      </c>
      <c r="F2062" s="51" t="s">
        <v>454</v>
      </c>
      <c r="G2062" s="51" t="s">
        <v>455</v>
      </c>
      <c r="H2062" s="51" t="s">
        <v>380</v>
      </c>
      <c r="I2062" s="51"/>
      <c r="J2062" s="51" t="s">
        <v>505</v>
      </c>
      <c r="K2062" s="51">
        <v>-0.34699999999999998</v>
      </c>
      <c r="L2062" s="51">
        <v>-0.39100000000000001</v>
      </c>
      <c r="M2062" s="51">
        <v>1.3280000000000001</v>
      </c>
      <c r="N2062" s="51">
        <v>0.997</v>
      </c>
      <c r="O2062" s="51">
        <v>-0.13300000000000001</v>
      </c>
      <c r="P2062" s="51">
        <v>0.11</v>
      </c>
      <c r="Q2062" s="51">
        <v>-0.32700000000000001</v>
      </c>
      <c r="R2062" s="51">
        <v>0.47499999999999998</v>
      </c>
      <c r="S2062" s="51">
        <v>-0.27600000000000002</v>
      </c>
      <c r="T2062" s="51">
        <v>-0.35799999999999998</v>
      </c>
      <c r="U2062" s="51">
        <v>2019</v>
      </c>
    </row>
    <row r="2063" spans="1:21" ht="15.5">
      <c r="A2063" s="51">
        <v>128</v>
      </c>
      <c r="B2063" s="51" t="s">
        <v>831</v>
      </c>
      <c r="C2063" s="51" t="s">
        <v>457</v>
      </c>
      <c r="D2063" s="51" t="str">
        <f t="shared" si="32"/>
        <v>GGXONLBDenmark</v>
      </c>
      <c r="E2063" s="51" t="s">
        <v>41</v>
      </c>
      <c r="F2063" s="51" t="s">
        <v>458</v>
      </c>
      <c r="G2063" s="51" t="s">
        <v>459</v>
      </c>
      <c r="H2063" s="51" t="s">
        <v>342</v>
      </c>
      <c r="I2063" s="51" t="s">
        <v>343</v>
      </c>
      <c r="J2063" s="51" t="s">
        <v>837</v>
      </c>
      <c r="K2063" s="51">
        <v>-56.314</v>
      </c>
      <c r="L2063" s="51">
        <v>-16.018999999999998</v>
      </c>
      <c r="M2063" s="51">
        <v>31.597000000000001</v>
      </c>
      <c r="N2063" s="51">
        <v>-12.051</v>
      </c>
      <c r="O2063" s="51">
        <v>8.5809999999999995</v>
      </c>
      <c r="P2063" s="51">
        <v>37.097000000000001</v>
      </c>
      <c r="Q2063" s="51">
        <v>7.2969999999999997</v>
      </c>
      <c r="R2063" s="51">
        <v>81.266999999999996</v>
      </c>
      <c r="S2063" s="51">
        <v>-86.673000000000002</v>
      </c>
      <c r="T2063" s="51">
        <v>-51.841999999999999</v>
      </c>
      <c r="U2063" s="51">
        <v>2019</v>
      </c>
    </row>
    <row r="2064" spans="1:21" ht="15.5">
      <c r="A2064" s="51">
        <v>128</v>
      </c>
      <c r="B2064" s="51" t="s">
        <v>831</v>
      </c>
      <c r="C2064" s="51" t="s">
        <v>460</v>
      </c>
      <c r="D2064" s="51" t="str">
        <f t="shared" si="32"/>
        <v>GGXONLB_NGDPDenmark</v>
      </c>
      <c r="E2064" s="51" t="s">
        <v>41</v>
      </c>
      <c r="F2064" s="51" t="s">
        <v>458</v>
      </c>
      <c r="G2064" s="51" t="s">
        <v>459</v>
      </c>
      <c r="H2064" s="51" t="s">
        <v>392</v>
      </c>
      <c r="I2064" s="51"/>
      <c r="J2064" s="51" t="s">
        <v>461</v>
      </c>
      <c r="K2064" s="51">
        <v>-2.972</v>
      </c>
      <c r="L2064" s="51">
        <v>-0.83</v>
      </c>
      <c r="M2064" s="51">
        <v>1.595</v>
      </c>
      <c r="N2064" s="51">
        <v>-0.59199999999999997</v>
      </c>
      <c r="O2064" s="51">
        <v>0.40699999999999997</v>
      </c>
      <c r="P2064" s="51">
        <v>1.6919999999999999</v>
      </c>
      <c r="Q2064" s="51">
        <v>0.32400000000000001</v>
      </c>
      <c r="R2064" s="51">
        <v>3.48</v>
      </c>
      <c r="S2064" s="51">
        <v>-3.7610000000000001</v>
      </c>
      <c r="T2064" s="51">
        <v>-2.1509999999999998</v>
      </c>
      <c r="U2064" s="51">
        <v>2019</v>
      </c>
    </row>
    <row r="2065" spans="1:21" ht="15.5">
      <c r="A2065" s="51">
        <v>128</v>
      </c>
      <c r="B2065" s="51" t="s">
        <v>831</v>
      </c>
      <c r="C2065" s="51" t="s">
        <v>462</v>
      </c>
      <c r="D2065" s="51" t="str">
        <f t="shared" si="32"/>
        <v>GGXWDNDenmark</v>
      </c>
      <c r="E2065" s="51" t="s">
        <v>41</v>
      </c>
      <c r="F2065" s="51" t="s">
        <v>463</v>
      </c>
      <c r="G2065" s="51" t="s">
        <v>464</v>
      </c>
      <c r="H2065" s="51" t="s">
        <v>342</v>
      </c>
      <c r="I2065" s="51" t="s">
        <v>343</v>
      </c>
      <c r="J2065" s="51" t="s">
        <v>837</v>
      </c>
      <c r="K2065" s="51">
        <v>351.32400000000001</v>
      </c>
      <c r="L2065" s="51">
        <v>353.19099999999997</v>
      </c>
      <c r="M2065" s="51">
        <v>358.12400000000002</v>
      </c>
      <c r="N2065" s="51">
        <v>329.29</v>
      </c>
      <c r="O2065" s="51">
        <v>368.923</v>
      </c>
      <c r="P2065" s="51">
        <v>338.75200000000001</v>
      </c>
      <c r="Q2065" s="51">
        <v>299.70600000000002</v>
      </c>
      <c r="R2065" s="51">
        <v>278.13200000000001</v>
      </c>
      <c r="S2065" s="51">
        <v>376.44200000000001</v>
      </c>
      <c r="T2065" s="51">
        <v>418.64400000000001</v>
      </c>
      <c r="U2065" s="51">
        <v>2019</v>
      </c>
    </row>
    <row r="2066" spans="1:21" ht="15.5">
      <c r="A2066" s="51">
        <v>128</v>
      </c>
      <c r="B2066" s="51" t="s">
        <v>831</v>
      </c>
      <c r="C2066" s="51" t="s">
        <v>465</v>
      </c>
      <c r="D2066" s="51" t="str">
        <f t="shared" si="32"/>
        <v>GGXWDN_NGDPDenmark</v>
      </c>
      <c r="E2066" s="51" t="s">
        <v>41</v>
      </c>
      <c r="F2066" s="51" t="s">
        <v>463</v>
      </c>
      <c r="G2066" s="51" t="s">
        <v>464</v>
      </c>
      <c r="H2066" s="51" t="s">
        <v>392</v>
      </c>
      <c r="I2066" s="51"/>
      <c r="J2066" s="51" t="s">
        <v>487</v>
      </c>
      <c r="K2066" s="51">
        <v>18.54</v>
      </c>
      <c r="L2066" s="51">
        <v>18.303000000000001</v>
      </c>
      <c r="M2066" s="51">
        <v>18.076000000000001</v>
      </c>
      <c r="N2066" s="51">
        <v>16.170999999999999</v>
      </c>
      <c r="O2066" s="51">
        <v>17.503</v>
      </c>
      <c r="P2066" s="51">
        <v>15.446999999999999</v>
      </c>
      <c r="Q2066" s="51">
        <v>13.298999999999999</v>
      </c>
      <c r="R2066" s="51">
        <v>11.911</v>
      </c>
      <c r="S2066" s="51">
        <v>16.335999999999999</v>
      </c>
      <c r="T2066" s="51">
        <v>17.37</v>
      </c>
      <c r="U2066" s="51">
        <v>2019</v>
      </c>
    </row>
    <row r="2067" spans="1:21" ht="15.5">
      <c r="A2067" s="51">
        <v>128</v>
      </c>
      <c r="B2067" s="51" t="s">
        <v>831</v>
      </c>
      <c r="C2067" s="51" t="s">
        <v>466</v>
      </c>
      <c r="D2067" s="51" t="str">
        <f t="shared" si="32"/>
        <v>GGXWDGDenmark</v>
      </c>
      <c r="E2067" s="51" t="s">
        <v>41</v>
      </c>
      <c r="F2067" s="51" t="s">
        <v>467</v>
      </c>
      <c r="G2067" s="51" t="s">
        <v>468</v>
      </c>
      <c r="H2067" s="51" t="s">
        <v>342</v>
      </c>
      <c r="I2067" s="51" t="s">
        <v>343</v>
      </c>
      <c r="J2067" s="51" t="s">
        <v>837</v>
      </c>
      <c r="K2067" s="51">
        <v>850.74599999999998</v>
      </c>
      <c r="L2067" s="51">
        <v>849.93799999999999</v>
      </c>
      <c r="M2067" s="51">
        <v>877.06700000000001</v>
      </c>
      <c r="N2067" s="51">
        <v>809.93399999999997</v>
      </c>
      <c r="O2067" s="51">
        <v>784.09500000000003</v>
      </c>
      <c r="P2067" s="51">
        <v>779.12400000000002</v>
      </c>
      <c r="Q2067" s="51">
        <v>762.48699999999997</v>
      </c>
      <c r="R2067" s="51">
        <v>770.83199999999999</v>
      </c>
      <c r="S2067" s="51">
        <v>1000.59</v>
      </c>
      <c r="T2067" s="51">
        <v>1002.79</v>
      </c>
      <c r="U2067" s="51">
        <v>2019</v>
      </c>
    </row>
    <row r="2068" spans="1:21" ht="15.5">
      <c r="A2068" s="51">
        <v>128</v>
      </c>
      <c r="B2068" s="51" t="s">
        <v>831</v>
      </c>
      <c r="C2068" s="51" t="s">
        <v>469</v>
      </c>
      <c r="D2068" s="51" t="str">
        <f t="shared" si="32"/>
        <v>GGXWDG_NGDPDenmark</v>
      </c>
      <c r="E2068" s="51" t="s">
        <v>41</v>
      </c>
      <c r="F2068" s="51" t="s">
        <v>467</v>
      </c>
      <c r="G2068" s="51" t="s">
        <v>468</v>
      </c>
      <c r="H2068" s="51" t="s">
        <v>392</v>
      </c>
      <c r="I2068" s="51"/>
      <c r="J2068" s="51" t="s">
        <v>470</v>
      </c>
      <c r="K2068" s="51">
        <v>44.893999999999998</v>
      </c>
      <c r="L2068" s="51">
        <v>44.045999999999999</v>
      </c>
      <c r="M2068" s="51">
        <v>44.27</v>
      </c>
      <c r="N2068" s="51">
        <v>39.774000000000001</v>
      </c>
      <c r="O2068" s="51">
        <v>37.200000000000003</v>
      </c>
      <c r="P2068" s="51">
        <v>35.527999999999999</v>
      </c>
      <c r="Q2068" s="51">
        <v>33.835000000000001</v>
      </c>
      <c r="R2068" s="51">
        <v>33.012</v>
      </c>
      <c r="S2068" s="51">
        <v>43.42</v>
      </c>
      <c r="T2068" s="51">
        <v>41.607999999999997</v>
      </c>
      <c r="U2068" s="51">
        <v>2019</v>
      </c>
    </row>
    <row r="2069" spans="1:21" ht="15.5">
      <c r="A2069" s="51">
        <v>128</v>
      </c>
      <c r="B2069" s="51" t="s">
        <v>831</v>
      </c>
      <c r="C2069" s="51" t="s">
        <v>471</v>
      </c>
      <c r="D2069" s="51" t="str">
        <f t="shared" si="32"/>
        <v>NGDP_FYDenmark</v>
      </c>
      <c r="E2069" s="51" t="s">
        <v>41</v>
      </c>
      <c r="F2069" s="51" t="s">
        <v>472</v>
      </c>
      <c r="G2069" s="51" t="s">
        <v>473</v>
      </c>
      <c r="H2069" s="51" t="s">
        <v>342</v>
      </c>
      <c r="I2069" s="51" t="s">
        <v>343</v>
      </c>
      <c r="J2069" s="51" t="s">
        <v>837</v>
      </c>
      <c r="K2069" s="51">
        <v>1895</v>
      </c>
      <c r="L2069" s="51">
        <v>1929.68</v>
      </c>
      <c r="M2069" s="51">
        <v>1981.17</v>
      </c>
      <c r="N2069" s="51">
        <v>2036.36</v>
      </c>
      <c r="O2069" s="51">
        <v>2107.81</v>
      </c>
      <c r="P2069" s="51">
        <v>2192.96</v>
      </c>
      <c r="Q2069" s="51">
        <v>2253.56</v>
      </c>
      <c r="R2069" s="51">
        <v>2335</v>
      </c>
      <c r="S2069" s="51">
        <v>2304.4299999999998</v>
      </c>
      <c r="T2069" s="51">
        <v>2410.11</v>
      </c>
      <c r="U2069" s="51">
        <v>2019</v>
      </c>
    </row>
    <row r="2070" spans="1:21" ht="15.5">
      <c r="A2070" s="51">
        <v>128</v>
      </c>
      <c r="B2070" s="51" t="s">
        <v>831</v>
      </c>
      <c r="C2070" s="51" t="s">
        <v>474</v>
      </c>
      <c r="D2070" s="51" t="str">
        <f t="shared" si="32"/>
        <v>BCADenmark</v>
      </c>
      <c r="E2070" s="51" t="s">
        <v>41</v>
      </c>
      <c r="F2070" s="51" t="s">
        <v>475</v>
      </c>
      <c r="G2070" s="51" t="s">
        <v>476</v>
      </c>
      <c r="H2070" s="51" t="s">
        <v>352</v>
      </c>
      <c r="I2070" s="51" t="s">
        <v>343</v>
      </c>
      <c r="J2070" s="51" t="s">
        <v>838</v>
      </c>
      <c r="K2070" s="51">
        <v>20.55</v>
      </c>
      <c r="L2070" s="51">
        <v>26.658999999999999</v>
      </c>
      <c r="M2070" s="51">
        <v>31.503</v>
      </c>
      <c r="N2070" s="51">
        <v>24.954999999999998</v>
      </c>
      <c r="O2070" s="51">
        <v>24.34</v>
      </c>
      <c r="P2070" s="51">
        <v>26.599</v>
      </c>
      <c r="Q2070" s="51">
        <v>25.048999999999999</v>
      </c>
      <c r="R2070" s="51">
        <v>31.007999999999999</v>
      </c>
      <c r="S2070" s="51">
        <v>27.693999999999999</v>
      </c>
      <c r="T2070" s="51">
        <v>31.431000000000001</v>
      </c>
      <c r="U2070" s="51">
        <v>2019</v>
      </c>
    </row>
    <row r="2071" spans="1:21" ht="15.5">
      <c r="A2071" s="51">
        <v>128</v>
      </c>
      <c r="B2071" s="51" t="s">
        <v>831</v>
      </c>
      <c r="C2071" s="51" t="s">
        <v>478</v>
      </c>
      <c r="D2071" s="51" t="str">
        <f t="shared" si="32"/>
        <v>BCA_NGDPDDenmark</v>
      </c>
      <c r="E2071" s="51" t="s">
        <v>41</v>
      </c>
      <c r="F2071" s="51" t="s">
        <v>475</v>
      </c>
      <c r="G2071" s="51" t="s">
        <v>476</v>
      </c>
      <c r="H2071" s="51" t="s">
        <v>392</v>
      </c>
      <c r="I2071" s="51"/>
      <c r="J2071" s="51" t="s">
        <v>479</v>
      </c>
      <c r="K2071" s="51">
        <v>6.282</v>
      </c>
      <c r="L2071" s="51">
        <v>7.7590000000000003</v>
      </c>
      <c r="M2071" s="51">
        <v>8.9239999999999995</v>
      </c>
      <c r="N2071" s="51">
        <v>8.2449999999999992</v>
      </c>
      <c r="O2071" s="51">
        <v>7.774</v>
      </c>
      <c r="P2071" s="51">
        <v>8.0090000000000003</v>
      </c>
      <c r="Q2071" s="51">
        <v>7.0190000000000001</v>
      </c>
      <c r="R2071" s="51">
        <v>8.8569999999999993</v>
      </c>
      <c r="S2071" s="51">
        <v>7.8620000000000001</v>
      </c>
      <c r="T2071" s="51">
        <v>8.0060000000000002</v>
      </c>
      <c r="U2071" s="51">
        <v>2019</v>
      </c>
    </row>
    <row r="2072" spans="1:21" ht="15.5">
      <c r="A2072" s="51">
        <v>611</v>
      </c>
      <c r="B2072" s="51" t="s">
        <v>839</v>
      </c>
      <c r="C2072" s="51" t="s">
        <v>338</v>
      </c>
      <c r="D2072" s="51" t="str">
        <f t="shared" si="32"/>
        <v>NGDP_RDjibouti</v>
      </c>
      <c r="E2072" s="51" t="s">
        <v>840</v>
      </c>
      <c r="F2072" s="51" t="s">
        <v>340</v>
      </c>
      <c r="G2072" s="51" t="s">
        <v>341</v>
      </c>
      <c r="H2072" s="51" t="s">
        <v>342</v>
      </c>
      <c r="I2072" s="51" t="s">
        <v>343</v>
      </c>
      <c r="J2072" s="51" t="s">
        <v>841</v>
      </c>
      <c r="K2072" s="51">
        <v>345.76100000000002</v>
      </c>
      <c r="L2072" s="51">
        <v>363.05200000000002</v>
      </c>
      <c r="M2072" s="51">
        <v>388.68900000000002</v>
      </c>
      <c r="N2072" s="51">
        <v>418.52100000000002</v>
      </c>
      <c r="O2072" s="51">
        <v>447.476</v>
      </c>
      <c r="P2072" s="51">
        <v>470.19400000000002</v>
      </c>
      <c r="Q2072" s="51">
        <v>510.137</v>
      </c>
      <c r="R2072" s="51">
        <v>548.39700000000005</v>
      </c>
      <c r="S2072" s="51">
        <v>542.91300000000001</v>
      </c>
      <c r="T2072" s="51">
        <v>570.05899999999997</v>
      </c>
      <c r="U2072" s="51">
        <v>2018</v>
      </c>
    </row>
    <row r="2073" spans="1:21" ht="15.5">
      <c r="A2073" s="51">
        <v>611</v>
      </c>
      <c r="B2073" s="51" t="s">
        <v>839</v>
      </c>
      <c r="C2073" s="51" t="s">
        <v>345</v>
      </c>
      <c r="D2073" s="51" t="str">
        <f t="shared" si="32"/>
        <v>NGDP_RPCHDjibouti</v>
      </c>
      <c r="E2073" s="51" t="s">
        <v>840</v>
      </c>
      <c r="F2073" s="51" t="s">
        <v>340</v>
      </c>
      <c r="G2073" s="51" t="s">
        <v>346</v>
      </c>
      <c r="H2073" s="51" t="s">
        <v>347</v>
      </c>
      <c r="I2073" s="51"/>
      <c r="J2073" s="51" t="s">
        <v>348</v>
      </c>
      <c r="K2073" s="51">
        <v>4.8419999999999996</v>
      </c>
      <c r="L2073" s="51">
        <v>5.0010000000000003</v>
      </c>
      <c r="M2073" s="51">
        <v>7.0620000000000003</v>
      </c>
      <c r="N2073" s="51">
        <v>7.6749999999999998</v>
      </c>
      <c r="O2073" s="51">
        <v>6.9180000000000001</v>
      </c>
      <c r="P2073" s="51">
        <v>5.077</v>
      </c>
      <c r="Q2073" s="51">
        <v>8.4949999999999992</v>
      </c>
      <c r="R2073" s="51">
        <v>7.5</v>
      </c>
      <c r="S2073" s="51">
        <v>-1</v>
      </c>
      <c r="T2073" s="51">
        <v>5</v>
      </c>
      <c r="U2073" s="51">
        <v>2018</v>
      </c>
    </row>
    <row r="2074" spans="1:21" ht="15.5">
      <c r="A2074" s="51">
        <v>611</v>
      </c>
      <c r="B2074" s="51" t="s">
        <v>839</v>
      </c>
      <c r="C2074" s="51" t="s">
        <v>349</v>
      </c>
      <c r="D2074" s="51" t="str">
        <f t="shared" si="32"/>
        <v>NGDPDjibouti</v>
      </c>
      <c r="E2074" s="51" t="s">
        <v>840</v>
      </c>
      <c r="F2074" s="51" t="s">
        <v>155</v>
      </c>
      <c r="G2074" s="51" t="s">
        <v>350</v>
      </c>
      <c r="H2074" s="51" t="s">
        <v>342</v>
      </c>
      <c r="I2074" s="51" t="s">
        <v>343</v>
      </c>
      <c r="J2074" s="51" t="s">
        <v>841</v>
      </c>
      <c r="K2074" s="51">
        <v>337.66199999999998</v>
      </c>
      <c r="L2074" s="51">
        <v>363.05200000000002</v>
      </c>
      <c r="M2074" s="51">
        <v>393.86500000000001</v>
      </c>
      <c r="N2074" s="51">
        <v>434.61099999999999</v>
      </c>
      <c r="O2074" s="51">
        <v>465.375</v>
      </c>
      <c r="P2074" s="51">
        <v>491.72699999999998</v>
      </c>
      <c r="Q2074" s="51">
        <v>535.43799999999999</v>
      </c>
      <c r="R2074" s="51">
        <v>594.702</v>
      </c>
      <c r="S2074" s="51">
        <v>605.702</v>
      </c>
      <c r="T2074" s="51">
        <v>650.93299999999999</v>
      </c>
      <c r="U2074" s="51">
        <v>2018</v>
      </c>
    </row>
    <row r="2075" spans="1:21" ht="15.5">
      <c r="A2075" s="51">
        <v>611</v>
      </c>
      <c r="B2075" s="51" t="s">
        <v>839</v>
      </c>
      <c r="C2075" s="51" t="s">
        <v>157</v>
      </c>
      <c r="D2075" s="51" t="str">
        <f t="shared" si="32"/>
        <v>NGDPDDjibouti</v>
      </c>
      <c r="E2075" s="51" t="s">
        <v>840</v>
      </c>
      <c r="F2075" s="51" t="s">
        <v>155</v>
      </c>
      <c r="G2075" s="51" t="s">
        <v>351</v>
      </c>
      <c r="H2075" s="51" t="s">
        <v>352</v>
      </c>
      <c r="I2075" s="51" t="s">
        <v>343</v>
      </c>
      <c r="J2075" s="51" t="s">
        <v>353</v>
      </c>
      <c r="K2075" s="51">
        <v>1.9</v>
      </c>
      <c r="L2075" s="51">
        <v>2.0430000000000001</v>
      </c>
      <c r="M2075" s="51">
        <v>2.2160000000000002</v>
      </c>
      <c r="N2075" s="51">
        <v>2.4449999999999998</v>
      </c>
      <c r="O2075" s="51">
        <v>2.6190000000000002</v>
      </c>
      <c r="P2075" s="51">
        <v>2.7669999999999999</v>
      </c>
      <c r="Q2075" s="51">
        <v>3.0129999999999999</v>
      </c>
      <c r="R2075" s="51">
        <v>3.3460000000000001</v>
      </c>
      <c r="S2075" s="51">
        <v>3.4079999999999999</v>
      </c>
      <c r="T2075" s="51">
        <v>3.6629999999999998</v>
      </c>
      <c r="U2075" s="51">
        <v>2018</v>
      </c>
    </row>
    <row r="2076" spans="1:21" ht="15.5">
      <c r="A2076" s="51">
        <v>611</v>
      </c>
      <c r="B2076" s="51" t="s">
        <v>839</v>
      </c>
      <c r="C2076" s="51" t="s">
        <v>354</v>
      </c>
      <c r="D2076" s="51" t="str">
        <f t="shared" si="32"/>
        <v>PPPGDPDjibouti</v>
      </c>
      <c r="E2076" s="51" t="s">
        <v>840</v>
      </c>
      <c r="F2076" s="51" t="s">
        <v>155</v>
      </c>
      <c r="G2076" s="51" t="s">
        <v>355</v>
      </c>
      <c r="H2076" s="51" t="s">
        <v>356</v>
      </c>
      <c r="I2076" s="51" t="s">
        <v>343</v>
      </c>
      <c r="J2076" s="51" t="s">
        <v>353</v>
      </c>
      <c r="K2076" s="51">
        <v>3.4359999999999999</v>
      </c>
      <c r="L2076" s="51">
        <v>3.625</v>
      </c>
      <c r="M2076" s="51">
        <v>3.8570000000000002</v>
      </c>
      <c r="N2076" s="51">
        <v>4.2069999999999999</v>
      </c>
      <c r="O2076" s="51">
        <v>4.3849999999999998</v>
      </c>
      <c r="P2076" s="51">
        <v>4.6379999999999999</v>
      </c>
      <c r="Q2076" s="51">
        <v>5.1529999999999996</v>
      </c>
      <c r="R2076" s="51">
        <v>5.6379999999999999</v>
      </c>
      <c r="S2076" s="51">
        <v>5.649</v>
      </c>
      <c r="T2076" s="51">
        <v>6.04</v>
      </c>
      <c r="U2076" s="51">
        <v>2018</v>
      </c>
    </row>
    <row r="2077" spans="1:21" ht="15.5">
      <c r="A2077" s="51">
        <v>611</v>
      </c>
      <c r="B2077" s="51" t="s">
        <v>839</v>
      </c>
      <c r="C2077" s="51" t="s">
        <v>357</v>
      </c>
      <c r="D2077" s="51" t="str">
        <f t="shared" si="32"/>
        <v>NGDP_DDjibouti</v>
      </c>
      <c r="E2077" s="51" t="s">
        <v>840</v>
      </c>
      <c r="F2077" s="51" t="s">
        <v>358</v>
      </c>
      <c r="G2077" s="51" t="s">
        <v>359</v>
      </c>
      <c r="H2077" s="51" t="s">
        <v>360</v>
      </c>
      <c r="I2077" s="51"/>
      <c r="J2077" s="51" t="s">
        <v>361</v>
      </c>
      <c r="K2077" s="51">
        <v>97.656999999999996</v>
      </c>
      <c r="L2077" s="51">
        <v>100</v>
      </c>
      <c r="M2077" s="51">
        <v>101.33199999999999</v>
      </c>
      <c r="N2077" s="51">
        <v>103.845</v>
      </c>
      <c r="O2077" s="51">
        <v>104</v>
      </c>
      <c r="P2077" s="51">
        <v>104.58</v>
      </c>
      <c r="Q2077" s="51">
        <v>104.96</v>
      </c>
      <c r="R2077" s="51">
        <v>108.444</v>
      </c>
      <c r="S2077" s="51">
        <v>111.565</v>
      </c>
      <c r="T2077" s="51">
        <v>114.187</v>
      </c>
      <c r="U2077" s="51">
        <v>2018</v>
      </c>
    </row>
    <row r="2078" spans="1:21" ht="15.5">
      <c r="A2078" s="51">
        <v>611</v>
      </c>
      <c r="B2078" s="51" t="s">
        <v>839</v>
      </c>
      <c r="C2078" s="51" t="s">
        <v>362</v>
      </c>
      <c r="D2078" s="51" t="str">
        <f t="shared" si="32"/>
        <v>NGDPRPCDjibouti</v>
      </c>
      <c r="E2078" s="51" t="s">
        <v>840</v>
      </c>
      <c r="F2078" s="51" t="s">
        <v>363</v>
      </c>
      <c r="G2078" s="51" t="s">
        <v>364</v>
      </c>
      <c r="H2078" s="51" t="s">
        <v>342</v>
      </c>
      <c r="I2078" s="51" t="s">
        <v>333</v>
      </c>
      <c r="J2078" s="51" t="s">
        <v>365</v>
      </c>
      <c r="K2078" s="51">
        <v>389008.62</v>
      </c>
      <c r="L2078" s="51">
        <v>397336.15</v>
      </c>
      <c r="M2078" s="51">
        <v>413807.6</v>
      </c>
      <c r="N2078" s="51">
        <v>433431.53</v>
      </c>
      <c r="O2078" s="51">
        <v>450795.79</v>
      </c>
      <c r="P2078" s="51">
        <v>460780.99</v>
      </c>
      <c r="Q2078" s="51">
        <v>486307.47</v>
      </c>
      <c r="R2078" s="51">
        <v>508541.37</v>
      </c>
      <c r="S2078" s="51">
        <v>489743.15</v>
      </c>
      <c r="T2078" s="51">
        <v>500224.03</v>
      </c>
      <c r="U2078" s="51">
        <v>2018</v>
      </c>
    </row>
    <row r="2079" spans="1:21" ht="15.5">
      <c r="A2079" s="51">
        <v>611</v>
      </c>
      <c r="B2079" s="51" t="s">
        <v>839</v>
      </c>
      <c r="C2079" s="51" t="s">
        <v>366</v>
      </c>
      <c r="D2079" s="51" t="str">
        <f t="shared" si="32"/>
        <v>NGDPRPPPPCDjibouti</v>
      </c>
      <c r="E2079" s="51" t="s">
        <v>840</v>
      </c>
      <c r="F2079" s="51" t="s">
        <v>363</v>
      </c>
      <c r="G2079" s="51" t="s">
        <v>367</v>
      </c>
      <c r="H2079" s="51" t="s">
        <v>368</v>
      </c>
      <c r="I2079" s="51" t="s">
        <v>333</v>
      </c>
      <c r="J2079" s="51" t="s">
        <v>365</v>
      </c>
      <c r="K2079" s="51">
        <v>3837.14</v>
      </c>
      <c r="L2079" s="51">
        <v>3919.28</v>
      </c>
      <c r="M2079" s="51">
        <v>4081.75</v>
      </c>
      <c r="N2079" s="51">
        <v>4275.32</v>
      </c>
      <c r="O2079" s="51">
        <v>4446.6000000000004</v>
      </c>
      <c r="P2079" s="51">
        <v>4545.09</v>
      </c>
      <c r="Q2079" s="51">
        <v>4796.88</v>
      </c>
      <c r="R2079" s="51">
        <v>5016.2</v>
      </c>
      <c r="S2079" s="51">
        <v>4830.7700000000004</v>
      </c>
      <c r="T2079" s="51">
        <v>4934.16</v>
      </c>
      <c r="U2079" s="51">
        <v>2018</v>
      </c>
    </row>
    <row r="2080" spans="1:21" ht="15.5">
      <c r="A2080" s="51">
        <v>611</v>
      </c>
      <c r="B2080" s="51" t="s">
        <v>839</v>
      </c>
      <c r="C2080" s="51" t="s">
        <v>369</v>
      </c>
      <c r="D2080" s="51" t="str">
        <f t="shared" si="32"/>
        <v>NGDPPCDjibouti</v>
      </c>
      <c r="E2080" s="51" t="s">
        <v>840</v>
      </c>
      <c r="F2080" s="51" t="s">
        <v>370</v>
      </c>
      <c r="G2080" s="51" t="s">
        <v>371</v>
      </c>
      <c r="H2080" s="51" t="s">
        <v>342</v>
      </c>
      <c r="I2080" s="51" t="s">
        <v>333</v>
      </c>
      <c r="J2080" s="51" t="s">
        <v>372</v>
      </c>
      <c r="K2080" s="51">
        <v>379896</v>
      </c>
      <c r="L2080" s="51">
        <v>397336.15</v>
      </c>
      <c r="M2080" s="51">
        <v>419318.56</v>
      </c>
      <c r="N2080" s="51">
        <v>450095.51</v>
      </c>
      <c r="O2080" s="51">
        <v>468827.52</v>
      </c>
      <c r="P2080" s="51">
        <v>481883.07</v>
      </c>
      <c r="Q2080" s="51">
        <v>510427.2</v>
      </c>
      <c r="R2080" s="51">
        <v>551480.81999999995</v>
      </c>
      <c r="S2080" s="51">
        <v>546382.76</v>
      </c>
      <c r="T2080" s="51">
        <v>571190.55000000005</v>
      </c>
      <c r="U2080" s="51">
        <v>2018</v>
      </c>
    </row>
    <row r="2081" spans="1:21" ht="15.5">
      <c r="A2081" s="51">
        <v>611</v>
      </c>
      <c r="B2081" s="51" t="s">
        <v>839</v>
      </c>
      <c r="C2081" s="51" t="s">
        <v>373</v>
      </c>
      <c r="D2081" s="51" t="str">
        <f t="shared" si="32"/>
        <v>NGDPDPCDjibouti</v>
      </c>
      <c r="E2081" s="51" t="s">
        <v>840</v>
      </c>
      <c r="F2081" s="51" t="s">
        <v>370</v>
      </c>
      <c r="G2081" s="51" t="s">
        <v>374</v>
      </c>
      <c r="H2081" s="51" t="s">
        <v>352</v>
      </c>
      <c r="I2081" s="51" t="s">
        <v>333</v>
      </c>
      <c r="J2081" s="51" t="s">
        <v>372</v>
      </c>
      <c r="K2081" s="51">
        <v>2137.6</v>
      </c>
      <c r="L2081" s="51">
        <v>2235.73</v>
      </c>
      <c r="M2081" s="51">
        <v>2359.42</v>
      </c>
      <c r="N2081" s="51">
        <v>2532.6</v>
      </c>
      <c r="O2081" s="51">
        <v>2638</v>
      </c>
      <c r="P2081" s="51">
        <v>2711.46</v>
      </c>
      <c r="Q2081" s="51">
        <v>2872.07</v>
      </c>
      <c r="R2081" s="51">
        <v>3103.07</v>
      </c>
      <c r="S2081" s="51">
        <v>3074.39</v>
      </c>
      <c r="T2081" s="51">
        <v>3213.97</v>
      </c>
      <c r="U2081" s="51">
        <v>2018</v>
      </c>
    </row>
    <row r="2082" spans="1:21" ht="15.5">
      <c r="A2082" s="51">
        <v>611</v>
      </c>
      <c r="B2082" s="51" t="s">
        <v>839</v>
      </c>
      <c r="C2082" s="51" t="s">
        <v>375</v>
      </c>
      <c r="D2082" s="51" t="str">
        <f t="shared" si="32"/>
        <v>PPPPCDjibouti</v>
      </c>
      <c r="E2082" s="51" t="s">
        <v>840</v>
      </c>
      <c r="F2082" s="51" t="s">
        <v>370</v>
      </c>
      <c r="G2082" s="51" t="s">
        <v>376</v>
      </c>
      <c r="H2082" s="51" t="s">
        <v>356</v>
      </c>
      <c r="I2082" s="51" t="s">
        <v>333</v>
      </c>
      <c r="J2082" s="51" t="s">
        <v>372</v>
      </c>
      <c r="K2082" s="51">
        <v>3865.86</v>
      </c>
      <c r="L2082" s="51">
        <v>3967.32</v>
      </c>
      <c r="M2082" s="51">
        <v>4106.5</v>
      </c>
      <c r="N2082" s="51">
        <v>4357.07</v>
      </c>
      <c r="O2082" s="51">
        <v>4417.63</v>
      </c>
      <c r="P2082" s="51">
        <v>4545.09</v>
      </c>
      <c r="Q2082" s="51">
        <v>4912.0600000000004</v>
      </c>
      <c r="R2082" s="51">
        <v>5228.33</v>
      </c>
      <c r="S2082" s="51">
        <v>5096.1099999999997</v>
      </c>
      <c r="T2082" s="51">
        <v>5300.02</v>
      </c>
      <c r="U2082" s="51">
        <v>2018</v>
      </c>
    </row>
    <row r="2083" spans="1:21" ht="15.5">
      <c r="A2083" s="51">
        <v>611</v>
      </c>
      <c r="B2083" s="51" t="s">
        <v>839</v>
      </c>
      <c r="C2083" s="51" t="s">
        <v>377</v>
      </c>
      <c r="D2083" s="51" t="str">
        <f t="shared" si="32"/>
        <v>NGAP_NPGDPDjibouti</v>
      </c>
      <c r="E2083" s="51" t="s">
        <v>840</v>
      </c>
      <c r="F2083" s="51" t="s">
        <v>378</v>
      </c>
      <c r="G2083" s="51" t="s">
        <v>379</v>
      </c>
      <c r="H2083" s="51" t="s">
        <v>380</v>
      </c>
      <c r="I2083" s="51"/>
      <c r="J2083" s="51"/>
      <c r="K2083" s="51"/>
      <c r="L2083" s="51"/>
      <c r="M2083" s="51"/>
      <c r="N2083" s="51"/>
      <c r="O2083" s="51"/>
      <c r="P2083" s="51"/>
      <c r="Q2083" s="51"/>
      <c r="R2083" s="51"/>
      <c r="S2083" s="51"/>
      <c r="T2083" s="51"/>
      <c r="U2083" s="51"/>
    </row>
    <row r="2084" spans="1:21" ht="15.5">
      <c r="A2084" s="51">
        <v>611</v>
      </c>
      <c r="B2084" s="51" t="s">
        <v>839</v>
      </c>
      <c r="C2084" s="51" t="s">
        <v>381</v>
      </c>
      <c r="D2084" s="51" t="str">
        <f t="shared" si="32"/>
        <v>PPPSHDjibouti</v>
      </c>
      <c r="E2084" s="51" t="s">
        <v>840</v>
      </c>
      <c r="F2084" s="51" t="s">
        <v>382</v>
      </c>
      <c r="G2084" s="51" t="s">
        <v>383</v>
      </c>
      <c r="H2084" s="51" t="s">
        <v>384</v>
      </c>
      <c r="I2084" s="51"/>
      <c r="J2084" s="51" t="s">
        <v>353</v>
      </c>
      <c r="K2084" s="51">
        <v>3.0000000000000001E-3</v>
      </c>
      <c r="L2084" s="51">
        <v>3.0000000000000001E-3</v>
      </c>
      <c r="M2084" s="51">
        <v>4.0000000000000001E-3</v>
      </c>
      <c r="N2084" s="51">
        <v>4.0000000000000001E-3</v>
      </c>
      <c r="O2084" s="51">
        <v>4.0000000000000001E-3</v>
      </c>
      <c r="P2084" s="51">
        <v>4.0000000000000001E-3</v>
      </c>
      <c r="Q2084" s="51">
        <v>4.0000000000000001E-3</v>
      </c>
      <c r="R2084" s="51">
        <v>4.0000000000000001E-3</v>
      </c>
      <c r="S2084" s="51">
        <v>4.0000000000000001E-3</v>
      </c>
      <c r="T2084" s="51">
        <v>4.0000000000000001E-3</v>
      </c>
      <c r="U2084" s="51">
        <v>2018</v>
      </c>
    </row>
    <row r="2085" spans="1:21" ht="15.5">
      <c r="A2085" s="51">
        <v>611</v>
      </c>
      <c r="B2085" s="51" t="s">
        <v>839</v>
      </c>
      <c r="C2085" s="51" t="s">
        <v>385</v>
      </c>
      <c r="D2085" s="51" t="str">
        <f t="shared" si="32"/>
        <v>PPPEXDjibouti</v>
      </c>
      <c r="E2085" s="51" t="s">
        <v>840</v>
      </c>
      <c r="F2085" s="51" t="s">
        <v>386</v>
      </c>
      <c r="G2085" s="51" t="s">
        <v>387</v>
      </c>
      <c r="H2085" s="51" t="s">
        <v>388</v>
      </c>
      <c r="I2085" s="51"/>
      <c r="J2085" s="51" t="s">
        <v>353</v>
      </c>
      <c r="K2085" s="51">
        <v>98.27</v>
      </c>
      <c r="L2085" s="51">
        <v>100.152</v>
      </c>
      <c r="M2085" s="51">
        <v>102.111</v>
      </c>
      <c r="N2085" s="51">
        <v>103.30200000000001</v>
      </c>
      <c r="O2085" s="51">
        <v>106.126</v>
      </c>
      <c r="P2085" s="51">
        <v>106.023</v>
      </c>
      <c r="Q2085" s="51">
        <v>103.913</v>
      </c>
      <c r="R2085" s="51">
        <v>105.479</v>
      </c>
      <c r="S2085" s="51">
        <v>107.21599999999999</v>
      </c>
      <c r="T2085" s="51">
        <v>107.771</v>
      </c>
      <c r="U2085" s="51">
        <v>2018</v>
      </c>
    </row>
    <row r="2086" spans="1:21" ht="15.5">
      <c r="A2086" s="51">
        <v>611</v>
      </c>
      <c r="B2086" s="51" t="s">
        <v>839</v>
      </c>
      <c r="C2086" s="51" t="s">
        <v>389</v>
      </c>
      <c r="D2086" s="51" t="str">
        <f t="shared" si="32"/>
        <v>NID_NGDPDjibouti</v>
      </c>
      <c r="E2086" s="51" t="s">
        <v>840</v>
      </c>
      <c r="F2086" s="51" t="s">
        <v>390</v>
      </c>
      <c r="G2086" s="51" t="s">
        <v>391</v>
      </c>
      <c r="H2086" s="51" t="s">
        <v>392</v>
      </c>
      <c r="I2086" s="51"/>
      <c r="J2086" s="51" t="s">
        <v>841</v>
      </c>
      <c r="K2086" s="51">
        <v>18.308</v>
      </c>
      <c r="L2086" s="51">
        <v>56.874000000000002</v>
      </c>
      <c r="M2086" s="51">
        <v>2.9209999999999998</v>
      </c>
      <c r="N2086" s="51">
        <v>0.52100000000000002</v>
      </c>
      <c r="O2086" s="51">
        <v>25.506</v>
      </c>
      <c r="P2086" s="51">
        <v>24.602</v>
      </c>
      <c r="Q2086" s="51">
        <v>5.6269999999999998</v>
      </c>
      <c r="R2086" s="51">
        <v>27.835999999999999</v>
      </c>
      <c r="S2086" s="51">
        <v>29.494</v>
      </c>
      <c r="T2086" s="51">
        <v>26.32</v>
      </c>
      <c r="U2086" s="51">
        <v>2018</v>
      </c>
    </row>
    <row r="2087" spans="1:21" ht="15.5">
      <c r="A2087" s="51">
        <v>611</v>
      </c>
      <c r="B2087" s="51" t="s">
        <v>839</v>
      </c>
      <c r="C2087" s="51" t="s">
        <v>393</v>
      </c>
      <c r="D2087" s="51" t="str">
        <f t="shared" si="32"/>
        <v>NGSD_NGDPDjibouti</v>
      </c>
      <c r="E2087" s="51" t="s">
        <v>840</v>
      </c>
      <c r="F2087" s="51" t="s">
        <v>394</v>
      </c>
      <c r="G2087" s="51" t="s">
        <v>395</v>
      </c>
      <c r="H2087" s="51" t="s">
        <v>392</v>
      </c>
      <c r="I2087" s="51"/>
      <c r="J2087" s="51" t="s">
        <v>841</v>
      </c>
      <c r="K2087" s="51">
        <v>5.407</v>
      </c>
      <c r="L2087" s="51">
        <v>26.097999999999999</v>
      </c>
      <c r="M2087" s="51">
        <v>26.861999999999998</v>
      </c>
      <c r="N2087" s="51">
        <v>29.727</v>
      </c>
      <c r="O2087" s="51">
        <v>24.510999999999999</v>
      </c>
      <c r="P2087" s="51">
        <v>19.815000000000001</v>
      </c>
      <c r="Q2087" s="51">
        <v>19.853999999999999</v>
      </c>
      <c r="R2087" s="51">
        <v>40.843000000000004</v>
      </c>
      <c r="S2087" s="51">
        <v>32.393999999999998</v>
      </c>
      <c r="T2087" s="51">
        <v>24.353000000000002</v>
      </c>
      <c r="U2087" s="51">
        <v>2018</v>
      </c>
    </row>
    <row r="2088" spans="1:21" ht="15.5">
      <c r="A2088" s="51">
        <v>611</v>
      </c>
      <c r="B2088" s="51" t="s">
        <v>839</v>
      </c>
      <c r="C2088" s="51" t="s">
        <v>396</v>
      </c>
      <c r="D2088" s="51" t="str">
        <f t="shared" si="32"/>
        <v>PCPIDjibouti</v>
      </c>
      <c r="E2088" s="51" t="s">
        <v>840</v>
      </c>
      <c r="F2088" s="51" t="s">
        <v>397</v>
      </c>
      <c r="G2088" s="51" t="s">
        <v>398</v>
      </c>
      <c r="H2088" s="51" t="s">
        <v>360</v>
      </c>
      <c r="I2088" s="51"/>
      <c r="J2088" s="51" t="s">
        <v>842</v>
      </c>
      <c r="K2088" s="51">
        <v>99.896000000000001</v>
      </c>
      <c r="L2088" s="51">
        <v>100.958</v>
      </c>
      <c r="M2088" s="51">
        <v>102.313</v>
      </c>
      <c r="N2088" s="51">
        <v>101.446</v>
      </c>
      <c r="O2088" s="51">
        <v>104.224</v>
      </c>
      <c r="P2088" s="51">
        <v>104.816</v>
      </c>
      <c r="Q2088" s="51">
        <v>104.971</v>
      </c>
      <c r="R2088" s="51">
        <v>108.455</v>
      </c>
      <c r="S2088" s="51">
        <v>111.577</v>
      </c>
      <c r="T2088" s="51">
        <v>114.199</v>
      </c>
      <c r="U2088" s="51">
        <v>2019</v>
      </c>
    </row>
    <row r="2089" spans="1:21" ht="15.5">
      <c r="A2089" s="51">
        <v>611</v>
      </c>
      <c r="B2089" s="51" t="s">
        <v>839</v>
      </c>
      <c r="C2089" s="51" t="s">
        <v>400</v>
      </c>
      <c r="D2089" s="51" t="str">
        <f t="shared" si="32"/>
        <v>PCPIPCHDjibouti</v>
      </c>
      <c r="E2089" s="51" t="s">
        <v>840</v>
      </c>
      <c r="F2089" s="51" t="s">
        <v>397</v>
      </c>
      <c r="G2089" s="51" t="s">
        <v>401</v>
      </c>
      <c r="H2089" s="51" t="s">
        <v>347</v>
      </c>
      <c r="I2089" s="51"/>
      <c r="J2089" s="51" t="s">
        <v>402</v>
      </c>
      <c r="K2089" s="51">
        <v>4.2210000000000001</v>
      </c>
      <c r="L2089" s="51">
        <v>1.0629999999999999</v>
      </c>
      <c r="M2089" s="51">
        <v>1.3420000000000001</v>
      </c>
      <c r="N2089" s="51">
        <v>-0.84699999999999998</v>
      </c>
      <c r="O2089" s="51">
        <v>2.738</v>
      </c>
      <c r="P2089" s="51">
        <v>0.56799999999999995</v>
      </c>
      <c r="Q2089" s="51">
        <v>0.14799999999999999</v>
      </c>
      <c r="R2089" s="51">
        <v>3.319</v>
      </c>
      <c r="S2089" s="51">
        <v>2.8780000000000001</v>
      </c>
      <c r="T2089" s="51">
        <v>2.35</v>
      </c>
      <c r="U2089" s="51">
        <v>2019</v>
      </c>
    </row>
    <row r="2090" spans="1:21" ht="15.5">
      <c r="A2090" s="51">
        <v>611</v>
      </c>
      <c r="B2090" s="51" t="s">
        <v>839</v>
      </c>
      <c r="C2090" s="51" t="s">
        <v>403</v>
      </c>
      <c r="D2090" s="51" t="str">
        <f t="shared" si="32"/>
        <v>PCPIEDjibouti</v>
      </c>
      <c r="E2090" s="51" t="s">
        <v>840</v>
      </c>
      <c r="F2090" s="51" t="s">
        <v>404</v>
      </c>
      <c r="G2090" s="51" t="s">
        <v>405</v>
      </c>
      <c r="H2090" s="51" t="s">
        <v>360</v>
      </c>
      <c r="I2090" s="51"/>
      <c r="J2090" s="51" t="s">
        <v>842</v>
      </c>
      <c r="K2090" s="51">
        <v>99.721999999999994</v>
      </c>
      <c r="L2090" s="51">
        <v>100.782</v>
      </c>
      <c r="M2090" s="51">
        <v>104.24</v>
      </c>
      <c r="N2090" s="51">
        <v>102.562</v>
      </c>
      <c r="O2090" s="51">
        <v>105.03</v>
      </c>
      <c r="P2090" s="51">
        <v>104.145</v>
      </c>
      <c r="Q2090" s="51">
        <v>106.19799999999999</v>
      </c>
      <c r="R2090" s="51">
        <v>109.657</v>
      </c>
      <c r="S2090" s="51">
        <v>112.399</v>
      </c>
      <c r="T2090" s="51">
        <v>114.871</v>
      </c>
      <c r="U2090" s="51">
        <v>2019</v>
      </c>
    </row>
    <row r="2091" spans="1:21" ht="15.5">
      <c r="A2091" s="51">
        <v>611</v>
      </c>
      <c r="B2091" s="51" t="s">
        <v>839</v>
      </c>
      <c r="C2091" s="51" t="s">
        <v>406</v>
      </c>
      <c r="D2091" s="51" t="str">
        <f t="shared" si="32"/>
        <v>PCPIEPCHDjibouti</v>
      </c>
      <c r="E2091" s="51" t="s">
        <v>840</v>
      </c>
      <c r="F2091" s="51" t="s">
        <v>404</v>
      </c>
      <c r="G2091" s="51" t="s">
        <v>407</v>
      </c>
      <c r="H2091" s="51" t="s">
        <v>347</v>
      </c>
      <c r="I2091" s="51"/>
      <c r="J2091" s="51" t="s">
        <v>408</v>
      </c>
      <c r="K2091" s="51">
        <v>1.0629999999999999</v>
      </c>
      <c r="L2091" s="51">
        <v>1.0629999999999999</v>
      </c>
      <c r="M2091" s="51">
        <v>3.431</v>
      </c>
      <c r="N2091" s="51">
        <v>-1.61</v>
      </c>
      <c r="O2091" s="51">
        <v>2.407</v>
      </c>
      <c r="P2091" s="51">
        <v>-0.84299999999999997</v>
      </c>
      <c r="Q2091" s="51">
        <v>1.972</v>
      </c>
      <c r="R2091" s="51">
        <v>3.2570000000000001</v>
      </c>
      <c r="S2091" s="51">
        <v>2.5</v>
      </c>
      <c r="T2091" s="51">
        <v>2.2000000000000002</v>
      </c>
      <c r="U2091" s="51">
        <v>2019</v>
      </c>
    </row>
    <row r="2092" spans="1:21" ht="15.5">
      <c r="A2092" s="51">
        <v>611</v>
      </c>
      <c r="B2092" s="51" t="s">
        <v>839</v>
      </c>
      <c r="C2092" s="51" t="s">
        <v>409</v>
      </c>
      <c r="D2092" s="51" t="str">
        <f t="shared" si="32"/>
        <v>FLIBOR6Djibouti</v>
      </c>
      <c r="E2092" s="51" t="s">
        <v>840</v>
      </c>
      <c r="F2092" s="51" t="s">
        <v>410</v>
      </c>
      <c r="G2092" s="51"/>
      <c r="H2092" s="51" t="s">
        <v>384</v>
      </c>
      <c r="I2092" s="51"/>
      <c r="J2092" s="51"/>
      <c r="K2092" s="51"/>
      <c r="L2092" s="51"/>
      <c r="M2092" s="51"/>
      <c r="N2092" s="51"/>
      <c r="O2092" s="51"/>
      <c r="P2092" s="51"/>
      <c r="Q2092" s="51"/>
      <c r="R2092" s="51"/>
      <c r="S2092" s="51"/>
      <c r="T2092" s="51"/>
      <c r="U2092" s="51"/>
    </row>
    <row r="2093" spans="1:21" ht="15.5">
      <c r="A2093" s="51">
        <v>611</v>
      </c>
      <c r="B2093" s="51" t="s">
        <v>839</v>
      </c>
      <c r="C2093" s="51" t="s">
        <v>411</v>
      </c>
      <c r="D2093" s="51" t="str">
        <f t="shared" si="32"/>
        <v>TM_RPCHDjibouti</v>
      </c>
      <c r="E2093" s="51" t="s">
        <v>840</v>
      </c>
      <c r="F2093" s="51" t="s">
        <v>412</v>
      </c>
      <c r="G2093" s="51" t="s">
        <v>413</v>
      </c>
      <c r="H2093" s="51" t="s">
        <v>347</v>
      </c>
      <c r="I2093" s="51"/>
      <c r="J2093" s="51" t="s">
        <v>843</v>
      </c>
      <c r="K2093" s="51">
        <v>18.989999999999998</v>
      </c>
      <c r="L2093" s="51">
        <v>6.6449999999999996</v>
      </c>
      <c r="M2093" s="51">
        <v>-21.212</v>
      </c>
      <c r="N2093" s="51">
        <v>-6.8559999999999999</v>
      </c>
      <c r="O2093" s="51">
        <v>-4.6109999999999998</v>
      </c>
      <c r="P2093" s="51">
        <v>50.387</v>
      </c>
      <c r="Q2093" s="51">
        <v>-3.0710000000000002</v>
      </c>
      <c r="R2093" s="51">
        <v>10.067</v>
      </c>
      <c r="S2093" s="51">
        <v>12.102</v>
      </c>
      <c r="T2093" s="51">
        <v>12.128</v>
      </c>
      <c r="U2093" s="51">
        <v>2018</v>
      </c>
    </row>
    <row r="2094" spans="1:21" ht="15.5">
      <c r="A2094" s="51">
        <v>611</v>
      </c>
      <c r="B2094" s="51" t="s">
        <v>839</v>
      </c>
      <c r="C2094" s="51" t="s">
        <v>415</v>
      </c>
      <c r="D2094" s="51" t="str">
        <f t="shared" si="32"/>
        <v>TMG_RPCHDjibouti</v>
      </c>
      <c r="E2094" s="51" t="s">
        <v>840</v>
      </c>
      <c r="F2094" s="51" t="s">
        <v>416</v>
      </c>
      <c r="G2094" s="51" t="s">
        <v>417</v>
      </c>
      <c r="H2094" s="51" t="s">
        <v>347</v>
      </c>
      <c r="I2094" s="51"/>
      <c r="J2094" s="51" t="s">
        <v>843</v>
      </c>
      <c r="K2094" s="51">
        <v>27.094999999999999</v>
      </c>
      <c r="L2094" s="51">
        <v>3.89</v>
      </c>
      <c r="M2094" s="51">
        <v>-21.762</v>
      </c>
      <c r="N2094" s="51">
        <v>-7.8250000000000002</v>
      </c>
      <c r="O2094" s="51">
        <v>-5.0599999999999996</v>
      </c>
      <c r="P2094" s="51">
        <v>52.826000000000001</v>
      </c>
      <c r="Q2094" s="51">
        <v>0.39400000000000002</v>
      </c>
      <c r="R2094" s="51">
        <v>11.17</v>
      </c>
      <c r="S2094" s="51">
        <v>14.500999999999999</v>
      </c>
      <c r="T2094" s="51">
        <v>13.092000000000001</v>
      </c>
      <c r="U2094" s="51">
        <v>2018</v>
      </c>
    </row>
    <row r="2095" spans="1:21" ht="15.5">
      <c r="A2095" s="51">
        <v>611</v>
      </c>
      <c r="B2095" s="51" t="s">
        <v>839</v>
      </c>
      <c r="C2095" s="51" t="s">
        <v>418</v>
      </c>
      <c r="D2095" s="51" t="str">
        <f t="shared" si="32"/>
        <v>TX_RPCHDjibouti</v>
      </c>
      <c r="E2095" s="51" t="s">
        <v>840</v>
      </c>
      <c r="F2095" s="51" t="s">
        <v>419</v>
      </c>
      <c r="G2095" s="51" t="s">
        <v>420</v>
      </c>
      <c r="H2095" s="51" t="s">
        <v>347</v>
      </c>
      <c r="I2095" s="51"/>
      <c r="J2095" s="51" t="s">
        <v>843</v>
      </c>
      <c r="K2095" s="51">
        <v>4.59</v>
      </c>
      <c r="L2095" s="51">
        <v>3.6419999999999999</v>
      </c>
      <c r="M2095" s="51">
        <v>10.082000000000001</v>
      </c>
      <c r="N2095" s="51">
        <v>-3.5550000000000002</v>
      </c>
      <c r="O2095" s="51">
        <v>-23.446000000000002</v>
      </c>
      <c r="P2095" s="51">
        <v>52.555999999999997</v>
      </c>
      <c r="Q2095" s="51">
        <v>9.6449999999999996</v>
      </c>
      <c r="R2095" s="51">
        <v>9.23</v>
      </c>
      <c r="S2095" s="51">
        <v>4.7869999999999999</v>
      </c>
      <c r="T2095" s="51">
        <v>8.9719999999999995</v>
      </c>
      <c r="U2095" s="51">
        <v>2018</v>
      </c>
    </row>
    <row r="2096" spans="1:21" ht="15.5">
      <c r="A2096" s="51">
        <v>611</v>
      </c>
      <c r="B2096" s="51" t="s">
        <v>839</v>
      </c>
      <c r="C2096" s="51" t="s">
        <v>421</v>
      </c>
      <c r="D2096" s="51" t="str">
        <f t="shared" si="32"/>
        <v>TXG_RPCHDjibouti</v>
      </c>
      <c r="E2096" s="51" t="s">
        <v>840</v>
      </c>
      <c r="F2096" s="51" t="s">
        <v>422</v>
      </c>
      <c r="G2096" s="51" t="s">
        <v>423</v>
      </c>
      <c r="H2096" s="51" t="s">
        <v>347</v>
      </c>
      <c r="I2096" s="51"/>
      <c r="J2096" s="51" t="s">
        <v>843</v>
      </c>
      <c r="K2096" s="51">
        <v>22.138999999999999</v>
      </c>
      <c r="L2096" s="51">
        <v>-0.997</v>
      </c>
      <c r="M2096" s="51">
        <v>11.118</v>
      </c>
      <c r="N2096" s="51">
        <v>-6.806</v>
      </c>
      <c r="O2096" s="51">
        <v>-33.021999999999998</v>
      </c>
      <c r="P2096" s="51">
        <v>81.539000000000001</v>
      </c>
      <c r="Q2096" s="51">
        <v>10.98</v>
      </c>
      <c r="R2096" s="51">
        <v>9.8190000000000008</v>
      </c>
      <c r="S2096" s="51">
        <v>7.8179999999999996</v>
      </c>
      <c r="T2096" s="51">
        <v>9.35</v>
      </c>
      <c r="U2096" s="51">
        <v>2018</v>
      </c>
    </row>
    <row r="2097" spans="1:21" ht="15.5">
      <c r="A2097" s="51">
        <v>611</v>
      </c>
      <c r="B2097" s="51" t="s">
        <v>839</v>
      </c>
      <c r="C2097" s="51" t="s">
        <v>424</v>
      </c>
      <c r="D2097" s="51" t="str">
        <f t="shared" si="32"/>
        <v>LURDjibouti</v>
      </c>
      <c r="E2097" s="51" t="s">
        <v>840</v>
      </c>
      <c r="F2097" s="51" t="s">
        <v>425</v>
      </c>
      <c r="G2097" s="51" t="s">
        <v>426</v>
      </c>
      <c r="H2097" s="51" t="s">
        <v>427</v>
      </c>
      <c r="I2097" s="51"/>
      <c r="J2097" s="51"/>
      <c r="K2097" s="51"/>
      <c r="L2097" s="51"/>
      <c r="M2097" s="51"/>
      <c r="N2097" s="51"/>
      <c r="O2097" s="51"/>
      <c r="P2097" s="51"/>
      <c r="Q2097" s="51"/>
      <c r="R2097" s="51"/>
      <c r="S2097" s="51"/>
      <c r="T2097" s="51"/>
      <c r="U2097" s="51"/>
    </row>
    <row r="2098" spans="1:21" ht="15.5">
      <c r="A2098" s="51">
        <v>611</v>
      </c>
      <c r="B2098" s="51" t="s">
        <v>839</v>
      </c>
      <c r="C2098" s="51" t="s">
        <v>428</v>
      </c>
      <c r="D2098" s="51" t="str">
        <f t="shared" si="32"/>
        <v>LEDjibouti</v>
      </c>
      <c r="E2098" s="51" t="s">
        <v>840</v>
      </c>
      <c r="F2098" s="51" t="s">
        <v>429</v>
      </c>
      <c r="G2098" s="51" t="s">
        <v>430</v>
      </c>
      <c r="H2098" s="51" t="s">
        <v>431</v>
      </c>
      <c r="I2098" s="51" t="s">
        <v>432</v>
      </c>
      <c r="J2098" s="51"/>
      <c r="K2098" s="51"/>
      <c r="L2098" s="51"/>
      <c r="M2098" s="51"/>
      <c r="N2098" s="51"/>
      <c r="O2098" s="51"/>
      <c r="P2098" s="51"/>
      <c r="Q2098" s="51"/>
      <c r="R2098" s="51"/>
      <c r="S2098" s="51"/>
      <c r="T2098" s="51"/>
      <c r="U2098" s="51"/>
    </row>
    <row r="2099" spans="1:21" ht="15.5">
      <c r="A2099" s="51">
        <v>611</v>
      </c>
      <c r="B2099" s="51" t="s">
        <v>839</v>
      </c>
      <c r="C2099" s="51" t="s">
        <v>433</v>
      </c>
      <c r="D2099" s="51" t="str">
        <f t="shared" si="32"/>
        <v>LPDjibouti</v>
      </c>
      <c r="E2099" s="51" t="s">
        <v>840</v>
      </c>
      <c r="F2099" s="51" t="s">
        <v>434</v>
      </c>
      <c r="G2099" s="51" t="s">
        <v>435</v>
      </c>
      <c r="H2099" s="51" t="s">
        <v>431</v>
      </c>
      <c r="I2099" s="51" t="s">
        <v>432</v>
      </c>
      <c r="J2099" s="51" t="s">
        <v>844</v>
      </c>
      <c r="K2099" s="51">
        <v>0.88900000000000001</v>
      </c>
      <c r="L2099" s="51">
        <v>0.91400000000000003</v>
      </c>
      <c r="M2099" s="51">
        <v>0.93899999999999995</v>
      </c>
      <c r="N2099" s="51">
        <v>0.96599999999999997</v>
      </c>
      <c r="O2099" s="51">
        <v>0.99299999999999999</v>
      </c>
      <c r="P2099" s="51">
        <v>1.02</v>
      </c>
      <c r="Q2099" s="51">
        <v>1.0489999999999999</v>
      </c>
      <c r="R2099" s="51">
        <v>1.0780000000000001</v>
      </c>
      <c r="S2099" s="51">
        <v>1.109</v>
      </c>
      <c r="T2099" s="51">
        <v>1.1399999999999999</v>
      </c>
      <c r="U2099" s="51">
        <v>2018</v>
      </c>
    </row>
    <row r="2100" spans="1:21" ht="15.5">
      <c r="A2100" s="51">
        <v>611</v>
      </c>
      <c r="B2100" s="51" t="s">
        <v>839</v>
      </c>
      <c r="C2100" s="51" t="s">
        <v>437</v>
      </c>
      <c r="D2100" s="51" t="str">
        <f t="shared" si="32"/>
        <v>GGRDjibouti</v>
      </c>
      <c r="E2100" s="51" t="s">
        <v>840</v>
      </c>
      <c r="F2100" s="51" t="s">
        <v>438</v>
      </c>
      <c r="G2100" s="51" t="s">
        <v>439</v>
      </c>
      <c r="H2100" s="51" t="s">
        <v>342</v>
      </c>
      <c r="I2100" s="51" t="s">
        <v>343</v>
      </c>
      <c r="J2100" s="51" t="s">
        <v>845</v>
      </c>
      <c r="K2100" s="51">
        <v>82.572000000000003</v>
      </c>
      <c r="L2100" s="51">
        <v>82</v>
      </c>
      <c r="M2100" s="51">
        <v>87.325999999999993</v>
      </c>
      <c r="N2100" s="51">
        <v>114.22199999999999</v>
      </c>
      <c r="O2100" s="51">
        <v>112.771</v>
      </c>
      <c r="P2100" s="51">
        <v>116.13800000000001</v>
      </c>
      <c r="Q2100" s="51">
        <v>123.93</v>
      </c>
      <c r="R2100" s="51">
        <v>128.93100000000001</v>
      </c>
      <c r="S2100" s="51">
        <v>128.65299999999999</v>
      </c>
      <c r="T2100" s="51">
        <v>121.077</v>
      </c>
      <c r="U2100" s="51">
        <v>2019</v>
      </c>
    </row>
    <row r="2101" spans="1:21" ht="15.5">
      <c r="A2101" s="51">
        <v>611</v>
      </c>
      <c r="B2101" s="51" t="s">
        <v>839</v>
      </c>
      <c r="C2101" s="51" t="s">
        <v>441</v>
      </c>
      <c r="D2101" s="51" t="str">
        <f t="shared" si="32"/>
        <v>GGR_NGDPDjibouti</v>
      </c>
      <c r="E2101" s="51" t="s">
        <v>840</v>
      </c>
      <c r="F2101" s="51" t="s">
        <v>438</v>
      </c>
      <c r="G2101" s="51" t="s">
        <v>439</v>
      </c>
      <c r="H2101" s="51" t="s">
        <v>392</v>
      </c>
      <c r="I2101" s="51"/>
      <c r="J2101" s="51" t="s">
        <v>442</v>
      </c>
      <c r="K2101" s="51">
        <v>24.454000000000001</v>
      </c>
      <c r="L2101" s="51">
        <v>22.585999999999999</v>
      </c>
      <c r="M2101" s="51">
        <v>22.172000000000001</v>
      </c>
      <c r="N2101" s="51">
        <v>26.282</v>
      </c>
      <c r="O2101" s="51">
        <v>24.231999999999999</v>
      </c>
      <c r="P2101" s="51">
        <v>23.617999999999999</v>
      </c>
      <c r="Q2101" s="51">
        <v>23.146000000000001</v>
      </c>
      <c r="R2101" s="51">
        <v>21.68</v>
      </c>
      <c r="S2101" s="51">
        <v>21.24</v>
      </c>
      <c r="T2101" s="51">
        <v>18.600999999999999</v>
      </c>
      <c r="U2101" s="51">
        <v>2019</v>
      </c>
    </row>
    <row r="2102" spans="1:21" ht="15.5">
      <c r="A2102" s="51">
        <v>611</v>
      </c>
      <c r="B2102" s="51" t="s">
        <v>839</v>
      </c>
      <c r="C2102" s="51" t="s">
        <v>443</v>
      </c>
      <c r="D2102" s="51" t="str">
        <f t="shared" si="32"/>
        <v>GGXDjibouti</v>
      </c>
      <c r="E2102" s="51" t="s">
        <v>840</v>
      </c>
      <c r="F2102" s="51" t="s">
        <v>444</v>
      </c>
      <c r="G2102" s="51" t="s">
        <v>445</v>
      </c>
      <c r="H2102" s="51" t="s">
        <v>342</v>
      </c>
      <c r="I2102" s="51" t="s">
        <v>343</v>
      </c>
      <c r="J2102" s="51" t="s">
        <v>845</v>
      </c>
      <c r="K2102" s="51">
        <v>89.472999999999999</v>
      </c>
      <c r="L2102" s="51">
        <v>97.424999999999997</v>
      </c>
      <c r="M2102" s="51">
        <v>114.392</v>
      </c>
      <c r="N2102" s="51">
        <v>180.80500000000001</v>
      </c>
      <c r="O2102" s="51">
        <v>151.21199999999999</v>
      </c>
      <c r="P2102" s="51">
        <v>138.291</v>
      </c>
      <c r="Q2102" s="51">
        <v>138.82900000000001</v>
      </c>
      <c r="R2102" s="51">
        <v>133.96799999999999</v>
      </c>
      <c r="S2102" s="51">
        <v>136.49299999999999</v>
      </c>
      <c r="T2102" s="51">
        <v>134.36600000000001</v>
      </c>
      <c r="U2102" s="51">
        <v>2019</v>
      </c>
    </row>
    <row r="2103" spans="1:21" ht="15.5">
      <c r="A2103" s="51">
        <v>611</v>
      </c>
      <c r="B2103" s="51" t="s">
        <v>839</v>
      </c>
      <c r="C2103" s="51" t="s">
        <v>446</v>
      </c>
      <c r="D2103" s="51" t="str">
        <f t="shared" si="32"/>
        <v>GGX_NGDPDjibouti</v>
      </c>
      <c r="E2103" s="51" t="s">
        <v>840</v>
      </c>
      <c r="F2103" s="51" t="s">
        <v>444</v>
      </c>
      <c r="G2103" s="51" t="s">
        <v>445</v>
      </c>
      <c r="H2103" s="51" t="s">
        <v>392</v>
      </c>
      <c r="I2103" s="51"/>
      <c r="J2103" s="51" t="s">
        <v>447</v>
      </c>
      <c r="K2103" s="51">
        <v>26.498000000000001</v>
      </c>
      <c r="L2103" s="51">
        <v>26.835000000000001</v>
      </c>
      <c r="M2103" s="51">
        <v>29.044</v>
      </c>
      <c r="N2103" s="51">
        <v>41.600999999999999</v>
      </c>
      <c r="O2103" s="51">
        <v>32.493000000000002</v>
      </c>
      <c r="P2103" s="51">
        <v>28.123000000000001</v>
      </c>
      <c r="Q2103" s="51">
        <v>25.928000000000001</v>
      </c>
      <c r="R2103" s="51">
        <v>22.527000000000001</v>
      </c>
      <c r="S2103" s="51">
        <v>22.535</v>
      </c>
      <c r="T2103" s="51">
        <v>20.641999999999999</v>
      </c>
      <c r="U2103" s="51">
        <v>2019</v>
      </c>
    </row>
    <row r="2104" spans="1:21" ht="15.5">
      <c r="A2104" s="51">
        <v>611</v>
      </c>
      <c r="B2104" s="51" t="s">
        <v>839</v>
      </c>
      <c r="C2104" s="51" t="s">
        <v>448</v>
      </c>
      <c r="D2104" s="51" t="str">
        <f t="shared" si="32"/>
        <v>GGXCNLDjibouti</v>
      </c>
      <c r="E2104" s="51" t="s">
        <v>840</v>
      </c>
      <c r="F2104" s="51" t="s">
        <v>449</v>
      </c>
      <c r="G2104" s="51" t="s">
        <v>450</v>
      </c>
      <c r="H2104" s="51" t="s">
        <v>342</v>
      </c>
      <c r="I2104" s="51" t="s">
        <v>343</v>
      </c>
      <c r="J2104" s="51" t="s">
        <v>845</v>
      </c>
      <c r="K2104" s="51">
        <v>-6.9</v>
      </c>
      <c r="L2104" s="51">
        <v>-15.425000000000001</v>
      </c>
      <c r="M2104" s="51">
        <v>-27.065999999999999</v>
      </c>
      <c r="N2104" s="51">
        <v>-66.581999999999994</v>
      </c>
      <c r="O2104" s="51">
        <v>-38.441000000000003</v>
      </c>
      <c r="P2104" s="51">
        <v>-22.152000000000001</v>
      </c>
      <c r="Q2104" s="51">
        <v>-14.898</v>
      </c>
      <c r="R2104" s="51">
        <v>-5.0369999999999999</v>
      </c>
      <c r="S2104" s="51">
        <v>-7.84</v>
      </c>
      <c r="T2104" s="51">
        <v>-13.289</v>
      </c>
      <c r="U2104" s="51">
        <v>2019</v>
      </c>
    </row>
    <row r="2105" spans="1:21" ht="15.5">
      <c r="A2105" s="51">
        <v>611</v>
      </c>
      <c r="B2105" s="51" t="s">
        <v>839</v>
      </c>
      <c r="C2105" s="51" t="s">
        <v>451</v>
      </c>
      <c r="D2105" s="51" t="str">
        <f t="shared" si="32"/>
        <v>GGXCNL_NGDPDjibouti</v>
      </c>
      <c r="E2105" s="51" t="s">
        <v>840</v>
      </c>
      <c r="F2105" s="51" t="s">
        <v>449</v>
      </c>
      <c r="G2105" s="51" t="s">
        <v>450</v>
      </c>
      <c r="H2105" s="51" t="s">
        <v>392</v>
      </c>
      <c r="I2105" s="51"/>
      <c r="J2105" s="51" t="s">
        <v>452</v>
      </c>
      <c r="K2105" s="51">
        <v>-2.044</v>
      </c>
      <c r="L2105" s="51">
        <v>-4.2489999999999997</v>
      </c>
      <c r="M2105" s="51">
        <v>-6.8719999999999999</v>
      </c>
      <c r="N2105" s="51">
        <v>-15.32</v>
      </c>
      <c r="O2105" s="51">
        <v>-8.26</v>
      </c>
      <c r="P2105" s="51">
        <v>-4.5049999999999999</v>
      </c>
      <c r="Q2105" s="51">
        <v>-2.782</v>
      </c>
      <c r="R2105" s="51">
        <v>-0.84699999999999998</v>
      </c>
      <c r="S2105" s="51">
        <v>-1.294</v>
      </c>
      <c r="T2105" s="51">
        <v>-2.0409999999999999</v>
      </c>
      <c r="U2105" s="51">
        <v>2019</v>
      </c>
    </row>
    <row r="2106" spans="1:21" ht="15.5">
      <c r="A2106" s="51">
        <v>611</v>
      </c>
      <c r="B2106" s="51" t="s">
        <v>839</v>
      </c>
      <c r="C2106" s="51" t="s">
        <v>453</v>
      </c>
      <c r="D2106" s="51" t="str">
        <f t="shared" si="32"/>
        <v>GGSBDjibouti</v>
      </c>
      <c r="E2106" s="51" t="s">
        <v>840</v>
      </c>
      <c r="F2106" s="51" t="s">
        <v>454</v>
      </c>
      <c r="G2106" s="51" t="s">
        <v>455</v>
      </c>
      <c r="H2106" s="51" t="s">
        <v>342</v>
      </c>
      <c r="I2106" s="51" t="s">
        <v>343</v>
      </c>
      <c r="J2106" s="51"/>
      <c r="K2106" s="51"/>
      <c r="L2106" s="51"/>
      <c r="M2106" s="51"/>
      <c r="N2106" s="51"/>
      <c r="O2106" s="51"/>
      <c r="P2106" s="51"/>
      <c r="Q2106" s="51"/>
      <c r="R2106" s="51"/>
      <c r="S2106" s="51"/>
      <c r="T2106" s="51"/>
      <c r="U2106" s="51"/>
    </row>
    <row r="2107" spans="1:21" ht="15.5">
      <c r="A2107" s="51">
        <v>611</v>
      </c>
      <c r="B2107" s="51" t="s">
        <v>839</v>
      </c>
      <c r="C2107" s="51" t="s">
        <v>456</v>
      </c>
      <c r="D2107" s="51" t="str">
        <f t="shared" si="32"/>
        <v>GGSB_NPGDPDjibouti</v>
      </c>
      <c r="E2107" s="51" t="s">
        <v>840</v>
      </c>
      <c r="F2107" s="51" t="s">
        <v>454</v>
      </c>
      <c r="G2107" s="51" t="s">
        <v>455</v>
      </c>
      <c r="H2107" s="51" t="s">
        <v>380</v>
      </c>
      <c r="I2107" s="51"/>
      <c r="J2107" s="51"/>
      <c r="K2107" s="51"/>
      <c r="L2107" s="51"/>
      <c r="M2107" s="51"/>
      <c r="N2107" s="51"/>
      <c r="O2107" s="51"/>
      <c r="P2107" s="51"/>
      <c r="Q2107" s="51"/>
      <c r="R2107" s="51"/>
      <c r="S2107" s="51"/>
      <c r="T2107" s="51"/>
      <c r="U2107" s="51"/>
    </row>
    <row r="2108" spans="1:21" ht="15.5">
      <c r="A2108" s="51">
        <v>611</v>
      </c>
      <c r="B2108" s="51" t="s">
        <v>839</v>
      </c>
      <c r="C2108" s="51" t="s">
        <v>457</v>
      </c>
      <c r="D2108" s="51" t="str">
        <f t="shared" si="32"/>
        <v>GGXONLBDjibouti</v>
      </c>
      <c r="E2108" s="51" t="s">
        <v>840</v>
      </c>
      <c r="F2108" s="51" t="s">
        <v>458</v>
      </c>
      <c r="G2108" s="51" t="s">
        <v>459</v>
      </c>
      <c r="H2108" s="51" t="s">
        <v>342</v>
      </c>
      <c r="I2108" s="51" t="s">
        <v>343</v>
      </c>
      <c r="J2108" s="51" t="s">
        <v>845</v>
      </c>
      <c r="K2108" s="51">
        <v>-5.8730000000000002</v>
      </c>
      <c r="L2108" s="51">
        <v>-14.577999999999999</v>
      </c>
      <c r="M2108" s="51">
        <v>-26.173999999999999</v>
      </c>
      <c r="N2108" s="51">
        <v>-64.834999999999994</v>
      </c>
      <c r="O2108" s="51">
        <v>-34.634</v>
      </c>
      <c r="P2108" s="51">
        <v>-16.952000000000002</v>
      </c>
      <c r="Q2108" s="51">
        <v>-8.4320000000000004</v>
      </c>
      <c r="R2108" s="51">
        <v>2.0739999999999998</v>
      </c>
      <c r="S2108" s="51">
        <v>-6.6840000000000002</v>
      </c>
      <c r="T2108" s="51">
        <v>-7.2060000000000004</v>
      </c>
      <c r="U2108" s="51">
        <v>2019</v>
      </c>
    </row>
    <row r="2109" spans="1:21" ht="15.5">
      <c r="A2109" s="51">
        <v>611</v>
      </c>
      <c r="B2109" s="51" t="s">
        <v>839</v>
      </c>
      <c r="C2109" s="51" t="s">
        <v>460</v>
      </c>
      <c r="D2109" s="51" t="str">
        <f t="shared" si="32"/>
        <v>GGXONLB_NGDPDjibouti</v>
      </c>
      <c r="E2109" s="51" t="s">
        <v>840</v>
      </c>
      <c r="F2109" s="51" t="s">
        <v>458</v>
      </c>
      <c r="G2109" s="51" t="s">
        <v>459</v>
      </c>
      <c r="H2109" s="51" t="s">
        <v>392</v>
      </c>
      <c r="I2109" s="51"/>
      <c r="J2109" s="51" t="s">
        <v>461</v>
      </c>
      <c r="K2109" s="51">
        <v>-1.7390000000000001</v>
      </c>
      <c r="L2109" s="51">
        <v>-4.0149999999999997</v>
      </c>
      <c r="M2109" s="51">
        <v>-6.6449999999999996</v>
      </c>
      <c r="N2109" s="51">
        <v>-14.917999999999999</v>
      </c>
      <c r="O2109" s="51">
        <v>-7.4420000000000002</v>
      </c>
      <c r="P2109" s="51">
        <v>-3.4470000000000001</v>
      </c>
      <c r="Q2109" s="51">
        <v>-1.575</v>
      </c>
      <c r="R2109" s="51">
        <v>0.34899999999999998</v>
      </c>
      <c r="S2109" s="51">
        <v>-1.1040000000000001</v>
      </c>
      <c r="T2109" s="51">
        <v>-1.107</v>
      </c>
      <c r="U2109" s="51">
        <v>2019</v>
      </c>
    </row>
    <row r="2110" spans="1:21" ht="15.5">
      <c r="A2110" s="51">
        <v>611</v>
      </c>
      <c r="B2110" s="51" t="s">
        <v>839</v>
      </c>
      <c r="C2110" s="51" t="s">
        <v>462</v>
      </c>
      <c r="D2110" s="51" t="str">
        <f t="shared" si="32"/>
        <v>GGXWDNDjibouti</v>
      </c>
      <c r="E2110" s="51" t="s">
        <v>840</v>
      </c>
      <c r="F2110" s="51" t="s">
        <v>463</v>
      </c>
      <c r="G2110" s="51" t="s">
        <v>464</v>
      </c>
      <c r="H2110" s="51" t="s">
        <v>342</v>
      </c>
      <c r="I2110" s="51" t="s">
        <v>343</v>
      </c>
      <c r="J2110" s="51" t="s">
        <v>845</v>
      </c>
      <c r="K2110" s="51">
        <v>84.578000000000003</v>
      </c>
      <c r="L2110" s="51">
        <v>82.384</v>
      </c>
      <c r="M2110" s="51">
        <v>96.259</v>
      </c>
      <c r="N2110" s="51">
        <v>165.202</v>
      </c>
      <c r="O2110" s="51">
        <v>203.41399999999999</v>
      </c>
      <c r="P2110" s="51">
        <v>226.435</v>
      </c>
      <c r="Q2110" s="51">
        <v>243.74799999999999</v>
      </c>
      <c r="R2110" s="51">
        <v>228.73099999999999</v>
      </c>
      <c r="S2110" s="51">
        <v>247.321</v>
      </c>
      <c r="T2110" s="51">
        <v>258.88299999999998</v>
      </c>
      <c r="U2110" s="51">
        <v>2019</v>
      </c>
    </row>
    <row r="2111" spans="1:21" ht="15.5">
      <c r="A2111" s="51">
        <v>611</v>
      </c>
      <c r="B2111" s="51" t="s">
        <v>839</v>
      </c>
      <c r="C2111" s="51" t="s">
        <v>465</v>
      </c>
      <c r="D2111" s="51" t="str">
        <f t="shared" si="32"/>
        <v>GGXWDN_NGDPDjibouti</v>
      </c>
      <c r="E2111" s="51" t="s">
        <v>840</v>
      </c>
      <c r="F2111" s="51" t="s">
        <v>463</v>
      </c>
      <c r="G2111" s="51" t="s">
        <v>464</v>
      </c>
      <c r="H2111" s="51" t="s">
        <v>392</v>
      </c>
      <c r="I2111" s="51"/>
      <c r="J2111" s="51" t="s">
        <v>487</v>
      </c>
      <c r="K2111" s="51">
        <v>25.047999999999998</v>
      </c>
      <c r="L2111" s="51">
        <v>22.692</v>
      </c>
      <c r="M2111" s="51">
        <v>24.44</v>
      </c>
      <c r="N2111" s="51">
        <v>38.011000000000003</v>
      </c>
      <c r="O2111" s="51">
        <v>43.71</v>
      </c>
      <c r="P2111" s="51">
        <v>46.048999999999999</v>
      </c>
      <c r="Q2111" s="51">
        <v>45.523000000000003</v>
      </c>
      <c r="R2111" s="51">
        <v>38.460999999999999</v>
      </c>
      <c r="S2111" s="51">
        <v>40.832000000000001</v>
      </c>
      <c r="T2111" s="51">
        <v>39.771000000000001</v>
      </c>
      <c r="U2111" s="51">
        <v>2019</v>
      </c>
    </row>
    <row r="2112" spans="1:21" ht="15.5">
      <c r="A2112" s="51">
        <v>611</v>
      </c>
      <c r="B2112" s="51" t="s">
        <v>839</v>
      </c>
      <c r="C2112" s="51" t="s">
        <v>466</v>
      </c>
      <c r="D2112" s="51" t="str">
        <f t="shared" si="32"/>
        <v>GGXWDGDjibouti</v>
      </c>
      <c r="E2112" s="51" t="s">
        <v>840</v>
      </c>
      <c r="F2112" s="51" t="s">
        <v>467</v>
      </c>
      <c r="G2112" s="51" t="s">
        <v>468</v>
      </c>
      <c r="H2112" s="51" t="s">
        <v>342</v>
      </c>
      <c r="I2112" s="51" t="s">
        <v>343</v>
      </c>
      <c r="J2112" s="51" t="s">
        <v>845</v>
      </c>
      <c r="K2112" s="51">
        <v>84.65</v>
      </c>
      <c r="L2112" s="51">
        <v>89.284999999999997</v>
      </c>
      <c r="M2112" s="51">
        <v>105.99</v>
      </c>
      <c r="N2112" s="51">
        <v>173.46799999999999</v>
      </c>
      <c r="O2112" s="51">
        <v>212.60400000000001</v>
      </c>
      <c r="P2112" s="51">
        <v>235.61500000000001</v>
      </c>
      <c r="Q2112" s="51">
        <v>249.023</v>
      </c>
      <c r="R2112" s="51">
        <v>229.881</v>
      </c>
      <c r="S2112" s="51">
        <v>255.821</v>
      </c>
      <c r="T2112" s="51">
        <v>261.88299999999998</v>
      </c>
      <c r="U2112" s="51">
        <v>2019</v>
      </c>
    </row>
    <row r="2113" spans="1:21" ht="15.5">
      <c r="A2113" s="51">
        <v>611</v>
      </c>
      <c r="B2113" s="51" t="s">
        <v>839</v>
      </c>
      <c r="C2113" s="51" t="s">
        <v>469</v>
      </c>
      <c r="D2113" s="51" t="str">
        <f t="shared" si="32"/>
        <v>GGXWDG_NGDPDjibouti</v>
      </c>
      <c r="E2113" s="51" t="s">
        <v>840</v>
      </c>
      <c r="F2113" s="51" t="s">
        <v>467</v>
      </c>
      <c r="G2113" s="51" t="s">
        <v>468</v>
      </c>
      <c r="H2113" s="51" t="s">
        <v>392</v>
      </c>
      <c r="I2113" s="51"/>
      <c r="J2113" s="51" t="s">
        <v>470</v>
      </c>
      <c r="K2113" s="51">
        <v>25.07</v>
      </c>
      <c r="L2113" s="51">
        <v>24.593</v>
      </c>
      <c r="M2113" s="51">
        <v>26.91</v>
      </c>
      <c r="N2113" s="51">
        <v>39.912999999999997</v>
      </c>
      <c r="O2113" s="51">
        <v>45.685000000000002</v>
      </c>
      <c r="P2113" s="51">
        <v>47.915999999999997</v>
      </c>
      <c r="Q2113" s="51">
        <v>46.508000000000003</v>
      </c>
      <c r="R2113" s="51">
        <v>38.655000000000001</v>
      </c>
      <c r="S2113" s="51">
        <v>42.235999999999997</v>
      </c>
      <c r="T2113" s="51">
        <v>40.231999999999999</v>
      </c>
      <c r="U2113" s="51">
        <v>2019</v>
      </c>
    </row>
    <row r="2114" spans="1:21" ht="15.5">
      <c r="A2114" s="51">
        <v>611</v>
      </c>
      <c r="B2114" s="51" t="s">
        <v>839</v>
      </c>
      <c r="C2114" s="51" t="s">
        <v>471</v>
      </c>
      <c r="D2114" s="51" t="str">
        <f t="shared" si="32"/>
        <v>NGDP_FYDjibouti</v>
      </c>
      <c r="E2114" s="51" t="s">
        <v>840</v>
      </c>
      <c r="F2114" s="51" t="s">
        <v>472</v>
      </c>
      <c r="G2114" s="51" t="s">
        <v>473</v>
      </c>
      <c r="H2114" s="51" t="s">
        <v>342</v>
      </c>
      <c r="I2114" s="51" t="s">
        <v>343</v>
      </c>
      <c r="J2114" s="51" t="s">
        <v>845</v>
      </c>
      <c r="K2114" s="51">
        <v>337.66199999999998</v>
      </c>
      <c r="L2114" s="51">
        <v>363.05200000000002</v>
      </c>
      <c r="M2114" s="51">
        <v>393.86500000000001</v>
      </c>
      <c r="N2114" s="51">
        <v>434.61099999999999</v>
      </c>
      <c r="O2114" s="51">
        <v>465.375</v>
      </c>
      <c r="P2114" s="51">
        <v>491.72699999999998</v>
      </c>
      <c r="Q2114" s="51">
        <v>535.43799999999999</v>
      </c>
      <c r="R2114" s="51">
        <v>594.702</v>
      </c>
      <c r="S2114" s="51">
        <v>605.702</v>
      </c>
      <c r="T2114" s="51">
        <v>650.93299999999999</v>
      </c>
      <c r="U2114" s="51">
        <v>2019</v>
      </c>
    </row>
    <row r="2115" spans="1:21" ht="15.5">
      <c r="A2115" s="51">
        <v>611</v>
      </c>
      <c r="B2115" s="51" t="s">
        <v>839</v>
      </c>
      <c r="C2115" s="51" t="s">
        <v>474</v>
      </c>
      <c r="D2115" s="51" t="str">
        <f t="shared" ref="D2115:D2178" si="33">C2115&amp;E2115</f>
        <v>BCADjibouti</v>
      </c>
      <c r="E2115" s="51" t="s">
        <v>840</v>
      </c>
      <c r="F2115" s="51" t="s">
        <v>475</v>
      </c>
      <c r="G2115" s="51" t="s">
        <v>476</v>
      </c>
      <c r="H2115" s="51" t="s">
        <v>352</v>
      </c>
      <c r="I2115" s="51" t="s">
        <v>343</v>
      </c>
      <c r="J2115" s="51" t="s">
        <v>846</v>
      </c>
      <c r="K2115" s="51">
        <v>-0.44400000000000001</v>
      </c>
      <c r="L2115" s="51">
        <v>-0.629</v>
      </c>
      <c r="M2115" s="51">
        <v>0.53100000000000003</v>
      </c>
      <c r="N2115" s="51">
        <v>0.71399999999999997</v>
      </c>
      <c r="O2115" s="51">
        <v>-2.5999999999999999E-2</v>
      </c>
      <c r="P2115" s="51">
        <v>-0.13200000000000001</v>
      </c>
      <c r="Q2115" s="51">
        <v>0.42899999999999999</v>
      </c>
      <c r="R2115" s="51">
        <v>0.435</v>
      </c>
      <c r="S2115" s="51">
        <v>9.9000000000000005E-2</v>
      </c>
      <c r="T2115" s="51">
        <v>-7.1999999999999995E-2</v>
      </c>
      <c r="U2115" s="51">
        <v>2018</v>
      </c>
    </row>
    <row r="2116" spans="1:21" ht="15.5">
      <c r="A2116" s="51">
        <v>611</v>
      </c>
      <c r="B2116" s="51" t="s">
        <v>839</v>
      </c>
      <c r="C2116" s="51" t="s">
        <v>478</v>
      </c>
      <c r="D2116" s="51" t="str">
        <f t="shared" si="33"/>
        <v>BCA_NGDPDDjibouti</v>
      </c>
      <c r="E2116" s="51" t="s">
        <v>840</v>
      </c>
      <c r="F2116" s="51" t="s">
        <v>475</v>
      </c>
      <c r="G2116" s="51" t="s">
        <v>476</v>
      </c>
      <c r="H2116" s="51" t="s">
        <v>392</v>
      </c>
      <c r="I2116" s="51"/>
      <c r="J2116" s="51" t="s">
        <v>479</v>
      </c>
      <c r="K2116" s="51">
        <v>-23.350999999999999</v>
      </c>
      <c r="L2116" s="51">
        <v>-30.776</v>
      </c>
      <c r="M2116" s="51">
        <v>23.940999999999999</v>
      </c>
      <c r="N2116" s="51">
        <v>29.206</v>
      </c>
      <c r="O2116" s="51">
        <v>-0.995</v>
      </c>
      <c r="P2116" s="51">
        <v>-4.7880000000000003</v>
      </c>
      <c r="Q2116" s="51">
        <v>14.227</v>
      </c>
      <c r="R2116" s="51">
        <v>13.007</v>
      </c>
      <c r="S2116" s="51">
        <v>2.9</v>
      </c>
      <c r="T2116" s="51">
        <v>-1.9670000000000001</v>
      </c>
      <c r="U2116" s="51">
        <v>2018</v>
      </c>
    </row>
    <row r="2117" spans="1:21" ht="15.5">
      <c r="A2117" s="51">
        <v>321</v>
      </c>
      <c r="B2117" s="51" t="s">
        <v>847</v>
      </c>
      <c r="C2117" s="51" t="s">
        <v>338</v>
      </c>
      <c r="D2117" s="51" t="str">
        <f t="shared" si="33"/>
        <v>NGDP_RDominica</v>
      </c>
      <c r="E2117" s="51" t="s">
        <v>848</v>
      </c>
      <c r="F2117" s="51" t="s">
        <v>340</v>
      </c>
      <c r="G2117" s="51" t="s">
        <v>341</v>
      </c>
      <c r="H2117" s="51" t="s">
        <v>342</v>
      </c>
      <c r="I2117" s="51" t="s">
        <v>343</v>
      </c>
      <c r="J2117" s="51" t="s">
        <v>849</v>
      </c>
      <c r="K2117" s="51">
        <v>1.179</v>
      </c>
      <c r="L2117" s="51">
        <v>1.1719999999999999</v>
      </c>
      <c r="M2117" s="51">
        <v>1.2230000000000001</v>
      </c>
      <c r="N2117" s="51">
        <v>1.1919999999999999</v>
      </c>
      <c r="O2117" s="51">
        <v>1.222</v>
      </c>
      <c r="P2117" s="51">
        <v>1.1060000000000001</v>
      </c>
      <c r="Q2117" s="51">
        <v>1.1120000000000001</v>
      </c>
      <c r="R2117" s="51">
        <v>1.196</v>
      </c>
      <c r="S2117" s="51">
        <v>1.071</v>
      </c>
      <c r="T2117" s="51">
        <v>1.0669999999999999</v>
      </c>
      <c r="U2117" s="51">
        <v>2018</v>
      </c>
    </row>
    <row r="2118" spans="1:21" ht="15.5">
      <c r="A2118" s="51">
        <v>321</v>
      </c>
      <c r="B2118" s="51" t="s">
        <v>847</v>
      </c>
      <c r="C2118" s="51" t="s">
        <v>345</v>
      </c>
      <c r="D2118" s="51" t="str">
        <f t="shared" si="33"/>
        <v>NGDP_RPCHDominica</v>
      </c>
      <c r="E2118" s="51" t="s">
        <v>848</v>
      </c>
      <c r="F2118" s="51" t="s">
        <v>340</v>
      </c>
      <c r="G2118" s="51" t="s">
        <v>346</v>
      </c>
      <c r="H2118" s="51" t="s">
        <v>347</v>
      </c>
      <c r="I2118" s="51"/>
      <c r="J2118" s="51" t="s">
        <v>348</v>
      </c>
      <c r="K2118" s="51">
        <v>-1.0589999999999999</v>
      </c>
      <c r="L2118" s="51">
        <v>-0.60799999999999998</v>
      </c>
      <c r="M2118" s="51">
        <v>4.3890000000000002</v>
      </c>
      <c r="N2118" s="51">
        <v>-2.5510000000000002</v>
      </c>
      <c r="O2118" s="51">
        <v>2.5219999999999998</v>
      </c>
      <c r="P2118" s="51">
        <v>-9.5299999999999994</v>
      </c>
      <c r="Q2118" s="51">
        <v>0.53300000000000003</v>
      </c>
      <c r="R2118" s="51">
        <v>7.5659999999999998</v>
      </c>
      <c r="S2118" s="51">
        <v>-10.445</v>
      </c>
      <c r="T2118" s="51">
        <v>-0.38800000000000001</v>
      </c>
      <c r="U2118" s="51">
        <v>2018</v>
      </c>
    </row>
    <row r="2119" spans="1:21" ht="15.5">
      <c r="A2119" s="51">
        <v>321</v>
      </c>
      <c r="B2119" s="51" t="s">
        <v>847</v>
      </c>
      <c r="C2119" s="51" t="s">
        <v>349</v>
      </c>
      <c r="D2119" s="51" t="str">
        <f t="shared" si="33"/>
        <v>NGDPDominica</v>
      </c>
      <c r="E2119" s="51" t="s">
        <v>848</v>
      </c>
      <c r="F2119" s="51" t="s">
        <v>155</v>
      </c>
      <c r="G2119" s="51" t="s">
        <v>350</v>
      </c>
      <c r="H2119" s="51" t="s">
        <v>342</v>
      </c>
      <c r="I2119" s="51" t="s">
        <v>343</v>
      </c>
      <c r="J2119" s="51" t="s">
        <v>849</v>
      </c>
      <c r="K2119" s="51">
        <v>1.3120000000000001</v>
      </c>
      <c r="L2119" s="51">
        <v>1.355</v>
      </c>
      <c r="M2119" s="51">
        <v>1.4139999999999999</v>
      </c>
      <c r="N2119" s="51">
        <v>1.46</v>
      </c>
      <c r="O2119" s="51">
        <v>1.554</v>
      </c>
      <c r="P2119" s="51">
        <v>1.41</v>
      </c>
      <c r="Q2119" s="51">
        <v>1.431</v>
      </c>
      <c r="R2119" s="51">
        <v>1.5629999999999999</v>
      </c>
      <c r="S2119" s="51">
        <v>1.395</v>
      </c>
      <c r="T2119" s="51">
        <v>1.413</v>
      </c>
      <c r="U2119" s="51">
        <v>2018</v>
      </c>
    </row>
    <row r="2120" spans="1:21" ht="15.5">
      <c r="A2120" s="51">
        <v>321</v>
      </c>
      <c r="B2120" s="51" t="s">
        <v>847</v>
      </c>
      <c r="C2120" s="51" t="s">
        <v>157</v>
      </c>
      <c r="D2120" s="51" t="str">
        <f t="shared" si="33"/>
        <v>NGDPDDominica</v>
      </c>
      <c r="E2120" s="51" t="s">
        <v>848</v>
      </c>
      <c r="F2120" s="51" t="s">
        <v>155</v>
      </c>
      <c r="G2120" s="51" t="s">
        <v>351</v>
      </c>
      <c r="H2120" s="51" t="s">
        <v>352</v>
      </c>
      <c r="I2120" s="51" t="s">
        <v>343</v>
      </c>
      <c r="J2120" s="51" t="s">
        <v>353</v>
      </c>
      <c r="K2120" s="51">
        <v>0.48599999999999999</v>
      </c>
      <c r="L2120" s="51">
        <v>0.502</v>
      </c>
      <c r="M2120" s="51">
        <v>0.52400000000000002</v>
      </c>
      <c r="N2120" s="51">
        <v>0.54100000000000004</v>
      </c>
      <c r="O2120" s="51">
        <v>0.57499999999999996</v>
      </c>
      <c r="P2120" s="51">
        <v>0.52200000000000002</v>
      </c>
      <c r="Q2120" s="51">
        <v>0.53</v>
      </c>
      <c r="R2120" s="51">
        <v>0.57899999999999996</v>
      </c>
      <c r="S2120" s="51">
        <v>0.51700000000000002</v>
      </c>
      <c r="T2120" s="51">
        <v>0.52300000000000002</v>
      </c>
      <c r="U2120" s="51">
        <v>2018</v>
      </c>
    </row>
    <row r="2121" spans="1:21" ht="15.5">
      <c r="A2121" s="51">
        <v>321</v>
      </c>
      <c r="B2121" s="51" t="s">
        <v>847</v>
      </c>
      <c r="C2121" s="51" t="s">
        <v>354</v>
      </c>
      <c r="D2121" s="51" t="str">
        <f t="shared" si="33"/>
        <v>PPPGDPDominica</v>
      </c>
      <c r="E2121" s="51" t="s">
        <v>848</v>
      </c>
      <c r="F2121" s="51" t="s">
        <v>155</v>
      </c>
      <c r="G2121" s="51" t="s">
        <v>355</v>
      </c>
      <c r="H2121" s="51" t="s">
        <v>356</v>
      </c>
      <c r="I2121" s="51" t="s">
        <v>343</v>
      </c>
      <c r="J2121" s="51" t="s">
        <v>353</v>
      </c>
      <c r="K2121" s="51">
        <v>0.70599999999999996</v>
      </c>
      <c r="L2121" s="51">
        <v>0.72599999999999998</v>
      </c>
      <c r="M2121" s="51">
        <v>0.78100000000000003</v>
      </c>
      <c r="N2121" s="51">
        <v>0.79300000000000004</v>
      </c>
      <c r="O2121" s="51">
        <v>0.85099999999999998</v>
      </c>
      <c r="P2121" s="51">
        <v>0.81100000000000005</v>
      </c>
      <c r="Q2121" s="51">
        <v>0.83499999999999996</v>
      </c>
      <c r="R2121" s="51">
        <v>0.91500000000000004</v>
      </c>
      <c r="S2121" s="51">
        <v>0.82899999999999996</v>
      </c>
      <c r="T2121" s="51">
        <v>0.84099999999999997</v>
      </c>
      <c r="U2121" s="51">
        <v>2018</v>
      </c>
    </row>
    <row r="2122" spans="1:21" ht="15.5">
      <c r="A2122" s="51">
        <v>321</v>
      </c>
      <c r="B2122" s="51" t="s">
        <v>847</v>
      </c>
      <c r="C2122" s="51" t="s">
        <v>357</v>
      </c>
      <c r="D2122" s="51" t="str">
        <f t="shared" si="33"/>
        <v>NGDP_DDominica</v>
      </c>
      <c r="E2122" s="51" t="s">
        <v>848</v>
      </c>
      <c r="F2122" s="51" t="s">
        <v>358</v>
      </c>
      <c r="G2122" s="51" t="s">
        <v>359</v>
      </c>
      <c r="H2122" s="51" t="s">
        <v>360</v>
      </c>
      <c r="I2122" s="51"/>
      <c r="J2122" s="51" t="s">
        <v>361</v>
      </c>
      <c r="K2122" s="51">
        <v>111.291</v>
      </c>
      <c r="L2122" s="51">
        <v>115.65300000000001</v>
      </c>
      <c r="M2122" s="51">
        <v>115.577</v>
      </c>
      <c r="N2122" s="51">
        <v>122.49</v>
      </c>
      <c r="O2122" s="51">
        <v>127.128</v>
      </c>
      <c r="P2122" s="51">
        <v>127.505</v>
      </c>
      <c r="Q2122" s="51">
        <v>128.76599999999999</v>
      </c>
      <c r="R2122" s="51">
        <v>130.70400000000001</v>
      </c>
      <c r="S2122" s="51">
        <v>130.31899999999999</v>
      </c>
      <c r="T2122" s="51">
        <v>132.44399999999999</v>
      </c>
      <c r="U2122" s="51">
        <v>2018</v>
      </c>
    </row>
    <row r="2123" spans="1:21" ht="15.5">
      <c r="A2123" s="51">
        <v>321</v>
      </c>
      <c r="B2123" s="51" t="s">
        <v>847</v>
      </c>
      <c r="C2123" s="51" t="s">
        <v>362</v>
      </c>
      <c r="D2123" s="51" t="str">
        <f t="shared" si="33"/>
        <v>NGDPRPCDominica</v>
      </c>
      <c r="E2123" s="51" t="s">
        <v>848</v>
      </c>
      <c r="F2123" s="51" t="s">
        <v>363</v>
      </c>
      <c r="G2123" s="51" t="s">
        <v>364</v>
      </c>
      <c r="H2123" s="51" t="s">
        <v>342</v>
      </c>
      <c r="I2123" s="51" t="s">
        <v>333</v>
      </c>
      <c r="J2123" s="51" t="s">
        <v>365</v>
      </c>
      <c r="K2123" s="51">
        <v>17096.12</v>
      </c>
      <c r="L2123" s="51">
        <v>16968.12</v>
      </c>
      <c r="M2123" s="51">
        <v>17687.73</v>
      </c>
      <c r="N2123" s="51">
        <v>16898.7</v>
      </c>
      <c r="O2123" s="51">
        <v>16985.169999999998</v>
      </c>
      <c r="P2123" s="51">
        <v>15065.14</v>
      </c>
      <c r="Q2123" s="51">
        <v>14848.41</v>
      </c>
      <c r="R2123" s="51">
        <v>15971.82</v>
      </c>
      <c r="S2123" s="51">
        <v>14303.53</v>
      </c>
      <c r="T2123" s="51">
        <v>14247.99</v>
      </c>
      <c r="U2123" s="51">
        <v>2011</v>
      </c>
    </row>
    <row r="2124" spans="1:21" ht="15.5">
      <c r="A2124" s="51">
        <v>321</v>
      </c>
      <c r="B2124" s="51" t="s">
        <v>847</v>
      </c>
      <c r="C2124" s="51" t="s">
        <v>366</v>
      </c>
      <c r="D2124" s="51" t="str">
        <f t="shared" si="33"/>
        <v>NGDPRPPPPCDominica</v>
      </c>
      <c r="E2124" s="51" t="s">
        <v>848</v>
      </c>
      <c r="F2124" s="51" t="s">
        <v>363</v>
      </c>
      <c r="G2124" s="51" t="s">
        <v>367</v>
      </c>
      <c r="H2124" s="51" t="s">
        <v>368</v>
      </c>
      <c r="I2124" s="51" t="s">
        <v>333</v>
      </c>
      <c r="J2124" s="51" t="s">
        <v>365</v>
      </c>
      <c r="K2124" s="51">
        <v>12545.57</v>
      </c>
      <c r="L2124" s="51">
        <v>12451.64</v>
      </c>
      <c r="M2124" s="51">
        <v>12979.71</v>
      </c>
      <c r="N2124" s="51">
        <v>12400.69</v>
      </c>
      <c r="O2124" s="51">
        <v>12464.15</v>
      </c>
      <c r="P2124" s="51">
        <v>11055.18</v>
      </c>
      <c r="Q2124" s="51">
        <v>10896.14</v>
      </c>
      <c r="R2124" s="51">
        <v>11720.53</v>
      </c>
      <c r="S2124" s="51">
        <v>10496.3</v>
      </c>
      <c r="T2124" s="51">
        <v>10455.540000000001</v>
      </c>
      <c r="U2124" s="51">
        <v>2011</v>
      </c>
    </row>
    <row r="2125" spans="1:21" ht="15.5">
      <c r="A2125" s="51">
        <v>321</v>
      </c>
      <c r="B2125" s="51" t="s">
        <v>847</v>
      </c>
      <c r="C2125" s="51" t="s">
        <v>369</v>
      </c>
      <c r="D2125" s="51" t="str">
        <f t="shared" si="33"/>
        <v>NGDPPCDominica</v>
      </c>
      <c r="E2125" s="51" t="s">
        <v>848</v>
      </c>
      <c r="F2125" s="51" t="s">
        <v>370</v>
      </c>
      <c r="G2125" s="51" t="s">
        <v>371</v>
      </c>
      <c r="H2125" s="51" t="s">
        <v>342</v>
      </c>
      <c r="I2125" s="51" t="s">
        <v>333</v>
      </c>
      <c r="J2125" s="51" t="s">
        <v>372</v>
      </c>
      <c r="K2125" s="51">
        <v>19026.41</v>
      </c>
      <c r="L2125" s="51">
        <v>19624.18</v>
      </c>
      <c r="M2125" s="51">
        <v>20443</v>
      </c>
      <c r="N2125" s="51">
        <v>20699.16</v>
      </c>
      <c r="O2125" s="51">
        <v>21592.95</v>
      </c>
      <c r="P2125" s="51">
        <v>19208.79</v>
      </c>
      <c r="Q2125" s="51">
        <v>19119.73</v>
      </c>
      <c r="R2125" s="51">
        <v>20875.830000000002</v>
      </c>
      <c r="S2125" s="51">
        <v>18640.16</v>
      </c>
      <c r="T2125" s="51">
        <v>18870.57</v>
      </c>
      <c r="U2125" s="51">
        <v>2011</v>
      </c>
    </row>
    <row r="2126" spans="1:21" ht="15.5">
      <c r="A2126" s="51">
        <v>321</v>
      </c>
      <c r="B2126" s="51" t="s">
        <v>847</v>
      </c>
      <c r="C2126" s="51" t="s">
        <v>373</v>
      </c>
      <c r="D2126" s="51" t="str">
        <f t="shared" si="33"/>
        <v>NGDPDPCDominica</v>
      </c>
      <c r="E2126" s="51" t="s">
        <v>848</v>
      </c>
      <c r="F2126" s="51" t="s">
        <v>370</v>
      </c>
      <c r="G2126" s="51" t="s">
        <v>374</v>
      </c>
      <c r="H2126" s="51" t="s">
        <v>352</v>
      </c>
      <c r="I2126" s="51" t="s">
        <v>333</v>
      </c>
      <c r="J2126" s="51" t="s">
        <v>372</v>
      </c>
      <c r="K2126" s="51">
        <v>7046.82</v>
      </c>
      <c r="L2126" s="51">
        <v>7268.22</v>
      </c>
      <c r="M2126" s="51">
        <v>7571.48</v>
      </c>
      <c r="N2126" s="51">
        <v>7666.36</v>
      </c>
      <c r="O2126" s="51">
        <v>7997.39</v>
      </c>
      <c r="P2126" s="51">
        <v>7114.37</v>
      </c>
      <c r="Q2126" s="51">
        <v>7081.38</v>
      </c>
      <c r="R2126" s="51">
        <v>7731.79</v>
      </c>
      <c r="S2126" s="51">
        <v>6903.76</v>
      </c>
      <c r="T2126" s="51">
        <v>6989.1</v>
      </c>
      <c r="U2126" s="51">
        <v>2011</v>
      </c>
    </row>
    <row r="2127" spans="1:21" ht="15.5">
      <c r="A2127" s="51">
        <v>321</v>
      </c>
      <c r="B2127" s="51" t="s">
        <v>847</v>
      </c>
      <c r="C2127" s="51" t="s">
        <v>375</v>
      </c>
      <c r="D2127" s="51" t="str">
        <f t="shared" si="33"/>
        <v>PPPPCDominica</v>
      </c>
      <c r="E2127" s="51" t="s">
        <v>848</v>
      </c>
      <c r="F2127" s="51" t="s">
        <v>370</v>
      </c>
      <c r="G2127" s="51" t="s">
        <v>376</v>
      </c>
      <c r="H2127" s="51" t="s">
        <v>356</v>
      </c>
      <c r="I2127" s="51" t="s">
        <v>333</v>
      </c>
      <c r="J2127" s="51" t="s">
        <v>372</v>
      </c>
      <c r="K2127" s="51">
        <v>10233.44</v>
      </c>
      <c r="L2127" s="51">
        <v>10510.08</v>
      </c>
      <c r="M2127" s="51">
        <v>11288.05</v>
      </c>
      <c r="N2127" s="51">
        <v>11242.48</v>
      </c>
      <c r="O2127" s="51">
        <v>11825.95</v>
      </c>
      <c r="P2127" s="51">
        <v>11055.18</v>
      </c>
      <c r="Q2127" s="51">
        <v>11157.76</v>
      </c>
      <c r="R2127" s="51">
        <v>12216.2</v>
      </c>
      <c r="S2127" s="51">
        <v>11072.82</v>
      </c>
      <c r="T2127" s="51">
        <v>11230.81</v>
      </c>
      <c r="U2127" s="51">
        <v>2011</v>
      </c>
    </row>
    <row r="2128" spans="1:21" ht="15.5">
      <c r="A2128" s="51">
        <v>321</v>
      </c>
      <c r="B2128" s="51" t="s">
        <v>847</v>
      </c>
      <c r="C2128" s="51" t="s">
        <v>377</v>
      </c>
      <c r="D2128" s="51" t="str">
        <f t="shared" si="33"/>
        <v>NGAP_NPGDPDominica</v>
      </c>
      <c r="E2128" s="51" t="s">
        <v>848</v>
      </c>
      <c r="F2128" s="51" t="s">
        <v>378</v>
      </c>
      <c r="G2128" s="51" t="s">
        <v>379</v>
      </c>
      <c r="H2128" s="51" t="s">
        <v>380</v>
      </c>
      <c r="I2128" s="51"/>
      <c r="J2128" s="51"/>
      <c r="K2128" s="51"/>
      <c r="L2128" s="51"/>
      <c r="M2128" s="51"/>
      <c r="N2128" s="51"/>
      <c r="O2128" s="51"/>
      <c r="P2128" s="51"/>
      <c r="Q2128" s="51"/>
      <c r="R2128" s="51"/>
      <c r="S2128" s="51"/>
      <c r="T2128" s="51"/>
      <c r="U2128" s="51"/>
    </row>
    <row r="2129" spans="1:21" ht="15.5">
      <c r="A2129" s="51">
        <v>321</v>
      </c>
      <c r="B2129" s="51" t="s">
        <v>847</v>
      </c>
      <c r="C2129" s="51" t="s">
        <v>381</v>
      </c>
      <c r="D2129" s="51" t="str">
        <f t="shared" si="33"/>
        <v>PPPSHDominica</v>
      </c>
      <c r="E2129" s="51" t="s">
        <v>848</v>
      </c>
      <c r="F2129" s="51" t="s">
        <v>382</v>
      </c>
      <c r="G2129" s="51" t="s">
        <v>383</v>
      </c>
      <c r="H2129" s="51" t="s">
        <v>384</v>
      </c>
      <c r="I2129" s="51"/>
      <c r="J2129" s="51" t="s">
        <v>353</v>
      </c>
      <c r="K2129" s="51">
        <v>1E-3</v>
      </c>
      <c r="L2129" s="51">
        <v>1E-3</v>
      </c>
      <c r="M2129" s="51">
        <v>1E-3</v>
      </c>
      <c r="N2129" s="51">
        <v>1E-3</v>
      </c>
      <c r="O2129" s="51">
        <v>1E-3</v>
      </c>
      <c r="P2129" s="51">
        <v>1E-3</v>
      </c>
      <c r="Q2129" s="51">
        <v>1E-3</v>
      </c>
      <c r="R2129" s="51">
        <v>1E-3</v>
      </c>
      <c r="S2129" s="51">
        <v>1E-3</v>
      </c>
      <c r="T2129" s="51">
        <v>1E-3</v>
      </c>
      <c r="U2129" s="51">
        <v>2018</v>
      </c>
    </row>
    <row r="2130" spans="1:21" ht="15.5">
      <c r="A2130" s="51">
        <v>321</v>
      </c>
      <c r="B2130" s="51" t="s">
        <v>847</v>
      </c>
      <c r="C2130" s="51" t="s">
        <v>385</v>
      </c>
      <c r="D2130" s="51" t="str">
        <f t="shared" si="33"/>
        <v>PPPEXDominica</v>
      </c>
      <c r="E2130" s="51" t="s">
        <v>848</v>
      </c>
      <c r="F2130" s="51" t="s">
        <v>386</v>
      </c>
      <c r="G2130" s="51" t="s">
        <v>387</v>
      </c>
      <c r="H2130" s="51" t="s">
        <v>388</v>
      </c>
      <c r="I2130" s="51"/>
      <c r="J2130" s="51" t="s">
        <v>353</v>
      </c>
      <c r="K2130" s="51">
        <v>1.859</v>
      </c>
      <c r="L2130" s="51">
        <v>1.867</v>
      </c>
      <c r="M2130" s="51">
        <v>1.8109999999999999</v>
      </c>
      <c r="N2130" s="51">
        <v>1.841</v>
      </c>
      <c r="O2130" s="51">
        <v>1.8260000000000001</v>
      </c>
      <c r="P2130" s="51">
        <v>1.738</v>
      </c>
      <c r="Q2130" s="51">
        <v>1.714</v>
      </c>
      <c r="R2130" s="51">
        <v>1.7090000000000001</v>
      </c>
      <c r="S2130" s="51">
        <v>1.6830000000000001</v>
      </c>
      <c r="T2130" s="51">
        <v>1.68</v>
      </c>
      <c r="U2130" s="51">
        <v>2018</v>
      </c>
    </row>
    <row r="2131" spans="1:21" ht="15.5">
      <c r="A2131" s="51">
        <v>321</v>
      </c>
      <c r="B2131" s="51" t="s">
        <v>847</v>
      </c>
      <c r="C2131" s="51" t="s">
        <v>389</v>
      </c>
      <c r="D2131" s="51" t="str">
        <f t="shared" si="33"/>
        <v>NID_NGDPDominica</v>
      </c>
      <c r="E2131" s="51" t="s">
        <v>848</v>
      </c>
      <c r="F2131" s="51" t="s">
        <v>390</v>
      </c>
      <c r="G2131" s="51" t="s">
        <v>391</v>
      </c>
      <c r="H2131" s="51" t="s">
        <v>392</v>
      </c>
      <c r="I2131" s="51"/>
      <c r="J2131" s="51" t="s">
        <v>849</v>
      </c>
      <c r="K2131" s="51">
        <v>18.904</v>
      </c>
      <c r="L2131" s="51">
        <v>16.166</v>
      </c>
      <c r="M2131" s="51">
        <v>14.909000000000001</v>
      </c>
      <c r="N2131" s="51">
        <v>16.103999999999999</v>
      </c>
      <c r="O2131" s="51">
        <v>20.786000000000001</v>
      </c>
      <c r="P2131" s="51">
        <v>29.015999999999998</v>
      </c>
      <c r="Q2131" s="51">
        <v>33.567999999999998</v>
      </c>
      <c r="R2131" s="51">
        <v>24.402000000000001</v>
      </c>
      <c r="S2131" s="51">
        <v>12.129</v>
      </c>
      <c r="T2131" s="51">
        <v>13.662000000000001</v>
      </c>
      <c r="U2131" s="51">
        <v>2018</v>
      </c>
    </row>
    <row r="2132" spans="1:21" ht="15.5">
      <c r="A2132" s="51">
        <v>321</v>
      </c>
      <c r="B2132" s="51" t="s">
        <v>847</v>
      </c>
      <c r="C2132" s="51" t="s">
        <v>393</v>
      </c>
      <c r="D2132" s="51" t="str">
        <f t="shared" si="33"/>
        <v>NGSD_NGDPDominica</v>
      </c>
      <c r="E2132" s="51" t="s">
        <v>848</v>
      </c>
      <c r="F2132" s="51" t="s">
        <v>394</v>
      </c>
      <c r="G2132" s="51" t="s">
        <v>395</v>
      </c>
      <c r="H2132" s="51" t="s">
        <v>392</v>
      </c>
      <c r="I2132" s="51"/>
      <c r="J2132" s="51" t="s">
        <v>849</v>
      </c>
      <c r="K2132" s="51">
        <v>-2.1240000000000001</v>
      </c>
      <c r="L2132" s="51">
        <v>3.9820000000000002</v>
      </c>
      <c r="M2132" s="51">
        <v>9.5280000000000005</v>
      </c>
      <c r="N2132" s="51">
        <v>11.451000000000001</v>
      </c>
      <c r="O2132" s="51">
        <v>13.106</v>
      </c>
      <c r="P2132" s="51">
        <v>20.16</v>
      </c>
      <c r="Q2132" s="51">
        <v>-11.315</v>
      </c>
      <c r="R2132" s="51">
        <v>-2.3210000000000002</v>
      </c>
      <c r="S2132" s="51">
        <v>-6.6680000000000001</v>
      </c>
      <c r="T2132" s="51">
        <v>-14.308999999999999</v>
      </c>
      <c r="U2132" s="51">
        <v>2018</v>
      </c>
    </row>
    <row r="2133" spans="1:21" ht="15.5">
      <c r="A2133" s="51">
        <v>321</v>
      </c>
      <c r="B2133" s="51" t="s">
        <v>847</v>
      </c>
      <c r="C2133" s="51" t="s">
        <v>396</v>
      </c>
      <c r="D2133" s="51" t="str">
        <f t="shared" si="33"/>
        <v>PCPIDominica</v>
      </c>
      <c r="E2133" s="51" t="s">
        <v>848</v>
      </c>
      <c r="F2133" s="51" t="s">
        <v>397</v>
      </c>
      <c r="G2133" s="51" t="s">
        <v>398</v>
      </c>
      <c r="H2133" s="51" t="s">
        <v>360</v>
      </c>
      <c r="I2133" s="51"/>
      <c r="J2133" s="51" t="s">
        <v>850</v>
      </c>
      <c r="K2133" s="51">
        <v>102.345</v>
      </c>
      <c r="L2133" s="51">
        <v>102.298</v>
      </c>
      <c r="M2133" s="51">
        <v>103.123</v>
      </c>
      <c r="N2133" s="51">
        <v>102.245</v>
      </c>
      <c r="O2133" s="51">
        <v>102.39</v>
      </c>
      <c r="P2133" s="51">
        <v>102.693</v>
      </c>
      <c r="Q2133" s="51">
        <v>103.709</v>
      </c>
      <c r="R2133" s="51">
        <v>105.27</v>
      </c>
      <c r="S2133" s="51">
        <v>104.959</v>
      </c>
      <c r="T2133" s="51">
        <v>106.67100000000001</v>
      </c>
      <c r="U2133" s="51">
        <v>2019</v>
      </c>
    </row>
    <row r="2134" spans="1:21" ht="15.5">
      <c r="A2134" s="51">
        <v>321</v>
      </c>
      <c r="B2134" s="51" t="s">
        <v>847</v>
      </c>
      <c r="C2134" s="51" t="s">
        <v>400</v>
      </c>
      <c r="D2134" s="51" t="str">
        <f t="shared" si="33"/>
        <v>PCPIPCHDominica</v>
      </c>
      <c r="E2134" s="51" t="s">
        <v>848</v>
      </c>
      <c r="F2134" s="51" t="s">
        <v>397</v>
      </c>
      <c r="G2134" s="51" t="s">
        <v>401</v>
      </c>
      <c r="H2134" s="51" t="s">
        <v>347</v>
      </c>
      <c r="I2134" s="51"/>
      <c r="J2134" s="51" t="s">
        <v>402</v>
      </c>
      <c r="K2134" s="51">
        <v>1.357</v>
      </c>
      <c r="L2134" s="51">
        <v>-4.5999999999999999E-2</v>
      </c>
      <c r="M2134" s="51">
        <v>0.80700000000000005</v>
      </c>
      <c r="N2134" s="51">
        <v>-0.85199999999999998</v>
      </c>
      <c r="O2134" s="51">
        <v>0.14199999999999999</v>
      </c>
      <c r="P2134" s="51">
        <v>0.29599999999999999</v>
      </c>
      <c r="Q2134" s="51">
        <v>0.98899999999999999</v>
      </c>
      <c r="R2134" s="51">
        <v>1.5049999999999999</v>
      </c>
      <c r="S2134" s="51">
        <v>-0.29499999999999998</v>
      </c>
      <c r="T2134" s="51">
        <v>1.631</v>
      </c>
      <c r="U2134" s="51">
        <v>2019</v>
      </c>
    </row>
    <row r="2135" spans="1:21" ht="15.5">
      <c r="A2135" s="51">
        <v>321</v>
      </c>
      <c r="B2135" s="51" t="s">
        <v>847</v>
      </c>
      <c r="C2135" s="51" t="s">
        <v>403</v>
      </c>
      <c r="D2135" s="51" t="str">
        <f t="shared" si="33"/>
        <v>PCPIEDominica</v>
      </c>
      <c r="E2135" s="51" t="s">
        <v>848</v>
      </c>
      <c r="F2135" s="51" t="s">
        <v>404</v>
      </c>
      <c r="G2135" s="51" t="s">
        <v>405</v>
      </c>
      <c r="H2135" s="51" t="s">
        <v>360</v>
      </c>
      <c r="I2135" s="51"/>
      <c r="J2135" s="51" t="s">
        <v>850</v>
      </c>
      <c r="K2135" s="51">
        <v>102.38</v>
      </c>
      <c r="L2135" s="51">
        <v>101.93</v>
      </c>
      <c r="M2135" s="51">
        <v>102.4</v>
      </c>
      <c r="N2135" s="51">
        <v>101.73</v>
      </c>
      <c r="O2135" s="51">
        <v>102.46</v>
      </c>
      <c r="P2135" s="51">
        <v>100.94</v>
      </c>
      <c r="Q2135" s="51">
        <v>104.96</v>
      </c>
      <c r="R2135" s="51">
        <v>105.11</v>
      </c>
      <c r="S2135" s="51">
        <v>106.92700000000001</v>
      </c>
      <c r="T2135" s="51">
        <v>109.066</v>
      </c>
      <c r="U2135" s="51">
        <v>2019</v>
      </c>
    </row>
    <row r="2136" spans="1:21" ht="15.5">
      <c r="A2136" s="51">
        <v>321</v>
      </c>
      <c r="B2136" s="51" t="s">
        <v>847</v>
      </c>
      <c r="C2136" s="51" t="s">
        <v>406</v>
      </c>
      <c r="D2136" s="51" t="str">
        <f t="shared" si="33"/>
        <v>PCPIEPCHDominica</v>
      </c>
      <c r="E2136" s="51" t="s">
        <v>848</v>
      </c>
      <c r="F2136" s="51" t="s">
        <v>404</v>
      </c>
      <c r="G2136" s="51" t="s">
        <v>407</v>
      </c>
      <c r="H2136" s="51" t="s">
        <v>347</v>
      </c>
      <c r="I2136" s="51"/>
      <c r="J2136" s="51" t="s">
        <v>408</v>
      </c>
      <c r="K2136" s="51">
        <v>1.266</v>
      </c>
      <c r="L2136" s="51">
        <v>-0.44</v>
      </c>
      <c r="M2136" s="51">
        <v>0.46100000000000002</v>
      </c>
      <c r="N2136" s="51">
        <v>-0.65400000000000003</v>
      </c>
      <c r="O2136" s="51">
        <v>0.71799999999999997</v>
      </c>
      <c r="P2136" s="51">
        <v>-1.484</v>
      </c>
      <c r="Q2136" s="51">
        <v>3.9830000000000001</v>
      </c>
      <c r="R2136" s="51">
        <v>0.14299999999999999</v>
      </c>
      <c r="S2136" s="51">
        <v>1.7290000000000001</v>
      </c>
      <c r="T2136" s="51">
        <v>2</v>
      </c>
      <c r="U2136" s="51">
        <v>2019</v>
      </c>
    </row>
    <row r="2137" spans="1:21" ht="15.5">
      <c r="A2137" s="51">
        <v>321</v>
      </c>
      <c r="B2137" s="51" t="s">
        <v>847</v>
      </c>
      <c r="C2137" s="51" t="s">
        <v>409</v>
      </c>
      <c r="D2137" s="51" t="str">
        <f t="shared" si="33"/>
        <v>FLIBOR6Dominica</v>
      </c>
      <c r="E2137" s="51" t="s">
        <v>848</v>
      </c>
      <c r="F2137" s="51" t="s">
        <v>410</v>
      </c>
      <c r="G2137" s="51"/>
      <c r="H2137" s="51" t="s">
        <v>384</v>
      </c>
      <c r="I2137" s="51"/>
      <c r="J2137" s="51"/>
      <c r="K2137" s="51"/>
      <c r="L2137" s="51"/>
      <c r="M2137" s="51"/>
      <c r="N2137" s="51"/>
      <c r="O2137" s="51"/>
      <c r="P2137" s="51"/>
      <c r="Q2137" s="51"/>
      <c r="R2137" s="51"/>
      <c r="S2137" s="51"/>
      <c r="T2137" s="51"/>
      <c r="U2137" s="51"/>
    </row>
    <row r="2138" spans="1:21" ht="15.5">
      <c r="A2138" s="51">
        <v>321</v>
      </c>
      <c r="B2138" s="51" t="s">
        <v>847</v>
      </c>
      <c r="C2138" s="51" t="s">
        <v>411</v>
      </c>
      <c r="D2138" s="51" t="str">
        <f t="shared" si="33"/>
        <v>TM_RPCHDominica</v>
      </c>
      <c r="E2138" s="51" t="s">
        <v>848</v>
      </c>
      <c r="F2138" s="51" t="s">
        <v>412</v>
      </c>
      <c r="G2138" s="51" t="s">
        <v>413</v>
      </c>
      <c r="H2138" s="51" t="s">
        <v>347</v>
      </c>
      <c r="I2138" s="51"/>
      <c r="J2138" s="51" t="s">
        <v>851</v>
      </c>
      <c r="K2138" s="51" t="s">
        <v>95</v>
      </c>
      <c r="L2138" s="51" t="s">
        <v>95</v>
      </c>
      <c r="M2138" s="51" t="s">
        <v>95</v>
      </c>
      <c r="N2138" s="51">
        <v>16.396999999999998</v>
      </c>
      <c r="O2138" s="51">
        <v>3.7069999999999999</v>
      </c>
      <c r="P2138" s="51">
        <v>-9.3330000000000002</v>
      </c>
      <c r="Q2138" s="51">
        <v>31.193000000000001</v>
      </c>
      <c r="R2138" s="51">
        <v>-2.8879999999999999</v>
      </c>
      <c r="S2138" s="51">
        <v>-42.97</v>
      </c>
      <c r="T2138" s="51">
        <v>9.2539999999999996</v>
      </c>
      <c r="U2138" s="51">
        <v>2018</v>
      </c>
    </row>
    <row r="2139" spans="1:21" ht="15.5">
      <c r="A2139" s="51">
        <v>321</v>
      </c>
      <c r="B2139" s="51" t="s">
        <v>847</v>
      </c>
      <c r="C2139" s="51" t="s">
        <v>415</v>
      </c>
      <c r="D2139" s="51" t="str">
        <f t="shared" si="33"/>
        <v>TMG_RPCHDominica</v>
      </c>
      <c r="E2139" s="51" t="s">
        <v>848</v>
      </c>
      <c r="F2139" s="51" t="s">
        <v>416</v>
      </c>
      <c r="G2139" s="51" t="s">
        <v>417</v>
      </c>
      <c r="H2139" s="51" t="s">
        <v>347</v>
      </c>
      <c r="I2139" s="51"/>
      <c r="J2139" s="51" t="s">
        <v>851</v>
      </c>
      <c r="K2139" s="51" t="s">
        <v>95</v>
      </c>
      <c r="L2139" s="51" t="s">
        <v>95</v>
      </c>
      <c r="M2139" s="51" t="s">
        <v>95</v>
      </c>
      <c r="N2139" s="51">
        <v>4.6840000000000002</v>
      </c>
      <c r="O2139" s="51">
        <v>-2.242</v>
      </c>
      <c r="P2139" s="51">
        <v>-12.445</v>
      </c>
      <c r="Q2139" s="51">
        <v>57.63</v>
      </c>
      <c r="R2139" s="51">
        <v>-17.367000000000001</v>
      </c>
      <c r="S2139" s="51">
        <v>-43.701000000000001</v>
      </c>
      <c r="T2139" s="51">
        <v>4.3170000000000002</v>
      </c>
      <c r="U2139" s="51">
        <v>2018</v>
      </c>
    </row>
    <row r="2140" spans="1:21" ht="15.5">
      <c r="A2140" s="51">
        <v>321</v>
      </c>
      <c r="B2140" s="51" t="s">
        <v>847</v>
      </c>
      <c r="C2140" s="51" t="s">
        <v>418</v>
      </c>
      <c r="D2140" s="51" t="str">
        <f t="shared" si="33"/>
        <v>TX_RPCHDominica</v>
      </c>
      <c r="E2140" s="51" t="s">
        <v>848</v>
      </c>
      <c r="F2140" s="51" t="s">
        <v>419</v>
      </c>
      <c r="G2140" s="51" t="s">
        <v>420</v>
      </c>
      <c r="H2140" s="51" t="s">
        <v>347</v>
      </c>
      <c r="I2140" s="51"/>
      <c r="J2140" s="51" t="s">
        <v>851</v>
      </c>
      <c r="K2140" s="51" t="s">
        <v>95</v>
      </c>
      <c r="L2140" s="51" t="s">
        <v>95</v>
      </c>
      <c r="M2140" s="51" t="s">
        <v>95</v>
      </c>
      <c r="N2140" s="51">
        <v>3.4689999999999999</v>
      </c>
      <c r="O2140" s="51">
        <v>3.5379999999999998</v>
      </c>
      <c r="P2140" s="51">
        <v>-21.774999999999999</v>
      </c>
      <c r="Q2140" s="51">
        <v>-27.501999999999999</v>
      </c>
      <c r="R2140" s="51">
        <v>40.024000000000001</v>
      </c>
      <c r="S2140" s="51">
        <v>-49.912999999999997</v>
      </c>
      <c r="T2140" s="51">
        <v>-11.329000000000001</v>
      </c>
      <c r="U2140" s="51">
        <v>2018</v>
      </c>
    </row>
    <row r="2141" spans="1:21" ht="15.5">
      <c r="A2141" s="51">
        <v>321</v>
      </c>
      <c r="B2141" s="51" t="s">
        <v>847</v>
      </c>
      <c r="C2141" s="51" t="s">
        <v>421</v>
      </c>
      <c r="D2141" s="51" t="str">
        <f t="shared" si="33"/>
        <v>TXG_RPCHDominica</v>
      </c>
      <c r="E2141" s="51" t="s">
        <v>848</v>
      </c>
      <c r="F2141" s="51" t="s">
        <v>422</v>
      </c>
      <c r="G2141" s="51" t="s">
        <v>423</v>
      </c>
      <c r="H2141" s="51" t="s">
        <v>347</v>
      </c>
      <c r="I2141" s="51"/>
      <c r="J2141" s="51" t="s">
        <v>851</v>
      </c>
      <c r="K2141" s="51" t="s">
        <v>95</v>
      </c>
      <c r="L2141" s="51" t="s">
        <v>95</v>
      </c>
      <c r="M2141" s="51" t="s">
        <v>95</v>
      </c>
      <c r="N2141" s="51">
        <v>2.387</v>
      </c>
      <c r="O2141" s="51">
        <v>-27.021999999999998</v>
      </c>
      <c r="P2141" s="51">
        <v>-51.322000000000003</v>
      </c>
      <c r="Q2141" s="51">
        <v>-1.794</v>
      </c>
      <c r="R2141" s="51">
        <v>12.11</v>
      </c>
      <c r="S2141" s="51">
        <v>-9.3740000000000006</v>
      </c>
      <c r="T2141" s="51">
        <v>1.73</v>
      </c>
      <c r="U2141" s="51">
        <v>2018</v>
      </c>
    </row>
    <row r="2142" spans="1:21" ht="15.5">
      <c r="A2142" s="51">
        <v>321</v>
      </c>
      <c r="B2142" s="51" t="s">
        <v>847</v>
      </c>
      <c r="C2142" s="51" t="s">
        <v>424</v>
      </c>
      <c r="D2142" s="51" t="str">
        <f t="shared" si="33"/>
        <v>LURDominica</v>
      </c>
      <c r="E2142" s="51" t="s">
        <v>848</v>
      </c>
      <c r="F2142" s="51" t="s">
        <v>425</v>
      </c>
      <c r="G2142" s="51" t="s">
        <v>426</v>
      </c>
      <c r="H2142" s="51" t="s">
        <v>427</v>
      </c>
      <c r="I2142" s="51"/>
      <c r="J2142" s="51"/>
      <c r="K2142" s="51"/>
      <c r="L2142" s="51"/>
      <c r="M2142" s="51"/>
      <c r="N2142" s="51"/>
      <c r="O2142" s="51"/>
      <c r="P2142" s="51"/>
      <c r="Q2142" s="51"/>
      <c r="R2142" s="51"/>
      <c r="S2142" s="51"/>
      <c r="T2142" s="51"/>
      <c r="U2142" s="51"/>
    </row>
    <row r="2143" spans="1:21" ht="15.5">
      <c r="A2143" s="51">
        <v>321</v>
      </c>
      <c r="B2143" s="51" t="s">
        <v>847</v>
      </c>
      <c r="C2143" s="51" t="s">
        <v>428</v>
      </c>
      <c r="D2143" s="51" t="str">
        <f t="shared" si="33"/>
        <v>LEDominica</v>
      </c>
      <c r="E2143" s="51" t="s">
        <v>848</v>
      </c>
      <c r="F2143" s="51" t="s">
        <v>429</v>
      </c>
      <c r="G2143" s="51" t="s">
        <v>430</v>
      </c>
      <c r="H2143" s="51" t="s">
        <v>431</v>
      </c>
      <c r="I2143" s="51" t="s">
        <v>432</v>
      </c>
      <c r="J2143" s="51"/>
      <c r="K2143" s="51"/>
      <c r="L2143" s="51"/>
      <c r="M2143" s="51"/>
      <c r="N2143" s="51"/>
      <c r="O2143" s="51"/>
      <c r="P2143" s="51"/>
      <c r="Q2143" s="51"/>
      <c r="R2143" s="51"/>
      <c r="S2143" s="51"/>
      <c r="T2143" s="51"/>
      <c r="U2143" s="51"/>
    </row>
    <row r="2144" spans="1:21" ht="15.5">
      <c r="A2144" s="51">
        <v>321</v>
      </c>
      <c r="B2144" s="51" t="s">
        <v>847</v>
      </c>
      <c r="C2144" s="51" t="s">
        <v>433</v>
      </c>
      <c r="D2144" s="51" t="str">
        <f t="shared" si="33"/>
        <v>LPDominica</v>
      </c>
      <c r="E2144" s="51" t="s">
        <v>848</v>
      </c>
      <c r="F2144" s="51" t="s">
        <v>434</v>
      </c>
      <c r="G2144" s="51" t="s">
        <v>435</v>
      </c>
      <c r="H2144" s="51" t="s">
        <v>431</v>
      </c>
      <c r="I2144" s="51" t="s">
        <v>432</v>
      </c>
      <c r="J2144" s="51" t="s">
        <v>852</v>
      </c>
      <c r="K2144" s="51">
        <v>6.9000000000000006E-2</v>
      </c>
      <c r="L2144" s="51">
        <v>6.9000000000000006E-2</v>
      </c>
      <c r="M2144" s="51">
        <v>6.9000000000000006E-2</v>
      </c>
      <c r="N2144" s="51">
        <v>7.0999999999999994E-2</v>
      </c>
      <c r="O2144" s="51">
        <v>7.1999999999999995E-2</v>
      </c>
      <c r="P2144" s="51">
        <v>7.2999999999999995E-2</v>
      </c>
      <c r="Q2144" s="51">
        <v>7.4999999999999997E-2</v>
      </c>
      <c r="R2144" s="51">
        <v>7.4999999999999997E-2</v>
      </c>
      <c r="S2144" s="51">
        <v>7.4999999999999997E-2</v>
      </c>
      <c r="T2144" s="51">
        <v>7.4999999999999997E-2</v>
      </c>
      <c r="U2144" s="51">
        <v>2011</v>
      </c>
    </row>
    <row r="2145" spans="1:21" ht="15.5">
      <c r="A2145" s="51">
        <v>321</v>
      </c>
      <c r="B2145" s="51" t="s">
        <v>847</v>
      </c>
      <c r="C2145" s="51" t="s">
        <v>437</v>
      </c>
      <c r="D2145" s="51" t="str">
        <f t="shared" si="33"/>
        <v>GGRDominica</v>
      </c>
      <c r="E2145" s="51" t="s">
        <v>848</v>
      </c>
      <c r="F2145" s="51" t="s">
        <v>438</v>
      </c>
      <c r="G2145" s="51" t="s">
        <v>439</v>
      </c>
      <c r="H2145" s="51" t="s">
        <v>342</v>
      </c>
      <c r="I2145" s="51" t="s">
        <v>343</v>
      </c>
      <c r="J2145" s="51" t="s">
        <v>853</v>
      </c>
      <c r="K2145" s="51">
        <v>0.40899999999999997</v>
      </c>
      <c r="L2145" s="51">
        <v>0.42</v>
      </c>
      <c r="M2145" s="51">
        <v>0.38900000000000001</v>
      </c>
      <c r="N2145" s="51">
        <v>0.67800000000000005</v>
      </c>
      <c r="O2145" s="51">
        <v>0.88400000000000001</v>
      </c>
      <c r="P2145" s="51">
        <v>0.73199999999999998</v>
      </c>
      <c r="Q2145" s="51">
        <v>0.69899999999999995</v>
      </c>
      <c r="R2145" s="51">
        <v>0.60399999999999998</v>
      </c>
      <c r="S2145" s="51">
        <v>0.501</v>
      </c>
      <c r="T2145" s="51">
        <v>0.48599999999999999</v>
      </c>
      <c r="U2145" s="51">
        <v>2021</v>
      </c>
    </row>
    <row r="2146" spans="1:21" ht="15.5">
      <c r="A2146" s="51">
        <v>321</v>
      </c>
      <c r="B2146" s="51" t="s">
        <v>847</v>
      </c>
      <c r="C2146" s="51" t="s">
        <v>441</v>
      </c>
      <c r="D2146" s="51" t="str">
        <f t="shared" si="33"/>
        <v>GGR_NGDPDominica</v>
      </c>
      <c r="E2146" s="51" t="s">
        <v>848</v>
      </c>
      <c r="F2146" s="51" t="s">
        <v>438</v>
      </c>
      <c r="G2146" s="51" t="s">
        <v>439</v>
      </c>
      <c r="H2146" s="51" t="s">
        <v>392</v>
      </c>
      <c r="I2146" s="51"/>
      <c r="J2146" s="51" t="s">
        <v>442</v>
      </c>
      <c r="K2146" s="51">
        <v>30.643000000000001</v>
      </c>
      <c r="L2146" s="51">
        <v>30.353000000000002</v>
      </c>
      <c r="M2146" s="51">
        <v>27.077999999999999</v>
      </c>
      <c r="N2146" s="51">
        <v>44.966000000000001</v>
      </c>
      <c r="O2146" s="51">
        <v>59.636000000000003</v>
      </c>
      <c r="P2146" s="51">
        <v>51.536000000000001</v>
      </c>
      <c r="Q2146" s="51">
        <v>46.667999999999999</v>
      </c>
      <c r="R2146" s="51">
        <v>40.847000000000001</v>
      </c>
      <c r="S2146" s="51">
        <v>35.655999999999999</v>
      </c>
      <c r="T2146" s="51">
        <v>33.061999999999998</v>
      </c>
      <c r="U2146" s="51">
        <v>2021</v>
      </c>
    </row>
    <row r="2147" spans="1:21" ht="15.5">
      <c r="A2147" s="51">
        <v>321</v>
      </c>
      <c r="B2147" s="51" t="s">
        <v>847</v>
      </c>
      <c r="C2147" s="51" t="s">
        <v>443</v>
      </c>
      <c r="D2147" s="51" t="str">
        <f t="shared" si="33"/>
        <v>GGXDominica</v>
      </c>
      <c r="E2147" s="51" t="s">
        <v>848</v>
      </c>
      <c r="F2147" s="51" t="s">
        <v>444</v>
      </c>
      <c r="G2147" s="51" t="s">
        <v>445</v>
      </c>
      <c r="H2147" s="51" t="s">
        <v>342</v>
      </c>
      <c r="I2147" s="51" t="s">
        <v>343</v>
      </c>
      <c r="J2147" s="51" t="s">
        <v>853</v>
      </c>
      <c r="K2147" s="51">
        <v>0.48099999999999998</v>
      </c>
      <c r="L2147" s="51">
        <v>0.46</v>
      </c>
      <c r="M2147" s="51">
        <v>0.45500000000000002</v>
      </c>
      <c r="N2147" s="51">
        <v>0.48799999999999999</v>
      </c>
      <c r="O2147" s="51">
        <v>0.71199999999999997</v>
      </c>
      <c r="P2147" s="51">
        <v>0.78400000000000003</v>
      </c>
      <c r="Q2147" s="51">
        <v>0.999</v>
      </c>
      <c r="R2147" s="51">
        <v>0.72699999999999998</v>
      </c>
      <c r="S2147" s="51">
        <v>0.53100000000000003</v>
      </c>
      <c r="T2147" s="51">
        <v>0.496</v>
      </c>
      <c r="U2147" s="51">
        <v>2021</v>
      </c>
    </row>
    <row r="2148" spans="1:21" ht="15.5">
      <c r="A2148" s="51">
        <v>321</v>
      </c>
      <c r="B2148" s="51" t="s">
        <v>847</v>
      </c>
      <c r="C2148" s="51" t="s">
        <v>446</v>
      </c>
      <c r="D2148" s="51" t="str">
        <f t="shared" si="33"/>
        <v>GGX_NGDPDominica</v>
      </c>
      <c r="E2148" s="51" t="s">
        <v>848</v>
      </c>
      <c r="F2148" s="51" t="s">
        <v>444</v>
      </c>
      <c r="G2148" s="51" t="s">
        <v>445</v>
      </c>
      <c r="H2148" s="51" t="s">
        <v>392</v>
      </c>
      <c r="I2148" s="51"/>
      <c r="J2148" s="51" t="s">
        <v>447</v>
      </c>
      <c r="K2148" s="51">
        <v>36.036999999999999</v>
      </c>
      <c r="L2148" s="51">
        <v>33.216000000000001</v>
      </c>
      <c r="M2148" s="51">
        <v>31.667999999999999</v>
      </c>
      <c r="N2148" s="51">
        <v>32.411999999999999</v>
      </c>
      <c r="O2148" s="51">
        <v>48.040999999999997</v>
      </c>
      <c r="P2148" s="51">
        <v>55.21</v>
      </c>
      <c r="Q2148" s="51">
        <v>66.709000000000003</v>
      </c>
      <c r="R2148" s="51">
        <v>49.165999999999997</v>
      </c>
      <c r="S2148" s="51">
        <v>37.822000000000003</v>
      </c>
      <c r="T2148" s="51">
        <v>33.792999999999999</v>
      </c>
      <c r="U2148" s="51">
        <v>2021</v>
      </c>
    </row>
    <row r="2149" spans="1:21" ht="15.5">
      <c r="A2149" s="51">
        <v>321</v>
      </c>
      <c r="B2149" s="51" t="s">
        <v>847</v>
      </c>
      <c r="C2149" s="51" t="s">
        <v>448</v>
      </c>
      <c r="D2149" s="51" t="str">
        <f t="shared" si="33"/>
        <v>GGXCNLDominica</v>
      </c>
      <c r="E2149" s="51" t="s">
        <v>848</v>
      </c>
      <c r="F2149" s="51" t="s">
        <v>449</v>
      </c>
      <c r="G2149" s="51" t="s">
        <v>450</v>
      </c>
      <c r="H2149" s="51" t="s">
        <v>342</v>
      </c>
      <c r="I2149" s="51" t="s">
        <v>343</v>
      </c>
      <c r="J2149" s="51" t="s">
        <v>853</v>
      </c>
      <c r="K2149" s="51">
        <v>-7.1999999999999995E-2</v>
      </c>
      <c r="L2149" s="51">
        <v>-0.04</v>
      </c>
      <c r="M2149" s="51">
        <v>-6.6000000000000003E-2</v>
      </c>
      <c r="N2149" s="51">
        <v>0.189</v>
      </c>
      <c r="O2149" s="51">
        <v>0.17199999999999999</v>
      </c>
      <c r="P2149" s="51">
        <v>-5.1999999999999998E-2</v>
      </c>
      <c r="Q2149" s="51">
        <v>-0.3</v>
      </c>
      <c r="R2149" s="51">
        <v>-0.123</v>
      </c>
      <c r="S2149" s="51">
        <v>-0.03</v>
      </c>
      <c r="T2149" s="51">
        <v>-1.0999999999999999E-2</v>
      </c>
      <c r="U2149" s="51">
        <v>2021</v>
      </c>
    </row>
    <row r="2150" spans="1:21" ht="15.5">
      <c r="A2150" s="51">
        <v>321</v>
      </c>
      <c r="B2150" s="51" t="s">
        <v>847</v>
      </c>
      <c r="C2150" s="51" t="s">
        <v>451</v>
      </c>
      <c r="D2150" s="51" t="str">
        <f t="shared" si="33"/>
        <v>GGXCNL_NGDPDominica</v>
      </c>
      <c r="E2150" s="51" t="s">
        <v>848</v>
      </c>
      <c r="F2150" s="51" t="s">
        <v>449</v>
      </c>
      <c r="G2150" s="51" t="s">
        <v>450</v>
      </c>
      <c r="H2150" s="51" t="s">
        <v>392</v>
      </c>
      <c r="I2150" s="51"/>
      <c r="J2150" s="51" t="s">
        <v>452</v>
      </c>
      <c r="K2150" s="51">
        <v>-5.3940000000000001</v>
      </c>
      <c r="L2150" s="51">
        <v>-2.863</v>
      </c>
      <c r="M2150" s="51">
        <v>-4.59</v>
      </c>
      <c r="N2150" s="51">
        <v>12.554</v>
      </c>
      <c r="O2150" s="51">
        <v>11.595000000000001</v>
      </c>
      <c r="P2150" s="51">
        <v>-3.6749999999999998</v>
      </c>
      <c r="Q2150" s="51">
        <v>-20.041</v>
      </c>
      <c r="R2150" s="51">
        <v>-8.3179999999999996</v>
      </c>
      <c r="S2150" s="51">
        <v>-2.1659999999999999</v>
      </c>
      <c r="T2150" s="51">
        <v>-0.73099999999999998</v>
      </c>
      <c r="U2150" s="51">
        <v>2021</v>
      </c>
    </row>
    <row r="2151" spans="1:21" ht="15.5">
      <c r="A2151" s="51">
        <v>321</v>
      </c>
      <c r="B2151" s="51" t="s">
        <v>847</v>
      </c>
      <c r="C2151" s="51" t="s">
        <v>453</v>
      </c>
      <c r="D2151" s="51" t="str">
        <f t="shared" si="33"/>
        <v>GGSBDominica</v>
      </c>
      <c r="E2151" s="51" t="s">
        <v>848</v>
      </c>
      <c r="F2151" s="51" t="s">
        <v>454</v>
      </c>
      <c r="G2151" s="51" t="s">
        <v>455</v>
      </c>
      <c r="H2151" s="51" t="s">
        <v>342</v>
      </c>
      <c r="I2151" s="51" t="s">
        <v>343</v>
      </c>
      <c r="J2151" s="51"/>
      <c r="K2151" s="51"/>
      <c r="L2151" s="51"/>
      <c r="M2151" s="51"/>
      <c r="N2151" s="51"/>
      <c r="O2151" s="51"/>
      <c r="P2151" s="51"/>
      <c r="Q2151" s="51"/>
      <c r="R2151" s="51"/>
      <c r="S2151" s="51"/>
      <c r="T2151" s="51"/>
      <c r="U2151" s="51"/>
    </row>
    <row r="2152" spans="1:21" ht="15.5">
      <c r="A2152" s="51">
        <v>321</v>
      </c>
      <c r="B2152" s="51" t="s">
        <v>847</v>
      </c>
      <c r="C2152" s="51" t="s">
        <v>456</v>
      </c>
      <c r="D2152" s="51" t="str">
        <f t="shared" si="33"/>
        <v>GGSB_NPGDPDominica</v>
      </c>
      <c r="E2152" s="51" t="s">
        <v>848</v>
      </c>
      <c r="F2152" s="51" t="s">
        <v>454</v>
      </c>
      <c r="G2152" s="51" t="s">
        <v>455</v>
      </c>
      <c r="H2152" s="51" t="s">
        <v>380</v>
      </c>
      <c r="I2152" s="51"/>
      <c r="J2152" s="51"/>
      <c r="K2152" s="51"/>
      <c r="L2152" s="51"/>
      <c r="M2152" s="51"/>
      <c r="N2152" s="51"/>
      <c r="O2152" s="51"/>
      <c r="P2152" s="51"/>
      <c r="Q2152" s="51"/>
      <c r="R2152" s="51"/>
      <c r="S2152" s="51"/>
      <c r="T2152" s="51"/>
      <c r="U2152" s="51"/>
    </row>
    <row r="2153" spans="1:21" ht="15.5">
      <c r="A2153" s="51">
        <v>321</v>
      </c>
      <c r="B2153" s="51" t="s">
        <v>847</v>
      </c>
      <c r="C2153" s="51" t="s">
        <v>457</v>
      </c>
      <c r="D2153" s="51" t="str">
        <f t="shared" si="33"/>
        <v>GGXONLBDominica</v>
      </c>
      <c r="E2153" s="51" t="s">
        <v>848</v>
      </c>
      <c r="F2153" s="51" t="s">
        <v>458</v>
      </c>
      <c r="G2153" s="51" t="s">
        <v>459</v>
      </c>
      <c r="H2153" s="51" t="s">
        <v>342</v>
      </c>
      <c r="I2153" s="51" t="s">
        <v>343</v>
      </c>
      <c r="J2153" s="51" t="s">
        <v>853</v>
      </c>
      <c r="K2153" s="51">
        <v>-4.4999999999999998E-2</v>
      </c>
      <c r="L2153" s="51">
        <v>-1.2E-2</v>
      </c>
      <c r="M2153" s="51">
        <v>-4.2999999999999997E-2</v>
      </c>
      <c r="N2153" s="51">
        <v>0.218</v>
      </c>
      <c r="O2153" s="51">
        <v>0.19600000000000001</v>
      </c>
      <c r="P2153" s="51">
        <v>-2.1999999999999999E-2</v>
      </c>
      <c r="Q2153" s="51">
        <v>-0.26900000000000002</v>
      </c>
      <c r="R2153" s="51">
        <v>-8.5999999999999993E-2</v>
      </c>
      <c r="S2153" s="51">
        <v>-7.0000000000000001E-3</v>
      </c>
      <c r="T2153" s="51">
        <v>1.2999999999999999E-2</v>
      </c>
      <c r="U2153" s="51">
        <v>2021</v>
      </c>
    </row>
    <row r="2154" spans="1:21" ht="15.5">
      <c r="A2154" s="51">
        <v>321</v>
      </c>
      <c r="B2154" s="51" t="s">
        <v>847</v>
      </c>
      <c r="C2154" s="51" t="s">
        <v>460</v>
      </c>
      <c r="D2154" s="51" t="str">
        <f t="shared" si="33"/>
        <v>GGXONLB_NGDPDominica</v>
      </c>
      <c r="E2154" s="51" t="s">
        <v>848</v>
      </c>
      <c r="F2154" s="51" t="s">
        <v>458</v>
      </c>
      <c r="G2154" s="51" t="s">
        <v>459</v>
      </c>
      <c r="H2154" s="51" t="s">
        <v>392</v>
      </c>
      <c r="I2154" s="51"/>
      <c r="J2154" s="51" t="s">
        <v>461</v>
      </c>
      <c r="K2154" s="51">
        <v>-3.4009999999999998</v>
      </c>
      <c r="L2154" s="51">
        <v>-0.83399999999999996</v>
      </c>
      <c r="M2154" s="51">
        <v>-3.0049999999999999</v>
      </c>
      <c r="N2154" s="51">
        <v>14.436999999999999</v>
      </c>
      <c r="O2154" s="51">
        <v>13.23</v>
      </c>
      <c r="P2154" s="51">
        <v>-1.583</v>
      </c>
      <c r="Q2154" s="51">
        <v>-17.994</v>
      </c>
      <c r="R2154" s="51">
        <v>-5.8019999999999996</v>
      </c>
      <c r="S2154" s="51">
        <v>-0.46700000000000003</v>
      </c>
      <c r="T2154" s="51">
        <v>0.874</v>
      </c>
      <c r="U2154" s="51">
        <v>2021</v>
      </c>
    </row>
    <row r="2155" spans="1:21" ht="15.5">
      <c r="A2155" s="51">
        <v>321</v>
      </c>
      <c r="B2155" s="51" t="s">
        <v>847</v>
      </c>
      <c r="C2155" s="51" t="s">
        <v>462</v>
      </c>
      <c r="D2155" s="51" t="str">
        <f t="shared" si="33"/>
        <v>GGXWDNDominica</v>
      </c>
      <c r="E2155" s="51" t="s">
        <v>848</v>
      </c>
      <c r="F2155" s="51" t="s">
        <v>463</v>
      </c>
      <c r="G2155" s="51" t="s">
        <v>464</v>
      </c>
      <c r="H2155" s="51" t="s">
        <v>342</v>
      </c>
      <c r="I2155" s="51" t="s">
        <v>343</v>
      </c>
      <c r="J2155" s="51"/>
      <c r="K2155" s="51"/>
      <c r="L2155" s="51"/>
      <c r="M2155" s="51"/>
      <c r="N2155" s="51"/>
      <c r="O2155" s="51"/>
      <c r="P2155" s="51"/>
      <c r="Q2155" s="51"/>
      <c r="R2155" s="51"/>
      <c r="S2155" s="51"/>
      <c r="T2155" s="51"/>
      <c r="U2155" s="51"/>
    </row>
    <row r="2156" spans="1:21" ht="15.5">
      <c r="A2156" s="51">
        <v>321</v>
      </c>
      <c r="B2156" s="51" t="s">
        <v>847</v>
      </c>
      <c r="C2156" s="51" t="s">
        <v>465</v>
      </c>
      <c r="D2156" s="51" t="str">
        <f t="shared" si="33"/>
        <v>GGXWDN_NGDPDominica</v>
      </c>
      <c r="E2156" s="51" t="s">
        <v>848</v>
      </c>
      <c r="F2156" s="51" t="s">
        <v>463</v>
      </c>
      <c r="G2156" s="51" t="s">
        <v>464</v>
      </c>
      <c r="H2156" s="51" t="s">
        <v>392</v>
      </c>
      <c r="I2156" s="51"/>
      <c r="J2156" s="51"/>
      <c r="K2156" s="51"/>
      <c r="L2156" s="51"/>
      <c r="M2156" s="51"/>
      <c r="N2156" s="51"/>
      <c r="O2156" s="51"/>
      <c r="P2156" s="51"/>
      <c r="Q2156" s="51"/>
      <c r="R2156" s="51"/>
      <c r="S2156" s="51"/>
      <c r="T2156" s="51"/>
      <c r="U2156" s="51"/>
    </row>
    <row r="2157" spans="1:21" ht="15.5">
      <c r="A2157" s="51">
        <v>321</v>
      </c>
      <c r="B2157" s="51" t="s">
        <v>847</v>
      </c>
      <c r="C2157" s="51" t="s">
        <v>466</v>
      </c>
      <c r="D2157" s="51" t="str">
        <f t="shared" si="33"/>
        <v>GGXWDGDominica</v>
      </c>
      <c r="E2157" s="51" t="s">
        <v>848</v>
      </c>
      <c r="F2157" s="51" t="s">
        <v>467</v>
      </c>
      <c r="G2157" s="51" t="s">
        <v>468</v>
      </c>
      <c r="H2157" s="51" t="s">
        <v>342</v>
      </c>
      <c r="I2157" s="51" t="s">
        <v>343</v>
      </c>
      <c r="J2157" s="51" t="s">
        <v>853</v>
      </c>
      <c r="K2157" s="51">
        <v>0.97099999999999997</v>
      </c>
      <c r="L2157" s="51">
        <v>1.0169999999999999</v>
      </c>
      <c r="M2157" s="51">
        <v>1.1299999999999999</v>
      </c>
      <c r="N2157" s="51">
        <v>1.135</v>
      </c>
      <c r="O2157" s="51">
        <v>1.1339999999999999</v>
      </c>
      <c r="P2157" s="51">
        <v>1.196</v>
      </c>
      <c r="Q2157" s="51">
        <v>1.1930000000000001</v>
      </c>
      <c r="R2157" s="51">
        <v>1.3460000000000001</v>
      </c>
      <c r="S2157" s="51">
        <v>1.363</v>
      </c>
      <c r="T2157" s="51">
        <v>1.4159999999999999</v>
      </c>
      <c r="U2157" s="51">
        <v>2021</v>
      </c>
    </row>
    <row r="2158" spans="1:21" ht="15.5">
      <c r="A2158" s="51">
        <v>321</v>
      </c>
      <c r="B2158" s="51" t="s">
        <v>847</v>
      </c>
      <c r="C2158" s="51" t="s">
        <v>469</v>
      </c>
      <c r="D2158" s="51" t="str">
        <f t="shared" si="33"/>
        <v>GGXWDG_NGDPDominica</v>
      </c>
      <c r="E2158" s="51" t="s">
        <v>848</v>
      </c>
      <c r="F2158" s="51" t="s">
        <v>467</v>
      </c>
      <c r="G2158" s="51" t="s">
        <v>468</v>
      </c>
      <c r="H2158" s="51" t="s">
        <v>392</v>
      </c>
      <c r="I2158" s="51"/>
      <c r="J2158" s="51" t="s">
        <v>470</v>
      </c>
      <c r="K2158" s="51">
        <v>72.834000000000003</v>
      </c>
      <c r="L2158" s="51">
        <v>73.429000000000002</v>
      </c>
      <c r="M2158" s="51">
        <v>78.628</v>
      </c>
      <c r="N2158" s="51">
        <v>75.284000000000006</v>
      </c>
      <c r="O2158" s="51">
        <v>76.548000000000002</v>
      </c>
      <c r="P2158" s="51">
        <v>84.182000000000002</v>
      </c>
      <c r="Q2158" s="51">
        <v>79.677000000000007</v>
      </c>
      <c r="R2158" s="51">
        <v>91.007999999999996</v>
      </c>
      <c r="S2158" s="51">
        <v>97.102000000000004</v>
      </c>
      <c r="T2158" s="51">
        <v>96.406000000000006</v>
      </c>
      <c r="U2158" s="51">
        <v>2021</v>
      </c>
    </row>
    <row r="2159" spans="1:21" ht="15.5">
      <c r="A2159" s="51">
        <v>321</v>
      </c>
      <c r="B2159" s="51" t="s">
        <v>847</v>
      </c>
      <c r="C2159" s="51" t="s">
        <v>471</v>
      </c>
      <c r="D2159" s="51" t="str">
        <f t="shared" si="33"/>
        <v>NGDP_FYDominica</v>
      </c>
      <c r="E2159" s="51" t="s">
        <v>848</v>
      </c>
      <c r="F2159" s="51" t="s">
        <v>472</v>
      </c>
      <c r="G2159" s="51" t="s">
        <v>473</v>
      </c>
      <c r="H2159" s="51" t="s">
        <v>342</v>
      </c>
      <c r="I2159" s="51" t="s">
        <v>343</v>
      </c>
      <c r="J2159" s="51" t="s">
        <v>853</v>
      </c>
      <c r="K2159" s="51">
        <v>1.3340000000000001</v>
      </c>
      <c r="L2159" s="51">
        <v>1.385</v>
      </c>
      <c r="M2159" s="51">
        <v>1.4370000000000001</v>
      </c>
      <c r="N2159" s="51">
        <v>1.5069999999999999</v>
      </c>
      <c r="O2159" s="51">
        <v>1.482</v>
      </c>
      <c r="P2159" s="51">
        <v>1.421</v>
      </c>
      <c r="Q2159" s="51">
        <v>1.4970000000000001</v>
      </c>
      <c r="R2159" s="51">
        <v>1.4790000000000001</v>
      </c>
      <c r="S2159" s="51">
        <v>1.4039999999999999</v>
      </c>
      <c r="T2159" s="51">
        <v>1.4690000000000001</v>
      </c>
      <c r="U2159" s="51">
        <v>2021</v>
      </c>
    </row>
    <row r="2160" spans="1:21" ht="15.5">
      <c r="A2160" s="51">
        <v>321</v>
      </c>
      <c r="B2160" s="51" t="s">
        <v>847</v>
      </c>
      <c r="C2160" s="51" t="s">
        <v>474</v>
      </c>
      <c r="D2160" s="51" t="str">
        <f t="shared" si="33"/>
        <v>BCADominica</v>
      </c>
      <c r="E2160" s="51" t="s">
        <v>848</v>
      </c>
      <c r="F2160" s="51" t="s">
        <v>475</v>
      </c>
      <c r="G2160" s="51" t="s">
        <v>476</v>
      </c>
      <c r="H2160" s="51" t="s">
        <v>352</v>
      </c>
      <c r="I2160" s="51" t="s">
        <v>343</v>
      </c>
      <c r="J2160" s="51" t="s">
        <v>854</v>
      </c>
      <c r="K2160" s="51" t="s">
        <v>95</v>
      </c>
      <c r="L2160" s="51" t="s">
        <v>95</v>
      </c>
      <c r="M2160" s="51">
        <v>-2.8000000000000001E-2</v>
      </c>
      <c r="N2160" s="51">
        <v>-2.5000000000000001E-2</v>
      </c>
      <c r="O2160" s="51">
        <v>-4.3999999999999997E-2</v>
      </c>
      <c r="P2160" s="51">
        <v>-4.5999999999999999E-2</v>
      </c>
      <c r="Q2160" s="51">
        <v>-0.23799999999999999</v>
      </c>
      <c r="R2160" s="51">
        <v>-0.155</v>
      </c>
      <c r="S2160" s="51">
        <v>-9.7000000000000003E-2</v>
      </c>
      <c r="T2160" s="51">
        <v>-0.14599999999999999</v>
      </c>
      <c r="U2160" s="51">
        <v>2018</v>
      </c>
    </row>
    <row r="2161" spans="1:21" ht="15.5">
      <c r="A2161" s="51">
        <v>321</v>
      </c>
      <c r="B2161" s="51" t="s">
        <v>847</v>
      </c>
      <c r="C2161" s="51" t="s">
        <v>478</v>
      </c>
      <c r="D2161" s="51" t="str">
        <f t="shared" si="33"/>
        <v>BCA_NGDPDDominica</v>
      </c>
      <c r="E2161" s="51" t="s">
        <v>848</v>
      </c>
      <c r="F2161" s="51" t="s">
        <v>475</v>
      </c>
      <c r="G2161" s="51" t="s">
        <v>476</v>
      </c>
      <c r="H2161" s="51" t="s">
        <v>392</v>
      </c>
      <c r="I2161" s="51"/>
      <c r="J2161" s="51" t="s">
        <v>479</v>
      </c>
      <c r="K2161" s="51" t="s">
        <v>95</v>
      </c>
      <c r="L2161" s="51" t="s">
        <v>95</v>
      </c>
      <c r="M2161" s="51">
        <v>-5.3810000000000002</v>
      </c>
      <c r="N2161" s="51">
        <v>-4.6529999999999996</v>
      </c>
      <c r="O2161" s="51">
        <v>-7.68</v>
      </c>
      <c r="P2161" s="51">
        <v>-8.8550000000000004</v>
      </c>
      <c r="Q2161" s="51">
        <v>-44.883000000000003</v>
      </c>
      <c r="R2161" s="51">
        <v>-26.724</v>
      </c>
      <c r="S2161" s="51">
        <v>-18.797000000000001</v>
      </c>
      <c r="T2161" s="51">
        <v>-27.971</v>
      </c>
      <c r="U2161" s="51">
        <v>2018</v>
      </c>
    </row>
    <row r="2162" spans="1:21" ht="15.5">
      <c r="A2162" s="51">
        <v>243</v>
      </c>
      <c r="B2162" s="51" t="s">
        <v>855</v>
      </c>
      <c r="C2162" s="51" t="s">
        <v>338</v>
      </c>
      <c r="D2162" s="51" t="str">
        <f t="shared" si="33"/>
        <v>NGDP_RDominican Republic</v>
      </c>
      <c r="E2162" s="51" t="s">
        <v>856</v>
      </c>
      <c r="F2162" s="51" t="s">
        <v>340</v>
      </c>
      <c r="G2162" s="51" t="s">
        <v>341</v>
      </c>
      <c r="H2162" s="51" t="s">
        <v>342</v>
      </c>
      <c r="I2162" s="51" t="s">
        <v>343</v>
      </c>
      <c r="J2162" s="51" t="s">
        <v>857</v>
      </c>
      <c r="K2162" s="51">
        <v>1743.9</v>
      </c>
      <c r="L2162" s="51">
        <v>1828.92</v>
      </c>
      <c r="M2162" s="51">
        <v>1957.87</v>
      </c>
      <c r="N2162" s="51">
        <v>2093.4899999999998</v>
      </c>
      <c r="O2162" s="51">
        <v>2232.9</v>
      </c>
      <c r="P2162" s="51">
        <v>2337.1</v>
      </c>
      <c r="Q2162" s="51">
        <v>2500.29</v>
      </c>
      <c r="R2162" s="51">
        <v>2626.61</v>
      </c>
      <c r="S2162" s="51">
        <v>2449.8000000000002</v>
      </c>
      <c r="T2162" s="51">
        <v>2584.06</v>
      </c>
      <c r="U2162" s="51">
        <v>2019</v>
      </c>
    </row>
    <row r="2163" spans="1:21" ht="15.5">
      <c r="A2163" s="51">
        <v>243</v>
      </c>
      <c r="B2163" s="51" t="s">
        <v>855</v>
      </c>
      <c r="C2163" s="51" t="s">
        <v>345</v>
      </c>
      <c r="D2163" s="51" t="str">
        <f t="shared" si="33"/>
        <v>NGDP_RPCHDominican Republic</v>
      </c>
      <c r="E2163" s="51" t="s">
        <v>856</v>
      </c>
      <c r="F2163" s="51" t="s">
        <v>340</v>
      </c>
      <c r="G2163" s="51" t="s">
        <v>346</v>
      </c>
      <c r="H2163" s="51" t="s">
        <v>347</v>
      </c>
      <c r="I2163" s="51"/>
      <c r="J2163" s="51" t="s">
        <v>348</v>
      </c>
      <c r="K2163" s="51">
        <v>2.7170000000000001</v>
      </c>
      <c r="L2163" s="51">
        <v>4.875</v>
      </c>
      <c r="M2163" s="51">
        <v>7.05</v>
      </c>
      <c r="N2163" s="51">
        <v>6.9269999999999996</v>
      </c>
      <c r="O2163" s="51">
        <v>6.6589999999999998</v>
      </c>
      <c r="P2163" s="51">
        <v>4.6669999999999998</v>
      </c>
      <c r="Q2163" s="51">
        <v>6.9829999999999997</v>
      </c>
      <c r="R2163" s="51">
        <v>5.0519999999999996</v>
      </c>
      <c r="S2163" s="51">
        <v>-6.7309999999999999</v>
      </c>
      <c r="T2163" s="51">
        <v>5.4809999999999999</v>
      </c>
      <c r="U2163" s="51">
        <v>2019</v>
      </c>
    </row>
    <row r="2164" spans="1:21" ht="15.5">
      <c r="A2164" s="51">
        <v>243</v>
      </c>
      <c r="B2164" s="51" t="s">
        <v>855</v>
      </c>
      <c r="C2164" s="51" t="s">
        <v>349</v>
      </c>
      <c r="D2164" s="51" t="str">
        <f t="shared" si="33"/>
        <v>NGDPDominican Republic</v>
      </c>
      <c r="E2164" s="51" t="s">
        <v>856</v>
      </c>
      <c r="F2164" s="51" t="s">
        <v>155</v>
      </c>
      <c r="G2164" s="51" t="s">
        <v>350</v>
      </c>
      <c r="H2164" s="51" t="s">
        <v>342</v>
      </c>
      <c r="I2164" s="51" t="s">
        <v>343</v>
      </c>
      <c r="J2164" s="51" t="s">
        <v>857</v>
      </c>
      <c r="K2164" s="51">
        <v>2386.02</v>
      </c>
      <c r="L2164" s="51">
        <v>2619.77</v>
      </c>
      <c r="M2164" s="51">
        <v>2925.67</v>
      </c>
      <c r="N2164" s="51">
        <v>3205.66</v>
      </c>
      <c r="O2164" s="51">
        <v>3487.29</v>
      </c>
      <c r="P2164" s="51">
        <v>3802.66</v>
      </c>
      <c r="Q2164" s="51">
        <v>4235.8500000000004</v>
      </c>
      <c r="R2164" s="51">
        <v>4562.24</v>
      </c>
      <c r="S2164" s="51">
        <v>4445.82</v>
      </c>
      <c r="T2164" s="51">
        <v>4921.51</v>
      </c>
      <c r="U2164" s="51">
        <v>2019</v>
      </c>
    </row>
    <row r="2165" spans="1:21" ht="15.5">
      <c r="A2165" s="51">
        <v>243</v>
      </c>
      <c r="B2165" s="51" t="s">
        <v>855</v>
      </c>
      <c r="C2165" s="51" t="s">
        <v>157</v>
      </c>
      <c r="D2165" s="51" t="str">
        <f t="shared" si="33"/>
        <v>NGDPDDominican Republic</v>
      </c>
      <c r="E2165" s="51" t="s">
        <v>856</v>
      </c>
      <c r="F2165" s="51" t="s">
        <v>155</v>
      </c>
      <c r="G2165" s="51" t="s">
        <v>351</v>
      </c>
      <c r="H2165" s="51" t="s">
        <v>352</v>
      </c>
      <c r="I2165" s="51" t="s">
        <v>343</v>
      </c>
      <c r="J2165" s="51" t="s">
        <v>353</v>
      </c>
      <c r="K2165" s="51">
        <v>60.747</v>
      </c>
      <c r="L2165" s="51">
        <v>62.758000000000003</v>
      </c>
      <c r="M2165" s="51">
        <v>67.263999999999996</v>
      </c>
      <c r="N2165" s="51">
        <v>71.254000000000005</v>
      </c>
      <c r="O2165" s="51">
        <v>75.777000000000001</v>
      </c>
      <c r="P2165" s="51">
        <v>80.081999999999994</v>
      </c>
      <c r="Q2165" s="51">
        <v>85.63</v>
      </c>
      <c r="R2165" s="51">
        <v>89.031999999999996</v>
      </c>
      <c r="S2165" s="51">
        <v>78.730999999999995</v>
      </c>
      <c r="T2165" s="51">
        <v>83.917000000000002</v>
      </c>
      <c r="U2165" s="51">
        <v>2019</v>
      </c>
    </row>
    <row r="2166" spans="1:21" ht="15.5">
      <c r="A2166" s="51">
        <v>243</v>
      </c>
      <c r="B2166" s="51" t="s">
        <v>855</v>
      </c>
      <c r="C2166" s="51" t="s">
        <v>354</v>
      </c>
      <c r="D2166" s="51" t="str">
        <f t="shared" si="33"/>
        <v>PPPGDPDominican Republic</v>
      </c>
      <c r="E2166" s="51" t="s">
        <v>856</v>
      </c>
      <c r="F2166" s="51" t="s">
        <v>155</v>
      </c>
      <c r="G2166" s="51" t="s">
        <v>355</v>
      </c>
      <c r="H2166" s="51" t="s">
        <v>356</v>
      </c>
      <c r="I2166" s="51" t="s">
        <v>343</v>
      </c>
      <c r="J2166" s="51" t="s">
        <v>353</v>
      </c>
      <c r="K2166" s="51">
        <v>118.18300000000001</v>
      </c>
      <c r="L2166" s="51">
        <v>125.42400000000001</v>
      </c>
      <c r="M2166" s="51">
        <v>136.976</v>
      </c>
      <c r="N2166" s="51">
        <v>151.56</v>
      </c>
      <c r="O2166" s="51">
        <v>167.506</v>
      </c>
      <c r="P2166" s="51">
        <v>175.941</v>
      </c>
      <c r="Q2166" s="51">
        <v>192.745</v>
      </c>
      <c r="R2166" s="51">
        <v>206.09800000000001</v>
      </c>
      <c r="S2166" s="51">
        <v>194.55500000000001</v>
      </c>
      <c r="T2166" s="51">
        <v>208.95699999999999</v>
      </c>
      <c r="U2166" s="51">
        <v>2019</v>
      </c>
    </row>
    <row r="2167" spans="1:21" ht="15.5">
      <c r="A2167" s="51">
        <v>243</v>
      </c>
      <c r="B2167" s="51" t="s">
        <v>855</v>
      </c>
      <c r="C2167" s="51" t="s">
        <v>357</v>
      </c>
      <c r="D2167" s="51" t="str">
        <f t="shared" si="33"/>
        <v>NGDP_DDominican Republic</v>
      </c>
      <c r="E2167" s="51" t="s">
        <v>856</v>
      </c>
      <c r="F2167" s="51" t="s">
        <v>358</v>
      </c>
      <c r="G2167" s="51" t="s">
        <v>359</v>
      </c>
      <c r="H2167" s="51" t="s">
        <v>360</v>
      </c>
      <c r="I2167" s="51"/>
      <c r="J2167" s="51" t="s">
        <v>361</v>
      </c>
      <c r="K2167" s="51">
        <v>136.821</v>
      </c>
      <c r="L2167" s="51">
        <v>143.24100000000001</v>
      </c>
      <c r="M2167" s="51">
        <v>149.43100000000001</v>
      </c>
      <c r="N2167" s="51">
        <v>153.125</v>
      </c>
      <c r="O2167" s="51">
        <v>156.178</v>
      </c>
      <c r="P2167" s="51">
        <v>162.708</v>
      </c>
      <c r="Q2167" s="51">
        <v>169.41399999999999</v>
      </c>
      <c r="R2167" s="51">
        <v>173.69300000000001</v>
      </c>
      <c r="S2167" s="51">
        <v>181.477</v>
      </c>
      <c r="T2167" s="51">
        <v>190.45599999999999</v>
      </c>
      <c r="U2167" s="51">
        <v>2019</v>
      </c>
    </row>
    <row r="2168" spans="1:21" ht="15.5">
      <c r="A2168" s="51">
        <v>243</v>
      </c>
      <c r="B2168" s="51" t="s">
        <v>855</v>
      </c>
      <c r="C2168" s="51" t="s">
        <v>362</v>
      </c>
      <c r="D2168" s="51" t="str">
        <f t="shared" si="33"/>
        <v>NGDPRPCDominican Republic</v>
      </c>
      <c r="E2168" s="51" t="s">
        <v>856</v>
      </c>
      <c r="F2168" s="51" t="s">
        <v>363</v>
      </c>
      <c r="G2168" s="51" t="s">
        <v>364</v>
      </c>
      <c r="H2168" s="51" t="s">
        <v>342</v>
      </c>
      <c r="I2168" s="51" t="s">
        <v>333</v>
      </c>
      <c r="J2168" s="51" t="s">
        <v>365</v>
      </c>
      <c r="K2168" s="51">
        <v>180137.13</v>
      </c>
      <c r="L2168" s="51">
        <v>186916.65</v>
      </c>
      <c r="M2168" s="51">
        <v>198094.78</v>
      </c>
      <c r="N2168" s="51">
        <v>209763.3</v>
      </c>
      <c r="O2168" s="51">
        <v>221626.64</v>
      </c>
      <c r="P2168" s="51">
        <v>229822.17</v>
      </c>
      <c r="Q2168" s="51">
        <v>243547.01</v>
      </c>
      <c r="R2168" s="51">
        <v>253587.51</v>
      </c>
      <c r="S2168" s="51">
        <v>234310.63</v>
      </c>
      <c r="T2168" s="51">
        <v>244845.89</v>
      </c>
      <c r="U2168" s="51">
        <v>2019</v>
      </c>
    </row>
    <row r="2169" spans="1:21" ht="15.5">
      <c r="A2169" s="51">
        <v>243</v>
      </c>
      <c r="B2169" s="51" t="s">
        <v>855</v>
      </c>
      <c r="C2169" s="51" t="s">
        <v>366</v>
      </c>
      <c r="D2169" s="51" t="str">
        <f t="shared" si="33"/>
        <v>NGDPRPPPPCDominican Republic</v>
      </c>
      <c r="E2169" s="51" t="s">
        <v>856</v>
      </c>
      <c r="F2169" s="51" t="s">
        <v>363</v>
      </c>
      <c r="G2169" s="51" t="s">
        <v>367</v>
      </c>
      <c r="H2169" s="51" t="s">
        <v>368</v>
      </c>
      <c r="I2169" s="51" t="s">
        <v>333</v>
      </c>
      <c r="J2169" s="51" t="s">
        <v>365</v>
      </c>
      <c r="K2169" s="51">
        <v>13561.01</v>
      </c>
      <c r="L2169" s="51">
        <v>14071.39</v>
      </c>
      <c r="M2169" s="51">
        <v>14912.89</v>
      </c>
      <c r="N2169" s="51">
        <v>15791.32</v>
      </c>
      <c r="O2169" s="51">
        <v>16684.41</v>
      </c>
      <c r="P2169" s="51">
        <v>17301.38</v>
      </c>
      <c r="Q2169" s="51">
        <v>18334.61</v>
      </c>
      <c r="R2169" s="51">
        <v>19090.48</v>
      </c>
      <c r="S2169" s="51">
        <v>17639.28</v>
      </c>
      <c r="T2169" s="51">
        <v>18432.39</v>
      </c>
      <c r="U2169" s="51">
        <v>2019</v>
      </c>
    </row>
    <row r="2170" spans="1:21" ht="15.5">
      <c r="A2170" s="51">
        <v>243</v>
      </c>
      <c r="B2170" s="51" t="s">
        <v>855</v>
      </c>
      <c r="C2170" s="51" t="s">
        <v>369</v>
      </c>
      <c r="D2170" s="51" t="str">
        <f t="shared" si="33"/>
        <v>NGDPPCDominican Republic</v>
      </c>
      <c r="E2170" s="51" t="s">
        <v>856</v>
      </c>
      <c r="F2170" s="51" t="s">
        <v>370</v>
      </c>
      <c r="G2170" s="51" t="s">
        <v>371</v>
      </c>
      <c r="H2170" s="51" t="s">
        <v>342</v>
      </c>
      <c r="I2170" s="51" t="s">
        <v>333</v>
      </c>
      <c r="J2170" s="51" t="s">
        <v>372</v>
      </c>
      <c r="K2170" s="51">
        <v>246464.76</v>
      </c>
      <c r="L2170" s="51">
        <v>267741.99</v>
      </c>
      <c r="M2170" s="51">
        <v>296015.51</v>
      </c>
      <c r="N2170" s="51">
        <v>321200.11</v>
      </c>
      <c r="O2170" s="51">
        <v>346131.71</v>
      </c>
      <c r="P2170" s="51">
        <v>373939.57</v>
      </c>
      <c r="Q2170" s="51">
        <v>412603.28</v>
      </c>
      <c r="R2170" s="51">
        <v>440463.72</v>
      </c>
      <c r="S2170" s="51">
        <v>425219.08</v>
      </c>
      <c r="T2170" s="51">
        <v>466324.51</v>
      </c>
      <c r="U2170" s="51">
        <v>2019</v>
      </c>
    </row>
    <row r="2171" spans="1:21" ht="15.5">
      <c r="A2171" s="51">
        <v>243</v>
      </c>
      <c r="B2171" s="51" t="s">
        <v>855</v>
      </c>
      <c r="C2171" s="51" t="s">
        <v>373</v>
      </c>
      <c r="D2171" s="51" t="str">
        <f t="shared" si="33"/>
        <v>NGDPDPCDominican Republic</v>
      </c>
      <c r="E2171" s="51" t="s">
        <v>856</v>
      </c>
      <c r="F2171" s="51" t="s">
        <v>370</v>
      </c>
      <c r="G2171" s="51" t="s">
        <v>374</v>
      </c>
      <c r="H2171" s="51" t="s">
        <v>352</v>
      </c>
      <c r="I2171" s="51" t="s">
        <v>333</v>
      </c>
      <c r="J2171" s="51" t="s">
        <v>372</v>
      </c>
      <c r="K2171" s="51">
        <v>6274.87</v>
      </c>
      <c r="L2171" s="51">
        <v>6413.93</v>
      </c>
      <c r="M2171" s="51">
        <v>6805.66</v>
      </c>
      <c r="N2171" s="51">
        <v>7139.51</v>
      </c>
      <c r="O2171" s="51">
        <v>7521.27</v>
      </c>
      <c r="P2171" s="51">
        <v>7874.94</v>
      </c>
      <c r="Q2171" s="51">
        <v>8340.9599999999991</v>
      </c>
      <c r="R2171" s="51">
        <v>8595.61</v>
      </c>
      <c r="S2171" s="51">
        <v>7530.19</v>
      </c>
      <c r="T2171" s="51">
        <v>7951.35</v>
      </c>
      <c r="U2171" s="51">
        <v>2019</v>
      </c>
    </row>
    <row r="2172" spans="1:21" ht="15.5">
      <c r="A2172" s="51">
        <v>243</v>
      </c>
      <c r="B2172" s="51" t="s">
        <v>855</v>
      </c>
      <c r="C2172" s="51" t="s">
        <v>375</v>
      </c>
      <c r="D2172" s="51" t="str">
        <f t="shared" si="33"/>
        <v>PPPPCDominican Republic</v>
      </c>
      <c r="E2172" s="51" t="s">
        <v>856</v>
      </c>
      <c r="F2172" s="51" t="s">
        <v>370</v>
      </c>
      <c r="G2172" s="51" t="s">
        <v>376</v>
      </c>
      <c r="H2172" s="51" t="s">
        <v>356</v>
      </c>
      <c r="I2172" s="51" t="s">
        <v>333</v>
      </c>
      <c r="J2172" s="51" t="s">
        <v>372</v>
      </c>
      <c r="K2172" s="51">
        <v>12207.74</v>
      </c>
      <c r="L2172" s="51">
        <v>12818.36</v>
      </c>
      <c r="M2172" s="51">
        <v>13859.07</v>
      </c>
      <c r="N2172" s="51">
        <v>15186.04</v>
      </c>
      <c r="O2172" s="51">
        <v>16625.849999999999</v>
      </c>
      <c r="P2172" s="51">
        <v>17301.38</v>
      </c>
      <c r="Q2172" s="51">
        <v>18774.82</v>
      </c>
      <c r="R2172" s="51">
        <v>19897.82</v>
      </c>
      <c r="S2172" s="51">
        <v>18608.13</v>
      </c>
      <c r="T2172" s="51">
        <v>19799.14</v>
      </c>
      <c r="U2172" s="51">
        <v>2019</v>
      </c>
    </row>
    <row r="2173" spans="1:21" ht="15.5">
      <c r="A2173" s="51">
        <v>243</v>
      </c>
      <c r="B2173" s="51" t="s">
        <v>855</v>
      </c>
      <c r="C2173" s="51" t="s">
        <v>377</v>
      </c>
      <c r="D2173" s="51" t="str">
        <f t="shared" si="33"/>
        <v>NGAP_NPGDPDominican Republic</v>
      </c>
      <c r="E2173" s="51" t="s">
        <v>856</v>
      </c>
      <c r="F2173" s="51" t="s">
        <v>378</v>
      </c>
      <c r="G2173" s="51" t="s">
        <v>379</v>
      </c>
      <c r="H2173" s="51" t="s">
        <v>380</v>
      </c>
      <c r="I2173" s="51"/>
      <c r="J2173" s="51"/>
      <c r="K2173" s="51"/>
      <c r="L2173" s="51"/>
      <c r="M2173" s="51"/>
      <c r="N2173" s="51"/>
      <c r="O2173" s="51"/>
      <c r="P2173" s="51"/>
      <c r="Q2173" s="51"/>
      <c r="R2173" s="51"/>
      <c r="S2173" s="51"/>
      <c r="T2173" s="51"/>
      <c r="U2173" s="51"/>
    </row>
    <row r="2174" spans="1:21" ht="15.5">
      <c r="A2174" s="51">
        <v>243</v>
      </c>
      <c r="B2174" s="51" t="s">
        <v>855</v>
      </c>
      <c r="C2174" s="51" t="s">
        <v>381</v>
      </c>
      <c r="D2174" s="51" t="str">
        <f t="shared" si="33"/>
        <v>PPPSHDominican Republic</v>
      </c>
      <c r="E2174" s="51" t="s">
        <v>856</v>
      </c>
      <c r="F2174" s="51" t="s">
        <v>382</v>
      </c>
      <c r="G2174" s="51" t="s">
        <v>383</v>
      </c>
      <c r="H2174" s="51" t="s">
        <v>384</v>
      </c>
      <c r="I2174" s="51"/>
      <c r="J2174" s="51" t="s">
        <v>353</v>
      </c>
      <c r="K2174" s="51">
        <v>0.11799999999999999</v>
      </c>
      <c r="L2174" s="51">
        <v>0.11899999999999999</v>
      </c>
      <c r="M2174" s="51">
        <v>0.126</v>
      </c>
      <c r="N2174" s="51">
        <v>0.13600000000000001</v>
      </c>
      <c r="O2174" s="51">
        <v>0.14499999999999999</v>
      </c>
      <c r="P2174" s="51">
        <v>0.14499999999999999</v>
      </c>
      <c r="Q2174" s="51">
        <v>0.14899999999999999</v>
      </c>
      <c r="R2174" s="51">
        <v>0.153</v>
      </c>
      <c r="S2174" s="51">
        <v>0.14799999999999999</v>
      </c>
      <c r="T2174" s="51">
        <v>0.14699999999999999</v>
      </c>
      <c r="U2174" s="51">
        <v>2019</v>
      </c>
    </row>
    <row r="2175" spans="1:21" ht="15.5">
      <c r="A2175" s="51">
        <v>243</v>
      </c>
      <c r="B2175" s="51" t="s">
        <v>855</v>
      </c>
      <c r="C2175" s="51" t="s">
        <v>385</v>
      </c>
      <c r="D2175" s="51" t="str">
        <f t="shared" si="33"/>
        <v>PPPEXDominican Republic</v>
      </c>
      <c r="E2175" s="51" t="s">
        <v>856</v>
      </c>
      <c r="F2175" s="51" t="s">
        <v>386</v>
      </c>
      <c r="G2175" s="51" t="s">
        <v>387</v>
      </c>
      <c r="H2175" s="51" t="s">
        <v>388</v>
      </c>
      <c r="I2175" s="51"/>
      <c r="J2175" s="51" t="s">
        <v>353</v>
      </c>
      <c r="K2175" s="51">
        <v>20.189</v>
      </c>
      <c r="L2175" s="51">
        <v>20.887</v>
      </c>
      <c r="M2175" s="51">
        <v>21.359000000000002</v>
      </c>
      <c r="N2175" s="51">
        <v>21.151</v>
      </c>
      <c r="O2175" s="51">
        <v>20.818999999999999</v>
      </c>
      <c r="P2175" s="51">
        <v>21.613</v>
      </c>
      <c r="Q2175" s="51">
        <v>21.975999999999999</v>
      </c>
      <c r="R2175" s="51">
        <v>22.135999999999999</v>
      </c>
      <c r="S2175" s="51">
        <v>22.850999999999999</v>
      </c>
      <c r="T2175" s="51">
        <v>23.553000000000001</v>
      </c>
      <c r="U2175" s="51">
        <v>2019</v>
      </c>
    </row>
    <row r="2176" spans="1:21" ht="15.5">
      <c r="A2176" s="51">
        <v>243</v>
      </c>
      <c r="B2176" s="51" t="s">
        <v>855</v>
      </c>
      <c r="C2176" s="51" t="s">
        <v>389</v>
      </c>
      <c r="D2176" s="51" t="str">
        <f t="shared" si="33"/>
        <v>NID_NGDPDominican Republic</v>
      </c>
      <c r="E2176" s="51" t="s">
        <v>856</v>
      </c>
      <c r="F2176" s="51" t="s">
        <v>390</v>
      </c>
      <c r="G2176" s="51" t="s">
        <v>391</v>
      </c>
      <c r="H2176" s="51" t="s">
        <v>392</v>
      </c>
      <c r="I2176" s="51"/>
      <c r="J2176" s="51" t="s">
        <v>857</v>
      </c>
      <c r="K2176" s="51">
        <v>24.295999999999999</v>
      </c>
      <c r="L2176" s="51">
        <v>22.724</v>
      </c>
      <c r="M2176" s="51">
        <v>23.113</v>
      </c>
      <c r="N2176" s="51">
        <v>23.442</v>
      </c>
      <c r="O2176" s="51">
        <v>22.972000000000001</v>
      </c>
      <c r="P2176" s="51">
        <v>22.472000000000001</v>
      </c>
      <c r="Q2176" s="51">
        <v>25.795999999999999</v>
      </c>
      <c r="R2176" s="51">
        <v>26.004999999999999</v>
      </c>
      <c r="S2176" s="51">
        <v>24.244</v>
      </c>
      <c r="T2176" s="51">
        <v>24.67</v>
      </c>
      <c r="U2176" s="51">
        <v>2019</v>
      </c>
    </row>
    <row r="2177" spans="1:21" ht="15.5">
      <c r="A2177" s="51">
        <v>243</v>
      </c>
      <c r="B2177" s="51" t="s">
        <v>855</v>
      </c>
      <c r="C2177" s="51" t="s">
        <v>393</v>
      </c>
      <c r="D2177" s="51" t="str">
        <f t="shared" si="33"/>
        <v>NGSD_NGDPDominican Republic</v>
      </c>
      <c r="E2177" s="51" t="s">
        <v>856</v>
      </c>
      <c r="F2177" s="51" t="s">
        <v>394</v>
      </c>
      <c r="G2177" s="51" t="s">
        <v>395</v>
      </c>
      <c r="H2177" s="51" t="s">
        <v>392</v>
      </c>
      <c r="I2177" s="51"/>
      <c r="J2177" s="51" t="s">
        <v>857</v>
      </c>
      <c r="K2177" s="51">
        <v>17.759</v>
      </c>
      <c r="L2177" s="51">
        <v>18.632000000000001</v>
      </c>
      <c r="M2177" s="51">
        <v>19.887</v>
      </c>
      <c r="N2177" s="51">
        <v>21.645</v>
      </c>
      <c r="O2177" s="51">
        <v>21.896999999999998</v>
      </c>
      <c r="P2177" s="51">
        <v>22.306000000000001</v>
      </c>
      <c r="Q2177" s="51">
        <v>24.440999999999999</v>
      </c>
      <c r="R2177" s="51">
        <v>24.651</v>
      </c>
      <c r="S2177" s="51">
        <v>22.376000000000001</v>
      </c>
      <c r="T2177" s="51">
        <v>22.564</v>
      </c>
      <c r="U2177" s="51">
        <v>2019</v>
      </c>
    </row>
    <row r="2178" spans="1:21" ht="15.5">
      <c r="A2178" s="51">
        <v>243</v>
      </c>
      <c r="B2178" s="51" t="s">
        <v>855</v>
      </c>
      <c r="C2178" s="51" t="s">
        <v>396</v>
      </c>
      <c r="D2178" s="51" t="str">
        <f t="shared" si="33"/>
        <v>PCPIDominican Republic</v>
      </c>
      <c r="E2178" s="51" t="s">
        <v>856</v>
      </c>
      <c r="F2178" s="51" t="s">
        <v>397</v>
      </c>
      <c r="G2178" s="51" t="s">
        <v>398</v>
      </c>
      <c r="H2178" s="51" t="s">
        <v>360</v>
      </c>
      <c r="I2178" s="51"/>
      <c r="J2178" s="51" t="s">
        <v>858</v>
      </c>
      <c r="K2178" s="51">
        <v>80.58</v>
      </c>
      <c r="L2178" s="51">
        <v>84.471999999999994</v>
      </c>
      <c r="M2178" s="51">
        <v>87.006</v>
      </c>
      <c r="N2178" s="51">
        <v>87.733000000000004</v>
      </c>
      <c r="O2178" s="51">
        <v>89.149000000000001</v>
      </c>
      <c r="P2178" s="51">
        <v>92.072999999999993</v>
      </c>
      <c r="Q2178" s="51">
        <v>95.355000000000004</v>
      </c>
      <c r="R2178" s="51">
        <v>97.08</v>
      </c>
      <c r="S2178" s="51">
        <v>100.753</v>
      </c>
      <c r="T2178" s="51">
        <v>106.974</v>
      </c>
      <c r="U2178" s="51">
        <v>2020</v>
      </c>
    </row>
    <row r="2179" spans="1:21" ht="15.5">
      <c r="A2179" s="51">
        <v>243</v>
      </c>
      <c r="B2179" s="51" t="s">
        <v>855</v>
      </c>
      <c r="C2179" s="51" t="s">
        <v>400</v>
      </c>
      <c r="D2179" s="51" t="str">
        <f t="shared" ref="D2179:D2242" si="34">C2179&amp;E2179</f>
        <v>PCPIPCHDominican Republic</v>
      </c>
      <c r="E2179" s="51" t="s">
        <v>856</v>
      </c>
      <c r="F2179" s="51" t="s">
        <v>397</v>
      </c>
      <c r="G2179" s="51" t="s">
        <v>401</v>
      </c>
      <c r="H2179" s="51" t="s">
        <v>347</v>
      </c>
      <c r="I2179" s="51"/>
      <c r="J2179" s="51" t="s">
        <v>402</v>
      </c>
      <c r="K2179" s="51">
        <v>3.694</v>
      </c>
      <c r="L2179" s="51">
        <v>4.83</v>
      </c>
      <c r="M2179" s="51">
        <v>3</v>
      </c>
      <c r="N2179" s="51">
        <v>0.83599999999999997</v>
      </c>
      <c r="O2179" s="51">
        <v>1.6140000000000001</v>
      </c>
      <c r="P2179" s="51">
        <v>3.2789999999999999</v>
      </c>
      <c r="Q2179" s="51">
        <v>3.5649999999999999</v>
      </c>
      <c r="R2179" s="51">
        <v>1.8089999999999999</v>
      </c>
      <c r="S2179" s="51">
        <v>3.7829999999999999</v>
      </c>
      <c r="T2179" s="51">
        <v>6.1749999999999998</v>
      </c>
      <c r="U2179" s="51">
        <v>2020</v>
      </c>
    </row>
    <row r="2180" spans="1:21" ht="15.5">
      <c r="A2180" s="51">
        <v>243</v>
      </c>
      <c r="B2180" s="51" t="s">
        <v>855</v>
      </c>
      <c r="C2180" s="51" t="s">
        <v>403</v>
      </c>
      <c r="D2180" s="51" t="str">
        <f t="shared" si="34"/>
        <v>PCPIEDominican Republic</v>
      </c>
      <c r="E2180" s="51" t="s">
        <v>856</v>
      </c>
      <c r="F2180" s="51" t="s">
        <v>404</v>
      </c>
      <c r="G2180" s="51" t="s">
        <v>405</v>
      </c>
      <c r="H2180" s="51" t="s">
        <v>360</v>
      </c>
      <c r="I2180" s="51"/>
      <c r="J2180" s="51" t="s">
        <v>858</v>
      </c>
      <c r="K2180" s="51">
        <v>82.41</v>
      </c>
      <c r="L2180" s="51">
        <v>85.6</v>
      </c>
      <c r="M2180" s="51">
        <v>86.96</v>
      </c>
      <c r="N2180" s="51">
        <v>89</v>
      </c>
      <c r="O2180" s="51">
        <v>90.5</v>
      </c>
      <c r="P2180" s="51">
        <v>94.31</v>
      </c>
      <c r="Q2180" s="51">
        <v>95.41</v>
      </c>
      <c r="R2180" s="51">
        <v>98.9</v>
      </c>
      <c r="S2180" s="51">
        <v>104.39</v>
      </c>
      <c r="T2180" s="51">
        <v>109.08</v>
      </c>
      <c r="U2180" s="51">
        <v>2020</v>
      </c>
    </row>
    <row r="2181" spans="1:21" ht="15.5">
      <c r="A2181" s="51">
        <v>243</v>
      </c>
      <c r="B2181" s="51" t="s">
        <v>855</v>
      </c>
      <c r="C2181" s="51" t="s">
        <v>406</v>
      </c>
      <c r="D2181" s="51" t="str">
        <f t="shared" si="34"/>
        <v>PCPIEPCHDominican Republic</v>
      </c>
      <c r="E2181" s="51" t="s">
        <v>856</v>
      </c>
      <c r="F2181" s="51" t="s">
        <v>404</v>
      </c>
      <c r="G2181" s="51" t="s">
        <v>407</v>
      </c>
      <c r="H2181" s="51" t="s">
        <v>347</v>
      </c>
      <c r="I2181" s="51"/>
      <c r="J2181" s="51" t="s">
        <v>408</v>
      </c>
      <c r="K2181" s="51">
        <v>3.9089999999999998</v>
      </c>
      <c r="L2181" s="51">
        <v>3.871</v>
      </c>
      <c r="M2181" s="51">
        <v>1.589</v>
      </c>
      <c r="N2181" s="51">
        <v>2.3460000000000001</v>
      </c>
      <c r="O2181" s="51">
        <v>1.6850000000000001</v>
      </c>
      <c r="P2181" s="51">
        <v>4.21</v>
      </c>
      <c r="Q2181" s="51">
        <v>1.1659999999999999</v>
      </c>
      <c r="R2181" s="51">
        <v>3.6579999999999999</v>
      </c>
      <c r="S2181" s="51">
        <v>5.5510000000000002</v>
      </c>
      <c r="T2181" s="51">
        <v>4.492</v>
      </c>
      <c r="U2181" s="51">
        <v>2020</v>
      </c>
    </row>
    <row r="2182" spans="1:21" ht="15.5">
      <c r="A2182" s="51">
        <v>243</v>
      </c>
      <c r="B2182" s="51" t="s">
        <v>855</v>
      </c>
      <c r="C2182" s="51" t="s">
        <v>409</v>
      </c>
      <c r="D2182" s="51" t="str">
        <f t="shared" si="34"/>
        <v>FLIBOR6Dominican Republic</v>
      </c>
      <c r="E2182" s="51" t="s">
        <v>856</v>
      </c>
      <c r="F2182" s="51" t="s">
        <v>410</v>
      </c>
      <c r="G2182" s="51"/>
      <c r="H2182" s="51" t="s">
        <v>384</v>
      </c>
      <c r="I2182" s="51"/>
      <c r="J2182" s="51"/>
      <c r="K2182" s="51"/>
      <c r="L2182" s="51"/>
      <c r="M2182" s="51"/>
      <c r="N2182" s="51"/>
      <c r="O2182" s="51"/>
      <c r="P2182" s="51"/>
      <c r="Q2182" s="51"/>
      <c r="R2182" s="51"/>
      <c r="S2182" s="51"/>
      <c r="T2182" s="51"/>
      <c r="U2182" s="51"/>
    </row>
    <row r="2183" spans="1:21" ht="15.5">
      <c r="A2183" s="51">
        <v>243</v>
      </c>
      <c r="B2183" s="51" t="s">
        <v>855</v>
      </c>
      <c r="C2183" s="51" t="s">
        <v>411</v>
      </c>
      <c r="D2183" s="51" t="str">
        <f t="shared" si="34"/>
        <v>TM_RPCHDominican Republic</v>
      </c>
      <c r="E2183" s="51" t="s">
        <v>856</v>
      </c>
      <c r="F2183" s="51" t="s">
        <v>412</v>
      </c>
      <c r="G2183" s="51" t="s">
        <v>413</v>
      </c>
      <c r="H2183" s="51" t="s">
        <v>347</v>
      </c>
      <c r="I2183" s="51"/>
      <c r="J2183" s="51" t="s">
        <v>859</v>
      </c>
      <c r="K2183" s="51">
        <v>1.9830000000000001</v>
      </c>
      <c r="L2183" s="51">
        <v>-4.4619999999999997</v>
      </c>
      <c r="M2183" s="51">
        <v>5.774</v>
      </c>
      <c r="N2183" s="51">
        <v>18.931000000000001</v>
      </c>
      <c r="O2183" s="51">
        <v>8.9629999999999992</v>
      </c>
      <c r="P2183" s="51">
        <v>-4.0540000000000003</v>
      </c>
      <c r="Q2183" s="51">
        <v>3.669</v>
      </c>
      <c r="R2183" s="51">
        <v>5.77</v>
      </c>
      <c r="S2183" s="51">
        <v>-10.43</v>
      </c>
      <c r="T2183" s="51">
        <v>6.9379999999999997</v>
      </c>
      <c r="U2183" s="51">
        <v>2019</v>
      </c>
    </row>
    <row r="2184" spans="1:21" ht="15.5">
      <c r="A2184" s="51">
        <v>243</v>
      </c>
      <c r="B2184" s="51" t="s">
        <v>855</v>
      </c>
      <c r="C2184" s="51" t="s">
        <v>415</v>
      </c>
      <c r="D2184" s="51" t="str">
        <f t="shared" si="34"/>
        <v>TMG_RPCHDominican Republic</v>
      </c>
      <c r="E2184" s="51" t="s">
        <v>856</v>
      </c>
      <c r="F2184" s="51" t="s">
        <v>416</v>
      </c>
      <c r="G2184" s="51" t="s">
        <v>417</v>
      </c>
      <c r="H2184" s="51" t="s">
        <v>347</v>
      </c>
      <c r="I2184" s="51"/>
      <c r="J2184" s="51" t="s">
        <v>859</v>
      </c>
      <c r="K2184" s="51">
        <v>2.052</v>
      </c>
      <c r="L2184" s="51">
        <v>-4.3719999999999999</v>
      </c>
      <c r="M2184" s="51">
        <v>5.4249999999999998</v>
      </c>
      <c r="N2184" s="51">
        <v>19.213999999999999</v>
      </c>
      <c r="O2184" s="51">
        <v>8.766</v>
      </c>
      <c r="P2184" s="51">
        <v>-3.806</v>
      </c>
      <c r="Q2184" s="51">
        <v>4.5679999999999996</v>
      </c>
      <c r="R2184" s="51">
        <v>4.069</v>
      </c>
      <c r="S2184" s="51">
        <v>-8.6950000000000003</v>
      </c>
      <c r="T2184" s="51">
        <v>6.1349999999999998</v>
      </c>
      <c r="U2184" s="51">
        <v>2019</v>
      </c>
    </row>
    <row r="2185" spans="1:21" ht="15.5">
      <c r="A2185" s="51">
        <v>243</v>
      </c>
      <c r="B2185" s="51" t="s">
        <v>855</v>
      </c>
      <c r="C2185" s="51" t="s">
        <v>418</v>
      </c>
      <c r="D2185" s="51" t="str">
        <f t="shared" si="34"/>
        <v>TX_RPCHDominican Republic</v>
      </c>
      <c r="E2185" s="51" t="s">
        <v>856</v>
      </c>
      <c r="F2185" s="51" t="s">
        <v>419</v>
      </c>
      <c r="G2185" s="51" t="s">
        <v>420</v>
      </c>
      <c r="H2185" s="51" t="s">
        <v>347</v>
      </c>
      <c r="I2185" s="51"/>
      <c r="J2185" s="51" t="s">
        <v>859</v>
      </c>
      <c r="K2185" s="51">
        <v>6.3689999999999998</v>
      </c>
      <c r="L2185" s="51">
        <v>10.102</v>
      </c>
      <c r="M2185" s="51">
        <v>11.21</v>
      </c>
      <c r="N2185" s="51">
        <v>8.1449999999999996</v>
      </c>
      <c r="O2185" s="51">
        <v>8.0459999999999994</v>
      </c>
      <c r="P2185" s="51">
        <v>3.5870000000000002</v>
      </c>
      <c r="Q2185" s="51">
        <v>4.9870000000000001</v>
      </c>
      <c r="R2185" s="51">
        <v>-0.78800000000000003</v>
      </c>
      <c r="S2185" s="51">
        <v>-31.402999999999999</v>
      </c>
      <c r="T2185" s="51">
        <v>19.45</v>
      </c>
      <c r="U2185" s="51">
        <v>2019</v>
      </c>
    </row>
    <row r="2186" spans="1:21" ht="15.5">
      <c r="A2186" s="51">
        <v>243</v>
      </c>
      <c r="B2186" s="51" t="s">
        <v>855</v>
      </c>
      <c r="C2186" s="51" t="s">
        <v>421</v>
      </c>
      <c r="D2186" s="51" t="str">
        <f t="shared" si="34"/>
        <v>TXG_RPCHDominican Republic</v>
      </c>
      <c r="E2186" s="51" t="s">
        <v>856</v>
      </c>
      <c r="F2186" s="51" t="s">
        <v>422</v>
      </c>
      <c r="G2186" s="51" t="s">
        <v>423</v>
      </c>
      <c r="H2186" s="51" t="s">
        <v>347</v>
      </c>
      <c r="I2186" s="51"/>
      <c r="J2186" s="51" t="s">
        <v>859</v>
      </c>
      <c r="K2186" s="51">
        <v>6.859</v>
      </c>
      <c r="L2186" s="51">
        <v>10.648</v>
      </c>
      <c r="M2186" s="51">
        <v>9.6839999999999993</v>
      </c>
      <c r="N2186" s="51">
        <v>2.97</v>
      </c>
      <c r="O2186" s="51">
        <v>4.7910000000000004</v>
      </c>
      <c r="P2186" s="51">
        <v>1.9850000000000001</v>
      </c>
      <c r="Q2186" s="51">
        <v>6.298</v>
      </c>
      <c r="R2186" s="51">
        <v>-0.24199999999999999</v>
      </c>
      <c r="S2186" s="51">
        <v>-13.619</v>
      </c>
      <c r="T2186" s="51">
        <v>5.133</v>
      </c>
      <c r="U2186" s="51">
        <v>2019</v>
      </c>
    </row>
    <row r="2187" spans="1:21" ht="15.5">
      <c r="A2187" s="51">
        <v>243</v>
      </c>
      <c r="B2187" s="51" t="s">
        <v>855</v>
      </c>
      <c r="C2187" s="51" t="s">
        <v>424</v>
      </c>
      <c r="D2187" s="51" t="str">
        <f t="shared" si="34"/>
        <v>LURDominican Republic</v>
      </c>
      <c r="E2187" s="51" t="s">
        <v>856</v>
      </c>
      <c r="F2187" s="51" t="s">
        <v>425</v>
      </c>
      <c r="G2187" s="51" t="s">
        <v>426</v>
      </c>
      <c r="H2187" s="51" t="s">
        <v>427</v>
      </c>
      <c r="I2187" s="51"/>
      <c r="J2187" s="51" t="s">
        <v>860</v>
      </c>
      <c r="K2187" s="51">
        <v>8.407</v>
      </c>
      <c r="L2187" s="51">
        <v>9.1959999999999997</v>
      </c>
      <c r="M2187" s="51">
        <v>8.5380000000000003</v>
      </c>
      <c r="N2187" s="51">
        <v>7.3280000000000003</v>
      </c>
      <c r="O2187" s="51">
        <v>7.08</v>
      </c>
      <c r="P2187" s="51">
        <v>5.5090000000000003</v>
      </c>
      <c r="Q2187" s="51">
        <v>5.6559999999999997</v>
      </c>
      <c r="R2187" s="51">
        <v>6.1669999999999998</v>
      </c>
      <c r="S2187" s="51">
        <v>5.7320000000000002</v>
      </c>
      <c r="T2187" s="51">
        <v>5.976</v>
      </c>
      <c r="U2187" s="51">
        <v>2019</v>
      </c>
    </row>
    <row r="2188" spans="1:21" ht="15.5">
      <c r="A2188" s="51">
        <v>243</v>
      </c>
      <c r="B2188" s="51" t="s">
        <v>855</v>
      </c>
      <c r="C2188" s="51" t="s">
        <v>428</v>
      </c>
      <c r="D2188" s="51" t="str">
        <f t="shared" si="34"/>
        <v>LEDominican Republic</v>
      </c>
      <c r="E2188" s="51" t="s">
        <v>856</v>
      </c>
      <c r="F2188" s="51" t="s">
        <v>429</v>
      </c>
      <c r="G2188" s="51" t="s">
        <v>430</v>
      </c>
      <c r="H2188" s="51" t="s">
        <v>431</v>
      </c>
      <c r="I2188" s="51" t="s">
        <v>432</v>
      </c>
      <c r="J2188" s="51"/>
      <c r="K2188" s="51"/>
      <c r="L2188" s="51"/>
      <c r="M2188" s="51"/>
      <c r="N2188" s="51"/>
      <c r="O2188" s="51"/>
      <c r="P2188" s="51"/>
      <c r="Q2188" s="51"/>
      <c r="R2188" s="51"/>
      <c r="S2188" s="51"/>
      <c r="T2188" s="51"/>
      <c r="U2188" s="51"/>
    </row>
    <row r="2189" spans="1:21" ht="15.5">
      <c r="A2189" s="51">
        <v>243</v>
      </c>
      <c r="B2189" s="51" t="s">
        <v>855</v>
      </c>
      <c r="C2189" s="51" t="s">
        <v>433</v>
      </c>
      <c r="D2189" s="51" t="str">
        <f t="shared" si="34"/>
        <v>LPDominican Republic</v>
      </c>
      <c r="E2189" s="51" t="s">
        <v>856</v>
      </c>
      <c r="F2189" s="51" t="s">
        <v>434</v>
      </c>
      <c r="G2189" s="51" t="s">
        <v>435</v>
      </c>
      <c r="H2189" s="51" t="s">
        <v>431</v>
      </c>
      <c r="I2189" s="51" t="s">
        <v>432</v>
      </c>
      <c r="J2189" s="51" t="s">
        <v>861</v>
      </c>
      <c r="K2189" s="51">
        <v>9.6809999999999992</v>
      </c>
      <c r="L2189" s="51">
        <v>9.7850000000000001</v>
      </c>
      <c r="M2189" s="51">
        <v>9.8829999999999991</v>
      </c>
      <c r="N2189" s="51">
        <v>9.98</v>
      </c>
      <c r="O2189" s="51">
        <v>10.074999999999999</v>
      </c>
      <c r="P2189" s="51">
        <v>10.169</v>
      </c>
      <c r="Q2189" s="51">
        <v>10.266</v>
      </c>
      <c r="R2189" s="51">
        <v>10.358000000000001</v>
      </c>
      <c r="S2189" s="51">
        <v>10.455</v>
      </c>
      <c r="T2189" s="51">
        <v>10.554</v>
      </c>
      <c r="U2189" s="51">
        <v>2019</v>
      </c>
    </row>
    <row r="2190" spans="1:21" ht="15.5">
      <c r="A2190" s="51">
        <v>243</v>
      </c>
      <c r="B2190" s="51" t="s">
        <v>855</v>
      </c>
      <c r="C2190" s="51" t="s">
        <v>437</v>
      </c>
      <c r="D2190" s="51" t="str">
        <f t="shared" si="34"/>
        <v>GGRDominican Republic</v>
      </c>
      <c r="E2190" s="51" t="s">
        <v>856</v>
      </c>
      <c r="F2190" s="51" t="s">
        <v>438</v>
      </c>
      <c r="G2190" s="51" t="s">
        <v>439</v>
      </c>
      <c r="H2190" s="51" t="s">
        <v>342</v>
      </c>
      <c r="I2190" s="51" t="s">
        <v>343</v>
      </c>
      <c r="J2190" s="51" t="s">
        <v>862</v>
      </c>
      <c r="K2190" s="51">
        <v>323.47899999999998</v>
      </c>
      <c r="L2190" s="51">
        <v>372.48899999999998</v>
      </c>
      <c r="M2190" s="51">
        <v>416.84</v>
      </c>
      <c r="N2190" s="51">
        <v>533.68200000000002</v>
      </c>
      <c r="O2190" s="51">
        <v>483.73</v>
      </c>
      <c r="P2190" s="51">
        <v>532.89700000000005</v>
      </c>
      <c r="Q2190" s="51">
        <v>599.62</v>
      </c>
      <c r="R2190" s="51">
        <v>656.779</v>
      </c>
      <c r="S2190" s="51">
        <v>624.20399999999995</v>
      </c>
      <c r="T2190" s="51">
        <v>700.78200000000004</v>
      </c>
      <c r="U2190" s="51">
        <v>2019</v>
      </c>
    </row>
    <row r="2191" spans="1:21" ht="15.5">
      <c r="A2191" s="51">
        <v>243</v>
      </c>
      <c r="B2191" s="51" t="s">
        <v>855</v>
      </c>
      <c r="C2191" s="51" t="s">
        <v>441</v>
      </c>
      <c r="D2191" s="51" t="str">
        <f t="shared" si="34"/>
        <v>GGR_NGDPDominican Republic</v>
      </c>
      <c r="E2191" s="51" t="s">
        <v>856</v>
      </c>
      <c r="F2191" s="51" t="s">
        <v>438</v>
      </c>
      <c r="G2191" s="51" t="s">
        <v>439</v>
      </c>
      <c r="H2191" s="51" t="s">
        <v>392</v>
      </c>
      <c r="I2191" s="51"/>
      <c r="J2191" s="51" t="s">
        <v>442</v>
      </c>
      <c r="K2191" s="51">
        <v>13.557</v>
      </c>
      <c r="L2191" s="51">
        <v>14.218</v>
      </c>
      <c r="M2191" s="51">
        <v>14.247999999999999</v>
      </c>
      <c r="N2191" s="51">
        <v>16.648</v>
      </c>
      <c r="O2191" s="51">
        <v>13.871</v>
      </c>
      <c r="P2191" s="51">
        <v>14.013999999999999</v>
      </c>
      <c r="Q2191" s="51">
        <v>14.156000000000001</v>
      </c>
      <c r="R2191" s="51">
        <v>14.396000000000001</v>
      </c>
      <c r="S2191" s="51">
        <v>14.04</v>
      </c>
      <c r="T2191" s="51">
        <v>14.239000000000001</v>
      </c>
      <c r="U2191" s="51">
        <v>2019</v>
      </c>
    </row>
    <row r="2192" spans="1:21" ht="15.5">
      <c r="A2192" s="51">
        <v>243</v>
      </c>
      <c r="B2192" s="51" t="s">
        <v>855</v>
      </c>
      <c r="C2192" s="51" t="s">
        <v>443</v>
      </c>
      <c r="D2192" s="51" t="str">
        <f t="shared" si="34"/>
        <v>GGXDominican Republic</v>
      </c>
      <c r="E2192" s="51" t="s">
        <v>856</v>
      </c>
      <c r="F2192" s="51" t="s">
        <v>444</v>
      </c>
      <c r="G2192" s="51" t="s">
        <v>445</v>
      </c>
      <c r="H2192" s="51" t="s">
        <v>342</v>
      </c>
      <c r="I2192" s="51" t="s">
        <v>343</v>
      </c>
      <c r="J2192" s="51" t="s">
        <v>862</v>
      </c>
      <c r="K2192" s="51">
        <v>480.01</v>
      </c>
      <c r="L2192" s="51">
        <v>463.45800000000003</v>
      </c>
      <c r="M2192" s="51">
        <v>497.375</v>
      </c>
      <c r="N2192" s="51">
        <v>534.74</v>
      </c>
      <c r="O2192" s="51">
        <v>591.94899999999996</v>
      </c>
      <c r="P2192" s="51">
        <v>650.30499999999995</v>
      </c>
      <c r="Q2192" s="51">
        <v>691.13</v>
      </c>
      <c r="R2192" s="51">
        <v>744.34900000000005</v>
      </c>
      <c r="S2192" s="51">
        <v>954.32</v>
      </c>
      <c r="T2192" s="51">
        <v>866.04499999999996</v>
      </c>
      <c r="U2192" s="51">
        <v>2019</v>
      </c>
    </row>
    <row r="2193" spans="1:21" ht="15.5">
      <c r="A2193" s="51">
        <v>243</v>
      </c>
      <c r="B2193" s="51" t="s">
        <v>855</v>
      </c>
      <c r="C2193" s="51" t="s">
        <v>446</v>
      </c>
      <c r="D2193" s="51" t="str">
        <f t="shared" si="34"/>
        <v>GGX_NGDPDominican Republic</v>
      </c>
      <c r="E2193" s="51" t="s">
        <v>856</v>
      </c>
      <c r="F2193" s="51" t="s">
        <v>444</v>
      </c>
      <c r="G2193" s="51" t="s">
        <v>445</v>
      </c>
      <c r="H2193" s="51" t="s">
        <v>392</v>
      </c>
      <c r="I2193" s="51"/>
      <c r="J2193" s="51" t="s">
        <v>447</v>
      </c>
      <c r="K2193" s="51">
        <v>20.117999999999999</v>
      </c>
      <c r="L2193" s="51">
        <v>17.690999999999999</v>
      </c>
      <c r="M2193" s="51">
        <v>17</v>
      </c>
      <c r="N2193" s="51">
        <v>16.681000000000001</v>
      </c>
      <c r="O2193" s="51">
        <v>16.974</v>
      </c>
      <c r="P2193" s="51">
        <v>17.100999999999999</v>
      </c>
      <c r="Q2193" s="51">
        <v>16.315999999999999</v>
      </c>
      <c r="R2193" s="51">
        <v>16.315000000000001</v>
      </c>
      <c r="S2193" s="51">
        <v>21.466000000000001</v>
      </c>
      <c r="T2193" s="51">
        <v>17.597000000000001</v>
      </c>
      <c r="U2193" s="51">
        <v>2019</v>
      </c>
    </row>
    <row r="2194" spans="1:21" ht="15.5">
      <c r="A2194" s="51">
        <v>243</v>
      </c>
      <c r="B2194" s="51" t="s">
        <v>855</v>
      </c>
      <c r="C2194" s="51" t="s">
        <v>448</v>
      </c>
      <c r="D2194" s="51" t="str">
        <f t="shared" si="34"/>
        <v>GGXCNLDominican Republic</v>
      </c>
      <c r="E2194" s="51" t="s">
        <v>856</v>
      </c>
      <c r="F2194" s="51" t="s">
        <v>449</v>
      </c>
      <c r="G2194" s="51" t="s">
        <v>450</v>
      </c>
      <c r="H2194" s="51" t="s">
        <v>342</v>
      </c>
      <c r="I2194" s="51" t="s">
        <v>343</v>
      </c>
      <c r="J2194" s="51" t="s">
        <v>862</v>
      </c>
      <c r="K2194" s="51">
        <v>-156.53100000000001</v>
      </c>
      <c r="L2194" s="51">
        <v>-90.968999999999994</v>
      </c>
      <c r="M2194" s="51">
        <v>-80.536000000000001</v>
      </c>
      <c r="N2194" s="51">
        <v>-1.0580000000000001</v>
      </c>
      <c r="O2194" s="51">
        <v>-108.21899999999999</v>
      </c>
      <c r="P2194" s="51">
        <v>-117.408</v>
      </c>
      <c r="Q2194" s="51">
        <v>-91.510999999999996</v>
      </c>
      <c r="R2194" s="51">
        <v>-87.57</v>
      </c>
      <c r="S2194" s="51">
        <v>-330.11700000000002</v>
      </c>
      <c r="T2194" s="51">
        <v>-165.26400000000001</v>
      </c>
      <c r="U2194" s="51">
        <v>2019</v>
      </c>
    </row>
    <row r="2195" spans="1:21" ht="15.5">
      <c r="A2195" s="51">
        <v>243</v>
      </c>
      <c r="B2195" s="51" t="s">
        <v>855</v>
      </c>
      <c r="C2195" s="51" t="s">
        <v>451</v>
      </c>
      <c r="D2195" s="51" t="str">
        <f t="shared" si="34"/>
        <v>GGXCNL_NGDPDominican Republic</v>
      </c>
      <c r="E2195" s="51" t="s">
        <v>856</v>
      </c>
      <c r="F2195" s="51" t="s">
        <v>449</v>
      </c>
      <c r="G2195" s="51" t="s">
        <v>450</v>
      </c>
      <c r="H2195" s="51" t="s">
        <v>392</v>
      </c>
      <c r="I2195" s="51"/>
      <c r="J2195" s="51" t="s">
        <v>452</v>
      </c>
      <c r="K2195" s="51">
        <v>-6.56</v>
      </c>
      <c r="L2195" s="51">
        <v>-3.472</v>
      </c>
      <c r="M2195" s="51">
        <v>-2.7530000000000001</v>
      </c>
      <c r="N2195" s="51">
        <v>-3.3000000000000002E-2</v>
      </c>
      <c r="O2195" s="51">
        <v>-3.1030000000000002</v>
      </c>
      <c r="P2195" s="51">
        <v>-3.0880000000000001</v>
      </c>
      <c r="Q2195" s="51">
        <v>-2.16</v>
      </c>
      <c r="R2195" s="51">
        <v>-1.919</v>
      </c>
      <c r="S2195" s="51">
        <v>-7.4249999999999998</v>
      </c>
      <c r="T2195" s="51">
        <v>-3.3580000000000001</v>
      </c>
      <c r="U2195" s="51">
        <v>2019</v>
      </c>
    </row>
    <row r="2196" spans="1:21" ht="15.5">
      <c r="A2196" s="51">
        <v>243</v>
      </c>
      <c r="B2196" s="51" t="s">
        <v>855</v>
      </c>
      <c r="C2196" s="51" t="s">
        <v>453</v>
      </c>
      <c r="D2196" s="51" t="str">
        <f t="shared" si="34"/>
        <v>GGSBDominican Republic</v>
      </c>
      <c r="E2196" s="51" t="s">
        <v>856</v>
      </c>
      <c r="F2196" s="51" t="s">
        <v>454</v>
      </c>
      <c r="G2196" s="51" t="s">
        <v>455</v>
      </c>
      <c r="H2196" s="51" t="s">
        <v>342</v>
      </c>
      <c r="I2196" s="51" t="s">
        <v>343</v>
      </c>
      <c r="J2196" s="51" t="s">
        <v>862</v>
      </c>
      <c r="K2196" s="51">
        <v>-151.63</v>
      </c>
      <c r="L2196" s="51">
        <v>-83.781999999999996</v>
      </c>
      <c r="M2196" s="51">
        <v>-160.25899999999999</v>
      </c>
      <c r="N2196" s="51">
        <v>-154.59700000000001</v>
      </c>
      <c r="O2196" s="51">
        <v>-151.07300000000001</v>
      </c>
      <c r="P2196" s="51">
        <v>-166.19</v>
      </c>
      <c r="Q2196" s="51">
        <v>-178.96</v>
      </c>
      <c r="R2196" s="51">
        <v>-171.31</v>
      </c>
      <c r="S2196" s="51">
        <v>-378.03800000000001</v>
      </c>
      <c r="T2196" s="51">
        <v>-220.43</v>
      </c>
      <c r="U2196" s="51">
        <v>2019</v>
      </c>
    </row>
    <row r="2197" spans="1:21" ht="15.5">
      <c r="A2197" s="51">
        <v>243</v>
      </c>
      <c r="B2197" s="51" t="s">
        <v>855</v>
      </c>
      <c r="C2197" s="51" t="s">
        <v>456</v>
      </c>
      <c r="D2197" s="51" t="str">
        <f t="shared" si="34"/>
        <v>GGSB_NPGDPDominican Republic</v>
      </c>
      <c r="E2197" s="51" t="s">
        <v>856</v>
      </c>
      <c r="F2197" s="51" t="s">
        <v>454</v>
      </c>
      <c r="G2197" s="51" t="s">
        <v>455</v>
      </c>
      <c r="H2197" s="51" t="s">
        <v>380</v>
      </c>
      <c r="I2197" s="51"/>
      <c r="J2197" s="51" t="s">
        <v>505</v>
      </c>
      <c r="K2197" s="51">
        <v>-6.2480000000000002</v>
      </c>
      <c r="L2197" s="51">
        <v>-3.13</v>
      </c>
      <c r="M2197" s="51">
        <v>-5.4219999999999997</v>
      </c>
      <c r="N2197" s="51">
        <v>-4.8159999999999998</v>
      </c>
      <c r="O2197" s="51">
        <v>-4.367</v>
      </c>
      <c r="P2197" s="51">
        <v>-4.391</v>
      </c>
      <c r="Q2197" s="51">
        <v>-4.3630000000000004</v>
      </c>
      <c r="R2197" s="51">
        <v>-3.9470000000000001</v>
      </c>
      <c r="S2197" s="51">
        <v>-8.1180000000000003</v>
      </c>
      <c r="T2197" s="51">
        <v>-4.3789999999999996</v>
      </c>
      <c r="U2197" s="51">
        <v>2019</v>
      </c>
    </row>
    <row r="2198" spans="1:21" ht="15.5">
      <c r="A2198" s="51">
        <v>243</v>
      </c>
      <c r="B2198" s="51" t="s">
        <v>855</v>
      </c>
      <c r="C2198" s="51" t="s">
        <v>457</v>
      </c>
      <c r="D2198" s="51" t="str">
        <f t="shared" si="34"/>
        <v>GGXONLBDominican Republic</v>
      </c>
      <c r="E2198" s="51" t="s">
        <v>856</v>
      </c>
      <c r="F2198" s="51" t="s">
        <v>458</v>
      </c>
      <c r="G2198" s="51" t="s">
        <v>459</v>
      </c>
      <c r="H2198" s="51" t="s">
        <v>342</v>
      </c>
      <c r="I2198" s="51" t="s">
        <v>343</v>
      </c>
      <c r="J2198" s="51" t="s">
        <v>862</v>
      </c>
      <c r="K2198" s="51">
        <v>-100.312</v>
      </c>
      <c r="L2198" s="51">
        <v>-31.75</v>
      </c>
      <c r="M2198" s="51">
        <v>-11.686999999999999</v>
      </c>
      <c r="N2198" s="51">
        <v>73.097999999999999</v>
      </c>
      <c r="O2198" s="51">
        <v>-19.890999999999998</v>
      </c>
      <c r="P2198" s="51">
        <v>-20.579000000000001</v>
      </c>
      <c r="Q2198" s="51">
        <v>18.138000000000002</v>
      </c>
      <c r="R2198" s="51">
        <v>37.682000000000002</v>
      </c>
      <c r="S2198" s="51">
        <v>-187.93299999999999</v>
      </c>
      <c r="T2198" s="51">
        <v>1.462</v>
      </c>
      <c r="U2198" s="51">
        <v>2019</v>
      </c>
    </row>
    <row r="2199" spans="1:21" ht="15.5">
      <c r="A2199" s="51">
        <v>243</v>
      </c>
      <c r="B2199" s="51" t="s">
        <v>855</v>
      </c>
      <c r="C2199" s="51" t="s">
        <v>460</v>
      </c>
      <c r="D2199" s="51" t="str">
        <f t="shared" si="34"/>
        <v>GGXONLB_NGDPDominican Republic</v>
      </c>
      <c r="E2199" s="51" t="s">
        <v>856</v>
      </c>
      <c r="F2199" s="51" t="s">
        <v>458</v>
      </c>
      <c r="G2199" s="51" t="s">
        <v>459</v>
      </c>
      <c r="H2199" s="51" t="s">
        <v>392</v>
      </c>
      <c r="I2199" s="51"/>
      <c r="J2199" s="51" t="s">
        <v>461</v>
      </c>
      <c r="K2199" s="51">
        <v>-4.2039999999999997</v>
      </c>
      <c r="L2199" s="51">
        <v>-1.212</v>
      </c>
      <c r="M2199" s="51">
        <v>-0.39900000000000002</v>
      </c>
      <c r="N2199" s="51">
        <v>2.2799999999999998</v>
      </c>
      <c r="O2199" s="51">
        <v>-0.56999999999999995</v>
      </c>
      <c r="P2199" s="51">
        <v>-0.54100000000000004</v>
      </c>
      <c r="Q2199" s="51">
        <v>0.42799999999999999</v>
      </c>
      <c r="R2199" s="51">
        <v>0.82599999999999996</v>
      </c>
      <c r="S2199" s="51">
        <v>-4.2270000000000003</v>
      </c>
      <c r="T2199" s="51">
        <v>0.03</v>
      </c>
      <c r="U2199" s="51">
        <v>2019</v>
      </c>
    </row>
    <row r="2200" spans="1:21" ht="15.5">
      <c r="A2200" s="51">
        <v>243</v>
      </c>
      <c r="B2200" s="51" t="s">
        <v>855</v>
      </c>
      <c r="C2200" s="51" t="s">
        <v>462</v>
      </c>
      <c r="D2200" s="51" t="str">
        <f t="shared" si="34"/>
        <v>GGXWDNDominican Republic</v>
      </c>
      <c r="E2200" s="51" t="s">
        <v>856</v>
      </c>
      <c r="F2200" s="51" t="s">
        <v>463</v>
      </c>
      <c r="G2200" s="51" t="s">
        <v>464</v>
      </c>
      <c r="H2200" s="51" t="s">
        <v>342</v>
      </c>
      <c r="I2200" s="51" t="s">
        <v>343</v>
      </c>
      <c r="J2200" s="51" t="s">
        <v>862</v>
      </c>
      <c r="K2200" s="51">
        <v>866.60500000000002</v>
      </c>
      <c r="L2200" s="51">
        <v>1023.32</v>
      </c>
      <c r="M2200" s="51">
        <v>1097.3399999999999</v>
      </c>
      <c r="N2200" s="51">
        <v>1200.5</v>
      </c>
      <c r="O2200" s="51">
        <v>1342</v>
      </c>
      <c r="P2200" s="51">
        <v>1530.67</v>
      </c>
      <c r="Q2200" s="51">
        <v>1752.24</v>
      </c>
      <c r="R2200" s="51">
        <v>1978.15</v>
      </c>
      <c r="S2200" s="51">
        <v>2455.09</v>
      </c>
      <c r="T2200" s="51">
        <v>2595.1</v>
      </c>
      <c r="U2200" s="51">
        <v>2019</v>
      </c>
    </row>
    <row r="2201" spans="1:21" ht="15.5">
      <c r="A2201" s="51">
        <v>243</v>
      </c>
      <c r="B2201" s="51" t="s">
        <v>855</v>
      </c>
      <c r="C2201" s="51" t="s">
        <v>465</v>
      </c>
      <c r="D2201" s="51" t="str">
        <f t="shared" si="34"/>
        <v>GGXWDN_NGDPDominican Republic</v>
      </c>
      <c r="E2201" s="51" t="s">
        <v>856</v>
      </c>
      <c r="F2201" s="51" t="s">
        <v>463</v>
      </c>
      <c r="G2201" s="51" t="s">
        <v>464</v>
      </c>
      <c r="H2201" s="51" t="s">
        <v>392</v>
      </c>
      <c r="I2201" s="51"/>
      <c r="J2201" s="51" t="s">
        <v>487</v>
      </c>
      <c r="K2201" s="51">
        <v>36.32</v>
      </c>
      <c r="L2201" s="51">
        <v>39.061999999999998</v>
      </c>
      <c r="M2201" s="51">
        <v>37.506999999999998</v>
      </c>
      <c r="N2201" s="51">
        <v>37.450000000000003</v>
      </c>
      <c r="O2201" s="51">
        <v>38.481999999999999</v>
      </c>
      <c r="P2201" s="51">
        <v>40.253</v>
      </c>
      <c r="Q2201" s="51">
        <v>41.366999999999997</v>
      </c>
      <c r="R2201" s="51">
        <v>43.359000000000002</v>
      </c>
      <c r="S2201" s="51">
        <v>55.222000000000001</v>
      </c>
      <c r="T2201" s="51">
        <v>52.73</v>
      </c>
      <c r="U2201" s="51">
        <v>2019</v>
      </c>
    </row>
    <row r="2202" spans="1:21" ht="15.5">
      <c r="A2202" s="51">
        <v>243</v>
      </c>
      <c r="B2202" s="51" t="s">
        <v>855</v>
      </c>
      <c r="C2202" s="51" t="s">
        <v>466</v>
      </c>
      <c r="D2202" s="51" t="str">
        <f t="shared" si="34"/>
        <v>GGXWDGDominican Republic</v>
      </c>
      <c r="E2202" s="51" t="s">
        <v>856</v>
      </c>
      <c r="F2202" s="51" t="s">
        <v>467</v>
      </c>
      <c r="G2202" s="51" t="s">
        <v>468</v>
      </c>
      <c r="H2202" s="51" t="s">
        <v>342</v>
      </c>
      <c r="I2202" s="51" t="s">
        <v>343</v>
      </c>
      <c r="J2202" s="51" t="s">
        <v>862</v>
      </c>
      <c r="K2202" s="51">
        <v>1009.77</v>
      </c>
      <c r="L2202" s="51">
        <v>1223.82</v>
      </c>
      <c r="M2202" s="51">
        <v>1312.24</v>
      </c>
      <c r="N2202" s="51">
        <v>1440.02</v>
      </c>
      <c r="O2202" s="51">
        <v>1623.98</v>
      </c>
      <c r="P2202" s="51">
        <v>1857.2</v>
      </c>
      <c r="Q2202" s="51">
        <v>2134.98</v>
      </c>
      <c r="R2202" s="51">
        <v>2442.5</v>
      </c>
      <c r="S2202" s="51">
        <v>3085.61</v>
      </c>
      <c r="T2202" s="51">
        <v>3277.7</v>
      </c>
      <c r="U2202" s="51">
        <v>2019</v>
      </c>
    </row>
    <row r="2203" spans="1:21" ht="15.5">
      <c r="A2203" s="51">
        <v>243</v>
      </c>
      <c r="B2203" s="51" t="s">
        <v>855</v>
      </c>
      <c r="C2203" s="51" t="s">
        <v>469</v>
      </c>
      <c r="D2203" s="51" t="str">
        <f t="shared" si="34"/>
        <v>GGXWDG_NGDPDominican Republic</v>
      </c>
      <c r="E2203" s="51" t="s">
        <v>856</v>
      </c>
      <c r="F2203" s="51" t="s">
        <v>467</v>
      </c>
      <c r="G2203" s="51" t="s">
        <v>468</v>
      </c>
      <c r="H2203" s="51" t="s">
        <v>392</v>
      </c>
      <c r="I2203" s="51"/>
      <c r="J2203" s="51" t="s">
        <v>470</v>
      </c>
      <c r="K2203" s="51">
        <v>42.32</v>
      </c>
      <c r="L2203" s="51">
        <v>46.715000000000003</v>
      </c>
      <c r="M2203" s="51">
        <v>44.853000000000002</v>
      </c>
      <c r="N2203" s="51">
        <v>44.920999999999999</v>
      </c>
      <c r="O2203" s="51">
        <v>46.569000000000003</v>
      </c>
      <c r="P2203" s="51">
        <v>48.84</v>
      </c>
      <c r="Q2203" s="51">
        <v>50.402999999999999</v>
      </c>
      <c r="R2203" s="51">
        <v>53.536999999999999</v>
      </c>
      <c r="S2203" s="51">
        <v>69.405000000000001</v>
      </c>
      <c r="T2203" s="51">
        <v>66.599000000000004</v>
      </c>
      <c r="U2203" s="51">
        <v>2019</v>
      </c>
    </row>
    <row r="2204" spans="1:21" ht="15.5">
      <c r="A2204" s="51">
        <v>243</v>
      </c>
      <c r="B2204" s="51" t="s">
        <v>855</v>
      </c>
      <c r="C2204" s="51" t="s">
        <v>471</v>
      </c>
      <c r="D2204" s="51" t="str">
        <f t="shared" si="34"/>
        <v>NGDP_FYDominican Republic</v>
      </c>
      <c r="E2204" s="51" t="s">
        <v>856</v>
      </c>
      <c r="F2204" s="51" t="s">
        <v>472</v>
      </c>
      <c r="G2204" s="51" t="s">
        <v>473</v>
      </c>
      <c r="H2204" s="51" t="s">
        <v>342</v>
      </c>
      <c r="I2204" s="51" t="s">
        <v>343</v>
      </c>
      <c r="J2204" s="51" t="s">
        <v>862</v>
      </c>
      <c r="K2204" s="51">
        <v>2386.02</v>
      </c>
      <c r="L2204" s="51">
        <v>2619.77</v>
      </c>
      <c r="M2204" s="51">
        <v>2925.67</v>
      </c>
      <c r="N2204" s="51">
        <v>3205.66</v>
      </c>
      <c r="O2204" s="51">
        <v>3487.29</v>
      </c>
      <c r="P2204" s="51">
        <v>3802.66</v>
      </c>
      <c r="Q2204" s="51">
        <v>4235.8500000000004</v>
      </c>
      <c r="R2204" s="51">
        <v>4562.24</v>
      </c>
      <c r="S2204" s="51">
        <v>4445.82</v>
      </c>
      <c r="T2204" s="51">
        <v>4921.51</v>
      </c>
      <c r="U2204" s="51">
        <v>2019</v>
      </c>
    </row>
    <row r="2205" spans="1:21" ht="15.5">
      <c r="A2205" s="51">
        <v>243</v>
      </c>
      <c r="B2205" s="51" t="s">
        <v>855</v>
      </c>
      <c r="C2205" s="51" t="s">
        <v>474</v>
      </c>
      <c r="D2205" s="51" t="str">
        <f t="shared" si="34"/>
        <v>BCADominican Republic</v>
      </c>
      <c r="E2205" s="51" t="s">
        <v>856</v>
      </c>
      <c r="F2205" s="51" t="s">
        <v>475</v>
      </c>
      <c r="G2205" s="51" t="s">
        <v>476</v>
      </c>
      <c r="H2205" s="51" t="s">
        <v>352</v>
      </c>
      <c r="I2205" s="51" t="s">
        <v>343</v>
      </c>
      <c r="J2205" s="51" t="s">
        <v>863</v>
      </c>
      <c r="K2205" s="51">
        <v>-3.9710000000000001</v>
      </c>
      <c r="L2205" s="51">
        <v>-2.5680000000000001</v>
      </c>
      <c r="M2205" s="51">
        <v>-2.17</v>
      </c>
      <c r="N2205" s="51">
        <v>-1.28</v>
      </c>
      <c r="O2205" s="51">
        <v>-0.81499999999999995</v>
      </c>
      <c r="P2205" s="51">
        <v>-0.13300000000000001</v>
      </c>
      <c r="Q2205" s="51">
        <v>-1.1599999999999999</v>
      </c>
      <c r="R2205" s="51">
        <v>-1.2050000000000001</v>
      </c>
      <c r="S2205" s="51">
        <v>-1.47</v>
      </c>
      <c r="T2205" s="51">
        <v>-1.7669999999999999</v>
      </c>
      <c r="U2205" s="51">
        <v>2019</v>
      </c>
    </row>
    <row r="2206" spans="1:21" ht="15.5">
      <c r="A2206" s="51">
        <v>243</v>
      </c>
      <c r="B2206" s="51" t="s">
        <v>855</v>
      </c>
      <c r="C2206" s="51" t="s">
        <v>478</v>
      </c>
      <c r="D2206" s="51" t="str">
        <f t="shared" si="34"/>
        <v>BCA_NGDPDDominican Republic</v>
      </c>
      <c r="E2206" s="51" t="s">
        <v>856</v>
      </c>
      <c r="F2206" s="51" t="s">
        <v>475</v>
      </c>
      <c r="G2206" s="51" t="s">
        <v>476</v>
      </c>
      <c r="H2206" s="51" t="s">
        <v>392</v>
      </c>
      <c r="I2206" s="51"/>
      <c r="J2206" s="51" t="s">
        <v>479</v>
      </c>
      <c r="K2206" s="51">
        <v>-6.5359999999999996</v>
      </c>
      <c r="L2206" s="51">
        <v>-4.0919999999999996</v>
      </c>
      <c r="M2206" s="51">
        <v>-3.226</v>
      </c>
      <c r="N2206" s="51">
        <v>-1.7969999999999999</v>
      </c>
      <c r="O2206" s="51">
        <v>-1.075</v>
      </c>
      <c r="P2206" s="51">
        <v>-0.16600000000000001</v>
      </c>
      <c r="Q2206" s="51">
        <v>-1.3540000000000001</v>
      </c>
      <c r="R2206" s="51">
        <v>-1.353</v>
      </c>
      <c r="S2206" s="51">
        <v>-1.867</v>
      </c>
      <c r="T2206" s="51">
        <v>-2.1059999999999999</v>
      </c>
      <c r="U2206" s="51">
        <v>2019</v>
      </c>
    </row>
    <row r="2207" spans="1:21" ht="15.5">
      <c r="A2207" s="51">
        <v>248</v>
      </c>
      <c r="B2207" s="51" t="s">
        <v>864</v>
      </c>
      <c r="C2207" s="51" t="s">
        <v>338</v>
      </c>
      <c r="D2207" s="51" t="str">
        <f t="shared" si="34"/>
        <v>NGDP_REcuador</v>
      </c>
      <c r="E2207" s="51" t="s">
        <v>865</v>
      </c>
      <c r="F2207" s="51" t="s">
        <v>340</v>
      </c>
      <c r="G2207" s="51" t="s">
        <v>341</v>
      </c>
      <c r="H2207" s="51" t="s">
        <v>342</v>
      </c>
      <c r="I2207" s="51" t="s">
        <v>343</v>
      </c>
      <c r="J2207" s="51" t="s">
        <v>866</v>
      </c>
      <c r="K2207" s="51">
        <v>64.361999999999995</v>
      </c>
      <c r="L2207" s="51">
        <v>67.546000000000006</v>
      </c>
      <c r="M2207" s="51">
        <v>70.105000000000004</v>
      </c>
      <c r="N2207" s="51">
        <v>70.174999999999997</v>
      </c>
      <c r="O2207" s="51">
        <v>69.313999999999993</v>
      </c>
      <c r="P2207" s="51">
        <v>70.956000000000003</v>
      </c>
      <c r="Q2207" s="51">
        <v>71.870999999999995</v>
      </c>
      <c r="R2207" s="51">
        <v>71.879000000000005</v>
      </c>
      <c r="S2207" s="51">
        <v>66.488</v>
      </c>
      <c r="T2207" s="51">
        <v>68.152000000000001</v>
      </c>
      <c r="U2207" s="51">
        <v>2019</v>
      </c>
    </row>
    <row r="2208" spans="1:21" ht="15.5">
      <c r="A2208" s="51">
        <v>248</v>
      </c>
      <c r="B2208" s="51" t="s">
        <v>864</v>
      </c>
      <c r="C2208" s="51" t="s">
        <v>345</v>
      </c>
      <c r="D2208" s="51" t="str">
        <f t="shared" si="34"/>
        <v>NGDP_RPCHEcuador</v>
      </c>
      <c r="E2208" s="51" t="s">
        <v>865</v>
      </c>
      <c r="F2208" s="51" t="s">
        <v>340</v>
      </c>
      <c r="G2208" s="51" t="s">
        <v>346</v>
      </c>
      <c r="H2208" s="51" t="s">
        <v>347</v>
      </c>
      <c r="I2208" s="51"/>
      <c r="J2208" s="51" t="s">
        <v>348</v>
      </c>
      <c r="K2208" s="51">
        <v>5.6420000000000003</v>
      </c>
      <c r="L2208" s="51">
        <v>4.9470000000000001</v>
      </c>
      <c r="M2208" s="51">
        <v>3.7890000000000001</v>
      </c>
      <c r="N2208" s="51">
        <v>9.9000000000000005E-2</v>
      </c>
      <c r="O2208" s="51">
        <v>-1.226</v>
      </c>
      <c r="P2208" s="51">
        <v>2.3679999999999999</v>
      </c>
      <c r="Q2208" s="51">
        <v>1.2889999999999999</v>
      </c>
      <c r="R2208" s="51">
        <v>1.2E-2</v>
      </c>
      <c r="S2208" s="51">
        <v>-7.5</v>
      </c>
      <c r="T2208" s="51">
        <v>2.5019999999999998</v>
      </c>
      <c r="U2208" s="51">
        <v>2019</v>
      </c>
    </row>
    <row r="2209" spans="1:21" ht="15.5">
      <c r="A2209" s="51">
        <v>248</v>
      </c>
      <c r="B2209" s="51" t="s">
        <v>864</v>
      </c>
      <c r="C2209" s="51" t="s">
        <v>349</v>
      </c>
      <c r="D2209" s="51" t="str">
        <f t="shared" si="34"/>
        <v>NGDPEcuador</v>
      </c>
      <c r="E2209" s="51" t="s">
        <v>865</v>
      </c>
      <c r="F2209" s="51" t="s">
        <v>155</v>
      </c>
      <c r="G2209" s="51" t="s">
        <v>350</v>
      </c>
      <c r="H2209" s="51" t="s">
        <v>342</v>
      </c>
      <c r="I2209" s="51" t="s">
        <v>343</v>
      </c>
      <c r="J2209" s="51" t="s">
        <v>866</v>
      </c>
      <c r="K2209" s="51">
        <v>87.924999999999997</v>
      </c>
      <c r="L2209" s="51">
        <v>95.13</v>
      </c>
      <c r="M2209" s="51">
        <v>101.726</v>
      </c>
      <c r="N2209" s="51">
        <v>99.29</v>
      </c>
      <c r="O2209" s="51">
        <v>99.938000000000002</v>
      </c>
      <c r="P2209" s="51">
        <v>104.29600000000001</v>
      </c>
      <c r="Q2209" s="51">
        <v>107.562</v>
      </c>
      <c r="R2209" s="51">
        <v>108.108</v>
      </c>
      <c r="S2209" s="51">
        <v>96.665000000000006</v>
      </c>
      <c r="T2209" s="51">
        <v>100.595</v>
      </c>
      <c r="U2209" s="51">
        <v>2019</v>
      </c>
    </row>
    <row r="2210" spans="1:21" ht="15.5">
      <c r="A2210" s="51">
        <v>248</v>
      </c>
      <c r="B2210" s="51" t="s">
        <v>864</v>
      </c>
      <c r="C2210" s="51" t="s">
        <v>157</v>
      </c>
      <c r="D2210" s="51" t="str">
        <f t="shared" si="34"/>
        <v>NGDPDEcuador</v>
      </c>
      <c r="E2210" s="51" t="s">
        <v>865</v>
      </c>
      <c r="F2210" s="51" t="s">
        <v>155</v>
      </c>
      <c r="G2210" s="51" t="s">
        <v>351</v>
      </c>
      <c r="H2210" s="51" t="s">
        <v>352</v>
      </c>
      <c r="I2210" s="51" t="s">
        <v>343</v>
      </c>
      <c r="J2210" s="51" t="s">
        <v>353</v>
      </c>
      <c r="K2210" s="51">
        <v>87.924999999999997</v>
      </c>
      <c r="L2210" s="51">
        <v>95.13</v>
      </c>
      <c r="M2210" s="51">
        <v>101.726</v>
      </c>
      <c r="N2210" s="51">
        <v>99.29</v>
      </c>
      <c r="O2210" s="51">
        <v>99.938000000000002</v>
      </c>
      <c r="P2210" s="51">
        <v>104.29600000000001</v>
      </c>
      <c r="Q2210" s="51">
        <v>107.562</v>
      </c>
      <c r="R2210" s="51">
        <v>108.108</v>
      </c>
      <c r="S2210" s="51">
        <v>96.665000000000006</v>
      </c>
      <c r="T2210" s="51">
        <v>100.595</v>
      </c>
      <c r="U2210" s="51">
        <v>2019</v>
      </c>
    </row>
    <row r="2211" spans="1:21" ht="15.5">
      <c r="A2211" s="51">
        <v>248</v>
      </c>
      <c r="B2211" s="51" t="s">
        <v>864</v>
      </c>
      <c r="C2211" s="51" t="s">
        <v>354</v>
      </c>
      <c r="D2211" s="51" t="str">
        <f t="shared" si="34"/>
        <v>PPPGDPEcuador</v>
      </c>
      <c r="E2211" s="51" t="s">
        <v>865</v>
      </c>
      <c r="F2211" s="51" t="s">
        <v>155</v>
      </c>
      <c r="G2211" s="51" t="s">
        <v>355</v>
      </c>
      <c r="H2211" s="51" t="s">
        <v>356</v>
      </c>
      <c r="I2211" s="51" t="s">
        <v>343</v>
      </c>
      <c r="J2211" s="51" t="s">
        <v>353</v>
      </c>
      <c r="K2211" s="51">
        <v>159.56</v>
      </c>
      <c r="L2211" s="51">
        <v>175.196</v>
      </c>
      <c r="M2211" s="51">
        <v>186.84700000000001</v>
      </c>
      <c r="N2211" s="51">
        <v>179.31</v>
      </c>
      <c r="O2211" s="51">
        <v>181.96700000000001</v>
      </c>
      <c r="P2211" s="51">
        <v>195.011</v>
      </c>
      <c r="Q2211" s="51">
        <v>202.268</v>
      </c>
      <c r="R2211" s="51">
        <v>205.90299999999999</v>
      </c>
      <c r="S2211" s="51">
        <v>192.77</v>
      </c>
      <c r="T2211" s="51">
        <v>201.19399999999999</v>
      </c>
      <c r="U2211" s="51">
        <v>2019</v>
      </c>
    </row>
    <row r="2212" spans="1:21" ht="15.5">
      <c r="A2212" s="51">
        <v>248</v>
      </c>
      <c r="B2212" s="51" t="s">
        <v>864</v>
      </c>
      <c r="C2212" s="51" t="s">
        <v>357</v>
      </c>
      <c r="D2212" s="51" t="str">
        <f t="shared" si="34"/>
        <v>NGDP_DEcuador</v>
      </c>
      <c r="E2212" s="51" t="s">
        <v>865</v>
      </c>
      <c r="F2212" s="51" t="s">
        <v>358</v>
      </c>
      <c r="G2212" s="51" t="s">
        <v>359</v>
      </c>
      <c r="H2212" s="51" t="s">
        <v>360</v>
      </c>
      <c r="I2212" s="51"/>
      <c r="J2212" s="51" t="s">
        <v>361</v>
      </c>
      <c r="K2212" s="51">
        <v>136.608</v>
      </c>
      <c r="L2212" s="51">
        <v>140.83699999999999</v>
      </c>
      <c r="M2212" s="51">
        <v>145.10499999999999</v>
      </c>
      <c r="N2212" s="51">
        <v>141.49</v>
      </c>
      <c r="O2212" s="51">
        <v>144.18100000000001</v>
      </c>
      <c r="P2212" s="51">
        <v>146.98699999999999</v>
      </c>
      <c r="Q2212" s="51">
        <v>149.661</v>
      </c>
      <c r="R2212" s="51">
        <v>150.40199999999999</v>
      </c>
      <c r="S2212" s="51">
        <v>145.387</v>
      </c>
      <c r="T2212" s="51">
        <v>147.60300000000001</v>
      </c>
      <c r="U2212" s="51">
        <v>2019</v>
      </c>
    </row>
    <row r="2213" spans="1:21" ht="15.5">
      <c r="A2213" s="51">
        <v>248</v>
      </c>
      <c r="B2213" s="51" t="s">
        <v>864</v>
      </c>
      <c r="C2213" s="51" t="s">
        <v>362</v>
      </c>
      <c r="D2213" s="51" t="str">
        <f t="shared" si="34"/>
        <v>NGDPRPCEcuador</v>
      </c>
      <c r="E2213" s="51" t="s">
        <v>865</v>
      </c>
      <c r="F2213" s="51" t="s">
        <v>363</v>
      </c>
      <c r="G2213" s="51" t="s">
        <v>364</v>
      </c>
      <c r="H2213" s="51" t="s">
        <v>342</v>
      </c>
      <c r="I2213" s="51" t="s">
        <v>333</v>
      </c>
      <c r="J2213" s="51" t="s">
        <v>365</v>
      </c>
      <c r="K2213" s="51">
        <v>4146.8</v>
      </c>
      <c r="L2213" s="51">
        <v>4281.92</v>
      </c>
      <c r="M2213" s="51">
        <v>4374.08</v>
      </c>
      <c r="N2213" s="51">
        <v>4310.79</v>
      </c>
      <c r="O2213" s="51">
        <v>4193.55</v>
      </c>
      <c r="P2213" s="51">
        <v>4229.3500000000004</v>
      </c>
      <c r="Q2213" s="51">
        <v>4221.8599999999997</v>
      </c>
      <c r="R2213" s="51">
        <v>4162.57</v>
      </c>
      <c r="S2213" s="51">
        <v>3797.02</v>
      </c>
      <c r="T2213" s="51">
        <v>3838.11</v>
      </c>
      <c r="U2213" s="51">
        <v>2019</v>
      </c>
    </row>
    <row r="2214" spans="1:21" ht="15.5">
      <c r="A2214" s="51">
        <v>248</v>
      </c>
      <c r="B2214" s="51" t="s">
        <v>864</v>
      </c>
      <c r="C2214" s="51" t="s">
        <v>366</v>
      </c>
      <c r="D2214" s="51" t="str">
        <f t="shared" si="34"/>
        <v>NGDPRPPPPCEcuador</v>
      </c>
      <c r="E2214" s="51" t="s">
        <v>865</v>
      </c>
      <c r="F2214" s="51" t="s">
        <v>363</v>
      </c>
      <c r="G2214" s="51" t="s">
        <v>367</v>
      </c>
      <c r="H2214" s="51" t="s">
        <v>368</v>
      </c>
      <c r="I2214" s="51" t="s">
        <v>333</v>
      </c>
      <c r="J2214" s="51" t="s">
        <v>365</v>
      </c>
      <c r="K2214" s="51">
        <v>11396.85</v>
      </c>
      <c r="L2214" s="51">
        <v>11768.18</v>
      </c>
      <c r="M2214" s="51">
        <v>12021.48</v>
      </c>
      <c r="N2214" s="51">
        <v>11847.54</v>
      </c>
      <c r="O2214" s="51">
        <v>11525.33</v>
      </c>
      <c r="P2214" s="51">
        <v>11623.72</v>
      </c>
      <c r="Q2214" s="51">
        <v>11603.14</v>
      </c>
      <c r="R2214" s="51">
        <v>11440.19</v>
      </c>
      <c r="S2214" s="51">
        <v>10435.530000000001</v>
      </c>
      <c r="T2214" s="51">
        <v>10548.44</v>
      </c>
      <c r="U2214" s="51">
        <v>2019</v>
      </c>
    </row>
    <row r="2215" spans="1:21" ht="15.5">
      <c r="A2215" s="51">
        <v>248</v>
      </c>
      <c r="B2215" s="51" t="s">
        <v>864</v>
      </c>
      <c r="C2215" s="51" t="s">
        <v>369</v>
      </c>
      <c r="D2215" s="51" t="str">
        <f t="shared" si="34"/>
        <v>NGDPPCEcuador</v>
      </c>
      <c r="E2215" s="51" t="s">
        <v>865</v>
      </c>
      <c r="F2215" s="51" t="s">
        <v>370</v>
      </c>
      <c r="G2215" s="51" t="s">
        <v>371</v>
      </c>
      <c r="H2215" s="51" t="s">
        <v>342</v>
      </c>
      <c r="I2215" s="51" t="s">
        <v>333</v>
      </c>
      <c r="J2215" s="51" t="s">
        <v>372</v>
      </c>
      <c r="K2215" s="51">
        <v>5664.89</v>
      </c>
      <c r="L2215" s="51">
        <v>6030.5</v>
      </c>
      <c r="M2215" s="51">
        <v>6347</v>
      </c>
      <c r="N2215" s="51">
        <v>6099.35</v>
      </c>
      <c r="O2215" s="51">
        <v>6046.3</v>
      </c>
      <c r="P2215" s="51">
        <v>6216.61</v>
      </c>
      <c r="Q2215" s="51">
        <v>6318.48</v>
      </c>
      <c r="R2215" s="51">
        <v>6260.6</v>
      </c>
      <c r="S2215" s="51">
        <v>5520.36</v>
      </c>
      <c r="T2215" s="51">
        <v>5665.18</v>
      </c>
      <c r="U2215" s="51">
        <v>2019</v>
      </c>
    </row>
    <row r="2216" spans="1:21" ht="15.5">
      <c r="A2216" s="51">
        <v>248</v>
      </c>
      <c r="B2216" s="51" t="s">
        <v>864</v>
      </c>
      <c r="C2216" s="51" t="s">
        <v>373</v>
      </c>
      <c r="D2216" s="51" t="str">
        <f t="shared" si="34"/>
        <v>NGDPDPCEcuador</v>
      </c>
      <c r="E2216" s="51" t="s">
        <v>865</v>
      </c>
      <c r="F2216" s="51" t="s">
        <v>370</v>
      </c>
      <c r="G2216" s="51" t="s">
        <v>374</v>
      </c>
      <c r="H2216" s="51" t="s">
        <v>352</v>
      </c>
      <c r="I2216" s="51" t="s">
        <v>333</v>
      </c>
      <c r="J2216" s="51" t="s">
        <v>372</v>
      </c>
      <c r="K2216" s="51">
        <v>5664.89</v>
      </c>
      <c r="L2216" s="51">
        <v>6030.5</v>
      </c>
      <c r="M2216" s="51">
        <v>6347</v>
      </c>
      <c r="N2216" s="51">
        <v>6099.35</v>
      </c>
      <c r="O2216" s="51">
        <v>6046.3</v>
      </c>
      <c r="P2216" s="51">
        <v>6216.61</v>
      </c>
      <c r="Q2216" s="51">
        <v>6318.48</v>
      </c>
      <c r="R2216" s="51">
        <v>6260.6</v>
      </c>
      <c r="S2216" s="51">
        <v>5520.36</v>
      </c>
      <c r="T2216" s="51">
        <v>5665.18</v>
      </c>
      <c r="U2216" s="51">
        <v>2019</v>
      </c>
    </row>
    <row r="2217" spans="1:21" ht="15.5">
      <c r="A2217" s="51">
        <v>248</v>
      </c>
      <c r="B2217" s="51" t="s">
        <v>864</v>
      </c>
      <c r="C2217" s="51" t="s">
        <v>375</v>
      </c>
      <c r="D2217" s="51" t="str">
        <f t="shared" si="34"/>
        <v>PPPPCEcuador</v>
      </c>
      <c r="E2217" s="51" t="s">
        <v>865</v>
      </c>
      <c r="F2217" s="51" t="s">
        <v>370</v>
      </c>
      <c r="G2217" s="51" t="s">
        <v>376</v>
      </c>
      <c r="H2217" s="51" t="s">
        <v>356</v>
      </c>
      <c r="I2217" s="51" t="s">
        <v>333</v>
      </c>
      <c r="J2217" s="51" t="s">
        <v>372</v>
      </c>
      <c r="K2217" s="51">
        <v>10280.26</v>
      </c>
      <c r="L2217" s="51">
        <v>11106.12</v>
      </c>
      <c r="M2217" s="51">
        <v>11657.9</v>
      </c>
      <c r="N2217" s="51">
        <v>11014.89</v>
      </c>
      <c r="O2217" s="51">
        <v>11009.16</v>
      </c>
      <c r="P2217" s="51">
        <v>11623.72</v>
      </c>
      <c r="Q2217" s="51">
        <v>11881.73</v>
      </c>
      <c r="R2217" s="51">
        <v>11924</v>
      </c>
      <c r="S2217" s="51">
        <v>11008.71</v>
      </c>
      <c r="T2217" s="51">
        <v>11330.6</v>
      </c>
      <c r="U2217" s="51">
        <v>2019</v>
      </c>
    </row>
    <row r="2218" spans="1:21" ht="15.5">
      <c r="A2218" s="51">
        <v>248</v>
      </c>
      <c r="B2218" s="51" t="s">
        <v>864</v>
      </c>
      <c r="C2218" s="51" t="s">
        <v>377</v>
      </c>
      <c r="D2218" s="51" t="str">
        <f t="shared" si="34"/>
        <v>NGAP_NPGDPEcuador</v>
      </c>
      <c r="E2218" s="51" t="s">
        <v>865</v>
      </c>
      <c r="F2218" s="51" t="s">
        <v>378</v>
      </c>
      <c r="G2218" s="51" t="s">
        <v>379</v>
      </c>
      <c r="H2218" s="51" t="s">
        <v>380</v>
      </c>
      <c r="I2218" s="51"/>
      <c r="J2218" s="51"/>
      <c r="K2218" s="51"/>
      <c r="L2218" s="51"/>
      <c r="M2218" s="51"/>
      <c r="N2218" s="51"/>
      <c r="O2218" s="51"/>
      <c r="P2218" s="51"/>
      <c r="Q2218" s="51"/>
      <c r="R2218" s="51"/>
      <c r="S2218" s="51"/>
      <c r="T2218" s="51"/>
      <c r="U2218" s="51"/>
    </row>
    <row r="2219" spans="1:21" ht="15.5">
      <c r="A2219" s="51">
        <v>248</v>
      </c>
      <c r="B2219" s="51" t="s">
        <v>864</v>
      </c>
      <c r="C2219" s="51" t="s">
        <v>381</v>
      </c>
      <c r="D2219" s="51" t="str">
        <f t="shared" si="34"/>
        <v>PPPSHEcuador</v>
      </c>
      <c r="E2219" s="51" t="s">
        <v>865</v>
      </c>
      <c r="F2219" s="51" t="s">
        <v>382</v>
      </c>
      <c r="G2219" s="51" t="s">
        <v>383</v>
      </c>
      <c r="H2219" s="51" t="s">
        <v>384</v>
      </c>
      <c r="I2219" s="51"/>
      <c r="J2219" s="51" t="s">
        <v>353</v>
      </c>
      <c r="K2219" s="51">
        <v>0.159</v>
      </c>
      <c r="L2219" s="51">
        <v>0.16700000000000001</v>
      </c>
      <c r="M2219" s="51">
        <v>0.17100000000000001</v>
      </c>
      <c r="N2219" s="51">
        <v>0.161</v>
      </c>
      <c r="O2219" s="51">
        <v>0.158</v>
      </c>
      <c r="P2219" s="51">
        <v>0.16</v>
      </c>
      <c r="Q2219" s="51">
        <v>0.157</v>
      </c>
      <c r="R2219" s="51">
        <v>0.153</v>
      </c>
      <c r="S2219" s="51">
        <v>0.14599999999999999</v>
      </c>
      <c r="T2219" s="51">
        <v>0.14199999999999999</v>
      </c>
      <c r="U2219" s="51">
        <v>2019</v>
      </c>
    </row>
    <row r="2220" spans="1:21" ht="15.5">
      <c r="A2220" s="51">
        <v>248</v>
      </c>
      <c r="B2220" s="51" t="s">
        <v>864</v>
      </c>
      <c r="C2220" s="51" t="s">
        <v>385</v>
      </c>
      <c r="D2220" s="51" t="str">
        <f t="shared" si="34"/>
        <v>PPPEXEcuador</v>
      </c>
      <c r="E2220" s="51" t="s">
        <v>865</v>
      </c>
      <c r="F2220" s="51" t="s">
        <v>386</v>
      </c>
      <c r="G2220" s="51" t="s">
        <v>387</v>
      </c>
      <c r="H2220" s="51" t="s">
        <v>388</v>
      </c>
      <c r="I2220" s="51"/>
      <c r="J2220" s="51" t="s">
        <v>353</v>
      </c>
      <c r="K2220" s="51">
        <v>0.55100000000000005</v>
      </c>
      <c r="L2220" s="51">
        <v>0.54300000000000004</v>
      </c>
      <c r="M2220" s="51">
        <v>0.54400000000000004</v>
      </c>
      <c r="N2220" s="51">
        <v>0.55400000000000005</v>
      </c>
      <c r="O2220" s="51">
        <v>0.54900000000000004</v>
      </c>
      <c r="P2220" s="51">
        <v>0.53500000000000003</v>
      </c>
      <c r="Q2220" s="51">
        <v>0.53200000000000003</v>
      </c>
      <c r="R2220" s="51">
        <v>0.52500000000000002</v>
      </c>
      <c r="S2220" s="51">
        <v>0.501</v>
      </c>
      <c r="T2220" s="51">
        <v>0.5</v>
      </c>
      <c r="U2220" s="51">
        <v>2019</v>
      </c>
    </row>
    <row r="2221" spans="1:21" ht="15.5">
      <c r="A2221" s="51">
        <v>248</v>
      </c>
      <c r="B2221" s="51" t="s">
        <v>864</v>
      </c>
      <c r="C2221" s="51" t="s">
        <v>389</v>
      </c>
      <c r="D2221" s="51" t="str">
        <f t="shared" si="34"/>
        <v>NID_NGDPEcuador</v>
      </c>
      <c r="E2221" s="51" t="s">
        <v>865</v>
      </c>
      <c r="F2221" s="51" t="s">
        <v>390</v>
      </c>
      <c r="G2221" s="51" t="s">
        <v>391</v>
      </c>
      <c r="H2221" s="51" t="s">
        <v>392</v>
      </c>
      <c r="I2221" s="51"/>
      <c r="J2221" s="51" t="s">
        <v>866</v>
      </c>
      <c r="K2221" s="51">
        <v>27.795999999999999</v>
      </c>
      <c r="L2221" s="51">
        <v>28.466999999999999</v>
      </c>
      <c r="M2221" s="51">
        <v>28.314</v>
      </c>
      <c r="N2221" s="51">
        <v>26.87</v>
      </c>
      <c r="O2221" s="51">
        <v>24.978999999999999</v>
      </c>
      <c r="P2221" s="51">
        <v>26.28</v>
      </c>
      <c r="Q2221" s="51">
        <v>26.748000000000001</v>
      </c>
      <c r="R2221" s="51">
        <v>25.905999999999999</v>
      </c>
      <c r="S2221" s="51">
        <v>20.762</v>
      </c>
      <c r="T2221" s="51">
        <v>21.783000000000001</v>
      </c>
      <c r="U2221" s="51">
        <v>2019</v>
      </c>
    </row>
    <row r="2222" spans="1:21" ht="15.5">
      <c r="A2222" s="51">
        <v>248</v>
      </c>
      <c r="B2222" s="51" t="s">
        <v>864</v>
      </c>
      <c r="C2222" s="51" t="s">
        <v>393</v>
      </c>
      <c r="D2222" s="51" t="str">
        <f t="shared" si="34"/>
        <v>NGSD_NGDPEcuador</v>
      </c>
      <c r="E2222" s="51" t="s">
        <v>865</v>
      </c>
      <c r="F2222" s="51" t="s">
        <v>394</v>
      </c>
      <c r="G2222" s="51" t="s">
        <v>395</v>
      </c>
      <c r="H2222" s="51" t="s">
        <v>392</v>
      </c>
      <c r="I2222" s="51"/>
      <c r="J2222" s="51" t="s">
        <v>866</v>
      </c>
      <c r="K2222" s="51">
        <v>27.629000000000001</v>
      </c>
      <c r="L2222" s="51">
        <v>27.486000000000001</v>
      </c>
      <c r="M2222" s="51">
        <v>27.657</v>
      </c>
      <c r="N2222" s="51">
        <v>24.632999999999999</v>
      </c>
      <c r="O2222" s="51">
        <v>26.094999999999999</v>
      </c>
      <c r="P2222" s="51">
        <v>26.137</v>
      </c>
      <c r="Q2222" s="51">
        <v>25.513000000000002</v>
      </c>
      <c r="R2222" s="51">
        <v>25.856999999999999</v>
      </c>
      <c r="S2222" s="51">
        <v>21.277999999999999</v>
      </c>
      <c r="T2222" s="51">
        <v>23.640999999999998</v>
      </c>
      <c r="U2222" s="51">
        <v>2019</v>
      </c>
    </row>
    <row r="2223" spans="1:21" ht="15.5">
      <c r="A2223" s="51">
        <v>248</v>
      </c>
      <c r="B2223" s="51" t="s">
        <v>864</v>
      </c>
      <c r="C2223" s="51" t="s">
        <v>396</v>
      </c>
      <c r="D2223" s="51" t="str">
        <f t="shared" si="34"/>
        <v>PCPIEcuador</v>
      </c>
      <c r="E2223" s="51" t="s">
        <v>865</v>
      </c>
      <c r="F2223" s="51" t="s">
        <v>397</v>
      </c>
      <c r="G2223" s="51" t="s">
        <v>398</v>
      </c>
      <c r="H2223" s="51" t="s">
        <v>360</v>
      </c>
      <c r="I2223" s="51"/>
      <c r="J2223" s="51" t="s">
        <v>867</v>
      </c>
      <c r="K2223" s="51">
        <v>93.302999999999997</v>
      </c>
      <c r="L2223" s="51">
        <v>95.841999999999999</v>
      </c>
      <c r="M2223" s="51">
        <v>99.281999999999996</v>
      </c>
      <c r="N2223" s="51">
        <v>103.22</v>
      </c>
      <c r="O2223" s="51">
        <v>105.004</v>
      </c>
      <c r="P2223" s="51">
        <v>105.44199999999999</v>
      </c>
      <c r="Q2223" s="51">
        <v>105.206</v>
      </c>
      <c r="R2223" s="51">
        <v>105.486</v>
      </c>
      <c r="S2223" s="51">
        <v>105.129</v>
      </c>
      <c r="T2223" s="51">
        <v>105.64400000000001</v>
      </c>
      <c r="U2223" s="51">
        <v>2020</v>
      </c>
    </row>
    <row r="2224" spans="1:21" ht="15.5">
      <c r="A2224" s="51">
        <v>248</v>
      </c>
      <c r="B2224" s="51" t="s">
        <v>864</v>
      </c>
      <c r="C2224" s="51" t="s">
        <v>400</v>
      </c>
      <c r="D2224" s="51" t="str">
        <f t="shared" si="34"/>
        <v>PCPIPCHEcuador</v>
      </c>
      <c r="E2224" s="51" t="s">
        <v>865</v>
      </c>
      <c r="F2224" s="51" t="s">
        <v>397</v>
      </c>
      <c r="G2224" s="51" t="s">
        <v>401</v>
      </c>
      <c r="H2224" s="51" t="s">
        <v>347</v>
      </c>
      <c r="I2224" s="51"/>
      <c r="J2224" s="51" t="s">
        <v>402</v>
      </c>
      <c r="K2224" s="51">
        <v>5.1020000000000003</v>
      </c>
      <c r="L2224" s="51">
        <v>2.722</v>
      </c>
      <c r="M2224" s="51">
        <v>3.589</v>
      </c>
      <c r="N2224" s="51">
        <v>3.9660000000000002</v>
      </c>
      <c r="O2224" s="51">
        <v>1.728</v>
      </c>
      <c r="P2224" s="51">
        <v>0.41699999999999998</v>
      </c>
      <c r="Q2224" s="51">
        <v>-0.224</v>
      </c>
      <c r="R2224" s="51">
        <v>0.26600000000000001</v>
      </c>
      <c r="S2224" s="51">
        <v>-0.33900000000000002</v>
      </c>
      <c r="T2224" s="51">
        <v>0.49</v>
      </c>
      <c r="U2224" s="51">
        <v>2020</v>
      </c>
    </row>
    <row r="2225" spans="1:21" ht="15.5">
      <c r="A2225" s="51">
        <v>248</v>
      </c>
      <c r="B2225" s="51" t="s">
        <v>864</v>
      </c>
      <c r="C2225" s="51" t="s">
        <v>403</v>
      </c>
      <c r="D2225" s="51" t="str">
        <f t="shared" si="34"/>
        <v>PCPIEEcuador</v>
      </c>
      <c r="E2225" s="51" t="s">
        <v>865</v>
      </c>
      <c r="F2225" s="51" t="s">
        <v>404</v>
      </c>
      <c r="G2225" s="51" t="s">
        <v>405</v>
      </c>
      <c r="H2225" s="51" t="s">
        <v>360</v>
      </c>
      <c r="I2225" s="51"/>
      <c r="J2225" s="51" t="s">
        <v>867</v>
      </c>
      <c r="K2225" s="51">
        <v>94.531000000000006</v>
      </c>
      <c r="L2225" s="51">
        <v>97.084000000000003</v>
      </c>
      <c r="M2225" s="51">
        <v>100.64400000000001</v>
      </c>
      <c r="N2225" s="51">
        <v>104.04600000000001</v>
      </c>
      <c r="O2225" s="51">
        <v>105.211</v>
      </c>
      <c r="P2225" s="51">
        <v>105.004</v>
      </c>
      <c r="Q2225" s="51">
        <v>105.283</v>
      </c>
      <c r="R2225" s="51">
        <v>105.215</v>
      </c>
      <c r="S2225" s="51">
        <v>104.233</v>
      </c>
      <c r="T2225" s="51">
        <v>106.372</v>
      </c>
      <c r="U2225" s="51">
        <v>2020</v>
      </c>
    </row>
    <row r="2226" spans="1:21" ht="15.5">
      <c r="A2226" s="51">
        <v>248</v>
      </c>
      <c r="B2226" s="51" t="s">
        <v>864</v>
      </c>
      <c r="C2226" s="51" t="s">
        <v>406</v>
      </c>
      <c r="D2226" s="51" t="str">
        <f t="shared" si="34"/>
        <v>PCPIEPCHEcuador</v>
      </c>
      <c r="E2226" s="51" t="s">
        <v>865</v>
      </c>
      <c r="F2226" s="51" t="s">
        <v>404</v>
      </c>
      <c r="G2226" s="51" t="s">
        <v>407</v>
      </c>
      <c r="H2226" s="51" t="s">
        <v>347</v>
      </c>
      <c r="I2226" s="51"/>
      <c r="J2226" s="51" t="s">
        <v>408</v>
      </c>
      <c r="K2226" s="51">
        <v>4.1639999999999997</v>
      </c>
      <c r="L2226" s="51">
        <v>2.7010000000000001</v>
      </c>
      <c r="M2226" s="51">
        <v>3.6669999999999998</v>
      </c>
      <c r="N2226" s="51">
        <v>3.38</v>
      </c>
      <c r="O2226" s="51">
        <v>1.1200000000000001</v>
      </c>
      <c r="P2226" s="51">
        <v>-0.19700000000000001</v>
      </c>
      <c r="Q2226" s="51">
        <v>0.26600000000000001</v>
      </c>
      <c r="R2226" s="51">
        <v>-6.5000000000000002E-2</v>
      </c>
      <c r="S2226" s="51">
        <v>-0.93300000000000005</v>
      </c>
      <c r="T2226" s="51">
        <v>2.052</v>
      </c>
      <c r="U2226" s="51">
        <v>2020</v>
      </c>
    </row>
    <row r="2227" spans="1:21" ht="15.5">
      <c r="A2227" s="51">
        <v>248</v>
      </c>
      <c r="B2227" s="51" t="s">
        <v>864</v>
      </c>
      <c r="C2227" s="51" t="s">
        <v>409</v>
      </c>
      <c r="D2227" s="51" t="str">
        <f t="shared" si="34"/>
        <v>FLIBOR6Ecuador</v>
      </c>
      <c r="E2227" s="51" t="s">
        <v>865</v>
      </c>
      <c r="F2227" s="51" t="s">
        <v>410</v>
      </c>
      <c r="G2227" s="51"/>
      <c r="H2227" s="51" t="s">
        <v>384</v>
      </c>
      <c r="I2227" s="51"/>
      <c r="J2227" s="51"/>
      <c r="K2227" s="51"/>
      <c r="L2227" s="51"/>
      <c r="M2227" s="51"/>
      <c r="N2227" s="51"/>
      <c r="O2227" s="51"/>
      <c r="P2227" s="51"/>
      <c r="Q2227" s="51"/>
      <c r="R2227" s="51"/>
      <c r="S2227" s="51"/>
      <c r="T2227" s="51"/>
      <c r="U2227" s="51"/>
    </row>
    <row r="2228" spans="1:21" ht="15.5">
      <c r="A2228" s="51">
        <v>248</v>
      </c>
      <c r="B2228" s="51" t="s">
        <v>864</v>
      </c>
      <c r="C2228" s="51" t="s">
        <v>411</v>
      </c>
      <c r="D2228" s="51" t="str">
        <f t="shared" si="34"/>
        <v>TM_RPCHEcuador</v>
      </c>
      <c r="E2228" s="51" t="s">
        <v>865</v>
      </c>
      <c r="F2228" s="51" t="s">
        <v>412</v>
      </c>
      <c r="G2228" s="51" t="s">
        <v>413</v>
      </c>
      <c r="H2228" s="51" t="s">
        <v>347</v>
      </c>
      <c r="I2228" s="51"/>
      <c r="J2228" s="51" t="s">
        <v>868</v>
      </c>
      <c r="K2228" s="51">
        <v>0.38500000000000001</v>
      </c>
      <c r="L2228" s="51">
        <v>7.6040000000000001</v>
      </c>
      <c r="M2228" s="51">
        <v>4.3460000000000001</v>
      </c>
      <c r="N2228" s="51">
        <v>-7.82</v>
      </c>
      <c r="O2228" s="51">
        <v>-7.8520000000000003</v>
      </c>
      <c r="P2228" s="51">
        <v>14.788</v>
      </c>
      <c r="Q2228" s="51">
        <v>3.6320000000000001</v>
      </c>
      <c r="R2228" s="51">
        <v>0.61099999999999999</v>
      </c>
      <c r="S2228" s="51">
        <v>-20.379000000000001</v>
      </c>
      <c r="T2228" s="51">
        <v>4.085</v>
      </c>
      <c r="U2228" s="51">
        <v>2019</v>
      </c>
    </row>
    <row r="2229" spans="1:21" ht="15.5">
      <c r="A2229" s="51">
        <v>248</v>
      </c>
      <c r="B2229" s="51" t="s">
        <v>864</v>
      </c>
      <c r="C2229" s="51" t="s">
        <v>415</v>
      </c>
      <c r="D2229" s="51" t="str">
        <f t="shared" si="34"/>
        <v>TMG_RPCHEcuador</v>
      </c>
      <c r="E2229" s="51" t="s">
        <v>865</v>
      </c>
      <c r="F2229" s="51" t="s">
        <v>416</v>
      </c>
      <c r="G2229" s="51" t="s">
        <v>417</v>
      </c>
      <c r="H2229" s="51" t="s">
        <v>347</v>
      </c>
      <c r="I2229" s="51"/>
      <c r="J2229" s="51" t="s">
        <v>868</v>
      </c>
      <c r="K2229" s="51">
        <v>0.40600000000000003</v>
      </c>
      <c r="L2229" s="51">
        <v>7.7149999999999999</v>
      </c>
      <c r="M2229" s="51">
        <v>4.9249999999999998</v>
      </c>
      <c r="N2229" s="51">
        <v>-7.5039999999999996</v>
      </c>
      <c r="O2229" s="51">
        <v>-10.494</v>
      </c>
      <c r="P2229" s="51">
        <v>17.105</v>
      </c>
      <c r="Q2229" s="51">
        <v>3.5880000000000001</v>
      </c>
      <c r="R2229" s="51">
        <v>0.19</v>
      </c>
      <c r="S2229" s="51">
        <v>-18.318999999999999</v>
      </c>
      <c r="T2229" s="51">
        <v>3.7869999999999999</v>
      </c>
      <c r="U2229" s="51">
        <v>2019</v>
      </c>
    </row>
    <row r="2230" spans="1:21" ht="15.5">
      <c r="A2230" s="51">
        <v>248</v>
      </c>
      <c r="B2230" s="51" t="s">
        <v>864</v>
      </c>
      <c r="C2230" s="51" t="s">
        <v>418</v>
      </c>
      <c r="D2230" s="51" t="str">
        <f t="shared" si="34"/>
        <v>TX_RPCHEcuador</v>
      </c>
      <c r="E2230" s="51" t="s">
        <v>865</v>
      </c>
      <c r="F2230" s="51" t="s">
        <v>419</v>
      </c>
      <c r="G2230" s="51" t="s">
        <v>420</v>
      </c>
      <c r="H2230" s="51" t="s">
        <v>347</v>
      </c>
      <c r="I2230" s="51"/>
      <c r="J2230" s="51" t="s">
        <v>868</v>
      </c>
      <c r="K2230" s="51">
        <v>4.9969999999999999</v>
      </c>
      <c r="L2230" s="51">
        <v>4.57</v>
      </c>
      <c r="M2230" s="51">
        <v>6.1779999999999999</v>
      </c>
      <c r="N2230" s="51">
        <v>-0.435</v>
      </c>
      <c r="O2230" s="51">
        <v>4.6890000000000001</v>
      </c>
      <c r="P2230" s="51">
        <v>1.6930000000000001</v>
      </c>
      <c r="Q2230" s="51">
        <v>0.745</v>
      </c>
      <c r="R2230" s="51">
        <v>6.01</v>
      </c>
      <c r="S2230" s="51">
        <v>-2.6619999999999999</v>
      </c>
      <c r="T2230" s="51">
        <v>-0.53400000000000003</v>
      </c>
      <c r="U2230" s="51">
        <v>2019</v>
      </c>
    </row>
    <row r="2231" spans="1:21" ht="15.5">
      <c r="A2231" s="51">
        <v>248</v>
      </c>
      <c r="B2231" s="51" t="s">
        <v>864</v>
      </c>
      <c r="C2231" s="51" t="s">
        <v>421</v>
      </c>
      <c r="D2231" s="51" t="str">
        <f t="shared" si="34"/>
        <v>TXG_RPCHEcuador</v>
      </c>
      <c r="E2231" s="51" t="s">
        <v>865</v>
      </c>
      <c r="F2231" s="51" t="s">
        <v>422</v>
      </c>
      <c r="G2231" s="51" t="s">
        <v>423</v>
      </c>
      <c r="H2231" s="51" t="s">
        <v>347</v>
      </c>
      <c r="I2231" s="51"/>
      <c r="J2231" s="51" t="s">
        <v>868</v>
      </c>
      <c r="K2231" s="51">
        <v>4.7590000000000003</v>
      </c>
      <c r="L2231" s="51">
        <v>4.1280000000000001</v>
      </c>
      <c r="M2231" s="51">
        <v>5.7789999999999999</v>
      </c>
      <c r="N2231" s="51">
        <v>-0.29899999999999999</v>
      </c>
      <c r="O2231" s="51">
        <v>4.2560000000000002</v>
      </c>
      <c r="P2231" s="51">
        <v>0.85099999999999998</v>
      </c>
      <c r="Q2231" s="51">
        <v>-0.11600000000000001</v>
      </c>
      <c r="R2231" s="51">
        <v>6.3579999999999997</v>
      </c>
      <c r="S2231" s="51">
        <v>2.7759999999999998</v>
      </c>
      <c r="T2231" s="51">
        <v>-0.98899999999999999</v>
      </c>
      <c r="U2231" s="51">
        <v>2019</v>
      </c>
    </row>
    <row r="2232" spans="1:21" ht="15.5">
      <c r="A2232" s="51">
        <v>248</v>
      </c>
      <c r="B2232" s="51" t="s">
        <v>864</v>
      </c>
      <c r="C2232" s="51" t="s">
        <v>424</v>
      </c>
      <c r="D2232" s="51" t="str">
        <f t="shared" si="34"/>
        <v>LUREcuador</v>
      </c>
      <c r="E2232" s="51" t="s">
        <v>865</v>
      </c>
      <c r="F2232" s="51" t="s">
        <v>425</v>
      </c>
      <c r="G2232" s="51" t="s">
        <v>426</v>
      </c>
      <c r="H2232" s="51" t="s">
        <v>427</v>
      </c>
      <c r="I2232" s="51"/>
      <c r="J2232" s="51" t="s">
        <v>869</v>
      </c>
      <c r="K2232" s="51">
        <v>4.12</v>
      </c>
      <c r="L2232" s="51">
        <v>4.1500000000000004</v>
      </c>
      <c r="M2232" s="51">
        <v>3.8</v>
      </c>
      <c r="N2232" s="51">
        <v>4.7699999999999996</v>
      </c>
      <c r="O2232" s="51">
        <v>5.21</v>
      </c>
      <c r="P2232" s="51">
        <v>4.62</v>
      </c>
      <c r="Q2232" s="51">
        <v>3.69</v>
      </c>
      <c r="R2232" s="51">
        <v>3.84</v>
      </c>
      <c r="S2232" s="51">
        <v>5.2670000000000003</v>
      </c>
      <c r="T2232" s="51">
        <v>4.4610000000000003</v>
      </c>
      <c r="U2232" s="51">
        <v>2019</v>
      </c>
    </row>
    <row r="2233" spans="1:21" ht="15.5">
      <c r="A2233" s="51">
        <v>248</v>
      </c>
      <c r="B2233" s="51" t="s">
        <v>864</v>
      </c>
      <c r="C2233" s="51" t="s">
        <v>428</v>
      </c>
      <c r="D2233" s="51" t="str">
        <f t="shared" si="34"/>
        <v>LEEcuador</v>
      </c>
      <c r="E2233" s="51" t="s">
        <v>865</v>
      </c>
      <c r="F2233" s="51" t="s">
        <v>429</v>
      </c>
      <c r="G2233" s="51" t="s">
        <v>430</v>
      </c>
      <c r="H2233" s="51" t="s">
        <v>431</v>
      </c>
      <c r="I2233" s="51" t="s">
        <v>432</v>
      </c>
      <c r="J2233" s="51"/>
      <c r="K2233" s="51"/>
      <c r="L2233" s="51"/>
      <c r="M2233" s="51"/>
      <c r="N2233" s="51"/>
      <c r="O2233" s="51"/>
      <c r="P2233" s="51"/>
      <c r="Q2233" s="51"/>
      <c r="R2233" s="51"/>
      <c r="S2233" s="51"/>
      <c r="T2233" s="51"/>
      <c r="U2233" s="51"/>
    </row>
    <row r="2234" spans="1:21" ht="15.5">
      <c r="A2234" s="51">
        <v>248</v>
      </c>
      <c r="B2234" s="51" t="s">
        <v>864</v>
      </c>
      <c r="C2234" s="51" t="s">
        <v>433</v>
      </c>
      <c r="D2234" s="51" t="str">
        <f t="shared" si="34"/>
        <v>LPEcuador</v>
      </c>
      <c r="E2234" s="51" t="s">
        <v>865</v>
      </c>
      <c r="F2234" s="51" t="s">
        <v>434</v>
      </c>
      <c r="G2234" s="51" t="s">
        <v>435</v>
      </c>
      <c r="H2234" s="51" t="s">
        <v>431</v>
      </c>
      <c r="I2234" s="51" t="s">
        <v>432</v>
      </c>
      <c r="J2234" s="51" t="s">
        <v>870</v>
      </c>
      <c r="K2234" s="51">
        <v>15.521000000000001</v>
      </c>
      <c r="L2234" s="51">
        <v>15.775</v>
      </c>
      <c r="M2234" s="51">
        <v>16.027000000000001</v>
      </c>
      <c r="N2234" s="51">
        <v>16.279</v>
      </c>
      <c r="O2234" s="51">
        <v>16.529</v>
      </c>
      <c r="P2234" s="51">
        <v>16.777000000000001</v>
      </c>
      <c r="Q2234" s="51">
        <v>17.023</v>
      </c>
      <c r="R2234" s="51">
        <v>17.268000000000001</v>
      </c>
      <c r="S2234" s="51">
        <v>17.510999999999999</v>
      </c>
      <c r="T2234" s="51">
        <v>17.757000000000001</v>
      </c>
      <c r="U2234" s="51">
        <v>2019</v>
      </c>
    </row>
    <row r="2235" spans="1:21" ht="15.5">
      <c r="A2235" s="51">
        <v>248</v>
      </c>
      <c r="B2235" s="51" t="s">
        <v>864</v>
      </c>
      <c r="C2235" s="51" t="s">
        <v>437</v>
      </c>
      <c r="D2235" s="51" t="str">
        <f t="shared" si="34"/>
        <v>GGREcuador</v>
      </c>
      <c r="E2235" s="51" t="s">
        <v>865</v>
      </c>
      <c r="F2235" s="51" t="s">
        <v>438</v>
      </c>
      <c r="G2235" s="51" t="s">
        <v>439</v>
      </c>
      <c r="H2235" s="51" t="s">
        <v>342</v>
      </c>
      <c r="I2235" s="51" t="s">
        <v>343</v>
      </c>
      <c r="J2235" s="51" t="s">
        <v>871</v>
      </c>
      <c r="K2235" s="51">
        <v>34.57</v>
      </c>
      <c r="L2235" s="51">
        <v>37.26</v>
      </c>
      <c r="M2235" s="51">
        <v>39.031999999999996</v>
      </c>
      <c r="N2235" s="51">
        <v>33.322000000000003</v>
      </c>
      <c r="O2235" s="51">
        <v>30.314</v>
      </c>
      <c r="P2235" s="51">
        <v>33.426000000000002</v>
      </c>
      <c r="Q2235" s="51">
        <v>37.996000000000002</v>
      </c>
      <c r="R2235" s="51">
        <v>35.914000000000001</v>
      </c>
      <c r="S2235" s="51">
        <v>29.49</v>
      </c>
      <c r="T2235" s="51">
        <v>33.076000000000001</v>
      </c>
      <c r="U2235" s="51">
        <v>2019</v>
      </c>
    </row>
    <row r="2236" spans="1:21" ht="15.5">
      <c r="A2236" s="51">
        <v>248</v>
      </c>
      <c r="B2236" s="51" t="s">
        <v>864</v>
      </c>
      <c r="C2236" s="51" t="s">
        <v>441</v>
      </c>
      <c r="D2236" s="51" t="str">
        <f t="shared" si="34"/>
        <v>GGR_NGDPEcuador</v>
      </c>
      <c r="E2236" s="51" t="s">
        <v>865</v>
      </c>
      <c r="F2236" s="51" t="s">
        <v>438</v>
      </c>
      <c r="G2236" s="51" t="s">
        <v>439</v>
      </c>
      <c r="H2236" s="51" t="s">
        <v>392</v>
      </c>
      <c r="I2236" s="51"/>
      <c r="J2236" s="51" t="s">
        <v>442</v>
      </c>
      <c r="K2236" s="51">
        <v>39.317</v>
      </c>
      <c r="L2236" s="51">
        <v>39.167000000000002</v>
      </c>
      <c r="M2236" s="51">
        <v>38.369999999999997</v>
      </c>
      <c r="N2236" s="51">
        <v>33.56</v>
      </c>
      <c r="O2236" s="51">
        <v>30.332999999999998</v>
      </c>
      <c r="P2236" s="51">
        <v>32.049999999999997</v>
      </c>
      <c r="Q2236" s="51">
        <v>35.325000000000003</v>
      </c>
      <c r="R2236" s="51">
        <v>33.220999999999997</v>
      </c>
      <c r="S2236" s="51">
        <v>30.507000000000001</v>
      </c>
      <c r="T2236" s="51">
        <v>32.880000000000003</v>
      </c>
      <c r="U2236" s="51">
        <v>2019</v>
      </c>
    </row>
    <row r="2237" spans="1:21" ht="15.5">
      <c r="A2237" s="51">
        <v>248</v>
      </c>
      <c r="B2237" s="51" t="s">
        <v>864</v>
      </c>
      <c r="C2237" s="51" t="s">
        <v>443</v>
      </c>
      <c r="D2237" s="51" t="str">
        <f t="shared" si="34"/>
        <v>GGXEcuador</v>
      </c>
      <c r="E2237" s="51" t="s">
        <v>865</v>
      </c>
      <c r="F2237" s="51" t="s">
        <v>444</v>
      </c>
      <c r="G2237" s="51" t="s">
        <v>445</v>
      </c>
      <c r="H2237" s="51" t="s">
        <v>342</v>
      </c>
      <c r="I2237" s="51" t="s">
        <v>343</v>
      </c>
      <c r="J2237" s="51" t="s">
        <v>871</v>
      </c>
      <c r="K2237" s="51">
        <v>35.393999999999998</v>
      </c>
      <c r="L2237" s="51">
        <v>41.606999999999999</v>
      </c>
      <c r="M2237" s="51">
        <v>44.345999999999997</v>
      </c>
      <c r="N2237" s="51">
        <v>39.398000000000003</v>
      </c>
      <c r="O2237" s="51">
        <v>38.54</v>
      </c>
      <c r="P2237" s="51">
        <v>38.079000000000001</v>
      </c>
      <c r="Q2237" s="51">
        <v>41.411999999999999</v>
      </c>
      <c r="R2237" s="51">
        <v>39.319000000000003</v>
      </c>
      <c r="S2237" s="51">
        <v>35.621000000000002</v>
      </c>
      <c r="T2237" s="51">
        <v>35.512999999999998</v>
      </c>
      <c r="U2237" s="51">
        <v>2019</v>
      </c>
    </row>
    <row r="2238" spans="1:21" ht="15.5">
      <c r="A2238" s="51">
        <v>248</v>
      </c>
      <c r="B2238" s="51" t="s">
        <v>864</v>
      </c>
      <c r="C2238" s="51" t="s">
        <v>446</v>
      </c>
      <c r="D2238" s="51" t="str">
        <f t="shared" si="34"/>
        <v>GGX_NGDPEcuador</v>
      </c>
      <c r="E2238" s="51" t="s">
        <v>865</v>
      </c>
      <c r="F2238" s="51" t="s">
        <v>444</v>
      </c>
      <c r="G2238" s="51" t="s">
        <v>445</v>
      </c>
      <c r="H2238" s="51" t="s">
        <v>392</v>
      </c>
      <c r="I2238" s="51"/>
      <c r="J2238" s="51" t="s">
        <v>447</v>
      </c>
      <c r="K2238" s="51">
        <v>40.255000000000003</v>
      </c>
      <c r="L2238" s="51">
        <v>43.737000000000002</v>
      </c>
      <c r="M2238" s="51">
        <v>43.594000000000001</v>
      </c>
      <c r="N2238" s="51">
        <v>39.679000000000002</v>
      </c>
      <c r="O2238" s="51">
        <v>38.564999999999998</v>
      </c>
      <c r="P2238" s="51">
        <v>36.511000000000003</v>
      </c>
      <c r="Q2238" s="51">
        <v>38.5</v>
      </c>
      <c r="R2238" s="51">
        <v>36.369999999999997</v>
      </c>
      <c r="S2238" s="51">
        <v>36.85</v>
      </c>
      <c r="T2238" s="51">
        <v>35.302999999999997</v>
      </c>
      <c r="U2238" s="51">
        <v>2019</v>
      </c>
    </row>
    <row r="2239" spans="1:21" ht="15.5">
      <c r="A2239" s="51">
        <v>248</v>
      </c>
      <c r="B2239" s="51" t="s">
        <v>864</v>
      </c>
      <c r="C2239" s="51" t="s">
        <v>448</v>
      </c>
      <c r="D2239" s="51" t="str">
        <f t="shared" si="34"/>
        <v>GGXCNLEcuador</v>
      </c>
      <c r="E2239" s="51" t="s">
        <v>865</v>
      </c>
      <c r="F2239" s="51" t="s">
        <v>449</v>
      </c>
      <c r="G2239" s="51" t="s">
        <v>450</v>
      </c>
      <c r="H2239" s="51" t="s">
        <v>342</v>
      </c>
      <c r="I2239" s="51" t="s">
        <v>343</v>
      </c>
      <c r="J2239" s="51" t="s">
        <v>871</v>
      </c>
      <c r="K2239" s="51">
        <v>-0.82399999999999995</v>
      </c>
      <c r="L2239" s="51">
        <v>-4.3479999999999999</v>
      </c>
      <c r="M2239" s="51">
        <v>-5.3140000000000001</v>
      </c>
      <c r="N2239" s="51">
        <v>-6.0759999999999996</v>
      </c>
      <c r="O2239" s="51">
        <v>-8.2260000000000009</v>
      </c>
      <c r="P2239" s="51">
        <v>-4.6529999999999996</v>
      </c>
      <c r="Q2239" s="51">
        <v>-3.415</v>
      </c>
      <c r="R2239" s="51">
        <v>-3.4049999999999998</v>
      </c>
      <c r="S2239" s="51">
        <v>-6.1319999999999997</v>
      </c>
      <c r="T2239" s="51">
        <v>-2.4369999999999998</v>
      </c>
      <c r="U2239" s="51">
        <v>2019</v>
      </c>
    </row>
    <row r="2240" spans="1:21" ht="15.5">
      <c r="A2240" s="51">
        <v>248</v>
      </c>
      <c r="B2240" s="51" t="s">
        <v>864</v>
      </c>
      <c r="C2240" s="51" t="s">
        <v>451</v>
      </c>
      <c r="D2240" s="51" t="str">
        <f t="shared" si="34"/>
        <v>GGXCNL_NGDPEcuador</v>
      </c>
      <c r="E2240" s="51" t="s">
        <v>865</v>
      </c>
      <c r="F2240" s="51" t="s">
        <v>449</v>
      </c>
      <c r="G2240" s="51" t="s">
        <v>450</v>
      </c>
      <c r="H2240" s="51" t="s">
        <v>392</v>
      </c>
      <c r="I2240" s="51"/>
      <c r="J2240" s="51" t="s">
        <v>452</v>
      </c>
      <c r="K2240" s="51">
        <v>-0.93700000000000006</v>
      </c>
      <c r="L2240" s="51">
        <v>-4.57</v>
      </c>
      <c r="M2240" s="51">
        <v>-5.2240000000000002</v>
      </c>
      <c r="N2240" s="51">
        <v>-6.1189999999999998</v>
      </c>
      <c r="O2240" s="51">
        <v>-8.2319999999999993</v>
      </c>
      <c r="P2240" s="51">
        <v>-4.4610000000000003</v>
      </c>
      <c r="Q2240" s="51">
        <v>-3.1749999999999998</v>
      </c>
      <c r="R2240" s="51">
        <v>-3.149</v>
      </c>
      <c r="S2240" s="51">
        <v>-6.343</v>
      </c>
      <c r="T2240" s="51">
        <v>-2.423</v>
      </c>
      <c r="U2240" s="51">
        <v>2019</v>
      </c>
    </row>
    <row r="2241" spans="1:21" ht="15.5">
      <c r="A2241" s="51">
        <v>248</v>
      </c>
      <c r="B2241" s="51" t="s">
        <v>864</v>
      </c>
      <c r="C2241" s="51" t="s">
        <v>453</v>
      </c>
      <c r="D2241" s="51" t="str">
        <f t="shared" si="34"/>
        <v>GGSBEcuador</v>
      </c>
      <c r="E2241" s="51" t="s">
        <v>865</v>
      </c>
      <c r="F2241" s="51" t="s">
        <v>454</v>
      </c>
      <c r="G2241" s="51" t="s">
        <v>455</v>
      </c>
      <c r="H2241" s="51" t="s">
        <v>342</v>
      </c>
      <c r="I2241" s="51" t="s">
        <v>343</v>
      </c>
      <c r="J2241" s="51" t="s">
        <v>871</v>
      </c>
      <c r="K2241" s="51">
        <v>-2.0470000000000002</v>
      </c>
      <c r="L2241" s="51">
        <v>-5.6189999999999998</v>
      </c>
      <c r="M2241" s="51">
        <v>-6.4089999999999998</v>
      </c>
      <c r="N2241" s="51">
        <v>-6.5960000000000001</v>
      </c>
      <c r="O2241" s="51">
        <v>-6.8220000000000001</v>
      </c>
      <c r="P2241" s="51">
        <v>-4.032</v>
      </c>
      <c r="Q2241" s="51">
        <v>-5.0730000000000004</v>
      </c>
      <c r="R2241" s="51">
        <v>-3.7549999999999999</v>
      </c>
      <c r="S2241" s="51">
        <v>-4.6900000000000004</v>
      </c>
      <c r="T2241" s="51">
        <v>-2.2280000000000002</v>
      </c>
      <c r="U2241" s="51">
        <v>2019</v>
      </c>
    </row>
    <row r="2242" spans="1:21" ht="15.5">
      <c r="A2242" s="51">
        <v>248</v>
      </c>
      <c r="B2242" s="51" t="s">
        <v>864</v>
      </c>
      <c r="C2242" s="51" t="s">
        <v>456</v>
      </c>
      <c r="D2242" s="51" t="str">
        <f t="shared" si="34"/>
        <v>GGSB_NPGDPEcuador</v>
      </c>
      <c r="E2242" s="51" t="s">
        <v>865</v>
      </c>
      <c r="F2242" s="51" t="s">
        <v>454</v>
      </c>
      <c r="G2242" s="51" t="s">
        <v>455</v>
      </c>
      <c r="H2242" s="51" t="s">
        <v>380</v>
      </c>
      <c r="I2242" s="51"/>
      <c r="J2242" s="51" t="s">
        <v>505</v>
      </c>
      <c r="K2242" s="51">
        <v>-2.3439999999999999</v>
      </c>
      <c r="L2242" s="51">
        <v>-6.0069999999999997</v>
      </c>
      <c r="M2242" s="51">
        <v>-6.4619999999999997</v>
      </c>
      <c r="N2242" s="51">
        <v>-6.69</v>
      </c>
      <c r="O2242" s="51">
        <v>-6.7060000000000004</v>
      </c>
      <c r="P2242" s="51">
        <v>-3.851</v>
      </c>
      <c r="Q2242" s="51">
        <v>-4.7229999999999999</v>
      </c>
      <c r="R2242" s="51">
        <v>-3.4550000000000001</v>
      </c>
      <c r="S2242" s="51">
        <v>-4.5709999999999997</v>
      </c>
      <c r="T2242" s="51">
        <v>-2.1520000000000001</v>
      </c>
      <c r="U2242" s="51">
        <v>2019</v>
      </c>
    </row>
    <row r="2243" spans="1:21" ht="15.5">
      <c r="A2243" s="51">
        <v>248</v>
      </c>
      <c r="B2243" s="51" t="s">
        <v>864</v>
      </c>
      <c r="C2243" s="51" t="s">
        <v>457</v>
      </c>
      <c r="D2243" s="51" t="str">
        <f t="shared" ref="D2243:D2306" si="35">C2243&amp;E2243</f>
        <v>GGXONLBEcuador</v>
      </c>
      <c r="E2243" s="51" t="s">
        <v>865</v>
      </c>
      <c r="F2243" s="51" t="s">
        <v>458</v>
      </c>
      <c r="G2243" s="51" t="s">
        <v>459</v>
      </c>
      <c r="H2243" s="51" t="s">
        <v>342</v>
      </c>
      <c r="I2243" s="51" t="s">
        <v>343</v>
      </c>
      <c r="J2243" s="51" t="s">
        <v>871</v>
      </c>
      <c r="K2243" s="51">
        <v>-0.17199999999999999</v>
      </c>
      <c r="L2243" s="51">
        <v>-3.3769999999999998</v>
      </c>
      <c r="M2243" s="51">
        <v>-4.2910000000000004</v>
      </c>
      <c r="N2243" s="51">
        <v>-4.6550000000000002</v>
      </c>
      <c r="O2243" s="51">
        <v>-6.6660000000000004</v>
      </c>
      <c r="P2243" s="51">
        <v>-2.444</v>
      </c>
      <c r="Q2243" s="51">
        <v>-0.752</v>
      </c>
      <c r="R2243" s="51">
        <v>-0.49099999999999999</v>
      </c>
      <c r="S2243" s="51">
        <v>-3.2639999999999998</v>
      </c>
      <c r="T2243" s="51">
        <v>-0.99399999999999999</v>
      </c>
      <c r="U2243" s="51">
        <v>2019</v>
      </c>
    </row>
    <row r="2244" spans="1:21" ht="15.5">
      <c r="A2244" s="51">
        <v>248</v>
      </c>
      <c r="B2244" s="51" t="s">
        <v>864</v>
      </c>
      <c r="C2244" s="51" t="s">
        <v>460</v>
      </c>
      <c r="D2244" s="51" t="str">
        <f t="shared" si="35"/>
        <v>GGXONLB_NGDPEcuador</v>
      </c>
      <c r="E2244" s="51" t="s">
        <v>865</v>
      </c>
      <c r="F2244" s="51" t="s">
        <v>458</v>
      </c>
      <c r="G2244" s="51" t="s">
        <v>459</v>
      </c>
      <c r="H2244" s="51" t="s">
        <v>392</v>
      </c>
      <c r="I2244" s="51"/>
      <c r="J2244" s="51" t="s">
        <v>461</v>
      </c>
      <c r="K2244" s="51">
        <v>-0.19600000000000001</v>
      </c>
      <c r="L2244" s="51">
        <v>-3.55</v>
      </c>
      <c r="M2244" s="51">
        <v>-4.218</v>
      </c>
      <c r="N2244" s="51">
        <v>-4.6879999999999997</v>
      </c>
      <c r="O2244" s="51">
        <v>-6.67</v>
      </c>
      <c r="P2244" s="51">
        <v>-2.343</v>
      </c>
      <c r="Q2244" s="51">
        <v>-0.69899999999999995</v>
      </c>
      <c r="R2244" s="51">
        <v>-0.45400000000000001</v>
      </c>
      <c r="S2244" s="51">
        <v>-3.3759999999999999</v>
      </c>
      <c r="T2244" s="51">
        <v>-0.98799999999999999</v>
      </c>
      <c r="U2244" s="51">
        <v>2019</v>
      </c>
    </row>
    <row r="2245" spans="1:21" ht="15.5">
      <c r="A2245" s="51">
        <v>248</v>
      </c>
      <c r="B2245" s="51" t="s">
        <v>864</v>
      </c>
      <c r="C2245" s="51" t="s">
        <v>462</v>
      </c>
      <c r="D2245" s="51" t="str">
        <f t="shared" si="35"/>
        <v>GGXWDNEcuador</v>
      </c>
      <c r="E2245" s="51" t="s">
        <v>865</v>
      </c>
      <c r="F2245" s="51" t="s">
        <v>463</v>
      </c>
      <c r="G2245" s="51" t="s">
        <v>464</v>
      </c>
      <c r="H2245" s="51" t="s">
        <v>342</v>
      </c>
      <c r="I2245" s="51" t="s">
        <v>343</v>
      </c>
      <c r="J2245" s="51"/>
      <c r="K2245" s="51"/>
      <c r="L2245" s="51"/>
      <c r="M2245" s="51"/>
      <c r="N2245" s="51"/>
      <c r="O2245" s="51"/>
      <c r="P2245" s="51"/>
      <c r="Q2245" s="51"/>
      <c r="R2245" s="51"/>
      <c r="S2245" s="51"/>
      <c r="T2245" s="51"/>
      <c r="U2245" s="51"/>
    </row>
    <row r="2246" spans="1:21" ht="15.5">
      <c r="A2246" s="51">
        <v>248</v>
      </c>
      <c r="B2246" s="51" t="s">
        <v>864</v>
      </c>
      <c r="C2246" s="51" t="s">
        <v>465</v>
      </c>
      <c r="D2246" s="51" t="str">
        <f t="shared" si="35"/>
        <v>GGXWDN_NGDPEcuador</v>
      </c>
      <c r="E2246" s="51" t="s">
        <v>865</v>
      </c>
      <c r="F2246" s="51" t="s">
        <v>463</v>
      </c>
      <c r="G2246" s="51" t="s">
        <v>464</v>
      </c>
      <c r="H2246" s="51" t="s">
        <v>392</v>
      </c>
      <c r="I2246" s="51"/>
      <c r="J2246" s="51"/>
      <c r="K2246" s="51"/>
      <c r="L2246" s="51"/>
      <c r="M2246" s="51"/>
      <c r="N2246" s="51"/>
      <c r="O2246" s="51"/>
      <c r="P2246" s="51"/>
      <c r="Q2246" s="51"/>
      <c r="R2246" s="51"/>
      <c r="S2246" s="51"/>
      <c r="T2246" s="51"/>
      <c r="U2246" s="51"/>
    </row>
    <row r="2247" spans="1:21" ht="15.5">
      <c r="A2247" s="51">
        <v>248</v>
      </c>
      <c r="B2247" s="51" t="s">
        <v>864</v>
      </c>
      <c r="C2247" s="51" t="s">
        <v>466</v>
      </c>
      <c r="D2247" s="51" t="str">
        <f t="shared" si="35"/>
        <v>GGXWDGEcuador</v>
      </c>
      <c r="E2247" s="51" t="s">
        <v>865</v>
      </c>
      <c r="F2247" s="51" t="s">
        <v>467</v>
      </c>
      <c r="G2247" s="51" t="s">
        <v>468</v>
      </c>
      <c r="H2247" s="51" t="s">
        <v>342</v>
      </c>
      <c r="I2247" s="51" t="s">
        <v>343</v>
      </c>
      <c r="J2247" s="51" t="s">
        <v>871</v>
      </c>
      <c r="K2247" s="51">
        <v>15.382999999999999</v>
      </c>
      <c r="L2247" s="51">
        <v>19.056000000000001</v>
      </c>
      <c r="M2247" s="51">
        <v>27.542999999999999</v>
      </c>
      <c r="N2247" s="51">
        <v>33.558</v>
      </c>
      <c r="O2247" s="51">
        <v>43.139000000000003</v>
      </c>
      <c r="P2247" s="51">
        <v>46.533000000000001</v>
      </c>
      <c r="Q2247" s="51">
        <v>49.628999999999998</v>
      </c>
      <c r="R2247" s="51">
        <v>55.677999999999997</v>
      </c>
      <c r="S2247" s="51">
        <v>62.429000000000002</v>
      </c>
      <c r="T2247" s="51">
        <v>65.492000000000004</v>
      </c>
      <c r="U2247" s="51">
        <v>2019</v>
      </c>
    </row>
    <row r="2248" spans="1:21" ht="15.5">
      <c r="A2248" s="51">
        <v>248</v>
      </c>
      <c r="B2248" s="51" t="s">
        <v>864</v>
      </c>
      <c r="C2248" s="51" t="s">
        <v>469</v>
      </c>
      <c r="D2248" s="51" t="str">
        <f t="shared" si="35"/>
        <v>GGXWDG_NGDPEcuador</v>
      </c>
      <c r="E2248" s="51" t="s">
        <v>865</v>
      </c>
      <c r="F2248" s="51" t="s">
        <v>467</v>
      </c>
      <c r="G2248" s="51" t="s">
        <v>468</v>
      </c>
      <c r="H2248" s="51" t="s">
        <v>392</v>
      </c>
      <c r="I2248" s="51"/>
      <c r="J2248" s="51" t="s">
        <v>470</v>
      </c>
      <c r="K2248" s="51">
        <v>17.495999999999999</v>
      </c>
      <c r="L2248" s="51">
        <v>20.030999999999999</v>
      </c>
      <c r="M2248" s="51">
        <v>27.074999999999999</v>
      </c>
      <c r="N2248" s="51">
        <v>33.798000000000002</v>
      </c>
      <c r="O2248" s="51">
        <v>43.165999999999997</v>
      </c>
      <c r="P2248" s="51">
        <v>44.616999999999997</v>
      </c>
      <c r="Q2248" s="51">
        <v>46.139000000000003</v>
      </c>
      <c r="R2248" s="51">
        <v>51.502000000000002</v>
      </c>
      <c r="S2248" s="51">
        <v>64.581999999999994</v>
      </c>
      <c r="T2248" s="51">
        <v>65.103999999999999</v>
      </c>
      <c r="U2248" s="51">
        <v>2019</v>
      </c>
    </row>
    <row r="2249" spans="1:21" ht="15.5">
      <c r="A2249" s="51">
        <v>248</v>
      </c>
      <c r="B2249" s="51" t="s">
        <v>864</v>
      </c>
      <c r="C2249" s="51" t="s">
        <v>471</v>
      </c>
      <c r="D2249" s="51" t="str">
        <f t="shared" si="35"/>
        <v>NGDP_FYEcuador</v>
      </c>
      <c r="E2249" s="51" t="s">
        <v>865</v>
      </c>
      <c r="F2249" s="51" t="s">
        <v>472</v>
      </c>
      <c r="G2249" s="51" t="s">
        <v>473</v>
      </c>
      <c r="H2249" s="51" t="s">
        <v>342</v>
      </c>
      <c r="I2249" s="51" t="s">
        <v>343</v>
      </c>
      <c r="J2249" s="51" t="s">
        <v>871</v>
      </c>
      <c r="K2249" s="51">
        <v>87.924999999999997</v>
      </c>
      <c r="L2249" s="51">
        <v>95.13</v>
      </c>
      <c r="M2249" s="51">
        <v>101.726</v>
      </c>
      <c r="N2249" s="51">
        <v>99.29</v>
      </c>
      <c r="O2249" s="51">
        <v>99.938000000000002</v>
      </c>
      <c r="P2249" s="51">
        <v>104.29600000000001</v>
      </c>
      <c r="Q2249" s="51">
        <v>107.562</v>
      </c>
      <c r="R2249" s="51">
        <v>108.108</v>
      </c>
      <c r="S2249" s="51">
        <v>96.665000000000006</v>
      </c>
      <c r="T2249" s="51">
        <v>100.595</v>
      </c>
      <c r="U2249" s="51">
        <v>2019</v>
      </c>
    </row>
    <row r="2250" spans="1:21" ht="15.5">
      <c r="A2250" s="51">
        <v>248</v>
      </c>
      <c r="B2250" s="51" t="s">
        <v>864</v>
      </c>
      <c r="C2250" s="51" t="s">
        <v>474</v>
      </c>
      <c r="D2250" s="51" t="str">
        <f t="shared" si="35"/>
        <v>BCAEcuador</v>
      </c>
      <c r="E2250" s="51" t="s">
        <v>865</v>
      </c>
      <c r="F2250" s="51" t="s">
        <v>475</v>
      </c>
      <c r="G2250" s="51" t="s">
        <v>476</v>
      </c>
      <c r="H2250" s="51" t="s">
        <v>352</v>
      </c>
      <c r="I2250" s="51" t="s">
        <v>343</v>
      </c>
      <c r="J2250" s="51" t="s">
        <v>872</v>
      </c>
      <c r="K2250" s="51">
        <v>-0.14599999999999999</v>
      </c>
      <c r="L2250" s="51">
        <v>-0.93300000000000005</v>
      </c>
      <c r="M2250" s="51">
        <v>-0.66900000000000004</v>
      </c>
      <c r="N2250" s="51">
        <v>-2.2210000000000001</v>
      </c>
      <c r="O2250" s="51">
        <v>1.1160000000000001</v>
      </c>
      <c r="P2250" s="51">
        <v>-0.14899999999999999</v>
      </c>
      <c r="Q2250" s="51">
        <v>-1.3280000000000001</v>
      </c>
      <c r="R2250" s="51">
        <v>-5.2999999999999999E-2</v>
      </c>
      <c r="S2250" s="51">
        <v>0.499</v>
      </c>
      <c r="T2250" s="51">
        <v>1.869</v>
      </c>
      <c r="U2250" s="51">
        <v>2019</v>
      </c>
    </row>
    <row r="2251" spans="1:21" ht="15.5">
      <c r="A2251" s="51">
        <v>248</v>
      </c>
      <c r="B2251" s="51" t="s">
        <v>864</v>
      </c>
      <c r="C2251" s="51" t="s">
        <v>478</v>
      </c>
      <c r="D2251" s="51" t="str">
        <f t="shared" si="35"/>
        <v>BCA_NGDPDEcuador</v>
      </c>
      <c r="E2251" s="51" t="s">
        <v>865</v>
      </c>
      <c r="F2251" s="51" t="s">
        <v>475</v>
      </c>
      <c r="G2251" s="51" t="s">
        <v>476</v>
      </c>
      <c r="H2251" s="51" t="s">
        <v>392</v>
      </c>
      <c r="I2251" s="51"/>
      <c r="J2251" s="51" t="s">
        <v>479</v>
      </c>
      <c r="K2251" s="51">
        <v>-0.16700000000000001</v>
      </c>
      <c r="L2251" s="51">
        <v>-0.98099999999999998</v>
      </c>
      <c r="M2251" s="51">
        <v>-0.65700000000000003</v>
      </c>
      <c r="N2251" s="51">
        <v>-2.2370000000000001</v>
      </c>
      <c r="O2251" s="51">
        <v>1.1160000000000001</v>
      </c>
      <c r="P2251" s="51">
        <v>-0.14299999999999999</v>
      </c>
      <c r="Q2251" s="51">
        <v>-1.2350000000000001</v>
      </c>
      <c r="R2251" s="51">
        <v>-4.9000000000000002E-2</v>
      </c>
      <c r="S2251" s="51">
        <v>0.51600000000000001</v>
      </c>
      <c r="T2251" s="51">
        <v>1.8580000000000001</v>
      </c>
      <c r="U2251" s="51">
        <v>2019</v>
      </c>
    </row>
    <row r="2252" spans="1:21" ht="15.5">
      <c r="A2252" s="51">
        <v>469</v>
      </c>
      <c r="B2252" s="51" t="s">
        <v>873</v>
      </c>
      <c r="C2252" s="51" t="s">
        <v>338</v>
      </c>
      <c r="D2252" s="51" t="str">
        <f t="shared" si="35"/>
        <v>NGDP_REgypt</v>
      </c>
      <c r="E2252" s="51" t="s">
        <v>874</v>
      </c>
      <c r="F2252" s="51" t="s">
        <v>340</v>
      </c>
      <c r="G2252" s="51" t="s">
        <v>341</v>
      </c>
      <c r="H2252" s="51" t="s">
        <v>342</v>
      </c>
      <c r="I2252" s="51" t="s">
        <v>343</v>
      </c>
      <c r="J2252" s="51" t="s">
        <v>875</v>
      </c>
      <c r="K2252" s="51">
        <v>2879.53</v>
      </c>
      <c r="L2252" s="51">
        <v>2974.61</v>
      </c>
      <c r="M2252" s="51">
        <v>3061.35</v>
      </c>
      <c r="N2252" s="51">
        <v>3195.19</v>
      </c>
      <c r="O2252" s="51">
        <v>3334.07</v>
      </c>
      <c r="P2252" s="51">
        <v>3470</v>
      </c>
      <c r="Q2252" s="51">
        <v>3654.4</v>
      </c>
      <c r="R2252" s="51">
        <v>3857.5</v>
      </c>
      <c r="S2252" s="51">
        <v>3995.2</v>
      </c>
      <c r="T2252" s="51">
        <v>4094.01</v>
      </c>
      <c r="U2252" s="51">
        <v>2020</v>
      </c>
    </row>
    <row r="2253" spans="1:21" ht="15.5">
      <c r="A2253" s="51">
        <v>469</v>
      </c>
      <c r="B2253" s="51" t="s">
        <v>873</v>
      </c>
      <c r="C2253" s="51" t="s">
        <v>345</v>
      </c>
      <c r="D2253" s="51" t="str">
        <f t="shared" si="35"/>
        <v>NGDP_RPCHEgypt</v>
      </c>
      <c r="E2253" s="51" t="s">
        <v>874</v>
      </c>
      <c r="F2253" s="51" t="s">
        <v>340</v>
      </c>
      <c r="G2253" s="51" t="s">
        <v>346</v>
      </c>
      <c r="H2253" s="51" t="s">
        <v>347</v>
      </c>
      <c r="I2253" s="51"/>
      <c r="J2253" s="51" t="s">
        <v>348</v>
      </c>
      <c r="K2253" s="51">
        <v>2.226</v>
      </c>
      <c r="L2253" s="51">
        <v>3.302</v>
      </c>
      <c r="M2253" s="51">
        <v>2.9159999999999999</v>
      </c>
      <c r="N2253" s="51">
        <v>4.3719999999999999</v>
      </c>
      <c r="O2253" s="51">
        <v>4.3470000000000004</v>
      </c>
      <c r="P2253" s="51">
        <v>4.077</v>
      </c>
      <c r="Q2253" s="51">
        <v>5.3140000000000001</v>
      </c>
      <c r="R2253" s="51">
        <v>5.5579999999999998</v>
      </c>
      <c r="S2253" s="51">
        <v>3.57</v>
      </c>
      <c r="T2253" s="51">
        <v>2.4729999999999999</v>
      </c>
      <c r="U2253" s="51">
        <v>2020</v>
      </c>
    </row>
    <row r="2254" spans="1:21" ht="15.5">
      <c r="A2254" s="51">
        <v>469</v>
      </c>
      <c r="B2254" s="51" t="s">
        <v>873</v>
      </c>
      <c r="C2254" s="51" t="s">
        <v>349</v>
      </c>
      <c r="D2254" s="51" t="str">
        <f t="shared" si="35"/>
        <v>NGDPEgypt</v>
      </c>
      <c r="E2254" s="51" t="s">
        <v>874</v>
      </c>
      <c r="F2254" s="51" t="s">
        <v>155</v>
      </c>
      <c r="G2254" s="51" t="s">
        <v>350</v>
      </c>
      <c r="H2254" s="51" t="s">
        <v>342</v>
      </c>
      <c r="I2254" s="51" t="s">
        <v>343</v>
      </c>
      <c r="J2254" s="51" t="s">
        <v>875</v>
      </c>
      <c r="K2254" s="51">
        <v>1674.7</v>
      </c>
      <c r="L2254" s="51">
        <v>1860.4</v>
      </c>
      <c r="M2254" s="51">
        <v>2130</v>
      </c>
      <c r="N2254" s="51">
        <v>2443.9</v>
      </c>
      <c r="O2254" s="51">
        <v>2709.4</v>
      </c>
      <c r="P2254" s="51">
        <v>3470</v>
      </c>
      <c r="Q2254" s="51">
        <v>4437.3999999999996</v>
      </c>
      <c r="R2254" s="51">
        <v>5322.1</v>
      </c>
      <c r="S2254" s="51">
        <v>5820</v>
      </c>
      <c r="T2254" s="51">
        <v>6275.99</v>
      </c>
      <c r="U2254" s="51">
        <v>2020</v>
      </c>
    </row>
    <row r="2255" spans="1:21" ht="15.5">
      <c r="A2255" s="51">
        <v>469</v>
      </c>
      <c r="B2255" s="51" t="s">
        <v>873</v>
      </c>
      <c r="C2255" s="51" t="s">
        <v>157</v>
      </c>
      <c r="D2255" s="51" t="str">
        <f t="shared" si="35"/>
        <v>NGDPDEgypt</v>
      </c>
      <c r="E2255" s="51" t="s">
        <v>874</v>
      </c>
      <c r="F2255" s="51" t="s">
        <v>155</v>
      </c>
      <c r="G2255" s="51" t="s">
        <v>351</v>
      </c>
      <c r="H2255" s="51" t="s">
        <v>352</v>
      </c>
      <c r="I2255" s="51" t="s">
        <v>343</v>
      </c>
      <c r="J2255" s="51" t="s">
        <v>353</v>
      </c>
      <c r="K2255" s="51">
        <v>278.76900000000001</v>
      </c>
      <c r="L2255" s="51">
        <v>288.00700000000001</v>
      </c>
      <c r="M2255" s="51">
        <v>305.56700000000001</v>
      </c>
      <c r="N2255" s="51">
        <v>332.07499999999999</v>
      </c>
      <c r="O2255" s="51">
        <v>332.48399999999998</v>
      </c>
      <c r="P2255" s="51">
        <v>236.52799999999999</v>
      </c>
      <c r="Q2255" s="51">
        <v>250.25299999999999</v>
      </c>
      <c r="R2255" s="51">
        <v>302.33499999999998</v>
      </c>
      <c r="S2255" s="51">
        <v>361.84699999999998</v>
      </c>
      <c r="T2255" s="51">
        <v>394.28399999999999</v>
      </c>
      <c r="U2255" s="51">
        <v>2020</v>
      </c>
    </row>
    <row r="2256" spans="1:21" ht="15.5">
      <c r="A2256" s="51">
        <v>469</v>
      </c>
      <c r="B2256" s="51" t="s">
        <v>873</v>
      </c>
      <c r="C2256" s="51" t="s">
        <v>354</v>
      </c>
      <c r="D2256" s="51" t="str">
        <f t="shared" si="35"/>
        <v>PPPGDPEgypt</v>
      </c>
      <c r="E2256" s="51" t="s">
        <v>874</v>
      </c>
      <c r="F2256" s="51" t="s">
        <v>155</v>
      </c>
      <c r="G2256" s="51" t="s">
        <v>355</v>
      </c>
      <c r="H2256" s="51" t="s">
        <v>356</v>
      </c>
      <c r="I2256" s="51" t="s">
        <v>343</v>
      </c>
      <c r="J2256" s="51" t="s">
        <v>353</v>
      </c>
      <c r="K2256" s="51">
        <v>958.66</v>
      </c>
      <c r="L2256" s="51">
        <v>992.02200000000005</v>
      </c>
      <c r="M2256" s="51">
        <v>985.26199999999994</v>
      </c>
      <c r="N2256" s="51">
        <v>1064.24</v>
      </c>
      <c r="O2256" s="51">
        <v>1057.0899999999999</v>
      </c>
      <c r="P2256" s="51">
        <v>1062.27</v>
      </c>
      <c r="Q2256" s="51">
        <v>1145.58</v>
      </c>
      <c r="R2256" s="51">
        <v>1230.83</v>
      </c>
      <c r="S2256" s="51">
        <v>1290.22</v>
      </c>
      <c r="T2256" s="51">
        <v>1346.23</v>
      </c>
      <c r="U2256" s="51">
        <v>2020</v>
      </c>
    </row>
    <row r="2257" spans="1:21" ht="15.5">
      <c r="A2257" s="51">
        <v>469</v>
      </c>
      <c r="B2257" s="51" t="s">
        <v>873</v>
      </c>
      <c r="C2257" s="51" t="s">
        <v>357</v>
      </c>
      <c r="D2257" s="51" t="str">
        <f t="shared" si="35"/>
        <v>NGDP_DEgypt</v>
      </c>
      <c r="E2257" s="51" t="s">
        <v>874</v>
      </c>
      <c r="F2257" s="51" t="s">
        <v>358</v>
      </c>
      <c r="G2257" s="51" t="s">
        <v>359</v>
      </c>
      <c r="H2257" s="51" t="s">
        <v>360</v>
      </c>
      <c r="I2257" s="51"/>
      <c r="J2257" s="51" t="s">
        <v>361</v>
      </c>
      <c r="K2257" s="51">
        <v>58.158999999999999</v>
      </c>
      <c r="L2257" s="51">
        <v>62.542999999999999</v>
      </c>
      <c r="M2257" s="51">
        <v>69.576999999999998</v>
      </c>
      <c r="N2257" s="51">
        <v>76.486999999999995</v>
      </c>
      <c r="O2257" s="51">
        <v>81.263999999999996</v>
      </c>
      <c r="P2257" s="51">
        <v>100</v>
      </c>
      <c r="Q2257" s="51">
        <v>121.426</v>
      </c>
      <c r="R2257" s="51">
        <v>137.96799999999999</v>
      </c>
      <c r="S2257" s="51">
        <v>145.67500000000001</v>
      </c>
      <c r="T2257" s="51">
        <v>153.297</v>
      </c>
      <c r="U2257" s="51">
        <v>2020</v>
      </c>
    </row>
    <row r="2258" spans="1:21" ht="15.5">
      <c r="A2258" s="51">
        <v>469</v>
      </c>
      <c r="B2258" s="51" t="s">
        <v>873</v>
      </c>
      <c r="C2258" s="51" t="s">
        <v>362</v>
      </c>
      <c r="D2258" s="51" t="str">
        <f t="shared" si="35"/>
        <v>NGDPRPCEgypt</v>
      </c>
      <c r="E2258" s="51" t="s">
        <v>874</v>
      </c>
      <c r="F2258" s="51" t="s">
        <v>363</v>
      </c>
      <c r="G2258" s="51" t="s">
        <v>364</v>
      </c>
      <c r="H2258" s="51" t="s">
        <v>342</v>
      </c>
      <c r="I2258" s="51" t="s">
        <v>333</v>
      </c>
      <c r="J2258" s="51" t="s">
        <v>365</v>
      </c>
      <c r="K2258" s="51">
        <v>34903.370000000003</v>
      </c>
      <c r="L2258" s="51">
        <v>35160.86</v>
      </c>
      <c r="M2258" s="51">
        <v>35268.959999999999</v>
      </c>
      <c r="N2258" s="51">
        <v>35900.99</v>
      </c>
      <c r="O2258" s="51">
        <v>36638.15</v>
      </c>
      <c r="P2258" s="51">
        <v>36449.58</v>
      </c>
      <c r="Q2258" s="51">
        <v>37635.43</v>
      </c>
      <c r="R2258" s="51">
        <v>39004.04</v>
      </c>
      <c r="S2258" s="51">
        <v>39604.269999999997</v>
      </c>
      <c r="T2258" s="51">
        <v>39788.050000000003</v>
      </c>
      <c r="U2258" s="51">
        <v>2020</v>
      </c>
    </row>
    <row r="2259" spans="1:21" ht="15.5">
      <c r="A2259" s="51">
        <v>469</v>
      </c>
      <c r="B2259" s="51" t="s">
        <v>873</v>
      </c>
      <c r="C2259" s="51" t="s">
        <v>366</v>
      </c>
      <c r="D2259" s="51" t="str">
        <f t="shared" si="35"/>
        <v>NGDPRPPPPCEgypt</v>
      </c>
      <c r="E2259" s="51" t="s">
        <v>874</v>
      </c>
      <c r="F2259" s="51" t="s">
        <v>363</v>
      </c>
      <c r="G2259" s="51" t="s">
        <v>367</v>
      </c>
      <c r="H2259" s="51" t="s">
        <v>368</v>
      </c>
      <c r="I2259" s="51" t="s">
        <v>333</v>
      </c>
      <c r="J2259" s="51" t="s">
        <v>365</v>
      </c>
      <c r="K2259" s="51">
        <v>10684.91</v>
      </c>
      <c r="L2259" s="51">
        <v>10763.74</v>
      </c>
      <c r="M2259" s="51">
        <v>10796.83</v>
      </c>
      <c r="N2259" s="51">
        <v>10990.31</v>
      </c>
      <c r="O2259" s="51">
        <v>11215.98</v>
      </c>
      <c r="P2259" s="51">
        <v>11158.25</v>
      </c>
      <c r="Q2259" s="51">
        <v>11521.27</v>
      </c>
      <c r="R2259" s="51">
        <v>11940.25</v>
      </c>
      <c r="S2259" s="51">
        <v>12123.99</v>
      </c>
      <c r="T2259" s="51">
        <v>12180.25</v>
      </c>
      <c r="U2259" s="51">
        <v>2020</v>
      </c>
    </row>
    <row r="2260" spans="1:21" ht="15.5">
      <c r="A2260" s="51">
        <v>469</v>
      </c>
      <c r="B2260" s="51" t="s">
        <v>873</v>
      </c>
      <c r="C2260" s="51" t="s">
        <v>369</v>
      </c>
      <c r="D2260" s="51" t="str">
        <f t="shared" si="35"/>
        <v>NGDPPCEgypt</v>
      </c>
      <c r="E2260" s="51" t="s">
        <v>874</v>
      </c>
      <c r="F2260" s="51" t="s">
        <v>370</v>
      </c>
      <c r="G2260" s="51" t="s">
        <v>371</v>
      </c>
      <c r="H2260" s="51" t="s">
        <v>342</v>
      </c>
      <c r="I2260" s="51" t="s">
        <v>333</v>
      </c>
      <c r="J2260" s="51" t="s">
        <v>372</v>
      </c>
      <c r="K2260" s="51">
        <v>20299.39</v>
      </c>
      <c r="L2260" s="51">
        <v>21990.54</v>
      </c>
      <c r="M2260" s="51">
        <v>24539.17</v>
      </c>
      <c r="N2260" s="51">
        <v>27459.55</v>
      </c>
      <c r="O2260" s="51">
        <v>29773.63</v>
      </c>
      <c r="P2260" s="51">
        <v>36449.58</v>
      </c>
      <c r="Q2260" s="51">
        <v>45699.28</v>
      </c>
      <c r="R2260" s="51">
        <v>53812.94</v>
      </c>
      <c r="S2260" s="51">
        <v>57693.45</v>
      </c>
      <c r="T2260" s="51">
        <v>60993.8</v>
      </c>
      <c r="U2260" s="51">
        <v>2020</v>
      </c>
    </row>
    <row r="2261" spans="1:21" ht="15.5">
      <c r="A2261" s="51">
        <v>469</v>
      </c>
      <c r="B2261" s="51" t="s">
        <v>873</v>
      </c>
      <c r="C2261" s="51" t="s">
        <v>373</v>
      </c>
      <c r="D2261" s="51" t="str">
        <f t="shared" si="35"/>
        <v>NGDPDPCEgypt</v>
      </c>
      <c r="E2261" s="51" t="s">
        <v>874</v>
      </c>
      <c r="F2261" s="51" t="s">
        <v>370</v>
      </c>
      <c r="G2261" s="51" t="s">
        <v>374</v>
      </c>
      <c r="H2261" s="51" t="s">
        <v>352</v>
      </c>
      <c r="I2261" s="51" t="s">
        <v>333</v>
      </c>
      <c r="J2261" s="51" t="s">
        <v>372</v>
      </c>
      <c r="K2261" s="51">
        <v>3379.01</v>
      </c>
      <c r="L2261" s="51">
        <v>3404.34</v>
      </c>
      <c r="M2261" s="51">
        <v>3520.36</v>
      </c>
      <c r="N2261" s="51">
        <v>3731.18</v>
      </c>
      <c r="O2261" s="51">
        <v>3653.67</v>
      </c>
      <c r="P2261" s="51">
        <v>2484.54</v>
      </c>
      <c r="Q2261" s="51">
        <v>2577.27</v>
      </c>
      <c r="R2261" s="51">
        <v>3056.98</v>
      </c>
      <c r="S2261" s="51">
        <v>3586.97</v>
      </c>
      <c r="T2261" s="51">
        <v>3831.88</v>
      </c>
      <c r="U2261" s="51">
        <v>2020</v>
      </c>
    </row>
    <row r="2262" spans="1:21" ht="15.5">
      <c r="A2262" s="51">
        <v>469</v>
      </c>
      <c r="B2262" s="51" t="s">
        <v>873</v>
      </c>
      <c r="C2262" s="51" t="s">
        <v>375</v>
      </c>
      <c r="D2262" s="51" t="str">
        <f t="shared" si="35"/>
        <v>PPPPCEgypt</v>
      </c>
      <c r="E2262" s="51" t="s">
        <v>874</v>
      </c>
      <c r="F2262" s="51" t="s">
        <v>370</v>
      </c>
      <c r="G2262" s="51" t="s">
        <v>376</v>
      </c>
      <c r="H2262" s="51" t="s">
        <v>356</v>
      </c>
      <c r="I2262" s="51" t="s">
        <v>333</v>
      </c>
      <c r="J2262" s="51" t="s">
        <v>372</v>
      </c>
      <c r="K2262" s="51">
        <v>11620.12</v>
      </c>
      <c r="L2262" s="51">
        <v>11726.03</v>
      </c>
      <c r="M2262" s="51">
        <v>11350.95</v>
      </c>
      <c r="N2262" s="51">
        <v>11957.71</v>
      </c>
      <c r="O2262" s="51">
        <v>11616.34</v>
      </c>
      <c r="P2262" s="51">
        <v>11158.25</v>
      </c>
      <c r="Q2262" s="51">
        <v>11797.9</v>
      </c>
      <c r="R2262" s="51">
        <v>12445.21</v>
      </c>
      <c r="S2262" s="51">
        <v>12789.91</v>
      </c>
      <c r="T2262" s="51">
        <v>13083.41</v>
      </c>
      <c r="U2262" s="51">
        <v>2020</v>
      </c>
    </row>
    <row r="2263" spans="1:21" ht="15.5">
      <c r="A2263" s="51">
        <v>469</v>
      </c>
      <c r="B2263" s="51" t="s">
        <v>873</v>
      </c>
      <c r="C2263" s="51" t="s">
        <v>377</v>
      </c>
      <c r="D2263" s="51" t="str">
        <f t="shared" si="35"/>
        <v>NGAP_NPGDPEgypt</v>
      </c>
      <c r="E2263" s="51" t="s">
        <v>874</v>
      </c>
      <c r="F2263" s="51" t="s">
        <v>378</v>
      </c>
      <c r="G2263" s="51" t="s">
        <v>379</v>
      </c>
      <c r="H2263" s="51" t="s">
        <v>380</v>
      </c>
      <c r="I2263" s="51"/>
      <c r="J2263" s="51"/>
      <c r="K2263" s="51"/>
      <c r="L2263" s="51"/>
      <c r="M2263" s="51"/>
      <c r="N2263" s="51"/>
      <c r="O2263" s="51"/>
      <c r="P2263" s="51"/>
      <c r="Q2263" s="51"/>
      <c r="R2263" s="51"/>
      <c r="S2263" s="51"/>
      <c r="T2263" s="51"/>
      <c r="U2263" s="51"/>
    </row>
    <row r="2264" spans="1:21" ht="15.5">
      <c r="A2264" s="51">
        <v>469</v>
      </c>
      <c r="B2264" s="51" t="s">
        <v>873</v>
      </c>
      <c r="C2264" s="51" t="s">
        <v>381</v>
      </c>
      <c r="D2264" s="51" t="str">
        <f t="shared" si="35"/>
        <v>PPPSHEgypt</v>
      </c>
      <c r="E2264" s="51" t="s">
        <v>874</v>
      </c>
      <c r="F2264" s="51" t="s">
        <v>382</v>
      </c>
      <c r="G2264" s="51" t="s">
        <v>383</v>
      </c>
      <c r="H2264" s="51" t="s">
        <v>384</v>
      </c>
      <c r="I2264" s="51"/>
      <c r="J2264" s="51" t="s">
        <v>353</v>
      </c>
      <c r="K2264" s="51">
        <v>0.95699999999999996</v>
      </c>
      <c r="L2264" s="51">
        <v>0.94399999999999995</v>
      </c>
      <c r="M2264" s="51">
        <v>0.90400000000000003</v>
      </c>
      <c r="N2264" s="51">
        <v>0.95599999999999996</v>
      </c>
      <c r="O2264" s="51">
        <v>0.91500000000000004</v>
      </c>
      <c r="P2264" s="51">
        <v>0.873</v>
      </c>
      <c r="Q2264" s="51">
        <v>0.88800000000000001</v>
      </c>
      <c r="R2264" s="51">
        <v>0.91300000000000003</v>
      </c>
      <c r="S2264" s="51">
        <v>0.98</v>
      </c>
      <c r="T2264" s="51">
        <v>0.94799999999999995</v>
      </c>
      <c r="U2264" s="51">
        <v>2020</v>
      </c>
    </row>
    <row r="2265" spans="1:21" ht="15.5">
      <c r="A2265" s="51">
        <v>469</v>
      </c>
      <c r="B2265" s="51" t="s">
        <v>873</v>
      </c>
      <c r="C2265" s="51" t="s">
        <v>385</v>
      </c>
      <c r="D2265" s="51" t="str">
        <f t="shared" si="35"/>
        <v>PPPEXEgypt</v>
      </c>
      <c r="E2265" s="51" t="s">
        <v>874</v>
      </c>
      <c r="F2265" s="51" t="s">
        <v>386</v>
      </c>
      <c r="G2265" s="51" t="s">
        <v>387</v>
      </c>
      <c r="H2265" s="51" t="s">
        <v>388</v>
      </c>
      <c r="I2265" s="51"/>
      <c r="J2265" s="51" t="s">
        <v>353</v>
      </c>
      <c r="K2265" s="51">
        <v>1.7470000000000001</v>
      </c>
      <c r="L2265" s="51">
        <v>1.875</v>
      </c>
      <c r="M2265" s="51">
        <v>2.1619999999999999</v>
      </c>
      <c r="N2265" s="51">
        <v>2.2959999999999998</v>
      </c>
      <c r="O2265" s="51">
        <v>2.5630000000000002</v>
      </c>
      <c r="P2265" s="51">
        <v>3.2669999999999999</v>
      </c>
      <c r="Q2265" s="51">
        <v>3.8740000000000001</v>
      </c>
      <c r="R2265" s="51">
        <v>4.3239999999999998</v>
      </c>
      <c r="S2265" s="51">
        <v>4.5110000000000001</v>
      </c>
      <c r="T2265" s="51">
        <v>4.6619999999999999</v>
      </c>
      <c r="U2265" s="51">
        <v>2020</v>
      </c>
    </row>
    <row r="2266" spans="1:21" ht="15.5">
      <c r="A2266" s="51">
        <v>469</v>
      </c>
      <c r="B2266" s="51" t="s">
        <v>873</v>
      </c>
      <c r="C2266" s="51" t="s">
        <v>389</v>
      </c>
      <c r="D2266" s="51" t="str">
        <f t="shared" si="35"/>
        <v>NID_NGDPEgypt</v>
      </c>
      <c r="E2266" s="51" t="s">
        <v>874</v>
      </c>
      <c r="F2266" s="51" t="s">
        <v>390</v>
      </c>
      <c r="G2266" s="51" t="s">
        <v>391</v>
      </c>
      <c r="H2266" s="51" t="s">
        <v>392</v>
      </c>
      <c r="I2266" s="51"/>
      <c r="J2266" s="51" t="s">
        <v>875</v>
      </c>
      <c r="K2266" s="51">
        <v>16.027000000000001</v>
      </c>
      <c r="L2266" s="51">
        <v>14.212</v>
      </c>
      <c r="M2266" s="51">
        <v>13.643000000000001</v>
      </c>
      <c r="N2266" s="51">
        <v>14.289</v>
      </c>
      <c r="O2266" s="51">
        <v>15.04</v>
      </c>
      <c r="P2266" s="51">
        <v>15.273999999999999</v>
      </c>
      <c r="Q2266" s="51">
        <v>16.655999999999999</v>
      </c>
      <c r="R2266" s="51">
        <v>17.992999999999999</v>
      </c>
      <c r="S2266" s="51">
        <v>13.821</v>
      </c>
      <c r="T2266" s="51">
        <v>16.355</v>
      </c>
      <c r="U2266" s="51">
        <v>2020</v>
      </c>
    </row>
    <row r="2267" spans="1:21" ht="15.5">
      <c r="A2267" s="51">
        <v>469</v>
      </c>
      <c r="B2267" s="51" t="s">
        <v>873</v>
      </c>
      <c r="C2267" s="51" t="s">
        <v>393</v>
      </c>
      <c r="D2267" s="51" t="str">
        <f t="shared" si="35"/>
        <v>NGSD_NGDPEgypt</v>
      </c>
      <c r="E2267" s="51" t="s">
        <v>874</v>
      </c>
      <c r="F2267" s="51" t="s">
        <v>394</v>
      </c>
      <c r="G2267" s="51" t="s">
        <v>395</v>
      </c>
      <c r="H2267" s="51" t="s">
        <v>392</v>
      </c>
      <c r="I2267" s="51"/>
      <c r="J2267" s="51" t="s">
        <v>875</v>
      </c>
      <c r="K2267" s="51">
        <v>12.387</v>
      </c>
      <c r="L2267" s="51">
        <v>11.993</v>
      </c>
      <c r="M2267" s="51">
        <v>12.744</v>
      </c>
      <c r="N2267" s="51">
        <v>10.632</v>
      </c>
      <c r="O2267" s="51">
        <v>9.0760000000000005</v>
      </c>
      <c r="P2267" s="51">
        <v>9.1880000000000006</v>
      </c>
      <c r="Q2267" s="51">
        <v>14.273999999999999</v>
      </c>
      <c r="R2267" s="51">
        <v>14.39</v>
      </c>
      <c r="S2267" s="51">
        <v>10.734999999999999</v>
      </c>
      <c r="T2267" s="51">
        <v>12.324999999999999</v>
      </c>
      <c r="U2267" s="51">
        <v>2020</v>
      </c>
    </row>
    <row r="2268" spans="1:21" ht="15.5">
      <c r="A2268" s="51">
        <v>469</v>
      </c>
      <c r="B2268" s="51" t="s">
        <v>873</v>
      </c>
      <c r="C2268" s="51" t="s">
        <v>396</v>
      </c>
      <c r="D2268" s="51" t="str">
        <f t="shared" si="35"/>
        <v>PCPIEgypt</v>
      </c>
      <c r="E2268" s="51" t="s">
        <v>874</v>
      </c>
      <c r="F2268" s="51" t="s">
        <v>397</v>
      </c>
      <c r="G2268" s="51" t="s">
        <v>398</v>
      </c>
      <c r="H2268" s="51" t="s">
        <v>360</v>
      </c>
      <c r="I2268" s="51"/>
      <c r="J2268" s="51" t="s">
        <v>876</v>
      </c>
      <c r="K2268" s="51">
        <v>40.85</v>
      </c>
      <c r="L2268" s="51">
        <v>43.674999999999997</v>
      </c>
      <c r="M2268" s="51">
        <v>48.082999999999998</v>
      </c>
      <c r="N2268" s="51">
        <v>53.366999999999997</v>
      </c>
      <c r="O2268" s="51">
        <v>58.817</v>
      </c>
      <c r="P2268" s="51">
        <v>72.658000000000001</v>
      </c>
      <c r="Q2268" s="51">
        <v>87.808000000000007</v>
      </c>
      <c r="R2268" s="51">
        <v>99.992000000000004</v>
      </c>
      <c r="S2268" s="51">
        <v>105.69199999999999</v>
      </c>
      <c r="T2268" s="51">
        <v>110.751</v>
      </c>
      <c r="U2268" s="51">
        <v>2020</v>
      </c>
    </row>
    <row r="2269" spans="1:21" ht="15.5">
      <c r="A2269" s="51">
        <v>469</v>
      </c>
      <c r="B2269" s="51" t="s">
        <v>873</v>
      </c>
      <c r="C2269" s="51" t="s">
        <v>400</v>
      </c>
      <c r="D2269" s="51" t="str">
        <f t="shared" si="35"/>
        <v>PCPIPCHEgypt</v>
      </c>
      <c r="E2269" s="51" t="s">
        <v>874</v>
      </c>
      <c r="F2269" s="51" t="s">
        <v>397</v>
      </c>
      <c r="G2269" s="51" t="s">
        <v>401</v>
      </c>
      <c r="H2269" s="51" t="s">
        <v>347</v>
      </c>
      <c r="I2269" s="51"/>
      <c r="J2269" s="51" t="s">
        <v>402</v>
      </c>
      <c r="K2269" s="51">
        <v>8.6920000000000002</v>
      </c>
      <c r="L2269" s="51">
        <v>6.9160000000000004</v>
      </c>
      <c r="M2269" s="51">
        <v>10.093</v>
      </c>
      <c r="N2269" s="51">
        <v>10.988</v>
      </c>
      <c r="O2269" s="51">
        <v>10.212</v>
      </c>
      <c r="P2269" s="51">
        <v>23.533999999999999</v>
      </c>
      <c r="Q2269" s="51">
        <v>20.850999999999999</v>
      </c>
      <c r="R2269" s="51">
        <v>13.875</v>
      </c>
      <c r="S2269" s="51">
        <v>5.7</v>
      </c>
      <c r="T2269" s="51">
        <v>4.7869999999999999</v>
      </c>
      <c r="U2269" s="51">
        <v>2020</v>
      </c>
    </row>
    <row r="2270" spans="1:21" ht="15.5">
      <c r="A2270" s="51">
        <v>469</v>
      </c>
      <c r="B2270" s="51" t="s">
        <v>873</v>
      </c>
      <c r="C2270" s="51" t="s">
        <v>403</v>
      </c>
      <c r="D2270" s="51" t="str">
        <f t="shared" si="35"/>
        <v>PCPIEEgypt</v>
      </c>
      <c r="E2270" s="51" t="s">
        <v>874</v>
      </c>
      <c r="F2270" s="51" t="s">
        <v>404</v>
      </c>
      <c r="G2270" s="51" t="s">
        <v>405</v>
      </c>
      <c r="H2270" s="51" t="s">
        <v>360</v>
      </c>
      <c r="I2270" s="51"/>
      <c r="J2270" s="51" t="s">
        <v>876</v>
      </c>
      <c r="K2270" s="51">
        <v>41.6</v>
      </c>
      <c r="L2270" s="51">
        <v>45.7</v>
      </c>
      <c r="M2270" s="51">
        <v>49.5</v>
      </c>
      <c r="N2270" s="51">
        <v>55.1</v>
      </c>
      <c r="O2270" s="51">
        <v>62.8</v>
      </c>
      <c r="P2270" s="51">
        <v>81.5</v>
      </c>
      <c r="Q2270" s="51">
        <v>93.2</v>
      </c>
      <c r="R2270" s="51">
        <v>101.922</v>
      </c>
      <c r="S2270" s="51">
        <v>107.724</v>
      </c>
      <c r="T2270" s="51">
        <v>114.529</v>
      </c>
      <c r="U2270" s="51">
        <v>2020</v>
      </c>
    </row>
    <row r="2271" spans="1:21" ht="15.5">
      <c r="A2271" s="51">
        <v>469</v>
      </c>
      <c r="B2271" s="51" t="s">
        <v>873</v>
      </c>
      <c r="C2271" s="51" t="s">
        <v>406</v>
      </c>
      <c r="D2271" s="51" t="str">
        <f t="shared" si="35"/>
        <v>PCPIEPCHEgypt</v>
      </c>
      <c r="E2271" s="51" t="s">
        <v>874</v>
      </c>
      <c r="F2271" s="51" t="s">
        <v>404</v>
      </c>
      <c r="G2271" s="51" t="s">
        <v>407</v>
      </c>
      <c r="H2271" s="51" t="s">
        <v>347</v>
      </c>
      <c r="I2271" s="51"/>
      <c r="J2271" s="51" t="s">
        <v>408</v>
      </c>
      <c r="K2271" s="51">
        <v>7.2160000000000002</v>
      </c>
      <c r="L2271" s="51">
        <v>9.8559999999999999</v>
      </c>
      <c r="M2271" s="51">
        <v>8.3149999999999995</v>
      </c>
      <c r="N2271" s="51">
        <v>11.313000000000001</v>
      </c>
      <c r="O2271" s="51">
        <v>13.975</v>
      </c>
      <c r="P2271" s="51">
        <v>29.777000000000001</v>
      </c>
      <c r="Q2271" s="51">
        <v>14.356</v>
      </c>
      <c r="R2271" s="51">
        <v>9.359</v>
      </c>
      <c r="S2271" s="51">
        <v>5.6920000000000002</v>
      </c>
      <c r="T2271" s="51">
        <v>6.3170000000000002</v>
      </c>
      <c r="U2271" s="51">
        <v>2020</v>
      </c>
    </row>
    <row r="2272" spans="1:21" ht="15.5">
      <c r="A2272" s="51">
        <v>469</v>
      </c>
      <c r="B2272" s="51" t="s">
        <v>873</v>
      </c>
      <c r="C2272" s="51" t="s">
        <v>409</v>
      </c>
      <c r="D2272" s="51" t="str">
        <f t="shared" si="35"/>
        <v>FLIBOR6Egypt</v>
      </c>
      <c r="E2272" s="51" t="s">
        <v>874</v>
      </c>
      <c r="F2272" s="51" t="s">
        <v>410</v>
      </c>
      <c r="G2272" s="51"/>
      <c r="H2272" s="51" t="s">
        <v>384</v>
      </c>
      <c r="I2272" s="51"/>
      <c r="J2272" s="51"/>
      <c r="K2272" s="51"/>
      <c r="L2272" s="51"/>
      <c r="M2272" s="51"/>
      <c r="N2272" s="51"/>
      <c r="O2272" s="51"/>
      <c r="P2272" s="51"/>
      <c r="Q2272" s="51"/>
      <c r="R2272" s="51"/>
      <c r="S2272" s="51"/>
      <c r="T2272" s="51"/>
      <c r="U2272" s="51"/>
    </row>
    <row r="2273" spans="1:21" ht="15.5">
      <c r="A2273" s="51">
        <v>469</v>
      </c>
      <c r="B2273" s="51" t="s">
        <v>873</v>
      </c>
      <c r="C2273" s="51" t="s">
        <v>411</v>
      </c>
      <c r="D2273" s="51" t="str">
        <f t="shared" si="35"/>
        <v>TM_RPCHEgypt</v>
      </c>
      <c r="E2273" s="51" t="s">
        <v>874</v>
      </c>
      <c r="F2273" s="51" t="s">
        <v>412</v>
      </c>
      <c r="G2273" s="51" t="s">
        <v>413</v>
      </c>
      <c r="H2273" s="51" t="s">
        <v>347</v>
      </c>
      <c r="I2273" s="51"/>
      <c r="J2273" s="51" t="s">
        <v>877</v>
      </c>
      <c r="K2273" s="51">
        <v>3.7410000000000001</v>
      </c>
      <c r="L2273" s="51">
        <v>1.325</v>
      </c>
      <c r="M2273" s="51">
        <v>3.9350000000000001</v>
      </c>
      <c r="N2273" s="51">
        <v>20.079999999999998</v>
      </c>
      <c r="O2273" s="51">
        <v>5.4189999999999996</v>
      </c>
      <c r="P2273" s="51">
        <v>-0.35599999999999998</v>
      </c>
      <c r="Q2273" s="51">
        <v>-1.7999999999999999E-2</v>
      </c>
      <c r="R2273" s="51">
        <v>2.9119999999999999</v>
      </c>
      <c r="S2273" s="51">
        <v>-0.80700000000000005</v>
      </c>
      <c r="T2273" s="51">
        <v>-10.180999999999999</v>
      </c>
      <c r="U2273" s="51">
        <v>2020</v>
      </c>
    </row>
    <row r="2274" spans="1:21" ht="15.5">
      <c r="A2274" s="51">
        <v>469</v>
      </c>
      <c r="B2274" s="51" t="s">
        <v>873</v>
      </c>
      <c r="C2274" s="51" t="s">
        <v>415</v>
      </c>
      <c r="D2274" s="51" t="str">
        <f t="shared" si="35"/>
        <v>TMG_RPCHEgypt</v>
      </c>
      <c r="E2274" s="51" t="s">
        <v>874</v>
      </c>
      <c r="F2274" s="51" t="s">
        <v>416</v>
      </c>
      <c r="G2274" s="51" t="s">
        <v>417</v>
      </c>
      <c r="H2274" s="51" t="s">
        <v>347</v>
      </c>
      <c r="I2274" s="51"/>
      <c r="J2274" s="51" t="s">
        <v>877</v>
      </c>
      <c r="K2274" s="51">
        <v>3.14</v>
      </c>
      <c r="L2274" s="51">
        <v>-0.185</v>
      </c>
      <c r="M2274" s="51">
        <v>5.2670000000000003</v>
      </c>
      <c r="N2274" s="51">
        <v>18.449000000000002</v>
      </c>
      <c r="O2274" s="51">
        <v>7.625</v>
      </c>
      <c r="P2274" s="51">
        <v>-0.74199999999999999</v>
      </c>
      <c r="Q2274" s="51">
        <v>-9.7000000000000003E-2</v>
      </c>
      <c r="R2274" s="51">
        <v>2.0910000000000002</v>
      </c>
      <c r="S2274" s="51">
        <v>-2.86</v>
      </c>
      <c r="T2274" s="51">
        <v>-7.16</v>
      </c>
      <c r="U2274" s="51">
        <v>2020</v>
      </c>
    </row>
    <row r="2275" spans="1:21" ht="15.5">
      <c r="A2275" s="51">
        <v>469</v>
      </c>
      <c r="B2275" s="51" t="s">
        <v>873</v>
      </c>
      <c r="C2275" s="51" t="s">
        <v>418</v>
      </c>
      <c r="D2275" s="51" t="str">
        <f t="shared" si="35"/>
        <v>TX_RPCHEgypt</v>
      </c>
      <c r="E2275" s="51" t="s">
        <v>874</v>
      </c>
      <c r="F2275" s="51" t="s">
        <v>419</v>
      </c>
      <c r="G2275" s="51" t="s">
        <v>420</v>
      </c>
      <c r="H2275" s="51" t="s">
        <v>347</v>
      </c>
      <c r="I2275" s="51"/>
      <c r="J2275" s="51" t="s">
        <v>877</v>
      </c>
      <c r="K2275" s="51">
        <v>-8.1020000000000003</v>
      </c>
      <c r="L2275" s="51">
        <v>9.8209999999999997</v>
      </c>
      <c r="M2275" s="51">
        <v>-13.19</v>
      </c>
      <c r="N2275" s="51">
        <v>17.835000000000001</v>
      </c>
      <c r="O2275" s="51">
        <v>-10.119</v>
      </c>
      <c r="P2275" s="51">
        <v>3.016</v>
      </c>
      <c r="Q2275" s="51">
        <v>18.709</v>
      </c>
      <c r="R2275" s="51">
        <v>9.8119999999999994</v>
      </c>
      <c r="S2275" s="51">
        <v>-4.07</v>
      </c>
      <c r="T2275" s="51">
        <v>-18.117000000000001</v>
      </c>
      <c r="U2275" s="51">
        <v>2020</v>
      </c>
    </row>
    <row r="2276" spans="1:21" ht="15.5">
      <c r="A2276" s="51">
        <v>469</v>
      </c>
      <c r="B2276" s="51" t="s">
        <v>873</v>
      </c>
      <c r="C2276" s="51" t="s">
        <v>421</v>
      </c>
      <c r="D2276" s="51" t="str">
        <f t="shared" si="35"/>
        <v>TXG_RPCHEgypt</v>
      </c>
      <c r="E2276" s="51" t="s">
        <v>874</v>
      </c>
      <c r="F2276" s="51" t="s">
        <v>422</v>
      </c>
      <c r="G2276" s="51" t="s">
        <v>423</v>
      </c>
      <c r="H2276" s="51" t="s">
        <v>347</v>
      </c>
      <c r="I2276" s="51"/>
      <c r="J2276" s="51" t="s">
        <v>877</v>
      </c>
      <c r="K2276" s="51">
        <v>-15.619</v>
      </c>
      <c r="L2276" s="51">
        <v>10.504</v>
      </c>
      <c r="M2276" s="51">
        <v>-5.9829999999999997</v>
      </c>
      <c r="N2276" s="51">
        <v>8.8339999999999996</v>
      </c>
      <c r="O2276" s="51">
        <v>4.0590000000000002</v>
      </c>
      <c r="P2276" s="51">
        <v>11.597</v>
      </c>
      <c r="Q2276" s="51">
        <v>10.409000000000001</v>
      </c>
      <c r="R2276" s="51">
        <v>7.0110000000000001</v>
      </c>
      <c r="S2276" s="51">
        <v>3.5939999999999999</v>
      </c>
      <c r="T2276" s="51">
        <v>-0.161</v>
      </c>
      <c r="U2276" s="51">
        <v>2020</v>
      </c>
    </row>
    <row r="2277" spans="1:21" ht="15.5">
      <c r="A2277" s="51">
        <v>469</v>
      </c>
      <c r="B2277" s="51" t="s">
        <v>873</v>
      </c>
      <c r="C2277" s="51" t="s">
        <v>424</v>
      </c>
      <c r="D2277" s="51" t="str">
        <f t="shared" si="35"/>
        <v>LUREgypt</v>
      </c>
      <c r="E2277" s="51" t="s">
        <v>874</v>
      </c>
      <c r="F2277" s="51" t="s">
        <v>425</v>
      </c>
      <c r="G2277" s="51" t="s">
        <v>426</v>
      </c>
      <c r="H2277" s="51" t="s">
        <v>427</v>
      </c>
      <c r="I2277" s="51"/>
      <c r="J2277" s="51" t="s">
        <v>878</v>
      </c>
      <c r="K2277" s="51">
        <v>12.372999999999999</v>
      </c>
      <c r="L2277" s="51">
        <v>12.992000000000001</v>
      </c>
      <c r="M2277" s="51">
        <v>13.365</v>
      </c>
      <c r="N2277" s="51">
        <v>12.859</v>
      </c>
      <c r="O2277" s="51">
        <v>12.705</v>
      </c>
      <c r="P2277" s="51">
        <v>12.244999999999999</v>
      </c>
      <c r="Q2277" s="51">
        <v>10.932</v>
      </c>
      <c r="R2277" s="51">
        <v>8.6120000000000001</v>
      </c>
      <c r="S2277" s="51">
        <v>8.2959999999999994</v>
      </c>
      <c r="T2277" s="51">
        <v>9.8390000000000004</v>
      </c>
      <c r="U2277" s="51">
        <v>2020</v>
      </c>
    </row>
    <row r="2278" spans="1:21" ht="15.5">
      <c r="A2278" s="51">
        <v>469</v>
      </c>
      <c r="B2278" s="51" t="s">
        <v>873</v>
      </c>
      <c r="C2278" s="51" t="s">
        <v>428</v>
      </c>
      <c r="D2278" s="51" t="str">
        <f t="shared" si="35"/>
        <v>LEEgypt</v>
      </c>
      <c r="E2278" s="51" t="s">
        <v>874</v>
      </c>
      <c r="F2278" s="51" t="s">
        <v>429</v>
      </c>
      <c r="G2278" s="51" t="s">
        <v>430</v>
      </c>
      <c r="H2278" s="51" t="s">
        <v>431</v>
      </c>
      <c r="I2278" s="51" t="s">
        <v>432</v>
      </c>
      <c r="J2278" s="51"/>
      <c r="K2278" s="51"/>
      <c r="L2278" s="51"/>
      <c r="M2278" s="51"/>
      <c r="N2278" s="51"/>
      <c r="O2278" s="51"/>
      <c r="P2278" s="51"/>
      <c r="Q2278" s="51"/>
      <c r="R2278" s="51"/>
      <c r="S2278" s="51"/>
      <c r="T2278" s="51"/>
      <c r="U2278" s="51"/>
    </row>
    <row r="2279" spans="1:21" ht="15.5">
      <c r="A2279" s="51">
        <v>469</v>
      </c>
      <c r="B2279" s="51" t="s">
        <v>873</v>
      </c>
      <c r="C2279" s="51" t="s">
        <v>433</v>
      </c>
      <c r="D2279" s="51" t="str">
        <f t="shared" si="35"/>
        <v>LPEgypt</v>
      </c>
      <c r="E2279" s="51" t="s">
        <v>874</v>
      </c>
      <c r="F2279" s="51" t="s">
        <v>434</v>
      </c>
      <c r="G2279" s="51" t="s">
        <v>435</v>
      </c>
      <c r="H2279" s="51" t="s">
        <v>431</v>
      </c>
      <c r="I2279" s="51" t="s">
        <v>432</v>
      </c>
      <c r="J2279" s="51" t="s">
        <v>879</v>
      </c>
      <c r="K2279" s="51">
        <v>82.5</v>
      </c>
      <c r="L2279" s="51">
        <v>84.6</v>
      </c>
      <c r="M2279" s="51">
        <v>86.8</v>
      </c>
      <c r="N2279" s="51">
        <v>89</v>
      </c>
      <c r="O2279" s="51">
        <v>91</v>
      </c>
      <c r="P2279" s="51">
        <v>95.2</v>
      </c>
      <c r="Q2279" s="51">
        <v>97.1</v>
      </c>
      <c r="R2279" s="51">
        <v>98.9</v>
      </c>
      <c r="S2279" s="51">
        <v>100.878</v>
      </c>
      <c r="T2279" s="51">
        <v>102.896</v>
      </c>
      <c r="U2279" s="51">
        <v>2020</v>
      </c>
    </row>
    <row r="2280" spans="1:21" ht="15.5">
      <c r="A2280" s="51">
        <v>469</v>
      </c>
      <c r="B2280" s="51" t="s">
        <v>873</v>
      </c>
      <c r="C2280" s="51" t="s">
        <v>437</v>
      </c>
      <c r="D2280" s="51" t="str">
        <f t="shared" si="35"/>
        <v>GGREgypt</v>
      </c>
      <c r="E2280" s="51" t="s">
        <v>874</v>
      </c>
      <c r="F2280" s="51" t="s">
        <v>438</v>
      </c>
      <c r="G2280" s="51" t="s">
        <v>439</v>
      </c>
      <c r="H2280" s="51" t="s">
        <v>342</v>
      </c>
      <c r="I2280" s="51" t="s">
        <v>343</v>
      </c>
      <c r="J2280" s="51" t="s">
        <v>880</v>
      </c>
      <c r="K2280" s="51">
        <v>348.86399999999998</v>
      </c>
      <c r="L2280" s="51">
        <v>403.589</v>
      </c>
      <c r="M2280" s="51">
        <v>519.447</v>
      </c>
      <c r="N2280" s="51">
        <v>538.4</v>
      </c>
      <c r="O2280" s="51">
        <v>549.06799999999998</v>
      </c>
      <c r="P2280" s="51">
        <v>755.11</v>
      </c>
      <c r="Q2280" s="51">
        <v>917.19299999999998</v>
      </c>
      <c r="R2280" s="51">
        <v>1080.1500000000001</v>
      </c>
      <c r="S2280" s="51">
        <v>1121.42</v>
      </c>
      <c r="T2280" s="51">
        <v>1295.74</v>
      </c>
      <c r="U2280" s="51">
        <v>2020</v>
      </c>
    </row>
    <row r="2281" spans="1:21" ht="15.5">
      <c r="A2281" s="51">
        <v>469</v>
      </c>
      <c r="B2281" s="51" t="s">
        <v>873</v>
      </c>
      <c r="C2281" s="51" t="s">
        <v>441</v>
      </c>
      <c r="D2281" s="51" t="str">
        <f t="shared" si="35"/>
        <v>GGR_NGDPEgypt</v>
      </c>
      <c r="E2281" s="51" t="s">
        <v>874</v>
      </c>
      <c r="F2281" s="51" t="s">
        <v>438</v>
      </c>
      <c r="G2281" s="51" t="s">
        <v>439</v>
      </c>
      <c r="H2281" s="51" t="s">
        <v>392</v>
      </c>
      <c r="I2281" s="51"/>
      <c r="J2281" s="51" t="s">
        <v>442</v>
      </c>
      <c r="K2281" s="51">
        <v>20.831</v>
      </c>
      <c r="L2281" s="51">
        <v>21.693999999999999</v>
      </c>
      <c r="M2281" s="51">
        <v>24.387</v>
      </c>
      <c r="N2281" s="51">
        <v>22.03</v>
      </c>
      <c r="O2281" s="51">
        <v>20.265000000000001</v>
      </c>
      <c r="P2281" s="51">
        <v>21.760999999999999</v>
      </c>
      <c r="Q2281" s="51">
        <v>20.67</v>
      </c>
      <c r="R2281" s="51">
        <v>20.295999999999999</v>
      </c>
      <c r="S2281" s="51">
        <v>19.268000000000001</v>
      </c>
      <c r="T2281" s="51">
        <v>20.646000000000001</v>
      </c>
      <c r="U2281" s="51">
        <v>2020</v>
      </c>
    </row>
    <row r="2282" spans="1:21" ht="15.5">
      <c r="A2282" s="51">
        <v>469</v>
      </c>
      <c r="B2282" s="51" t="s">
        <v>873</v>
      </c>
      <c r="C2282" s="51" t="s">
        <v>443</v>
      </c>
      <c r="D2282" s="51" t="str">
        <f t="shared" si="35"/>
        <v>GGXEgypt</v>
      </c>
      <c r="E2282" s="51" t="s">
        <v>874</v>
      </c>
      <c r="F2282" s="51" t="s">
        <v>444</v>
      </c>
      <c r="G2282" s="51" t="s">
        <v>445</v>
      </c>
      <c r="H2282" s="51" t="s">
        <v>342</v>
      </c>
      <c r="I2282" s="51" t="s">
        <v>343</v>
      </c>
      <c r="J2282" s="51" t="s">
        <v>880</v>
      </c>
      <c r="K2282" s="51">
        <v>516.41700000000003</v>
      </c>
      <c r="L2282" s="51">
        <v>644.07899999999995</v>
      </c>
      <c r="M2282" s="51">
        <v>759.84900000000005</v>
      </c>
      <c r="N2282" s="51">
        <v>805.61599999999999</v>
      </c>
      <c r="O2282" s="51">
        <v>886.89800000000002</v>
      </c>
      <c r="P2282" s="51">
        <v>1116.99</v>
      </c>
      <c r="Q2282" s="51">
        <v>1335.97</v>
      </c>
      <c r="R2282" s="51">
        <v>1505.19</v>
      </c>
      <c r="S2282" s="51">
        <v>1580.93</v>
      </c>
      <c r="T2282" s="51">
        <v>1753.21</v>
      </c>
      <c r="U2282" s="51">
        <v>2020</v>
      </c>
    </row>
    <row r="2283" spans="1:21" ht="15.5">
      <c r="A2283" s="51">
        <v>469</v>
      </c>
      <c r="B2283" s="51" t="s">
        <v>873</v>
      </c>
      <c r="C2283" s="51" t="s">
        <v>446</v>
      </c>
      <c r="D2283" s="51" t="str">
        <f t="shared" si="35"/>
        <v>GGX_NGDPEgypt</v>
      </c>
      <c r="E2283" s="51" t="s">
        <v>874</v>
      </c>
      <c r="F2283" s="51" t="s">
        <v>444</v>
      </c>
      <c r="G2283" s="51" t="s">
        <v>445</v>
      </c>
      <c r="H2283" s="51" t="s">
        <v>392</v>
      </c>
      <c r="I2283" s="51"/>
      <c r="J2283" s="51" t="s">
        <v>447</v>
      </c>
      <c r="K2283" s="51">
        <v>30.835999999999999</v>
      </c>
      <c r="L2283" s="51">
        <v>34.619999999999997</v>
      </c>
      <c r="M2283" s="51">
        <v>35.673999999999999</v>
      </c>
      <c r="N2283" s="51">
        <v>32.963999999999999</v>
      </c>
      <c r="O2283" s="51">
        <v>32.734000000000002</v>
      </c>
      <c r="P2283" s="51">
        <v>32.19</v>
      </c>
      <c r="Q2283" s="51">
        <v>30.106999999999999</v>
      </c>
      <c r="R2283" s="51">
        <v>28.282</v>
      </c>
      <c r="S2283" s="51">
        <v>27.164000000000001</v>
      </c>
      <c r="T2283" s="51">
        <v>27.934999999999999</v>
      </c>
      <c r="U2283" s="51">
        <v>2020</v>
      </c>
    </row>
    <row r="2284" spans="1:21" ht="15.5">
      <c r="A2284" s="51">
        <v>469</v>
      </c>
      <c r="B2284" s="51" t="s">
        <v>873</v>
      </c>
      <c r="C2284" s="51" t="s">
        <v>448</v>
      </c>
      <c r="D2284" s="51" t="str">
        <f t="shared" si="35"/>
        <v>GGXCNLEgypt</v>
      </c>
      <c r="E2284" s="51" t="s">
        <v>874</v>
      </c>
      <c r="F2284" s="51" t="s">
        <v>449</v>
      </c>
      <c r="G2284" s="51" t="s">
        <v>450</v>
      </c>
      <c r="H2284" s="51" t="s">
        <v>342</v>
      </c>
      <c r="I2284" s="51" t="s">
        <v>343</v>
      </c>
      <c r="J2284" s="51" t="s">
        <v>880</v>
      </c>
      <c r="K2284" s="51">
        <v>-167.553</v>
      </c>
      <c r="L2284" s="51">
        <v>-240.49100000000001</v>
      </c>
      <c r="M2284" s="51">
        <v>-240.40199999999999</v>
      </c>
      <c r="N2284" s="51">
        <v>-267.21600000000001</v>
      </c>
      <c r="O2284" s="51">
        <v>-337.83</v>
      </c>
      <c r="P2284" s="51">
        <v>-361.875</v>
      </c>
      <c r="Q2284" s="51">
        <v>-418.779</v>
      </c>
      <c r="R2284" s="51">
        <v>-425.03500000000003</v>
      </c>
      <c r="S2284" s="51">
        <v>-459.512</v>
      </c>
      <c r="T2284" s="51">
        <v>-457.47699999999998</v>
      </c>
      <c r="U2284" s="51">
        <v>2020</v>
      </c>
    </row>
    <row r="2285" spans="1:21" ht="15.5">
      <c r="A2285" s="51">
        <v>469</v>
      </c>
      <c r="B2285" s="51" t="s">
        <v>873</v>
      </c>
      <c r="C2285" s="51" t="s">
        <v>451</v>
      </c>
      <c r="D2285" s="51" t="str">
        <f t="shared" si="35"/>
        <v>GGXCNL_NGDPEgypt</v>
      </c>
      <c r="E2285" s="51" t="s">
        <v>874</v>
      </c>
      <c r="F2285" s="51" t="s">
        <v>449</v>
      </c>
      <c r="G2285" s="51" t="s">
        <v>450</v>
      </c>
      <c r="H2285" s="51" t="s">
        <v>392</v>
      </c>
      <c r="I2285" s="51"/>
      <c r="J2285" s="51" t="s">
        <v>452</v>
      </c>
      <c r="K2285" s="51">
        <v>-10.005000000000001</v>
      </c>
      <c r="L2285" s="51">
        <v>-12.927</v>
      </c>
      <c r="M2285" s="51">
        <v>-11.286</v>
      </c>
      <c r="N2285" s="51">
        <v>-10.933999999999999</v>
      </c>
      <c r="O2285" s="51">
        <v>-12.468999999999999</v>
      </c>
      <c r="P2285" s="51">
        <v>-10.429</v>
      </c>
      <c r="Q2285" s="51">
        <v>-9.4369999999999994</v>
      </c>
      <c r="R2285" s="51">
        <v>-7.9859999999999998</v>
      </c>
      <c r="S2285" s="51">
        <v>-7.8949999999999996</v>
      </c>
      <c r="T2285" s="51">
        <v>-7.2889999999999997</v>
      </c>
      <c r="U2285" s="51">
        <v>2020</v>
      </c>
    </row>
    <row r="2286" spans="1:21" ht="15.5">
      <c r="A2286" s="51">
        <v>469</v>
      </c>
      <c r="B2286" s="51" t="s">
        <v>873</v>
      </c>
      <c r="C2286" s="51" t="s">
        <v>453</v>
      </c>
      <c r="D2286" s="51" t="str">
        <f t="shared" si="35"/>
        <v>GGSBEgypt</v>
      </c>
      <c r="E2286" s="51" t="s">
        <v>874</v>
      </c>
      <c r="F2286" s="51" t="s">
        <v>454</v>
      </c>
      <c r="G2286" s="51" t="s">
        <v>455</v>
      </c>
      <c r="H2286" s="51" t="s">
        <v>342</v>
      </c>
      <c r="I2286" s="51" t="s">
        <v>343</v>
      </c>
      <c r="J2286" s="51" t="s">
        <v>880</v>
      </c>
      <c r="K2286" s="51">
        <v>-166.238</v>
      </c>
      <c r="L2286" s="51">
        <v>-244.922</v>
      </c>
      <c r="M2286" s="51">
        <v>-246.64400000000001</v>
      </c>
      <c r="N2286" s="51">
        <v>-279.28199999999998</v>
      </c>
      <c r="O2286" s="51">
        <v>-326.387</v>
      </c>
      <c r="P2286" s="51">
        <v>-369.98500000000001</v>
      </c>
      <c r="Q2286" s="51">
        <v>-422.39</v>
      </c>
      <c r="R2286" s="51">
        <v>-411.05700000000002</v>
      </c>
      <c r="S2286" s="51">
        <v>-407.22800000000001</v>
      </c>
      <c r="T2286" s="51">
        <v>-492.99</v>
      </c>
      <c r="U2286" s="51">
        <v>2020</v>
      </c>
    </row>
    <row r="2287" spans="1:21" ht="15.5">
      <c r="A2287" s="51">
        <v>469</v>
      </c>
      <c r="B2287" s="51" t="s">
        <v>873</v>
      </c>
      <c r="C2287" s="51" t="s">
        <v>456</v>
      </c>
      <c r="D2287" s="51" t="str">
        <f t="shared" si="35"/>
        <v>GGSB_NPGDPEgypt</v>
      </c>
      <c r="E2287" s="51" t="s">
        <v>874</v>
      </c>
      <c r="F2287" s="51" t="s">
        <v>454</v>
      </c>
      <c r="G2287" s="51" t="s">
        <v>455</v>
      </c>
      <c r="H2287" s="51" t="s">
        <v>380</v>
      </c>
      <c r="I2287" s="51"/>
      <c r="J2287" s="51" t="s">
        <v>505</v>
      </c>
      <c r="K2287" s="51">
        <v>-9.9260000000000002</v>
      </c>
      <c r="L2287" s="51">
        <v>-13.164999999999999</v>
      </c>
      <c r="M2287" s="51">
        <v>-11.579000000000001</v>
      </c>
      <c r="N2287" s="51">
        <v>-11.428000000000001</v>
      </c>
      <c r="O2287" s="51">
        <v>-12.045999999999999</v>
      </c>
      <c r="P2287" s="51">
        <v>-10.662000000000001</v>
      </c>
      <c r="Q2287" s="51">
        <v>-9.5190000000000001</v>
      </c>
      <c r="R2287" s="51">
        <v>-7.7240000000000002</v>
      </c>
      <c r="S2287" s="51">
        <v>-6.9969999999999999</v>
      </c>
      <c r="T2287" s="51">
        <v>-7.8540000000000001</v>
      </c>
      <c r="U2287" s="51">
        <v>2020</v>
      </c>
    </row>
    <row r="2288" spans="1:21" ht="15.5">
      <c r="A2288" s="51">
        <v>469</v>
      </c>
      <c r="B2288" s="51" t="s">
        <v>873</v>
      </c>
      <c r="C2288" s="51" t="s">
        <v>457</v>
      </c>
      <c r="D2288" s="51" t="str">
        <f t="shared" si="35"/>
        <v>GGXONLBEgypt</v>
      </c>
      <c r="E2288" s="51" t="s">
        <v>874</v>
      </c>
      <c r="F2288" s="51" t="s">
        <v>458</v>
      </c>
      <c r="G2288" s="51" t="s">
        <v>459</v>
      </c>
      <c r="H2288" s="51" t="s">
        <v>342</v>
      </c>
      <c r="I2288" s="51" t="s">
        <v>343</v>
      </c>
      <c r="J2288" s="51" t="s">
        <v>880</v>
      </c>
      <c r="K2288" s="51">
        <v>-82.79</v>
      </c>
      <c r="L2288" s="51">
        <v>-109.985</v>
      </c>
      <c r="M2288" s="51">
        <v>-90.38</v>
      </c>
      <c r="N2288" s="51">
        <v>-100.696</v>
      </c>
      <c r="O2288" s="51">
        <v>-116.965</v>
      </c>
      <c r="P2288" s="51">
        <v>-87.034999999999997</v>
      </c>
      <c r="Q2288" s="51">
        <v>-18.724</v>
      </c>
      <c r="R2288" s="51">
        <v>72.070999999999998</v>
      </c>
      <c r="S2288" s="51">
        <v>73.093999999999994</v>
      </c>
      <c r="T2288" s="51">
        <v>63.784999999999997</v>
      </c>
      <c r="U2288" s="51">
        <v>2020</v>
      </c>
    </row>
    <row r="2289" spans="1:21" ht="15.5">
      <c r="A2289" s="51">
        <v>469</v>
      </c>
      <c r="B2289" s="51" t="s">
        <v>873</v>
      </c>
      <c r="C2289" s="51" t="s">
        <v>460</v>
      </c>
      <c r="D2289" s="51" t="str">
        <f t="shared" si="35"/>
        <v>GGXONLB_NGDPEgypt</v>
      </c>
      <c r="E2289" s="51" t="s">
        <v>874</v>
      </c>
      <c r="F2289" s="51" t="s">
        <v>458</v>
      </c>
      <c r="G2289" s="51" t="s">
        <v>459</v>
      </c>
      <c r="H2289" s="51" t="s">
        <v>392</v>
      </c>
      <c r="I2289" s="51"/>
      <c r="J2289" s="51" t="s">
        <v>461</v>
      </c>
      <c r="K2289" s="51">
        <v>-4.944</v>
      </c>
      <c r="L2289" s="51">
        <v>-5.9119999999999999</v>
      </c>
      <c r="M2289" s="51">
        <v>-4.2430000000000003</v>
      </c>
      <c r="N2289" s="51">
        <v>-4.12</v>
      </c>
      <c r="O2289" s="51">
        <v>-4.3170000000000002</v>
      </c>
      <c r="P2289" s="51">
        <v>-2.508</v>
      </c>
      <c r="Q2289" s="51">
        <v>-0.42199999999999999</v>
      </c>
      <c r="R2289" s="51">
        <v>1.3540000000000001</v>
      </c>
      <c r="S2289" s="51">
        <v>1.256</v>
      </c>
      <c r="T2289" s="51">
        <v>1.016</v>
      </c>
      <c r="U2289" s="51">
        <v>2020</v>
      </c>
    </row>
    <row r="2290" spans="1:21" ht="15.5">
      <c r="A2290" s="51">
        <v>469</v>
      </c>
      <c r="B2290" s="51" t="s">
        <v>873</v>
      </c>
      <c r="C2290" s="51" t="s">
        <v>462</v>
      </c>
      <c r="D2290" s="51" t="str">
        <f t="shared" si="35"/>
        <v>GGXWDNEgypt</v>
      </c>
      <c r="E2290" s="51" t="s">
        <v>874</v>
      </c>
      <c r="F2290" s="51" t="s">
        <v>463</v>
      </c>
      <c r="G2290" s="51" t="s">
        <v>464</v>
      </c>
      <c r="H2290" s="51" t="s">
        <v>342</v>
      </c>
      <c r="I2290" s="51" t="s">
        <v>343</v>
      </c>
      <c r="J2290" s="51" t="s">
        <v>880</v>
      </c>
      <c r="K2290" s="51">
        <v>1062.6300000000001</v>
      </c>
      <c r="L2290" s="51">
        <v>1371.72</v>
      </c>
      <c r="M2290" s="51">
        <v>1641.24</v>
      </c>
      <c r="N2290" s="51">
        <v>1926.74</v>
      </c>
      <c r="O2290" s="51">
        <v>2389.38</v>
      </c>
      <c r="P2290" s="51">
        <v>3257.76</v>
      </c>
      <c r="Q2290" s="51">
        <v>3609</v>
      </c>
      <c r="R2290" s="51">
        <v>3950.44</v>
      </c>
      <c r="S2290" s="51">
        <v>4627.1000000000004</v>
      </c>
      <c r="T2290" s="51">
        <v>5224.1400000000003</v>
      </c>
      <c r="U2290" s="51">
        <v>2020</v>
      </c>
    </row>
    <row r="2291" spans="1:21" ht="15.5">
      <c r="A2291" s="51">
        <v>469</v>
      </c>
      <c r="B2291" s="51" t="s">
        <v>873</v>
      </c>
      <c r="C2291" s="51" t="s">
        <v>465</v>
      </c>
      <c r="D2291" s="51" t="str">
        <f t="shared" si="35"/>
        <v>GGXWDN_NGDPEgypt</v>
      </c>
      <c r="E2291" s="51" t="s">
        <v>874</v>
      </c>
      <c r="F2291" s="51" t="s">
        <v>463</v>
      </c>
      <c r="G2291" s="51" t="s">
        <v>464</v>
      </c>
      <c r="H2291" s="51" t="s">
        <v>392</v>
      </c>
      <c r="I2291" s="51"/>
      <c r="J2291" s="51" t="s">
        <v>487</v>
      </c>
      <c r="K2291" s="51">
        <v>63.451999999999998</v>
      </c>
      <c r="L2291" s="51">
        <v>73.733000000000004</v>
      </c>
      <c r="M2291" s="51">
        <v>77.054000000000002</v>
      </c>
      <c r="N2291" s="51">
        <v>78.838999999999999</v>
      </c>
      <c r="O2291" s="51">
        <v>88.188000000000002</v>
      </c>
      <c r="P2291" s="51">
        <v>93.884</v>
      </c>
      <c r="Q2291" s="51">
        <v>81.331000000000003</v>
      </c>
      <c r="R2291" s="51">
        <v>74.227000000000004</v>
      </c>
      <c r="S2291" s="51">
        <v>79.504000000000005</v>
      </c>
      <c r="T2291" s="51">
        <v>83.24</v>
      </c>
      <c r="U2291" s="51">
        <v>2020</v>
      </c>
    </row>
    <row r="2292" spans="1:21" ht="15.5">
      <c r="A2292" s="51">
        <v>469</v>
      </c>
      <c r="B2292" s="51" t="s">
        <v>873</v>
      </c>
      <c r="C2292" s="51" t="s">
        <v>466</v>
      </c>
      <c r="D2292" s="51" t="str">
        <f t="shared" si="35"/>
        <v>GGXWDGEgypt</v>
      </c>
      <c r="E2292" s="51" t="s">
        <v>874</v>
      </c>
      <c r="F2292" s="51" t="s">
        <v>467</v>
      </c>
      <c r="G2292" s="51" t="s">
        <v>468</v>
      </c>
      <c r="H2292" s="51" t="s">
        <v>342</v>
      </c>
      <c r="I2292" s="51" t="s">
        <v>343</v>
      </c>
      <c r="J2292" s="51" t="s">
        <v>880</v>
      </c>
      <c r="K2292" s="51">
        <v>1235.92</v>
      </c>
      <c r="L2292" s="51">
        <v>1563.12</v>
      </c>
      <c r="M2292" s="51">
        <v>1813.2</v>
      </c>
      <c r="N2292" s="51">
        <v>2158.08</v>
      </c>
      <c r="O2292" s="51">
        <v>2622.94</v>
      </c>
      <c r="P2292" s="51">
        <v>3575.48</v>
      </c>
      <c r="Q2292" s="51">
        <v>4103.88</v>
      </c>
      <c r="R2292" s="51">
        <v>4481.95</v>
      </c>
      <c r="S2292" s="51">
        <v>5248.84</v>
      </c>
      <c r="T2292" s="51">
        <v>5827.77</v>
      </c>
      <c r="U2292" s="51">
        <v>2020</v>
      </c>
    </row>
    <row r="2293" spans="1:21" ht="15.5">
      <c r="A2293" s="51">
        <v>469</v>
      </c>
      <c r="B2293" s="51" t="s">
        <v>873</v>
      </c>
      <c r="C2293" s="51" t="s">
        <v>469</v>
      </c>
      <c r="D2293" s="51" t="str">
        <f t="shared" si="35"/>
        <v>GGXWDG_NGDPEgypt</v>
      </c>
      <c r="E2293" s="51" t="s">
        <v>874</v>
      </c>
      <c r="F2293" s="51" t="s">
        <v>467</v>
      </c>
      <c r="G2293" s="51" t="s">
        <v>468</v>
      </c>
      <c r="H2293" s="51" t="s">
        <v>392</v>
      </c>
      <c r="I2293" s="51"/>
      <c r="J2293" s="51" t="s">
        <v>470</v>
      </c>
      <c r="K2293" s="51">
        <v>73.8</v>
      </c>
      <c r="L2293" s="51">
        <v>84.021000000000001</v>
      </c>
      <c r="M2293" s="51">
        <v>85.126999999999995</v>
      </c>
      <c r="N2293" s="51">
        <v>88.305000000000007</v>
      </c>
      <c r="O2293" s="51">
        <v>96.808999999999997</v>
      </c>
      <c r="P2293" s="51">
        <v>103.04</v>
      </c>
      <c r="Q2293" s="51">
        <v>92.483999999999995</v>
      </c>
      <c r="R2293" s="51">
        <v>84.213999999999999</v>
      </c>
      <c r="S2293" s="51">
        <v>90.186000000000007</v>
      </c>
      <c r="T2293" s="51">
        <v>92.858000000000004</v>
      </c>
      <c r="U2293" s="51">
        <v>2020</v>
      </c>
    </row>
    <row r="2294" spans="1:21" ht="15.5">
      <c r="A2294" s="51">
        <v>469</v>
      </c>
      <c r="B2294" s="51" t="s">
        <v>873</v>
      </c>
      <c r="C2294" s="51" t="s">
        <v>471</v>
      </c>
      <c r="D2294" s="51" t="str">
        <f t="shared" si="35"/>
        <v>NGDP_FYEgypt</v>
      </c>
      <c r="E2294" s="51" t="s">
        <v>874</v>
      </c>
      <c r="F2294" s="51" t="s">
        <v>472</v>
      </c>
      <c r="G2294" s="51" t="s">
        <v>473</v>
      </c>
      <c r="H2294" s="51" t="s">
        <v>342</v>
      </c>
      <c r="I2294" s="51" t="s">
        <v>343</v>
      </c>
      <c r="J2294" s="51" t="s">
        <v>880</v>
      </c>
      <c r="K2294" s="51">
        <v>1674.7</v>
      </c>
      <c r="L2294" s="51">
        <v>1860.4</v>
      </c>
      <c r="M2294" s="51">
        <v>2130</v>
      </c>
      <c r="N2294" s="51">
        <v>2443.9</v>
      </c>
      <c r="O2294" s="51">
        <v>2709.4</v>
      </c>
      <c r="P2294" s="51">
        <v>3470</v>
      </c>
      <c r="Q2294" s="51">
        <v>4437.3999999999996</v>
      </c>
      <c r="R2294" s="51">
        <v>5322.1</v>
      </c>
      <c r="S2294" s="51">
        <v>5820</v>
      </c>
      <c r="T2294" s="51">
        <v>6275.99</v>
      </c>
      <c r="U2294" s="51">
        <v>2020</v>
      </c>
    </row>
    <row r="2295" spans="1:21" ht="15.5">
      <c r="A2295" s="51">
        <v>469</v>
      </c>
      <c r="B2295" s="51" t="s">
        <v>873</v>
      </c>
      <c r="C2295" s="51" t="s">
        <v>474</v>
      </c>
      <c r="D2295" s="51" t="str">
        <f t="shared" si="35"/>
        <v>BCAEgypt</v>
      </c>
      <c r="E2295" s="51" t="s">
        <v>874</v>
      </c>
      <c r="F2295" s="51" t="s">
        <v>475</v>
      </c>
      <c r="G2295" s="51" t="s">
        <v>476</v>
      </c>
      <c r="H2295" s="51" t="s">
        <v>352</v>
      </c>
      <c r="I2295" s="51" t="s">
        <v>343</v>
      </c>
      <c r="J2295" s="51" t="s">
        <v>881</v>
      </c>
      <c r="K2295" s="51">
        <v>-10.146000000000001</v>
      </c>
      <c r="L2295" s="51">
        <v>-6.39</v>
      </c>
      <c r="M2295" s="51">
        <v>-2.746</v>
      </c>
      <c r="N2295" s="51">
        <v>-12.143000000000001</v>
      </c>
      <c r="O2295" s="51">
        <v>-19.831</v>
      </c>
      <c r="P2295" s="51">
        <v>-14.394</v>
      </c>
      <c r="Q2295" s="51">
        <v>-5.9619999999999997</v>
      </c>
      <c r="R2295" s="51">
        <v>-10.894</v>
      </c>
      <c r="S2295" s="51">
        <v>-11.167</v>
      </c>
      <c r="T2295" s="51">
        <v>-15.887</v>
      </c>
      <c r="U2295" s="51">
        <v>2020</v>
      </c>
    </row>
    <row r="2296" spans="1:21" ht="15.5">
      <c r="A2296" s="51">
        <v>469</v>
      </c>
      <c r="B2296" s="51" t="s">
        <v>873</v>
      </c>
      <c r="C2296" s="51" t="s">
        <v>478</v>
      </c>
      <c r="D2296" s="51" t="str">
        <f t="shared" si="35"/>
        <v>BCA_NGDPDEgypt</v>
      </c>
      <c r="E2296" s="51" t="s">
        <v>874</v>
      </c>
      <c r="F2296" s="51" t="s">
        <v>475</v>
      </c>
      <c r="G2296" s="51" t="s">
        <v>476</v>
      </c>
      <c r="H2296" s="51" t="s">
        <v>392</v>
      </c>
      <c r="I2296" s="51"/>
      <c r="J2296" s="51" t="s">
        <v>479</v>
      </c>
      <c r="K2296" s="51">
        <v>-3.64</v>
      </c>
      <c r="L2296" s="51">
        <v>-2.2189999999999999</v>
      </c>
      <c r="M2296" s="51">
        <v>-0.89900000000000002</v>
      </c>
      <c r="N2296" s="51">
        <v>-3.657</v>
      </c>
      <c r="O2296" s="51">
        <v>-5.9649999999999999</v>
      </c>
      <c r="P2296" s="51">
        <v>-6.0860000000000003</v>
      </c>
      <c r="Q2296" s="51">
        <v>-2.383</v>
      </c>
      <c r="R2296" s="51">
        <v>-3.6030000000000002</v>
      </c>
      <c r="S2296" s="51">
        <v>-3.0859999999999999</v>
      </c>
      <c r="T2296" s="51">
        <v>-4.0289999999999999</v>
      </c>
      <c r="U2296" s="51">
        <v>2020</v>
      </c>
    </row>
    <row r="2297" spans="1:21" ht="15.5">
      <c r="A2297" s="51">
        <v>253</v>
      </c>
      <c r="B2297" s="51" t="s">
        <v>882</v>
      </c>
      <c r="C2297" s="51" t="s">
        <v>338</v>
      </c>
      <c r="D2297" s="51" t="str">
        <f t="shared" si="35"/>
        <v>NGDP_REl Salvador</v>
      </c>
      <c r="E2297" s="51" t="s">
        <v>267</v>
      </c>
      <c r="F2297" s="51" t="s">
        <v>340</v>
      </c>
      <c r="G2297" s="51" t="s">
        <v>341</v>
      </c>
      <c r="H2297" s="51" t="s">
        <v>342</v>
      </c>
      <c r="I2297" s="51" t="s">
        <v>343</v>
      </c>
      <c r="J2297" s="51" t="s">
        <v>883</v>
      </c>
      <c r="K2297" s="51">
        <v>21.728000000000002</v>
      </c>
      <c r="L2297" s="51">
        <v>22.213000000000001</v>
      </c>
      <c r="M2297" s="51">
        <v>22.593</v>
      </c>
      <c r="N2297" s="51">
        <v>23.135000000000002</v>
      </c>
      <c r="O2297" s="51">
        <v>23.724</v>
      </c>
      <c r="P2297" s="51">
        <v>24.257000000000001</v>
      </c>
      <c r="Q2297" s="51">
        <v>24.847000000000001</v>
      </c>
      <c r="R2297" s="51">
        <v>25.439</v>
      </c>
      <c r="S2297" s="51">
        <v>23.256</v>
      </c>
      <c r="T2297" s="51">
        <v>24.233000000000001</v>
      </c>
      <c r="U2297" s="51">
        <v>2019</v>
      </c>
    </row>
    <row r="2298" spans="1:21" ht="15.5">
      <c r="A2298" s="51">
        <v>253</v>
      </c>
      <c r="B2298" s="51" t="s">
        <v>882</v>
      </c>
      <c r="C2298" s="51" t="s">
        <v>345</v>
      </c>
      <c r="D2298" s="51" t="str">
        <f t="shared" si="35"/>
        <v>NGDP_RPCHEl Salvador</v>
      </c>
      <c r="E2298" s="51" t="s">
        <v>267</v>
      </c>
      <c r="F2298" s="51" t="s">
        <v>340</v>
      </c>
      <c r="G2298" s="51" t="s">
        <v>346</v>
      </c>
      <c r="H2298" s="51" t="s">
        <v>347</v>
      </c>
      <c r="I2298" s="51"/>
      <c r="J2298" s="51" t="s">
        <v>348</v>
      </c>
      <c r="K2298" s="51">
        <v>2.8140000000000001</v>
      </c>
      <c r="L2298" s="51">
        <v>2.2360000000000002</v>
      </c>
      <c r="M2298" s="51">
        <v>1.7110000000000001</v>
      </c>
      <c r="N2298" s="51">
        <v>2.395</v>
      </c>
      <c r="O2298" s="51">
        <v>2.5470000000000002</v>
      </c>
      <c r="P2298" s="51">
        <v>2.25</v>
      </c>
      <c r="Q2298" s="51">
        <v>2.431</v>
      </c>
      <c r="R2298" s="51">
        <v>2.3820000000000001</v>
      </c>
      <c r="S2298" s="51">
        <v>-8.58</v>
      </c>
      <c r="T2298" s="51">
        <v>4.2</v>
      </c>
      <c r="U2298" s="51">
        <v>2019</v>
      </c>
    </row>
    <row r="2299" spans="1:21" ht="15.5">
      <c r="A2299" s="51">
        <v>253</v>
      </c>
      <c r="B2299" s="51" t="s">
        <v>882</v>
      </c>
      <c r="C2299" s="51" t="s">
        <v>349</v>
      </c>
      <c r="D2299" s="51" t="str">
        <f t="shared" si="35"/>
        <v>NGDPEl Salvador</v>
      </c>
      <c r="E2299" s="51" t="s">
        <v>267</v>
      </c>
      <c r="F2299" s="51" t="s">
        <v>155</v>
      </c>
      <c r="G2299" s="51" t="s">
        <v>350</v>
      </c>
      <c r="H2299" s="51" t="s">
        <v>342</v>
      </c>
      <c r="I2299" s="51" t="s">
        <v>343</v>
      </c>
      <c r="J2299" s="51" t="s">
        <v>883</v>
      </c>
      <c r="K2299" s="51">
        <v>21.385999999999999</v>
      </c>
      <c r="L2299" s="51">
        <v>21.991</v>
      </c>
      <c r="M2299" s="51">
        <v>22.593</v>
      </c>
      <c r="N2299" s="51">
        <v>23.437999999999999</v>
      </c>
      <c r="O2299" s="51">
        <v>24.190999999999999</v>
      </c>
      <c r="P2299" s="51">
        <v>24.978999999999999</v>
      </c>
      <c r="Q2299" s="51">
        <v>26.117000000000001</v>
      </c>
      <c r="R2299" s="51">
        <v>27.023</v>
      </c>
      <c r="S2299" s="51">
        <v>24.609000000000002</v>
      </c>
      <c r="T2299" s="51">
        <v>26.277000000000001</v>
      </c>
      <c r="U2299" s="51">
        <v>2019</v>
      </c>
    </row>
    <row r="2300" spans="1:21" ht="15.5">
      <c r="A2300" s="51">
        <v>253</v>
      </c>
      <c r="B2300" s="51" t="s">
        <v>882</v>
      </c>
      <c r="C2300" s="51" t="s">
        <v>157</v>
      </c>
      <c r="D2300" s="51" t="str">
        <f t="shared" si="35"/>
        <v>NGDPDEl Salvador</v>
      </c>
      <c r="E2300" s="51" t="s">
        <v>267</v>
      </c>
      <c r="F2300" s="51" t="s">
        <v>155</v>
      </c>
      <c r="G2300" s="51" t="s">
        <v>351</v>
      </c>
      <c r="H2300" s="51" t="s">
        <v>352</v>
      </c>
      <c r="I2300" s="51" t="s">
        <v>343</v>
      </c>
      <c r="J2300" s="51" t="s">
        <v>353</v>
      </c>
      <c r="K2300" s="51">
        <v>21.385999999999999</v>
      </c>
      <c r="L2300" s="51">
        <v>21.991</v>
      </c>
      <c r="M2300" s="51">
        <v>22.593</v>
      </c>
      <c r="N2300" s="51">
        <v>23.437999999999999</v>
      </c>
      <c r="O2300" s="51">
        <v>24.190999999999999</v>
      </c>
      <c r="P2300" s="51">
        <v>24.978999999999999</v>
      </c>
      <c r="Q2300" s="51">
        <v>26.117000000000001</v>
      </c>
      <c r="R2300" s="51">
        <v>27.023</v>
      </c>
      <c r="S2300" s="51">
        <v>24.609000000000002</v>
      </c>
      <c r="T2300" s="51">
        <v>26.277000000000001</v>
      </c>
      <c r="U2300" s="51">
        <v>2019</v>
      </c>
    </row>
    <row r="2301" spans="1:21" ht="15.5">
      <c r="A2301" s="51">
        <v>253</v>
      </c>
      <c r="B2301" s="51" t="s">
        <v>882</v>
      </c>
      <c r="C2301" s="51" t="s">
        <v>354</v>
      </c>
      <c r="D2301" s="51" t="str">
        <f t="shared" si="35"/>
        <v>PPPGDPEl Salvador</v>
      </c>
      <c r="E2301" s="51" t="s">
        <v>267</v>
      </c>
      <c r="F2301" s="51" t="s">
        <v>155</v>
      </c>
      <c r="G2301" s="51" t="s">
        <v>355</v>
      </c>
      <c r="H2301" s="51" t="s">
        <v>356</v>
      </c>
      <c r="I2301" s="51" t="s">
        <v>343</v>
      </c>
      <c r="J2301" s="51" t="s">
        <v>353</v>
      </c>
      <c r="K2301" s="51">
        <v>40.804000000000002</v>
      </c>
      <c r="L2301" s="51">
        <v>43.093000000000004</v>
      </c>
      <c r="M2301" s="51">
        <v>45.533999999999999</v>
      </c>
      <c r="N2301" s="51">
        <v>48.055999999999997</v>
      </c>
      <c r="O2301" s="51">
        <v>51.094999999999999</v>
      </c>
      <c r="P2301" s="51">
        <v>54.006</v>
      </c>
      <c r="Q2301" s="51">
        <v>56.646999999999998</v>
      </c>
      <c r="R2301" s="51">
        <v>59.030999999999999</v>
      </c>
      <c r="S2301" s="51">
        <v>54.621000000000002</v>
      </c>
      <c r="T2301" s="51">
        <v>57.951999999999998</v>
      </c>
      <c r="U2301" s="51">
        <v>2019</v>
      </c>
    </row>
    <row r="2302" spans="1:21" ht="15.5">
      <c r="A2302" s="51">
        <v>253</v>
      </c>
      <c r="B2302" s="51" t="s">
        <v>882</v>
      </c>
      <c r="C2302" s="51" t="s">
        <v>357</v>
      </c>
      <c r="D2302" s="51" t="str">
        <f t="shared" si="35"/>
        <v>NGDP_DEl Salvador</v>
      </c>
      <c r="E2302" s="51" t="s">
        <v>267</v>
      </c>
      <c r="F2302" s="51" t="s">
        <v>358</v>
      </c>
      <c r="G2302" s="51" t="s">
        <v>359</v>
      </c>
      <c r="H2302" s="51" t="s">
        <v>360</v>
      </c>
      <c r="I2302" s="51"/>
      <c r="J2302" s="51" t="s">
        <v>361</v>
      </c>
      <c r="K2302" s="51">
        <v>98.429000000000002</v>
      </c>
      <c r="L2302" s="51">
        <v>98.998999999999995</v>
      </c>
      <c r="M2302" s="51">
        <v>100</v>
      </c>
      <c r="N2302" s="51">
        <v>101.313</v>
      </c>
      <c r="O2302" s="51">
        <v>101.97199999999999</v>
      </c>
      <c r="P2302" s="51">
        <v>102.97499999999999</v>
      </c>
      <c r="Q2302" s="51">
        <v>105.11199999999999</v>
      </c>
      <c r="R2302" s="51">
        <v>106.22499999999999</v>
      </c>
      <c r="S2302" s="51">
        <v>105.81699999999999</v>
      </c>
      <c r="T2302" s="51">
        <v>108.432</v>
      </c>
      <c r="U2302" s="51">
        <v>2019</v>
      </c>
    </row>
    <row r="2303" spans="1:21" ht="15.5">
      <c r="A2303" s="51">
        <v>253</v>
      </c>
      <c r="B2303" s="51" t="s">
        <v>882</v>
      </c>
      <c r="C2303" s="51" t="s">
        <v>362</v>
      </c>
      <c r="D2303" s="51" t="str">
        <f t="shared" si="35"/>
        <v>NGDPRPCEl Salvador</v>
      </c>
      <c r="E2303" s="51" t="s">
        <v>267</v>
      </c>
      <c r="F2303" s="51" t="s">
        <v>363</v>
      </c>
      <c r="G2303" s="51" t="s">
        <v>364</v>
      </c>
      <c r="H2303" s="51" t="s">
        <v>342</v>
      </c>
      <c r="I2303" s="51" t="s">
        <v>333</v>
      </c>
      <c r="J2303" s="51" t="s">
        <v>365</v>
      </c>
      <c r="K2303" s="51">
        <v>3483.14</v>
      </c>
      <c r="L2303" s="51">
        <v>3545.02</v>
      </c>
      <c r="M2303" s="51">
        <v>3589.04</v>
      </c>
      <c r="N2303" s="51">
        <v>3657.57</v>
      </c>
      <c r="O2303" s="51">
        <v>3732.41</v>
      </c>
      <c r="P2303" s="51">
        <v>3797.28</v>
      </c>
      <c r="Q2303" s="51">
        <v>3869.83</v>
      </c>
      <c r="R2303" s="51">
        <v>3941.61</v>
      </c>
      <c r="S2303" s="51">
        <v>3585.71</v>
      </c>
      <c r="T2303" s="51">
        <v>3717.77</v>
      </c>
      <c r="U2303" s="51">
        <v>2018</v>
      </c>
    </row>
    <row r="2304" spans="1:21" ht="15.5">
      <c r="A2304" s="51">
        <v>253</v>
      </c>
      <c r="B2304" s="51" t="s">
        <v>882</v>
      </c>
      <c r="C2304" s="51" t="s">
        <v>366</v>
      </c>
      <c r="D2304" s="51" t="str">
        <f t="shared" si="35"/>
        <v>NGDPRPPPPCEl Salvador</v>
      </c>
      <c r="E2304" s="51" t="s">
        <v>267</v>
      </c>
      <c r="F2304" s="51" t="s">
        <v>363</v>
      </c>
      <c r="G2304" s="51" t="s">
        <v>367</v>
      </c>
      <c r="H2304" s="51" t="s">
        <v>368</v>
      </c>
      <c r="I2304" s="51" t="s">
        <v>333</v>
      </c>
      <c r="J2304" s="51" t="s">
        <v>365</v>
      </c>
      <c r="K2304" s="51">
        <v>7754.68</v>
      </c>
      <c r="L2304" s="51">
        <v>7892.44</v>
      </c>
      <c r="M2304" s="51">
        <v>7990.45</v>
      </c>
      <c r="N2304" s="51">
        <v>8143.02</v>
      </c>
      <c r="O2304" s="51">
        <v>8309.6299999999992</v>
      </c>
      <c r="P2304" s="51">
        <v>8454.0499999999993</v>
      </c>
      <c r="Q2304" s="51">
        <v>8615.57</v>
      </c>
      <c r="R2304" s="51">
        <v>8775.3799999999992</v>
      </c>
      <c r="S2304" s="51">
        <v>7983.04</v>
      </c>
      <c r="T2304" s="51">
        <v>8277.0400000000009</v>
      </c>
      <c r="U2304" s="51">
        <v>2018</v>
      </c>
    </row>
    <row r="2305" spans="1:21" ht="15.5">
      <c r="A2305" s="51">
        <v>253</v>
      </c>
      <c r="B2305" s="51" t="s">
        <v>882</v>
      </c>
      <c r="C2305" s="51" t="s">
        <v>369</v>
      </c>
      <c r="D2305" s="51" t="str">
        <f t="shared" si="35"/>
        <v>NGDPPCEl Salvador</v>
      </c>
      <c r="E2305" s="51" t="s">
        <v>267</v>
      </c>
      <c r="F2305" s="51" t="s">
        <v>370</v>
      </c>
      <c r="G2305" s="51" t="s">
        <v>371</v>
      </c>
      <c r="H2305" s="51" t="s">
        <v>342</v>
      </c>
      <c r="I2305" s="51" t="s">
        <v>333</v>
      </c>
      <c r="J2305" s="51" t="s">
        <v>372</v>
      </c>
      <c r="K2305" s="51">
        <v>3428.41</v>
      </c>
      <c r="L2305" s="51">
        <v>3509.53</v>
      </c>
      <c r="M2305" s="51">
        <v>3589.04</v>
      </c>
      <c r="N2305" s="51">
        <v>3705.58</v>
      </c>
      <c r="O2305" s="51">
        <v>3805.99</v>
      </c>
      <c r="P2305" s="51">
        <v>3910.26</v>
      </c>
      <c r="Q2305" s="51">
        <v>4067.66</v>
      </c>
      <c r="R2305" s="51">
        <v>4186.96</v>
      </c>
      <c r="S2305" s="51">
        <v>3794.31</v>
      </c>
      <c r="T2305" s="51">
        <v>4031.27</v>
      </c>
      <c r="U2305" s="51">
        <v>2018</v>
      </c>
    </row>
    <row r="2306" spans="1:21" ht="15.5">
      <c r="A2306" s="51">
        <v>253</v>
      </c>
      <c r="B2306" s="51" t="s">
        <v>882</v>
      </c>
      <c r="C2306" s="51" t="s">
        <v>373</v>
      </c>
      <c r="D2306" s="51" t="str">
        <f t="shared" si="35"/>
        <v>NGDPDPCEl Salvador</v>
      </c>
      <c r="E2306" s="51" t="s">
        <v>267</v>
      </c>
      <c r="F2306" s="51" t="s">
        <v>370</v>
      </c>
      <c r="G2306" s="51" t="s">
        <v>374</v>
      </c>
      <c r="H2306" s="51" t="s">
        <v>352</v>
      </c>
      <c r="I2306" s="51" t="s">
        <v>333</v>
      </c>
      <c r="J2306" s="51" t="s">
        <v>372</v>
      </c>
      <c r="K2306" s="51">
        <v>3428.41</v>
      </c>
      <c r="L2306" s="51">
        <v>3509.53</v>
      </c>
      <c r="M2306" s="51">
        <v>3589.04</v>
      </c>
      <c r="N2306" s="51">
        <v>3705.58</v>
      </c>
      <c r="O2306" s="51">
        <v>3805.99</v>
      </c>
      <c r="P2306" s="51">
        <v>3910.26</v>
      </c>
      <c r="Q2306" s="51">
        <v>4067.66</v>
      </c>
      <c r="R2306" s="51">
        <v>4186.96</v>
      </c>
      <c r="S2306" s="51">
        <v>3794.31</v>
      </c>
      <c r="T2306" s="51">
        <v>4031.27</v>
      </c>
      <c r="U2306" s="51">
        <v>2018</v>
      </c>
    </row>
    <row r="2307" spans="1:21" ht="15.5">
      <c r="A2307" s="51">
        <v>253</v>
      </c>
      <c r="B2307" s="51" t="s">
        <v>882</v>
      </c>
      <c r="C2307" s="51" t="s">
        <v>375</v>
      </c>
      <c r="D2307" s="51" t="str">
        <f t="shared" ref="D2307:D2370" si="36">C2307&amp;E2307</f>
        <v>PPPPCEl Salvador</v>
      </c>
      <c r="E2307" s="51" t="s">
        <v>267</v>
      </c>
      <c r="F2307" s="51" t="s">
        <v>370</v>
      </c>
      <c r="G2307" s="51" t="s">
        <v>376</v>
      </c>
      <c r="H2307" s="51" t="s">
        <v>356</v>
      </c>
      <c r="I2307" s="51" t="s">
        <v>333</v>
      </c>
      <c r="J2307" s="51" t="s">
        <v>372</v>
      </c>
      <c r="K2307" s="51">
        <v>6541.21</v>
      </c>
      <c r="L2307" s="51">
        <v>6877.16</v>
      </c>
      <c r="M2307" s="51">
        <v>7233.19</v>
      </c>
      <c r="N2307" s="51">
        <v>7597.69</v>
      </c>
      <c r="O2307" s="51">
        <v>8038.63</v>
      </c>
      <c r="P2307" s="51">
        <v>8454.0499999999993</v>
      </c>
      <c r="Q2307" s="51">
        <v>8822.43</v>
      </c>
      <c r="R2307" s="51">
        <v>9146.5</v>
      </c>
      <c r="S2307" s="51">
        <v>8421.51</v>
      </c>
      <c r="T2307" s="51">
        <v>8890.7800000000007</v>
      </c>
      <c r="U2307" s="51">
        <v>2018</v>
      </c>
    </row>
    <row r="2308" spans="1:21" ht="15.5">
      <c r="A2308" s="51">
        <v>253</v>
      </c>
      <c r="B2308" s="51" t="s">
        <v>882</v>
      </c>
      <c r="C2308" s="51" t="s">
        <v>377</v>
      </c>
      <c r="D2308" s="51" t="str">
        <f t="shared" si="36"/>
        <v>NGAP_NPGDPEl Salvador</v>
      </c>
      <c r="E2308" s="51" t="s">
        <v>267</v>
      </c>
      <c r="F2308" s="51" t="s">
        <v>378</v>
      </c>
      <c r="G2308" s="51" t="s">
        <v>379</v>
      </c>
      <c r="H2308" s="51" t="s">
        <v>380</v>
      </c>
      <c r="I2308" s="51"/>
      <c r="J2308" s="51"/>
      <c r="K2308" s="51"/>
      <c r="L2308" s="51"/>
      <c r="M2308" s="51"/>
      <c r="N2308" s="51"/>
      <c r="O2308" s="51"/>
      <c r="P2308" s="51"/>
      <c r="Q2308" s="51"/>
      <c r="R2308" s="51"/>
      <c r="S2308" s="51"/>
      <c r="T2308" s="51"/>
      <c r="U2308" s="51"/>
    </row>
    <row r="2309" spans="1:21" ht="15.5">
      <c r="A2309" s="51">
        <v>253</v>
      </c>
      <c r="B2309" s="51" t="s">
        <v>882</v>
      </c>
      <c r="C2309" s="51" t="s">
        <v>381</v>
      </c>
      <c r="D2309" s="51" t="str">
        <f t="shared" si="36"/>
        <v>PPPSHEl Salvador</v>
      </c>
      <c r="E2309" s="51" t="s">
        <v>267</v>
      </c>
      <c r="F2309" s="51" t="s">
        <v>382</v>
      </c>
      <c r="G2309" s="51" t="s">
        <v>383</v>
      </c>
      <c r="H2309" s="51" t="s">
        <v>384</v>
      </c>
      <c r="I2309" s="51"/>
      <c r="J2309" s="51" t="s">
        <v>353</v>
      </c>
      <c r="K2309" s="51">
        <v>4.1000000000000002E-2</v>
      </c>
      <c r="L2309" s="51">
        <v>4.1000000000000002E-2</v>
      </c>
      <c r="M2309" s="51">
        <v>4.2000000000000003E-2</v>
      </c>
      <c r="N2309" s="51">
        <v>4.2999999999999997E-2</v>
      </c>
      <c r="O2309" s="51">
        <v>4.3999999999999997E-2</v>
      </c>
      <c r="P2309" s="51">
        <v>4.3999999999999997E-2</v>
      </c>
      <c r="Q2309" s="51">
        <v>4.3999999999999997E-2</v>
      </c>
      <c r="R2309" s="51">
        <v>4.3999999999999997E-2</v>
      </c>
      <c r="S2309" s="51">
        <v>4.1000000000000002E-2</v>
      </c>
      <c r="T2309" s="51">
        <v>4.1000000000000002E-2</v>
      </c>
      <c r="U2309" s="51">
        <v>2019</v>
      </c>
    </row>
    <row r="2310" spans="1:21" ht="15.5">
      <c r="A2310" s="51">
        <v>253</v>
      </c>
      <c r="B2310" s="51" t="s">
        <v>882</v>
      </c>
      <c r="C2310" s="51" t="s">
        <v>385</v>
      </c>
      <c r="D2310" s="51" t="str">
        <f t="shared" si="36"/>
        <v>PPPEXEl Salvador</v>
      </c>
      <c r="E2310" s="51" t="s">
        <v>267</v>
      </c>
      <c r="F2310" s="51" t="s">
        <v>386</v>
      </c>
      <c r="G2310" s="51" t="s">
        <v>387</v>
      </c>
      <c r="H2310" s="51" t="s">
        <v>388</v>
      </c>
      <c r="I2310" s="51"/>
      <c r="J2310" s="51" t="s">
        <v>353</v>
      </c>
      <c r="K2310" s="51">
        <v>0.52400000000000002</v>
      </c>
      <c r="L2310" s="51">
        <v>0.51</v>
      </c>
      <c r="M2310" s="51">
        <v>0.496</v>
      </c>
      <c r="N2310" s="51">
        <v>0.48799999999999999</v>
      </c>
      <c r="O2310" s="51">
        <v>0.47299999999999998</v>
      </c>
      <c r="P2310" s="51">
        <v>0.46300000000000002</v>
      </c>
      <c r="Q2310" s="51">
        <v>0.46100000000000002</v>
      </c>
      <c r="R2310" s="51">
        <v>0.45800000000000002</v>
      </c>
      <c r="S2310" s="51">
        <v>0.45100000000000001</v>
      </c>
      <c r="T2310" s="51">
        <v>0.45300000000000001</v>
      </c>
      <c r="U2310" s="51">
        <v>2019</v>
      </c>
    </row>
    <row r="2311" spans="1:21" ht="15.5">
      <c r="A2311" s="51">
        <v>253</v>
      </c>
      <c r="B2311" s="51" t="s">
        <v>882</v>
      </c>
      <c r="C2311" s="51" t="s">
        <v>389</v>
      </c>
      <c r="D2311" s="51" t="str">
        <f t="shared" si="36"/>
        <v>NID_NGDPEl Salvador</v>
      </c>
      <c r="E2311" s="51" t="s">
        <v>267</v>
      </c>
      <c r="F2311" s="51" t="s">
        <v>390</v>
      </c>
      <c r="G2311" s="51" t="s">
        <v>391</v>
      </c>
      <c r="H2311" s="51" t="s">
        <v>392</v>
      </c>
      <c r="I2311" s="51"/>
      <c r="J2311" s="51" t="s">
        <v>883</v>
      </c>
      <c r="K2311" s="51">
        <v>17.71</v>
      </c>
      <c r="L2311" s="51">
        <v>17.018999999999998</v>
      </c>
      <c r="M2311" s="51">
        <v>16.396999999999998</v>
      </c>
      <c r="N2311" s="51">
        <v>16.016999999999999</v>
      </c>
      <c r="O2311" s="51">
        <v>15.968</v>
      </c>
      <c r="P2311" s="51">
        <v>16.677</v>
      </c>
      <c r="Q2311" s="51">
        <v>20.291</v>
      </c>
      <c r="R2311" s="51">
        <v>19.105</v>
      </c>
      <c r="S2311" s="51">
        <v>17.163</v>
      </c>
      <c r="T2311" s="51">
        <v>18.646000000000001</v>
      </c>
      <c r="U2311" s="51">
        <v>2019</v>
      </c>
    </row>
    <row r="2312" spans="1:21" ht="15.5">
      <c r="A2312" s="51">
        <v>253</v>
      </c>
      <c r="B2312" s="51" t="s">
        <v>882</v>
      </c>
      <c r="C2312" s="51" t="s">
        <v>393</v>
      </c>
      <c r="D2312" s="51" t="str">
        <f t="shared" si="36"/>
        <v>NGSD_NGDPEl Salvador</v>
      </c>
      <c r="E2312" s="51" t="s">
        <v>267</v>
      </c>
      <c r="F2312" s="51" t="s">
        <v>394</v>
      </c>
      <c r="G2312" s="51" t="s">
        <v>395</v>
      </c>
      <c r="H2312" s="51" t="s">
        <v>392</v>
      </c>
      <c r="I2312" s="51"/>
      <c r="J2312" s="51" t="s">
        <v>883</v>
      </c>
      <c r="K2312" s="51">
        <v>11.912000000000001</v>
      </c>
      <c r="L2312" s="51">
        <v>10.115</v>
      </c>
      <c r="M2312" s="51">
        <v>11.026</v>
      </c>
      <c r="N2312" s="51">
        <v>12.801</v>
      </c>
      <c r="O2312" s="51">
        <v>13.693</v>
      </c>
      <c r="P2312" s="51">
        <v>14.817</v>
      </c>
      <c r="Q2312" s="51">
        <v>15.596</v>
      </c>
      <c r="R2312" s="51">
        <v>17.041</v>
      </c>
      <c r="S2312" s="51">
        <v>15.661</v>
      </c>
      <c r="T2312" s="51">
        <v>14.497999999999999</v>
      </c>
      <c r="U2312" s="51">
        <v>2019</v>
      </c>
    </row>
    <row r="2313" spans="1:21" ht="15.5">
      <c r="A2313" s="51">
        <v>253</v>
      </c>
      <c r="B2313" s="51" t="s">
        <v>882</v>
      </c>
      <c r="C2313" s="51" t="s">
        <v>396</v>
      </c>
      <c r="D2313" s="51" t="str">
        <f t="shared" si="36"/>
        <v>PCPIEl Salvador</v>
      </c>
      <c r="E2313" s="51" t="s">
        <v>267</v>
      </c>
      <c r="F2313" s="51" t="s">
        <v>397</v>
      </c>
      <c r="G2313" s="51" t="s">
        <v>398</v>
      </c>
      <c r="H2313" s="51" t="s">
        <v>360</v>
      </c>
      <c r="I2313" s="51"/>
      <c r="J2313" s="51" t="s">
        <v>884</v>
      </c>
      <c r="K2313" s="51">
        <v>108.117</v>
      </c>
      <c r="L2313" s="51">
        <v>108.93600000000001</v>
      </c>
      <c r="M2313" s="51">
        <v>110.179</v>
      </c>
      <c r="N2313" s="51">
        <v>109.373</v>
      </c>
      <c r="O2313" s="51">
        <v>110.03400000000001</v>
      </c>
      <c r="P2313" s="51">
        <v>111.15</v>
      </c>
      <c r="Q2313" s="51">
        <v>112.35899999999999</v>
      </c>
      <c r="R2313" s="51">
        <v>112.443</v>
      </c>
      <c r="S2313" s="51">
        <v>112.68300000000001</v>
      </c>
      <c r="T2313" s="51">
        <v>113.92400000000001</v>
      </c>
      <c r="U2313" s="51">
        <v>2019</v>
      </c>
    </row>
    <row r="2314" spans="1:21" ht="15.5">
      <c r="A2314" s="51">
        <v>253</v>
      </c>
      <c r="B2314" s="51" t="s">
        <v>882</v>
      </c>
      <c r="C2314" s="51" t="s">
        <v>400</v>
      </c>
      <c r="D2314" s="51" t="str">
        <f t="shared" si="36"/>
        <v>PCPIPCHEl Salvador</v>
      </c>
      <c r="E2314" s="51" t="s">
        <v>267</v>
      </c>
      <c r="F2314" s="51" t="s">
        <v>397</v>
      </c>
      <c r="G2314" s="51" t="s">
        <v>401</v>
      </c>
      <c r="H2314" s="51" t="s">
        <v>347</v>
      </c>
      <c r="I2314" s="51"/>
      <c r="J2314" s="51" t="s">
        <v>402</v>
      </c>
      <c r="K2314" s="51">
        <v>1.73</v>
      </c>
      <c r="L2314" s="51">
        <v>0.75800000000000001</v>
      </c>
      <c r="M2314" s="51">
        <v>1.141</v>
      </c>
      <c r="N2314" s="51">
        <v>-0.73099999999999998</v>
      </c>
      <c r="O2314" s="51">
        <v>0.60399999999999998</v>
      </c>
      <c r="P2314" s="51">
        <v>1.014</v>
      </c>
      <c r="Q2314" s="51">
        <v>1.0880000000000001</v>
      </c>
      <c r="R2314" s="51">
        <v>7.3999999999999996E-2</v>
      </c>
      <c r="S2314" s="51">
        <v>0.214</v>
      </c>
      <c r="T2314" s="51">
        <v>1.101</v>
      </c>
      <c r="U2314" s="51">
        <v>2019</v>
      </c>
    </row>
    <row r="2315" spans="1:21" ht="15.5">
      <c r="A2315" s="51">
        <v>253</v>
      </c>
      <c r="B2315" s="51" t="s">
        <v>882</v>
      </c>
      <c r="C2315" s="51" t="s">
        <v>403</v>
      </c>
      <c r="D2315" s="51" t="str">
        <f t="shared" si="36"/>
        <v>PCPIEEl Salvador</v>
      </c>
      <c r="E2315" s="51" t="s">
        <v>267</v>
      </c>
      <c r="F2315" s="51" t="s">
        <v>404</v>
      </c>
      <c r="G2315" s="51" t="s">
        <v>405</v>
      </c>
      <c r="H2315" s="51" t="s">
        <v>360</v>
      </c>
      <c r="I2315" s="51"/>
      <c r="J2315" s="51" t="s">
        <v>884</v>
      </c>
      <c r="K2315" s="51">
        <v>108.13</v>
      </c>
      <c r="L2315" s="51">
        <v>108.98</v>
      </c>
      <c r="M2315" s="51">
        <v>109.5</v>
      </c>
      <c r="N2315" s="51">
        <v>110.61</v>
      </c>
      <c r="O2315" s="51">
        <v>109.58</v>
      </c>
      <c r="P2315" s="51">
        <v>111.81</v>
      </c>
      <c r="Q2315" s="51">
        <v>112.3</v>
      </c>
      <c r="R2315" s="51">
        <v>112.29</v>
      </c>
      <c r="S2315" s="51">
        <v>113.07599999999999</v>
      </c>
      <c r="T2315" s="51">
        <v>114.77200000000001</v>
      </c>
      <c r="U2315" s="51">
        <v>2019</v>
      </c>
    </row>
    <row r="2316" spans="1:21" ht="15.5">
      <c r="A2316" s="51">
        <v>253</v>
      </c>
      <c r="B2316" s="51" t="s">
        <v>882</v>
      </c>
      <c r="C2316" s="51" t="s">
        <v>406</v>
      </c>
      <c r="D2316" s="51" t="str">
        <f t="shared" si="36"/>
        <v>PCPIEPCHEl Salvador</v>
      </c>
      <c r="E2316" s="51" t="s">
        <v>267</v>
      </c>
      <c r="F2316" s="51" t="s">
        <v>404</v>
      </c>
      <c r="G2316" s="51" t="s">
        <v>407</v>
      </c>
      <c r="H2316" s="51" t="s">
        <v>347</v>
      </c>
      <c r="I2316" s="51"/>
      <c r="J2316" s="51" t="s">
        <v>408</v>
      </c>
      <c r="K2316" s="51">
        <v>0.78300000000000003</v>
      </c>
      <c r="L2316" s="51">
        <v>0.78600000000000003</v>
      </c>
      <c r="M2316" s="51">
        <v>0.47699999999999998</v>
      </c>
      <c r="N2316" s="51">
        <v>1.014</v>
      </c>
      <c r="O2316" s="51">
        <v>-0.93100000000000005</v>
      </c>
      <c r="P2316" s="51">
        <v>2.0350000000000001</v>
      </c>
      <c r="Q2316" s="51">
        <v>0.438</v>
      </c>
      <c r="R2316" s="51">
        <v>-8.9999999999999993E-3</v>
      </c>
      <c r="S2316" s="51">
        <v>0.7</v>
      </c>
      <c r="T2316" s="51">
        <v>1.5</v>
      </c>
      <c r="U2316" s="51">
        <v>2019</v>
      </c>
    </row>
    <row r="2317" spans="1:21" ht="15.5">
      <c r="A2317" s="51">
        <v>253</v>
      </c>
      <c r="B2317" s="51" t="s">
        <v>882</v>
      </c>
      <c r="C2317" s="51" t="s">
        <v>409</v>
      </c>
      <c r="D2317" s="51" t="str">
        <f t="shared" si="36"/>
        <v>FLIBOR6El Salvador</v>
      </c>
      <c r="E2317" s="51" t="s">
        <v>267</v>
      </c>
      <c r="F2317" s="51" t="s">
        <v>410</v>
      </c>
      <c r="G2317" s="51"/>
      <c r="H2317" s="51" t="s">
        <v>384</v>
      </c>
      <c r="I2317" s="51"/>
      <c r="J2317" s="51"/>
      <c r="K2317" s="51"/>
      <c r="L2317" s="51"/>
      <c r="M2317" s="51"/>
      <c r="N2317" s="51"/>
      <c r="O2317" s="51"/>
      <c r="P2317" s="51"/>
      <c r="Q2317" s="51"/>
      <c r="R2317" s="51"/>
      <c r="S2317" s="51"/>
      <c r="T2317" s="51"/>
      <c r="U2317" s="51"/>
    </row>
    <row r="2318" spans="1:21" ht="15.5">
      <c r="A2318" s="51">
        <v>253</v>
      </c>
      <c r="B2318" s="51" t="s">
        <v>882</v>
      </c>
      <c r="C2318" s="51" t="s">
        <v>411</v>
      </c>
      <c r="D2318" s="51" t="str">
        <f t="shared" si="36"/>
        <v>TM_RPCHEl Salvador</v>
      </c>
      <c r="E2318" s="51" t="s">
        <v>267</v>
      </c>
      <c r="F2318" s="51" t="s">
        <v>412</v>
      </c>
      <c r="G2318" s="51" t="s">
        <v>413</v>
      </c>
      <c r="H2318" s="51" t="s">
        <v>347</v>
      </c>
      <c r="I2318" s="51"/>
      <c r="J2318" s="51" t="s">
        <v>885</v>
      </c>
      <c r="K2318" s="51">
        <v>0.98799999999999999</v>
      </c>
      <c r="L2318" s="51">
        <v>6.7629999999999999</v>
      </c>
      <c r="M2318" s="51">
        <v>-1.244</v>
      </c>
      <c r="N2318" s="51">
        <v>13.265000000000001</v>
      </c>
      <c r="O2318" s="51">
        <v>3.6179999999999999</v>
      </c>
      <c r="P2318" s="51">
        <v>-0.76100000000000001</v>
      </c>
      <c r="Q2318" s="51">
        <v>4.2850000000000001</v>
      </c>
      <c r="R2318" s="51">
        <v>0.92300000000000004</v>
      </c>
      <c r="S2318" s="51">
        <v>-10.11</v>
      </c>
      <c r="T2318" s="51">
        <v>5.1609999999999996</v>
      </c>
      <c r="U2318" s="51">
        <v>2019</v>
      </c>
    </row>
    <row r="2319" spans="1:21" ht="15.5">
      <c r="A2319" s="51">
        <v>253</v>
      </c>
      <c r="B2319" s="51" t="s">
        <v>882</v>
      </c>
      <c r="C2319" s="51" t="s">
        <v>415</v>
      </c>
      <c r="D2319" s="51" t="str">
        <f t="shared" si="36"/>
        <v>TMG_RPCHEl Salvador</v>
      </c>
      <c r="E2319" s="51" t="s">
        <v>267</v>
      </c>
      <c r="F2319" s="51" t="s">
        <v>416</v>
      </c>
      <c r="G2319" s="51" t="s">
        <v>417</v>
      </c>
      <c r="H2319" s="51" t="s">
        <v>347</v>
      </c>
      <c r="I2319" s="51"/>
      <c r="J2319" s="51" t="s">
        <v>885</v>
      </c>
      <c r="K2319" s="51">
        <v>-0.26800000000000002</v>
      </c>
      <c r="L2319" s="51">
        <v>6.52</v>
      </c>
      <c r="M2319" s="51">
        <v>-1.762</v>
      </c>
      <c r="N2319" s="51">
        <v>13.196999999999999</v>
      </c>
      <c r="O2319" s="51">
        <v>2.8570000000000002</v>
      </c>
      <c r="P2319" s="51">
        <v>-0.442</v>
      </c>
      <c r="Q2319" s="51">
        <v>4.4740000000000002</v>
      </c>
      <c r="R2319" s="51">
        <v>4.1890000000000001</v>
      </c>
      <c r="S2319" s="51">
        <v>-5.6150000000000002</v>
      </c>
      <c r="T2319" s="51">
        <v>3.1560000000000001</v>
      </c>
      <c r="U2319" s="51">
        <v>2019</v>
      </c>
    </row>
    <row r="2320" spans="1:21" ht="15.5">
      <c r="A2320" s="51">
        <v>253</v>
      </c>
      <c r="B2320" s="51" t="s">
        <v>882</v>
      </c>
      <c r="C2320" s="51" t="s">
        <v>418</v>
      </c>
      <c r="D2320" s="51" t="str">
        <f t="shared" si="36"/>
        <v>TX_RPCHEl Salvador</v>
      </c>
      <c r="E2320" s="51" t="s">
        <v>267</v>
      </c>
      <c r="F2320" s="51" t="s">
        <v>419</v>
      </c>
      <c r="G2320" s="51" t="s">
        <v>420</v>
      </c>
      <c r="H2320" s="51" t="s">
        <v>347</v>
      </c>
      <c r="I2320" s="51"/>
      <c r="J2320" s="51" t="s">
        <v>885</v>
      </c>
      <c r="K2320" s="51">
        <v>0.63800000000000001</v>
      </c>
      <c r="L2320" s="51">
        <v>6.282</v>
      </c>
      <c r="M2320" s="51">
        <v>2.04</v>
      </c>
      <c r="N2320" s="51">
        <v>3.8929999999999998</v>
      </c>
      <c r="O2320" s="51">
        <v>0.95199999999999996</v>
      </c>
      <c r="P2320" s="51">
        <v>3.3580000000000001</v>
      </c>
      <c r="Q2320" s="51">
        <v>1.294</v>
      </c>
      <c r="R2320" s="51">
        <v>2.6259999999999999</v>
      </c>
      <c r="S2320" s="51">
        <v>-24.722999999999999</v>
      </c>
      <c r="T2320" s="51">
        <v>14.51</v>
      </c>
      <c r="U2320" s="51">
        <v>2019</v>
      </c>
    </row>
    <row r="2321" spans="1:21" ht="15.5">
      <c r="A2321" s="51">
        <v>253</v>
      </c>
      <c r="B2321" s="51" t="s">
        <v>882</v>
      </c>
      <c r="C2321" s="51" t="s">
        <v>421</v>
      </c>
      <c r="D2321" s="51" t="str">
        <f t="shared" si="36"/>
        <v>TXG_RPCHEl Salvador</v>
      </c>
      <c r="E2321" s="51" t="s">
        <v>267</v>
      </c>
      <c r="F2321" s="51" t="s">
        <v>422</v>
      </c>
      <c r="G2321" s="51" t="s">
        <v>423</v>
      </c>
      <c r="H2321" s="51" t="s">
        <v>347</v>
      </c>
      <c r="I2321" s="51"/>
      <c r="J2321" s="51" t="s">
        <v>885</v>
      </c>
      <c r="K2321" s="51">
        <v>-3.1</v>
      </c>
      <c r="L2321" s="51">
        <v>2.9239999999999999</v>
      </c>
      <c r="M2321" s="51">
        <v>-1.681</v>
      </c>
      <c r="N2321" s="51">
        <v>3.0750000000000002</v>
      </c>
      <c r="O2321" s="51">
        <v>-1.0009999999999999</v>
      </c>
      <c r="P2321" s="51">
        <v>6.0129999999999999</v>
      </c>
      <c r="Q2321" s="51">
        <v>-1.6679999999999999</v>
      </c>
      <c r="R2321" s="51">
        <v>1.716</v>
      </c>
      <c r="S2321" s="51">
        <v>-9.8699999999999992</v>
      </c>
      <c r="T2321" s="51">
        <v>4.74</v>
      </c>
      <c r="U2321" s="51">
        <v>2019</v>
      </c>
    </row>
    <row r="2322" spans="1:21" ht="15.5">
      <c r="A2322" s="51">
        <v>253</v>
      </c>
      <c r="B2322" s="51" t="s">
        <v>882</v>
      </c>
      <c r="C2322" s="51" t="s">
        <v>424</v>
      </c>
      <c r="D2322" s="51" t="str">
        <f t="shared" si="36"/>
        <v>LUREl Salvador</v>
      </c>
      <c r="E2322" s="51" t="s">
        <v>267</v>
      </c>
      <c r="F2322" s="51" t="s">
        <v>425</v>
      </c>
      <c r="G2322" s="51" t="s">
        <v>426</v>
      </c>
      <c r="H2322" s="51" t="s">
        <v>427</v>
      </c>
      <c r="I2322" s="51"/>
      <c r="J2322" s="51" t="s">
        <v>886</v>
      </c>
      <c r="K2322" s="51">
        <v>6.1</v>
      </c>
      <c r="L2322" s="51">
        <v>5.9</v>
      </c>
      <c r="M2322" s="51">
        <v>7</v>
      </c>
      <c r="N2322" s="51">
        <v>7</v>
      </c>
      <c r="O2322" s="51">
        <v>7.1</v>
      </c>
      <c r="P2322" s="51">
        <v>7.0490000000000004</v>
      </c>
      <c r="Q2322" s="51">
        <v>6.3470000000000004</v>
      </c>
      <c r="R2322" s="51">
        <v>6.7329999999999997</v>
      </c>
      <c r="S2322" s="51">
        <v>9.0440000000000005</v>
      </c>
      <c r="T2322" s="51">
        <v>9.5</v>
      </c>
      <c r="U2322" s="51">
        <v>2019</v>
      </c>
    </row>
    <row r="2323" spans="1:21" ht="15.5">
      <c r="A2323" s="51">
        <v>253</v>
      </c>
      <c r="B2323" s="51" t="s">
        <v>882</v>
      </c>
      <c r="C2323" s="51" t="s">
        <v>428</v>
      </c>
      <c r="D2323" s="51" t="str">
        <f t="shared" si="36"/>
        <v>LEEl Salvador</v>
      </c>
      <c r="E2323" s="51" t="s">
        <v>267</v>
      </c>
      <c r="F2323" s="51" t="s">
        <v>429</v>
      </c>
      <c r="G2323" s="51" t="s">
        <v>430</v>
      </c>
      <c r="H2323" s="51" t="s">
        <v>431</v>
      </c>
      <c r="I2323" s="51" t="s">
        <v>432</v>
      </c>
      <c r="J2323" s="51"/>
      <c r="K2323" s="51"/>
      <c r="L2323" s="51"/>
      <c r="M2323" s="51"/>
      <c r="N2323" s="51"/>
      <c r="O2323" s="51"/>
      <c r="P2323" s="51"/>
      <c r="Q2323" s="51"/>
      <c r="R2323" s="51"/>
      <c r="S2323" s="51"/>
      <c r="T2323" s="51"/>
      <c r="U2323" s="51"/>
    </row>
    <row r="2324" spans="1:21" ht="15.5">
      <c r="A2324" s="51">
        <v>253</v>
      </c>
      <c r="B2324" s="51" t="s">
        <v>882</v>
      </c>
      <c r="C2324" s="51" t="s">
        <v>433</v>
      </c>
      <c r="D2324" s="51" t="str">
        <f t="shared" si="36"/>
        <v>LPEl Salvador</v>
      </c>
      <c r="E2324" s="51" t="s">
        <v>267</v>
      </c>
      <c r="F2324" s="51" t="s">
        <v>434</v>
      </c>
      <c r="G2324" s="51" t="s">
        <v>435</v>
      </c>
      <c r="H2324" s="51" t="s">
        <v>431</v>
      </c>
      <c r="I2324" s="51" t="s">
        <v>432</v>
      </c>
      <c r="J2324" s="51" t="s">
        <v>887</v>
      </c>
      <c r="K2324" s="51">
        <v>6.2380000000000004</v>
      </c>
      <c r="L2324" s="51">
        <v>6.266</v>
      </c>
      <c r="M2324" s="51">
        <v>6.2949999999999999</v>
      </c>
      <c r="N2324" s="51">
        <v>6.3250000000000002</v>
      </c>
      <c r="O2324" s="51">
        <v>6.3559999999999999</v>
      </c>
      <c r="P2324" s="51">
        <v>6.3879999999999999</v>
      </c>
      <c r="Q2324" s="51">
        <v>6.4210000000000003</v>
      </c>
      <c r="R2324" s="51">
        <v>6.4539999999999997</v>
      </c>
      <c r="S2324" s="51">
        <v>6.4859999999999998</v>
      </c>
      <c r="T2324" s="51">
        <v>6.5179999999999998</v>
      </c>
      <c r="U2324" s="51">
        <v>2018</v>
      </c>
    </row>
    <row r="2325" spans="1:21" ht="15.5">
      <c r="A2325" s="51">
        <v>253</v>
      </c>
      <c r="B2325" s="51" t="s">
        <v>882</v>
      </c>
      <c r="C2325" s="51" t="s">
        <v>437</v>
      </c>
      <c r="D2325" s="51" t="str">
        <f t="shared" si="36"/>
        <v>GGREl Salvador</v>
      </c>
      <c r="E2325" s="51" t="s">
        <v>267</v>
      </c>
      <c r="F2325" s="51" t="s">
        <v>438</v>
      </c>
      <c r="G2325" s="51" t="s">
        <v>439</v>
      </c>
      <c r="H2325" s="51" t="s">
        <v>342</v>
      </c>
      <c r="I2325" s="51" t="s">
        <v>343</v>
      </c>
      <c r="J2325" s="51" t="s">
        <v>888</v>
      </c>
      <c r="K2325" s="51">
        <v>5.0220000000000002</v>
      </c>
      <c r="L2325" s="51">
        <v>5.2619999999999996</v>
      </c>
      <c r="M2325" s="51">
        <v>5.3129999999999997</v>
      </c>
      <c r="N2325" s="51">
        <v>5.484</v>
      </c>
      <c r="O2325" s="51">
        <v>5.8710000000000004</v>
      </c>
      <c r="P2325" s="51">
        <v>6.2789999999999999</v>
      </c>
      <c r="Q2325" s="51">
        <v>6.3540000000000001</v>
      </c>
      <c r="R2325" s="51">
        <v>6.4480000000000004</v>
      </c>
      <c r="S2325" s="51">
        <v>6.1520000000000001</v>
      </c>
      <c r="T2325" s="51">
        <v>6.7469999999999999</v>
      </c>
      <c r="U2325" s="51">
        <v>2019</v>
      </c>
    </row>
    <row r="2326" spans="1:21" ht="15.5">
      <c r="A2326" s="51">
        <v>253</v>
      </c>
      <c r="B2326" s="51" t="s">
        <v>882</v>
      </c>
      <c r="C2326" s="51" t="s">
        <v>441</v>
      </c>
      <c r="D2326" s="51" t="str">
        <f t="shared" si="36"/>
        <v>GGR_NGDPEl Salvador</v>
      </c>
      <c r="E2326" s="51" t="s">
        <v>267</v>
      </c>
      <c r="F2326" s="51" t="s">
        <v>438</v>
      </c>
      <c r="G2326" s="51" t="s">
        <v>439</v>
      </c>
      <c r="H2326" s="51" t="s">
        <v>392</v>
      </c>
      <c r="I2326" s="51"/>
      <c r="J2326" s="51" t="s">
        <v>442</v>
      </c>
      <c r="K2326" s="51">
        <v>23.484000000000002</v>
      </c>
      <c r="L2326" s="51">
        <v>23.928999999999998</v>
      </c>
      <c r="M2326" s="51">
        <v>23.513999999999999</v>
      </c>
      <c r="N2326" s="51">
        <v>23.398</v>
      </c>
      <c r="O2326" s="51">
        <v>24.268000000000001</v>
      </c>
      <c r="P2326" s="51">
        <v>25.138999999999999</v>
      </c>
      <c r="Q2326" s="51">
        <v>24.33</v>
      </c>
      <c r="R2326" s="51">
        <v>23.861000000000001</v>
      </c>
      <c r="S2326" s="51">
        <v>24.998000000000001</v>
      </c>
      <c r="T2326" s="51">
        <v>25.678000000000001</v>
      </c>
      <c r="U2326" s="51">
        <v>2019</v>
      </c>
    </row>
    <row r="2327" spans="1:21" ht="15.5">
      <c r="A2327" s="51">
        <v>253</v>
      </c>
      <c r="B2327" s="51" t="s">
        <v>882</v>
      </c>
      <c r="C2327" s="51" t="s">
        <v>443</v>
      </c>
      <c r="D2327" s="51" t="str">
        <f t="shared" si="36"/>
        <v>GGXEl Salvador</v>
      </c>
      <c r="E2327" s="51" t="s">
        <v>267</v>
      </c>
      <c r="F2327" s="51" t="s">
        <v>444</v>
      </c>
      <c r="G2327" s="51" t="s">
        <v>445</v>
      </c>
      <c r="H2327" s="51" t="s">
        <v>342</v>
      </c>
      <c r="I2327" s="51" t="s">
        <v>343</v>
      </c>
      <c r="J2327" s="51" t="s">
        <v>888</v>
      </c>
      <c r="K2327" s="51">
        <v>5.8369999999999997</v>
      </c>
      <c r="L2327" s="51">
        <v>6.242</v>
      </c>
      <c r="M2327" s="51">
        <v>6.22</v>
      </c>
      <c r="N2327" s="51">
        <v>6.335</v>
      </c>
      <c r="O2327" s="51">
        <v>6.6219999999999999</v>
      </c>
      <c r="P2327" s="51">
        <v>6.9109999999999996</v>
      </c>
      <c r="Q2327" s="51">
        <v>7.0590000000000002</v>
      </c>
      <c r="R2327" s="51">
        <v>7.2729999999999997</v>
      </c>
      <c r="S2327" s="51">
        <v>8.1460000000000008</v>
      </c>
      <c r="T2327" s="51">
        <v>8.7270000000000003</v>
      </c>
      <c r="U2327" s="51">
        <v>2019</v>
      </c>
    </row>
    <row r="2328" spans="1:21" ht="15.5">
      <c r="A2328" s="51">
        <v>253</v>
      </c>
      <c r="B2328" s="51" t="s">
        <v>882</v>
      </c>
      <c r="C2328" s="51" t="s">
        <v>446</v>
      </c>
      <c r="D2328" s="51" t="str">
        <f t="shared" si="36"/>
        <v>GGX_NGDPEl Salvador</v>
      </c>
      <c r="E2328" s="51" t="s">
        <v>267</v>
      </c>
      <c r="F2328" s="51" t="s">
        <v>444</v>
      </c>
      <c r="G2328" s="51" t="s">
        <v>445</v>
      </c>
      <c r="H2328" s="51" t="s">
        <v>392</v>
      </c>
      <c r="I2328" s="51"/>
      <c r="J2328" s="51" t="s">
        <v>447</v>
      </c>
      <c r="K2328" s="51">
        <v>27.292000000000002</v>
      </c>
      <c r="L2328" s="51">
        <v>28.387</v>
      </c>
      <c r="M2328" s="51">
        <v>27.532</v>
      </c>
      <c r="N2328" s="51">
        <v>27.030999999999999</v>
      </c>
      <c r="O2328" s="51">
        <v>27.372</v>
      </c>
      <c r="P2328" s="51">
        <v>27.667000000000002</v>
      </c>
      <c r="Q2328" s="51">
        <v>27.026</v>
      </c>
      <c r="R2328" s="51">
        <v>26.914999999999999</v>
      </c>
      <c r="S2328" s="51">
        <v>33.100999999999999</v>
      </c>
      <c r="T2328" s="51">
        <v>33.21</v>
      </c>
      <c r="U2328" s="51">
        <v>2019</v>
      </c>
    </row>
    <row r="2329" spans="1:21" ht="15.5">
      <c r="A2329" s="51">
        <v>253</v>
      </c>
      <c r="B2329" s="51" t="s">
        <v>882</v>
      </c>
      <c r="C2329" s="51" t="s">
        <v>448</v>
      </c>
      <c r="D2329" s="51" t="str">
        <f t="shared" si="36"/>
        <v>GGXCNLEl Salvador</v>
      </c>
      <c r="E2329" s="51" t="s">
        <v>267</v>
      </c>
      <c r="F2329" s="51" t="s">
        <v>449</v>
      </c>
      <c r="G2329" s="51" t="s">
        <v>450</v>
      </c>
      <c r="H2329" s="51" t="s">
        <v>342</v>
      </c>
      <c r="I2329" s="51" t="s">
        <v>343</v>
      </c>
      <c r="J2329" s="51" t="s">
        <v>888</v>
      </c>
      <c r="K2329" s="51">
        <v>-0.81399999999999995</v>
      </c>
      <c r="L2329" s="51">
        <v>-0.98</v>
      </c>
      <c r="M2329" s="51">
        <v>-0.90800000000000003</v>
      </c>
      <c r="N2329" s="51">
        <v>-0.85099999999999998</v>
      </c>
      <c r="O2329" s="51">
        <v>-0.751</v>
      </c>
      <c r="P2329" s="51">
        <v>-0.63200000000000001</v>
      </c>
      <c r="Q2329" s="51">
        <v>-0.70399999999999996</v>
      </c>
      <c r="R2329" s="51">
        <v>-0.82499999999999996</v>
      </c>
      <c r="S2329" s="51">
        <v>-1.994</v>
      </c>
      <c r="T2329" s="51">
        <v>-1.9790000000000001</v>
      </c>
      <c r="U2329" s="51">
        <v>2019</v>
      </c>
    </row>
    <row r="2330" spans="1:21" ht="15.5">
      <c r="A2330" s="51">
        <v>253</v>
      </c>
      <c r="B2330" s="51" t="s">
        <v>882</v>
      </c>
      <c r="C2330" s="51" t="s">
        <v>451</v>
      </c>
      <c r="D2330" s="51" t="str">
        <f t="shared" si="36"/>
        <v>GGXCNL_NGDPEl Salvador</v>
      </c>
      <c r="E2330" s="51" t="s">
        <v>267</v>
      </c>
      <c r="F2330" s="51" t="s">
        <v>449</v>
      </c>
      <c r="G2330" s="51" t="s">
        <v>450</v>
      </c>
      <c r="H2330" s="51" t="s">
        <v>392</v>
      </c>
      <c r="I2330" s="51"/>
      <c r="J2330" s="51" t="s">
        <v>452</v>
      </c>
      <c r="K2330" s="51">
        <v>-3.8079999999999998</v>
      </c>
      <c r="L2330" s="51">
        <v>-4.4569999999999999</v>
      </c>
      <c r="M2330" s="51">
        <v>-4.0170000000000003</v>
      </c>
      <c r="N2330" s="51">
        <v>-3.6320000000000001</v>
      </c>
      <c r="O2330" s="51">
        <v>-3.1040000000000001</v>
      </c>
      <c r="P2330" s="51">
        <v>-2.528</v>
      </c>
      <c r="Q2330" s="51">
        <v>-2.6960000000000002</v>
      </c>
      <c r="R2330" s="51">
        <v>-3.0539999999999998</v>
      </c>
      <c r="S2330" s="51">
        <v>-8.1029999999999998</v>
      </c>
      <c r="T2330" s="51">
        <v>-7.532</v>
      </c>
      <c r="U2330" s="51">
        <v>2019</v>
      </c>
    </row>
    <row r="2331" spans="1:21" ht="15.5">
      <c r="A2331" s="51">
        <v>253</v>
      </c>
      <c r="B2331" s="51" t="s">
        <v>882</v>
      </c>
      <c r="C2331" s="51" t="s">
        <v>453</v>
      </c>
      <c r="D2331" s="51" t="str">
        <f t="shared" si="36"/>
        <v>GGSBEl Salvador</v>
      </c>
      <c r="E2331" s="51" t="s">
        <v>267</v>
      </c>
      <c r="F2331" s="51" t="s">
        <v>454</v>
      </c>
      <c r="G2331" s="51" t="s">
        <v>455</v>
      </c>
      <c r="H2331" s="51" t="s">
        <v>342</v>
      </c>
      <c r="I2331" s="51" t="s">
        <v>343</v>
      </c>
      <c r="J2331" s="51" t="s">
        <v>888</v>
      </c>
      <c r="K2331" s="51">
        <v>-0.95199999999999996</v>
      </c>
      <c r="L2331" s="51">
        <v>-0.95799999999999996</v>
      </c>
      <c r="M2331" s="51">
        <v>-0.90600000000000003</v>
      </c>
      <c r="N2331" s="51">
        <v>-0.92200000000000004</v>
      </c>
      <c r="O2331" s="51">
        <v>-0.872</v>
      </c>
      <c r="P2331" s="51">
        <v>-0.81299999999999994</v>
      </c>
      <c r="Q2331" s="51">
        <v>-1.01</v>
      </c>
      <c r="R2331" s="51">
        <v>-0.874</v>
      </c>
      <c r="S2331" s="51">
        <v>-2.6150000000000002</v>
      </c>
      <c r="T2331" s="51">
        <v>-1.427</v>
      </c>
      <c r="U2331" s="51">
        <v>2019</v>
      </c>
    </row>
    <row r="2332" spans="1:21" ht="15.5">
      <c r="A2332" s="51">
        <v>253</v>
      </c>
      <c r="B2332" s="51" t="s">
        <v>882</v>
      </c>
      <c r="C2332" s="51" t="s">
        <v>456</v>
      </c>
      <c r="D2332" s="51" t="str">
        <f t="shared" si="36"/>
        <v>GGSB_NPGDPEl Salvador</v>
      </c>
      <c r="E2332" s="51" t="s">
        <v>267</v>
      </c>
      <c r="F2332" s="51" t="s">
        <v>454</v>
      </c>
      <c r="G2332" s="51" t="s">
        <v>455</v>
      </c>
      <c r="H2332" s="51" t="s">
        <v>380</v>
      </c>
      <c r="I2332" s="51"/>
      <c r="J2332" s="51" t="s">
        <v>505</v>
      </c>
      <c r="K2332" s="51">
        <v>-4.4749999999999996</v>
      </c>
      <c r="L2332" s="51">
        <v>-4.3780000000000001</v>
      </c>
      <c r="M2332" s="51">
        <v>-4.0039999999999996</v>
      </c>
      <c r="N2332" s="51">
        <v>-3.93</v>
      </c>
      <c r="O2332" s="51">
        <v>-3.6080000000000001</v>
      </c>
      <c r="P2332" s="51">
        <v>-3.2519999999999998</v>
      </c>
      <c r="Q2332" s="51">
        <v>-3.867</v>
      </c>
      <c r="R2332" s="51">
        <v>-3.234</v>
      </c>
      <c r="S2332" s="51">
        <v>-9.923</v>
      </c>
      <c r="T2332" s="51">
        <v>-5.2679999999999998</v>
      </c>
      <c r="U2332" s="51">
        <v>2019</v>
      </c>
    </row>
    <row r="2333" spans="1:21" ht="15.5">
      <c r="A2333" s="51">
        <v>253</v>
      </c>
      <c r="B2333" s="51" t="s">
        <v>882</v>
      </c>
      <c r="C2333" s="51" t="s">
        <v>457</v>
      </c>
      <c r="D2333" s="51" t="str">
        <f t="shared" si="36"/>
        <v>GGXONLBEl Salvador</v>
      </c>
      <c r="E2333" s="51" t="s">
        <v>267</v>
      </c>
      <c r="F2333" s="51" t="s">
        <v>458</v>
      </c>
      <c r="G2333" s="51" t="s">
        <v>459</v>
      </c>
      <c r="H2333" s="51" t="s">
        <v>342</v>
      </c>
      <c r="I2333" s="51" t="s">
        <v>343</v>
      </c>
      <c r="J2333" s="51" t="s">
        <v>888</v>
      </c>
      <c r="K2333" s="51">
        <v>-0.27800000000000002</v>
      </c>
      <c r="L2333" s="51">
        <v>-0.38600000000000001</v>
      </c>
      <c r="M2333" s="51">
        <v>-0.29699999999999999</v>
      </c>
      <c r="N2333" s="51">
        <v>-0.21199999999999999</v>
      </c>
      <c r="O2333" s="51">
        <v>-4.5999999999999999E-2</v>
      </c>
      <c r="P2333" s="51">
        <v>0.16800000000000001</v>
      </c>
      <c r="Q2333" s="51">
        <v>0.23400000000000001</v>
      </c>
      <c r="R2333" s="51">
        <v>0.16600000000000001</v>
      </c>
      <c r="S2333" s="51">
        <v>-0.91</v>
      </c>
      <c r="T2333" s="51">
        <v>-0.57099999999999995</v>
      </c>
      <c r="U2333" s="51">
        <v>2019</v>
      </c>
    </row>
    <row r="2334" spans="1:21" ht="15.5">
      <c r="A2334" s="51">
        <v>253</v>
      </c>
      <c r="B2334" s="51" t="s">
        <v>882</v>
      </c>
      <c r="C2334" s="51" t="s">
        <v>460</v>
      </c>
      <c r="D2334" s="51" t="str">
        <f t="shared" si="36"/>
        <v>GGXONLB_NGDPEl Salvador</v>
      </c>
      <c r="E2334" s="51" t="s">
        <v>267</v>
      </c>
      <c r="F2334" s="51" t="s">
        <v>458</v>
      </c>
      <c r="G2334" s="51" t="s">
        <v>459</v>
      </c>
      <c r="H2334" s="51" t="s">
        <v>392</v>
      </c>
      <c r="I2334" s="51"/>
      <c r="J2334" s="51" t="s">
        <v>461</v>
      </c>
      <c r="K2334" s="51">
        <v>-1.3</v>
      </c>
      <c r="L2334" s="51">
        <v>-1.7569999999999999</v>
      </c>
      <c r="M2334" s="51">
        <v>-1.3160000000000001</v>
      </c>
      <c r="N2334" s="51">
        <v>-0.90200000000000002</v>
      </c>
      <c r="O2334" s="51">
        <v>-0.189</v>
      </c>
      <c r="P2334" s="51">
        <v>0.67400000000000004</v>
      </c>
      <c r="Q2334" s="51">
        <v>0.89600000000000002</v>
      </c>
      <c r="R2334" s="51">
        <v>0.61299999999999999</v>
      </c>
      <c r="S2334" s="51">
        <v>-3.698</v>
      </c>
      <c r="T2334" s="51">
        <v>-2.1720000000000002</v>
      </c>
      <c r="U2334" s="51">
        <v>2019</v>
      </c>
    </row>
    <row r="2335" spans="1:21" ht="15.5">
      <c r="A2335" s="51">
        <v>253</v>
      </c>
      <c r="B2335" s="51" t="s">
        <v>882</v>
      </c>
      <c r="C2335" s="51" t="s">
        <v>462</v>
      </c>
      <c r="D2335" s="51" t="str">
        <f t="shared" si="36"/>
        <v>GGXWDNEl Salvador</v>
      </c>
      <c r="E2335" s="51" t="s">
        <v>267</v>
      </c>
      <c r="F2335" s="51" t="s">
        <v>463</v>
      </c>
      <c r="G2335" s="51" t="s">
        <v>464</v>
      </c>
      <c r="H2335" s="51" t="s">
        <v>342</v>
      </c>
      <c r="I2335" s="51" t="s">
        <v>343</v>
      </c>
      <c r="J2335" s="51"/>
      <c r="K2335" s="51"/>
      <c r="L2335" s="51"/>
      <c r="M2335" s="51"/>
      <c r="N2335" s="51"/>
      <c r="O2335" s="51"/>
      <c r="P2335" s="51"/>
      <c r="Q2335" s="51"/>
      <c r="R2335" s="51"/>
      <c r="S2335" s="51"/>
      <c r="T2335" s="51"/>
      <c r="U2335" s="51"/>
    </row>
    <row r="2336" spans="1:21" ht="15.5">
      <c r="A2336" s="51">
        <v>253</v>
      </c>
      <c r="B2336" s="51" t="s">
        <v>882</v>
      </c>
      <c r="C2336" s="51" t="s">
        <v>465</v>
      </c>
      <c r="D2336" s="51" t="str">
        <f t="shared" si="36"/>
        <v>GGXWDN_NGDPEl Salvador</v>
      </c>
      <c r="E2336" s="51" t="s">
        <v>267</v>
      </c>
      <c r="F2336" s="51" t="s">
        <v>463</v>
      </c>
      <c r="G2336" s="51" t="s">
        <v>464</v>
      </c>
      <c r="H2336" s="51" t="s">
        <v>392</v>
      </c>
      <c r="I2336" s="51"/>
      <c r="J2336" s="51"/>
      <c r="K2336" s="51"/>
      <c r="L2336" s="51"/>
      <c r="M2336" s="51"/>
      <c r="N2336" s="51"/>
      <c r="O2336" s="51"/>
      <c r="P2336" s="51"/>
      <c r="Q2336" s="51"/>
      <c r="R2336" s="51"/>
      <c r="S2336" s="51"/>
      <c r="T2336" s="51"/>
      <c r="U2336" s="51"/>
    </row>
    <row r="2337" spans="1:21" ht="15.5">
      <c r="A2337" s="51">
        <v>253</v>
      </c>
      <c r="B2337" s="51" t="s">
        <v>882</v>
      </c>
      <c r="C2337" s="51" t="s">
        <v>466</v>
      </c>
      <c r="D2337" s="51" t="str">
        <f t="shared" si="36"/>
        <v>GGXWDGEl Salvador</v>
      </c>
      <c r="E2337" s="51" t="s">
        <v>267</v>
      </c>
      <c r="F2337" s="51" t="s">
        <v>467</v>
      </c>
      <c r="G2337" s="51" t="s">
        <v>468</v>
      </c>
      <c r="H2337" s="51" t="s">
        <v>342</v>
      </c>
      <c r="I2337" s="51" t="s">
        <v>343</v>
      </c>
      <c r="J2337" s="51" t="s">
        <v>888</v>
      </c>
      <c r="K2337" s="51">
        <v>13.596</v>
      </c>
      <c r="L2337" s="51">
        <v>13.891</v>
      </c>
      <c r="M2337" s="51">
        <v>14.753</v>
      </c>
      <c r="N2337" s="51">
        <v>15.712999999999999</v>
      </c>
      <c r="O2337" s="51">
        <v>16.635999999999999</v>
      </c>
      <c r="P2337" s="51">
        <v>17.617000000000001</v>
      </c>
      <c r="Q2337" s="51">
        <v>18.306999999999999</v>
      </c>
      <c r="R2337" s="51">
        <v>19.173999999999999</v>
      </c>
      <c r="S2337" s="51">
        <v>21.706</v>
      </c>
      <c r="T2337" s="51">
        <v>23.181999999999999</v>
      </c>
      <c r="U2337" s="51">
        <v>2019</v>
      </c>
    </row>
    <row r="2338" spans="1:21" ht="15.5">
      <c r="A2338" s="51">
        <v>253</v>
      </c>
      <c r="B2338" s="51" t="s">
        <v>882</v>
      </c>
      <c r="C2338" s="51" t="s">
        <v>469</v>
      </c>
      <c r="D2338" s="51" t="str">
        <f t="shared" si="36"/>
        <v>GGXWDG_NGDPEl Salvador</v>
      </c>
      <c r="E2338" s="51" t="s">
        <v>267</v>
      </c>
      <c r="F2338" s="51" t="s">
        <v>467</v>
      </c>
      <c r="G2338" s="51" t="s">
        <v>468</v>
      </c>
      <c r="H2338" s="51" t="s">
        <v>392</v>
      </c>
      <c r="I2338" s="51"/>
      <c r="J2338" s="51" t="s">
        <v>470</v>
      </c>
      <c r="K2338" s="51">
        <v>63.573</v>
      </c>
      <c r="L2338" s="51">
        <v>63.165999999999997</v>
      </c>
      <c r="M2338" s="51">
        <v>65.296000000000006</v>
      </c>
      <c r="N2338" s="51">
        <v>67.037999999999997</v>
      </c>
      <c r="O2338" s="51">
        <v>68.766000000000005</v>
      </c>
      <c r="P2338" s="51">
        <v>70.525999999999996</v>
      </c>
      <c r="Q2338" s="51">
        <v>70.093999999999994</v>
      </c>
      <c r="R2338" s="51">
        <v>70.956999999999994</v>
      </c>
      <c r="S2338" s="51">
        <v>88.203999999999994</v>
      </c>
      <c r="T2338" s="51">
        <v>88.224000000000004</v>
      </c>
      <c r="U2338" s="51">
        <v>2019</v>
      </c>
    </row>
    <row r="2339" spans="1:21" ht="15.5">
      <c r="A2339" s="51">
        <v>253</v>
      </c>
      <c r="B2339" s="51" t="s">
        <v>882</v>
      </c>
      <c r="C2339" s="51" t="s">
        <v>471</v>
      </c>
      <c r="D2339" s="51" t="str">
        <f t="shared" si="36"/>
        <v>NGDP_FYEl Salvador</v>
      </c>
      <c r="E2339" s="51" t="s">
        <v>267</v>
      </c>
      <c r="F2339" s="51" t="s">
        <v>472</v>
      </c>
      <c r="G2339" s="51" t="s">
        <v>473</v>
      </c>
      <c r="H2339" s="51" t="s">
        <v>342</v>
      </c>
      <c r="I2339" s="51" t="s">
        <v>343</v>
      </c>
      <c r="J2339" s="51" t="s">
        <v>888</v>
      </c>
      <c r="K2339" s="51">
        <v>21.385999999999999</v>
      </c>
      <c r="L2339" s="51">
        <v>21.991</v>
      </c>
      <c r="M2339" s="51">
        <v>22.593</v>
      </c>
      <c r="N2339" s="51">
        <v>23.437999999999999</v>
      </c>
      <c r="O2339" s="51">
        <v>24.190999999999999</v>
      </c>
      <c r="P2339" s="51">
        <v>24.978999999999999</v>
      </c>
      <c r="Q2339" s="51">
        <v>26.117000000000001</v>
      </c>
      <c r="R2339" s="51">
        <v>27.023</v>
      </c>
      <c r="S2339" s="51">
        <v>24.609000000000002</v>
      </c>
      <c r="T2339" s="51">
        <v>26.277000000000001</v>
      </c>
      <c r="U2339" s="51">
        <v>2019</v>
      </c>
    </row>
    <row r="2340" spans="1:21" ht="15.5">
      <c r="A2340" s="51">
        <v>253</v>
      </c>
      <c r="B2340" s="51" t="s">
        <v>882</v>
      </c>
      <c r="C2340" s="51" t="s">
        <v>474</v>
      </c>
      <c r="D2340" s="51" t="str">
        <f t="shared" si="36"/>
        <v>BCAEl Salvador</v>
      </c>
      <c r="E2340" s="51" t="s">
        <v>267</v>
      </c>
      <c r="F2340" s="51" t="s">
        <v>475</v>
      </c>
      <c r="G2340" s="51" t="s">
        <v>476</v>
      </c>
      <c r="H2340" s="51" t="s">
        <v>352</v>
      </c>
      <c r="I2340" s="51" t="s">
        <v>343</v>
      </c>
      <c r="J2340" s="51" t="s">
        <v>889</v>
      </c>
      <c r="K2340" s="51">
        <v>-1.24</v>
      </c>
      <c r="L2340" s="51">
        <v>-1.518</v>
      </c>
      <c r="M2340" s="51">
        <v>-1.214</v>
      </c>
      <c r="N2340" s="51">
        <v>-0.754</v>
      </c>
      <c r="O2340" s="51">
        <v>-0.55000000000000004</v>
      </c>
      <c r="P2340" s="51">
        <v>-0.46500000000000002</v>
      </c>
      <c r="Q2340" s="51">
        <v>-1.226</v>
      </c>
      <c r="R2340" s="51">
        <v>-0.55800000000000005</v>
      </c>
      <c r="S2340" s="51">
        <v>-0.37</v>
      </c>
      <c r="T2340" s="51">
        <v>-1.0900000000000001</v>
      </c>
      <c r="U2340" s="51">
        <v>2019</v>
      </c>
    </row>
    <row r="2341" spans="1:21" ht="15.5">
      <c r="A2341" s="51">
        <v>253</v>
      </c>
      <c r="B2341" s="51" t="s">
        <v>882</v>
      </c>
      <c r="C2341" s="51" t="s">
        <v>478</v>
      </c>
      <c r="D2341" s="51" t="str">
        <f t="shared" si="36"/>
        <v>BCA_NGDPDEl Salvador</v>
      </c>
      <c r="E2341" s="51" t="s">
        <v>267</v>
      </c>
      <c r="F2341" s="51" t="s">
        <v>475</v>
      </c>
      <c r="G2341" s="51" t="s">
        <v>476</v>
      </c>
      <c r="H2341" s="51" t="s">
        <v>392</v>
      </c>
      <c r="I2341" s="51"/>
      <c r="J2341" s="51" t="s">
        <v>479</v>
      </c>
      <c r="K2341" s="51">
        <v>-5.7969999999999997</v>
      </c>
      <c r="L2341" s="51">
        <v>-6.9050000000000002</v>
      </c>
      <c r="M2341" s="51">
        <v>-5.3710000000000004</v>
      </c>
      <c r="N2341" s="51">
        <v>-3.2160000000000002</v>
      </c>
      <c r="O2341" s="51">
        <v>-2.274</v>
      </c>
      <c r="P2341" s="51">
        <v>-1.86</v>
      </c>
      <c r="Q2341" s="51">
        <v>-4.6950000000000003</v>
      </c>
      <c r="R2341" s="51">
        <v>-2.0640000000000001</v>
      </c>
      <c r="S2341" s="51">
        <v>-1.502</v>
      </c>
      <c r="T2341" s="51">
        <v>-4.1479999999999997</v>
      </c>
      <c r="U2341" s="51">
        <v>2019</v>
      </c>
    </row>
    <row r="2342" spans="1:21" ht="15.5">
      <c r="A2342" s="51">
        <v>642</v>
      </c>
      <c r="B2342" s="51" t="s">
        <v>890</v>
      </c>
      <c r="C2342" s="51" t="s">
        <v>338</v>
      </c>
      <c r="D2342" s="51" t="str">
        <f t="shared" si="36"/>
        <v>NGDP_REquatorial Guinea</v>
      </c>
      <c r="E2342" s="51" t="s">
        <v>891</v>
      </c>
      <c r="F2342" s="51" t="s">
        <v>340</v>
      </c>
      <c r="G2342" s="51" t="s">
        <v>341</v>
      </c>
      <c r="H2342" s="51" t="s">
        <v>342</v>
      </c>
      <c r="I2342" s="51" t="s">
        <v>343</v>
      </c>
      <c r="J2342" s="51" t="s">
        <v>892</v>
      </c>
      <c r="K2342" s="51">
        <v>7627.49</v>
      </c>
      <c r="L2342" s="51">
        <v>7312.23</v>
      </c>
      <c r="M2342" s="51">
        <v>7342.58</v>
      </c>
      <c r="N2342" s="51">
        <v>6673.67</v>
      </c>
      <c r="O2342" s="51">
        <v>6085.27</v>
      </c>
      <c r="P2342" s="51">
        <v>5740.41</v>
      </c>
      <c r="Q2342" s="51">
        <v>5375.53</v>
      </c>
      <c r="R2342" s="51">
        <v>5076.33</v>
      </c>
      <c r="S2342" s="51">
        <v>4783.01</v>
      </c>
      <c r="T2342" s="51">
        <v>4973.3100000000004</v>
      </c>
      <c r="U2342" s="51">
        <v>2017</v>
      </c>
    </row>
    <row r="2343" spans="1:21" ht="15.5">
      <c r="A2343" s="51">
        <v>642</v>
      </c>
      <c r="B2343" s="51" t="s">
        <v>890</v>
      </c>
      <c r="C2343" s="51" t="s">
        <v>345</v>
      </c>
      <c r="D2343" s="51" t="str">
        <f t="shared" si="36"/>
        <v>NGDP_RPCHEquatorial Guinea</v>
      </c>
      <c r="E2343" s="51" t="s">
        <v>891</v>
      </c>
      <c r="F2343" s="51" t="s">
        <v>340</v>
      </c>
      <c r="G2343" s="51" t="s">
        <v>346</v>
      </c>
      <c r="H2343" s="51" t="s">
        <v>347</v>
      </c>
      <c r="I2343" s="51"/>
      <c r="J2343" s="51" t="s">
        <v>348</v>
      </c>
      <c r="K2343" s="51">
        <v>8.3130000000000006</v>
      </c>
      <c r="L2343" s="51">
        <v>-4.133</v>
      </c>
      <c r="M2343" s="51">
        <v>0.41499999999999998</v>
      </c>
      <c r="N2343" s="51">
        <v>-9.11</v>
      </c>
      <c r="O2343" s="51">
        <v>-8.8170000000000002</v>
      </c>
      <c r="P2343" s="51">
        <v>-5.6669999999999998</v>
      </c>
      <c r="Q2343" s="51">
        <v>-6.3559999999999999</v>
      </c>
      <c r="R2343" s="51">
        <v>-5.5659999999999998</v>
      </c>
      <c r="S2343" s="51">
        <v>-5.7779999999999996</v>
      </c>
      <c r="T2343" s="51">
        <v>3.9790000000000001</v>
      </c>
      <c r="U2343" s="51">
        <v>2017</v>
      </c>
    </row>
    <row r="2344" spans="1:21" ht="15.5">
      <c r="A2344" s="51">
        <v>642</v>
      </c>
      <c r="B2344" s="51" t="s">
        <v>890</v>
      </c>
      <c r="C2344" s="51" t="s">
        <v>349</v>
      </c>
      <c r="D2344" s="51" t="str">
        <f t="shared" si="36"/>
        <v>NGDPEquatorial Guinea</v>
      </c>
      <c r="E2344" s="51" t="s">
        <v>891</v>
      </c>
      <c r="F2344" s="51" t="s">
        <v>155</v>
      </c>
      <c r="G2344" s="51" t="s">
        <v>350</v>
      </c>
      <c r="H2344" s="51" t="s">
        <v>342</v>
      </c>
      <c r="I2344" s="51" t="s">
        <v>343</v>
      </c>
      <c r="J2344" s="51" t="s">
        <v>892</v>
      </c>
      <c r="K2344" s="51">
        <v>11430.51</v>
      </c>
      <c r="L2344" s="51">
        <v>10840.52</v>
      </c>
      <c r="M2344" s="51">
        <v>10746.85</v>
      </c>
      <c r="N2344" s="51">
        <v>7795.42</v>
      </c>
      <c r="O2344" s="51">
        <v>6661.37</v>
      </c>
      <c r="P2344" s="51">
        <v>7084.54</v>
      </c>
      <c r="Q2344" s="51">
        <v>7375.49</v>
      </c>
      <c r="R2344" s="51">
        <v>6459.5</v>
      </c>
      <c r="S2344" s="51">
        <v>5474.16</v>
      </c>
      <c r="T2344" s="51">
        <v>6312.8</v>
      </c>
      <c r="U2344" s="51">
        <v>2017</v>
      </c>
    </row>
    <row r="2345" spans="1:21" ht="15.5">
      <c r="A2345" s="51">
        <v>642</v>
      </c>
      <c r="B2345" s="51" t="s">
        <v>890</v>
      </c>
      <c r="C2345" s="51" t="s">
        <v>157</v>
      </c>
      <c r="D2345" s="51" t="str">
        <f t="shared" si="36"/>
        <v>NGDPDEquatorial Guinea</v>
      </c>
      <c r="E2345" s="51" t="s">
        <v>891</v>
      </c>
      <c r="F2345" s="51" t="s">
        <v>155</v>
      </c>
      <c r="G2345" s="51" t="s">
        <v>351</v>
      </c>
      <c r="H2345" s="51" t="s">
        <v>352</v>
      </c>
      <c r="I2345" s="51" t="s">
        <v>343</v>
      </c>
      <c r="J2345" s="51" t="s">
        <v>353</v>
      </c>
      <c r="K2345" s="51">
        <v>22.388000000000002</v>
      </c>
      <c r="L2345" s="51">
        <v>21.949000000000002</v>
      </c>
      <c r="M2345" s="51">
        <v>21.765000000000001</v>
      </c>
      <c r="N2345" s="51">
        <v>13.185</v>
      </c>
      <c r="O2345" s="51">
        <v>11.241</v>
      </c>
      <c r="P2345" s="51">
        <v>12.201000000000001</v>
      </c>
      <c r="Q2345" s="51">
        <v>13.278</v>
      </c>
      <c r="R2345" s="51">
        <v>11.025</v>
      </c>
      <c r="S2345" s="51">
        <v>9.5239999999999991</v>
      </c>
      <c r="T2345" s="51">
        <v>11.726000000000001</v>
      </c>
      <c r="U2345" s="51">
        <v>2017</v>
      </c>
    </row>
    <row r="2346" spans="1:21" ht="15.5">
      <c r="A2346" s="51">
        <v>642</v>
      </c>
      <c r="B2346" s="51" t="s">
        <v>890</v>
      </c>
      <c r="C2346" s="51" t="s">
        <v>354</v>
      </c>
      <c r="D2346" s="51" t="str">
        <f t="shared" si="36"/>
        <v>PPPGDPEquatorial Guinea</v>
      </c>
      <c r="E2346" s="51" t="s">
        <v>891</v>
      </c>
      <c r="F2346" s="51" t="s">
        <v>155</v>
      </c>
      <c r="G2346" s="51" t="s">
        <v>355</v>
      </c>
      <c r="H2346" s="51" t="s">
        <v>356</v>
      </c>
      <c r="I2346" s="51" t="s">
        <v>343</v>
      </c>
      <c r="J2346" s="51" t="s">
        <v>353</v>
      </c>
      <c r="K2346" s="51">
        <v>38.743000000000002</v>
      </c>
      <c r="L2346" s="51">
        <v>37.423000000000002</v>
      </c>
      <c r="M2346" s="51">
        <v>37.816000000000003</v>
      </c>
      <c r="N2346" s="51">
        <v>28.094999999999999</v>
      </c>
      <c r="O2346" s="51">
        <v>24.861000000000001</v>
      </c>
      <c r="P2346" s="51">
        <v>28.459</v>
      </c>
      <c r="Q2346" s="51">
        <v>27.29</v>
      </c>
      <c r="R2346" s="51">
        <v>26.231999999999999</v>
      </c>
      <c r="S2346" s="51">
        <v>25.015000000000001</v>
      </c>
      <c r="T2346" s="51">
        <v>26.484999999999999</v>
      </c>
      <c r="U2346" s="51">
        <v>2017</v>
      </c>
    </row>
    <row r="2347" spans="1:21" ht="15.5">
      <c r="A2347" s="51">
        <v>642</v>
      </c>
      <c r="B2347" s="51" t="s">
        <v>890</v>
      </c>
      <c r="C2347" s="51" t="s">
        <v>357</v>
      </c>
      <c r="D2347" s="51" t="str">
        <f t="shared" si="36"/>
        <v>NGDP_DEquatorial Guinea</v>
      </c>
      <c r="E2347" s="51" t="s">
        <v>891</v>
      </c>
      <c r="F2347" s="51" t="s">
        <v>358</v>
      </c>
      <c r="G2347" s="51" t="s">
        <v>359</v>
      </c>
      <c r="H2347" s="51" t="s">
        <v>360</v>
      </c>
      <c r="I2347" s="51"/>
      <c r="J2347" s="51" t="s">
        <v>361</v>
      </c>
      <c r="K2347" s="51">
        <v>149.85900000000001</v>
      </c>
      <c r="L2347" s="51">
        <v>148.25200000000001</v>
      </c>
      <c r="M2347" s="51">
        <v>146.363</v>
      </c>
      <c r="N2347" s="51">
        <v>116.809</v>
      </c>
      <c r="O2347" s="51">
        <v>109.467</v>
      </c>
      <c r="P2347" s="51">
        <v>123.41500000000001</v>
      </c>
      <c r="Q2347" s="51">
        <v>137.20500000000001</v>
      </c>
      <c r="R2347" s="51">
        <v>127.247</v>
      </c>
      <c r="S2347" s="51">
        <v>114.45</v>
      </c>
      <c r="T2347" s="51">
        <v>126.934</v>
      </c>
      <c r="U2347" s="51">
        <v>2017</v>
      </c>
    </row>
    <row r="2348" spans="1:21" ht="15.5">
      <c r="A2348" s="51">
        <v>642</v>
      </c>
      <c r="B2348" s="51" t="s">
        <v>890</v>
      </c>
      <c r="C2348" s="51" t="s">
        <v>362</v>
      </c>
      <c r="D2348" s="51" t="str">
        <f t="shared" si="36"/>
        <v>NGDPRPCEquatorial Guinea</v>
      </c>
      <c r="E2348" s="51" t="s">
        <v>891</v>
      </c>
      <c r="F2348" s="51" t="s">
        <v>363</v>
      </c>
      <c r="G2348" s="51" t="s">
        <v>364</v>
      </c>
      <c r="H2348" s="51" t="s">
        <v>342</v>
      </c>
      <c r="I2348" s="51" t="s">
        <v>333</v>
      </c>
      <c r="J2348" s="51" t="s">
        <v>365</v>
      </c>
      <c r="K2348" s="51">
        <v>7344060.6699999999</v>
      </c>
      <c r="L2348" s="51">
        <v>6747182.6200000001</v>
      </c>
      <c r="M2348" s="51">
        <v>6501174.4000000004</v>
      </c>
      <c r="N2348" s="51">
        <v>5677839.4400000004</v>
      </c>
      <c r="O2348" s="51">
        <v>4981837.3899999997</v>
      </c>
      <c r="P2348" s="51">
        <v>4528245.76</v>
      </c>
      <c r="Q2348" s="51">
        <v>4091294.72</v>
      </c>
      <c r="R2348" s="51">
        <v>3732312.81</v>
      </c>
      <c r="S2348" s="51">
        <v>3401181.13</v>
      </c>
      <c r="T2348" s="51">
        <v>3424317.83</v>
      </c>
      <c r="U2348" s="51">
        <v>2015</v>
      </c>
    </row>
    <row r="2349" spans="1:21" ht="15.5">
      <c r="A2349" s="51">
        <v>642</v>
      </c>
      <c r="B2349" s="51" t="s">
        <v>890</v>
      </c>
      <c r="C2349" s="51" t="s">
        <v>366</v>
      </c>
      <c r="D2349" s="51" t="str">
        <f t="shared" si="36"/>
        <v>NGDPRPPPPCEquatorial Guinea</v>
      </c>
      <c r="E2349" s="51" t="s">
        <v>891</v>
      </c>
      <c r="F2349" s="51" t="s">
        <v>363</v>
      </c>
      <c r="G2349" s="51" t="s">
        <v>367</v>
      </c>
      <c r="H2349" s="51" t="s">
        <v>368</v>
      </c>
      <c r="I2349" s="51" t="s">
        <v>333</v>
      </c>
      <c r="J2349" s="51" t="s">
        <v>365</v>
      </c>
      <c r="K2349" s="51">
        <v>36410</v>
      </c>
      <c r="L2349" s="51">
        <v>33450.83</v>
      </c>
      <c r="M2349" s="51">
        <v>32231.18</v>
      </c>
      <c r="N2349" s="51">
        <v>28149.29</v>
      </c>
      <c r="O2349" s="51">
        <v>24698.69</v>
      </c>
      <c r="P2349" s="51">
        <v>22449.9</v>
      </c>
      <c r="Q2349" s="51">
        <v>20283.61</v>
      </c>
      <c r="R2349" s="51">
        <v>18503.86</v>
      </c>
      <c r="S2349" s="51">
        <v>16862.2</v>
      </c>
      <c r="T2349" s="51">
        <v>16976.900000000001</v>
      </c>
      <c r="U2349" s="51">
        <v>2015</v>
      </c>
    </row>
    <row r="2350" spans="1:21" ht="15.5">
      <c r="A2350" s="51">
        <v>642</v>
      </c>
      <c r="B2350" s="51" t="s">
        <v>890</v>
      </c>
      <c r="C2350" s="51" t="s">
        <v>369</v>
      </c>
      <c r="D2350" s="51" t="str">
        <f t="shared" si="36"/>
        <v>NGDPPCEquatorial Guinea</v>
      </c>
      <c r="E2350" s="51" t="s">
        <v>891</v>
      </c>
      <c r="F2350" s="51" t="s">
        <v>370</v>
      </c>
      <c r="G2350" s="51" t="s">
        <v>371</v>
      </c>
      <c r="H2350" s="51" t="s">
        <v>342</v>
      </c>
      <c r="I2350" s="51" t="s">
        <v>333</v>
      </c>
      <c r="J2350" s="51" t="s">
        <v>372</v>
      </c>
      <c r="K2350" s="51">
        <v>11005765.49</v>
      </c>
      <c r="L2350" s="51">
        <v>10002824.460000001</v>
      </c>
      <c r="M2350" s="51">
        <v>9515338.7899999991</v>
      </c>
      <c r="N2350" s="51">
        <v>6632203.96</v>
      </c>
      <c r="O2350" s="51">
        <v>5453474.8499999996</v>
      </c>
      <c r="P2350" s="51">
        <v>5588549.7199999997</v>
      </c>
      <c r="Q2350" s="51">
        <v>5613458.9199999999</v>
      </c>
      <c r="R2350" s="51">
        <v>4749271.92</v>
      </c>
      <c r="S2350" s="51">
        <v>3892654.77</v>
      </c>
      <c r="T2350" s="51">
        <v>4346611.0599999996</v>
      </c>
      <c r="U2350" s="51">
        <v>2015</v>
      </c>
    </row>
    <row r="2351" spans="1:21" ht="15.5">
      <c r="A2351" s="51">
        <v>642</v>
      </c>
      <c r="B2351" s="51" t="s">
        <v>890</v>
      </c>
      <c r="C2351" s="51" t="s">
        <v>373</v>
      </c>
      <c r="D2351" s="51" t="str">
        <f t="shared" si="36"/>
        <v>NGDPDPCEquatorial Guinea</v>
      </c>
      <c r="E2351" s="51" t="s">
        <v>891</v>
      </c>
      <c r="F2351" s="51" t="s">
        <v>370</v>
      </c>
      <c r="G2351" s="51" t="s">
        <v>374</v>
      </c>
      <c r="H2351" s="51" t="s">
        <v>352</v>
      </c>
      <c r="I2351" s="51" t="s">
        <v>333</v>
      </c>
      <c r="J2351" s="51" t="s">
        <v>372</v>
      </c>
      <c r="K2351" s="51">
        <v>21556.42</v>
      </c>
      <c r="L2351" s="51">
        <v>20252.75</v>
      </c>
      <c r="M2351" s="51">
        <v>19271.29</v>
      </c>
      <c r="N2351" s="51">
        <v>11217.99</v>
      </c>
      <c r="O2351" s="51">
        <v>9202.5400000000009</v>
      </c>
      <c r="P2351" s="51">
        <v>9624.5300000000007</v>
      </c>
      <c r="Q2351" s="51">
        <v>10106.209999999999</v>
      </c>
      <c r="R2351" s="51">
        <v>8105.79</v>
      </c>
      <c r="S2351" s="51">
        <v>6772.73</v>
      </c>
      <c r="T2351" s="51">
        <v>8073.83</v>
      </c>
      <c r="U2351" s="51">
        <v>2015</v>
      </c>
    </row>
    <row r="2352" spans="1:21" ht="15.5">
      <c r="A2352" s="51">
        <v>642</v>
      </c>
      <c r="B2352" s="51" t="s">
        <v>890</v>
      </c>
      <c r="C2352" s="51" t="s">
        <v>375</v>
      </c>
      <c r="D2352" s="51" t="str">
        <f t="shared" si="36"/>
        <v>PPPPCEquatorial Guinea</v>
      </c>
      <c r="E2352" s="51" t="s">
        <v>891</v>
      </c>
      <c r="F2352" s="51" t="s">
        <v>370</v>
      </c>
      <c r="G2352" s="51" t="s">
        <v>376</v>
      </c>
      <c r="H2352" s="51" t="s">
        <v>356</v>
      </c>
      <c r="I2352" s="51" t="s">
        <v>333</v>
      </c>
      <c r="J2352" s="51" t="s">
        <v>372</v>
      </c>
      <c r="K2352" s="51">
        <v>37302.870000000003</v>
      </c>
      <c r="L2352" s="51">
        <v>34530.769999999997</v>
      </c>
      <c r="M2352" s="51">
        <v>33482.870000000003</v>
      </c>
      <c r="N2352" s="51">
        <v>23902.97</v>
      </c>
      <c r="O2352" s="51">
        <v>20353.11</v>
      </c>
      <c r="P2352" s="51">
        <v>22449.9</v>
      </c>
      <c r="Q2352" s="51">
        <v>20770.61</v>
      </c>
      <c r="R2352" s="51">
        <v>19286.400000000001</v>
      </c>
      <c r="S2352" s="51">
        <v>17788.37</v>
      </c>
      <c r="T2352" s="51">
        <v>18235.73</v>
      </c>
      <c r="U2352" s="51">
        <v>2015</v>
      </c>
    </row>
    <row r="2353" spans="1:21" ht="15.5">
      <c r="A2353" s="51">
        <v>642</v>
      </c>
      <c r="B2353" s="51" t="s">
        <v>890</v>
      </c>
      <c r="C2353" s="51" t="s">
        <v>377</v>
      </c>
      <c r="D2353" s="51" t="str">
        <f t="shared" si="36"/>
        <v>NGAP_NPGDPEquatorial Guinea</v>
      </c>
      <c r="E2353" s="51" t="s">
        <v>891</v>
      </c>
      <c r="F2353" s="51" t="s">
        <v>378</v>
      </c>
      <c r="G2353" s="51" t="s">
        <v>379</v>
      </c>
      <c r="H2353" s="51" t="s">
        <v>380</v>
      </c>
      <c r="I2353" s="51"/>
      <c r="J2353" s="51"/>
      <c r="K2353" s="51"/>
      <c r="L2353" s="51"/>
      <c r="M2353" s="51"/>
      <c r="N2353" s="51"/>
      <c r="O2353" s="51"/>
      <c r="P2353" s="51"/>
      <c r="Q2353" s="51"/>
      <c r="R2353" s="51"/>
      <c r="S2353" s="51"/>
      <c r="T2353" s="51"/>
      <c r="U2353" s="51"/>
    </row>
    <row r="2354" spans="1:21" ht="15.5">
      <c r="A2354" s="51">
        <v>642</v>
      </c>
      <c r="B2354" s="51" t="s">
        <v>890</v>
      </c>
      <c r="C2354" s="51" t="s">
        <v>381</v>
      </c>
      <c r="D2354" s="51" t="str">
        <f t="shared" si="36"/>
        <v>PPPSHEquatorial Guinea</v>
      </c>
      <c r="E2354" s="51" t="s">
        <v>891</v>
      </c>
      <c r="F2354" s="51" t="s">
        <v>382</v>
      </c>
      <c r="G2354" s="51" t="s">
        <v>383</v>
      </c>
      <c r="H2354" s="51" t="s">
        <v>384</v>
      </c>
      <c r="I2354" s="51"/>
      <c r="J2354" s="51" t="s">
        <v>353</v>
      </c>
      <c r="K2354" s="51">
        <v>3.9E-2</v>
      </c>
      <c r="L2354" s="51">
        <v>3.5999999999999997E-2</v>
      </c>
      <c r="M2354" s="51">
        <v>3.5000000000000003E-2</v>
      </c>
      <c r="N2354" s="51">
        <v>2.5000000000000001E-2</v>
      </c>
      <c r="O2354" s="51">
        <v>2.1999999999999999E-2</v>
      </c>
      <c r="P2354" s="51">
        <v>2.3E-2</v>
      </c>
      <c r="Q2354" s="51">
        <v>2.1000000000000001E-2</v>
      </c>
      <c r="R2354" s="51">
        <v>1.9E-2</v>
      </c>
      <c r="S2354" s="51">
        <v>1.9E-2</v>
      </c>
      <c r="T2354" s="51">
        <v>1.9E-2</v>
      </c>
      <c r="U2354" s="51">
        <v>2017</v>
      </c>
    </row>
    <row r="2355" spans="1:21" ht="15.5">
      <c r="A2355" s="51">
        <v>642</v>
      </c>
      <c r="B2355" s="51" t="s">
        <v>890</v>
      </c>
      <c r="C2355" s="51" t="s">
        <v>385</v>
      </c>
      <c r="D2355" s="51" t="str">
        <f t="shared" si="36"/>
        <v>PPPEXEquatorial Guinea</v>
      </c>
      <c r="E2355" s="51" t="s">
        <v>891</v>
      </c>
      <c r="F2355" s="51" t="s">
        <v>386</v>
      </c>
      <c r="G2355" s="51" t="s">
        <v>387</v>
      </c>
      <c r="H2355" s="51" t="s">
        <v>388</v>
      </c>
      <c r="I2355" s="51"/>
      <c r="J2355" s="51" t="s">
        <v>353</v>
      </c>
      <c r="K2355" s="51">
        <v>295.03800000000001</v>
      </c>
      <c r="L2355" s="51">
        <v>289.67899999999997</v>
      </c>
      <c r="M2355" s="51">
        <v>284.185</v>
      </c>
      <c r="N2355" s="51">
        <v>277.464</v>
      </c>
      <c r="O2355" s="51">
        <v>267.94299999999998</v>
      </c>
      <c r="P2355" s="51">
        <v>248.934</v>
      </c>
      <c r="Q2355" s="51">
        <v>270.26</v>
      </c>
      <c r="R2355" s="51">
        <v>246.25</v>
      </c>
      <c r="S2355" s="51">
        <v>218.83199999999999</v>
      </c>
      <c r="T2355" s="51">
        <v>238.357</v>
      </c>
      <c r="U2355" s="51">
        <v>2017</v>
      </c>
    </row>
    <row r="2356" spans="1:21" ht="15.5">
      <c r="A2356" s="51">
        <v>642</v>
      </c>
      <c r="B2356" s="51" t="s">
        <v>890</v>
      </c>
      <c r="C2356" s="51" t="s">
        <v>389</v>
      </c>
      <c r="D2356" s="51" t="str">
        <f t="shared" si="36"/>
        <v>NID_NGDPEquatorial Guinea</v>
      </c>
      <c r="E2356" s="51" t="s">
        <v>891</v>
      </c>
      <c r="F2356" s="51" t="s">
        <v>390</v>
      </c>
      <c r="G2356" s="51" t="s">
        <v>391</v>
      </c>
      <c r="H2356" s="51" t="s">
        <v>392</v>
      </c>
      <c r="I2356" s="51"/>
      <c r="J2356" s="51" t="s">
        <v>892</v>
      </c>
      <c r="K2356" s="51">
        <v>41.148000000000003</v>
      </c>
      <c r="L2356" s="51">
        <v>30.308</v>
      </c>
      <c r="M2356" s="51">
        <v>28.709</v>
      </c>
      <c r="N2356" s="51">
        <v>24.701000000000001</v>
      </c>
      <c r="O2356" s="51">
        <v>16.699000000000002</v>
      </c>
      <c r="P2356" s="51">
        <v>14.032</v>
      </c>
      <c r="Q2356" s="51">
        <v>16.164000000000001</v>
      </c>
      <c r="R2356" s="51">
        <v>13.225</v>
      </c>
      <c r="S2356" s="51">
        <v>13.808</v>
      </c>
      <c r="T2356" s="51">
        <v>12.112</v>
      </c>
      <c r="U2356" s="51">
        <v>2017</v>
      </c>
    </row>
    <row r="2357" spans="1:21" ht="15.5">
      <c r="A2357" s="51">
        <v>642</v>
      </c>
      <c r="B2357" s="51" t="s">
        <v>890</v>
      </c>
      <c r="C2357" s="51" t="s">
        <v>393</v>
      </c>
      <c r="D2357" s="51" t="str">
        <f t="shared" si="36"/>
        <v>NGSD_NGDPEquatorial Guinea</v>
      </c>
      <c r="E2357" s="51" t="s">
        <v>891</v>
      </c>
      <c r="F2357" s="51" t="s">
        <v>394</v>
      </c>
      <c r="G2357" s="51" t="s">
        <v>395</v>
      </c>
      <c r="H2357" s="51" t="s">
        <v>392</v>
      </c>
      <c r="I2357" s="51"/>
      <c r="J2357" s="51" t="s">
        <v>892</v>
      </c>
      <c r="K2357" s="51">
        <v>40.023000000000003</v>
      </c>
      <c r="L2357" s="51">
        <v>27.911000000000001</v>
      </c>
      <c r="M2357" s="51">
        <v>24.457999999999998</v>
      </c>
      <c r="N2357" s="51">
        <v>8.266</v>
      </c>
      <c r="O2357" s="51">
        <v>3.7250000000000001</v>
      </c>
      <c r="P2357" s="51">
        <v>8.2159999999999993</v>
      </c>
      <c r="Q2357" s="51">
        <v>10.811999999999999</v>
      </c>
      <c r="R2357" s="51">
        <v>6.931</v>
      </c>
      <c r="S2357" s="51">
        <v>5.3819999999999997</v>
      </c>
      <c r="T2357" s="51">
        <v>8.593</v>
      </c>
      <c r="U2357" s="51">
        <v>2017</v>
      </c>
    </row>
    <row r="2358" spans="1:21" ht="15.5">
      <c r="A2358" s="51">
        <v>642</v>
      </c>
      <c r="B2358" s="51" t="s">
        <v>890</v>
      </c>
      <c r="C2358" s="51" t="s">
        <v>396</v>
      </c>
      <c r="D2358" s="51" t="str">
        <f t="shared" si="36"/>
        <v>PCPIEquatorial Guinea</v>
      </c>
      <c r="E2358" s="51" t="s">
        <v>891</v>
      </c>
      <c r="F2358" s="51" t="s">
        <v>397</v>
      </c>
      <c r="G2358" s="51" t="s">
        <v>398</v>
      </c>
      <c r="H2358" s="51" t="s">
        <v>360</v>
      </c>
      <c r="I2358" s="51"/>
      <c r="J2358" s="51" t="s">
        <v>893</v>
      </c>
      <c r="K2358" s="51">
        <v>120.724</v>
      </c>
      <c r="L2358" s="51">
        <v>124.56100000000001</v>
      </c>
      <c r="M2358" s="51">
        <v>129.91300000000001</v>
      </c>
      <c r="N2358" s="51">
        <v>132.114</v>
      </c>
      <c r="O2358" s="51">
        <v>133.96100000000001</v>
      </c>
      <c r="P2358" s="51">
        <v>134.96</v>
      </c>
      <c r="Q2358" s="51">
        <v>136.77600000000001</v>
      </c>
      <c r="R2358" s="51">
        <v>138.43600000000001</v>
      </c>
      <c r="S2358" s="51">
        <v>145.078</v>
      </c>
      <c r="T2358" s="51">
        <v>147.25800000000001</v>
      </c>
      <c r="U2358" s="51">
        <v>2019</v>
      </c>
    </row>
    <row r="2359" spans="1:21" ht="15.5">
      <c r="A2359" s="51">
        <v>642</v>
      </c>
      <c r="B2359" s="51" t="s">
        <v>890</v>
      </c>
      <c r="C2359" s="51" t="s">
        <v>400</v>
      </c>
      <c r="D2359" s="51" t="str">
        <f t="shared" si="36"/>
        <v>PCPIPCHEquatorial Guinea</v>
      </c>
      <c r="E2359" s="51" t="s">
        <v>891</v>
      </c>
      <c r="F2359" s="51" t="s">
        <v>397</v>
      </c>
      <c r="G2359" s="51" t="s">
        <v>401</v>
      </c>
      <c r="H2359" s="51" t="s">
        <v>347</v>
      </c>
      <c r="I2359" s="51"/>
      <c r="J2359" s="51" t="s">
        <v>402</v>
      </c>
      <c r="K2359" s="51">
        <v>3.4420000000000002</v>
      </c>
      <c r="L2359" s="51">
        <v>3.1789999999999998</v>
      </c>
      <c r="M2359" s="51">
        <v>4.2960000000000003</v>
      </c>
      <c r="N2359" s="51">
        <v>1.6950000000000001</v>
      </c>
      <c r="O2359" s="51">
        <v>1.3979999999999999</v>
      </c>
      <c r="P2359" s="51">
        <v>0.746</v>
      </c>
      <c r="Q2359" s="51">
        <v>1.3460000000000001</v>
      </c>
      <c r="R2359" s="51">
        <v>1.2130000000000001</v>
      </c>
      <c r="S2359" s="51">
        <v>4.798</v>
      </c>
      <c r="T2359" s="51">
        <v>1.5029999999999999</v>
      </c>
      <c r="U2359" s="51">
        <v>2019</v>
      </c>
    </row>
    <row r="2360" spans="1:21" ht="15.5">
      <c r="A2360" s="51">
        <v>642</v>
      </c>
      <c r="B2360" s="51" t="s">
        <v>890</v>
      </c>
      <c r="C2360" s="51" t="s">
        <v>403</v>
      </c>
      <c r="D2360" s="51" t="str">
        <f t="shared" si="36"/>
        <v>PCPIEEquatorial Guinea</v>
      </c>
      <c r="E2360" s="51" t="s">
        <v>891</v>
      </c>
      <c r="F2360" s="51" t="s">
        <v>404</v>
      </c>
      <c r="G2360" s="51" t="s">
        <v>405</v>
      </c>
      <c r="H2360" s="51" t="s">
        <v>360</v>
      </c>
      <c r="I2360" s="51"/>
      <c r="J2360" s="51" t="s">
        <v>893</v>
      </c>
      <c r="K2360" s="51">
        <v>119.121</v>
      </c>
      <c r="L2360" s="51">
        <v>124.917</v>
      </c>
      <c r="M2360" s="51">
        <v>128.13300000000001</v>
      </c>
      <c r="N2360" s="51">
        <v>130.18700000000001</v>
      </c>
      <c r="O2360" s="51">
        <v>132.791</v>
      </c>
      <c r="P2360" s="51">
        <v>132.49199999999999</v>
      </c>
      <c r="Q2360" s="51">
        <v>135.923</v>
      </c>
      <c r="R2360" s="51">
        <v>141.536</v>
      </c>
      <c r="S2360" s="51">
        <v>140.86799999999999</v>
      </c>
      <c r="T2360" s="51">
        <v>145.376</v>
      </c>
      <c r="U2360" s="51">
        <v>2019</v>
      </c>
    </row>
    <row r="2361" spans="1:21" ht="15.5">
      <c r="A2361" s="51">
        <v>642</v>
      </c>
      <c r="B2361" s="51" t="s">
        <v>890</v>
      </c>
      <c r="C2361" s="51" t="s">
        <v>406</v>
      </c>
      <c r="D2361" s="51" t="str">
        <f t="shared" si="36"/>
        <v>PCPIEPCHEquatorial Guinea</v>
      </c>
      <c r="E2361" s="51" t="s">
        <v>891</v>
      </c>
      <c r="F2361" s="51" t="s">
        <v>404</v>
      </c>
      <c r="G2361" s="51" t="s">
        <v>407</v>
      </c>
      <c r="H2361" s="51" t="s">
        <v>347</v>
      </c>
      <c r="I2361" s="51"/>
      <c r="J2361" s="51" t="s">
        <v>408</v>
      </c>
      <c r="K2361" s="51">
        <v>2.5640000000000001</v>
      </c>
      <c r="L2361" s="51">
        <v>4.8659999999999997</v>
      </c>
      <c r="M2361" s="51">
        <v>2.5750000000000002</v>
      </c>
      <c r="N2361" s="51">
        <v>1.603</v>
      </c>
      <c r="O2361" s="51">
        <v>2</v>
      </c>
      <c r="P2361" s="51">
        <v>-0.22500000000000001</v>
      </c>
      <c r="Q2361" s="51">
        <v>2.59</v>
      </c>
      <c r="R2361" s="51">
        <v>4.1289999999999996</v>
      </c>
      <c r="S2361" s="51">
        <v>-0.47099999999999997</v>
      </c>
      <c r="T2361" s="51">
        <v>3.2</v>
      </c>
      <c r="U2361" s="51">
        <v>2019</v>
      </c>
    </row>
    <row r="2362" spans="1:21" ht="15.5">
      <c r="A2362" s="51">
        <v>642</v>
      </c>
      <c r="B2362" s="51" t="s">
        <v>890</v>
      </c>
      <c r="C2362" s="51" t="s">
        <v>409</v>
      </c>
      <c r="D2362" s="51" t="str">
        <f t="shared" si="36"/>
        <v>FLIBOR6Equatorial Guinea</v>
      </c>
      <c r="E2362" s="51" t="s">
        <v>891</v>
      </c>
      <c r="F2362" s="51" t="s">
        <v>410</v>
      </c>
      <c r="G2362" s="51"/>
      <c r="H2362" s="51" t="s">
        <v>384</v>
      </c>
      <c r="I2362" s="51"/>
      <c r="J2362" s="51"/>
      <c r="K2362" s="51"/>
      <c r="L2362" s="51"/>
      <c r="M2362" s="51"/>
      <c r="N2362" s="51"/>
      <c r="O2362" s="51"/>
      <c r="P2362" s="51"/>
      <c r="Q2362" s="51"/>
      <c r="R2362" s="51"/>
      <c r="S2362" s="51"/>
      <c r="T2362" s="51"/>
      <c r="U2362" s="51"/>
    </row>
    <row r="2363" spans="1:21" ht="15.5">
      <c r="A2363" s="51">
        <v>642</v>
      </c>
      <c r="B2363" s="51" t="s">
        <v>890</v>
      </c>
      <c r="C2363" s="51" t="s">
        <v>411</v>
      </c>
      <c r="D2363" s="51" t="str">
        <f t="shared" si="36"/>
        <v>TM_RPCHEquatorial Guinea</v>
      </c>
      <c r="E2363" s="51" t="s">
        <v>891</v>
      </c>
      <c r="F2363" s="51" t="s">
        <v>412</v>
      </c>
      <c r="G2363" s="51" t="s">
        <v>413</v>
      </c>
      <c r="H2363" s="51" t="s">
        <v>347</v>
      </c>
      <c r="I2363" s="51"/>
      <c r="J2363" s="51" t="s">
        <v>894</v>
      </c>
      <c r="K2363" s="51">
        <v>23.81</v>
      </c>
      <c r="L2363" s="51">
        <v>-17.663</v>
      </c>
      <c r="M2363" s="51">
        <v>-5.6429999999999998</v>
      </c>
      <c r="N2363" s="51">
        <v>-15.452999999999999</v>
      </c>
      <c r="O2363" s="51">
        <v>-16.286000000000001</v>
      </c>
      <c r="P2363" s="51">
        <v>8.33</v>
      </c>
      <c r="Q2363" s="51">
        <v>7.3789999999999996</v>
      </c>
      <c r="R2363" s="51">
        <v>1.891</v>
      </c>
      <c r="S2363" s="51">
        <v>-57.963000000000001</v>
      </c>
      <c r="T2363" s="51">
        <v>29.707999999999998</v>
      </c>
      <c r="U2363" s="51">
        <v>2017</v>
      </c>
    </row>
    <row r="2364" spans="1:21" ht="15.5">
      <c r="A2364" s="51">
        <v>642</v>
      </c>
      <c r="B2364" s="51" t="s">
        <v>890</v>
      </c>
      <c r="C2364" s="51" t="s">
        <v>415</v>
      </c>
      <c r="D2364" s="51" t="str">
        <f t="shared" si="36"/>
        <v>TMG_RPCHEquatorial Guinea</v>
      </c>
      <c r="E2364" s="51" t="s">
        <v>891</v>
      </c>
      <c r="F2364" s="51" t="s">
        <v>416</v>
      </c>
      <c r="G2364" s="51" t="s">
        <v>417</v>
      </c>
      <c r="H2364" s="51" t="s">
        <v>347</v>
      </c>
      <c r="I2364" s="51"/>
      <c r="J2364" s="51" t="s">
        <v>894</v>
      </c>
      <c r="K2364" s="51">
        <v>22.547999999999998</v>
      </c>
      <c r="L2364" s="51">
        <v>-17.43</v>
      </c>
      <c r="M2364" s="51">
        <v>-8.4969999999999999</v>
      </c>
      <c r="N2364" s="51">
        <v>-15.835000000000001</v>
      </c>
      <c r="O2364" s="51">
        <v>-20.832000000000001</v>
      </c>
      <c r="P2364" s="51">
        <v>5.0419999999999998</v>
      </c>
      <c r="Q2364" s="51">
        <v>5.48</v>
      </c>
      <c r="R2364" s="51">
        <v>1.6459999999999999</v>
      </c>
      <c r="S2364" s="51">
        <v>-52.115000000000002</v>
      </c>
      <c r="T2364" s="51">
        <v>11.569000000000001</v>
      </c>
      <c r="U2364" s="51">
        <v>2017</v>
      </c>
    </row>
    <row r="2365" spans="1:21" ht="15.5">
      <c r="A2365" s="51">
        <v>642</v>
      </c>
      <c r="B2365" s="51" t="s">
        <v>890</v>
      </c>
      <c r="C2365" s="51" t="s">
        <v>418</v>
      </c>
      <c r="D2365" s="51" t="str">
        <f t="shared" si="36"/>
        <v>TX_RPCHEquatorial Guinea</v>
      </c>
      <c r="E2365" s="51" t="s">
        <v>891</v>
      </c>
      <c r="F2365" s="51" t="s">
        <v>419</v>
      </c>
      <c r="G2365" s="51" t="s">
        <v>420</v>
      </c>
      <c r="H2365" s="51" t="s">
        <v>347</v>
      </c>
      <c r="I2365" s="51"/>
      <c r="J2365" s="51" t="s">
        <v>894</v>
      </c>
      <c r="K2365" s="51">
        <v>8.1059999999999999</v>
      </c>
      <c r="L2365" s="51">
        <v>-3.1480000000000001</v>
      </c>
      <c r="M2365" s="51">
        <v>6.4249999999999998</v>
      </c>
      <c r="N2365" s="51">
        <v>0.996</v>
      </c>
      <c r="O2365" s="51">
        <v>-11.144</v>
      </c>
      <c r="P2365" s="51">
        <v>-3.5880000000000001</v>
      </c>
      <c r="Q2365" s="51">
        <v>-10.548</v>
      </c>
      <c r="R2365" s="51">
        <v>1.3320000000000001</v>
      </c>
      <c r="S2365" s="51">
        <v>-33.110999999999997</v>
      </c>
      <c r="T2365" s="51">
        <v>0.22900000000000001</v>
      </c>
      <c r="U2365" s="51">
        <v>2017</v>
      </c>
    </row>
    <row r="2366" spans="1:21" ht="15.5">
      <c r="A2366" s="51">
        <v>642</v>
      </c>
      <c r="B2366" s="51" t="s">
        <v>890</v>
      </c>
      <c r="C2366" s="51" t="s">
        <v>421</v>
      </c>
      <c r="D2366" s="51" t="str">
        <f t="shared" si="36"/>
        <v>TXG_RPCHEquatorial Guinea</v>
      </c>
      <c r="E2366" s="51" t="s">
        <v>891</v>
      </c>
      <c r="F2366" s="51" t="s">
        <v>422</v>
      </c>
      <c r="G2366" s="51" t="s">
        <v>423</v>
      </c>
      <c r="H2366" s="51" t="s">
        <v>347</v>
      </c>
      <c r="I2366" s="51"/>
      <c r="J2366" s="51" t="s">
        <v>894</v>
      </c>
      <c r="K2366" s="51">
        <v>7.7229999999999999</v>
      </c>
      <c r="L2366" s="51">
        <v>-3.19</v>
      </c>
      <c r="M2366" s="51">
        <v>6.5170000000000003</v>
      </c>
      <c r="N2366" s="51">
        <v>-2.411</v>
      </c>
      <c r="O2366" s="51">
        <v>-12.726000000000001</v>
      </c>
      <c r="P2366" s="51">
        <v>-3.0990000000000002</v>
      </c>
      <c r="Q2366" s="51">
        <v>-10.054</v>
      </c>
      <c r="R2366" s="51">
        <v>-3.4000000000000002E-2</v>
      </c>
      <c r="S2366" s="51">
        <v>-33.430999999999997</v>
      </c>
      <c r="T2366" s="51">
        <v>-4.1000000000000002E-2</v>
      </c>
      <c r="U2366" s="51">
        <v>2017</v>
      </c>
    </row>
    <row r="2367" spans="1:21" ht="15.5">
      <c r="A2367" s="51">
        <v>642</v>
      </c>
      <c r="B2367" s="51" t="s">
        <v>890</v>
      </c>
      <c r="C2367" s="51" t="s">
        <v>424</v>
      </c>
      <c r="D2367" s="51" t="str">
        <f t="shared" si="36"/>
        <v>LUREquatorial Guinea</v>
      </c>
      <c r="E2367" s="51" t="s">
        <v>891</v>
      </c>
      <c r="F2367" s="51" t="s">
        <v>425</v>
      </c>
      <c r="G2367" s="51" t="s">
        <v>426</v>
      </c>
      <c r="H2367" s="51" t="s">
        <v>427</v>
      </c>
      <c r="I2367" s="51"/>
      <c r="J2367" s="51"/>
      <c r="K2367" s="51"/>
      <c r="L2367" s="51"/>
      <c r="M2367" s="51"/>
      <c r="N2367" s="51"/>
      <c r="O2367" s="51"/>
      <c r="P2367" s="51"/>
      <c r="Q2367" s="51"/>
      <c r="R2367" s="51"/>
      <c r="S2367" s="51"/>
      <c r="T2367" s="51"/>
      <c r="U2367" s="51"/>
    </row>
    <row r="2368" spans="1:21" ht="15.5">
      <c r="A2368" s="51">
        <v>642</v>
      </c>
      <c r="B2368" s="51" t="s">
        <v>890</v>
      </c>
      <c r="C2368" s="51" t="s">
        <v>428</v>
      </c>
      <c r="D2368" s="51" t="str">
        <f t="shared" si="36"/>
        <v>LEEquatorial Guinea</v>
      </c>
      <c r="E2368" s="51" t="s">
        <v>891</v>
      </c>
      <c r="F2368" s="51" t="s">
        <v>429</v>
      </c>
      <c r="G2368" s="51" t="s">
        <v>430</v>
      </c>
      <c r="H2368" s="51" t="s">
        <v>431</v>
      </c>
      <c r="I2368" s="51" t="s">
        <v>432</v>
      </c>
      <c r="J2368" s="51"/>
      <c r="K2368" s="51"/>
      <c r="L2368" s="51"/>
      <c r="M2368" s="51"/>
      <c r="N2368" s="51"/>
      <c r="O2368" s="51"/>
      <c r="P2368" s="51"/>
      <c r="Q2368" s="51"/>
      <c r="R2368" s="51"/>
      <c r="S2368" s="51"/>
      <c r="T2368" s="51"/>
      <c r="U2368" s="51"/>
    </row>
    <row r="2369" spans="1:21" ht="15.5">
      <c r="A2369" s="51">
        <v>642</v>
      </c>
      <c r="B2369" s="51" t="s">
        <v>890</v>
      </c>
      <c r="C2369" s="51" t="s">
        <v>433</v>
      </c>
      <c r="D2369" s="51" t="str">
        <f t="shared" si="36"/>
        <v>LPEquatorial Guinea</v>
      </c>
      <c r="E2369" s="51" t="s">
        <v>891</v>
      </c>
      <c r="F2369" s="51" t="s">
        <v>434</v>
      </c>
      <c r="G2369" s="51" t="s">
        <v>435</v>
      </c>
      <c r="H2369" s="51" t="s">
        <v>431</v>
      </c>
      <c r="I2369" s="51" t="s">
        <v>432</v>
      </c>
      <c r="J2369" s="51" t="s">
        <v>895</v>
      </c>
      <c r="K2369" s="51">
        <v>1.0389999999999999</v>
      </c>
      <c r="L2369" s="51">
        <v>1.0840000000000001</v>
      </c>
      <c r="M2369" s="51">
        <v>1.129</v>
      </c>
      <c r="N2369" s="51">
        <v>1.175</v>
      </c>
      <c r="O2369" s="51">
        <v>1.2210000000000001</v>
      </c>
      <c r="P2369" s="51">
        <v>1.268</v>
      </c>
      <c r="Q2369" s="51">
        <v>1.3140000000000001</v>
      </c>
      <c r="R2369" s="51">
        <v>1.36</v>
      </c>
      <c r="S2369" s="51">
        <v>1.4059999999999999</v>
      </c>
      <c r="T2369" s="51">
        <v>1.452</v>
      </c>
      <c r="U2369" s="51">
        <v>2015</v>
      </c>
    </row>
    <row r="2370" spans="1:21" ht="15.5">
      <c r="A2370" s="51">
        <v>642</v>
      </c>
      <c r="B2370" s="51" t="s">
        <v>890</v>
      </c>
      <c r="C2370" s="51" t="s">
        <v>437</v>
      </c>
      <c r="D2370" s="51" t="str">
        <f t="shared" si="36"/>
        <v>GGREquatorial Guinea</v>
      </c>
      <c r="E2370" s="51" t="s">
        <v>891</v>
      </c>
      <c r="F2370" s="51" t="s">
        <v>438</v>
      </c>
      <c r="G2370" s="51" t="s">
        <v>439</v>
      </c>
      <c r="H2370" s="51" t="s">
        <v>342</v>
      </c>
      <c r="I2370" s="51" t="s">
        <v>343</v>
      </c>
      <c r="J2370" s="51" t="s">
        <v>896</v>
      </c>
      <c r="K2370" s="51">
        <v>3196.08</v>
      </c>
      <c r="L2370" s="51">
        <v>2696.07</v>
      </c>
      <c r="M2370" s="51">
        <v>2585.36</v>
      </c>
      <c r="N2370" s="51">
        <v>2063.7399999999998</v>
      </c>
      <c r="O2370" s="51">
        <v>1125.8800000000001</v>
      </c>
      <c r="P2370" s="51">
        <v>1238.3499999999999</v>
      </c>
      <c r="Q2370" s="51">
        <v>1446.51</v>
      </c>
      <c r="R2370" s="51">
        <v>1239.98</v>
      </c>
      <c r="S2370" s="51">
        <v>911.56100000000004</v>
      </c>
      <c r="T2370" s="51">
        <v>1060.3599999999999</v>
      </c>
      <c r="U2370" s="51">
        <v>2018</v>
      </c>
    </row>
    <row r="2371" spans="1:21" ht="15.5">
      <c r="A2371" s="51">
        <v>642</v>
      </c>
      <c r="B2371" s="51" t="s">
        <v>890</v>
      </c>
      <c r="C2371" s="51" t="s">
        <v>441</v>
      </c>
      <c r="D2371" s="51" t="str">
        <f t="shared" ref="D2371:D2434" si="37">C2371&amp;E2371</f>
        <v>GGR_NGDPEquatorial Guinea</v>
      </c>
      <c r="E2371" s="51" t="s">
        <v>891</v>
      </c>
      <c r="F2371" s="51" t="s">
        <v>438</v>
      </c>
      <c r="G2371" s="51" t="s">
        <v>439</v>
      </c>
      <c r="H2371" s="51" t="s">
        <v>392</v>
      </c>
      <c r="I2371" s="51"/>
      <c r="J2371" s="51" t="s">
        <v>442</v>
      </c>
      <c r="K2371" s="51">
        <v>27.960999999999999</v>
      </c>
      <c r="L2371" s="51">
        <v>24.87</v>
      </c>
      <c r="M2371" s="51">
        <v>24.056999999999999</v>
      </c>
      <c r="N2371" s="51">
        <v>26.474</v>
      </c>
      <c r="O2371" s="51">
        <v>16.902000000000001</v>
      </c>
      <c r="P2371" s="51">
        <v>17.48</v>
      </c>
      <c r="Q2371" s="51">
        <v>19.611999999999998</v>
      </c>
      <c r="R2371" s="51">
        <v>19.196000000000002</v>
      </c>
      <c r="S2371" s="51">
        <v>16.652000000000001</v>
      </c>
      <c r="T2371" s="51">
        <v>16.797000000000001</v>
      </c>
      <c r="U2371" s="51">
        <v>2018</v>
      </c>
    </row>
    <row r="2372" spans="1:21" ht="15.5">
      <c r="A2372" s="51">
        <v>642</v>
      </c>
      <c r="B2372" s="51" t="s">
        <v>890</v>
      </c>
      <c r="C2372" s="51" t="s">
        <v>443</v>
      </c>
      <c r="D2372" s="51" t="str">
        <f t="shared" si="37"/>
        <v>GGXEquatorial Guinea</v>
      </c>
      <c r="E2372" s="51" t="s">
        <v>891</v>
      </c>
      <c r="F2372" s="51" t="s">
        <v>444</v>
      </c>
      <c r="G2372" s="51" t="s">
        <v>445</v>
      </c>
      <c r="H2372" s="51" t="s">
        <v>342</v>
      </c>
      <c r="I2372" s="51" t="s">
        <v>343</v>
      </c>
      <c r="J2372" s="51" t="s">
        <v>896</v>
      </c>
      <c r="K2372" s="51">
        <v>4023.5</v>
      </c>
      <c r="L2372" s="51">
        <v>3173.41</v>
      </c>
      <c r="M2372" s="51">
        <v>3395.78</v>
      </c>
      <c r="N2372" s="51">
        <v>3240.62</v>
      </c>
      <c r="O2372" s="51">
        <v>1853.09</v>
      </c>
      <c r="P2372" s="51">
        <v>1421.84</v>
      </c>
      <c r="Q2372" s="51">
        <v>1407.9</v>
      </c>
      <c r="R2372" s="51">
        <v>1118.56</v>
      </c>
      <c r="S2372" s="51">
        <v>1064.6099999999999</v>
      </c>
      <c r="T2372" s="51">
        <v>1094.33</v>
      </c>
      <c r="U2372" s="51">
        <v>2018</v>
      </c>
    </row>
    <row r="2373" spans="1:21" ht="15.5">
      <c r="A2373" s="51">
        <v>642</v>
      </c>
      <c r="B2373" s="51" t="s">
        <v>890</v>
      </c>
      <c r="C2373" s="51" t="s">
        <v>446</v>
      </c>
      <c r="D2373" s="51" t="str">
        <f t="shared" si="37"/>
        <v>GGX_NGDPEquatorial Guinea</v>
      </c>
      <c r="E2373" s="51" t="s">
        <v>891</v>
      </c>
      <c r="F2373" s="51" t="s">
        <v>444</v>
      </c>
      <c r="G2373" s="51" t="s">
        <v>445</v>
      </c>
      <c r="H2373" s="51" t="s">
        <v>392</v>
      </c>
      <c r="I2373" s="51"/>
      <c r="J2373" s="51" t="s">
        <v>447</v>
      </c>
      <c r="K2373" s="51">
        <v>35.200000000000003</v>
      </c>
      <c r="L2373" s="51">
        <v>29.274000000000001</v>
      </c>
      <c r="M2373" s="51">
        <v>31.597999999999999</v>
      </c>
      <c r="N2373" s="51">
        <v>41.570999999999998</v>
      </c>
      <c r="O2373" s="51">
        <v>27.818999999999999</v>
      </c>
      <c r="P2373" s="51">
        <v>20.07</v>
      </c>
      <c r="Q2373" s="51">
        <v>19.088999999999999</v>
      </c>
      <c r="R2373" s="51">
        <v>17.317</v>
      </c>
      <c r="S2373" s="51">
        <v>19.448</v>
      </c>
      <c r="T2373" s="51">
        <v>17.335000000000001</v>
      </c>
      <c r="U2373" s="51">
        <v>2018</v>
      </c>
    </row>
    <row r="2374" spans="1:21" ht="15.5">
      <c r="A2374" s="51">
        <v>642</v>
      </c>
      <c r="B2374" s="51" t="s">
        <v>890</v>
      </c>
      <c r="C2374" s="51" t="s">
        <v>448</v>
      </c>
      <c r="D2374" s="51" t="str">
        <f t="shared" si="37"/>
        <v>GGXCNLEquatorial Guinea</v>
      </c>
      <c r="E2374" s="51" t="s">
        <v>891</v>
      </c>
      <c r="F2374" s="51" t="s">
        <v>449</v>
      </c>
      <c r="G2374" s="51" t="s">
        <v>450</v>
      </c>
      <c r="H2374" s="51" t="s">
        <v>342</v>
      </c>
      <c r="I2374" s="51" t="s">
        <v>343</v>
      </c>
      <c r="J2374" s="51" t="s">
        <v>896</v>
      </c>
      <c r="K2374" s="51">
        <v>-827.423</v>
      </c>
      <c r="L2374" s="51">
        <v>-477.339</v>
      </c>
      <c r="M2374" s="51">
        <v>-810.41700000000003</v>
      </c>
      <c r="N2374" s="51">
        <v>-1176.8800000000001</v>
      </c>
      <c r="O2374" s="51">
        <v>-727.21699999999998</v>
      </c>
      <c r="P2374" s="51">
        <v>-183.49199999999999</v>
      </c>
      <c r="Q2374" s="51">
        <v>38.606000000000002</v>
      </c>
      <c r="R2374" s="51">
        <v>121.419</v>
      </c>
      <c r="S2374" s="51">
        <v>-153.04400000000001</v>
      </c>
      <c r="T2374" s="51">
        <v>-33.963000000000001</v>
      </c>
      <c r="U2374" s="51">
        <v>2018</v>
      </c>
    </row>
    <row r="2375" spans="1:21" ht="15.5">
      <c r="A2375" s="51">
        <v>642</v>
      </c>
      <c r="B2375" s="51" t="s">
        <v>890</v>
      </c>
      <c r="C2375" s="51" t="s">
        <v>451</v>
      </c>
      <c r="D2375" s="51" t="str">
        <f t="shared" si="37"/>
        <v>GGXCNL_NGDPEquatorial Guinea</v>
      </c>
      <c r="E2375" s="51" t="s">
        <v>891</v>
      </c>
      <c r="F2375" s="51" t="s">
        <v>449</v>
      </c>
      <c r="G2375" s="51" t="s">
        <v>450</v>
      </c>
      <c r="H2375" s="51" t="s">
        <v>392</v>
      </c>
      <c r="I2375" s="51"/>
      <c r="J2375" s="51" t="s">
        <v>452</v>
      </c>
      <c r="K2375" s="51">
        <v>-7.2389999999999999</v>
      </c>
      <c r="L2375" s="51">
        <v>-4.4029999999999996</v>
      </c>
      <c r="M2375" s="51">
        <v>-7.5410000000000004</v>
      </c>
      <c r="N2375" s="51">
        <v>-15.097</v>
      </c>
      <c r="O2375" s="51">
        <v>-10.917</v>
      </c>
      <c r="P2375" s="51">
        <v>-2.59</v>
      </c>
      <c r="Q2375" s="51">
        <v>0.52300000000000002</v>
      </c>
      <c r="R2375" s="51">
        <v>1.88</v>
      </c>
      <c r="S2375" s="51">
        <v>-2.7959999999999998</v>
      </c>
      <c r="T2375" s="51">
        <v>-0.53800000000000003</v>
      </c>
      <c r="U2375" s="51">
        <v>2018</v>
      </c>
    </row>
    <row r="2376" spans="1:21" ht="15.5">
      <c r="A2376" s="51">
        <v>642</v>
      </c>
      <c r="B2376" s="51" t="s">
        <v>890</v>
      </c>
      <c r="C2376" s="51" t="s">
        <v>453</v>
      </c>
      <c r="D2376" s="51" t="str">
        <f t="shared" si="37"/>
        <v>GGSBEquatorial Guinea</v>
      </c>
      <c r="E2376" s="51" t="s">
        <v>891</v>
      </c>
      <c r="F2376" s="51" t="s">
        <v>454</v>
      </c>
      <c r="G2376" s="51" t="s">
        <v>455</v>
      </c>
      <c r="H2376" s="51" t="s">
        <v>342</v>
      </c>
      <c r="I2376" s="51" t="s">
        <v>343</v>
      </c>
      <c r="J2376" s="51"/>
      <c r="K2376" s="51"/>
      <c r="L2376" s="51"/>
      <c r="M2376" s="51"/>
      <c r="N2376" s="51"/>
      <c r="O2376" s="51"/>
      <c r="P2376" s="51"/>
      <c r="Q2376" s="51"/>
      <c r="R2376" s="51"/>
      <c r="S2376" s="51"/>
      <c r="T2376" s="51"/>
      <c r="U2376" s="51"/>
    </row>
    <row r="2377" spans="1:21" ht="15.5">
      <c r="A2377" s="51">
        <v>642</v>
      </c>
      <c r="B2377" s="51" t="s">
        <v>890</v>
      </c>
      <c r="C2377" s="51" t="s">
        <v>456</v>
      </c>
      <c r="D2377" s="51" t="str">
        <f t="shared" si="37"/>
        <v>GGSB_NPGDPEquatorial Guinea</v>
      </c>
      <c r="E2377" s="51" t="s">
        <v>891</v>
      </c>
      <c r="F2377" s="51" t="s">
        <v>454</v>
      </c>
      <c r="G2377" s="51" t="s">
        <v>455</v>
      </c>
      <c r="H2377" s="51" t="s">
        <v>380</v>
      </c>
      <c r="I2377" s="51"/>
      <c r="J2377" s="51"/>
      <c r="K2377" s="51"/>
      <c r="L2377" s="51"/>
      <c r="M2377" s="51"/>
      <c r="N2377" s="51"/>
      <c r="O2377" s="51"/>
      <c r="P2377" s="51"/>
      <c r="Q2377" s="51"/>
      <c r="R2377" s="51"/>
      <c r="S2377" s="51"/>
      <c r="T2377" s="51"/>
      <c r="U2377" s="51"/>
    </row>
    <row r="2378" spans="1:21" ht="15.5">
      <c r="A2378" s="51">
        <v>642</v>
      </c>
      <c r="B2378" s="51" t="s">
        <v>890</v>
      </c>
      <c r="C2378" s="51" t="s">
        <v>457</v>
      </c>
      <c r="D2378" s="51" t="str">
        <f t="shared" si="37"/>
        <v>GGXONLBEquatorial Guinea</v>
      </c>
      <c r="E2378" s="51" t="s">
        <v>891</v>
      </c>
      <c r="F2378" s="51" t="s">
        <v>458</v>
      </c>
      <c r="G2378" s="51" t="s">
        <v>459</v>
      </c>
      <c r="H2378" s="51" t="s">
        <v>342</v>
      </c>
      <c r="I2378" s="51" t="s">
        <v>343</v>
      </c>
      <c r="J2378" s="51" t="s">
        <v>896</v>
      </c>
      <c r="K2378" s="51">
        <v>-795.577</v>
      </c>
      <c r="L2378" s="51">
        <v>-439.59699999999998</v>
      </c>
      <c r="M2378" s="51">
        <v>-760.39700000000005</v>
      </c>
      <c r="N2378" s="51">
        <v>-1146.44</v>
      </c>
      <c r="O2378" s="51">
        <v>-699.90599999999995</v>
      </c>
      <c r="P2378" s="51">
        <v>-153.52799999999999</v>
      </c>
      <c r="Q2378" s="51">
        <v>86.186999999999998</v>
      </c>
      <c r="R2378" s="51">
        <v>178.81200000000001</v>
      </c>
      <c r="S2378" s="51">
        <v>-76.637</v>
      </c>
      <c r="T2378" s="51">
        <v>81.466999999999999</v>
      </c>
      <c r="U2378" s="51">
        <v>2018</v>
      </c>
    </row>
    <row r="2379" spans="1:21" ht="15.5">
      <c r="A2379" s="51">
        <v>642</v>
      </c>
      <c r="B2379" s="51" t="s">
        <v>890</v>
      </c>
      <c r="C2379" s="51" t="s">
        <v>460</v>
      </c>
      <c r="D2379" s="51" t="str">
        <f t="shared" si="37"/>
        <v>GGXONLB_NGDPEquatorial Guinea</v>
      </c>
      <c r="E2379" s="51" t="s">
        <v>891</v>
      </c>
      <c r="F2379" s="51" t="s">
        <v>458</v>
      </c>
      <c r="G2379" s="51" t="s">
        <v>459</v>
      </c>
      <c r="H2379" s="51" t="s">
        <v>392</v>
      </c>
      <c r="I2379" s="51"/>
      <c r="J2379" s="51" t="s">
        <v>461</v>
      </c>
      <c r="K2379" s="51">
        <v>-6.96</v>
      </c>
      <c r="L2379" s="51">
        <v>-4.0549999999999997</v>
      </c>
      <c r="M2379" s="51">
        <v>-7.0759999999999996</v>
      </c>
      <c r="N2379" s="51">
        <v>-14.707000000000001</v>
      </c>
      <c r="O2379" s="51">
        <v>-10.507</v>
      </c>
      <c r="P2379" s="51">
        <v>-2.1669999999999998</v>
      </c>
      <c r="Q2379" s="51">
        <v>1.169</v>
      </c>
      <c r="R2379" s="51">
        <v>2.7679999999999998</v>
      </c>
      <c r="S2379" s="51">
        <v>-1.4</v>
      </c>
      <c r="T2379" s="51">
        <v>1.2909999999999999</v>
      </c>
      <c r="U2379" s="51">
        <v>2018</v>
      </c>
    </row>
    <row r="2380" spans="1:21" ht="15.5">
      <c r="A2380" s="51">
        <v>642</v>
      </c>
      <c r="B2380" s="51" t="s">
        <v>890</v>
      </c>
      <c r="C2380" s="51" t="s">
        <v>462</v>
      </c>
      <c r="D2380" s="51" t="str">
        <f t="shared" si="37"/>
        <v>GGXWDNEquatorial Guinea</v>
      </c>
      <c r="E2380" s="51" t="s">
        <v>891</v>
      </c>
      <c r="F2380" s="51" t="s">
        <v>463</v>
      </c>
      <c r="G2380" s="51" t="s">
        <v>464</v>
      </c>
      <c r="H2380" s="51" t="s">
        <v>342</v>
      </c>
      <c r="I2380" s="51" t="s">
        <v>343</v>
      </c>
      <c r="J2380" s="51" t="s">
        <v>896</v>
      </c>
      <c r="K2380" s="51">
        <v>811.25099999999998</v>
      </c>
      <c r="L2380" s="51">
        <v>679.923</v>
      </c>
      <c r="M2380" s="51">
        <v>1349.8</v>
      </c>
      <c r="N2380" s="51">
        <v>911.38900000000001</v>
      </c>
      <c r="O2380" s="51">
        <v>1717.98</v>
      </c>
      <c r="P2380" s="51">
        <v>2174.7199999999998</v>
      </c>
      <c r="Q2380" s="51">
        <v>2136.9</v>
      </c>
      <c r="R2380" s="51">
        <v>2065.75</v>
      </c>
      <c r="S2380" s="51">
        <v>2174.7399999999998</v>
      </c>
      <c r="T2380" s="51">
        <v>2128.52</v>
      </c>
      <c r="U2380" s="51">
        <v>2018</v>
      </c>
    </row>
    <row r="2381" spans="1:21" ht="15.5">
      <c r="A2381" s="51">
        <v>642</v>
      </c>
      <c r="B2381" s="51" t="s">
        <v>890</v>
      </c>
      <c r="C2381" s="51" t="s">
        <v>465</v>
      </c>
      <c r="D2381" s="51" t="str">
        <f t="shared" si="37"/>
        <v>GGXWDN_NGDPEquatorial Guinea</v>
      </c>
      <c r="E2381" s="51" t="s">
        <v>891</v>
      </c>
      <c r="F2381" s="51" t="s">
        <v>463</v>
      </c>
      <c r="G2381" s="51" t="s">
        <v>464</v>
      </c>
      <c r="H2381" s="51" t="s">
        <v>392</v>
      </c>
      <c r="I2381" s="51"/>
      <c r="J2381" s="51" t="s">
        <v>487</v>
      </c>
      <c r="K2381" s="51">
        <v>7.0970000000000004</v>
      </c>
      <c r="L2381" s="51">
        <v>6.2720000000000002</v>
      </c>
      <c r="M2381" s="51">
        <v>12.56</v>
      </c>
      <c r="N2381" s="51">
        <v>11.691000000000001</v>
      </c>
      <c r="O2381" s="51">
        <v>25.79</v>
      </c>
      <c r="P2381" s="51">
        <v>30.696999999999999</v>
      </c>
      <c r="Q2381" s="51">
        <v>28.972999999999999</v>
      </c>
      <c r="R2381" s="51">
        <v>31.98</v>
      </c>
      <c r="S2381" s="51">
        <v>39.726999999999997</v>
      </c>
      <c r="T2381" s="51">
        <v>33.716999999999999</v>
      </c>
      <c r="U2381" s="51">
        <v>2018</v>
      </c>
    </row>
    <row r="2382" spans="1:21" ht="15.5">
      <c r="A2382" s="51">
        <v>642</v>
      </c>
      <c r="B2382" s="51" t="s">
        <v>890</v>
      </c>
      <c r="C2382" s="51" t="s">
        <v>466</v>
      </c>
      <c r="D2382" s="51" t="str">
        <f t="shared" si="37"/>
        <v>GGXWDGEquatorial Guinea</v>
      </c>
      <c r="E2382" s="51" t="s">
        <v>891</v>
      </c>
      <c r="F2382" s="51" t="s">
        <v>467</v>
      </c>
      <c r="G2382" s="51" t="s">
        <v>468</v>
      </c>
      <c r="H2382" s="51" t="s">
        <v>342</v>
      </c>
      <c r="I2382" s="51" t="s">
        <v>343</v>
      </c>
      <c r="J2382" s="51" t="s">
        <v>896</v>
      </c>
      <c r="K2382" s="51">
        <v>811.25099999999998</v>
      </c>
      <c r="L2382" s="51">
        <v>679.923</v>
      </c>
      <c r="M2382" s="51">
        <v>1349.8</v>
      </c>
      <c r="N2382" s="51">
        <v>2467.77</v>
      </c>
      <c r="O2382" s="51">
        <v>2740.45</v>
      </c>
      <c r="P2382" s="51">
        <v>2567.09</v>
      </c>
      <c r="Q2382" s="51">
        <v>2961.63</v>
      </c>
      <c r="R2382" s="51">
        <v>2843.6</v>
      </c>
      <c r="S2382" s="51">
        <v>2796.17</v>
      </c>
      <c r="T2382" s="51">
        <v>2780.88</v>
      </c>
      <c r="U2382" s="51">
        <v>2018</v>
      </c>
    </row>
    <row r="2383" spans="1:21" ht="15.5">
      <c r="A2383" s="51">
        <v>642</v>
      </c>
      <c r="B2383" s="51" t="s">
        <v>890</v>
      </c>
      <c r="C2383" s="51" t="s">
        <v>469</v>
      </c>
      <c r="D2383" s="51" t="str">
        <f t="shared" si="37"/>
        <v>GGXWDG_NGDPEquatorial Guinea</v>
      </c>
      <c r="E2383" s="51" t="s">
        <v>891</v>
      </c>
      <c r="F2383" s="51" t="s">
        <v>467</v>
      </c>
      <c r="G2383" s="51" t="s">
        <v>468</v>
      </c>
      <c r="H2383" s="51" t="s">
        <v>392</v>
      </c>
      <c r="I2383" s="51"/>
      <c r="J2383" s="51" t="s">
        <v>470</v>
      </c>
      <c r="K2383" s="51">
        <v>7.0970000000000004</v>
      </c>
      <c r="L2383" s="51">
        <v>6.2720000000000002</v>
      </c>
      <c r="M2383" s="51">
        <v>12.56</v>
      </c>
      <c r="N2383" s="51">
        <v>31.657</v>
      </c>
      <c r="O2383" s="51">
        <v>41.139000000000003</v>
      </c>
      <c r="P2383" s="51">
        <v>36.234999999999999</v>
      </c>
      <c r="Q2383" s="51">
        <v>40.155000000000001</v>
      </c>
      <c r="R2383" s="51">
        <v>44.021999999999998</v>
      </c>
      <c r="S2383" s="51">
        <v>51.079000000000001</v>
      </c>
      <c r="T2383" s="51">
        <v>44.051000000000002</v>
      </c>
      <c r="U2383" s="51">
        <v>2018</v>
      </c>
    </row>
    <row r="2384" spans="1:21" ht="15.5">
      <c r="A2384" s="51">
        <v>642</v>
      </c>
      <c r="B2384" s="51" t="s">
        <v>890</v>
      </c>
      <c r="C2384" s="51" t="s">
        <v>471</v>
      </c>
      <c r="D2384" s="51" t="str">
        <f t="shared" si="37"/>
        <v>NGDP_FYEquatorial Guinea</v>
      </c>
      <c r="E2384" s="51" t="s">
        <v>891</v>
      </c>
      <c r="F2384" s="51" t="s">
        <v>472</v>
      </c>
      <c r="G2384" s="51" t="s">
        <v>473</v>
      </c>
      <c r="H2384" s="51" t="s">
        <v>342</v>
      </c>
      <c r="I2384" s="51" t="s">
        <v>343</v>
      </c>
      <c r="J2384" s="51" t="s">
        <v>896</v>
      </c>
      <c r="K2384" s="51">
        <v>11430.51</v>
      </c>
      <c r="L2384" s="51">
        <v>10840.52</v>
      </c>
      <c r="M2384" s="51">
        <v>10746.85</v>
      </c>
      <c r="N2384" s="51">
        <v>7795.42</v>
      </c>
      <c r="O2384" s="51">
        <v>6661.37</v>
      </c>
      <c r="P2384" s="51">
        <v>7084.54</v>
      </c>
      <c r="Q2384" s="51">
        <v>7375.49</v>
      </c>
      <c r="R2384" s="51">
        <v>6459.5</v>
      </c>
      <c r="S2384" s="51">
        <v>5474.16</v>
      </c>
      <c r="T2384" s="51">
        <v>6312.8</v>
      </c>
      <c r="U2384" s="51">
        <v>2018</v>
      </c>
    </row>
    <row r="2385" spans="1:21" ht="15.5">
      <c r="A2385" s="51">
        <v>642</v>
      </c>
      <c r="B2385" s="51" t="s">
        <v>890</v>
      </c>
      <c r="C2385" s="51" t="s">
        <v>474</v>
      </c>
      <c r="D2385" s="51" t="str">
        <f t="shared" si="37"/>
        <v>BCAEquatorial Guinea</v>
      </c>
      <c r="E2385" s="51" t="s">
        <v>891</v>
      </c>
      <c r="F2385" s="51" t="s">
        <v>475</v>
      </c>
      <c r="G2385" s="51" t="s">
        <v>476</v>
      </c>
      <c r="H2385" s="51" t="s">
        <v>352</v>
      </c>
      <c r="I2385" s="51" t="s">
        <v>343</v>
      </c>
      <c r="J2385" s="51" t="s">
        <v>897</v>
      </c>
      <c r="K2385" s="51">
        <v>-0.252</v>
      </c>
      <c r="L2385" s="51">
        <v>-0.52600000000000002</v>
      </c>
      <c r="M2385" s="51">
        <v>-0.92500000000000004</v>
      </c>
      <c r="N2385" s="51">
        <v>-2.1669999999999998</v>
      </c>
      <c r="O2385" s="51">
        <v>-1.458</v>
      </c>
      <c r="P2385" s="51">
        <v>-0.71</v>
      </c>
      <c r="Q2385" s="51">
        <v>-0.71099999999999997</v>
      </c>
      <c r="R2385" s="51">
        <v>-0.69399999999999995</v>
      </c>
      <c r="S2385" s="51">
        <v>-0.80300000000000005</v>
      </c>
      <c r="T2385" s="51">
        <v>-0.42499999999999999</v>
      </c>
      <c r="U2385" s="51">
        <v>2017</v>
      </c>
    </row>
    <row r="2386" spans="1:21" ht="15.5">
      <c r="A2386" s="51">
        <v>642</v>
      </c>
      <c r="B2386" s="51" t="s">
        <v>890</v>
      </c>
      <c r="C2386" s="51" t="s">
        <v>478</v>
      </c>
      <c r="D2386" s="51" t="str">
        <f t="shared" si="37"/>
        <v>BCA_NGDPDEquatorial Guinea</v>
      </c>
      <c r="E2386" s="51" t="s">
        <v>891</v>
      </c>
      <c r="F2386" s="51" t="s">
        <v>475</v>
      </c>
      <c r="G2386" s="51" t="s">
        <v>476</v>
      </c>
      <c r="H2386" s="51" t="s">
        <v>392</v>
      </c>
      <c r="I2386" s="51"/>
      <c r="J2386" s="51" t="s">
        <v>479</v>
      </c>
      <c r="K2386" s="51">
        <v>-1.125</v>
      </c>
      <c r="L2386" s="51">
        <v>-2.3969999999999998</v>
      </c>
      <c r="M2386" s="51">
        <v>-4.2510000000000003</v>
      </c>
      <c r="N2386" s="51">
        <v>-16.434999999999999</v>
      </c>
      <c r="O2386" s="51">
        <v>-12.974</v>
      </c>
      <c r="P2386" s="51">
        <v>-5.8159999999999998</v>
      </c>
      <c r="Q2386" s="51">
        <v>-5.3529999999999998</v>
      </c>
      <c r="R2386" s="51">
        <v>-6.2939999999999996</v>
      </c>
      <c r="S2386" s="51">
        <v>-8.4260000000000002</v>
      </c>
      <c r="T2386" s="51">
        <v>-3.6219999999999999</v>
      </c>
      <c r="U2386" s="51">
        <v>2017</v>
      </c>
    </row>
    <row r="2387" spans="1:21" ht="15.5">
      <c r="A2387" s="51">
        <v>643</v>
      </c>
      <c r="B2387" s="51" t="s">
        <v>898</v>
      </c>
      <c r="C2387" s="51" t="s">
        <v>338</v>
      </c>
      <c r="D2387" s="51" t="str">
        <f t="shared" si="37"/>
        <v>NGDP_REritrea</v>
      </c>
      <c r="E2387" s="51" t="s">
        <v>899</v>
      </c>
      <c r="F2387" s="51" t="s">
        <v>340</v>
      </c>
      <c r="G2387" s="51" t="s">
        <v>341</v>
      </c>
      <c r="H2387" s="51" t="s">
        <v>342</v>
      </c>
      <c r="I2387" s="51" t="s">
        <v>343</v>
      </c>
      <c r="J2387" s="51" t="s">
        <v>900</v>
      </c>
      <c r="K2387" s="51">
        <v>32.347999999999999</v>
      </c>
      <c r="L2387" s="51">
        <v>28.966000000000001</v>
      </c>
      <c r="M2387" s="51">
        <v>37.926000000000002</v>
      </c>
      <c r="N2387" s="51">
        <v>30.105</v>
      </c>
      <c r="O2387" s="51">
        <v>32.33</v>
      </c>
      <c r="P2387" s="51">
        <v>29.093</v>
      </c>
      <c r="Q2387" s="51">
        <v>32.884</v>
      </c>
      <c r="R2387" s="51">
        <v>34.145000000000003</v>
      </c>
      <c r="S2387" s="51">
        <v>33.930999999999997</v>
      </c>
      <c r="T2387" s="51">
        <v>34.610999999999997</v>
      </c>
      <c r="U2387" s="51">
        <v>2018</v>
      </c>
    </row>
    <row r="2388" spans="1:21" ht="15.5">
      <c r="A2388" s="51">
        <v>643</v>
      </c>
      <c r="B2388" s="51" t="s">
        <v>898</v>
      </c>
      <c r="C2388" s="51" t="s">
        <v>345</v>
      </c>
      <c r="D2388" s="51" t="str">
        <f t="shared" si="37"/>
        <v>NGDP_RPCHEritrea</v>
      </c>
      <c r="E2388" s="51" t="s">
        <v>899</v>
      </c>
      <c r="F2388" s="51" t="s">
        <v>340</v>
      </c>
      <c r="G2388" s="51" t="s">
        <v>346</v>
      </c>
      <c r="H2388" s="51" t="s">
        <v>347</v>
      </c>
      <c r="I2388" s="51"/>
      <c r="J2388" s="51" t="s">
        <v>348</v>
      </c>
      <c r="K2388" s="51">
        <v>1.8859999999999999</v>
      </c>
      <c r="L2388" s="51">
        <v>-10.456</v>
      </c>
      <c r="M2388" s="51">
        <v>30.934000000000001</v>
      </c>
      <c r="N2388" s="51">
        <v>-20.620999999999999</v>
      </c>
      <c r="O2388" s="51">
        <v>7.391</v>
      </c>
      <c r="P2388" s="51">
        <v>-10.015000000000001</v>
      </c>
      <c r="Q2388" s="51">
        <v>13.032</v>
      </c>
      <c r="R2388" s="51">
        <v>3.8359999999999999</v>
      </c>
      <c r="S2388" s="51">
        <v>-0.627</v>
      </c>
      <c r="T2388" s="51">
        <v>2.004</v>
      </c>
      <c r="U2388" s="51">
        <v>2018</v>
      </c>
    </row>
    <row r="2389" spans="1:21" ht="15.5">
      <c r="A2389" s="51">
        <v>643</v>
      </c>
      <c r="B2389" s="51" t="s">
        <v>898</v>
      </c>
      <c r="C2389" s="51" t="s">
        <v>349</v>
      </c>
      <c r="D2389" s="51" t="str">
        <f t="shared" si="37"/>
        <v>NGDPEritrea</v>
      </c>
      <c r="E2389" s="51" t="s">
        <v>899</v>
      </c>
      <c r="F2389" s="51" t="s">
        <v>155</v>
      </c>
      <c r="G2389" s="51" t="s">
        <v>350</v>
      </c>
      <c r="H2389" s="51" t="s">
        <v>342</v>
      </c>
      <c r="I2389" s="51" t="s">
        <v>343</v>
      </c>
      <c r="J2389" s="51" t="s">
        <v>900</v>
      </c>
      <c r="K2389" s="51">
        <v>34.668999999999997</v>
      </c>
      <c r="L2389" s="51">
        <v>30.103999999999999</v>
      </c>
      <c r="M2389" s="51">
        <v>40.04</v>
      </c>
      <c r="N2389" s="51">
        <v>30.952999999999999</v>
      </c>
      <c r="O2389" s="51">
        <v>33.366</v>
      </c>
      <c r="P2389" s="51">
        <v>28.702000000000002</v>
      </c>
      <c r="Q2389" s="51">
        <v>30.234999999999999</v>
      </c>
      <c r="R2389" s="51">
        <v>29.876000000000001</v>
      </c>
      <c r="S2389" s="51">
        <v>31.446000000000002</v>
      </c>
      <c r="T2389" s="51">
        <v>33.921999999999997</v>
      </c>
      <c r="U2389" s="51">
        <v>2018</v>
      </c>
    </row>
    <row r="2390" spans="1:21" ht="15.5">
      <c r="A2390" s="51">
        <v>643</v>
      </c>
      <c r="B2390" s="51" t="s">
        <v>898</v>
      </c>
      <c r="C2390" s="51" t="s">
        <v>157</v>
      </c>
      <c r="D2390" s="51" t="str">
        <f t="shared" si="37"/>
        <v>NGDPDEritrea</v>
      </c>
      <c r="E2390" s="51" t="s">
        <v>899</v>
      </c>
      <c r="F2390" s="51" t="s">
        <v>155</v>
      </c>
      <c r="G2390" s="51" t="s">
        <v>351</v>
      </c>
      <c r="H2390" s="51" t="s">
        <v>352</v>
      </c>
      <c r="I2390" s="51" t="s">
        <v>343</v>
      </c>
      <c r="J2390" s="51" t="s">
        <v>353</v>
      </c>
      <c r="K2390" s="51">
        <v>2.2549999999999999</v>
      </c>
      <c r="L2390" s="51">
        <v>1.958</v>
      </c>
      <c r="M2390" s="51">
        <v>2.6040000000000001</v>
      </c>
      <c r="N2390" s="51">
        <v>2.016</v>
      </c>
      <c r="O2390" s="51">
        <v>2.2130000000000001</v>
      </c>
      <c r="P2390" s="51">
        <v>1.9039999999999999</v>
      </c>
      <c r="Q2390" s="51">
        <v>2.0059999999999998</v>
      </c>
      <c r="R2390" s="51">
        <v>1.982</v>
      </c>
      <c r="S2390" s="51">
        <v>2.0859999999999999</v>
      </c>
      <c r="T2390" s="51">
        <v>2.25</v>
      </c>
      <c r="U2390" s="51">
        <v>2018</v>
      </c>
    </row>
    <row r="2391" spans="1:21" ht="15.5">
      <c r="A2391" s="51">
        <v>643</v>
      </c>
      <c r="B2391" s="51" t="s">
        <v>898</v>
      </c>
      <c r="C2391" s="51" t="s">
        <v>354</v>
      </c>
      <c r="D2391" s="51" t="str">
        <f t="shared" si="37"/>
        <v>PPPGDPEritrea</v>
      </c>
      <c r="E2391" s="51" t="s">
        <v>899</v>
      </c>
      <c r="F2391" s="51" t="s">
        <v>155</v>
      </c>
      <c r="G2391" s="51" t="s">
        <v>355</v>
      </c>
      <c r="H2391" s="51" t="s">
        <v>356</v>
      </c>
      <c r="I2391" s="51" t="s">
        <v>343</v>
      </c>
      <c r="J2391" s="51" t="s">
        <v>353</v>
      </c>
      <c r="K2391" s="51">
        <v>5.4249999999999998</v>
      </c>
      <c r="L2391" s="51">
        <v>4.9429999999999996</v>
      </c>
      <c r="M2391" s="51">
        <v>6.5940000000000003</v>
      </c>
      <c r="N2391" s="51">
        <v>5.3120000000000003</v>
      </c>
      <c r="O2391" s="51">
        <v>5.7439999999999998</v>
      </c>
      <c r="P2391" s="51">
        <v>5.2469999999999999</v>
      </c>
      <c r="Q2391" s="51">
        <v>6.0739999999999998</v>
      </c>
      <c r="R2391" s="51">
        <v>6.4189999999999996</v>
      </c>
      <c r="S2391" s="51">
        <v>6.4560000000000004</v>
      </c>
      <c r="T2391" s="51">
        <v>6.7060000000000004</v>
      </c>
      <c r="U2391" s="51">
        <v>2018</v>
      </c>
    </row>
    <row r="2392" spans="1:21" ht="15.5">
      <c r="A2392" s="51">
        <v>643</v>
      </c>
      <c r="B2392" s="51" t="s">
        <v>898</v>
      </c>
      <c r="C2392" s="51" t="s">
        <v>357</v>
      </c>
      <c r="D2392" s="51" t="str">
        <f t="shared" si="37"/>
        <v>NGDP_DEritrea</v>
      </c>
      <c r="E2392" s="51" t="s">
        <v>899</v>
      </c>
      <c r="F2392" s="51" t="s">
        <v>358</v>
      </c>
      <c r="G2392" s="51" t="s">
        <v>359</v>
      </c>
      <c r="H2392" s="51" t="s">
        <v>360</v>
      </c>
      <c r="I2392" s="51"/>
      <c r="J2392" s="51" t="s">
        <v>361</v>
      </c>
      <c r="K2392" s="51">
        <v>107.173</v>
      </c>
      <c r="L2392" s="51">
        <v>103.928</v>
      </c>
      <c r="M2392" s="51">
        <v>105.574</v>
      </c>
      <c r="N2392" s="51">
        <v>102.815</v>
      </c>
      <c r="O2392" s="51">
        <v>103.205</v>
      </c>
      <c r="P2392" s="51">
        <v>98.658000000000001</v>
      </c>
      <c r="Q2392" s="51">
        <v>91.944999999999993</v>
      </c>
      <c r="R2392" s="51">
        <v>87.498000000000005</v>
      </c>
      <c r="S2392" s="51">
        <v>92.674000000000007</v>
      </c>
      <c r="T2392" s="51">
        <v>98.007000000000005</v>
      </c>
      <c r="U2392" s="51">
        <v>2018</v>
      </c>
    </row>
    <row r="2393" spans="1:21" ht="15.5">
      <c r="A2393" s="51">
        <v>643</v>
      </c>
      <c r="B2393" s="51" t="s">
        <v>898</v>
      </c>
      <c r="C2393" s="51" t="s">
        <v>362</v>
      </c>
      <c r="D2393" s="51" t="str">
        <f t="shared" si="37"/>
        <v>NGDPRPCEritrea</v>
      </c>
      <c r="E2393" s="51" t="s">
        <v>899</v>
      </c>
      <c r="F2393" s="51" t="s">
        <v>363</v>
      </c>
      <c r="G2393" s="51" t="s">
        <v>364</v>
      </c>
      <c r="H2393" s="51" t="s">
        <v>342</v>
      </c>
      <c r="I2393" s="51" t="s">
        <v>333</v>
      </c>
      <c r="J2393" s="51" t="s">
        <v>365</v>
      </c>
      <c r="K2393" s="51">
        <v>9953.2900000000009</v>
      </c>
      <c r="L2393" s="51">
        <v>8828.35</v>
      </c>
      <c r="M2393" s="51">
        <v>11454.61</v>
      </c>
      <c r="N2393" s="51">
        <v>9005.4699999999993</v>
      </c>
      <c r="O2393" s="51">
        <v>9573.7000000000007</v>
      </c>
      <c r="P2393" s="51">
        <v>8524.06</v>
      </c>
      <c r="Q2393" s="51">
        <v>9523.31</v>
      </c>
      <c r="R2393" s="51">
        <v>9764.2000000000007</v>
      </c>
      <c r="S2393" s="51">
        <v>9568.93</v>
      </c>
      <c r="T2393" s="51">
        <v>9611.59</v>
      </c>
      <c r="U2393" s="51">
        <v>0</v>
      </c>
    </row>
    <row r="2394" spans="1:21" ht="15.5">
      <c r="A2394" s="51">
        <v>643</v>
      </c>
      <c r="B2394" s="51" t="s">
        <v>898</v>
      </c>
      <c r="C2394" s="51" t="s">
        <v>366</v>
      </c>
      <c r="D2394" s="51" t="str">
        <f t="shared" si="37"/>
        <v>NGDPRPPPPCEritrea</v>
      </c>
      <c r="E2394" s="51" t="s">
        <v>899</v>
      </c>
      <c r="F2394" s="51" t="s">
        <v>363</v>
      </c>
      <c r="G2394" s="51" t="s">
        <v>367</v>
      </c>
      <c r="H2394" s="51" t="s">
        <v>368</v>
      </c>
      <c r="I2394" s="51" t="s">
        <v>333</v>
      </c>
      <c r="J2394" s="51" t="s">
        <v>365</v>
      </c>
      <c r="K2394" s="51">
        <v>1795.24</v>
      </c>
      <c r="L2394" s="51">
        <v>1592.33</v>
      </c>
      <c r="M2394" s="51">
        <v>2066.02</v>
      </c>
      <c r="N2394" s="51">
        <v>1624.28</v>
      </c>
      <c r="O2394" s="51">
        <v>1726.77</v>
      </c>
      <c r="P2394" s="51">
        <v>1537.45</v>
      </c>
      <c r="Q2394" s="51">
        <v>1717.68</v>
      </c>
      <c r="R2394" s="51">
        <v>1761.13</v>
      </c>
      <c r="S2394" s="51">
        <v>1725.91</v>
      </c>
      <c r="T2394" s="51">
        <v>1733.6</v>
      </c>
      <c r="U2394" s="51">
        <v>0</v>
      </c>
    </row>
    <row r="2395" spans="1:21" ht="15.5">
      <c r="A2395" s="51">
        <v>643</v>
      </c>
      <c r="B2395" s="51" t="s">
        <v>898</v>
      </c>
      <c r="C2395" s="51" t="s">
        <v>369</v>
      </c>
      <c r="D2395" s="51" t="str">
        <f t="shared" si="37"/>
        <v>NGDPPCEritrea</v>
      </c>
      <c r="E2395" s="51" t="s">
        <v>899</v>
      </c>
      <c r="F2395" s="51" t="s">
        <v>370</v>
      </c>
      <c r="G2395" s="51" t="s">
        <v>371</v>
      </c>
      <c r="H2395" s="51" t="s">
        <v>342</v>
      </c>
      <c r="I2395" s="51" t="s">
        <v>333</v>
      </c>
      <c r="J2395" s="51" t="s">
        <v>372</v>
      </c>
      <c r="K2395" s="51">
        <v>10667.23</v>
      </c>
      <c r="L2395" s="51">
        <v>9175.1</v>
      </c>
      <c r="M2395" s="51">
        <v>12093.05</v>
      </c>
      <c r="N2395" s="51">
        <v>9259.02</v>
      </c>
      <c r="O2395" s="51">
        <v>9880.51</v>
      </c>
      <c r="P2395" s="51">
        <v>8409.7000000000007</v>
      </c>
      <c r="Q2395" s="51">
        <v>8756.24</v>
      </c>
      <c r="R2395" s="51">
        <v>8543.4599999999991</v>
      </c>
      <c r="S2395" s="51">
        <v>8867.91</v>
      </c>
      <c r="T2395" s="51">
        <v>9420.0400000000009</v>
      </c>
      <c r="U2395" s="51">
        <v>0</v>
      </c>
    </row>
    <row r="2396" spans="1:21" ht="15.5">
      <c r="A2396" s="51">
        <v>643</v>
      </c>
      <c r="B2396" s="51" t="s">
        <v>898</v>
      </c>
      <c r="C2396" s="51" t="s">
        <v>373</v>
      </c>
      <c r="D2396" s="51" t="str">
        <f t="shared" si="37"/>
        <v>NGDPDPCEritrea</v>
      </c>
      <c r="E2396" s="51" t="s">
        <v>899</v>
      </c>
      <c r="F2396" s="51" t="s">
        <v>370</v>
      </c>
      <c r="G2396" s="51" t="s">
        <v>374</v>
      </c>
      <c r="H2396" s="51" t="s">
        <v>352</v>
      </c>
      <c r="I2396" s="51" t="s">
        <v>333</v>
      </c>
      <c r="J2396" s="51" t="s">
        <v>372</v>
      </c>
      <c r="K2396" s="51">
        <v>693.80399999999997</v>
      </c>
      <c r="L2396" s="51">
        <v>596.75400000000002</v>
      </c>
      <c r="M2396" s="51">
        <v>786.54</v>
      </c>
      <c r="N2396" s="51">
        <v>603.19299999999998</v>
      </c>
      <c r="O2396" s="51">
        <v>655.42399999999998</v>
      </c>
      <c r="P2396" s="51">
        <v>557.85699999999997</v>
      </c>
      <c r="Q2396" s="51">
        <v>580.84500000000003</v>
      </c>
      <c r="R2396" s="51">
        <v>566.73099999999999</v>
      </c>
      <c r="S2396" s="51">
        <v>588.25300000000004</v>
      </c>
      <c r="T2396" s="51">
        <v>624.87800000000004</v>
      </c>
      <c r="U2396" s="51">
        <v>0</v>
      </c>
    </row>
    <row r="2397" spans="1:21" ht="15.5">
      <c r="A2397" s="51">
        <v>643</v>
      </c>
      <c r="B2397" s="51" t="s">
        <v>898</v>
      </c>
      <c r="C2397" s="51" t="s">
        <v>375</v>
      </c>
      <c r="D2397" s="51" t="str">
        <f t="shared" si="37"/>
        <v>PPPPCEritrea</v>
      </c>
      <c r="E2397" s="51" t="s">
        <v>899</v>
      </c>
      <c r="F2397" s="51" t="s">
        <v>370</v>
      </c>
      <c r="G2397" s="51" t="s">
        <v>376</v>
      </c>
      <c r="H2397" s="51" t="s">
        <v>356</v>
      </c>
      <c r="I2397" s="51" t="s">
        <v>333</v>
      </c>
      <c r="J2397" s="51" t="s">
        <v>372</v>
      </c>
      <c r="K2397" s="51">
        <v>1669.21</v>
      </c>
      <c r="L2397" s="51">
        <v>1506.53</v>
      </c>
      <c r="M2397" s="51">
        <v>1991.68</v>
      </c>
      <c r="N2397" s="51">
        <v>1589.08</v>
      </c>
      <c r="O2397" s="51">
        <v>1700.79</v>
      </c>
      <c r="P2397" s="51">
        <v>1537.45</v>
      </c>
      <c r="Q2397" s="51">
        <v>1758.92</v>
      </c>
      <c r="R2397" s="51">
        <v>1835.61</v>
      </c>
      <c r="S2397" s="51">
        <v>1820.71</v>
      </c>
      <c r="T2397" s="51">
        <v>1862.15</v>
      </c>
      <c r="U2397" s="51">
        <v>0</v>
      </c>
    </row>
    <row r="2398" spans="1:21" ht="15.5">
      <c r="A2398" s="51">
        <v>643</v>
      </c>
      <c r="B2398" s="51" t="s">
        <v>898</v>
      </c>
      <c r="C2398" s="51" t="s">
        <v>377</v>
      </c>
      <c r="D2398" s="51" t="str">
        <f t="shared" si="37"/>
        <v>NGAP_NPGDPEritrea</v>
      </c>
      <c r="E2398" s="51" t="s">
        <v>899</v>
      </c>
      <c r="F2398" s="51" t="s">
        <v>378</v>
      </c>
      <c r="G2398" s="51" t="s">
        <v>379</v>
      </c>
      <c r="H2398" s="51" t="s">
        <v>380</v>
      </c>
      <c r="I2398" s="51"/>
      <c r="J2398" s="51"/>
      <c r="K2398" s="51"/>
      <c r="L2398" s="51"/>
      <c r="M2398" s="51"/>
      <c r="N2398" s="51"/>
      <c r="O2398" s="51"/>
      <c r="P2398" s="51"/>
      <c r="Q2398" s="51"/>
      <c r="R2398" s="51"/>
      <c r="S2398" s="51"/>
      <c r="T2398" s="51"/>
      <c r="U2398" s="51"/>
    </row>
    <row r="2399" spans="1:21" ht="15.5">
      <c r="A2399" s="51">
        <v>643</v>
      </c>
      <c r="B2399" s="51" t="s">
        <v>898</v>
      </c>
      <c r="C2399" s="51" t="s">
        <v>381</v>
      </c>
      <c r="D2399" s="51" t="str">
        <f t="shared" si="37"/>
        <v>PPPSHEritrea</v>
      </c>
      <c r="E2399" s="51" t="s">
        <v>899</v>
      </c>
      <c r="F2399" s="51" t="s">
        <v>382</v>
      </c>
      <c r="G2399" s="51" t="s">
        <v>383</v>
      </c>
      <c r="H2399" s="51" t="s">
        <v>384</v>
      </c>
      <c r="I2399" s="51"/>
      <c r="J2399" s="51" t="s">
        <v>353</v>
      </c>
      <c r="K2399" s="51">
        <v>5.0000000000000001E-3</v>
      </c>
      <c r="L2399" s="51">
        <v>5.0000000000000001E-3</v>
      </c>
      <c r="M2399" s="51">
        <v>6.0000000000000001E-3</v>
      </c>
      <c r="N2399" s="51">
        <v>5.0000000000000001E-3</v>
      </c>
      <c r="O2399" s="51">
        <v>5.0000000000000001E-3</v>
      </c>
      <c r="P2399" s="51">
        <v>4.0000000000000001E-3</v>
      </c>
      <c r="Q2399" s="51">
        <v>5.0000000000000001E-3</v>
      </c>
      <c r="R2399" s="51">
        <v>5.0000000000000001E-3</v>
      </c>
      <c r="S2399" s="51">
        <v>5.0000000000000001E-3</v>
      </c>
      <c r="T2399" s="51">
        <v>5.0000000000000001E-3</v>
      </c>
      <c r="U2399" s="51">
        <v>2018</v>
      </c>
    </row>
    <row r="2400" spans="1:21" ht="15.5">
      <c r="A2400" s="51">
        <v>643</v>
      </c>
      <c r="B2400" s="51" t="s">
        <v>898</v>
      </c>
      <c r="C2400" s="51" t="s">
        <v>385</v>
      </c>
      <c r="D2400" s="51" t="str">
        <f t="shared" si="37"/>
        <v>PPPEXEritrea</v>
      </c>
      <c r="E2400" s="51" t="s">
        <v>899</v>
      </c>
      <c r="F2400" s="51" t="s">
        <v>386</v>
      </c>
      <c r="G2400" s="51" t="s">
        <v>387</v>
      </c>
      <c r="H2400" s="51" t="s">
        <v>388</v>
      </c>
      <c r="I2400" s="51"/>
      <c r="J2400" s="51" t="s">
        <v>353</v>
      </c>
      <c r="K2400" s="51">
        <v>6.391</v>
      </c>
      <c r="L2400" s="51">
        <v>6.09</v>
      </c>
      <c r="M2400" s="51">
        <v>6.0720000000000001</v>
      </c>
      <c r="N2400" s="51">
        <v>5.827</v>
      </c>
      <c r="O2400" s="51">
        <v>5.8090000000000002</v>
      </c>
      <c r="P2400" s="51">
        <v>5.47</v>
      </c>
      <c r="Q2400" s="51">
        <v>4.9779999999999998</v>
      </c>
      <c r="R2400" s="51">
        <v>4.6539999999999999</v>
      </c>
      <c r="S2400" s="51">
        <v>4.8710000000000004</v>
      </c>
      <c r="T2400" s="51">
        <v>5.0590000000000002</v>
      </c>
      <c r="U2400" s="51">
        <v>2018</v>
      </c>
    </row>
    <row r="2401" spans="1:21" ht="15.5">
      <c r="A2401" s="51">
        <v>643</v>
      </c>
      <c r="B2401" s="51" t="s">
        <v>898</v>
      </c>
      <c r="C2401" s="51" t="s">
        <v>389</v>
      </c>
      <c r="D2401" s="51" t="str">
        <f t="shared" si="37"/>
        <v>NID_NGDPEritrea</v>
      </c>
      <c r="E2401" s="51" t="s">
        <v>899</v>
      </c>
      <c r="F2401" s="51" t="s">
        <v>390</v>
      </c>
      <c r="G2401" s="51" t="s">
        <v>391</v>
      </c>
      <c r="H2401" s="51" t="s">
        <v>392</v>
      </c>
      <c r="I2401" s="51"/>
      <c r="J2401" s="51" t="s">
        <v>900</v>
      </c>
      <c r="K2401" s="51">
        <v>10.226000000000001</v>
      </c>
      <c r="L2401" s="51">
        <v>10.853999999999999</v>
      </c>
      <c r="M2401" s="51">
        <v>7.3840000000000003</v>
      </c>
      <c r="N2401" s="51">
        <v>10.284000000000001</v>
      </c>
      <c r="O2401" s="51">
        <v>6.9260000000000002</v>
      </c>
      <c r="P2401" s="51">
        <v>8.657</v>
      </c>
      <c r="Q2401" s="51">
        <v>2.927</v>
      </c>
      <c r="R2401" s="51">
        <v>4.0330000000000004</v>
      </c>
      <c r="S2401" s="51">
        <v>6.9580000000000002</v>
      </c>
      <c r="T2401" s="51">
        <v>7.55</v>
      </c>
      <c r="U2401" s="51">
        <v>2018</v>
      </c>
    </row>
    <row r="2402" spans="1:21" ht="15.5">
      <c r="A2402" s="51">
        <v>643</v>
      </c>
      <c r="B2402" s="51" t="s">
        <v>898</v>
      </c>
      <c r="C2402" s="51" t="s">
        <v>393</v>
      </c>
      <c r="D2402" s="51" t="str">
        <f t="shared" si="37"/>
        <v>NGSD_NGDPEritrea</v>
      </c>
      <c r="E2402" s="51" t="s">
        <v>899</v>
      </c>
      <c r="F2402" s="51" t="s">
        <v>394</v>
      </c>
      <c r="G2402" s="51" t="s">
        <v>395</v>
      </c>
      <c r="H2402" s="51" t="s">
        <v>392</v>
      </c>
      <c r="I2402" s="51"/>
      <c r="J2402" s="51" t="s">
        <v>900</v>
      </c>
      <c r="K2402" s="51">
        <v>22.667000000000002</v>
      </c>
      <c r="L2402" s="51">
        <v>13.132999999999999</v>
      </c>
      <c r="M2402" s="51">
        <v>24.719000000000001</v>
      </c>
      <c r="N2402" s="51">
        <v>31.045999999999999</v>
      </c>
      <c r="O2402" s="51">
        <v>22.248999999999999</v>
      </c>
      <c r="P2402" s="51">
        <v>32.618000000000002</v>
      </c>
      <c r="Q2402" s="51">
        <v>18.367000000000001</v>
      </c>
      <c r="R2402" s="51">
        <v>16.138999999999999</v>
      </c>
      <c r="S2402" s="51">
        <v>17.61</v>
      </c>
      <c r="T2402" s="51">
        <v>21.477</v>
      </c>
      <c r="U2402" s="51">
        <v>2018</v>
      </c>
    </row>
    <row r="2403" spans="1:21" ht="15.5">
      <c r="A2403" s="51">
        <v>643</v>
      </c>
      <c r="B2403" s="51" t="s">
        <v>898</v>
      </c>
      <c r="C2403" s="51" t="s">
        <v>396</v>
      </c>
      <c r="D2403" s="51" t="str">
        <f t="shared" si="37"/>
        <v>PCPIEritrea</v>
      </c>
      <c r="E2403" s="51" t="s">
        <v>899</v>
      </c>
      <c r="F2403" s="51" t="s">
        <v>397</v>
      </c>
      <c r="G2403" s="51" t="s">
        <v>398</v>
      </c>
      <c r="H2403" s="51" t="s">
        <v>360</v>
      </c>
      <c r="I2403" s="51"/>
      <c r="J2403" s="51" t="s">
        <v>901</v>
      </c>
      <c r="K2403" s="51">
        <v>582.56100000000004</v>
      </c>
      <c r="L2403" s="51">
        <v>617.15099999999995</v>
      </c>
      <c r="M2403" s="51">
        <v>679.07100000000003</v>
      </c>
      <c r="N2403" s="51">
        <v>872.49400000000003</v>
      </c>
      <c r="O2403" s="51">
        <v>823.83799999999997</v>
      </c>
      <c r="P2403" s="51">
        <v>714.21799999999996</v>
      </c>
      <c r="Q2403" s="51">
        <v>611.36599999999999</v>
      </c>
      <c r="R2403" s="51">
        <v>511.31400000000002</v>
      </c>
      <c r="S2403" s="51">
        <v>536.44200000000001</v>
      </c>
      <c r="T2403" s="51">
        <v>552.02200000000005</v>
      </c>
      <c r="U2403" s="51">
        <v>2018</v>
      </c>
    </row>
    <row r="2404" spans="1:21" ht="15.5">
      <c r="A2404" s="51">
        <v>643</v>
      </c>
      <c r="B2404" s="51" t="s">
        <v>898</v>
      </c>
      <c r="C2404" s="51" t="s">
        <v>400</v>
      </c>
      <c r="D2404" s="51" t="str">
        <f t="shared" si="37"/>
        <v>PCPIPCHEritrea</v>
      </c>
      <c r="E2404" s="51" t="s">
        <v>899</v>
      </c>
      <c r="F2404" s="51" t="s">
        <v>397</v>
      </c>
      <c r="G2404" s="51" t="s">
        <v>401</v>
      </c>
      <c r="H2404" s="51" t="s">
        <v>347</v>
      </c>
      <c r="I2404" s="51"/>
      <c r="J2404" s="51" t="s">
        <v>402</v>
      </c>
      <c r="K2404" s="51">
        <v>4.7530000000000001</v>
      </c>
      <c r="L2404" s="51">
        <v>5.9379999999999997</v>
      </c>
      <c r="M2404" s="51">
        <v>10.032999999999999</v>
      </c>
      <c r="N2404" s="51">
        <v>28.483000000000001</v>
      </c>
      <c r="O2404" s="51">
        <v>-5.577</v>
      </c>
      <c r="P2404" s="51">
        <v>-13.305999999999999</v>
      </c>
      <c r="Q2404" s="51">
        <v>-14.401</v>
      </c>
      <c r="R2404" s="51">
        <v>-16.364999999999998</v>
      </c>
      <c r="S2404" s="51">
        <v>4.9139999999999997</v>
      </c>
      <c r="T2404" s="51">
        <v>2.9039999999999999</v>
      </c>
      <c r="U2404" s="51">
        <v>2018</v>
      </c>
    </row>
    <row r="2405" spans="1:21" ht="15.5">
      <c r="A2405" s="51">
        <v>643</v>
      </c>
      <c r="B2405" s="51" t="s">
        <v>898</v>
      </c>
      <c r="C2405" s="51" t="s">
        <v>403</v>
      </c>
      <c r="D2405" s="51" t="str">
        <f t="shared" si="37"/>
        <v>PCPIEEritrea</v>
      </c>
      <c r="E2405" s="51" t="s">
        <v>899</v>
      </c>
      <c r="F2405" s="51" t="s">
        <v>404</v>
      </c>
      <c r="G2405" s="51" t="s">
        <v>405</v>
      </c>
      <c r="H2405" s="51" t="s">
        <v>360</v>
      </c>
      <c r="I2405" s="51"/>
      <c r="J2405" s="51" t="s">
        <v>901</v>
      </c>
      <c r="K2405" s="51">
        <v>547.01599999999996</v>
      </c>
      <c r="L2405" s="51">
        <v>601.36</v>
      </c>
      <c r="M2405" s="51">
        <v>609.428</v>
      </c>
      <c r="N2405" s="51">
        <v>919.20799999999997</v>
      </c>
      <c r="O2405" s="51">
        <v>716.62099999999998</v>
      </c>
      <c r="P2405" s="51">
        <v>586.45799999999997</v>
      </c>
      <c r="Q2405" s="51">
        <v>414.755</v>
      </c>
      <c r="R2405" s="51">
        <v>527.58900000000006</v>
      </c>
      <c r="S2405" s="51">
        <v>548.69200000000001</v>
      </c>
      <c r="T2405" s="51">
        <v>559.66600000000005</v>
      </c>
      <c r="U2405" s="51">
        <v>2018</v>
      </c>
    </row>
    <row r="2406" spans="1:21" ht="15.5">
      <c r="A2406" s="51">
        <v>643</v>
      </c>
      <c r="B2406" s="51" t="s">
        <v>898</v>
      </c>
      <c r="C2406" s="51" t="s">
        <v>406</v>
      </c>
      <c r="D2406" s="51" t="str">
        <f t="shared" si="37"/>
        <v>PCPIEPCHEritrea</v>
      </c>
      <c r="E2406" s="51" t="s">
        <v>899</v>
      </c>
      <c r="F2406" s="51" t="s">
        <v>404</v>
      </c>
      <c r="G2406" s="51" t="s">
        <v>407</v>
      </c>
      <c r="H2406" s="51" t="s">
        <v>347</v>
      </c>
      <c r="I2406" s="51"/>
      <c r="J2406" s="51" t="s">
        <v>408</v>
      </c>
      <c r="K2406" s="51">
        <v>6.6070000000000002</v>
      </c>
      <c r="L2406" s="51">
        <v>9.9350000000000005</v>
      </c>
      <c r="M2406" s="51">
        <v>1.3420000000000001</v>
      </c>
      <c r="N2406" s="51">
        <v>50.831000000000003</v>
      </c>
      <c r="O2406" s="51">
        <v>-22.039000000000001</v>
      </c>
      <c r="P2406" s="51">
        <v>-18.163</v>
      </c>
      <c r="Q2406" s="51">
        <v>-29.277999999999999</v>
      </c>
      <c r="R2406" s="51">
        <v>27.204999999999998</v>
      </c>
      <c r="S2406" s="51">
        <v>4</v>
      </c>
      <c r="T2406" s="51">
        <v>2</v>
      </c>
      <c r="U2406" s="51">
        <v>2018</v>
      </c>
    </row>
    <row r="2407" spans="1:21" ht="15.5">
      <c r="A2407" s="51">
        <v>643</v>
      </c>
      <c r="B2407" s="51" t="s">
        <v>898</v>
      </c>
      <c r="C2407" s="51" t="s">
        <v>409</v>
      </c>
      <c r="D2407" s="51" t="str">
        <f t="shared" si="37"/>
        <v>FLIBOR6Eritrea</v>
      </c>
      <c r="E2407" s="51" t="s">
        <v>899</v>
      </c>
      <c r="F2407" s="51" t="s">
        <v>410</v>
      </c>
      <c r="G2407" s="51"/>
      <c r="H2407" s="51" t="s">
        <v>384</v>
      </c>
      <c r="I2407" s="51"/>
      <c r="J2407" s="51"/>
      <c r="K2407" s="51"/>
      <c r="L2407" s="51"/>
      <c r="M2407" s="51"/>
      <c r="N2407" s="51"/>
      <c r="O2407" s="51"/>
      <c r="P2407" s="51"/>
      <c r="Q2407" s="51"/>
      <c r="R2407" s="51"/>
      <c r="S2407" s="51"/>
      <c r="T2407" s="51"/>
      <c r="U2407" s="51"/>
    </row>
    <row r="2408" spans="1:21" ht="15.5">
      <c r="A2408" s="51">
        <v>643</v>
      </c>
      <c r="B2408" s="51" t="s">
        <v>898</v>
      </c>
      <c r="C2408" s="51" t="s">
        <v>411</v>
      </c>
      <c r="D2408" s="51" t="str">
        <f t="shared" si="37"/>
        <v>TM_RPCHEritrea</v>
      </c>
      <c r="E2408" s="51" t="s">
        <v>899</v>
      </c>
      <c r="F2408" s="51" t="s">
        <v>412</v>
      </c>
      <c r="G2408" s="51" t="s">
        <v>413</v>
      </c>
      <c r="H2408" s="51" t="s">
        <v>347</v>
      </c>
      <c r="I2408" s="51"/>
      <c r="J2408" s="51" t="s">
        <v>902</v>
      </c>
      <c r="K2408" s="51">
        <v>5.1029999999999998</v>
      </c>
      <c r="L2408" s="51">
        <v>2.117</v>
      </c>
      <c r="M2408" s="51">
        <v>27.855</v>
      </c>
      <c r="N2408" s="51">
        <v>6.3959999999999999</v>
      </c>
      <c r="O2408" s="51">
        <v>-11.422000000000001</v>
      </c>
      <c r="P2408" s="51">
        <v>-3.2850000000000001</v>
      </c>
      <c r="Q2408" s="51">
        <v>11.6</v>
      </c>
      <c r="R2408" s="51">
        <v>3.7010000000000001</v>
      </c>
      <c r="S2408" s="51">
        <v>-1.522</v>
      </c>
      <c r="T2408" s="51">
        <v>5.9109999999999996</v>
      </c>
      <c r="U2408" s="51">
        <v>2018</v>
      </c>
    </row>
    <row r="2409" spans="1:21" ht="15.5">
      <c r="A2409" s="51">
        <v>643</v>
      </c>
      <c r="B2409" s="51" t="s">
        <v>898</v>
      </c>
      <c r="C2409" s="51" t="s">
        <v>415</v>
      </c>
      <c r="D2409" s="51" t="str">
        <f t="shared" si="37"/>
        <v>TMG_RPCHEritrea</v>
      </c>
      <c r="E2409" s="51" t="s">
        <v>899</v>
      </c>
      <c r="F2409" s="51" t="s">
        <v>416</v>
      </c>
      <c r="G2409" s="51" t="s">
        <v>417</v>
      </c>
      <c r="H2409" s="51" t="s">
        <v>347</v>
      </c>
      <c r="I2409" s="51"/>
      <c r="J2409" s="51" t="s">
        <v>902</v>
      </c>
      <c r="K2409" s="51">
        <v>4.9139999999999997</v>
      </c>
      <c r="L2409" s="51">
        <v>17.766999999999999</v>
      </c>
      <c r="M2409" s="51">
        <v>8.9890000000000008</v>
      </c>
      <c r="N2409" s="51">
        <v>6.6980000000000004</v>
      </c>
      <c r="O2409" s="51">
        <v>-4.2619999999999996</v>
      </c>
      <c r="P2409" s="51">
        <v>-10.757999999999999</v>
      </c>
      <c r="Q2409" s="51">
        <v>14.682</v>
      </c>
      <c r="R2409" s="51">
        <v>5.4009999999999998</v>
      </c>
      <c r="S2409" s="51">
        <v>-0.627</v>
      </c>
      <c r="T2409" s="51">
        <v>4.0039999999999996</v>
      </c>
      <c r="U2409" s="51">
        <v>2018</v>
      </c>
    </row>
    <row r="2410" spans="1:21" ht="15.5">
      <c r="A2410" s="51">
        <v>643</v>
      </c>
      <c r="B2410" s="51" t="s">
        <v>898</v>
      </c>
      <c r="C2410" s="51" t="s">
        <v>418</v>
      </c>
      <c r="D2410" s="51" t="str">
        <f t="shared" si="37"/>
        <v>TX_RPCHEritrea</v>
      </c>
      <c r="E2410" s="51" t="s">
        <v>899</v>
      </c>
      <c r="F2410" s="51" t="s">
        <v>419</v>
      </c>
      <c r="G2410" s="51" t="s">
        <v>420</v>
      </c>
      <c r="H2410" s="51" t="s">
        <v>347</v>
      </c>
      <c r="I2410" s="51"/>
      <c r="J2410" s="51" t="s">
        <v>902</v>
      </c>
      <c r="K2410" s="51">
        <v>2.4279999999999999</v>
      </c>
      <c r="L2410" s="51">
        <v>-48.158000000000001</v>
      </c>
      <c r="M2410" s="51">
        <v>214.89699999999999</v>
      </c>
      <c r="N2410" s="51">
        <v>-11.753</v>
      </c>
      <c r="O2410" s="51">
        <v>-31.103000000000002</v>
      </c>
      <c r="P2410" s="51">
        <v>27.826000000000001</v>
      </c>
      <c r="Q2410" s="51">
        <v>8.0250000000000004</v>
      </c>
      <c r="R2410" s="51">
        <v>-14.141999999999999</v>
      </c>
      <c r="S2410" s="51">
        <v>-8.3859999999999992</v>
      </c>
      <c r="T2410" s="51">
        <v>9.7720000000000002</v>
      </c>
      <c r="U2410" s="51">
        <v>2018</v>
      </c>
    </row>
    <row r="2411" spans="1:21" ht="15.5">
      <c r="A2411" s="51">
        <v>643</v>
      </c>
      <c r="B2411" s="51" t="s">
        <v>898</v>
      </c>
      <c r="C2411" s="51" t="s">
        <v>421</v>
      </c>
      <c r="D2411" s="51" t="str">
        <f t="shared" si="37"/>
        <v>TXG_RPCHEritrea</v>
      </c>
      <c r="E2411" s="51" t="s">
        <v>899</v>
      </c>
      <c r="F2411" s="51" t="s">
        <v>422</v>
      </c>
      <c r="G2411" s="51" t="s">
        <v>423</v>
      </c>
      <c r="H2411" s="51" t="s">
        <v>347</v>
      </c>
      <c r="I2411" s="51"/>
      <c r="J2411" s="51" t="s">
        <v>902</v>
      </c>
      <c r="K2411" s="51">
        <v>1.202</v>
      </c>
      <c r="L2411" s="51">
        <v>-54.793999999999997</v>
      </c>
      <c r="M2411" s="51">
        <v>267.245</v>
      </c>
      <c r="N2411" s="51">
        <v>-13.628</v>
      </c>
      <c r="O2411" s="51">
        <v>-33.878</v>
      </c>
      <c r="P2411" s="51">
        <v>30.509</v>
      </c>
      <c r="Q2411" s="51">
        <v>8.875</v>
      </c>
      <c r="R2411" s="51">
        <v>-14.541</v>
      </c>
      <c r="S2411" s="51">
        <v>-9.5980000000000008</v>
      </c>
      <c r="T2411" s="51">
        <v>8.0969999999999995</v>
      </c>
      <c r="U2411" s="51">
        <v>2018</v>
      </c>
    </row>
    <row r="2412" spans="1:21" ht="15.5">
      <c r="A2412" s="51">
        <v>643</v>
      </c>
      <c r="B2412" s="51" t="s">
        <v>898</v>
      </c>
      <c r="C2412" s="51" t="s">
        <v>424</v>
      </c>
      <c r="D2412" s="51" t="str">
        <f t="shared" si="37"/>
        <v>LUREritrea</v>
      </c>
      <c r="E2412" s="51" t="s">
        <v>899</v>
      </c>
      <c r="F2412" s="51" t="s">
        <v>425</v>
      </c>
      <c r="G2412" s="51" t="s">
        <v>426</v>
      </c>
      <c r="H2412" s="51" t="s">
        <v>427</v>
      </c>
      <c r="I2412" s="51"/>
      <c r="J2412" s="51"/>
      <c r="K2412" s="51"/>
      <c r="L2412" s="51"/>
      <c r="M2412" s="51"/>
      <c r="N2412" s="51"/>
      <c r="O2412" s="51"/>
      <c r="P2412" s="51"/>
      <c r="Q2412" s="51"/>
      <c r="R2412" s="51"/>
      <c r="S2412" s="51"/>
      <c r="T2412" s="51"/>
      <c r="U2412" s="51"/>
    </row>
    <row r="2413" spans="1:21" ht="15.5">
      <c r="A2413" s="51">
        <v>643</v>
      </c>
      <c r="B2413" s="51" t="s">
        <v>898</v>
      </c>
      <c r="C2413" s="51" t="s">
        <v>428</v>
      </c>
      <c r="D2413" s="51" t="str">
        <f t="shared" si="37"/>
        <v>LEEritrea</v>
      </c>
      <c r="E2413" s="51" t="s">
        <v>899</v>
      </c>
      <c r="F2413" s="51" t="s">
        <v>429</v>
      </c>
      <c r="G2413" s="51" t="s">
        <v>430</v>
      </c>
      <c r="H2413" s="51" t="s">
        <v>431</v>
      </c>
      <c r="I2413" s="51" t="s">
        <v>432</v>
      </c>
      <c r="J2413" s="51"/>
      <c r="K2413" s="51"/>
      <c r="L2413" s="51"/>
      <c r="M2413" s="51"/>
      <c r="N2413" s="51"/>
      <c r="O2413" s="51"/>
      <c r="P2413" s="51"/>
      <c r="Q2413" s="51"/>
      <c r="R2413" s="51"/>
      <c r="S2413" s="51"/>
      <c r="T2413" s="51"/>
      <c r="U2413" s="51"/>
    </row>
    <row r="2414" spans="1:21" ht="15.5">
      <c r="A2414" s="51">
        <v>643</v>
      </c>
      <c r="B2414" s="51" t="s">
        <v>898</v>
      </c>
      <c r="C2414" s="51" t="s">
        <v>433</v>
      </c>
      <c r="D2414" s="51" t="str">
        <f t="shared" si="37"/>
        <v>LPEritrea</v>
      </c>
      <c r="E2414" s="51" t="s">
        <v>899</v>
      </c>
      <c r="F2414" s="51" t="s">
        <v>434</v>
      </c>
      <c r="G2414" s="51" t="s">
        <v>435</v>
      </c>
      <c r="H2414" s="51" t="s">
        <v>431</v>
      </c>
      <c r="I2414" s="51" t="s">
        <v>432</v>
      </c>
      <c r="J2414" s="51" t="s">
        <v>903</v>
      </c>
      <c r="K2414" s="51">
        <v>3.25</v>
      </c>
      <c r="L2414" s="51">
        <v>3.2810000000000001</v>
      </c>
      <c r="M2414" s="51">
        <v>3.3109999999999999</v>
      </c>
      <c r="N2414" s="51">
        <v>3.343</v>
      </c>
      <c r="O2414" s="51">
        <v>3.3769999999999998</v>
      </c>
      <c r="P2414" s="51">
        <v>3.4129999999999998</v>
      </c>
      <c r="Q2414" s="51">
        <v>3.4529999999999998</v>
      </c>
      <c r="R2414" s="51">
        <v>3.4969999999999999</v>
      </c>
      <c r="S2414" s="51">
        <v>3.5459999999999998</v>
      </c>
      <c r="T2414" s="51">
        <v>3.601</v>
      </c>
      <c r="U2414" s="51">
        <v>0</v>
      </c>
    </row>
    <row r="2415" spans="1:21" ht="15.5">
      <c r="A2415" s="51">
        <v>643</v>
      </c>
      <c r="B2415" s="51" t="s">
        <v>898</v>
      </c>
      <c r="C2415" s="51" t="s">
        <v>437</v>
      </c>
      <c r="D2415" s="51" t="str">
        <f t="shared" si="37"/>
        <v>GGREritrea</v>
      </c>
      <c r="E2415" s="51" t="s">
        <v>899</v>
      </c>
      <c r="F2415" s="51" t="s">
        <v>438</v>
      </c>
      <c r="G2415" s="51" t="s">
        <v>439</v>
      </c>
      <c r="H2415" s="51" t="s">
        <v>342</v>
      </c>
      <c r="I2415" s="51" t="s">
        <v>343</v>
      </c>
      <c r="J2415" s="51" t="s">
        <v>904</v>
      </c>
      <c r="K2415" s="51">
        <v>9.7439999999999998</v>
      </c>
      <c r="L2415" s="51">
        <v>7.5570000000000004</v>
      </c>
      <c r="M2415" s="51">
        <v>8.5990000000000002</v>
      </c>
      <c r="N2415" s="51">
        <v>8.7639999999999993</v>
      </c>
      <c r="O2415" s="51">
        <v>9.843</v>
      </c>
      <c r="P2415" s="51">
        <v>10.55</v>
      </c>
      <c r="Q2415" s="51">
        <v>9.5489999999999995</v>
      </c>
      <c r="R2415" s="51">
        <v>9.4819999999999993</v>
      </c>
      <c r="S2415" s="51">
        <v>9.8620000000000001</v>
      </c>
      <c r="T2415" s="51">
        <v>10.821999999999999</v>
      </c>
      <c r="U2415" s="51">
        <v>2018</v>
      </c>
    </row>
    <row r="2416" spans="1:21" ht="15.5">
      <c r="A2416" s="51">
        <v>643</v>
      </c>
      <c r="B2416" s="51" t="s">
        <v>898</v>
      </c>
      <c r="C2416" s="51" t="s">
        <v>441</v>
      </c>
      <c r="D2416" s="51" t="str">
        <f t="shared" si="37"/>
        <v>GGR_NGDPEritrea</v>
      </c>
      <c r="E2416" s="51" t="s">
        <v>899</v>
      </c>
      <c r="F2416" s="51" t="s">
        <v>438</v>
      </c>
      <c r="G2416" s="51" t="s">
        <v>439</v>
      </c>
      <c r="H2416" s="51" t="s">
        <v>392</v>
      </c>
      <c r="I2416" s="51"/>
      <c r="J2416" s="51" t="s">
        <v>442</v>
      </c>
      <c r="K2416" s="51">
        <v>28.108000000000001</v>
      </c>
      <c r="L2416" s="51">
        <v>25.105</v>
      </c>
      <c r="M2416" s="51">
        <v>21.477</v>
      </c>
      <c r="N2416" s="51">
        <v>28.315000000000001</v>
      </c>
      <c r="O2416" s="51">
        <v>29.5</v>
      </c>
      <c r="P2416" s="51">
        <v>36.755000000000003</v>
      </c>
      <c r="Q2416" s="51">
        <v>31.581</v>
      </c>
      <c r="R2416" s="51">
        <v>31.736999999999998</v>
      </c>
      <c r="S2416" s="51">
        <v>31.361999999999998</v>
      </c>
      <c r="T2416" s="51">
        <v>31.904</v>
      </c>
      <c r="U2416" s="51">
        <v>2018</v>
      </c>
    </row>
    <row r="2417" spans="1:21" ht="15.5">
      <c r="A2417" s="51">
        <v>643</v>
      </c>
      <c r="B2417" s="51" t="s">
        <v>898</v>
      </c>
      <c r="C2417" s="51" t="s">
        <v>443</v>
      </c>
      <c r="D2417" s="51" t="str">
        <f t="shared" si="37"/>
        <v>GGXEritrea</v>
      </c>
      <c r="E2417" s="51" t="s">
        <v>899</v>
      </c>
      <c r="F2417" s="51" t="s">
        <v>444</v>
      </c>
      <c r="G2417" s="51" t="s">
        <v>445</v>
      </c>
      <c r="H2417" s="51" t="s">
        <v>342</v>
      </c>
      <c r="I2417" s="51" t="s">
        <v>343</v>
      </c>
      <c r="J2417" s="51" t="s">
        <v>904</v>
      </c>
      <c r="K2417" s="51">
        <v>11.680999999999999</v>
      </c>
      <c r="L2417" s="51">
        <v>9.9730000000000008</v>
      </c>
      <c r="M2417" s="51">
        <v>8.7449999999999992</v>
      </c>
      <c r="N2417" s="51">
        <v>9.7360000000000007</v>
      </c>
      <c r="O2417" s="51">
        <v>10.396000000000001</v>
      </c>
      <c r="P2417" s="51">
        <v>12.282</v>
      </c>
      <c r="Q2417" s="51">
        <v>8.2750000000000004</v>
      </c>
      <c r="R2417" s="51">
        <v>9.9619999999999997</v>
      </c>
      <c r="S2417" s="51">
        <v>11.442</v>
      </c>
      <c r="T2417" s="51">
        <v>12.384</v>
      </c>
      <c r="U2417" s="51">
        <v>2018</v>
      </c>
    </row>
    <row r="2418" spans="1:21" ht="15.5">
      <c r="A2418" s="51">
        <v>643</v>
      </c>
      <c r="B2418" s="51" t="s">
        <v>898</v>
      </c>
      <c r="C2418" s="51" t="s">
        <v>446</v>
      </c>
      <c r="D2418" s="51" t="str">
        <f t="shared" si="37"/>
        <v>GGX_NGDPEritrea</v>
      </c>
      <c r="E2418" s="51" t="s">
        <v>899</v>
      </c>
      <c r="F2418" s="51" t="s">
        <v>444</v>
      </c>
      <c r="G2418" s="51" t="s">
        <v>445</v>
      </c>
      <c r="H2418" s="51" t="s">
        <v>392</v>
      </c>
      <c r="I2418" s="51"/>
      <c r="J2418" s="51" t="s">
        <v>447</v>
      </c>
      <c r="K2418" s="51">
        <v>33.692999999999998</v>
      </c>
      <c r="L2418" s="51">
        <v>33.128</v>
      </c>
      <c r="M2418" s="51">
        <v>21.841000000000001</v>
      </c>
      <c r="N2418" s="51">
        <v>31.454999999999998</v>
      </c>
      <c r="O2418" s="51">
        <v>31.158000000000001</v>
      </c>
      <c r="P2418" s="51">
        <v>42.792000000000002</v>
      </c>
      <c r="Q2418" s="51">
        <v>27.369</v>
      </c>
      <c r="R2418" s="51">
        <v>33.343000000000004</v>
      </c>
      <c r="S2418" s="51">
        <v>36.384999999999998</v>
      </c>
      <c r="T2418" s="51">
        <v>36.509</v>
      </c>
      <c r="U2418" s="51">
        <v>2018</v>
      </c>
    </row>
    <row r="2419" spans="1:21" ht="15.5">
      <c r="A2419" s="51">
        <v>643</v>
      </c>
      <c r="B2419" s="51" t="s">
        <v>898</v>
      </c>
      <c r="C2419" s="51" t="s">
        <v>448</v>
      </c>
      <c r="D2419" s="51" t="str">
        <f t="shared" si="37"/>
        <v>GGXCNLEritrea</v>
      </c>
      <c r="E2419" s="51" t="s">
        <v>899</v>
      </c>
      <c r="F2419" s="51" t="s">
        <v>449</v>
      </c>
      <c r="G2419" s="51" t="s">
        <v>450</v>
      </c>
      <c r="H2419" s="51" t="s">
        <v>342</v>
      </c>
      <c r="I2419" s="51" t="s">
        <v>343</v>
      </c>
      <c r="J2419" s="51" t="s">
        <v>904</v>
      </c>
      <c r="K2419" s="51">
        <v>-1.9359999999999999</v>
      </c>
      <c r="L2419" s="51">
        <v>-2.415</v>
      </c>
      <c r="M2419" s="51">
        <v>-0.14599999999999999</v>
      </c>
      <c r="N2419" s="51">
        <v>-0.97199999999999998</v>
      </c>
      <c r="O2419" s="51">
        <v>-0.55300000000000005</v>
      </c>
      <c r="P2419" s="51">
        <v>-1.7330000000000001</v>
      </c>
      <c r="Q2419" s="51">
        <v>1.2729999999999999</v>
      </c>
      <c r="R2419" s="51">
        <v>-0.48</v>
      </c>
      <c r="S2419" s="51">
        <v>-1.58</v>
      </c>
      <c r="T2419" s="51">
        <v>-1.5620000000000001</v>
      </c>
      <c r="U2419" s="51">
        <v>2018</v>
      </c>
    </row>
    <row r="2420" spans="1:21" ht="15.5">
      <c r="A2420" s="51">
        <v>643</v>
      </c>
      <c r="B2420" s="51" t="s">
        <v>898</v>
      </c>
      <c r="C2420" s="51" t="s">
        <v>451</v>
      </c>
      <c r="D2420" s="51" t="str">
        <f t="shared" si="37"/>
        <v>GGXCNL_NGDPEritrea</v>
      </c>
      <c r="E2420" s="51" t="s">
        <v>899</v>
      </c>
      <c r="F2420" s="51" t="s">
        <v>449</v>
      </c>
      <c r="G2420" s="51" t="s">
        <v>450</v>
      </c>
      <c r="H2420" s="51" t="s">
        <v>392</v>
      </c>
      <c r="I2420" s="51"/>
      <c r="J2420" s="51" t="s">
        <v>452</v>
      </c>
      <c r="K2420" s="51">
        <v>-5.585</v>
      </c>
      <c r="L2420" s="51">
        <v>-8.0229999999999997</v>
      </c>
      <c r="M2420" s="51">
        <v>-0.36399999999999999</v>
      </c>
      <c r="N2420" s="51">
        <v>-3.1389999999999998</v>
      </c>
      <c r="O2420" s="51">
        <v>-1.657</v>
      </c>
      <c r="P2420" s="51">
        <v>-6.0369999999999999</v>
      </c>
      <c r="Q2420" s="51">
        <v>4.2119999999999997</v>
      </c>
      <c r="R2420" s="51">
        <v>-1.6060000000000001</v>
      </c>
      <c r="S2420" s="51">
        <v>-5.0229999999999997</v>
      </c>
      <c r="T2420" s="51">
        <v>-4.6059999999999999</v>
      </c>
      <c r="U2420" s="51">
        <v>2018</v>
      </c>
    </row>
    <row r="2421" spans="1:21" ht="15.5">
      <c r="A2421" s="51">
        <v>643</v>
      </c>
      <c r="B2421" s="51" t="s">
        <v>898</v>
      </c>
      <c r="C2421" s="51" t="s">
        <v>453</v>
      </c>
      <c r="D2421" s="51" t="str">
        <f t="shared" si="37"/>
        <v>GGSBEritrea</v>
      </c>
      <c r="E2421" s="51" t="s">
        <v>899</v>
      </c>
      <c r="F2421" s="51" t="s">
        <v>454</v>
      </c>
      <c r="G2421" s="51" t="s">
        <v>455</v>
      </c>
      <c r="H2421" s="51" t="s">
        <v>342</v>
      </c>
      <c r="I2421" s="51" t="s">
        <v>343</v>
      </c>
      <c r="J2421" s="51"/>
      <c r="K2421" s="51"/>
      <c r="L2421" s="51"/>
      <c r="M2421" s="51"/>
      <c r="N2421" s="51"/>
      <c r="O2421" s="51"/>
      <c r="P2421" s="51"/>
      <c r="Q2421" s="51"/>
      <c r="R2421" s="51"/>
      <c r="S2421" s="51"/>
      <c r="T2421" s="51"/>
      <c r="U2421" s="51"/>
    </row>
    <row r="2422" spans="1:21" ht="15.5">
      <c r="A2422" s="51">
        <v>643</v>
      </c>
      <c r="B2422" s="51" t="s">
        <v>898</v>
      </c>
      <c r="C2422" s="51" t="s">
        <v>456</v>
      </c>
      <c r="D2422" s="51" t="str">
        <f t="shared" si="37"/>
        <v>GGSB_NPGDPEritrea</v>
      </c>
      <c r="E2422" s="51" t="s">
        <v>899</v>
      </c>
      <c r="F2422" s="51" t="s">
        <v>454</v>
      </c>
      <c r="G2422" s="51" t="s">
        <v>455</v>
      </c>
      <c r="H2422" s="51" t="s">
        <v>380</v>
      </c>
      <c r="I2422" s="51"/>
      <c r="J2422" s="51"/>
      <c r="K2422" s="51"/>
      <c r="L2422" s="51"/>
      <c r="M2422" s="51"/>
      <c r="N2422" s="51"/>
      <c r="O2422" s="51"/>
      <c r="P2422" s="51"/>
      <c r="Q2422" s="51"/>
      <c r="R2422" s="51"/>
      <c r="S2422" s="51"/>
      <c r="T2422" s="51"/>
      <c r="U2422" s="51"/>
    </row>
    <row r="2423" spans="1:21" ht="15.5">
      <c r="A2423" s="51">
        <v>643</v>
      </c>
      <c r="B2423" s="51" t="s">
        <v>898</v>
      </c>
      <c r="C2423" s="51" t="s">
        <v>457</v>
      </c>
      <c r="D2423" s="51" t="str">
        <f t="shared" si="37"/>
        <v>GGXONLBEritrea</v>
      </c>
      <c r="E2423" s="51" t="s">
        <v>899</v>
      </c>
      <c r="F2423" s="51" t="s">
        <v>458</v>
      </c>
      <c r="G2423" s="51" t="s">
        <v>459</v>
      </c>
      <c r="H2423" s="51" t="s">
        <v>342</v>
      </c>
      <c r="I2423" s="51" t="s">
        <v>343</v>
      </c>
      <c r="J2423" s="51" t="s">
        <v>904</v>
      </c>
      <c r="K2423" s="51">
        <v>-0.80200000000000005</v>
      </c>
      <c r="L2423" s="51">
        <v>-1.82</v>
      </c>
      <c r="M2423" s="51">
        <v>0.49299999999999999</v>
      </c>
      <c r="N2423" s="51">
        <v>-0.35699999999999998</v>
      </c>
      <c r="O2423" s="51">
        <v>0.16900000000000001</v>
      </c>
      <c r="P2423" s="51">
        <v>-1.127</v>
      </c>
      <c r="Q2423" s="51">
        <v>1.7250000000000001</v>
      </c>
      <c r="R2423" s="51">
        <v>4.7E-2</v>
      </c>
      <c r="S2423" s="51">
        <v>-1.0740000000000001</v>
      </c>
      <c r="T2423" s="51">
        <v>-1.054</v>
      </c>
      <c r="U2423" s="51">
        <v>2018</v>
      </c>
    </row>
    <row r="2424" spans="1:21" ht="15.5">
      <c r="A2424" s="51">
        <v>643</v>
      </c>
      <c r="B2424" s="51" t="s">
        <v>898</v>
      </c>
      <c r="C2424" s="51" t="s">
        <v>460</v>
      </c>
      <c r="D2424" s="51" t="str">
        <f t="shared" si="37"/>
        <v>GGXONLB_NGDPEritrea</v>
      </c>
      <c r="E2424" s="51" t="s">
        <v>899</v>
      </c>
      <c r="F2424" s="51" t="s">
        <v>458</v>
      </c>
      <c r="G2424" s="51" t="s">
        <v>459</v>
      </c>
      <c r="H2424" s="51" t="s">
        <v>392</v>
      </c>
      <c r="I2424" s="51"/>
      <c r="J2424" s="51" t="s">
        <v>461</v>
      </c>
      <c r="K2424" s="51">
        <v>-2.3140000000000001</v>
      </c>
      <c r="L2424" s="51">
        <v>-6.0460000000000003</v>
      </c>
      <c r="M2424" s="51">
        <v>1.232</v>
      </c>
      <c r="N2424" s="51">
        <v>-1.1519999999999999</v>
      </c>
      <c r="O2424" s="51">
        <v>0.50800000000000001</v>
      </c>
      <c r="P2424" s="51">
        <v>-3.9260000000000002</v>
      </c>
      <c r="Q2424" s="51">
        <v>5.7039999999999997</v>
      </c>
      <c r="R2424" s="51">
        <v>0.156</v>
      </c>
      <c r="S2424" s="51">
        <v>-3.415</v>
      </c>
      <c r="T2424" s="51">
        <v>-3.1059999999999999</v>
      </c>
      <c r="U2424" s="51">
        <v>2018</v>
      </c>
    </row>
    <row r="2425" spans="1:21" ht="15.5">
      <c r="A2425" s="51">
        <v>643</v>
      </c>
      <c r="B2425" s="51" t="s">
        <v>898</v>
      </c>
      <c r="C2425" s="51" t="s">
        <v>462</v>
      </c>
      <c r="D2425" s="51" t="str">
        <f t="shared" si="37"/>
        <v>GGXWDNEritrea</v>
      </c>
      <c r="E2425" s="51" t="s">
        <v>899</v>
      </c>
      <c r="F2425" s="51" t="s">
        <v>463</v>
      </c>
      <c r="G2425" s="51" t="s">
        <v>464</v>
      </c>
      <c r="H2425" s="51" t="s">
        <v>342</v>
      </c>
      <c r="I2425" s="51" t="s">
        <v>343</v>
      </c>
      <c r="J2425" s="51"/>
      <c r="K2425" s="51"/>
      <c r="L2425" s="51"/>
      <c r="M2425" s="51"/>
      <c r="N2425" s="51"/>
      <c r="O2425" s="51"/>
      <c r="P2425" s="51"/>
      <c r="Q2425" s="51"/>
      <c r="R2425" s="51"/>
      <c r="S2425" s="51"/>
      <c r="T2425" s="51"/>
      <c r="U2425" s="51"/>
    </row>
    <row r="2426" spans="1:21" ht="15.5">
      <c r="A2426" s="51">
        <v>643</v>
      </c>
      <c r="B2426" s="51" t="s">
        <v>898</v>
      </c>
      <c r="C2426" s="51" t="s">
        <v>465</v>
      </c>
      <c r="D2426" s="51" t="str">
        <f t="shared" si="37"/>
        <v>GGXWDN_NGDPEritrea</v>
      </c>
      <c r="E2426" s="51" t="s">
        <v>899</v>
      </c>
      <c r="F2426" s="51" t="s">
        <v>463</v>
      </c>
      <c r="G2426" s="51" t="s">
        <v>464</v>
      </c>
      <c r="H2426" s="51" t="s">
        <v>392</v>
      </c>
      <c r="I2426" s="51"/>
      <c r="J2426" s="51"/>
      <c r="K2426" s="51"/>
      <c r="L2426" s="51"/>
      <c r="M2426" s="51"/>
      <c r="N2426" s="51"/>
      <c r="O2426" s="51"/>
      <c r="P2426" s="51"/>
      <c r="Q2426" s="51"/>
      <c r="R2426" s="51"/>
      <c r="S2426" s="51"/>
      <c r="T2426" s="51"/>
      <c r="U2426" s="51"/>
    </row>
    <row r="2427" spans="1:21" ht="15.5">
      <c r="A2427" s="51">
        <v>643</v>
      </c>
      <c r="B2427" s="51" t="s">
        <v>898</v>
      </c>
      <c r="C2427" s="51" t="s">
        <v>466</v>
      </c>
      <c r="D2427" s="51" t="str">
        <f t="shared" si="37"/>
        <v>GGXWDGEritrea</v>
      </c>
      <c r="E2427" s="51" t="s">
        <v>899</v>
      </c>
      <c r="F2427" s="51" t="s">
        <v>467</v>
      </c>
      <c r="G2427" s="51" t="s">
        <v>468</v>
      </c>
      <c r="H2427" s="51" t="s">
        <v>342</v>
      </c>
      <c r="I2427" s="51" t="s">
        <v>343</v>
      </c>
      <c r="J2427" s="51" t="s">
        <v>904</v>
      </c>
      <c r="K2427" s="51">
        <v>53.598999999999997</v>
      </c>
      <c r="L2427" s="51">
        <v>56.290999999999997</v>
      </c>
      <c r="M2427" s="51">
        <v>54.68</v>
      </c>
      <c r="N2427" s="51">
        <v>55.936</v>
      </c>
      <c r="O2427" s="51">
        <v>55.892000000000003</v>
      </c>
      <c r="P2427" s="51">
        <v>58.133000000000003</v>
      </c>
      <c r="Q2427" s="51">
        <v>56.119</v>
      </c>
      <c r="R2427" s="51">
        <v>56.570999999999998</v>
      </c>
      <c r="S2427" s="51">
        <v>58.08</v>
      </c>
      <c r="T2427" s="51">
        <v>59.558</v>
      </c>
      <c r="U2427" s="51">
        <v>2018</v>
      </c>
    </row>
    <row r="2428" spans="1:21" ht="15.5">
      <c r="A2428" s="51">
        <v>643</v>
      </c>
      <c r="B2428" s="51" t="s">
        <v>898</v>
      </c>
      <c r="C2428" s="51" t="s">
        <v>469</v>
      </c>
      <c r="D2428" s="51" t="str">
        <f t="shared" si="37"/>
        <v>GGXWDG_NGDPEritrea</v>
      </c>
      <c r="E2428" s="51" t="s">
        <v>899</v>
      </c>
      <c r="F2428" s="51" t="s">
        <v>467</v>
      </c>
      <c r="G2428" s="51" t="s">
        <v>468</v>
      </c>
      <c r="H2428" s="51" t="s">
        <v>392</v>
      </c>
      <c r="I2428" s="51"/>
      <c r="J2428" s="51" t="s">
        <v>470</v>
      </c>
      <c r="K2428" s="51">
        <v>154.60599999999999</v>
      </c>
      <c r="L2428" s="51">
        <v>186.99100000000001</v>
      </c>
      <c r="M2428" s="51">
        <v>136.56200000000001</v>
      </c>
      <c r="N2428" s="51">
        <v>180.71199999999999</v>
      </c>
      <c r="O2428" s="51">
        <v>167.511</v>
      </c>
      <c r="P2428" s="51">
        <v>202.536</v>
      </c>
      <c r="Q2428" s="51">
        <v>185.607</v>
      </c>
      <c r="R2428" s="51">
        <v>189.35</v>
      </c>
      <c r="S2428" s="51">
        <v>184.70099999999999</v>
      </c>
      <c r="T2428" s="51">
        <v>175.57499999999999</v>
      </c>
      <c r="U2428" s="51">
        <v>2018</v>
      </c>
    </row>
    <row r="2429" spans="1:21" ht="15.5">
      <c r="A2429" s="51">
        <v>643</v>
      </c>
      <c r="B2429" s="51" t="s">
        <v>898</v>
      </c>
      <c r="C2429" s="51" t="s">
        <v>471</v>
      </c>
      <c r="D2429" s="51" t="str">
        <f t="shared" si="37"/>
        <v>NGDP_FYEritrea</v>
      </c>
      <c r="E2429" s="51" t="s">
        <v>899</v>
      </c>
      <c r="F2429" s="51" t="s">
        <v>472</v>
      </c>
      <c r="G2429" s="51" t="s">
        <v>473</v>
      </c>
      <c r="H2429" s="51" t="s">
        <v>342</v>
      </c>
      <c r="I2429" s="51" t="s">
        <v>343</v>
      </c>
      <c r="J2429" s="51" t="s">
        <v>904</v>
      </c>
      <c r="K2429" s="51">
        <v>34.668999999999997</v>
      </c>
      <c r="L2429" s="51">
        <v>30.103999999999999</v>
      </c>
      <c r="M2429" s="51">
        <v>40.04</v>
      </c>
      <c r="N2429" s="51">
        <v>30.952999999999999</v>
      </c>
      <c r="O2429" s="51">
        <v>33.366</v>
      </c>
      <c r="P2429" s="51">
        <v>28.702000000000002</v>
      </c>
      <c r="Q2429" s="51">
        <v>30.234999999999999</v>
      </c>
      <c r="R2429" s="51">
        <v>29.876000000000001</v>
      </c>
      <c r="S2429" s="51">
        <v>31.446000000000002</v>
      </c>
      <c r="T2429" s="51">
        <v>33.921999999999997</v>
      </c>
      <c r="U2429" s="51">
        <v>2018</v>
      </c>
    </row>
    <row r="2430" spans="1:21" ht="15.5">
      <c r="A2430" s="51">
        <v>643</v>
      </c>
      <c r="B2430" s="51" t="s">
        <v>898</v>
      </c>
      <c r="C2430" s="51" t="s">
        <v>474</v>
      </c>
      <c r="D2430" s="51" t="str">
        <f t="shared" si="37"/>
        <v>BCAEritrea</v>
      </c>
      <c r="E2430" s="51" t="s">
        <v>899</v>
      </c>
      <c r="F2430" s="51" t="s">
        <v>475</v>
      </c>
      <c r="G2430" s="51" t="s">
        <v>476</v>
      </c>
      <c r="H2430" s="51" t="s">
        <v>352</v>
      </c>
      <c r="I2430" s="51" t="s">
        <v>343</v>
      </c>
      <c r="J2430" s="51" t="s">
        <v>905</v>
      </c>
      <c r="K2430" s="51">
        <v>0.28100000000000003</v>
      </c>
      <c r="L2430" s="51">
        <v>4.4999999999999998E-2</v>
      </c>
      <c r="M2430" s="51">
        <v>0.45100000000000001</v>
      </c>
      <c r="N2430" s="51">
        <v>0.41899999999999998</v>
      </c>
      <c r="O2430" s="51">
        <v>0.33900000000000002</v>
      </c>
      <c r="P2430" s="51">
        <v>0.45600000000000002</v>
      </c>
      <c r="Q2430" s="51">
        <v>0.31</v>
      </c>
      <c r="R2430" s="51">
        <v>0.23899999999999999</v>
      </c>
      <c r="S2430" s="51">
        <v>0.222</v>
      </c>
      <c r="T2430" s="51">
        <v>0.313</v>
      </c>
      <c r="U2430" s="51">
        <v>2018</v>
      </c>
    </row>
    <row r="2431" spans="1:21" ht="15.5">
      <c r="A2431" s="51">
        <v>643</v>
      </c>
      <c r="B2431" s="51" t="s">
        <v>898</v>
      </c>
      <c r="C2431" s="51" t="s">
        <v>478</v>
      </c>
      <c r="D2431" s="51" t="str">
        <f t="shared" si="37"/>
        <v>BCA_NGDPDEritrea</v>
      </c>
      <c r="E2431" s="51" t="s">
        <v>899</v>
      </c>
      <c r="F2431" s="51" t="s">
        <v>475</v>
      </c>
      <c r="G2431" s="51" t="s">
        <v>476</v>
      </c>
      <c r="H2431" s="51" t="s">
        <v>392</v>
      </c>
      <c r="I2431" s="51"/>
      <c r="J2431" s="51" t="s">
        <v>479</v>
      </c>
      <c r="K2431" s="51">
        <v>12.441000000000001</v>
      </c>
      <c r="L2431" s="51">
        <v>2.278</v>
      </c>
      <c r="M2431" s="51">
        <v>17.335000000000001</v>
      </c>
      <c r="N2431" s="51">
        <v>20.762</v>
      </c>
      <c r="O2431" s="51">
        <v>15.323</v>
      </c>
      <c r="P2431" s="51">
        <v>23.960999999999999</v>
      </c>
      <c r="Q2431" s="51">
        <v>15.44</v>
      </c>
      <c r="R2431" s="51">
        <v>12.066000000000001</v>
      </c>
      <c r="S2431" s="51">
        <v>10.651</v>
      </c>
      <c r="T2431" s="51">
        <v>13.927</v>
      </c>
      <c r="U2431" s="51">
        <v>2018</v>
      </c>
    </row>
    <row r="2432" spans="1:21" ht="15.5">
      <c r="A2432" s="51">
        <v>939</v>
      </c>
      <c r="B2432" s="51" t="s">
        <v>906</v>
      </c>
      <c r="C2432" s="51" t="s">
        <v>338</v>
      </c>
      <c r="D2432" s="51" t="str">
        <f t="shared" si="37"/>
        <v>NGDP_REstonia</v>
      </c>
      <c r="E2432" s="51" t="s">
        <v>42</v>
      </c>
      <c r="F2432" s="51" t="s">
        <v>340</v>
      </c>
      <c r="G2432" s="51" t="s">
        <v>341</v>
      </c>
      <c r="H2432" s="51" t="s">
        <v>342</v>
      </c>
      <c r="I2432" s="51" t="s">
        <v>343</v>
      </c>
      <c r="J2432" s="51" t="s">
        <v>907</v>
      </c>
      <c r="K2432" s="51">
        <v>19.550999999999998</v>
      </c>
      <c r="L2432" s="51">
        <v>19.814</v>
      </c>
      <c r="M2432" s="51">
        <v>20.405999999999999</v>
      </c>
      <c r="N2432" s="51">
        <v>20.782</v>
      </c>
      <c r="O2432" s="51">
        <v>21.445</v>
      </c>
      <c r="P2432" s="51">
        <v>22.623999999999999</v>
      </c>
      <c r="Q2432" s="51">
        <v>23.609000000000002</v>
      </c>
      <c r="R2432" s="51">
        <v>24.789000000000001</v>
      </c>
      <c r="S2432" s="51">
        <v>24.062000000000001</v>
      </c>
      <c r="T2432" s="51">
        <v>24.88</v>
      </c>
      <c r="U2432" s="51">
        <v>2020</v>
      </c>
    </row>
    <row r="2433" spans="1:21" ht="15.5">
      <c r="A2433" s="51">
        <v>939</v>
      </c>
      <c r="B2433" s="51" t="s">
        <v>906</v>
      </c>
      <c r="C2433" s="51" t="s">
        <v>345</v>
      </c>
      <c r="D2433" s="51" t="str">
        <f t="shared" si="37"/>
        <v>NGDP_RPCHEstonia</v>
      </c>
      <c r="E2433" s="51" t="s">
        <v>42</v>
      </c>
      <c r="F2433" s="51" t="s">
        <v>340</v>
      </c>
      <c r="G2433" s="51" t="s">
        <v>346</v>
      </c>
      <c r="H2433" s="51" t="s">
        <v>347</v>
      </c>
      <c r="I2433" s="51"/>
      <c r="J2433" s="51" t="s">
        <v>348</v>
      </c>
      <c r="K2433" s="51">
        <v>3.11</v>
      </c>
      <c r="L2433" s="51">
        <v>1.3460000000000001</v>
      </c>
      <c r="M2433" s="51">
        <v>2.9870000000000001</v>
      </c>
      <c r="N2433" s="51">
        <v>1.845</v>
      </c>
      <c r="O2433" s="51">
        <v>3.1880000000000002</v>
      </c>
      <c r="P2433" s="51">
        <v>5.4989999999999997</v>
      </c>
      <c r="Q2433" s="51">
        <v>4.3550000000000004</v>
      </c>
      <c r="R2433" s="51">
        <v>4.9960000000000004</v>
      </c>
      <c r="S2433" s="51">
        <v>-2.9319999999999999</v>
      </c>
      <c r="T2433" s="51">
        <v>3.4</v>
      </c>
      <c r="U2433" s="51">
        <v>2020</v>
      </c>
    </row>
    <row r="2434" spans="1:21" ht="15.5">
      <c r="A2434" s="51">
        <v>939</v>
      </c>
      <c r="B2434" s="51" t="s">
        <v>906</v>
      </c>
      <c r="C2434" s="51" t="s">
        <v>349</v>
      </c>
      <c r="D2434" s="51" t="str">
        <f t="shared" si="37"/>
        <v>NGDPEstonia</v>
      </c>
      <c r="E2434" s="51" t="s">
        <v>42</v>
      </c>
      <c r="F2434" s="51" t="s">
        <v>155</v>
      </c>
      <c r="G2434" s="51" t="s">
        <v>350</v>
      </c>
      <c r="H2434" s="51" t="s">
        <v>342</v>
      </c>
      <c r="I2434" s="51" t="s">
        <v>343</v>
      </c>
      <c r="J2434" s="51" t="s">
        <v>907</v>
      </c>
      <c r="K2434" s="51">
        <v>18.050999999999998</v>
      </c>
      <c r="L2434" s="51">
        <v>19.033000000000001</v>
      </c>
      <c r="M2434" s="51">
        <v>20.18</v>
      </c>
      <c r="N2434" s="51">
        <v>20.782</v>
      </c>
      <c r="O2434" s="51">
        <v>21.931000000000001</v>
      </c>
      <c r="P2434" s="51">
        <v>23.858000000000001</v>
      </c>
      <c r="Q2434" s="51">
        <v>25.937999999999999</v>
      </c>
      <c r="R2434" s="51">
        <v>28.111999999999998</v>
      </c>
      <c r="S2434" s="51">
        <v>27.167000000000002</v>
      </c>
      <c r="T2434" s="51">
        <v>28.879000000000001</v>
      </c>
      <c r="U2434" s="51">
        <v>2020</v>
      </c>
    </row>
    <row r="2435" spans="1:21" ht="15.5">
      <c r="A2435" s="51">
        <v>939</v>
      </c>
      <c r="B2435" s="51" t="s">
        <v>906</v>
      </c>
      <c r="C2435" s="51" t="s">
        <v>157</v>
      </c>
      <c r="D2435" s="51" t="str">
        <f t="shared" ref="D2435:D2498" si="38">C2435&amp;E2435</f>
        <v>NGDPDEstonia</v>
      </c>
      <c r="E2435" s="51" t="s">
        <v>42</v>
      </c>
      <c r="F2435" s="51" t="s">
        <v>155</v>
      </c>
      <c r="G2435" s="51" t="s">
        <v>351</v>
      </c>
      <c r="H2435" s="51" t="s">
        <v>352</v>
      </c>
      <c r="I2435" s="51" t="s">
        <v>343</v>
      </c>
      <c r="J2435" s="51" t="s">
        <v>353</v>
      </c>
      <c r="K2435" s="51">
        <v>23.206</v>
      </c>
      <c r="L2435" s="51">
        <v>25.279</v>
      </c>
      <c r="M2435" s="51">
        <v>26.815999999999999</v>
      </c>
      <c r="N2435" s="51">
        <v>23.06</v>
      </c>
      <c r="O2435" s="51">
        <v>24.268999999999998</v>
      </c>
      <c r="P2435" s="51">
        <v>26.942</v>
      </c>
      <c r="Q2435" s="51">
        <v>30.645</v>
      </c>
      <c r="R2435" s="51">
        <v>31.475000000000001</v>
      </c>
      <c r="S2435" s="51">
        <v>31.004999999999999</v>
      </c>
      <c r="T2435" s="51">
        <v>35.186999999999998</v>
      </c>
      <c r="U2435" s="51">
        <v>2020</v>
      </c>
    </row>
    <row r="2436" spans="1:21" ht="15.5">
      <c r="A2436" s="51">
        <v>939</v>
      </c>
      <c r="B2436" s="51" t="s">
        <v>906</v>
      </c>
      <c r="C2436" s="51" t="s">
        <v>354</v>
      </c>
      <c r="D2436" s="51" t="str">
        <f t="shared" si="38"/>
        <v>PPPGDPEstonia</v>
      </c>
      <c r="E2436" s="51" t="s">
        <v>42</v>
      </c>
      <c r="F2436" s="51" t="s">
        <v>155</v>
      </c>
      <c r="G2436" s="51" t="s">
        <v>355</v>
      </c>
      <c r="H2436" s="51" t="s">
        <v>356</v>
      </c>
      <c r="I2436" s="51" t="s">
        <v>343</v>
      </c>
      <c r="J2436" s="51" t="s">
        <v>353</v>
      </c>
      <c r="K2436" s="51">
        <v>34.642000000000003</v>
      </c>
      <c r="L2436" s="51">
        <v>36.433</v>
      </c>
      <c r="M2436" s="51">
        <v>38.299999999999997</v>
      </c>
      <c r="N2436" s="51">
        <v>38.668999999999997</v>
      </c>
      <c r="O2436" s="51">
        <v>41.545000000000002</v>
      </c>
      <c r="P2436" s="51">
        <v>44.709000000000003</v>
      </c>
      <c r="Q2436" s="51">
        <v>47.776000000000003</v>
      </c>
      <c r="R2436" s="51">
        <v>51.058999999999997</v>
      </c>
      <c r="S2436" s="51">
        <v>50.161999999999999</v>
      </c>
      <c r="T2436" s="51">
        <v>52.813000000000002</v>
      </c>
      <c r="U2436" s="51">
        <v>2020</v>
      </c>
    </row>
    <row r="2437" spans="1:21" ht="15.5">
      <c r="A2437" s="51">
        <v>939</v>
      </c>
      <c r="B2437" s="51" t="s">
        <v>906</v>
      </c>
      <c r="C2437" s="51" t="s">
        <v>357</v>
      </c>
      <c r="D2437" s="51" t="str">
        <f t="shared" si="38"/>
        <v>NGDP_DEstonia</v>
      </c>
      <c r="E2437" s="51" t="s">
        <v>42</v>
      </c>
      <c r="F2437" s="51" t="s">
        <v>358</v>
      </c>
      <c r="G2437" s="51" t="s">
        <v>359</v>
      </c>
      <c r="H2437" s="51" t="s">
        <v>360</v>
      </c>
      <c r="I2437" s="51"/>
      <c r="J2437" s="51" t="s">
        <v>361</v>
      </c>
      <c r="K2437" s="51">
        <v>92.328000000000003</v>
      </c>
      <c r="L2437" s="51">
        <v>96.061000000000007</v>
      </c>
      <c r="M2437" s="51">
        <v>98.894000000000005</v>
      </c>
      <c r="N2437" s="51">
        <v>100</v>
      </c>
      <c r="O2437" s="51">
        <v>102.27</v>
      </c>
      <c r="P2437" s="51">
        <v>105.453</v>
      </c>
      <c r="Q2437" s="51">
        <v>109.86199999999999</v>
      </c>
      <c r="R2437" s="51">
        <v>113.407</v>
      </c>
      <c r="S2437" s="51">
        <v>112.90300000000001</v>
      </c>
      <c r="T2437" s="51">
        <v>116.071</v>
      </c>
      <c r="U2437" s="51">
        <v>2020</v>
      </c>
    </row>
    <row r="2438" spans="1:21" ht="15.5">
      <c r="A2438" s="51">
        <v>939</v>
      </c>
      <c r="B2438" s="51" t="s">
        <v>906</v>
      </c>
      <c r="C2438" s="51" t="s">
        <v>362</v>
      </c>
      <c r="D2438" s="51" t="str">
        <f t="shared" si="38"/>
        <v>NGDPRPCEstonia</v>
      </c>
      <c r="E2438" s="51" t="s">
        <v>42</v>
      </c>
      <c r="F2438" s="51" t="s">
        <v>363</v>
      </c>
      <c r="G2438" s="51" t="s">
        <v>364</v>
      </c>
      <c r="H2438" s="51" t="s">
        <v>342</v>
      </c>
      <c r="I2438" s="51" t="s">
        <v>333</v>
      </c>
      <c r="J2438" s="51" t="s">
        <v>365</v>
      </c>
      <c r="K2438" s="51">
        <v>14780.93</v>
      </c>
      <c r="L2438" s="51">
        <v>15033.31</v>
      </c>
      <c r="M2438" s="51">
        <v>15513.62</v>
      </c>
      <c r="N2438" s="51">
        <v>15799.06</v>
      </c>
      <c r="O2438" s="51">
        <v>16297.99</v>
      </c>
      <c r="P2438" s="51">
        <v>17173.419999999998</v>
      </c>
      <c r="Q2438" s="51">
        <v>17859.150000000001</v>
      </c>
      <c r="R2438" s="51">
        <v>18681.91</v>
      </c>
      <c r="S2438" s="51">
        <v>18105.77</v>
      </c>
      <c r="T2438" s="51">
        <v>18716.36</v>
      </c>
      <c r="U2438" s="51">
        <v>2019</v>
      </c>
    </row>
    <row r="2439" spans="1:21" ht="15.5">
      <c r="A2439" s="51">
        <v>939</v>
      </c>
      <c r="B2439" s="51" t="s">
        <v>906</v>
      </c>
      <c r="C2439" s="51" t="s">
        <v>366</v>
      </c>
      <c r="D2439" s="51" t="str">
        <f t="shared" si="38"/>
        <v>NGDPRPPPPCEstonia</v>
      </c>
      <c r="E2439" s="51" t="s">
        <v>42</v>
      </c>
      <c r="F2439" s="51" t="s">
        <v>363</v>
      </c>
      <c r="G2439" s="51" t="s">
        <v>367</v>
      </c>
      <c r="H2439" s="51" t="s">
        <v>368</v>
      </c>
      <c r="I2439" s="51" t="s">
        <v>333</v>
      </c>
      <c r="J2439" s="51" t="s">
        <v>365</v>
      </c>
      <c r="K2439" s="51">
        <v>29209.49</v>
      </c>
      <c r="L2439" s="51">
        <v>29708.23</v>
      </c>
      <c r="M2439" s="51">
        <v>30657.41</v>
      </c>
      <c r="N2439" s="51">
        <v>31221.49</v>
      </c>
      <c r="O2439" s="51">
        <v>32207.439999999999</v>
      </c>
      <c r="P2439" s="51">
        <v>33937.440000000002</v>
      </c>
      <c r="Q2439" s="51">
        <v>35292.54</v>
      </c>
      <c r="R2439" s="51">
        <v>36918.449999999997</v>
      </c>
      <c r="S2439" s="51">
        <v>35779.9</v>
      </c>
      <c r="T2439" s="51">
        <v>36986.54</v>
      </c>
      <c r="U2439" s="51">
        <v>2019</v>
      </c>
    </row>
    <row r="2440" spans="1:21" ht="15.5">
      <c r="A2440" s="51">
        <v>939</v>
      </c>
      <c r="B2440" s="51" t="s">
        <v>906</v>
      </c>
      <c r="C2440" s="51" t="s">
        <v>369</v>
      </c>
      <c r="D2440" s="51" t="str">
        <f t="shared" si="38"/>
        <v>NGDPPCEstonia</v>
      </c>
      <c r="E2440" s="51" t="s">
        <v>42</v>
      </c>
      <c r="F2440" s="51" t="s">
        <v>370</v>
      </c>
      <c r="G2440" s="51" t="s">
        <v>371</v>
      </c>
      <c r="H2440" s="51" t="s">
        <v>342</v>
      </c>
      <c r="I2440" s="51" t="s">
        <v>333</v>
      </c>
      <c r="J2440" s="51" t="s">
        <v>372</v>
      </c>
      <c r="K2440" s="51">
        <v>13646.94</v>
      </c>
      <c r="L2440" s="51">
        <v>14441.15</v>
      </c>
      <c r="M2440" s="51">
        <v>15341.98</v>
      </c>
      <c r="N2440" s="51">
        <v>15799.08</v>
      </c>
      <c r="O2440" s="51">
        <v>16667.919999999998</v>
      </c>
      <c r="P2440" s="51">
        <v>18109.939999999999</v>
      </c>
      <c r="Q2440" s="51">
        <v>19620.330000000002</v>
      </c>
      <c r="R2440" s="51">
        <v>21186.54</v>
      </c>
      <c r="S2440" s="51">
        <v>20442</v>
      </c>
      <c r="T2440" s="51">
        <v>21724.2</v>
      </c>
      <c r="U2440" s="51">
        <v>2019</v>
      </c>
    </row>
    <row r="2441" spans="1:21" ht="15.5">
      <c r="A2441" s="51">
        <v>939</v>
      </c>
      <c r="B2441" s="51" t="s">
        <v>906</v>
      </c>
      <c r="C2441" s="51" t="s">
        <v>373</v>
      </c>
      <c r="D2441" s="51" t="str">
        <f t="shared" si="38"/>
        <v>NGDPDPCEstonia</v>
      </c>
      <c r="E2441" s="51" t="s">
        <v>42</v>
      </c>
      <c r="F2441" s="51" t="s">
        <v>370</v>
      </c>
      <c r="G2441" s="51" t="s">
        <v>374</v>
      </c>
      <c r="H2441" s="51" t="s">
        <v>352</v>
      </c>
      <c r="I2441" s="51" t="s">
        <v>333</v>
      </c>
      <c r="J2441" s="51" t="s">
        <v>372</v>
      </c>
      <c r="K2441" s="51">
        <v>17544.54</v>
      </c>
      <c r="L2441" s="51">
        <v>19179.84</v>
      </c>
      <c r="M2441" s="51">
        <v>20387.09</v>
      </c>
      <c r="N2441" s="51">
        <v>17531.060000000001</v>
      </c>
      <c r="O2441" s="51">
        <v>18444.689999999999</v>
      </c>
      <c r="P2441" s="51">
        <v>20451.240000000002</v>
      </c>
      <c r="Q2441" s="51">
        <v>23181.22</v>
      </c>
      <c r="R2441" s="51">
        <v>23720.41</v>
      </c>
      <c r="S2441" s="51">
        <v>23330.09</v>
      </c>
      <c r="T2441" s="51">
        <v>26469.64</v>
      </c>
      <c r="U2441" s="51">
        <v>2019</v>
      </c>
    </row>
    <row r="2442" spans="1:21" ht="15.5">
      <c r="A2442" s="51">
        <v>939</v>
      </c>
      <c r="B2442" s="51" t="s">
        <v>906</v>
      </c>
      <c r="C2442" s="51" t="s">
        <v>375</v>
      </c>
      <c r="D2442" s="51" t="str">
        <f t="shared" si="38"/>
        <v>PPPPCEstonia</v>
      </c>
      <c r="E2442" s="51" t="s">
        <v>42</v>
      </c>
      <c r="F2442" s="51" t="s">
        <v>370</v>
      </c>
      <c r="G2442" s="51" t="s">
        <v>376</v>
      </c>
      <c r="H2442" s="51" t="s">
        <v>356</v>
      </c>
      <c r="I2442" s="51" t="s">
        <v>333</v>
      </c>
      <c r="J2442" s="51" t="s">
        <v>372</v>
      </c>
      <c r="K2442" s="51">
        <v>26190.6</v>
      </c>
      <c r="L2442" s="51">
        <v>27642.59</v>
      </c>
      <c r="M2442" s="51">
        <v>29117.97</v>
      </c>
      <c r="N2442" s="51">
        <v>29397.16</v>
      </c>
      <c r="O2442" s="51">
        <v>31573.9</v>
      </c>
      <c r="P2442" s="51">
        <v>33937.440000000002</v>
      </c>
      <c r="Q2442" s="51">
        <v>36139.9</v>
      </c>
      <c r="R2442" s="51">
        <v>38479.760000000002</v>
      </c>
      <c r="S2442" s="51">
        <v>37745.14</v>
      </c>
      <c r="T2442" s="51">
        <v>39729.07</v>
      </c>
      <c r="U2442" s="51">
        <v>2019</v>
      </c>
    </row>
    <row r="2443" spans="1:21" ht="15.5">
      <c r="A2443" s="51">
        <v>939</v>
      </c>
      <c r="B2443" s="51" t="s">
        <v>906</v>
      </c>
      <c r="C2443" s="51" t="s">
        <v>377</v>
      </c>
      <c r="D2443" s="51" t="str">
        <f t="shared" si="38"/>
        <v>NGAP_NPGDPEstonia</v>
      </c>
      <c r="E2443" s="51" t="s">
        <v>42</v>
      </c>
      <c r="F2443" s="51" t="s">
        <v>378</v>
      </c>
      <c r="G2443" s="51" t="s">
        <v>379</v>
      </c>
      <c r="H2443" s="51" t="s">
        <v>380</v>
      </c>
      <c r="I2443" s="51"/>
      <c r="J2443" s="51" t="s">
        <v>348</v>
      </c>
      <c r="K2443" s="51">
        <v>-0.97099999999999997</v>
      </c>
      <c r="L2443" s="51">
        <v>-1.8260000000000001</v>
      </c>
      <c r="M2443" s="51">
        <v>-1.1919999999999999</v>
      </c>
      <c r="N2443" s="51">
        <v>-1.59</v>
      </c>
      <c r="O2443" s="51">
        <v>-0.89100000000000001</v>
      </c>
      <c r="P2443" s="51">
        <v>1.341</v>
      </c>
      <c r="Q2443" s="51">
        <v>2.5</v>
      </c>
      <c r="R2443" s="51">
        <v>3.1850000000000001</v>
      </c>
      <c r="S2443" s="51">
        <v>-1.867</v>
      </c>
      <c r="T2443" s="51">
        <v>-1.3140000000000001</v>
      </c>
      <c r="U2443" s="51">
        <v>2020</v>
      </c>
    </row>
    <row r="2444" spans="1:21" ht="15.5">
      <c r="A2444" s="51">
        <v>939</v>
      </c>
      <c r="B2444" s="51" t="s">
        <v>906</v>
      </c>
      <c r="C2444" s="51" t="s">
        <v>381</v>
      </c>
      <c r="D2444" s="51" t="str">
        <f t="shared" si="38"/>
        <v>PPPSHEstonia</v>
      </c>
      <c r="E2444" s="51" t="s">
        <v>42</v>
      </c>
      <c r="F2444" s="51" t="s">
        <v>382</v>
      </c>
      <c r="G2444" s="51" t="s">
        <v>383</v>
      </c>
      <c r="H2444" s="51" t="s">
        <v>384</v>
      </c>
      <c r="I2444" s="51"/>
      <c r="J2444" s="51" t="s">
        <v>353</v>
      </c>
      <c r="K2444" s="51">
        <v>3.5000000000000003E-2</v>
      </c>
      <c r="L2444" s="51">
        <v>3.5000000000000003E-2</v>
      </c>
      <c r="M2444" s="51">
        <v>3.5000000000000003E-2</v>
      </c>
      <c r="N2444" s="51">
        <v>3.5000000000000003E-2</v>
      </c>
      <c r="O2444" s="51">
        <v>3.5999999999999997E-2</v>
      </c>
      <c r="P2444" s="51">
        <v>3.6999999999999998E-2</v>
      </c>
      <c r="Q2444" s="51">
        <v>3.6999999999999998E-2</v>
      </c>
      <c r="R2444" s="51">
        <v>3.7999999999999999E-2</v>
      </c>
      <c r="S2444" s="51">
        <v>3.7999999999999999E-2</v>
      </c>
      <c r="T2444" s="51">
        <v>3.6999999999999998E-2</v>
      </c>
      <c r="U2444" s="51">
        <v>2020</v>
      </c>
    </row>
    <row r="2445" spans="1:21" ht="15.5">
      <c r="A2445" s="51">
        <v>939</v>
      </c>
      <c r="B2445" s="51" t="s">
        <v>906</v>
      </c>
      <c r="C2445" s="51" t="s">
        <v>385</v>
      </c>
      <c r="D2445" s="51" t="str">
        <f t="shared" si="38"/>
        <v>PPPEXEstonia</v>
      </c>
      <c r="E2445" s="51" t="s">
        <v>42</v>
      </c>
      <c r="F2445" s="51" t="s">
        <v>386</v>
      </c>
      <c r="G2445" s="51" t="s">
        <v>387</v>
      </c>
      <c r="H2445" s="51" t="s">
        <v>388</v>
      </c>
      <c r="I2445" s="51"/>
      <c r="J2445" s="51" t="s">
        <v>353</v>
      </c>
      <c r="K2445" s="51">
        <v>0.52100000000000002</v>
      </c>
      <c r="L2445" s="51">
        <v>0.52200000000000002</v>
      </c>
      <c r="M2445" s="51">
        <v>0.52700000000000002</v>
      </c>
      <c r="N2445" s="51">
        <v>0.53700000000000003</v>
      </c>
      <c r="O2445" s="51">
        <v>0.52800000000000002</v>
      </c>
      <c r="P2445" s="51">
        <v>0.53400000000000003</v>
      </c>
      <c r="Q2445" s="51">
        <v>0.54300000000000004</v>
      </c>
      <c r="R2445" s="51">
        <v>0.55100000000000005</v>
      </c>
      <c r="S2445" s="51">
        <v>0.54200000000000004</v>
      </c>
      <c r="T2445" s="51">
        <v>0.54700000000000004</v>
      </c>
      <c r="U2445" s="51">
        <v>2020</v>
      </c>
    </row>
    <row r="2446" spans="1:21" ht="15.5">
      <c r="A2446" s="51">
        <v>939</v>
      </c>
      <c r="B2446" s="51" t="s">
        <v>906</v>
      </c>
      <c r="C2446" s="51" t="s">
        <v>389</v>
      </c>
      <c r="D2446" s="51" t="str">
        <f t="shared" si="38"/>
        <v>NID_NGDPEstonia</v>
      </c>
      <c r="E2446" s="51" t="s">
        <v>42</v>
      </c>
      <c r="F2446" s="51" t="s">
        <v>390</v>
      </c>
      <c r="G2446" s="51" t="s">
        <v>391</v>
      </c>
      <c r="H2446" s="51" t="s">
        <v>392</v>
      </c>
      <c r="I2446" s="51"/>
      <c r="J2446" s="51" t="s">
        <v>907</v>
      </c>
      <c r="K2446" s="51">
        <v>29.143000000000001</v>
      </c>
      <c r="L2446" s="51">
        <v>27.023</v>
      </c>
      <c r="M2446" s="51">
        <v>26.922000000000001</v>
      </c>
      <c r="N2446" s="51">
        <v>24.82</v>
      </c>
      <c r="O2446" s="51">
        <v>24.908000000000001</v>
      </c>
      <c r="P2446" s="51">
        <v>26.727</v>
      </c>
      <c r="Q2446" s="51">
        <v>26.748999999999999</v>
      </c>
      <c r="R2446" s="51">
        <v>27.692</v>
      </c>
      <c r="S2446" s="51">
        <v>30.664999999999999</v>
      </c>
      <c r="T2446" s="51">
        <v>29.829000000000001</v>
      </c>
      <c r="U2446" s="51">
        <v>2020</v>
      </c>
    </row>
    <row r="2447" spans="1:21" ht="15.5">
      <c r="A2447" s="51">
        <v>939</v>
      </c>
      <c r="B2447" s="51" t="s">
        <v>906</v>
      </c>
      <c r="C2447" s="51" t="s">
        <v>393</v>
      </c>
      <c r="D2447" s="51" t="str">
        <f t="shared" si="38"/>
        <v>NGSD_NGDPEstonia</v>
      </c>
      <c r="E2447" s="51" t="s">
        <v>42</v>
      </c>
      <c r="F2447" s="51" t="s">
        <v>394</v>
      </c>
      <c r="G2447" s="51" t="s">
        <v>395</v>
      </c>
      <c r="H2447" s="51" t="s">
        <v>392</v>
      </c>
      <c r="I2447" s="51"/>
      <c r="J2447" s="51" t="s">
        <v>907</v>
      </c>
      <c r="K2447" s="51">
        <v>27.26</v>
      </c>
      <c r="L2447" s="51">
        <v>27.312999999999999</v>
      </c>
      <c r="M2447" s="51">
        <v>27.632999999999999</v>
      </c>
      <c r="N2447" s="51">
        <v>26.58</v>
      </c>
      <c r="O2447" s="51">
        <v>26.129000000000001</v>
      </c>
      <c r="P2447" s="51">
        <v>29.015999999999998</v>
      </c>
      <c r="Q2447" s="51">
        <v>27.667999999999999</v>
      </c>
      <c r="R2447" s="51">
        <v>29.658999999999999</v>
      </c>
      <c r="S2447" s="51">
        <v>29.625</v>
      </c>
      <c r="T2447" s="51">
        <v>30.225999999999999</v>
      </c>
      <c r="U2447" s="51">
        <v>2020</v>
      </c>
    </row>
    <row r="2448" spans="1:21" ht="15.5">
      <c r="A2448" s="51">
        <v>939</v>
      </c>
      <c r="B2448" s="51" t="s">
        <v>906</v>
      </c>
      <c r="C2448" s="51" t="s">
        <v>396</v>
      </c>
      <c r="D2448" s="51" t="str">
        <f t="shared" si="38"/>
        <v>PCPIEstonia</v>
      </c>
      <c r="E2448" s="51" t="s">
        <v>42</v>
      </c>
      <c r="F2448" s="51" t="s">
        <v>397</v>
      </c>
      <c r="G2448" s="51" t="s">
        <v>398</v>
      </c>
      <c r="H2448" s="51" t="s">
        <v>360</v>
      </c>
      <c r="I2448" s="51"/>
      <c r="J2448" s="51" t="s">
        <v>908</v>
      </c>
      <c r="K2448" s="51">
        <v>96.331999999999994</v>
      </c>
      <c r="L2448" s="51">
        <v>99.459000000000003</v>
      </c>
      <c r="M2448" s="51">
        <v>99.933000000000007</v>
      </c>
      <c r="N2448" s="51">
        <v>100</v>
      </c>
      <c r="O2448" s="51">
        <v>100.8</v>
      </c>
      <c r="P2448" s="51">
        <v>104.48</v>
      </c>
      <c r="Q2448" s="51">
        <v>108.045</v>
      </c>
      <c r="R2448" s="51">
        <v>110.496</v>
      </c>
      <c r="S2448" s="51">
        <v>109.795</v>
      </c>
      <c r="T2448" s="51">
        <v>111.771</v>
      </c>
      <c r="U2448" s="51">
        <v>2020</v>
      </c>
    </row>
    <row r="2449" spans="1:21" ht="15.5">
      <c r="A2449" s="51">
        <v>939</v>
      </c>
      <c r="B2449" s="51" t="s">
        <v>906</v>
      </c>
      <c r="C2449" s="51" t="s">
        <v>400</v>
      </c>
      <c r="D2449" s="51" t="str">
        <f t="shared" si="38"/>
        <v>PCPIPCHEstonia</v>
      </c>
      <c r="E2449" s="51" t="s">
        <v>42</v>
      </c>
      <c r="F2449" s="51" t="s">
        <v>397</v>
      </c>
      <c r="G2449" s="51" t="s">
        <v>401</v>
      </c>
      <c r="H2449" s="51" t="s">
        <v>347</v>
      </c>
      <c r="I2449" s="51"/>
      <c r="J2449" s="51" t="s">
        <v>402</v>
      </c>
      <c r="K2449" s="51">
        <v>4.2190000000000003</v>
      </c>
      <c r="L2449" s="51">
        <v>3.2469999999999999</v>
      </c>
      <c r="M2449" s="51">
        <v>0.47599999999999998</v>
      </c>
      <c r="N2449" s="51">
        <v>6.8000000000000005E-2</v>
      </c>
      <c r="O2449" s="51">
        <v>0.8</v>
      </c>
      <c r="P2449" s="51">
        <v>3.6509999999999998</v>
      </c>
      <c r="Q2449" s="51">
        <v>3.4119999999999999</v>
      </c>
      <c r="R2449" s="51">
        <v>2.2679999999999998</v>
      </c>
      <c r="S2449" s="51">
        <v>-0.63400000000000001</v>
      </c>
      <c r="T2449" s="51">
        <v>1.8</v>
      </c>
      <c r="U2449" s="51">
        <v>2020</v>
      </c>
    </row>
    <row r="2450" spans="1:21" ht="15.5">
      <c r="A2450" s="51">
        <v>939</v>
      </c>
      <c r="B2450" s="51" t="s">
        <v>906</v>
      </c>
      <c r="C2450" s="51" t="s">
        <v>403</v>
      </c>
      <c r="D2450" s="51" t="str">
        <f t="shared" si="38"/>
        <v>PCPIEEstonia</v>
      </c>
      <c r="E2450" s="51" t="s">
        <v>42</v>
      </c>
      <c r="F2450" s="51" t="s">
        <v>404</v>
      </c>
      <c r="G2450" s="51" t="s">
        <v>405</v>
      </c>
      <c r="H2450" s="51" t="s">
        <v>360</v>
      </c>
      <c r="I2450" s="51"/>
      <c r="J2450" s="51" t="s">
        <v>908</v>
      </c>
      <c r="K2450" s="51">
        <v>97.13</v>
      </c>
      <c r="L2450" s="51">
        <v>99.12</v>
      </c>
      <c r="M2450" s="51">
        <v>99.18</v>
      </c>
      <c r="N2450" s="51">
        <v>99.01</v>
      </c>
      <c r="O2450" s="51">
        <v>101.34</v>
      </c>
      <c r="P2450" s="51">
        <v>105.15</v>
      </c>
      <c r="Q2450" s="51">
        <v>108.64</v>
      </c>
      <c r="R2450" s="51">
        <v>110.59</v>
      </c>
      <c r="S2450" s="51">
        <v>109.62</v>
      </c>
      <c r="T2450" s="51">
        <v>111.593</v>
      </c>
      <c r="U2450" s="51">
        <v>2020</v>
      </c>
    </row>
    <row r="2451" spans="1:21" ht="15.5">
      <c r="A2451" s="51">
        <v>939</v>
      </c>
      <c r="B2451" s="51" t="s">
        <v>906</v>
      </c>
      <c r="C2451" s="51" t="s">
        <v>406</v>
      </c>
      <c r="D2451" s="51" t="str">
        <f t="shared" si="38"/>
        <v>PCPIEPCHEstonia</v>
      </c>
      <c r="E2451" s="51" t="s">
        <v>42</v>
      </c>
      <c r="F2451" s="51" t="s">
        <v>404</v>
      </c>
      <c r="G2451" s="51" t="s">
        <v>407</v>
      </c>
      <c r="H2451" s="51" t="s">
        <v>347</v>
      </c>
      <c r="I2451" s="51"/>
      <c r="J2451" s="51" t="s">
        <v>408</v>
      </c>
      <c r="K2451" s="51">
        <v>3.6379999999999999</v>
      </c>
      <c r="L2451" s="51">
        <v>2.0489999999999999</v>
      </c>
      <c r="M2451" s="51">
        <v>6.0999999999999999E-2</v>
      </c>
      <c r="N2451" s="51">
        <v>-0.17100000000000001</v>
      </c>
      <c r="O2451" s="51">
        <v>2.3530000000000002</v>
      </c>
      <c r="P2451" s="51">
        <v>3.76</v>
      </c>
      <c r="Q2451" s="51">
        <v>3.319</v>
      </c>
      <c r="R2451" s="51">
        <v>1.7949999999999999</v>
      </c>
      <c r="S2451" s="51">
        <v>-0.877</v>
      </c>
      <c r="T2451" s="51">
        <v>1.8</v>
      </c>
      <c r="U2451" s="51">
        <v>2020</v>
      </c>
    </row>
    <row r="2452" spans="1:21" ht="15.5">
      <c r="A2452" s="51">
        <v>939</v>
      </c>
      <c r="B2452" s="51" t="s">
        <v>906</v>
      </c>
      <c r="C2452" s="51" t="s">
        <v>409</v>
      </c>
      <c r="D2452" s="51" t="str">
        <f t="shared" si="38"/>
        <v>FLIBOR6Estonia</v>
      </c>
      <c r="E2452" s="51" t="s">
        <v>42</v>
      </c>
      <c r="F2452" s="51" t="s">
        <v>410</v>
      </c>
      <c r="G2452" s="51"/>
      <c r="H2452" s="51" t="s">
        <v>384</v>
      </c>
      <c r="I2452" s="51"/>
      <c r="J2452" s="51"/>
      <c r="K2452" s="51"/>
      <c r="L2452" s="51"/>
      <c r="M2452" s="51"/>
      <c r="N2452" s="51"/>
      <c r="O2452" s="51"/>
      <c r="P2452" s="51"/>
      <c r="Q2452" s="51"/>
      <c r="R2452" s="51"/>
      <c r="S2452" s="51"/>
      <c r="T2452" s="51"/>
      <c r="U2452" s="51"/>
    </row>
    <row r="2453" spans="1:21" ht="15.5">
      <c r="A2453" s="51">
        <v>939</v>
      </c>
      <c r="B2453" s="51" t="s">
        <v>906</v>
      </c>
      <c r="C2453" s="51" t="s">
        <v>411</v>
      </c>
      <c r="D2453" s="51" t="str">
        <f t="shared" si="38"/>
        <v>TM_RPCHEstonia</v>
      </c>
      <c r="E2453" s="51" t="s">
        <v>42</v>
      </c>
      <c r="F2453" s="51" t="s">
        <v>412</v>
      </c>
      <c r="G2453" s="51" t="s">
        <v>413</v>
      </c>
      <c r="H2453" s="51" t="s">
        <v>347</v>
      </c>
      <c r="I2453" s="51"/>
      <c r="J2453" s="51" t="s">
        <v>909</v>
      </c>
      <c r="K2453" s="51">
        <v>9.6880000000000006</v>
      </c>
      <c r="L2453" s="51">
        <v>2.4460000000000002</v>
      </c>
      <c r="M2453" s="51">
        <v>3.0470000000000002</v>
      </c>
      <c r="N2453" s="51">
        <v>-1.887</v>
      </c>
      <c r="O2453" s="51">
        <v>6.4969999999999999</v>
      </c>
      <c r="P2453" s="51">
        <v>2.9830000000000001</v>
      </c>
      <c r="Q2453" s="51">
        <v>5.694</v>
      </c>
      <c r="R2453" s="51">
        <v>3.73</v>
      </c>
      <c r="S2453" s="51">
        <v>0.71699999999999997</v>
      </c>
      <c r="T2453" s="51">
        <v>4.1399999999999997</v>
      </c>
      <c r="U2453" s="51">
        <v>2020</v>
      </c>
    </row>
    <row r="2454" spans="1:21" ht="15.5">
      <c r="A2454" s="51">
        <v>939</v>
      </c>
      <c r="B2454" s="51" t="s">
        <v>906</v>
      </c>
      <c r="C2454" s="51" t="s">
        <v>415</v>
      </c>
      <c r="D2454" s="51" t="str">
        <f t="shared" si="38"/>
        <v>TMG_RPCHEstonia</v>
      </c>
      <c r="E2454" s="51" t="s">
        <v>42</v>
      </c>
      <c r="F2454" s="51" t="s">
        <v>416</v>
      </c>
      <c r="G2454" s="51" t="s">
        <v>417</v>
      </c>
      <c r="H2454" s="51" t="s">
        <v>347</v>
      </c>
      <c r="I2454" s="51"/>
      <c r="J2454" s="51" t="s">
        <v>909</v>
      </c>
      <c r="K2454" s="51">
        <v>9.4250000000000007</v>
      </c>
      <c r="L2454" s="51">
        <v>-0.42199999999999999</v>
      </c>
      <c r="M2454" s="51">
        <v>2.9870000000000001</v>
      </c>
      <c r="N2454" s="51">
        <v>-2.0579999999999998</v>
      </c>
      <c r="O2454" s="51">
        <v>5.7880000000000003</v>
      </c>
      <c r="P2454" s="51">
        <v>3.6619999999999999</v>
      </c>
      <c r="Q2454" s="51">
        <v>4.7670000000000003</v>
      </c>
      <c r="R2454" s="51">
        <v>2.5939999999999999</v>
      </c>
      <c r="S2454" s="51">
        <v>-2.1150000000000002</v>
      </c>
      <c r="T2454" s="51">
        <v>9</v>
      </c>
      <c r="U2454" s="51">
        <v>2020</v>
      </c>
    </row>
    <row r="2455" spans="1:21" ht="15.5">
      <c r="A2455" s="51">
        <v>939</v>
      </c>
      <c r="B2455" s="51" t="s">
        <v>906</v>
      </c>
      <c r="C2455" s="51" t="s">
        <v>418</v>
      </c>
      <c r="D2455" s="51" t="str">
        <f t="shared" si="38"/>
        <v>TX_RPCHEstonia</v>
      </c>
      <c r="E2455" s="51" t="s">
        <v>42</v>
      </c>
      <c r="F2455" s="51" t="s">
        <v>419</v>
      </c>
      <c r="G2455" s="51" t="s">
        <v>420</v>
      </c>
      <c r="H2455" s="51" t="s">
        <v>347</v>
      </c>
      <c r="I2455" s="51"/>
      <c r="J2455" s="51" t="s">
        <v>909</v>
      </c>
      <c r="K2455" s="51">
        <v>4.8259999999999996</v>
      </c>
      <c r="L2455" s="51">
        <v>2.8010000000000002</v>
      </c>
      <c r="M2455" s="51">
        <v>2.64</v>
      </c>
      <c r="N2455" s="51">
        <v>-1.502</v>
      </c>
      <c r="O2455" s="51">
        <v>4.8220000000000001</v>
      </c>
      <c r="P2455" s="51">
        <v>4.1360000000000001</v>
      </c>
      <c r="Q2455" s="51">
        <v>4.008</v>
      </c>
      <c r="R2455" s="51">
        <v>6.2309999999999999</v>
      </c>
      <c r="S2455" s="51">
        <v>-5.45</v>
      </c>
      <c r="T2455" s="51">
        <v>5.617</v>
      </c>
      <c r="U2455" s="51">
        <v>2020</v>
      </c>
    </row>
    <row r="2456" spans="1:21" ht="15.5">
      <c r="A2456" s="51">
        <v>939</v>
      </c>
      <c r="B2456" s="51" t="s">
        <v>906</v>
      </c>
      <c r="C2456" s="51" t="s">
        <v>421</v>
      </c>
      <c r="D2456" s="51" t="str">
        <f t="shared" si="38"/>
        <v>TXG_RPCHEstonia</v>
      </c>
      <c r="E2456" s="51" t="s">
        <v>42</v>
      </c>
      <c r="F2456" s="51" t="s">
        <v>422</v>
      </c>
      <c r="G2456" s="51" t="s">
        <v>423</v>
      </c>
      <c r="H2456" s="51" t="s">
        <v>347</v>
      </c>
      <c r="I2456" s="51"/>
      <c r="J2456" s="51" t="s">
        <v>909</v>
      </c>
      <c r="K2456" s="51">
        <v>2.7250000000000001</v>
      </c>
      <c r="L2456" s="51">
        <v>2.7309999999999999</v>
      </c>
      <c r="M2456" s="51">
        <v>1.9410000000000001</v>
      </c>
      <c r="N2456" s="51">
        <v>-1.413</v>
      </c>
      <c r="O2456" s="51">
        <v>5.35</v>
      </c>
      <c r="P2456" s="51">
        <v>2.403</v>
      </c>
      <c r="Q2456" s="51">
        <v>2.746</v>
      </c>
      <c r="R2456" s="51">
        <v>6.21</v>
      </c>
      <c r="S2456" s="51">
        <v>2.0070000000000001</v>
      </c>
      <c r="T2456" s="51">
        <v>4.5</v>
      </c>
      <c r="U2456" s="51">
        <v>2020</v>
      </c>
    </row>
    <row r="2457" spans="1:21" ht="15.5">
      <c r="A2457" s="51">
        <v>939</v>
      </c>
      <c r="B2457" s="51" t="s">
        <v>906</v>
      </c>
      <c r="C2457" s="51" t="s">
        <v>424</v>
      </c>
      <c r="D2457" s="51" t="str">
        <f t="shared" si="38"/>
        <v>LUREstonia</v>
      </c>
      <c r="E2457" s="51" t="s">
        <v>42</v>
      </c>
      <c r="F2457" s="51" t="s">
        <v>425</v>
      </c>
      <c r="G2457" s="51" t="s">
        <v>426</v>
      </c>
      <c r="H2457" s="51" t="s">
        <v>427</v>
      </c>
      <c r="I2457" s="51"/>
      <c r="J2457" s="51" t="s">
        <v>549</v>
      </c>
      <c r="K2457" s="51">
        <v>10.023</v>
      </c>
      <c r="L2457" s="51">
        <v>8.6280000000000001</v>
      </c>
      <c r="M2457" s="51">
        <v>7.351</v>
      </c>
      <c r="N2457" s="51">
        <v>6.1849999999999996</v>
      </c>
      <c r="O2457" s="51">
        <v>6.758</v>
      </c>
      <c r="P2457" s="51">
        <v>5.7629999999999999</v>
      </c>
      <c r="Q2457" s="51">
        <v>5.3710000000000004</v>
      </c>
      <c r="R2457" s="51">
        <v>4.4480000000000004</v>
      </c>
      <c r="S2457" s="51">
        <v>6.8440000000000003</v>
      </c>
      <c r="T2457" s="51">
        <v>7.0739999999999998</v>
      </c>
      <c r="U2457" s="51">
        <v>2019</v>
      </c>
    </row>
    <row r="2458" spans="1:21" ht="15.5">
      <c r="A2458" s="51">
        <v>939</v>
      </c>
      <c r="B2458" s="51" t="s">
        <v>906</v>
      </c>
      <c r="C2458" s="51" t="s">
        <v>428</v>
      </c>
      <c r="D2458" s="51" t="str">
        <f t="shared" si="38"/>
        <v>LEEstonia</v>
      </c>
      <c r="E2458" s="51" t="s">
        <v>42</v>
      </c>
      <c r="F2458" s="51" t="s">
        <v>429</v>
      </c>
      <c r="G2458" s="51" t="s">
        <v>430</v>
      </c>
      <c r="H2458" s="51" t="s">
        <v>431</v>
      </c>
      <c r="I2458" s="51" t="s">
        <v>432</v>
      </c>
      <c r="J2458" s="51" t="s">
        <v>549</v>
      </c>
      <c r="K2458" s="51">
        <v>0.61499999999999999</v>
      </c>
      <c r="L2458" s="51">
        <v>0.621</v>
      </c>
      <c r="M2458" s="51">
        <v>0.625</v>
      </c>
      <c r="N2458" s="51">
        <v>0.64100000000000001</v>
      </c>
      <c r="O2458" s="51">
        <v>0.64500000000000002</v>
      </c>
      <c r="P2458" s="51">
        <v>0.65900000000000003</v>
      </c>
      <c r="Q2458" s="51">
        <v>0.66500000000000004</v>
      </c>
      <c r="R2458" s="51">
        <v>0.67100000000000004</v>
      </c>
      <c r="S2458" s="51">
        <v>0.65700000000000003</v>
      </c>
      <c r="T2458" s="51">
        <v>0.65800000000000003</v>
      </c>
      <c r="U2458" s="51">
        <v>2019</v>
      </c>
    </row>
    <row r="2459" spans="1:21" ht="15.5">
      <c r="A2459" s="51">
        <v>939</v>
      </c>
      <c r="B2459" s="51" t="s">
        <v>906</v>
      </c>
      <c r="C2459" s="51" t="s">
        <v>433</v>
      </c>
      <c r="D2459" s="51" t="str">
        <f t="shared" si="38"/>
        <v>LPEstonia</v>
      </c>
      <c r="E2459" s="51" t="s">
        <v>42</v>
      </c>
      <c r="F2459" s="51" t="s">
        <v>434</v>
      </c>
      <c r="G2459" s="51" t="s">
        <v>435</v>
      </c>
      <c r="H2459" s="51" t="s">
        <v>431</v>
      </c>
      <c r="I2459" s="51" t="s">
        <v>432</v>
      </c>
      <c r="J2459" s="51" t="s">
        <v>910</v>
      </c>
      <c r="K2459" s="51">
        <v>1.323</v>
      </c>
      <c r="L2459" s="51">
        <v>1.3180000000000001</v>
      </c>
      <c r="M2459" s="51">
        <v>1.3149999999999999</v>
      </c>
      <c r="N2459" s="51">
        <v>1.3149999999999999</v>
      </c>
      <c r="O2459" s="51">
        <v>1.3160000000000001</v>
      </c>
      <c r="P2459" s="51">
        <v>1.3169999999999999</v>
      </c>
      <c r="Q2459" s="51">
        <v>1.3220000000000001</v>
      </c>
      <c r="R2459" s="51">
        <v>1.327</v>
      </c>
      <c r="S2459" s="51">
        <v>1.329</v>
      </c>
      <c r="T2459" s="51">
        <v>1.329</v>
      </c>
      <c r="U2459" s="51">
        <v>2019</v>
      </c>
    </row>
    <row r="2460" spans="1:21" ht="15.5">
      <c r="A2460" s="51">
        <v>939</v>
      </c>
      <c r="B2460" s="51" t="s">
        <v>906</v>
      </c>
      <c r="C2460" s="51" t="s">
        <v>437</v>
      </c>
      <c r="D2460" s="51" t="str">
        <f t="shared" si="38"/>
        <v>GGREstonia</v>
      </c>
      <c r="E2460" s="51" t="s">
        <v>42</v>
      </c>
      <c r="F2460" s="51" t="s">
        <v>438</v>
      </c>
      <c r="G2460" s="51" t="s">
        <v>439</v>
      </c>
      <c r="H2460" s="51" t="s">
        <v>342</v>
      </c>
      <c r="I2460" s="51" t="s">
        <v>343</v>
      </c>
      <c r="J2460" s="51" t="s">
        <v>911</v>
      </c>
      <c r="K2460" s="51">
        <v>7.0030000000000001</v>
      </c>
      <c r="L2460" s="51">
        <v>7.2480000000000002</v>
      </c>
      <c r="M2460" s="51">
        <v>7.73</v>
      </c>
      <c r="N2460" s="51">
        <v>8.1989999999999998</v>
      </c>
      <c r="O2460" s="51">
        <v>8.4860000000000007</v>
      </c>
      <c r="P2460" s="51">
        <v>9.1839999999999993</v>
      </c>
      <c r="Q2460" s="51">
        <v>10.026</v>
      </c>
      <c r="R2460" s="51">
        <v>10.971</v>
      </c>
      <c r="S2460" s="51">
        <v>10.689</v>
      </c>
      <c r="T2460" s="51">
        <v>11.319000000000001</v>
      </c>
      <c r="U2460" s="51">
        <v>2019</v>
      </c>
    </row>
    <row r="2461" spans="1:21" ht="15.5">
      <c r="A2461" s="51">
        <v>939</v>
      </c>
      <c r="B2461" s="51" t="s">
        <v>906</v>
      </c>
      <c r="C2461" s="51" t="s">
        <v>441</v>
      </c>
      <c r="D2461" s="51" t="str">
        <f t="shared" si="38"/>
        <v>GGR_NGDPEstonia</v>
      </c>
      <c r="E2461" s="51" t="s">
        <v>42</v>
      </c>
      <c r="F2461" s="51" t="s">
        <v>438</v>
      </c>
      <c r="G2461" s="51" t="s">
        <v>439</v>
      </c>
      <c r="H2461" s="51" t="s">
        <v>392</v>
      </c>
      <c r="I2461" s="51"/>
      <c r="J2461" s="51" t="s">
        <v>442</v>
      </c>
      <c r="K2461" s="51">
        <v>38.795000000000002</v>
      </c>
      <c r="L2461" s="51">
        <v>38.079000000000001</v>
      </c>
      <c r="M2461" s="51">
        <v>38.304000000000002</v>
      </c>
      <c r="N2461" s="51">
        <v>39.451000000000001</v>
      </c>
      <c r="O2461" s="51">
        <v>38.691000000000003</v>
      </c>
      <c r="P2461" s="51">
        <v>38.494</v>
      </c>
      <c r="Q2461" s="51">
        <v>38.655000000000001</v>
      </c>
      <c r="R2461" s="51">
        <v>39.026000000000003</v>
      </c>
      <c r="S2461" s="51">
        <v>39.345999999999997</v>
      </c>
      <c r="T2461" s="51">
        <v>39.195</v>
      </c>
      <c r="U2461" s="51">
        <v>2019</v>
      </c>
    </row>
    <row r="2462" spans="1:21" ht="15.5">
      <c r="A2462" s="51">
        <v>939</v>
      </c>
      <c r="B2462" s="51" t="s">
        <v>906</v>
      </c>
      <c r="C2462" s="51" t="s">
        <v>443</v>
      </c>
      <c r="D2462" s="51" t="str">
        <f t="shared" si="38"/>
        <v>GGXEstonia</v>
      </c>
      <c r="E2462" s="51" t="s">
        <v>42</v>
      </c>
      <c r="F2462" s="51" t="s">
        <v>444</v>
      </c>
      <c r="G2462" s="51" t="s">
        <v>445</v>
      </c>
      <c r="H2462" s="51" t="s">
        <v>342</v>
      </c>
      <c r="I2462" s="51" t="s">
        <v>343</v>
      </c>
      <c r="J2462" s="51" t="s">
        <v>911</v>
      </c>
      <c r="K2462" s="51">
        <v>7.0490000000000004</v>
      </c>
      <c r="L2462" s="51">
        <v>7.28</v>
      </c>
      <c r="M2462" s="51">
        <v>7.5919999999999996</v>
      </c>
      <c r="N2462" s="51">
        <v>8.1850000000000005</v>
      </c>
      <c r="O2462" s="51">
        <v>8.5570000000000004</v>
      </c>
      <c r="P2462" s="51">
        <v>9.2739999999999991</v>
      </c>
      <c r="Q2462" s="51">
        <v>10.146000000000001</v>
      </c>
      <c r="R2462" s="51">
        <v>10.96</v>
      </c>
      <c r="S2462" s="51">
        <v>12.151999999999999</v>
      </c>
      <c r="T2462" s="51">
        <v>13.369</v>
      </c>
      <c r="U2462" s="51">
        <v>2019</v>
      </c>
    </row>
    <row r="2463" spans="1:21" ht="15.5">
      <c r="A2463" s="51">
        <v>939</v>
      </c>
      <c r="B2463" s="51" t="s">
        <v>906</v>
      </c>
      <c r="C2463" s="51" t="s">
        <v>446</v>
      </c>
      <c r="D2463" s="51" t="str">
        <f t="shared" si="38"/>
        <v>GGX_NGDPEstonia</v>
      </c>
      <c r="E2463" s="51" t="s">
        <v>42</v>
      </c>
      <c r="F2463" s="51" t="s">
        <v>444</v>
      </c>
      <c r="G2463" s="51" t="s">
        <v>445</v>
      </c>
      <c r="H2463" s="51" t="s">
        <v>392</v>
      </c>
      <c r="I2463" s="51"/>
      <c r="J2463" s="51" t="s">
        <v>447</v>
      </c>
      <c r="K2463" s="51">
        <v>39.049999999999997</v>
      </c>
      <c r="L2463" s="51">
        <v>38.247999999999998</v>
      </c>
      <c r="M2463" s="51">
        <v>37.622999999999998</v>
      </c>
      <c r="N2463" s="51">
        <v>39.381999999999998</v>
      </c>
      <c r="O2463" s="51">
        <v>39.018999999999998</v>
      </c>
      <c r="P2463" s="51">
        <v>38.872999999999998</v>
      </c>
      <c r="Q2463" s="51">
        <v>39.118000000000002</v>
      </c>
      <c r="R2463" s="51">
        <v>38.984999999999999</v>
      </c>
      <c r="S2463" s="51">
        <v>44.73</v>
      </c>
      <c r="T2463" s="51">
        <v>46.293999999999997</v>
      </c>
      <c r="U2463" s="51">
        <v>2019</v>
      </c>
    </row>
    <row r="2464" spans="1:21" ht="15.5">
      <c r="A2464" s="51">
        <v>939</v>
      </c>
      <c r="B2464" s="51" t="s">
        <v>906</v>
      </c>
      <c r="C2464" s="51" t="s">
        <v>448</v>
      </c>
      <c r="D2464" s="51" t="str">
        <f t="shared" si="38"/>
        <v>GGXCNLEstonia</v>
      </c>
      <c r="E2464" s="51" t="s">
        <v>42</v>
      </c>
      <c r="F2464" s="51" t="s">
        <v>449</v>
      </c>
      <c r="G2464" s="51" t="s">
        <v>450</v>
      </c>
      <c r="H2464" s="51" t="s">
        <v>342</v>
      </c>
      <c r="I2464" s="51" t="s">
        <v>343</v>
      </c>
      <c r="J2464" s="51" t="s">
        <v>911</v>
      </c>
      <c r="K2464" s="51">
        <v>-4.5999999999999999E-2</v>
      </c>
      <c r="L2464" s="51">
        <v>-3.2000000000000001E-2</v>
      </c>
      <c r="M2464" s="51">
        <v>0.13700000000000001</v>
      </c>
      <c r="N2464" s="51">
        <v>1.4E-2</v>
      </c>
      <c r="O2464" s="51">
        <v>-7.1999999999999995E-2</v>
      </c>
      <c r="P2464" s="51">
        <v>-0.09</v>
      </c>
      <c r="Q2464" s="51">
        <v>-0.12</v>
      </c>
      <c r="R2464" s="51">
        <v>1.2E-2</v>
      </c>
      <c r="S2464" s="51">
        <v>-1.4630000000000001</v>
      </c>
      <c r="T2464" s="51">
        <v>-2.0499999999999998</v>
      </c>
      <c r="U2464" s="51">
        <v>2019</v>
      </c>
    </row>
    <row r="2465" spans="1:21" ht="15.5">
      <c r="A2465" s="51">
        <v>939</v>
      </c>
      <c r="B2465" s="51" t="s">
        <v>906</v>
      </c>
      <c r="C2465" s="51" t="s">
        <v>451</v>
      </c>
      <c r="D2465" s="51" t="str">
        <f t="shared" si="38"/>
        <v>GGXCNL_NGDPEstonia</v>
      </c>
      <c r="E2465" s="51" t="s">
        <v>42</v>
      </c>
      <c r="F2465" s="51" t="s">
        <v>449</v>
      </c>
      <c r="G2465" s="51" t="s">
        <v>450</v>
      </c>
      <c r="H2465" s="51" t="s">
        <v>392</v>
      </c>
      <c r="I2465" s="51"/>
      <c r="J2465" s="51" t="s">
        <v>452</v>
      </c>
      <c r="K2465" s="51">
        <v>-0.25600000000000001</v>
      </c>
      <c r="L2465" s="51">
        <v>-0.16900000000000001</v>
      </c>
      <c r="M2465" s="51">
        <v>0.68100000000000005</v>
      </c>
      <c r="N2465" s="51">
        <v>6.9000000000000006E-2</v>
      </c>
      <c r="O2465" s="51">
        <v>-0.32800000000000001</v>
      </c>
      <c r="P2465" s="51">
        <v>-0.379</v>
      </c>
      <c r="Q2465" s="51">
        <v>-0.46300000000000002</v>
      </c>
      <c r="R2465" s="51">
        <v>4.1000000000000002E-2</v>
      </c>
      <c r="S2465" s="51">
        <v>-5.3849999999999998</v>
      </c>
      <c r="T2465" s="51">
        <v>-7.0990000000000002</v>
      </c>
      <c r="U2465" s="51">
        <v>2019</v>
      </c>
    </row>
    <row r="2466" spans="1:21" ht="15.5">
      <c r="A2466" s="51">
        <v>939</v>
      </c>
      <c r="B2466" s="51" t="s">
        <v>906</v>
      </c>
      <c r="C2466" s="51" t="s">
        <v>453</v>
      </c>
      <c r="D2466" s="51" t="str">
        <f t="shared" si="38"/>
        <v>GGSBEstonia</v>
      </c>
      <c r="E2466" s="51" t="s">
        <v>42</v>
      </c>
      <c r="F2466" s="51" t="s">
        <v>454</v>
      </c>
      <c r="G2466" s="51" t="s">
        <v>455</v>
      </c>
      <c r="H2466" s="51" t="s">
        <v>342</v>
      </c>
      <c r="I2466" s="51" t="s">
        <v>343</v>
      </c>
      <c r="J2466" s="51" t="s">
        <v>911</v>
      </c>
      <c r="K2466" s="51">
        <v>0.18</v>
      </c>
      <c r="L2466" s="51">
        <v>0.13700000000000001</v>
      </c>
      <c r="M2466" s="51">
        <v>0.25800000000000001</v>
      </c>
      <c r="N2466" s="51">
        <v>0.23100000000000001</v>
      </c>
      <c r="O2466" s="51">
        <v>5.2999999999999999E-2</v>
      </c>
      <c r="P2466" s="51">
        <v>-0.112</v>
      </c>
      <c r="Q2466" s="51">
        <v>-0.29599999999999999</v>
      </c>
      <c r="R2466" s="51">
        <v>-0.255</v>
      </c>
      <c r="S2466" s="51">
        <v>-1.4630000000000001</v>
      </c>
      <c r="T2466" s="51">
        <v>-2.1549999999999998</v>
      </c>
      <c r="U2466" s="51">
        <v>2019</v>
      </c>
    </row>
    <row r="2467" spans="1:21" ht="15.5">
      <c r="A2467" s="51">
        <v>939</v>
      </c>
      <c r="B2467" s="51" t="s">
        <v>906</v>
      </c>
      <c r="C2467" s="51" t="s">
        <v>456</v>
      </c>
      <c r="D2467" s="51" t="str">
        <f t="shared" si="38"/>
        <v>GGSB_NPGDPEstonia</v>
      </c>
      <c r="E2467" s="51" t="s">
        <v>42</v>
      </c>
      <c r="F2467" s="51" t="s">
        <v>454</v>
      </c>
      <c r="G2467" s="51" t="s">
        <v>455</v>
      </c>
      <c r="H2467" s="51" t="s">
        <v>380</v>
      </c>
      <c r="I2467" s="51"/>
      <c r="J2467" s="51" t="s">
        <v>505</v>
      </c>
      <c r="K2467" s="51">
        <v>0.98499999999999999</v>
      </c>
      <c r="L2467" s="51">
        <v>0.70599999999999996</v>
      </c>
      <c r="M2467" s="51">
        <v>1.262</v>
      </c>
      <c r="N2467" s="51">
        <v>1.095</v>
      </c>
      <c r="O2467" s="51">
        <v>0.24</v>
      </c>
      <c r="P2467" s="51">
        <v>-0.47499999999999998</v>
      </c>
      <c r="Q2467" s="51">
        <v>-1.169</v>
      </c>
      <c r="R2467" s="51">
        <v>-0.93700000000000006</v>
      </c>
      <c r="S2467" s="51">
        <v>-5.2830000000000004</v>
      </c>
      <c r="T2467" s="51">
        <v>-7.3639999999999999</v>
      </c>
      <c r="U2467" s="51">
        <v>2019</v>
      </c>
    </row>
    <row r="2468" spans="1:21" ht="15.5">
      <c r="A2468" s="51">
        <v>939</v>
      </c>
      <c r="B2468" s="51" t="s">
        <v>906</v>
      </c>
      <c r="C2468" s="51" t="s">
        <v>457</v>
      </c>
      <c r="D2468" s="51" t="str">
        <f t="shared" si="38"/>
        <v>GGXONLBEstonia</v>
      </c>
      <c r="E2468" s="51" t="s">
        <v>42</v>
      </c>
      <c r="F2468" s="51" t="s">
        <v>458</v>
      </c>
      <c r="G2468" s="51" t="s">
        <v>459</v>
      </c>
      <c r="H2468" s="51" t="s">
        <v>342</v>
      </c>
      <c r="I2468" s="51" t="s">
        <v>343</v>
      </c>
      <c r="J2468" s="51" t="s">
        <v>911</v>
      </c>
      <c r="K2468" s="51">
        <v>-6.3E-2</v>
      </c>
      <c r="L2468" s="51">
        <v>-4.7E-2</v>
      </c>
      <c r="M2468" s="51">
        <v>0.122</v>
      </c>
      <c r="N2468" s="51">
        <v>-6.0000000000000001E-3</v>
      </c>
      <c r="O2468" s="51">
        <v>-9.1999999999999998E-2</v>
      </c>
      <c r="P2468" s="51">
        <v>-0.10100000000000001</v>
      </c>
      <c r="Q2468" s="51">
        <v>-0.129</v>
      </c>
      <c r="R2468" s="51">
        <v>8.9999999999999993E-3</v>
      </c>
      <c r="S2468" s="51">
        <v>-1.4570000000000001</v>
      </c>
      <c r="T2468" s="51">
        <v>-2.04</v>
      </c>
      <c r="U2468" s="51">
        <v>2019</v>
      </c>
    </row>
    <row r="2469" spans="1:21" ht="15.5">
      <c r="A2469" s="51">
        <v>939</v>
      </c>
      <c r="B2469" s="51" t="s">
        <v>906</v>
      </c>
      <c r="C2469" s="51" t="s">
        <v>460</v>
      </c>
      <c r="D2469" s="51" t="str">
        <f t="shared" si="38"/>
        <v>GGXONLB_NGDPEstonia</v>
      </c>
      <c r="E2469" s="51" t="s">
        <v>42</v>
      </c>
      <c r="F2469" s="51" t="s">
        <v>458</v>
      </c>
      <c r="G2469" s="51" t="s">
        <v>459</v>
      </c>
      <c r="H2469" s="51" t="s">
        <v>392</v>
      </c>
      <c r="I2469" s="51"/>
      <c r="J2469" s="51" t="s">
        <v>461</v>
      </c>
      <c r="K2469" s="51">
        <v>-0.35099999999999998</v>
      </c>
      <c r="L2469" s="51">
        <v>-0.249</v>
      </c>
      <c r="M2469" s="51">
        <v>0.60599999999999998</v>
      </c>
      <c r="N2469" s="51">
        <v>-2.7E-2</v>
      </c>
      <c r="O2469" s="51">
        <v>-0.41899999999999998</v>
      </c>
      <c r="P2469" s="51">
        <v>-0.42499999999999999</v>
      </c>
      <c r="Q2469" s="51">
        <v>-0.498</v>
      </c>
      <c r="R2469" s="51">
        <v>3.1E-2</v>
      </c>
      <c r="S2469" s="51">
        <v>-5.3639999999999999</v>
      </c>
      <c r="T2469" s="51">
        <v>-7.0650000000000004</v>
      </c>
      <c r="U2469" s="51">
        <v>2019</v>
      </c>
    </row>
    <row r="2470" spans="1:21" ht="15.5">
      <c r="A2470" s="51">
        <v>939</v>
      </c>
      <c r="B2470" s="51" t="s">
        <v>906</v>
      </c>
      <c r="C2470" s="51" t="s">
        <v>462</v>
      </c>
      <c r="D2470" s="51" t="str">
        <f t="shared" si="38"/>
        <v>GGXWDNEstonia</v>
      </c>
      <c r="E2470" s="51" t="s">
        <v>42</v>
      </c>
      <c r="F2470" s="51" t="s">
        <v>463</v>
      </c>
      <c r="G2470" s="51" t="s">
        <v>464</v>
      </c>
      <c r="H2470" s="51" t="s">
        <v>342</v>
      </c>
      <c r="I2470" s="51" t="s">
        <v>343</v>
      </c>
      <c r="J2470" s="51" t="s">
        <v>911</v>
      </c>
      <c r="K2470" s="51">
        <v>-0.85699999999999998</v>
      </c>
      <c r="L2470" s="51">
        <v>-0.82499999999999996</v>
      </c>
      <c r="M2470" s="51">
        <v>-0.76300000000000001</v>
      </c>
      <c r="N2470" s="51">
        <v>-0.41799999999999998</v>
      </c>
      <c r="O2470" s="51">
        <v>-0.42</v>
      </c>
      <c r="P2470" s="51">
        <v>-0.42799999999999999</v>
      </c>
      <c r="Q2470" s="51">
        <v>-0.45600000000000002</v>
      </c>
      <c r="R2470" s="51">
        <v>-0.60499999999999998</v>
      </c>
      <c r="S2470" s="51">
        <v>0.16600000000000001</v>
      </c>
      <c r="T2470" s="51">
        <v>2.9940000000000002</v>
      </c>
      <c r="U2470" s="51">
        <v>2019</v>
      </c>
    </row>
    <row r="2471" spans="1:21" ht="15.5">
      <c r="A2471" s="51">
        <v>939</v>
      </c>
      <c r="B2471" s="51" t="s">
        <v>906</v>
      </c>
      <c r="C2471" s="51" t="s">
        <v>465</v>
      </c>
      <c r="D2471" s="51" t="str">
        <f t="shared" si="38"/>
        <v>GGXWDN_NGDPEstonia</v>
      </c>
      <c r="E2471" s="51" t="s">
        <v>42</v>
      </c>
      <c r="F2471" s="51" t="s">
        <v>463</v>
      </c>
      <c r="G2471" s="51" t="s">
        <v>464</v>
      </c>
      <c r="H2471" s="51" t="s">
        <v>392</v>
      </c>
      <c r="I2471" s="51"/>
      <c r="J2471" s="51" t="s">
        <v>487</v>
      </c>
      <c r="K2471" s="51">
        <v>-4.7489999999999997</v>
      </c>
      <c r="L2471" s="51">
        <v>-4.3360000000000003</v>
      </c>
      <c r="M2471" s="51">
        <v>-3.778</v>
      </c>
      <c r="N2471" s="51">
        <v>-2.0099999999999998</v>
      </c>
      <c r="O2471" s="51">
        <v>-1.9159999999999999</v>
      </c>
      <c r="P2471" s="51">
        <v>-1.796</v>
      </c>
      <c r="Q2471" s="51">
        <v>-1.758</v>
      </c>
      <c r="R2471" s="51">
        <v>-2.153</v>
      </c>
      <c r="S2471" s="51">
        <v>0.61099999999999999</v>
      </c>
      <c r="T2471" s="51">
        <v>10.368</v>
      </c>
      <c r="U2471" s="51">
        <v>2019</v>
      </c>
    </row>
    <row r="2472" spans="1:21" ht="15.5">
      <c r="A2472" s="51">
        <v>939</v>
      </c>
      <c r="B2472" s="51" t="s">
        <v>906</v>
      </c>
      <c r="C2472" s="51" t="s">
        <v>466</v>
      </c>
      <c r="D2472" s="51" t="str">
        <f t="shared" si="38"/>
        <v>GGXWDGEstonia</v>
      </c>
      <c r="E2472" s="51" t="s">
        <v>42</v>
      </c>
      <c r="F2472" s="51" t="s">
        <v>467</v>
      </c>
      <c r="G2472" s="51" t="s">
        <v>468</v>
      </c>
      <c r="H2472" s="51" t="s">
        <v>342</v>
      </c>
      <c r="I2472" s="51" t="s">
        <v>343</v>
      </c>
      <c r="J2472" s="51" t="s">
        <v>911</v>
      </c>
      <c r="K2472" s="51">
        <v>1.7629999999999999</v>
      </c>
      <c r="L2472" s="51">
        <v>1.9339999999999999</v>
      </c>
      <c r="M2472" s="51">
        <v>2.13</v>
      </c>
      <c r="N2472" s="51">
        <v>2.077</v>
      </c>
      <c r="O2472" s="51">
        <v>2.1739999999999999</v>
      </c>
      <c r="P2472" s="51">
        <v>2.1739999999999999</v>
      </c>
      <c r="Q2472" s="51">
        <v>2.1269999999999998</v>
      </c>
      <c r="R2472" s="51">
        <v>2.3719999999999999</v>
      </c>
      <c r="S2472" s="51">
        <v>5.0250000000000004</v>
      </c>
      <c r="T2472" s="51">
        <v>7.2610000000000001</v>
      </c>
      <c r="U2472" s="51">
        <v>2019</v>
      </c>
    </row>
    <row r="2473" spans="1:21" ht="15.5">
      <c r="A2473" s="51">
        <v>939</v>
      </c>
      <c r="B2473" s="51" t="s">
        <v>906</v>
      </c>
      <c r="C2473" s="51" t="s">
        <v>469</v>
      </c>
      <c r="D2473" s="51" t="str">
        <f t="shared" si="38"/>
        <v>GGXWDG_NGDPEstonia</v>
      </c>
      <c r="E2473" s="51" t="s">
        <v>42</v>
      </c>
      <c r="F2473" s="51" t="s">
        <v>467</v>
      </c>
      <c r="G2473" s="51" t="s">
        <v>468</v>
      </c>
      <c r="H2473" s="51" t="s">
        <v>392</v>
      </c>
      <c r="I2473" s="51"/>
      <c r="J2473" s="51" t="s">
        <v>470</v>
      </c>
      <c r="K2473" s="51">
        <v>9.7639999999999993</v>
      </c>
      <c r="L2473" s="51">
        <v>10.162000000000001</v>
      </c>
      <c r="M2473" s="51">
        <v>10.555</v>
      </c>
      <c r="N2473" s="51">
        <v>9.9960000000000004</v>
      </c>
      <c r="O2473" s="51">
        <v>9.9130000000000003</v>
      </c>
      <c r="P2473" s="51">
        <v>9.1120000000000001</v>
      </c>
      <c r="Q2473" s="51">
        <v>8.2010000000000005</v>
      </c>
      <c r="R2473" s="51">
        <v>8.4390000000000001</v>
      </c>
      <c r="S2473" s="51">
        <v>18.498000000000001</v>
      </c>
      <c r="T2473" s="51">
        <v>25.143999999999998</v>
      </c>
      <c r="U2473" s="51">
        <v>2019</v>
      </c>
    </row>
    <row r="2474" spans="1:21" ht="15.5">
      <c r="A2474" s="51">
        <v>939</v>
      </c>
      <c r="B2474" s="51" t="s">
        <v>906</v>
      </c>
      <c r="C2474" s="51" t="s">
        <v>471</v>
      </c>
      <c r="D2474" s="51" t="str">
        <f t="shared" si="38"/>
        <v>NGDP_FYEstonia</v>
      </c>
      <c r="E2474" s="51" t="s">
        <v>42</v>
      </c>
      <c r="F2474" s="51" t="s">
        <v>472</v>
      </c>
      <c r="G2474" s="51" t="s">
        <v>473</v>
      </c>
      <c r="H2474" s="51" t="s">
        <v>342</v>
      </c>
      <c r="I2474" s="51" t="s">
        <v>343</v>
      </c>
      <c r="J2474" s="51" t="s">
        <v>911</v>
      </c>
      <c r="K2474" s="51">
        <v>18.050999999999998</v>
      </c>
      <c r="L2474" s="51">
        <v>19.033000000000001</v>
      </c>
      <c r="M2474" s="51">
        <v>20.18</v>
      </c>
      <c r="N2474" s="51">
        <v>20.782</v>
      </c>
      <c r="O2474" s="51">
        <v>21.931000000000001</v>
      </c>
      <c r="P2474" s="51">
        <v>23.858000000000001</v>
      </c>
      <c r="Q2474" s="51">
        <v>25.937999999999999</v>
      </c>
      <c r="R2474" s="51">
        <v>28.111999999999998</v>
      </c>
      <c r="S2474" s="51">
        <v>27.167000000000002</v>
      </c>
      <c r="T2474" s="51">
        <v>28.879000000000001</v>
      </c>
      <c r="U2474" s="51">
        <v>2019</v>
      </c>
    </row>
    <row r="2475" spans="1:21" ht="15.5">
      <c r="A2475" s="51">
        <v>939</v>
      </c>
      <c r="B2475" s="51" t="s">
        <v>906</v>
      </c>
      <c r="C2475" s="51" t="s">
        <v>474</v>
      </c>
      <c r="D2475" s="51" t="str">
        <f t="shared" si="38"/>
        <v>BCAEstonia</v>
      </c>
      <c r="E2475" s="51" t="s">
        <v>42</v>
      </c>
      <c r="F2475" s="51" t="s">
        <v>475</v>
      </c>
      <c r="G2475" s="51" t="s">
        <v>476</v>
      </c>
      <c r="H2475" s="51" t="s">
        <v>352</v>
      </c>
      <c r="I2475" s="51" t="s">
        <v>343</v>
      </c>
      <c r="J2475" s="51" t="s">
        <v>912</v>
      </c>
      <c r="K2475" s="51">
        <v>-0.437</v>
      </c>
      <c r="L2475" s="51">
        <v>7.2999999999999995E-2</v>
      </c>
      <c r="M2475" s="51">
        <v>0.191</v>
      </c>
      <c r="N2475" s="51">
        <v>0.40600000000000003</v>
      </c>
      <c r="O2475" s="51">
        <v>0.29599999999999999</v>
      </c>
      <c r="P2475" s="51">
        <v>0.61699999999999999</v>
      </c>
      <c r="Q2475" s="51">
        <v>0.28199999999999997</v>
      </c>
      <c r="R2475" s="51">
        <v>0.61899999999999999</v>
      </c>
      <c r="S2475" s="51">
        <v>-0.32300000000000001</v>
      </c>
      <c r="T2475" s="51">
        <v>0.13900000000000001</v>
      </c>
      <c r="U2475" s="51">
        <v>2020</v>
      </c>
    </row>
    <row r="2476" spans="1:21" ht="15.5">
      <c r="A2476" s="51">
        <v>939</v>
      </c>
      <c r="B2476" s="51" t="s">
        <v>906</v>
      </c>
      <c r="C2476" s="51" t="s">
        <v>478</v>
      </c>
      <c r="D2476" s="51" t="str">
        <f t="shared" si="38"/>
        <v>BCA_NGDPDEstonia</v>
      </c>
      <c r="E2476" s="51" t="s">
        <v>42</v>
      </c>
      <c r="F2476" s="51" t="s">
        <v>475</v>
      </c>
      <c r="G2476" s="51" t="s">
        <v>476</v>
      </c>
      <c r="H2476" s="51" t="s">
        <v>392</v>
      </c>
      <c r="I2476" s="51"/>
      <c r="J2476" s="51" t="s">
        <v>479</v>
      </c>
      <c r="K2476" s="51">
        <v>-1.883</v>
      </c>
      <c r="L2476" s="51">
        <v>0.28999999999999998</v>
      </c>
      <c r="M2476" s="51">
        <v>0.71099999999999997</v>
      </c>
      <c r="N2476" s="51">
        <v>1.7609999999999999</v>
      </c>
      <c r="O2476" s="51">
        <v>1.2210000000000001</v>
      </c>
      <c r="P2476" s="51">
        <v>2.2890000000000001</v>
      </c>
      <c r="Q2476" s="51">
        <v>0.91900000000000004</v>
      </c>
      <c r="R2476" s="51">
        <v>1.9670000000000001</v>
      </c>
      <c r="S2476" s="51">
        <v>-1.04</v>
      </c>
      <c r="T2476" s="51">
        <v>0.39600000000000002</v>
      </c>
      <c r="U2476" s="51">
        <v>2020</v>
      </c>
    </row>
    <row r="2477" spans="1:21" ht="15.5">
      <c r="A2477" s="51">
        <v>734</v>
      </c>
      <c r="B2477" s="51" t="s">
        <v>913</v>
      </c>
      <c r="C2477" s="51" t="s">
        <v>338</v>
      </c>
      <c r="D2477" s="51" t="str">
        <f t="shared" si="38"/>
        <v>NGDP_REswatini</v>
      </c>
      <c r="E2477" s="51" t="s">
        <v>914</v>
      </c>
      <c r="F2477" s="51" t="s">
        <v>340</v>
      </c>
      <c r="G2477" s="51" t="s">
        <v>341</v>
      </c>
      <c r="H2477" s="51" t="s">
        <v>342</v>
      </c>
      <c r="I2477" s="51" t="s">
        <v>343</v>
      </c>
      <c r="J2477" s="51" t="s">
        <v>915</v>
      </c>
      <c r="K2477" s="51">
        <v>36.889000000000003</v>
      </c>
      <c r="L2477" s="51">
        <v>38.314</v>
      </c>
      <c r="M2477" s="51">
        <v>38.664000000000001</v>
      </c>
      <c r="N2477" s="51">
        <v>39.515999999999998</v>
      </c>
      <c r="O2477" s="51">
        <v>39.951000000000001</v>
      </c>
      <c r="P2477" s="51">
        <v>40.76</v>
      </c>
      <c r="Q2477" s="51">
        <v>41.726999999999997</v>
      </c>
      <c r="R2477" s="51">
        <v>42.662999999999997</v>
      </c>
      <c r="S2477" s="51">
        <v>41.238</v>
      </c>
      <c r="T2477" s="51">
        <v>41.823</v>
      </c>
      <c r="U2477" s="51">
        <v>2019</v>
      </c>
    </row>
    <row r="2478" spans="1:21" ht="15.5">
      <c r="A2478" s="51">
        <v>734</v>
      </c>
      <c r="B2478" s="51" t="s">
        <v>913</v>
      </c>
      <c r="C2478" s="51" t="s">
        <v>345</v>
      </c>
      <c r="D2478" s="51" t="str">
        <f t="shared" si="38"/>
        <v>NGDP_RPCHEswatini</v>
      </c>
      <c r="E2478" s="51" t="s">
        <v>914</v>
      </c>
      <c r="F2478" s="51" t="s">
        <v>340</v>
      </c>
      <c r="G2478" s="51" t="s">
        <v>346</v>
      </c>
      <c r="H2478" s="51" t="s">
        <v>347</v>
      </c>
      <c r="I2478" s="51"/>
      <c r="J2478" s="51" t="s">
        <v>348</v>
      </c>
      <c r="K2478" s="51">
        <v>5.391</v>
      </c>
      <c r="L2478" s="51">
        <v>3.8620000000000001</v>
      </c>
      <c r="M2478" s="51">
        <v>0.91300000000000003</v>
      </c>
      <c r="N2478" s="51">
        <v>2.2029999999999998</v>
      </c>
      <c r="O2478" s="51">
        <v>1.101</v>
      </c>
      <c r="P2478" s="51">
        <v>2.0270000000000001</v>
      </c>
      <c r="Q2478" s="51">
        <v>2.3719999999999999</v>
      </c>
      <c r="R2478" s="51">
        <v>2.2440000000000002</v>
      </c>
      <c r="S2478" s="51">
        <v>-3.3420000000000001</v>
      </c>
      <c r="T2478" s="51">
        <v>1.42</v>
      </c>
      <c r="U2478" s="51">
        <v>2019</v>
      </c>
    </row>
    <row r="2479" spans="1:21" ht="15.5">
      <c r="A2479" s="51">
        <v>734</v>
      </c>
      <c r="B2479" s="51" t="s">
        <v>913</v>
      </c>
      <c r="C2479" s="51" t="s">
        <v>349</v>
      </c>
      <c r="D2479" s="51" t="str">
        <f t="shared" si="38"/>
        <v>NGDPEswatini</v>
      </c>
      <c r="E2479" s="51" t="s">
        <v>914</v>
      </c>
      <c r="F2479" s="51" t="s">
        <v>155</v>
      </c>
      <c r="G2479" s="51" t="s">
        <v>350</v>
      </c>
      <c r="H2479" s="51" t="s">
        <v>342</v>
      </c>
      <c r="I2479" s="51" t="s">
        <v>343</v>
      </c>
      <c r="J2479" s="51" t="s">
        <v>915</v>
      </c>
      <c r="K2479" s="51">
        <v>40.119</v>
      </c>
      <c r="L2479" s="51">
        <v>44.390999999999998</v>
      </c>
      <c r="M2479" s="51">
        <v>47.994</v>
      </c>
      <c r="N2479" s="51">
        <v>51.783999999999999</v>
      </c>
      <c r="O2479" s="51">
        <v>56.131999999999998</v>
      </c>
      <c r="P2479" s="51">
        <v>58.689</v>
      </c>
      <c r="Q2479" s="51">
        <v>61.771000000000001</v>
      </c>
      <c r="R2479" s="51">
        <v>64.614999999999995</v>
      </c>
      <c r="S2479" s="51">
        <v>65.02</v>
      </c>
      <c r="T2479" s="51">
        <v>69.174000000000007</v>
      </c>
      <c r="U2479" s="51">
        <v>2019</v>
      </c>
    </row>
    <row r="2480" spans="1:21" ht="15.5">
      <c r="A2480" s="51">
        <v>734</v>
      </c>
      <c r="B2480" s="51" t="s">
        <v>913</v>
      </c>
      <c r="C2480" s="51" t="s">
        <v>157</v>
      </c>
      <c r="D2480" s="51" t="str">
        <f t="shared" si="38"/>
        <v>NGDPDEswatini</v>
      </c>
      <c r="E2480" s="51" t="s">
        <v>914</v>
      </c>
      <c r="F2480" s="51" t="s">
        <v>155</v>
      </c>
      <c r="G2480" s="51" t="s">
        <v>351</v>
      </c>
      <c r="H2480" s="51" t="s">
        <v>352</v>
      </c>
      <c r="I2480" s="51" t="s">
        <v>343</v>
      </c>
      <c r="J2480" s="51" t="s">
        <v>353</v>
      </c>
      <c r="K2480" s="51">
        <v>4.8869999999999996</v>
      </c>
      <c r="L2480" s="51">
        <v>4.5999999999999996</v>
      </c>
      <c r="M2480" s="51">
        <v>4.4260000000000002</v>
      </c>
      <c r="N2480" s="51">
        <v>4.0609999999999999</v>
      </c>
      <c r="O2480" s="51">
        <v>3.8149999999999999</v>
      </c>
      <c r="P2480" s="51">
        <v>4.407</v>
      </c>
      <c r="Q2480" s="51">
        <v>4.6660000000000004</v>
      </c>
      <c r="R2480" s="51">
        <v>4.4710000000000001</v>
      </c>
      <c r="S2480" s="51">
        <v>3.9489999999999998</v>
      </c>
      <c r="T2480" s="51">
        <v>4.226</v>
      </c>
      <c r="U2480" s="51">
        <v>2019</v>
      </c>
    </row>
    <row r="2481" spans="1:21" ht="15.5">
      <c r="A2481" s="51">
        <v>734</v>
      </c>
      <c r="B2481" s="51" t="s">
        <v>913</v>
      </c>
      <c r="C2481" s="51" t="s">
        <v>354</v>
      </c>
      <c r="D2481" s="51" t="str">
        <f t="shared" si="38"/>
        <v>PPPGDPEswatini</v>
      </c>
      <c r="E2481" s="51" t="s">
        <v>914</v>
      </c>
      <c r="F2481" s="51" t="s">
        <v>155</v>
      </c>
      <c r="G2481" s="51" t="s">
        <v>355</v>
      </c>
      <c r="H2481" s="51" t="s">
        <v>356</v>
      </c>
      <c r="I2481" s="51" t="s">
        <v>343</v>
      </c>
      <c r="J2481" s="51" t="s">
        <v>353</v>
      </c>
      <c r="K2481" s="51">
        <v>8.9220000000000006</v>
      </c>
      <c r="L2481" s="51">
        <v>9.4649999999999999</v>
      </c>
      <c r="M2481" s="51">
        <v>9.6329999999999991</v>
      </c>
      <c r="N2481" s="51">
        <v>9.7279999999999998</v>
      </c>
      <c r="O2481" s="51">
        <v>9.6980000000000004</v>
      </c>
      <c r="P2481" s="51">
        <v>9.4570000000000007</v>
      </c>
      <c r="Q2481" s="51">
        <v>9.9139999999999997</v>
      </c>
      <c r="R2481" s="51">
        <v>10.318</v>
      </c>
      <c r="S2481" s="51">
        <v>10.093999999999999</v>
      </c>
      <c r="T2481" s="51">
        <v>10.423999999999999</v>
      </c>
      <c r="U2481" s="51">
        <v>2019</v>
      </c>
    </row>
    <row r="2482" spans="1:21" ht="15.5">
      <c r="A2482" s="51">
        <v>734</v>
      </c>
      <c r="B2482" s="51" t="s">
        <v>913</v>
      </c>
      <c r="C2482" s="51" t="s">
        <v>357</v>
      </c>
      <c r="D2482" s="51" t="str">
        <f t="shared" si="38"/>
        <v>NGDP_DEswatini</v>
      </c>
      <c r="E2482" s="51" t="s">
        <v>914</v>
      </c>
      <c r="F2482" s="51" t="s">
        <v>358</v>
      </c>
      <c r="G2482" s="51" t="s">
        <v>359</v>
      </c>
      <c r="H2482" s="51" t="s">
        <v>360</v>
      </c>
      <c r="I2482" s="51"/>
      <c r="J2482" s="51" t="s">
        <v>361</v>
      </c>
      <c r="K2482" s="51">
        <v>108.75700000000001</v>
      </c>
      <c r="L2482" s="51">
        <v>115.86199999999999</v>
      </c>
      <c r="M2482" s="51">
        <v>124.131</v>
      </c>
      <c r="N2482" s="51">
        <v>131.04599999999999</v>
      </c>
      <c r="O2482" s="51">
        <v>140.50299999999999</v>
      </c>
      <c r="P2482" s="51">
        <v>143.98599999999999</v>
      </c>
      <c r="Q2482" s="51">
        <v>148.035</v>
      </c>
      <c r="R2482" s="51">
        <v>151.452</v>
      </c>
      <c r="S2482" s="51">
        <v>157.672</v>
      </c>
      <c r="T2482" s="51">
        <v>165.39599999999999</v>
      </c>
      <c r="U2482" s="51">
        <v>2019</v>
      </c>
    </row>
    <row r="2483" spans="1:21" ht="15.5">
      <c r="A2483" s="51">
        <v>734</v>
      </c>
      <c r="B2483" s="51" t="s">
        <v>913</v>
      </c>
      <c r="C2483" s="51" t="s">
        <v>362</v>
      </c>
      <c r="D2483" s="51" t="str">
        <f t="shared" si="38"/>
        <v>NGDPRPCEswatini</v>
      </c>
      <c r="E2483" s="51" t="s">
        <v>914</v>
      </c>
      <c r="F2483" s="51" t="s">
        <v>363</v>
      </c>
      <c r="G2483" s="51" t="s">
        <v>364</v>
      </c>
      <c r="H2483" s="51" t="s">
        <v>342</v>
      </c>
      <c r="I2483" s="51" t="s">
        <v>333</v>
      </c>
      <c r="J2483" s="51" t="s">
        <v>365</v>
      </c>
      <c r="K2483" s="51">
        <v>34938.14</v>
      </c>
      <c r="L2483" s="51">
        <v>36032.31</v>
      </c>
      <c r="M2483" s="51">
        <v>36107.4</v>
      </c>
      <c r="N2483" s="51">
        <v>36647</v>
      </c>
      <c r="O2483" s="51">
        <v>36795.17</v>
      </c>
      <c r="P2483" s="51">
        <v>37284.04</v>
      </c>
      <c r="Q2483" s="51">
        <v>37794.11</v>
      </c>
      <c r="R2483" s="51">
        <v>38263.370000000003</v>
      </c>
      <c r="S2483" s="51">
        <v>36593.050000000003</v>
      </c>
      <c r="T2483" s="51">
        <v>36719.69</v>
      </c>
      <c r="U2483" s="51">
        <v>2017</v>
      </c>
    </row>
    <row r="2484" spans="1:21" ht="15.5">
      <c r="A2484" s="51">
        <v>734</v>
      </c>
      <c r="B2484" s="51" t="s">
        <v>913</v>
      </c>
      <c r="C2484" s="51" t="s">
        <v>366</v>
      </c>
      <c r="D2484" s="51" t="str">
        <f t="shared" si="38"/>
        <v>NGDPRPPPPCEswatini</v>
      </c>
      <c r="E2484" s="51" t="s">
        <v>914</v>
      </c>
      <c r="F2484" s="51" t="s">
        <v>363</v>
      </c>
      <c r="G2484" s="51" t="s">
        <v>367</v>
      </c>
      <c r="H2484" s="51" t="s">
        <v>368</v>
      </c>
      <c r="I2484" s="51" t="s">
        <v>333</v>
      </c>
      <c r="J2484" s="51" t="s">
        <v>365</v>
      </c>
      <c r="K2484" s="51">
        <v>8106.54</v>
      </c>
      <c r="L2484" s="51">
        <v>8360.42</v>
      </c>
      <c r="M2484" s="51">
        <v>8377.84</v>
      </c>
      <c r="N2484" s="51">
        <v>8503.0400000000009</v>
      </c>
      <c r="O2484" s="51">
        <v>8537.42</v>
      </c>
      <c r="P2484" s="51">
        <v>8650.85</v>
      </c>
      <c r="Q2484" s="51">
        <v>8769.2000000000007</v>
      </c>
      <c r="R2484" s="51">
        <v>8878.08</v>
      </c>
      <c r="S2484" s="51">
        <v>8490.52</v>
      </c>
      <c r="T2484" s="51">
        <v>8519.9</v>
      </c>
      <c r="U2484" s="51">
        <v>2017</v>
      </c>
    </row>
    <row r="2485" spans="1:21" ht="15.5">
      <c r="A2485" s="51">
        <v>734</v>
      </c>
      <c r="B2485" s="51" t="s">
        <v>913</v>
      </c>
      <c r="C2485" s="51" t="s">
        <v>369</v>
      </c>
      <c r="D2485" s="51" t="str">
        <f t="shared" si="38"/>
        <v>NGDPPCEswatini</v>
      </c>
      <c r="E2485" s="51" t="s">
        <v>914</v>
      </c>
      <c r="F2485" s="51" t="s">
        <v>370</v>
      </c>
      <c r="G2485" s="51" t="s">
        <v>371</v>
      </c>
      <c r="H2485" s="51" t="s">
        <v>342</v>
      </c>
      <c r="I2485" s="51" t="s">
        <v>333</v>
      </c>
      <c r="J2485" s="51" t="s">
        <v>372</v>
      </c>
      <c r="K2485" s="51">
        <v>37997.550000000003</v>
      </c>
      <c r="L2485" s="51">
        <v>41747.72</v>
      </c>
      <c r="M2485" s="51">
        <v>44820.59</v>
      </c>
      <c r="N2485" s="51">
        <v>48024.53</v>
      </c>
      <c r="O2485" s="51">
        <v>51698.49</v>
      </c>
      <c r="P2485" s="51">
        <v>53683.63</v>
      </c>
      <c r="Q2485" s="51">
        <v>55948.61</v>
      </c>
      <c r="R2485" s="51">
        <v>57950.77</v>
      </c>
      <c r="S2485" s="51">
        <v>57697</v>
      </c>
      <c r="T2485" s="51">
        <v>60732.93</v>
      </c>
      <c r="U2485" s="51">
        <v>2017</v>
      </c>
    </row>
    <row r="2486" spans="1:21" ht="15.5">
      <c r="A2486" s="51">
        <v>734</v>
      </c>
      <c r="B2486" s="51" t="s">
        <v>913</v>
      </c>
      <c r="C2486" s="51" t="s">
        <v>373</v>
      </c>
      <c r="D2486" s="51" t="str">
        <f t="shared" si="38"/>
        <v>NGDPDPCEswatini</v>
      </c>
      <c r="E2486" s="51" t="s">
        <v>914</v>
      </c>
      <c r="F2486" s="51" t="s">
        <v>370</v>
      </c>
      <c r="G2486" s="51" t="s">
        <v>374</v>
      </c>
      <c r="H2486" s="51" t="s">
        <v>352</v>
      </c>
      <c r="I2486" s="51" t="s">
        <v>333</v>
      </c>
      <c r="J2486" s="51" t="s">
        <v>372</v>
      </c>
      <c r="K2486" s="51">
        <v>4628.25</v>
      </c>
      <c r="L2486" s="51">
        <v>4326</v>
      </c>
      <c r="M2486" s="51">
        <v>4133.03</v>
      </c>
      <c r="N2486" s="51">
        <v>3765.92</v>
      </c>
      <c r="O2486" s="51">
        <v>3513.8</v>
      </c>
      <c r="P2486" s="51">
        <v>4031.06</v>
      </c>
      <c r="Q2486" s="51">
        <v>4225.91</v>
      </c>
      <c r="R2486" s="51">
        <v>4009.99</v>
      </c>
      <c r="S2486" s="51">
        <v>3504.45</v>
      </c>
      <c r="T2486" s="51">
        <v>3710.13</v>
      </c>
      <c r="U2486" s="51">
        <v>2017</v>
      </c>
    </row>
    <row r="2487" spans="1:21" ht="15.5">
      <c r="A2487" s="51">
        <v>734</v>
      </c>
      <c r="B2487" s="51" t="s">
        <v>913</v>
      </c>
      <c r="C2487" s="51" t="s">
        <v>375</v>
      </c>
      <c r="D2487" s="51" t="str">
        <f t="shared" si="38"/>
        <v>PPPPCEswatini</v>
      </c>
      <c r="E2487" s="51" t="s">
        <v>914</v>
      </c>
      <c r="F2487" s="51" t="s">
        <v>370</v>
      </c>
      <c r="G2487" s="51" t="s">
        <v>376</v>
      </c>
      <c r="H2487" s="51" t="s">
        <v>356</v>
      </c>
      <c r="I2487" s="51" t="s">
        <v>333</v>
      </c>
      <c r="J2487" s="51" t="s">
        <v>372</v>
      </c>
      <c r="K2487" s="51">
        <v>8450.24</v>
      </c>
      <c r="L2487" s="51">
        <v>8901.4</v>
      </c>
      <c r="M2487" s="51">
        <v>8995.9599999999991</v>
      </c>
      <c r="N2487" s="51">
        <v>9022.23</v>
      </c>
      <c r="O2487" s="51">
        <v>8932.23</v>
      </c>
      <c r="P2487" s="51">
        <v>8650.85</v>
      </c>
      <c r="Q2487" s="51">
        <v>8979.74</v>
      </c>
      <c r="R2487" s="51">
        <v>9253.5400000000009</v>
      </c>
      <c r="S2487" s="51">
        <v>8956.8700000000008</v>
      </c>
      <c r="T2487" s="51">
        <v>9151.65</v>
      </c>
      <c r="U2487" s="51">
        <v>2017</v>
      </c>
    </row>
    <row r="2488" spans="1:21" ht="15.5">
      <c r="A2488" s="51">
        <v>734</v>
      </c>
      <c r="B2488" s="51" t="s">
        <v>913</v>
      </c>
      <c r="C2488" s="51" t="s">
        <v>377</v>
      </c>
      <c r="D2488" s="51" t="str">
        <f t="shared" si="38"/>
        <v>NGAP_NPGDPEswatini</v>
      </c>
      <c r="E2488" s="51" t="s">
        <v>914</v>
      </c>
      <c r="F2488" s="51" t="s">
        <v>378</v>
      </c>
      <c r="G2488" s="51" t="s">
        <v>379</v>
      </c>
      <c r="H2488" s="51" t="s">
        <v>380</v>
      </c>
      <c r="I2488" s="51"/>
      <c r="J2488" s="51"/>
      <c r="K2488" s="51"/>
      <c r="L2488" s="51"/>
      <c r="M2488" s="51"/>
      <c r="N2488" s="51"/>
      <c r="O2488" s="51"/>
      <c r="P2488" s="51"/>
      <c r="Q2488" s="51"/>
      <c r="R2488" s="51"/>
      <c r="S2488" s="51"/>
      <c r="T2488" s="51"/>
      <c r="U2488" s="51"/>
    </row>
    <row r="2489" spans="1:21" ht="15.5">
      <c r="A2489" s="51">
        <v>734</v>
      </c>
      <c r="B2489" s="51" t="s">
        <v>913</v>
      </c>
      <c r="C2489" s="51" t="s">
        <v>381</v>
      </c>
      <c r="D2489" s="51" t="str">
        <f t="shared" si="38"/>
        <v>PPPSHEswatini</v>
      </c>
      <c r="E2489" s="51" t="s">
        <v>914</v>
      </c>
      <c r="F2489" s="51" t="s">
        <v>382</v>
      </c>
      <c r="G2489" s="51" t="s">
        <v>383</v>
      </c>
      <c r="H2489" s="51" t="s">
        <v>384</v>
      </c>
      <c r="I2489" s="51"/>
      <c r="J2489" s="51" t="s">
        <v>353</v>
      </c>
      <c r="K2489" s="51">
        <v>8.9999999999999993E-3</v>
      </c>
      <c r="L2489" s="51">
        <v>8.9999999999999993E-3</v>
      </c>
      <c r="M2489" s="51">
        <v>8.9999999999999993E-3</v>
      </c>
      <c r="N2489" s="51">
        <v>8.9999999999999993E-3</v>
      </c>
      <c r="O2489" s="51">
        <v>8.0000000000000002E-3</v>
      </c>
      <c r="P2489" s="51">
        <v>8.0000000000000002E-3</v>
      </c>
      <c r="Q2489" s="51">
        <v>8.0000000000000002E-3</v>
      </c>
      <c r="R2489" s="51">
        <v>8.0000000000000002E-3</v>
      </c>
      <c r="S2489" s="51">
        <v>8.0000000000000002E-3</v>
      </c>
      <c r="T2489" s="51">
        <v>7.0000000000000001E-3</v>
      </c>
      <c r="U2489" s="51">
        <v>2019</v>
      </c>
    </row>
    <row r="2490" spans="1:21" ht="15.5">
      <c r="A2490" s="51">
        <v>734</v>
      </c>
      <c r="B2490" s="51" t="s">
        <v>913</v>
      </c>
      <c r="C2490" s="51" t="s">
        <v>385</v>
      </c>
      <c r="D2490" s="51" t="str">
        <f t="shared" si="38"/>
        <v>PPPEXEswatini</v>
      </c>
      <c r="E2490" s="51" t="s">
        <v>914</v>
      </c>
      <c r="F2490" s="51" t="s">
        <v>386</v>
      </c>
      <c r="G2490" s="51" t="s">
        <v>387</v>
      </c>
      <c r="H2490" s="51" t="s">
        <v>388</v>
      </c>
      <c r="I2490" s="51"/>
      <c r="J2490" s="51" t="s">
        <v>353</v>
      </c>
      <c r="K2490" s="51">
        <v>4.4969999999999999</v>
      </c>
      <c r="L2490" s="51">
        <v>4.6900000000000004</v>
      </c>
      <c r="M2490" s="51">
        <v>4.9820000000000002</v>
      </c>
      <c r="N2490" s="51">
        <v>5.3230000000000004</v>
      </c>
      <c r="O2490" s="51">
        <v>5.7880000000000003</v>
      </c>
      <c r="P2490" s="51">
        <v>6.2060000000000004</v>
      </c>
      <c r="Q2490" s="51">
        <v>6.2309999999999999</v>
      </c>
      <c r="R2490" s="51">
        <v>6.2629999999999999</v>
      </c>
      <c r="S2490" s="51">
        <v>6.4420000000000002</v>
      </c>
      <c r="T2490" s="51">
        <v>6.6360000000000001</v>
      </c>
      <c r="U2490" s="51">
        <v>2019</v>
      </c>
    </row>
    <row r="2491" spans="1:21" ht="15.5">
      <c r="A2491" s="51">
        <v>734</v>
      </c>
      <c r="B2491" s="51" t="s">
        <v>913</v>
      </c>
      <c r="C2491" s="51" t="s">
        <v>389</v>
      </c>
      <c r="D2491" s="51" t="str">
        <f t="shared" si="38"/>
        <v>NID_NGDPEswatini</v>
      </c>
      <c r="E2491" s="51" t="s">
        <v>914</v>
      </c>
      <c r="F2491" s="51" t="s">
        <v>390</v>
      </c>
      <c r="G2491" s="51" t="s">
        <v>391</v>
      </c>
      <c r="H2491" s="51" t="s">
        <v>392</v>
      </c>
      <c r="I2491" s="51"/>
      <c r="J2491" s="51" t="s">
        <v>915</v>
      </c>
      <c r="K2491" s="51">
        <v>11.824</v>
      </c>
      <c r="L2491" s="51">
        <v>12.221</v>
      </c>
      <c r="M2491" s="51">
        <v>12.597</v>
      </c>
      <c r="N2491" s="51">
        <v>12.516</v>
      </c>
      <c r="O2491" s="51">
        <v>12.84</v>
      </c>
      <c r="P2491" s="51">
        <v>12.831</v>
      </c>
      <c r="Q2491" s="51">
        <v>13.249000000000001</v>
      </c>
      <c r="R2491" s="51">
        <v>13.472</v>
      </c>
      <c r="S2491" s="51">
        <v>12.944000000000001</v>
      </c>
      <c r="T2491" s="51">
        <v>13.412000000000001</v>
      </c>
      <c r="U2491" s="51">
        <v>2019</v>
      </c>
    </row>
    <row r="2492" spans="1:21" ht="15.5">
      <c r="A2492" s="51">
        <v>734</v>
      </c>
      <c r="B2492" s="51" t="s">
        <v>913</v>
      </c>
      <c r="C2492" s="51" t="s">
        <v>393</v>
      </c>
      <c r="D2492" s="51" t="str">
        <f t="shared" si="38"/>
        <v>NGSD_NGDPEswatini</v>
      </c>
      <c r="E2492" s="51" t="s">
        <v>914</v>
      </c>
      <c r="F2492" s="51" t="s">
        <v>394</v>
      </c>
      <c r="G2492" s="51" t="s">
        <v>395</v>
      </c>
      <c r="H2492" s="51" t="s">
        <v>392</v>
      </c>
      <c r="I2492" s="51"/>
      <c r="J2492" s="51" t="s">
        <v>915</v>
      </c>
      <c r="K2492" s="51">
        <v>16.850000000000001</v>
      </c>
      <c r="L2492" s="51">
        <v>23.061</v>
      </c>
      <c r="M2492" s="51">
        <v>24.167999999999999</v>
      </c>
      <c r="N2492" s="51">
        <v>25.484999999999999</v>
      </c>
      <c r="O2492" s="51">
        <v>20.713000000000001</v>
      </c>
      <c r="P2492" s="51">
        <v>19.076000000000001</v>
      </c>
      <c r="Q2492" s="51">
        <v>14.593999999999999</v>
      </c>
      <c r="R2492" s="51">
        <v>17.818999999999999</v>
      </c>
      <c r="S2492" s="51">
        <v>19.896999999999998</v>
      </c>
      <c r="T2492" s="51">
        <v>18.289000000000001</v>
      </c>
      <c r="U2492" s="51">
        <v>2019</v>
      </c>
    </row>
    <row r="2493" spans="1:21" ht="15.5">
      <c r="A2493" s="51">
        <v>734</v>
      </c>
      <c r="B2493" s="51" t="s">
        <v>913</v>
      </c>
      <c r="C2493" s="51" t="s">
        <v>396</v>
      </c>
      <c r="D2493" s="51" t="str">
        <f t="shared" si="38"/>
        <v>PCPIEswatini</v>
      </c>
      <c r="E2493" s="51" t="s">
        <v>914</v>
      </c>
      <c r="F2493" s="51" t="s">
        <v>397</v>
      </c>
      <c r="G2493" s="51" t="s">
        <v>398</v>
      </c>
      <c r="H2493" s="51" t="s">
        <v>360</v>
      </c>
      <c r="I2493" s="51"/>
      <c r="J2493" s="51" t="s">
        <v>916</v>
      </c>
      <c r="K2493" s="51">
        <v>232.76400000000001</v>
      </c>
      <c r="L2493" s="51">
        <v>245.84700000000001</v>
      </c>
      <c r="M2493" s="51">
        <v>259.81400000000002</v>
      </c>
      <c r="N2493" s="51">
        <v>272.678</v>
      </c>
      <c r="O2493" s="51">
        <v>294.07600000000002</v>
      </c>
      <c r="P2493" s="51">
        <v>312.37200000000001</v>
      </c>
      <c r="Q2493" s="51">
        <v>327.41300000000001</v>
      </c>
      <c r="R2493" s="51">
        <v>335.91899999999998</v>
      </c>
      <c r="S2493" s="51">
        <v>348.92599999999999</v>
      </c>
      <c r="T2493" s="51">
        <v>364.78800000000001</v>
      </c>
      <c r="U2493" s="51">
        <v>2020</v>
      </c>
    </row>
    <row r="2494" spans="1:21" ht="15.5">
      <c r="A2494" s="51">
        <v>734</v>
      </c>
      <c r="B2494" s="51" t="s">
        <v>913</v>
      </c>
      <c r="C2494" s="51" t="s">
        <v>400</v>
      </c>
      <c r="D2494" s="51" t="str">
        <f t="shared" si="38"/>
        <v>PCPIPCHEswatini</v>
      </c>
      <c r="E2494" s="51" t="s">
        <v>914</v>
      </c>
      <c r="F2494" s="51" t="s">
        <v>397</v>
      </c>
      <c r="G2494" s="51" t="s">
        <v>401</v>
      </c>
      <c r="H2494" s="51" t="s">
        <v>347</v>
      </c>
      <c r="I2494" s="51"/>
      <c r="J2494" s="51" t="s">
        <v>402</v>
      </c>
      <c r="K2494" s="51">
        <v>8.94</v>
      </c>
      <c r="L2494" s="51">
        <v>5.6210000000000004</v>
      </c>
      <c r="M2494" s="51">
        <v>5.681</v>
      </c>
      <c r="N2494" s="51">
        <v>4.9509999999999996</v>
      </c>
      <c r="O2494" s="51">
        <v>7.8470000000000004</v>
      </c>
      <c r="P2494" s="51">
        <v>6.2210000000000001</v>
      </c>
      <c r="Q2494" s="51">
        <v>4.8150000000000004</v>
      </c>
      <c r="R2494" s="51">
        <v>2.5979999999999999</v>
      </c>
      <c r="S2494" s="51">
        <v>3.8719999999999999</v>
      </c>
      <c r="T2494" s="51">
        <v>4.5460000000000003</v>
      </c>
      <c r="U2494" s="51">
        <v>2020</v>
      </c>
    </row>
    <row r="2495" spans="1:21" ht="15.5">
      <c r="A2495" s="51">
        <v>734</v>
      </c>
      <c r="B2495" s="51" t="s">
        <v>913</v>
      </c>
      <c r="C2495" s="51" t="s">
        <v>403</v>
      </c>
      <c r="D2495" s="51" t="str">
        <f t="shared" si="38"/>
        <v>PCPIEEswatini</v>
      </c>
      <c r="E2495" s="51" t="s">
        <v>914</v>
      </c>
      <c r="F2495" s="51" t="s">
        <v>404</v>
      </c>
      <c r="G2495" s="51" t="s">
        <v>405</v>
      </c>
      <c r="H2495" s="51" t="s">
        <v>360</v>
      </c>
      <c r="I2495" s="51"/>
      <c r="J2495" s="51" t="s">
        <v>916</v>
      </c>
      <c r="K2495" s="51">
        <v>237.61199999999999</v>
      </c>
      <c r="L2495" s="51">
        <v>248.11099999999999</v>
      </c>
      <c r="M2495" s="51">
        <v>263.41800000000001</v>
      </c>
      <c r="N2495" s="51">
        <v>276.35300000000001</v>
      </c>
      <c r="O2495" s="51">
        <v>300.34500000000003</v>
      </c>
      <c r="P2495" s="51">
        <v>314.47899999999998</v>
      </c>
      <c r="Q2495" s="51">
        <v>330.89499999999998</v>
      </c>
      <c r="R2495" s="51">
        <v>337.52199999999999</v>
      </c>
      <c r="S2495" s="51">
        <v>353.01600000000002</v>
      </c>
      <c r="T2495" s="51">
        <v>369.238</v>
      </c>
      <c r="U2495" s="51">
        <v>2020</v>
      </c>
    </row>
    <row r="2496" spans="1:21" ht="15.5">
      <c r="A2496" s="51">
        <v>734</v>
      </c>
      <c r="B2496" s="51" t="s">
        <v>913</v>
      </c>
      <c r="C2496" s="51" t="s">
        <v>406</v>
      </c>
      <c r="D2496" s="51" t="str">
        <f t="shared" si="38"/>
        <v>PCPIEPCHEswatini</v>
      </c>
      <c r="E2496" s="51" t="s">
        <v>914</v>
      </c>
      <c r="F2496" s="51" t="s">
        <v>404</v>
      </c>
      <c r="G2496" s="51" t="s">
        <v>407</v>
      </c>
      <c r="H2496" s="51" t="s">
        <v>347</v>
      </c>
      <c r="I2496" s="51"/>
      <c r="J2496" s="51" t="s">
        <v>408</v>
      </c>
      <c r="K2496" s="51">
        <v>8.2650000000000006</v>
      </c>
      <c r="L2496" s="51">
        <v>4.4189999999999996</v>
      </c>
      <c r="M2496" s="51">
        <v>6.1689999999999996</v>
      </c>
      <c r="N2496" s="51">
        <v>4.91</v>
      </c>
      <c r="O2496" s="51">
        <v>8.6820000000000004</v>
      </c>
      <c r="P2496" s="51">
        <v>4.7060000000000004</v>
      </c>
      <c r="Q2496" s="51">
        <v>5.22</v>
      </c>
      <c r="R2496" s="51">
        <v>2.0030000000000001</v>
      </c>
      <c r="S2496" s="51">
        <v>4.5910000000000002</v>
      </c>
      <c r="T2496" s="51">
        <v>4.5949999999999998</v>
      </c>
      <c r="U2496" s="51">
        <v>2020</v>
      </c>
    </row>
    <row r="2497" spans="1:21" ht="15.5">
      <c r="A2497" s="51">
        <v>734</v>
      </c>
      <c r="B2497" s="51" t="s">
        <v>913</v>
      </c>
      <c r="C2497" s="51" t="s">
        <v>409</v>
      </c>
      <c r="D2497" s="51" t="str">
        <f t="shared" si="38"/>
        <v>FLIBOR6Eswatini</v>
      </c>
      <c r="E2497" s="51" t="s">
        <v>914</v>
      </c>
      <c r="F2497" s="51" t="s">
        <v>410</v>
      </c>
      <c r="G2497" s="51"/>
      <c r="H2497" s="51" t="s">
        <v>384</v>
      </c>
      <c r="I2497" s="51"/>
      <c r="J2497" s="51"/>
      <c r="K2497" s="51"/>
      <c r="L2497" s="51"/>
      <c r="M2497" s="51"/>
      <c r="N2497" s="51"/>
      <c r="O2497" s="51"/>
      <c r="P2497" s="51"/>
      <c r="Q2497" s="51"/>
      <c r="R2497" s="51"/>
      <c r="S2497" s="51"/>
      <c r="T2497" s="51"/>
      <c r="U2497" s="51"/>
    </row>
    <row r="2498" spans="1:21" ht="15.5">
      <c r="A2498" s="51">
        <v>734</v>
      </c>
      <c r="B2498" s="51" t="s">
        <v>913</v>
      </c>
      <c r="C2498" s="51" t="s">
        <v>411</v>
      </c>
      <c r="D2498" s="51" t="str">
        <f t="shared" si="38"/>
        <v>TM_RPCHEswatini</v>
      </c>
      <c r="E2498" s="51" t="s">
        <v>914</v>
      </c>
      <c r="F2498" s="51" t="s">
        <v>412</v>
      </c>
      <c r="G2498" s="51" t="s">
        <v>413</v>
      </c>
      <c r="H2498" s="51" t="s">
        <v>347</v>
      </c>
      <c r="I2498" s="51"/>
      <c r="J2498" s="51" t="s">
        <v>917</v>
      </c>
      <c r="K2498" s="51">
        <v>-2.3839999999999999</v>
      </c>
      <c r="L2498" s="51">
        <v>11.754</v>
      </c>
      <c r="M2498" s="51">
        <v>0.39900000000000002</v>
      </c>
      <c r="N2498" s="51">
        <v>2.6619999999999999</v>
      </c>
      <c r="O2498" s="51">
        <v>8.2530000000000001</v>
      </c>
      <c r="P2498" s="51">
        <v>7.2720000000000002</v>
      </c>
      <c r="Q2498" s="51">
        <v>4.6020000000000003</v>
      </c>
      <c r="R2498" s="51">
        <v>1.4139999999999999</v>
      </c>
      <c r="S2498" s="51">
        <v>-20.579000000000001</v>
      </c>
      <c r="T2498" s="51">
        <v>5.5190000000000001</v>
      </c>
      <c r="U2498" s="51">
        <v>2019</v>
      </c>
    </row>
    <row r="2499" spans="1:21" ht="15.5">
      <c r="A2499" s="51">
        <v>734</v>
      </c>
      <c r="B2499" s="51" t="s">
        <v>913</v>
      </c>
      <c r="C2499" s="51" t="s">
        <v>415</v>
      </c>
      <c r="D2499" s="51" t="str">
        <f t="shared" ref="D2499:D2562" si="39">C2499&amp;E2499</f>
        <v>TMG_RPCHEswatini</v>
      </c>
      <c r="E2499" s="51" t="s">
        <v>914</v>
      </c>
      <c r="F2499" s="51" t="s">
        <v>416</v>
      </c>
      <c r="G2499" s="51" t="s">
        <v>417</v>
      </c>
      <c r="H2499" s="51" t="s">
        <v>347</v>
      </c>
      <c r="I2499" s="51"/>
      <c r="J2499" s="51" t="s">
        <v>917</v>
      </c>
      <c r="K2499" s="51">
        <v>-2.9430000000000001</v>
      </c>
      <c r="L2499" s="51">
        <v>10.836</v>
      </c>
      <c r="M2499" s="51">
        <v>-3.7519999999999998</v>
      </c>
      <c r="N2499" s="51">
        <v>8.1359999999999992</v>
      </c>
      <c r="O2499" s="51">
        <v>8.0570000000000004</v>
      </c>
      <c r="P2499" s="51">
        <v>1.3080000000000001</v>
      </c>
      <c r="Q2499" s="51">
        <v>10.638</v>
      </c>
      <c r="R2499" s="51">
        <v>1.4139999999999999</v>
      </c>
      <c r="S2499" s="51">
        <v>-20.579000000000001</v>
      </c>
      <c r="T2499" s="51">
        <v>5.5190000000000001</v>
      </c>
      <c r="U2499" s="51">
        <v>2019</v>
      </c>
    </row>
    <row r="2500" spans="1:21" ht="15.5">
      <c r="A2500" s="51">
        <v>734</v>
      </c>
      <c r="B2500" s="51" t="s">
        <v>913</v>
      </c>
      <c r="C2500" s="51" t="s">
        <v>418</v>
      </c>
      <c r="D2500" s="51" t="str">
        <f t="shared" si="39"/>
        <v>TX_RPCHEswatini</v>
      </c>
      <c r="E2500" s="51" t="s">
        <v>914</v>
      </c>
      <c r="F2500" s="51" t="s">
        <v>419</v>
      </c>
      <c r="G2500" s="51" t="s">
        <v>420</v>
      </c>
      <c r="H2500" s="51" t="s">
        <v>347</v>
      </c>
      <c r="I2500" s="51"/>
      <c r="J2500" s="51" t="s">
        <v>917</v>
      </c>
      <c r="K2500" s="51">
        <v>10.97</v>
      </c>
      <c r="L2500" s="51">
        <v>2.0030000000000001</v>
      </c>
      <c r="M2500" s="51">
        <v>10.805999999999999</v>
      </c>
      <c r="N2500" s="51">
        <v>-0.98699999999999999</v>
      </c>
      <c r="O2500" s="51">
        <v>3.827</v>
      </c>
      <c r="P2500" s="51">
        <v>3.9649999999999999</v>
      </c>
      <c r="Q2500" s="51">
        <v>-2.8079999999999998</v>
      </c>
      <c r="R2500" s="51">
        <v>16.309999999999999</v>
      </c>
      <c r="S2500" s="51">
        <v>1.17</v>
      </c>
      <c r="T2500" s="51">
        <v>4.4320000000000004</v>
      </c>
      <c r="U2500" s="51">
        <v>2019</v>
      </c>
    </row>
    <row r="2501" spans="1:21" ht="15.5">
      <c r="A2501" s="51">
        <v>734</v>
      </c>
      <c r="B2501" s="51" t="s">
        <v>913</v>
      </c>
      <c r="C2501" s="51" t="s">
        <v>421</v>
      </c>
      <c r="D2501" s="51" t="str">
        <f t="shared" si="39"/>
        <v>TXG_RPCHEswatini</v>
      </c>
      <c r="E2501" s="51" t="s">
        <v>914</v>
      </c>
      <c r="F2501" s="51" t="s">
        <v>422</v>
      </c>
      <c r="G2501" s="51" t="s">
        <v>423</v>
      </c>
      <c r="H2501" s="51" t="s">
        <v>347</v>
      </c>
      <c r="I2501" s="51"/>
      <c r="J2501" s="51" t="s">
        <v>917</v>
      </c>
      <c r="K2501" s="51">
        <v>9.3949999999999996</v>
      </c>
      <c r="L2501" s="51">
        <v>6.23</v>
      </c>
      <c r="M2501" s="51">
        <v>7.3170000000000002</v>
      </c>
      <c r="N2501" s="51">
        <v>-0.68799999999999994</v>
      </c>
      <c r="O2501" s="51">
        <v>4.5750000000000002</v>
      </c>
      <c r="P2501" s="51">
        <v>1.4359999999999999</v>
      </c>
      <c r="Q2501" s="51">
        <v>0.76900000000000002</v>
      </c>
      <c r="R2501" s="51">
        <v>16.309999999999999</v>
      </c>
      <c r="S2501" s="51">
        <v>1.17</v>
      </c>
      <c r="T2501" s="51">
        <v>4.4320000000000004</v>
      </c>
      <c r="U2501" s="51">
        <v>2019</v>
      </c>
    </row>
    <row r="2502" spans="1:21" ht="15.5">
      <c r="A2502" s="51">
        <v>734</v>
      </c>
      <c r="B2502" s="51" t="s">
        <v>913</v>
      </c>
      <c r="C2502" s="51" t="s">
        <v>424</v>
      </c>
      <c r="D2502" s="51" t="str">
        <f t="shared" si="39"/>
        <v>LUREswatini</v>
      </c>
      <c r="E2502" s="51" t="s">
        <v>914</v>
      </c>
      <c r="F2502" s="51" t="s">
        <v>425</v>
      </c>
      <c r="G2502" s="51" t="s">
        <v>426</v>
      </c>
      <c r="H2502" s="51" t="s">
        <v>427</v>
      </c>
      <c r="I2502" s="51"/>
      <c r="J2502" s="51"/>
      <c r="K2502" s="51"/>
      <c r="L2502" s="51"/>
      <c r="M2502" s="51"/>
      <c r="N2502" s="51"/>
      <c r="O2502" s="51"/>
      <c r="P2502" s="51"/>
      <c r="Q2502" s="51"/>
      <c r="R2502" s="51"/>
      <c r="S2502" s="51"/>
      <c r="T2502" s="51"/>
      <c r="U2502" s="51"/>
    </row>
    <row r="2503" spans="1:21" ht="15.5">
      <c r="A2503" s="51">
        <v>734</v>
      </c>
      <c r="B2503" s="51" t="s">
        <v>913</v>
      </c>
      <c r="C2503" s="51" t="s">
        <v>428</v>
      </c>
      <c r="D2503" s="51" t="str">
        <f t="shared" si="39"/>
        <v>LEEswatini</v>
      </c>
      <c r="E2503" s="51" t="s">
        <v>914</v>
      </c>
      <c r="F2503" s="51" t="s">
        <v>429</v>
      </c>
      <c r="G2503" s="51" t="s">
        <v>430</v>
      </c>
      <c r="H2503" s="51" t="s">
        <v>431</v>
      </c>
      <c r="I2503" s="51" t="s">
        <v>432</v>
      </c>
      <c r="J2503" s="51"/>
      <c r="K2503" s="51"/>
      <c r="L2503" s="51"/>
      <c r="M2503" s="51"/>
      <c r="N2503" s="51"/>
      <c r="O2503" s="51"/>
      <c r="P2503" s="51"/>
      <c r="Q2503" s="51"/>
      <c r="R2503" s="51"/>
      <c r="S2503" s="51"/>
      <c r="T2503" s="51"/>
      <c r="U2503" s="51"/>
    </row>
    <row r="2504" spans="1:21" ht="15.5">
      <c r="A2504" s="51">
        <v>734</v>
      </c>
      <c r="B2504" s="51" t="s">
        <v>913</v>
      </c>
      <c r="C2504" s="51" t="s">
        <v>433</v>
      </c>
      <c r="D2504" s="51" t="str">
        <f t="shared" si="39"/>
        <v>LPEswatini</v>
      </c>
      <c r="E2504" s="51" t="s">
        <v>914</v>
      </c>
      <c r="F2504" s="51" t="s">
        <v>434</v>
      </c>
      <c r="G2504" s="51" t="s">
        <v>435</v>
      </c>
      <c r="H2504" s="51" t="s">
        <v>431</v>
      </c>
      <c r="I2504" s="51" t="s">
        <v>432</v>
      </c>
      <c r="J2504" s="51" t="s">
        <v>918</v>
      </c>
      <c r="K2504" s="51">
        <v>1.056</v>
      </c>
      <c r="L2504" s="51">
        <v>1.0629999999999999</v>
      </c>
      <c r="M2504" s="51">
        <v>1.071</v>
      </c>
      <c r="N2504" s="51">
        <v>1.0780000000000001</v>
      </c>
      <c r="O2504" s="51">
        <v>1.0860000000000001</v>
      </c>
      <c r="P2504" s="51">
        <v>1.093</v>
      </c>
      <c r="Q2504" s="51">
        <v>1.1040000000000001</v>
      </c>
      <c r="R2504" s="51">
        <v>1.115</v>
      </c>
      <c r="S2504" s="51">
        <v>1.127</v>
      </c>
      <c r="T2504" s="51">
        <v>1.139</v>
      </c>
      <c r="U2504" s="51">
        <v>2017</v>
      </c>
    </row>
    <row r="2505" spans="1:21" ht="15.5">
      <c r="A2505" s="51">
        <v>734</v>
      </c>
      <c r="B2505" s="51" t="s">
        <v>913</v>
      </c>
      <c r="C2505" s="51" t="s">
        <v>437</v>
      </c>
      <c r="D2505" s="51" t="str">
        <f t="shared" si="39"/>
        <v>GGREswatini</v>
      </c>
      <c r="E2505" s="51" t="s">
        <v>914</v>
      </c>
      <c r="F2505" s="51" t="s">
        <v>438</v>
      </c>
      <c r="G2505" s="51" t="s">
        <v>439</v>
      </c>
      <c r="H2505" s="51" t="s">
        <v>342</v>
      </c>
      <c r="I2505" s="51" t="s">
        <v>343</v>
      </c>
      <c r="J2505" s="51" t="s">
        <v>919</v>
      </c>
      <c r="K2505" s="51">
        <v>12.178000000000001</v>
      </c>
      <c r="L2505" s="51">
        <v>12.91</v>
      </c>
      <c r="M2505" s="51">
        <v>14.099</v>
      </c>
      <c r="N2505" s="51">
        <v>14.595000000000001</v>
      </c>
      <c r="O2505" s="51">
        <v>14.334</v>
      </c>
      <c r="P2505" s="51">
        <v>16.785</v>
      </c>
      <c r="Q2505" s="51">
        <v>15.683999999999999</v>
      </c>
      <c r="R2505" s="51">
        <v>17.771999999999998</v>
      </c>
      <c r="S2505" s="51">
        <v>18.620999999999999</v>
      </c>
      <c r="T2505" s="51">
        <v>17.696000000000002</v>
      </c>
      <c r="U2505" s="51">
        <v>2020</v>
      </c>
    </row>
    <row r="2506" spans="1:21" ht="15.5">
      <c r="A2506" s="51">
        <v>734</v>
      </c>
      <c r="B2506" s="51" t="s">
        <v>913</v>
      </c>
      <c r="C2506" s="51" t="s">
        <v>441</v>
      </c>
      <c r="D2506" s="51" t="str">
        <f t="shared" si="39"/>
        <v>GGR_NGDPEswatini</v>
      </c>
      <c r="E2506" s="51" t="s">
        <v>914</v>
      </c>
      <c r="F2506" s="51" t="s">
        <v>438</v>
      </c>
      <c r="G2506" s="51" t="s">
        <v>439</v>
      </c>
      <c r="H2506" s="51" t="s">
        <v>392</v>
      </c>
      <c r="I2506" s="51"/>
      <c r="J2506" s="51" t="s">
        <v>442</v>
      </c>
      <c r="K2506" s="51">
        <v>29.567</v>
      </c>
      <c r="L2506" s="51">
        <v>28.504999999999999</v>
      </c>
      <c r="M2506" s="51">
        <v>28.809000000000001</v>
      </c>
      <c r="N2506" s="51">
        <v>27.605</v>
      </c>
      <c r="O2506" s="51">
        <v>25.248999999999999</v>
      </c>
      <c r="P2506" s="51">
        <v>28.228999999999999</v>
      </c>
      <c r="Q2506" s="51">
        <v>25.102</v>
      </c>
      <c r="R2506" s="51">
        <v>27.460999999999999</v>
      </c>
      <c r="S2506" s="51">
        <v>28.187999999999999</v>
      </c>
      <c r="T2506" s="51">
        <v>25.221</v>
      </c>
      <c r="U2506" s="51">
        <v>2020</v>
      </c>
    </row>
    <row r="2507" spans="1:21" ht="15.5">
      <c r="A2507" s="51">
        <v>734</v>
      </c>
      <c r="B2507" s="51" t="s">
        <v>913</v>
      </c>
      <c r="C2507" s="51" t="s">
        <v>443</v>
      </c>
      <c r="D2507" s="51" t="str">
        <f t="shared" si="39"/>
        <v>GGXEswatini</v>
      </c>
      <c r="E2507" s="51" t="s">
        <v>914</v>
      </c>
      <c r="F2507" s="51" t="s">
        <v>444</v>
      </c>
      <c r="G2507" s="51" t="s">
        <v>445</v>
      </c>
      <c r="H2507" s="51" t="s">
        <v>342</v>
      </c>
      <c r="I2507" s="51" t="s">
        <v>343</v>
      </c>
      <c r="J2507" s="51" t="s">
        <v>919</v>
      </c>
      <c r="K2507" s="51">
        <v>10.821</v>
      </c>
      <c r="L2507" s="51">
        <v>12.657999999999999</v>
      </c>
      <c r="M2507" s="51">
        <v>15.404999999999999</v>
      </c>
      <c r="N2507" s="51">
        <v>17.788</v>
      </c>
      <c r="O2507" s="51">
        <v>19.442</v>
      </c>
      <c r="P2507" s="51">
        <v>20.856999999999999</v>
      </c>
      <c r="Q2507" s="51">
        <v>21.768999999999998</v>
      </c>
      <c r="R2507" s="51">
        <v>22.298999999999999</v>
      </c>
      <c r="S2507" s="51">
        <v>23.946000000000002</v>
      </c>
      <c r="T2507" s="51">
        <v>23.259</v>
      </c>
      <c r="U2507" s="51">
        <v>2020</v>
      </c>
    </row>
    <row r="2508" spans="1:21" ht="15.5">
      <c r="A2508" s="51">
        <v>734</v>
      </c>
      <c r="B2508" s="51" t="s">
        <v>913</v>
      </c>
      <c r="C2508" s="51" t="s">
        <v>446</v>
      </c>
      <c r="D2508" s="51" t="str">
        <f t="shared" si="39"/>
        <v>GGX_NGDPEswatini</v>
      </c>
      <c r="E2508" s="51" t="s">
        <v>914</v>
      </c>
      <c r="F2508" s="51" t="s">
        <v>444</v>
      </c>
      <c r="G2508" s="51" t="s">
        <v>445</v>
      </c>
      <c r="H2508" s="51" t="s">
        <v>392</v>
      </c>
      <c r="I2508" s="51"/>
      <c r="J2508" s="51" t="s">
        <v>447</v>
      </c>
      <c r="K2508" s="51">
        <v>26.271999999999998</v>
      </c>
      <c r="L2508" s="51">
        <v>27.948</v>
      </c>
      <c r="M2508" s="51">
        <v>31.475999999999999</v>
      </c>
      <c r="N2508" s="51">
        <v>33.645000000000003</v>
      </c>
      <c r="O2508" s="51">
        <v>34.246000000000002</v>
      </c>
      <c r="P2508" s="51">
        <v>35.076999999999998</v>
      </c>
      <c r="Q2508" s="51">
        <v>34.840000000000003</v>
      </c>
      <c r="R2508" s="51">
        <v>34.457000000000001</v>
      </c>
      <c r="S2508" s="51">
        <v>36.25</v>
      </c>
      <c r="T2508" s="51">
        <v>33.148000000000003</v>
      </c>
      <c r="U2508" s="51">
        <v>2020</v>
      </c>
    </row>
    <row r="2509" spans="1:21" ht="15.5">
      <c r="A2509" s="51">
        <v>734</v>
      </c>
      <c r="B2509" s="51" t="s">
        <v>913</v>
      </c>
      <c r="C2509" s="51" t="s">
        <v>448</v>
      </c>
      <c r="D2509" s="51" t="str">
        <f t="shared" si="39"/>
        <v>GGXCNLEswatini</v>
      </c>
      <c r="E2509" s="51" t="s">
        <v>914</v>
      </c>
      <c r="F2509" s="51" t="s">
        <v>449</v>
      </c>
      <c r="G2509" s="51" t="s">
        <v>450</v>
      </c>
      <c r="H2509" s="51" t="s">
        <v>342</v>
      </c>
      <c r="I2509" s="51" t="s">
        <v>343</v>
      </c>
      <c r="J2509" s="51" t="s">
        <v>919</v>
      </c>
      <c r="K2509" s="51">
        <v>1.357</v>
      </c>
      <c r="L2509" s="51">
        <v>0.252</v>
      </c>
      <c r="M2509" s="51">
        <v>-1.3049999999999999</v>
      </c>
      <c r="N2509" s="51">
        <v>-3.1930000000000001</v>
      </c>
      <c r="O2509" s="51">
        <v>-5.1079999999999997</v>
      </c>
      <c r="P2509" s="51">
        <v>-4.0720000000000001</v>
      </c>
      <c r="Q2509" s="51">
        <v>-6.085</v>
      </c>
      <c r="R2509" s="51">
        <v>-4.5279999999999996</v>
      </c>
      <c r="S2509" s="51">
        <v>-5.3250000000000002</v>
      </c>
      <c r="T2509" s="51">
        <v>-5.5629999999999997</v>
      </c>
      <c r="U2509" s="51">
        <v>2020</v>
      </c>
    </row>
    <row r="2510" spans="1:21" ht="15.5">
      <c r="A2510" s="51">
        <v>734</v>
      </c>
      <c r="B2510" s="51" t="s">
        <v>913</v>
      </c>
      <c r="C2510" s="51" t="s">
        <v>451</v>
      </c>
      <c r="D2510" s="51" t="str">
        <f t="shared" si="39"/>
        <v>GGXCNL_NGDPEswatini</v>
      </c>
      <c r="E2510" s="51" t="s">
        <v>914</v>
      </c>
      <c r="F2510" s="51" t="s">
        <v>449</v>
      </c>
      <c r="G2510" s="51" t="s">
        <v>450</v>
      </c>
      <c r="H2510" s="51" t="s">
        <v>392</v>
      </c>
      <c r="I2510" s="51"/>
      <c r="J2510" s="51" t="s">
        <v>452</v>
      </c>
      <c r="K2510" s="51">
        <v>3.2949999999999999</v>
      </c>
      <c r="L2510" s="51">
        <v>0.55700000000000005</v>
      </c>
      <c r="M2510" s="51">
        <v>-2.6669999999999998</v>
      </c>
      <c r="N2510" s="51">
        <v>-6.0389999999999997</v>
      </c>
      <c r="O2510" s="51">
        <v>-8.9969999999999999</v>
      </c>
      <c r="P2510" s="51">
        <v>-6.8479999999999999</v>
      </c>
      <c r="Q2510" s="51">
        <v>-9.7390000000000008</v>
      </c>
      <c r="R2510" s="51">
        <v>-6.9960000000000004</v>
      </c>
      <c r="S2510" s="51">
        <v>-8.0619999999999994</v>
      </c>
      <c r="T2510" s="51">
        <v>-7.9279999999999999</v>
      </c>
      <c r="U2510" s="51">
        <v>2020</v>
      </c>
    </row>
    <row r="2511" spans="1:21" ht="15.5">
      <c r="A2511" s="51">
        <v>734</v>
      </c>
      <c r="B2511" s="51" t="s">
        <v>913</v>
      </c>
      <c r="C2511" s="51" t="s">
        <v>453</v>
      </c>
      <c r="D2511" s="51" t="str">
        <f t="shared" si="39"/>
        <v>GGSBEswatini</v>
      </c>
      <c r="E2511" s="51" t="s">
        <v>914</v>
      </c>
      <c r="F2511" s="51" t="s">
        <v>454</v>
      </c>
      <c r="G2511" s="51" t="s">
        <v>455</v>
      </c>
      <c r="H2511" s="51" t="s">
        <v>342</v>
      </c>
      <c r="I2511" s="51" t="s">
        <v>343</v>
      </c>
      <c r="J2511" s="51"/>
      <c r="K2511" s="51"/>
      <c r="L2511" s="51"/>
      <c r="M2511" s="51"/>
      <c r="N2511" s="51"/>
      <c r="O2511" s="51"/>
      <c r="P2511" s="51"/>
      <c r="Q2511" s="51"/>
      <c r="R2511" s="51"/>
      <c r="S2511" s="51"/>
      <c r="T2511" s="51"/>
      <c r="U2511" s="51"/>
    </row>
    <row r="2512" spans="1:21" ht="15.5">
      <c r="A2512" s="51">
        <v>734</v>
      </c>
      <c r="B2512" s="51" t="s">
        <v>913</v>
      </c>
      <c r="C2512" s="51" t="s">
        <v>456</v>
      </c>
      <c r="D2512" s="51" t="str">
        <f t="shared" si="39"/>
        <v>GGSB_NPGDPEswatini</v>
      </c>
      <c r="E2512" s="51" t="s">
        <v>914</v>
      </c>
      <c r="F2512" s="51" t="s">
        <v>454</v>
      </c>
      <c r="G2512" s="51" t="s">
        <v>455</v>
      </c>
      <c r="H2512" s="51" t="s">
        <v>380</v>
      </c>
      <c r="I2512" s="51"/>
      <c r="J2512" s="51"/>
      <c r="K2512" s="51"/>
      <c r="L2512" s="51"/>
      <c r="M2512" s="51"/>
      <c r="N2512" s="51"/>
      <c r="O2512" s="51"/>
      <c r="P2512" s="51"/>
      <c r="Q2512" s="51"/>
      <c r="R2512" s="51"/>
      <c r="S2512" s="51"/>
      <c r="T2512" s="51"/>
      <c r="U2512" s="51"/>
    </row>
    <row r="2513" spans="1:21" ht="15.5">
      <c r="A2513" s="51">
        <v>734</v>
      </c>
      <c r="B2513" s="51" t="s">
        <v>913</v>
      </c>
      <c r="C2513" s="51" t="s">
        <v>457</v>
      </c>
      <c r="D2513" s="51" t="str">
        <f t="shared" si="39"/>
        <v>GGXONLBEswatini</v>
      </c>
      <c r="E2513" s="51" t="s">
        <v>914</v>
      </c>
      <c r="F2513" s="51" t="s">
        <v>458</v>
      </c>
      <c r="G2513" s="51" t="s">
        <v>459</v>
      </c>
      <c r="H2513" s="51" t="s">
        <v>342</v>
      </c>
      <c r="I2513" s="51" t="s">
        <v>343</v>
      </c>
      <c r="J2513" s="51" t="s">
        <v>919</v>
      </c>
      <c r="K2513" s="51">
        <v>1.7070000000000001</v>
      </c>
      <c r="L2513" s="51">
        <v>0.59699999999999998</v>
      </c>
      <c r="M2513" s="51">
        <v>-0.98</v>
      </c>
      <c r="N2513" s="51">
        <v>-2.8330000000000002</v>
      </c>
      <c r="O2513" s="51">
        <v>-4.6100000000000003</v>
      </c>
      <c r="P2513" s="51">
        <v>-3.38</v>
      </c>
      <c r="Q2513" s="51">
        <v>-5.2629999999999999</v>
      </c>
      <c r="R2513" s="51">
        <v>-3.1850000000000001</v>
      </c>
      <c r="S2513" s="51">
        <v>-3.8809999999999998</v>
      </c>
      <c r="T2513" s="51">
        <v>-3.4140000000000001</v>
      </c>
      <c r="U2513" s="51">
        <v>2020</v>
      </c>
    </row>
    <row r="2514" spans="1:21" ht="15.5">
      <c r="A2514" s="51">
        <v>734</v>
      </c>
      <c r="B2514" s="51" t="s">
        <v>913</v>
      </c>
      <c r="C2514" s="51" t="s">
        <v>460</v>
      </c>
      <c r="D2514" s="51" t="str">
        <f t="shared" si="39"/>
        <v>GGXONLB_NGDPEswatini</v>
      </c>
      <c r="E2514" s="51" t="s">
        <v>914</v>
      </c>
      <c r="F2514" s="51" t="s">
        <v>458</v>
      </c>
      <c r="G2514" s="51" t="s">
        <v>459</v>
      </c>
      <c r="H2514" s="51" t="s">
        <v>392</v>
      </c>
      <c r="I2514" s="51"/>
      <c r="J2514" s="51" t="s">
        <v>461</v>
      </c>
      <c r="K2514" s="51">
        <v>4.1449999999999996</v>
      </c>
      <c r="L2514" s="51">
        <v>1.3180000000000001</v>
      </c>
      <c r="M2514" s="51">
        <v>-2.0030000000000001</v>
      </c>
      <c r="N2514" s="51">
        <v>-5.359</v>
      </c>
      <c r="O2514" s="51">
        <v>-8.1199999999999992</v>
      </c>
      <c r="P2514" s="51">
        <v>-5.6849999999999996</v>
      </c>
      <c r="Q2514" s="51">
        <v>-8.423</v>
      </c>
      <c r="R2514" s="51">
        <v>-4.9210000000000003</v>
      </c>
      <c r="S2514" s="51">
        <v>-5.875</v>
      </c>
      <c r="T2514" s="51">
        <v>-4.8659999999999997</v>
      </c>
      <c r="U2514" s="51">
        <v>2020</v>
      </c>
    </row>
    <row r="2515" spans="1:21" ht="15.5">
      <c r="A2515" s="51">
        <v>734</v>
      </c>
      <c r="B2515" s="51" t="s">
        <v>913</v>
      </c>
      <c r="C2515" s="51" t="s">
        <v>462</v>
      </c>
      <c r="D2515" s="51" t="str">
        <f t="shared" si="39"/>
        <v>GGXWDNEswatini</v>
      </c>
      <c r="E2515" s="51" t="s">
        <v>914</v>
      </c>
      <c r="F2515" s="51" t="s">
        <v>463</v>
      </c>
      <c r="G2515" s="51" t="s">
        <v>464</v>
      </c>
      <c r="H2515" s="51" t="s">
        <v>342</v>
      </c>
      <c r="I2515" s="51" t="s">
        <v>343</v>
      </c>
      <c r="J2515" s="51" t="s">
        <v>919</v>
      </c>
      <c r="K2515" s="51">
        <v>2.238</v>
      </c>
      <c r="L2515" s="51">
        <v>1.81</v>
      </c>
      <c r="M2515" s="51">
        <v>1.679</v>
      </c>
      <c r="N2515" s="51">
        <v>5.6909999999999998</v>
      </c>
      <c r="O2515" s="51">
        <v>9.8480000000000008</v>
      </c>
      <c r="P2515" s="51">
        <v>12.566000000000001</v>
      </c>
      <c r="Q2515" s="51">
        <v>16.890999999999998</v>
      </c>
      <c r="R2515" s="51">
        <v>21.442</v>
      </c>
      <c r="S2515" s="51">
        <v>26.771000000000001</v>
      </c>
      <c r="T2515" s="51">
        <v>32.704999999999998</v>
      </c>
      <c r="U2515" s="51">
        <v>2020</v>
      </c>
    </row>
    <row r="2516" spans="1:21" ht="15.5">
      <c r="A2516" s="51">
        <v>734</v>
      </c>
      <c r="B2516" s="51" t="s">
        <v>913</v>
      </c>
      <c r="C2516" s="51" t="s">
        <v>465</v>
      </c>
      <c r="D2516" s="51" t="str">
        <f t="shared" si="39"/>
        <v>GGXWDN_NGDPEswatini</v>
      </c>
      <c r="E2516" s="51" t="s">
        <v>914</v>
      </c>
      <c r="F2516" s="51" t="s">
        <v>463</v>
      </c>
      <c r="G2516" s="51" t="s">
        <v>464</v>
      </c>
      <c r="H2516" s="51" t="s">
        <v>392</v>
      </c>
      <c r="I2516" s="51"/>
      <c r="J2516" s="51" t="s">
        <v>487</v>
      </c>
      <c r="K2516" s="51">
        <v>5.4329999999999998</v>
      </c>
      <c r="L2516" s="51">
        <v>3.996</v>
      </c>
      <c r="M2516" s="51">
        <v>3.43</v>
      </c>
      <c r="N2516" s="51">
        <v>10.763999999999999</v>
      </c>
      <c r="O2516" s="51">
        <v>17.347000000000001</v>
      </c>
      <c r="P2516" s="51">
        <v>21.134</v>
      </c>
      <c r="Q2516" s="51">
        <v>27.033000000000001</v>
      </c>
      <c r="R2516" s="51">
        <v>33.133000000000003</v>
      </c>
      <c r="S2516" s="51">
        <v>40.527000000000001</v>
      </c>
      <c r="T2516" s="51">
        <v>46.610999999999997</v>
      </c>
      <c r="U2516" s="51">
        <v>2020</v>
      </c>
    </row>
    <row r="2517" spans="1:21" ht="15.5">
      <c r="A2517" s="51">
        <v>734</v>
      </c>
      <c r="B2517" s="51" t="s">
        <v>913</v>
      </c>
      <c r="C2517" s="51" t="s">
        <v>466</v>
      </c>
      <c r="D2517" s="51" t="str">
        <f t="shared" si="39"/>
        <v>GGXWDGEswatini</v>
      </c>
      <c r="E2517" s="51" t="s">
        <v>914</v>
      </c>
      <c r="F2517" s="51" t="s">
        <v>467</v>
      </c>
      <c r="G2517" s="51" t="s">
        <v>468</v>
      </c>
      <c r="H2517" s="51" t="s">
        <v>342</v>
      </c>
      <c r="I2517" s="51" t="s">
        <v>343</v>
      </c>
      <c r="J2517" s="51" t="s">
        <v>919</v>
      </c>
      <c r="K2517" s="51">
        <v>5.9240000000000004</v>
      </c>
      <c r="L2517" s="51">
        <v>6.6609999999999996</v>
      </c>
      <c r="M2517" s="51">
        <v>6.7839999999999998</v>
      </c>
      <c r="N2517" s="51">
        <v>10.18</v>
      </c>
      <c r="O2517" s="51">
        <v>14.137</v>
      </c>
      <c r="P2517" s="51">
        <v>16.617000000000001</v>
      </c>
      <c r="Q2517" s="51">
        <v>21.413</v>
      </c>
      <c r="R2517" s="51">
        <v>25.768000000000001</v>
      </c>
      <c r="S2517" s="51">
        <v>31.097000000000001</v>
      </c>
      <c r="T2517" s="51">
        <v>37.030999999999999</v>
      </c>
      <c r="U2517" s="51">
        <v>2020</v>
      </c>
    </row>
    <row r="2518" spans="1:21" ht="15.5">
      <c r="A2518" s="51">
        <v>734</v>
      </c>
      <c r="B2518" s="51" t="s">
        <v>913</v>
      </c>
      <c r="C2518" s="51" t="s">
        <v>469</v>
      </c>
      <c r="D2518" s="51" t="str">
        <f t="shared" si="39"/>
        <v>GGXWDG_NGDPEswatini</v>
      </c>
      <c r="E2518" s="51" t="s">
        <v>914</v>
      </c>
      <c r="F2518" s="51" t="s">
        <v>467</v>
      </c>
      <c r="G2518" s="51" t="s">
        <v>468</v>
      </c>
      <c r="H2518" s="51" t="s">
        <v>392</v>
      </c>
      <c r="I2518" s="51"/>
      <c r="J2518" s="51" t="s">
        <v>470</v>
      </c>
      <c r="K2518" s="51">
        <v>14.382</v>
      </c>
      <c r="L2518" s="51">
        <v>14.707000000000001</v>
      </c>
      <c r="M2518" s="51">
        <v>13.862</v>
      </c>
      <c r="N2518" s="51">
        <v>19.254000000000001</v>
      </c>
      <c r="O2518" s="51">
        <v>24.901</v>
      </c>
      <c r="P2518" s="51">
        <v>27.948</v>
      </c>
      <c r="Q2518" s="51">
        <v>34.271000000000001</v>
      </c>
      <c r="R2518" s="51">
        <v>39.816000000000003</v>
      </c>
      <c r="S2518" s="51">
        <v>47.075000000000003</v>
      </c>
      <c r="T2518" s="51">
        <v>52.774999999999999</v>
      </c>
      <c r="U2518" s="51">
        <v>2020</v>
      </c>
    </row>
    <row r="2519" spans="1:21" ht="15.5">
      <c r="A2519" s="51">
        <v>734</v>
      </c>
      <c r="B2519" s="51" t="s">
        <v>913</v>
      </c>
      <c r="C2519" s="51" t="s">
        <v>471</v>
      </c>
      <c r="D2519" s="51" t="str">
        <f t="shared" si="39"/>
        <v>NGDP_FYEswatini</v>
      </c>
      <c r="E2519" s="51" t="s">
        <v>914</v>
      </c>
      <c r="F2519" s="51" t="s">
        <v>472</v>
      </c>
      <c r="G2519" s="51" t="s">
        <v>473</v>
      </c>
      <c r="H2519" s="51" t="s">
        <v>342</v>
      </c>
      <c r="I2519" s="51" t="s">
        <v>343</v>
      </c>
      <c r="J2519" s="51" t="s">
        <v>919</v>
      </c>
      <c r="K2519" s="51">
        <v>41.186999999999998</v>
      </c>
      <c r="L2519" s="51">
        <v>45.292000000000002</v>
      </c>
      <c r="M2519" s="51">
        <v>48.941000000000003</v>
      </c>
      <c r="N2519" s="51">
        <v>52.871000000000002</v>
      </c>
      <c r="O2519" s="51">
        <v>56.771000000000001</v>
      </c>
      <c r="P2519" s="51">
        <v>59.459000000000003</v>
      </c>
      <c r="Q2519" s="51">
        <v>62.481999999999999</v>
      </c>
      <c r="R2519" s="51">
        <v>64.715999999999994</v>
      </c>
      <c r="S2519" s="51">
        <v>66.058000000000007</v>
      </c>
      <c r="T2519" s="51">
        <v>70.165999999999997</v>
      </c>
      <c r="U2519" s="51">
        <v>2020</v>
      </c>
    </row>
    <row r="2520" spans="1:21" ht="15.5">
      <c r="A2520" s="51">
        <v>734</v>
      </c>
      <c r="B2520" s="51" t="s">
        <v>913</v>
      </c>
      <c r="C2520" s="51" t="s">
        <v>474</v>
      </c>
      <c r="D2520" s="51" t="str">
        <f t="shared" si="39"/>
        <v>BCAEswatini</v>
      </c>
      <c r="E2520" s="51" t="s">
        <v>914</v>
      </c>
      <c r="F2520" s="51" t="s">
        <v>475</v>
      </c>
      <c r="G2520" s="51" t="s">
        <v>476</v>
      </c>
      <c r="H2520" s="51" t="s">
        <v>352</v>
      </c>
      <c r="I2520" s="51" t="s">
        <v>343</v>
      </c>
      <c r="J2520" s="51" t="s">
        <v>920</v>
      </c>
      <c r="K2520" s="51">
        <v>0.246</v>
      </c>
      <c r="L2520" s="51">
        <v>0.499</v>
      </c>
      <c r="M2520" s="51">
        <v>0.51200000000000001</v>
      </c>
      <c r="N2520" s="51">
        <v>0.52700000000000002</v>
      </c>
      <c r="O2520" s="51">
        <v>0.3</v>
      </c>
      <c r="P2520" s="51">
        <v>0.27500000000000002</v>
      </c>
      <c r="Q2520" s="51">
        <v>6.3E-2</v>
      </c>
      <c r="R2520" s="51">
        <v>0.19400000000000001</v>
      </c>
      <c r="S2520" s="51">
        <v>0.27500000000000002</v>
      </c>
      <c r="T2520" s="51">
        <v>0.20599999999999999</v>
      </c>
      <c r="U2520" s="51">
        <v>2019</v>
      </c>
    </row>
    <row r="2521" spans="1:21" ht="15.5">
      <c r="A2521" s="51">
        <v>734</v>
      </c>
      <c r="B2521" s="51" t="s">
        <v>913</v>
      </c>
      <c r="C2521" s="51" t="s">
        <v>478</v>
      </c>
      <c r="D2521" s="51" t="str">
        <f t="shared" si="39"/>
        <v>BCA_NGDPDEswatini</v>
      </c>
      <c r="E2521" s="51" t="s">
        <v>914</v>
      </c>
      <c r="F2521" s="51" t="s">
        <v>475</v>
      </c>
      <c r="G2521" s="51" t="s">
        <v>476</v>
      </c>
      <c r="H2521" s="51" t="s">
        <v>392</v>
      </c>
      <c r="I2521" s="51"/>
      <c r="J2521" s="51" t="s">
        <v>479</v>
      </c>
      <c r="K2521" s="51">
        <v>5.0259999999999998</v>
      </c>
      <c r="L2521" s="51">
        <v>10.84</v>
      </c>
      <c r="M2521" s="51">
        <v>11.571</v>
      </c>
      <c r="N2521" s="51">
        <v>12.968999999999999</v>
      </c>
      <c r="O2521" s="51">
        <v>7.8730000000000002</v>
      </c>
      <c r="P2521" s="51">
        <v>6.2450000000000001</v>
      </c>
      <c r="Q2521" s="51">
        <v>1.345</v>
      </c>
      <c r="R2521" s="51">
        <v>4.3470000000000004</v>
      </c>
      <c r="S2521" s="51">
        <v>6.952</v>
      </c>
      <c r="T2521" s="51">
        <v>4.8769999999999998</v>
      </c>
      <c r="U2521" s="51">
        <v>2019</v>
      </c>
    </row>
    <row r="2522" spans="1:21" ht="15.5">
      <c r="A2522" s="51">
        <v>644</v>
      </c>
      <c r="B2522" s="51" t="s">
        <v>921</v>
      </c>
      <c r="C2522" s="51" t="s">
        <v>338</v>
      </c>
      <c r="D2522" s="51" t="str">
        <f t="shared" si="39"/>
        <v>NGDP_REthiopia</v>
      </c>
      <c r="E2522" s="51" t="s">
        <v>922</v>
      </c>
      <c r="F2522" s="51" t="s">
        <v>340</v>
      </c>
      <c r="G2522" s="51" t="s">
        <v>341</v>
      </c>
      <c r="H2522" s="51" t="s">
        <v>342</v>
      </c>
      <c r="I2522" s="51" t="s">
        <v>343</v>
      </c>
      <c r="J2522" s="51" t="s">
        <v>923</v>
      </c>
      <c r="K2522" s="51">
        <v>1002.82</v>
      </c>
      <c r="L2522" s="51">
        <v>1102.0999999999999</v>
      </c>
      <c r="M2522" s="51">
        <v>1215.6099999999999</v>
      </c>
      <c r="N2522" s="51">
        <v>1342.04</v>
      </c>
      <c r="O2522" s="51">
        <v>1449.4</v>
      </c>
      <c r="P2522" s="51">
        <v>1597.38</v>
      </c>
      <c r="Q2522" s="51">
        <v>1720.42</v>
      </c>
      <c r="R2522" s="51">
        <v>1875.89</v>
      </c>
      <c r="S2522" s="51">
        <v>1989.52</v>
      </c>
      <c r="T2522" s="51">
        <v>2029.08</v>
      </c>
      <c r="U2522" s="51">
        <v>2020</v>
      </c>
    </row>
    <row r="2523" spans="1:21" ht="15.5">
      <c r="A2523" s="51">
        <v>644</v>
      </c>
      <c r="B2523" s="51" t="s">
        <v>921</v>
      </c>
      <c r="C2523" s="51" t="s">
        <v>345</v>
      </c>
      <c r="D2523" s="51" t="str">
        <f t="shared" si="39"/>
        <v>NGDP_RPCHEthiopia</v>
      </c>
      <c r="E2523" s="51" t="s">
        <v>922</v>
      </c>
      <c r="F2523" s="51" t="s">
        <v>340</v>
      </c>
      <c r="G2523" s="51" t="s">
        <v>346</v>
      </c>
      <c r="H2523" s="51" t="s">
        <v>347</v>
      </c>
      <c r="I2523" s="51"/>
      <c r="J2523" s="51" t="s">
        <v>348</v>
      </c>
      <c r="K2523" s="51">
        <v>8.6999999999999993</v>
      </c>
      <c r="L2523" s="51">
        <v>9.9</v>
      </c>
      <c r="M2523" s="51">
        <v>10.3</v>
      </c>
      <c r="N2523" s="51">
        <v>10.4</v>
      </c>
      <c r="O2523" s="51">
        <v>8</v>
      </c>
      <c r="P2523" s="51">
        <v>10.210000000000001</v>
      </c>
      <c r="Q2523" s="51">
        <v>7.7030000000000003</v>
      </c>
      <c r="R2523" s="51">
        <v>9.0370000000000008</v>
      </c>
      <c r="S2523" s="51">
        <v>6.0570000000000004</v>
      </c>
      <c r="T2523" s="51">
        <v>1.9890000000000001</v>
      </c>
      <c r="U2523" s="51">
        <v>2020</v>
      </c>
    </row>
    <row r="2524" spans="1:21" ht="15.5">
      <c r="A2524" s="51">
        <v>644</v>
      </c>
      <c r="B2524" s="51" t="s">
        <v>921</v>
      </c>
      <c r="C2524" s="51" t="s">
        <v>349</v>
      </c>
      <c r="D2524" s="51" t="str">
        <f t="shared" si="39"/>
        <v>NGDPEthiopia</v>
      </c>
      <c r="E2524" s="51" t="s">
        <v>922</v>
      </c>
      <c r="F2524" s="51" t="s">
        <v>155</v>
      </c>
      <c r="G2524" s="51" t="s">
        <v>350</v>
      </c>
      <c r="H2524" s="51" t="s">
        <v>342</v>
      </c>
      <c r="I2524" s="51" t="s">
        <v>343</v>
      </c>
      <c r="J2524" s="51" t="s">
        <v>923</v>
      </c>
      <c r="K2524" s="51">
        <v>747.32600000000002</v>
      </c>
      <c r="L2524" s="51">
        <v>866.92100000000005</v>
      </c>
      <c r="M2524" s="51">
        <v>1060.83</v>
      </c>
      <c r="N2524" s="51">
        <v>1297.96</v>
      </c>
      <c r="O2524" s="51">
        <v>1568.1</v>
      </c>
      <c r="P2524" s="51">
        <v>1832.79</v>
      </c>
      <c r="Q2524" s="51">
        <v>2200.12</v>
      </c>
      <c r="R2524" s="51">
        <v>2690.75</v>
      </c>
      <c r="S2524" s="51">
        <v>3374.35</v>
      </c>
      <c r="T2524" s="51">
        <v>4108.3</v>
      </c>
      <c r="U2524" s="51">
        <v>2020</v>
      </c>
    </row>
    <row r="2525" spans="1:21" ht="15.5">
      <c r="A2525" s="51">
        <v>644</v>
      </c>
      <c r="B2525" s="51" t="s">
        <v>921</v>
      </c>
      <c r="C2525" s="51" t="s">
        <v>157</v>
      </c>
      <c r="D2525" s="51" t="str">
        <f t="shared" si="39"/>
        <v>NGDPDEthiopia</v>
      </c>
      <c r="E2525" s="51" t="s">
        <v>922</v>
      </c>
      <c r="F2525" s="51" t="s">
        <v>155</v>
      </c>
      <c r="G2525" s="51" t="s">
        <v>351</v>
      </c>
      <c r="H2525" s="51" t="s">
        <v>352</v>
      </c>
      <c r="I2525" s="51" t="s">
        <v>343</v>
      </c>
      <c r="J2525" s="51" t="s">
        <v>353</v>
      </c>
      <c r="K2525" s="51">
        <v>42.220999999999997</v>
      </c>
      <c r="L2525" s="51">
        <v>46.543999999999997</v>
      </c>
      <c r="M2525" s="51">
        <v>54.164999999999999</v>
      </c>
      <c r="N2525" s="51">
        <v>63.081000000000003</v>
      </c>
      <c r="O2525" s="51">
        <v>72.12</v>
      </c>
      <c r="P2525" s="51">
        <v>76.840999999999994</v>
      </c>
      <c r="Q2525" s="51">
        <v>80.206999999999994</v>
      </c>
      <c r="R2525" s="51">
        <v>92.608000000000004</v>
      </c>
      <c r="S2525" s="51">
        <v>96.611000000000004</v>
      </c>
      <c r="T2525" s="51">
        <v>93.965999999999994</v>
      </c>
      <c r="U2525" s="51">
        <v>2020</v>
      </c>
    </row>
    <row r="2526" spans="1:21" ht="15.5">
      <c r="A2526" s="51">
        <v>644</v>
      </c>
      <c r="B2526" s="51" t="s">
        <v>921</v>
      </c>
      <c r="C2526" s="51" t="s">
        <v>354</v>
      </c>
      <c r="D2526" s="51" t="str">
        <f t="shared" si="39"/>
        <v>PPPGDPEthiopia</v>
      </c>
      <c r="E2526" s="51" t="s">
        <v>922</v>
      </c>
      <c r="F2526" s="51" t="s">
        <v>155</v>
      </c>
      <c r="G2526" s="51" t="s">
        <v>355</v>
      </c>
      <c r="H2526" s="51" t="s">
        <v>356</v>
      </c>
      <c r="I2526" s="51" t="s">
        <v>343</v>
      </c>
      <c r="J2526" s="51" t="s">
        <v>353</v>
      </c>
      <c r="K2526" s="51">
        <v>112.533</v>
      </c>
      <c r="L2526" s="51">
        <v>122.434</v>
      </c>
      <c r="M2526" s="51">
        <v>148.48699999999999</v>
      </c>
      <c r="N2526" s="51">
        <v>167.119</v>
      </c>
      <c r="O2526" s="51">
        <v>194.65199999999999</v>
      </c>
      <c r="P2526" s="51">
        <v>215.09399999999999</v>
      </c>
      <c r="Q2526" s="51">
        <v>237.22399999999999</v>
      </c>
      <c r="R2526" s="51">
        <v>263.27999999999997</v>
      </c>
      <c r="S2526" s="51">
        <v>282.61200000000002</v>
      </c>
      <c r="T2526" s="51">
        <v>293.48500000000001</v>
      </c>
      <c r="U2526" s="51">
        <v>2020</v>
      </c>
    </row>
    <row r="2527" spans="1:21" ht="15.5">
      <c r="A2527" s="51">
        <v>644</v>
      </c>
      <c r="B2527" s="51" t="s">
        <v>921</v>
      </c>
      <c r="C2527" s="51" t="s">
        <v>357</v>
      </c>
      <c r="D2527" s="51" t="str">
        <f t="shared" si="39"/>
        <v>NGDP_DEthiopia</v>
      </c>
      <c r="E2527" s="51" t="s">
        <v>922</v>
      </c>
      <c r="F2527" s="51" t="s">
        <v>358</v>
      </c>
      <c r="G2527" s="51" t="s">
        <v>359</v>
      </c>
      <c r="H2527" s="51" t="s">
        <v>360</v>
      </c>
      <c r="I2527" s="51"/>
      <c r="J2527" s="51" t="s">
        <v>361</v>
      </c>
      <c r="K2527" s="51">
        <v>74.522999999999996</v>
      </c>
      <c r="L2527" s="51">
        <v>78.661000000000001</v>
      </c>
      <c r="M2527" s="51">
        <v>87.266999999999996</v>
      </c>
      <c r="N2527" s="51">
        <v>96.715999999999994</v>
      </c>
      <c r="O2527" s="51">
        <v>108.19</v>
      </c>
      <c r="P2527" s="51">
        <v>114.73699999999999</v>
      </c>
      <c r="Q2527" s="51">
        <v>127.883</v>
      </c>
      <c r="R2527" s="51">
        <v>143.43799999999999</v>
      </c>
      <c r="S2527" s="51">
        <v>169.60599999999999</v>
      </c>
      <c r="T2527" s="51">
        <v>202.471</v>
      </c>
      <c r="U2527" s="51">
        <v>2020</v>
      </c>
    </row>
    <row r="2528" spans="1:21" ht="15.5">
      <c r="A2528" s="51">
        <v>644</v>
      </c>
      <c r="B2528" s="51" t="s">
        <v>921</v>
      </c>
      <c r="C2528" s="51" t="s">
        <v>362</v>
      </c>
      <c r="D2528" s="51" t="str">
        <f t="shared" si="39"/>
        <v>NGDPRPCEthiopia</v>
      </c>
      <c r="E2528" s="51" t="s">
        <v>922</v>
      </c>
      <c r="F2528" s="51" t="s">
        <v>363</v>
      </c>
      <c r="G2528" s="51" t="s">
        <v>364</v>
      </c>
      <c r="H2528" s="51" t="s">
        <v>342</v>
      </c>
      <c r="I2528" s="51" t="s">
        <v>333</v>
      </c>
      <c r="J2528" s="51" t="s">
        <v>365</v>
      </c>
      <c r="K2528" s="51">
        <v>11717.05</v>
      </c>
      <c r="L2528" s="51">
        <v>12674.25</v>
      </c>
      <c r="M2528" s="51">
        <v>13759.54</v>
      </c>
      <c r="N2528" s="51">
        <v>14951.32</v>
      </c>
      <c r="O2528" s="51">
        <v>15893.13</v>
      </c>
      <c r="P2528" s="51">
        <v>17239.93</v>
      </c>
      <c r="Q2528" s="51">
        <v>18275.47</v>
      </c>
      <c r="R2528" s="51">
        <v>19613.22</v>
      </c>
      <c r="S2528" s="51">
        <v>20473.650000000001</v>
      </c>
      <c r="T2528" s="51">
        <v>20551.97</v>
      </c>
      <c r="U2528" s="51">
        <v>2016</v>
      </c>
    </row>
    <row r="2529" spans="1:21" ht="15.5">
      <c r="A2529" s="51">
        <v>644</v>
      </c>
      <c r="B2529" s="51" t="s">
        <v>921</v>
      </c>
      <c r="C2529" s="51" t="s">
        <v>366</v>
      </c>
      <c r="D2529" s="51" t="str">
        <f t="shared" si="39"/>
        <v>NGDPRPPPPCEthiopia</v>
      </c>
      <c r="E2529" s="51" t="s">
        <v>922</v>
      </c>
      <c r="F2529" s="51" t="s">
        <v>363</v>
      </c>
      <c r="G2529" s="51" t="s">
        <v>367</v>
      </c>
      <c r="H2529" s="51" t="s">
        <v>368</v>
      </c>
      <c r="I2529" s="51" t="s">
        <v>333</v>
      </c>
      <c r="J2529" s="51" t="s">
        <v>365</v>
      </c>
      <c r="K2529" s="51">
        <v>1577.76</v>
      </c>
      <c r="L2529" s="51">
        <v>1706.65</v>
      </c>
      <c r="M2529" s="51">
        <v>1852.79</v>
      </c>
      <c r="N2529" s="51">
        <v>2013.26</v>
      </c>
      <c r="O2529" s="51">
        <v>2140.08</v>
      </c>
      <c r="P2529" s="51">
        <v>2321.44</v>
      </c>
      <c r="Q2529" s="51">
        <v>2460.88</v>
      </c>
      <c r="R2529" s="51">
        <v>2641.01</v>
      </c>
      <c r="S2529" s="51">
        <v>2756.87</v>
      </c>
      <c r="T2529" s="51">
        <v>2767.42</v>
      </c>
      <c r="U2529" s="51">
        <v>2016</v>
      </c>
    </row>
    <row r="2530" spans="1:21" ht="15.5">
      <c r="A2530" s="51">
        <v>644</v>
      </c>
      <c r="B2530" s="51" t="s">
        <v>921</v>
      </c>
      <c r="C2530" s="51" t="s">
        <v>369</v>
      </c>
      <c r="D2530" s="51" t="str">
        <f t="shared" si="39"/>
        <v>NGDPPCEthiopia</v>
      </c>
      <c r="E2530" s="51" t="s">
        <v>922</v>
      </c>
      <c r="F2530" s="51" t="s">
        <v>370</v>
      </c>
      <c r="G2530" s="51" t="s">
        <v>371</v>
      </c>
      <c r="H2530" s="51" t="s">
        <v>342</v>
      </c>
      <c r="I2530" s="51" t="s">
        <v>333</v>
      </c>
      <c r="J2530" s="51" t="s">
        <v>372</v>
      </c>
      <c r="K2530" s="51">
        <v>8731.8700000000008</v>
      </c>
      <c r="L2530" s="51">
        <v>9969.7099999999991</v>
      </c>
      <c r="M2530" s="51">
        <v>12007.52</v>
      </c>
      <c r="N2530" s="51">
        <v>14460.31</v>
      </c>
      <c r="O2530" s="51">
        <v>17194.72</v>
      </c>
      <c r="P2530" s="51">
        <v>19780.63</v>
      </c>
      <c r="Q2530" s="51">
        <v>23371.200000000001</v>
      </c>
      <c r="R2530" s="51">
        <v>28132.89</v>
      </c>
      <c r="S2530" s="51">
        <v>34724.589999999997</v>
      </c>
      <c r="T2530" s="51">
        <v>41611.68</v>
      </c>
      <c r="U2530" s="51">
        <v>2016</v>
      </c>
    </row>
    <row r="2531" spans="1:21" ht="15.5">
      <c r="A2531" s="51">
        <v>644</v>
      </c>
      <c r="B2531" s="51" t="s">
        <v>921</v>
      </c>
      <c r="C2531" s="51" t="s">
        <v>373</v>
      </c>
      <c r="D2531" s="51" t="str">
        <f t="shared" si="39"/>
        <v>NGDPDPCEthiopia</v>
      </c>
      <c r="E2531" s="51" t="s">
        <v>922</v>
      </c>
      <c r="F2531" s="51" t="s">
        <v>370</v>
      </c>
      <c r="G2531" s="51" t="s">
        <v>374</v>
      </c>
      <c r="H2531" s="51" t="s">
        <v>352</v>
      </c>
      <c r="I2531" s="51" t="s">
        <v>333</v>
      </c>
      <c r="J2531" s="51" t="s">
        <v>372</v>
      </c>
      <c r="K2531" s="51">
        <v>493.32100000000003</v>
      </c>
      <c r="L2531" s="51">
        <v>535.26400000000001</v>
      </c>
      <c r="M2531" s="51">
        <v>613.101</v>
      </c>
      <c r="N2531" s="51">
        <v>702.76700000000005</v>
      </c>
      <c r="O2531" s="51">
        <v>790.82</v>
      </c>
      <c r="P2531" s="51">
        <v>829.31299999999999</v>
      </c>
      <c r="Q2531" s="51">
        <v>852.01099999999997</v>
      </c>
      <c r="R2531" s="51">
        <v>968.25300000000004</v>
      </c>
      <c r="S2531" s="51">
        <v>994.197</v>
      </c>
      <c r="T2531" s="51">
        <v>951.75699999999995</v>
      </c>
      <c r="U2531" s="51">
        <v>2016</v>
      </c>
    </row>
    <row r="2532" spans="1:21" ht="15.5">
      <c r="A2532" s="51">
        <v>644</v>
      </c>
      <c r="B2532" s="51" t="s">
        <v>921</v>
      </c>
      <c r="C2532" s="51" t="s">
        <v>375</v>
      </c>
      <c r="D2532" s="51" t="str">
        <f t="shared" si="39"/>
        <v>PPPPCEthiopia</v>
      </c>
      <c r="E2532" s="51" t="s">
        <v>922</v>
      </c>
      <c r="F2532" s="51" t="s">
        <v>370</v>
      </c>
      <c r="G2532" s="51" t="s">
        <v>376</v>
      </c>
      <c r="H2532" s="51" t="s">
        <v>356</v>
      </c>
      <c r="I2532" s="51" t="s">
        <v>333</v>
      </c>
      <c r="J2532" s="51" t="s">
        <v>372</v>
      </c>
      <c r="K2532" s="51">
        <v>1314.85</v>
      </c>
      <c r="L2532" s="51">
        <v>1408.01</v>
      </c>
      <c r="M2532" s="51">
        <v>1680.73</v>
      </c>
      <c r="N2532" s="51">
        <v>1861.84</v>
      </c>
      <c r="O2532" s="51">
        <v>2134.42</v>
      </c>
      <c r="P2532" s="51">
        <v>2321.44</v>
      </c>
      <c r="Q2532" s="51">
        <v>2519.96</v>
      </c>
      <c r="R2532" s="51">
        <v>2752.7</v>
      </c>
      <c r="S2532" s="51">
        <v>2908.3</v>
      </c>
      <c r="T2532" s="51">
        <v>2972.62</v>
      </c>
      <c r="U2532" s="51">
        <v>2016</v>
      </c>
    </row>
    <row r="2533" spans="1:21" ht="15.5">
      <c r="A2533" s="51">
        <v>644</v>
      </c>
      <c r="B2533" s="51" t="s">
        <v>921</v>
      </c>
      <c r="C2533" s="51" t="s">
        <v>377</v>
      </c>
      <c r="D2533" s="51" t="str">
        <f t="shared" si="39"/>
        <v>NGAP_NPGDPEthiopia</v>
      </c>
      <c r="E2533" s="51" t="s">
        <v>922</v>
      </c>
      <c r="F2533" s="51" t="s">
        <v>378</v>
      </c>
      <c r="G2533" s="51" t="s">
        <v>379</v>
      </c>
      <c r="H2533" s="51" t="s">
        <v>380</v>
      </c>
      <c r="I2533" s="51"/>
      <c r="J2533" s="51"/>
      <c r="K2533" s="51"/>
      <c r="L2533" s="51"/>
      <c r="M2533" s="51"/>
      <c r="N2533" s="51"/>
      <c r="O2533" s="51"/>
      <c r="P2533" s="51"/>
      <c r="Q2533" s="51"/>
      <c r="R2533" s="51"/>
      <c r="S2533" s="51"/>
      <c r="T2533" s="51"/>
      <c r="U2533" s="51"/>
    </row>
    <row r="2534" spans="1:21" ht="15.5">
      <c r="A2534" s="51">
        <v>644</v>
      </c>
      <c r="B2534" s="51" t="s">
        <v>921</v>
      </c>
      <c r="C2534" s="51" t="s">
        <v>381</v>
      </c>
      <c r="D2534" s="51" t="str">
        <f t="shared" si="39"/>
        <v>PPPSHEthiopia</v>
      </c>
      <c r="E2534" s="51" t="s">
        <v>922</v>
      </c>
      <c r="F2534" s="51" t="s">
        <v>382</v>
      </c>
      <c r="G2534" s="51" t="s">
        <v>383</v>
      </c>
      <c r="H2534" s="51" t="s">
        <v>384</v>
      </c>
      <c r="I2534" s="51"/>
      <c r="J2534" s="51" t="s">
        <v>353</v>
      </c>
      <c r="K2534" s="51">
        <v>0.112</v>
      </c>
      <c r="L2534" s="51">
        <v>0.11700000000000001</v>
      </c>
      <c r="M2534" s="51">
        <v>0.13600000000000001</v>
      </c>
      <c r="N2534" s="51">
        <v>0.15</v>
      </c>
      <c r="O2534" s="51">
        <v>0.16800000000000001</v>
      </c>
      <c r="P2534" s="51">
        <v>0.17699999999999999</v>
      </c>
      <c r="Q2534" s="51">
        <v>0.184</v>
      </c>
      <c r="R2534" s="51">
        <v>0.19500000000000001</v>
      </c>
      <c r="S2534" s="51">
        <v>0.215</v>
      </c>
      <c r="T2534" s="51">
        <v>0.20699999999999999</v>
      </c>
      <c r="U2534" s="51">
        <v>2020</v>
      </c>
    </row>
    <row r="2535" spans="1:21" ht="15.5">
      <c r="A2535" s="51">
        <v>644</v>
      </c>
      <c r="B2535" s="51" t="s">
        <v>921</v>
      </c>
      <c r="C2535" s="51" t="s">
        <v>385</v>
      </c>
      <c r="D2535" s="51" t="str">
        <f t="shared" si="39"/>
        <v>PPPEXEthiopia</v>
      </c>
      <c r="E2535" s="51" t="s">
        <v>922</v>
      </c>
      <c r="F2535" s="51" t="s">
        <v>386</v>
      </c>
      <c r="G2535" s="51" t="s">
        <v>387</v>
      </c>
      <c r="H2535" s="51" t="s">
        <v>388</v>
      </c>
      <c r="I2535" s="51"/>
      <c r="J2535" s="51" t="s">
        <v>353</v>
      </c>
      <c r="K2535" s="51">
        <v>6.641</v>
      </c>
      <c r="L2535" s="51">
        <v>7.0810000000000004</v>
      </c>
      <c r="M2535" s="51">
        <v>7.1440000000000001</v>
      </c>
      <c r="N2535" s="51">
        <v>7.7670000000000003</v>
      </c>
      <c r="O2535" s="51">
        <v>8.0559999999999992</v>
      </c>
      <c r="P2535" s="51">
        <v>8.5210000000000008</v>
      </c>
      <c r="Q2535" s="51">
        <v>9.2739999999999991</v>
      </c>
      <c r="R2535" s="51">
        <v>10.220000000000001</v>
      </c>
      <c r="S2535" s="51">
        <v>11.94</v>
      </c>
      <c r="T2535" s="51">
        <v>13.997999999999999</v>
      </c>
      <c r="U2535" s="51">
        <v>2020</v>
      </c>
    </row>
    <row r="2536" spans="1:21" ht="15.5">
      <c r="A2536" s="51">
        <v>644</v>
      </c>
      <c r="B2536" s="51" t="s">
        <v>921</v>
      </c>
      <c r="C2536" s="51" t="s">
        <v>389</v>
      </c>
      <c r="D2536" s="51" t="str">
        <f t="shared" si="39"/>
        <v>NID_NGDPEthiopia</v>
      </c>
      <c r="E2536" s="51" t="s">
        <v>922</v>
      </c>
      <c r="F2536" s="51" t="s">
        <v>390</v>
      </c>
      <c r="G2536" s="51" t="s">
        <v>391</v>
      </c>
      <c r="H2536" s="51" t="s">
        <v>392</v>
      </c>
      <c r="I2536" s="51"/>
      <c r="J2536" s="51" t="s">
        <v>923</v>
      </c>
      <c r="K2536" s="51">
        <v>37.097999999999999</v>
      </c>
      <c r="L2536" s="51">
        <v>34.081000000000003</v>
      </c>
      <c r="M2536" s="51">
        <v>37.981999999999999</v>
      </c>
      <c r="N2536" s="51">
        <v>39.417000000000002</v>
      </c>
      <c r="O2536" s="51">
        <v>37.348999999999997</v>
      </c>
      <c r="P2536" s="51">
        <v>38.444000000000003</v>
      </c>
      <c r="Q2536" s="51">
        <v>34.162999999999997</v>
      </c>
      <c r="R2536" s="51">
        <v>35.264000000000003</v>
      </c>
      <c r="S2536" s="51">
        <v>30.751999999999999</v>
      </c>
      <c r="T2536" s="51">
        <v>30.332999999999998</v>
      </c>
      <c r="U2536" s="51">
        <v>2020</v>
      </c>
    </row>
    <row r="2537" spans="1:21" ht="15.5">
      <c r="A2537" s="51">
        <v>644</v>
      </c>
      <c r="B2537" s="51" t="s">
        <v>921</v>
      </c>
      <c r="C2537" s="51" t="s">
        <v>393</v>
      </c>
      <c r="D2537" s="51" t="str">
        <f t="shared" si="39"/>
        <v>NGSD_NGDPEthiopia</v>
      </c>
      <c r="E2537" s="51" t="s">
        <v>922</v>
      </c>
      <c r="F2537" s="51" t="s">
        <v>394</v>
      </c>
      <c r="G2537" s="51" t="s">
        <v>395</v>
      </c>
      <c r="H2537" s="51" t="s">
        <v>392</v>
      </c>
      <c r="I2537" s="51"/>
      <c r="J2537" s="51" t="s">
        <v>923</v>
      </c>
      <c r="K2537" s="51">
        <v>31.125</v>
      </c>
      <c r="L2537" s="51">
        <v>28.059000000000001</v>
      </c>
      <c r="M2537" s="51">
        <v>30.666</v>
      </c>
      <c r="N2537" s="51">
        <v>31.408999999999999</v>
      </c>
      <c r="O2537" s="51">
        <v>32.421999999999997</v>
      </c>
      <c r="P2537" s="51">
        <v>30.206</v>
      </c>
      <c r="Q2537" s="51">
        <v>32.329000000000001</v>
      </c>
      <c r="R2537" s="51">
        <v>29.913</v>
      </c>
      <c r="S2537" s="51">
        <v>26.552</v>
      </c>
      <c r="T2537" s="51">
        <v>27.096</v>
      </c>
      <c r="U2537" s="51">
        <v>2020</v>
      </c>
    </row>
    <row r="2538" spans="1:21" ht="15.5">
      <c r="A2538" s="51">
        <v>644</v>
      </c>
      <c r="B2538" s="51" t="s">
        <v>921</v>
      </c>
      <c r="C2538" s="51" t="s">
        <v>396</v>
      </c>
      <c r="D2538" s="51" t="str">
        <f t="shared" si="39"/>
        <v>PCPIEthiopia</v>
      </c>
      <c r="E2538" s="51" t="s">
        <v>922</v>
      </c>
      <c r="F2538" s="51" t="s">
        <v>397</v>
      </c>
      <c r="G2538" s="51" t="s">
        <v>398</v>
      </c>
      <c r="H2538" s="51" t="s">
        <v>360</v>
      </c>
      <c r="I2538" s="51"/>
      <c r="J2538" s="51" t="s">
        <v>924</v>
      </c>
      <c r="K2538" s="51">
        <v>73.741</v>
      </c>
      <c r="L2538" s="51">
        <v>79.692999999999998</v>
      </c>
      <c r="M2538" s="51">
        <v>85.593999999999994</v>
      </c>
      <c r="N2538" s="51">
        <v>93.784000000000006</v>
      </c>
      <c r="O2538" s="51">
        <v>100</v>
      </c>
      <c r="P2538" s="51">
        <v>110.687</v>
      </c>
      <c r="Q2538" s="51">
        <v>125.999</v>
      </c>
      <c r="R2538" s="51">
        <v>145.91800000000001</v>
      </c>
      <c r="S2538" s="51">
        <v>175.61799999999999</v>
      </c>
      <c r="T2538" s="51">
        <v>198.66900000000001</v>
      </c>
      <c r="U2538" s="51">
        <v>2019</v>
      </c>
    </row>
    <row r="2539" spans="1:21" ht="15.5">
      <c r="A2539" s="51">
        <v>644</v>
      </c>
      <c r="B2539" s="51" t="s">
        <v>921</v>
      </c>
      <c r="C2539" s="51" t="s">
        <v>400</v>
      </c>
      <c r="D2539" s="51" t="str">
        <f t="shared" si="39"/>
        <v>PCPIPCHEthiopia</v>
      </c>
      <c r="E2539" s="51" t="s">
        <v>922</v>
      </c>
      <c r="F2539" s="51" t="s">
        <v>397</v>
      </c>
      <c r="G2539" s="51" t="s">
        <v>401</v>
      </c>
      <c r="H2539" s="51" t="s">
        <v>347</v>
      </c>
      <c r="I2539" s="51"/>
      <c r="J2539" s="51" t="s">
        <v>402</v>
      </c>
      <c r="K2539" s="51">
        <v>24.132000000000001</v>
      </c>
      <c r="L2539" s="51">
        <v>8.0709999999999997</v>
      </c>
      <c r="M2539" s="51">
        <v>7.4039999999999999</v>
      </c>
      <c r="N2539" s="51">
        <v>9.5690000000000008</v>
      </c>
      <c r="O2539" s="51">
        <v>6.6280000000000001</v>
      </c>
      <c r="P2539" s="51">
        <v>10.686999999999999</v>
      </c>
      <c r="Q2539" s="51">
        <v>13.833</v>
      </c>
      <c r="R2539" s="51">
        <v>15.81</v>
      </c>
      <c r="S2539" s="51">
        <v>20.353999999999999</v>
      </c>
      <c r="T2539" s="51">
        <v>13.125999999999999</v>
      </c>
      <c r="U2539" s="51">
        <v>2019</v>
      </c>
    </row>
    <row r="2540" spans="1:21" ht="15.5">
      <c r="A2540" s="51">
        <v>644</v>
      </c>
      <c r="B2540" s="51" t="s">
        <v>921</v>
      </c>
      <c r="C2540" s="51" t="s">
        <v>403</v>
      </c>
      <c r="D2540" s="51" t="str">
        <f t="shared" si="39"/>
        <v>PCPIEEthiopia</v>
      </c>
      <c r="E2540" s="51" t="s">
        <v>922</v>
      </c>
      <c r="F2540" s="51" t="s">
        <v>404</v>
      </c>
      <c r="G2540" s="51" t="s">
        <v>405</v>
      </c>
      <c r="H2540" s="51" t="s">
        <v>360</v>
      </c>
      <c r="I2540" s="51"/>
      <c r="J2540" s="51" t="s">
        <v>924</v>
      </c>
      <c r="K2540" s="51">
        <v>74.692999999999998</v>
      </c>
      <c r="L2540" s="51">
        <v>80.408000000000001</v>
      </c>
      <c r="M2540" s="51">
        <v>86.128</v>
      </c>
      <c r="N2540" s="51">
        <v>94.203999999999994</v>
      </c>
      <c r="O2540" s="51">
        <v>100</v>
      </c>
      <c r="P2540" s="51">
        <v>116.504</v>
      </c>
      <c r="Q2540" s="51">
        <v>128.83099999999999</v>
      </c>
      <c r="R2540" s="51">
        <v>153.97200000000001</v>
      </c>
      <c r="S2540" s="51">
        <v>181.94800000000001</v>
      </c>
      <c r="T2540" s="51">
        <v>197.209</v>
      </c>
      <c r="U2540" s="51">
        <v>2019</v>
      </c>
    </row>
    <row r="2541" spans="1:21" ht="15.5">
      <c r="A2541" s="51">
        <v>644</v>
      </c>
      <c r="B2541" s="51" t="s">
        <v>921</v>
      </c>
      <c r="C2541" s="51" t="s">
        <v>406</v>
      </c>
      <c r="D2541" s="51" t="str">
        <f t="shared" si="39"/>
        <v>PCPIEPCHEthiopia</v>
      </c>
      <c r="E2541" s="51" t="s">
        <v>922</v>
      </c>
      <c r="F2541" s="51" t="s">
        <v>404</v>
      </c>
      <c r="G2541" s="51" t="s">
        <v>407</v>
      </c>
      <c r="H2541" s="51" t="s">
        <v>347</v>
      </c>
      <c r="I2541" s="51"/>
      <c r="J2541" s="51" t="s">
        <v>408</v>
      </c>
      <c r="K2541" s="51">
        <v>15</v>
      </c>
      <c r="L2541" s="51">
        <v>7.6520000000000001</v>
      </c>
      <c r="M2541" s="51">
        <v>7.1139999999999999</v>
      </c>
      <c r="N2541" s="51">
        <v>9.3770000000000007</v>
      </c>
      <c r="O2541" s="51">
        <v>6.1520000000000001</v>
      </c>
      <c r="P2541" s="51">
        <v>16.504000000000001</v>
      </c>
      <c r="Q2541" s="51">
        <v>10.581</v>
      </c>
      <c r="R2541" s="51">
        <v>19.515000000000001</v>
      </c>
      <c r="S2541" s="51">
        <v>18.169</v>
      </c>
      <c r="T2541" s="51">
        <v>8.3879999999999999</v>
      </c>
      <c r="U2541" s="51">
        <v>2019</v>
      </c>
    </row>
    <row r="2542" spans="1:21" ht="15.5">
      <c r="A2542" s="51">
        <v>644</v>
      </c>
      <c r="B2542" s="51" t="s">
        <v>921</v>
      </c>
      <c r="C2542" s="51" t="s">
        <v>409</v>
      </c>
      <c r="D2542" s="51" t="str">
        <f t="shared" si="39"/>
        <v>FLIBOR6Ethiopia</v>
      </c>
      <c r="E2542" s="51" t="s">
        <v>922</v>
      </c>
      <c r="F2542" s="51" t="s">
        <v>410</v>
      </c>
      <c r="G2542" s="51"/>
      <c r="H2542" s="51" t="s">
        <v>384</v>
      </c>
      <c r="I2542" s="51"/>
      <c r="J2542" s="51"/>
      <c r="K2542" s="51"/>
      <c r="L2542" s="51"/>
      <c r="M2542" s="51"/>
      <c r="N2542" s="51"/>
      <c r="O2542" s="51"/>
      <c r="P2542" s="51"/>
      <c r="Q2542" s="51"/>
      <c r="R2542" s="51"/>
      <c r="S2542" s="51"/>
      <c r="T2542" s="51"/>
      <c r="U2542" s="51"/>
    </row>
    <row r="2543" spans="1:21" ht="15.5">
      <c r="A2543" s="51">
        <v>644</v>
      </c>
      <c r="B2543" s="51" t="s">
        <v>921</v>
      </c>
      <c r="C2543" s="51" t="s">
        <v>411</v>
      </c>
      <c r="D2543" s="51" t="str">
        <f t="shared" si="39"/>
        <v>TM_RPCHEthiopia</v>
      </c>
      <c r="E2543" s="51" t="s">
        <v>922</v>
      </c>
      <c r="F2543" s="51" t="s">
        <v>412</v>
      </c>
      <c r="G2543" s="51" t="s">
        <v>413</v>
      </c>
      <c r="H2543" s="51" t="s">
        <v>347</v>
      </c>
      <c r="I2543" s="51"/>
      <c r="J2543" s="51" t="s">
        <v>925</v>
      </c>
      <c r="K2543" s="51">
        <v>22.07</v>
      </c>
      <c r="L2543" s="51">
        <v>-5.0629999999999997</v>
      </c>
      <c r="M2543" s="51">
        <v>25.585000000000001</v>
      </c>
      <c r="N2543" s="51">
        <v>26.602</v>
      </c>
      <c r="O2543" s="51">
        <v>17.754999999999999</v>
      </c>
      <c r="P2543" s="51">
        <v>-13.73</v>
      </c>
      <c r="Q2543" s="51">
        <v>-0.76700000000000002</v>
      </c>
      <c r="R2543" s="51">
        <v>-6.1109999999999998</v>
      </c>
      <c r="S2543" s="51">
        <v>1.3759999999999999</v>
      </c>
      <c r="T2543" s="51">
        <v>-4.782</v>
      </c>
      <c r="U2543" s="51">
        <v>2020</v>
      </c>
    </row>
    <row r="2544" spans="1:21" ht="15.5">
      <c r="A2544" s="51">
        <v>644</v>
      </c>
      <c r="B2544" s="51" t="s">
        <v>921</v>
      </c>
      <c r="C2544" s="51" t="s">
        <v>415</v>
      </c>
      <c r="D2544" s="51" t="str">
        <f t="shared" si="39"/>
        <v>TMG_RPCHEthiopia</v>
      </c>
      <c r="E2544" s="51" t="s">
        <v>922</v>
      </c>
      <c r="F2544" s="51" t="s">
        <v>416</v>
      </c>
      <c r="G2544" s="51" t="s">
        <v>417</v>
      </c>
      <c r="H2544" s="51" t="s">
        <v>347</v>
      </c>
      <c r="I2544" s="51"/>
      <c r="J2544" s="51" t="s">
        <v>925</v>
      </c>
      <c r="K2544" s="51">
        <v>9.2940000000000005</v>
      </c>
      <c r="L2544" s="51">
        <v>10.574999999999999</v>
      </c>
      <c r="M2544" s="51">
        <v>17.905000000000001</v>
      </c>
      <c r="N2544" s="51">
        <v>32.460999999999999</v>
      </c>
      <c r="O2544" s="51">
        <v>13.077999999999999</v>
      </c>
      <c r="P2544" s="51">
        <v>-4.5229999999999997</v>
      </c>
      <c r="Q2544" s="51">
        <v>-8.23</v>
      </c>
      <c r="R2544" s="51">
        <v>-3.1859999999999999</v>
      </c>
      <c r="S2544" s="51">
        <v>-3.169</v>
      </c>
      <c r="T2544" s="51">
        <v>-4.6790000000000003</v>
      </c>
      <c r="U2544" s="51">
        <v>2020</v>
      </c>
    </row>
    <row r="2545" spans="1:21" ht="15.5">
      <c r="A2545" s="51">
        <v>644</v>
      </c>
      <c r="B2545" s="51" t="s">
        <v>921</v>
      </c>
      <c r="C2545" s="51" t="s">
        <v>418</v>
      </c>
      <c r="D2545" s="51" t="str">
        <f t="shared" si="39"/>
        <v>TX_RPCHEthiopia</v>
      </c>
      <c r="E2545" s="51" t="s">
        <v>922</v>
      </c>
      <c r="F2545" s="51" t="s">
        <v>419</v>
      </c>
      <c r="G2545" s="51" t="s">
        <v>420</v>
      </c>
      <c r="H2545" s="51" t="s">
        <v>347</v>
      </c>
      <c r="I2545" s="51"/>
      <c r="J2545" s="51" t="s">
        <v>925</v>
      </c>
      <c r="K2545" s="51">
        <v>-12.55</v>
      </c>
      <c r="L2545" s="51">
        <v>15.6</v>
      </c>
      <c r="M2545" s="51">
        <v>6.8529999999999998</v>
      </c>
      <c r="N2545" s="51">
        <v>2.2290000000000001</v>
      </c>
      <c r="O2545" s="51">
        <v>12.616</v>
      </c>
      <c r="P2545" s="51">
        <v>-9.67</v>
      </c>
      <c r="Q2545" s="51">
        <v>23.716999999999999</v>
      </c>
      <c r="R2545" s="51">
        <v>0.53700000000000003</v>
      </c>
      <c r="S2545" s="51">
        <v>-6.5640000000000001</v>
      </c>
      <c r="T2545" s="51">
        <v>-8.7889999999999997</v>
      </c>
      <c r="U2545" s="51">
        <v>2020</v>
      </c>
    </row>
    <row r="2546" spans="1:21" ht="15.5">
      <c r="A2546" s="51">
        <v>644</v>
      </c>
      <c r="B2546" s="51" t="s">
        <v>921</v>
      </c>
      <c r="C2546" s="51" t="s">
        <v>421</v>
      </c>
      <c r="D2546" s="51" t="str">
        <f t="shared" si="39"/>
        <v>TXG_RPCHEthiopia</v>
      </c>
      <c r="E2546" s="51" t="s">
        <v>922</v>
      </c>
      <c r="F2546" s="51" t="s">
        <v>422</v>
      </c>
      <c r="G2546" s="51" t="s">
        <v>423</v>
      </c>
      <c r="H2546" s="51" t="s">
        <v>347</v>
      </c>
      <c r="I2546" s="51"/>
      <c r="J2546" s="51" t="s">
        <v>925</v>
      </c>
      <c r="K2546" s="51">
        <v>-12.55</v>
      </c>
      <c r="L2546" s="51">
        <v>15.6</v>
      </c>
      <c r="M2546" s="51">
        <v>6.5229999999999997</v>
      </c>
      <c r="N2546" s="51">
        <v>-2.4</v>
      </c>
      <c r="O2546" s="51">
        <v>6.7190000000000003</v>
      </c>
      <c r="P2546" s="51">
        <v>-2.1219999999999999</v>
      </c>
      <c r="Q2546" s="51">
        <v>-0.499</v>
      </c>
      <c r="R2546" s="51">
        <v>-5.7350000000000003</v>
      </c>
      <c r="S2546" s="51">
        <v>2.23</v>
      </c>
      <c r="T2546" s="51">
        <v>0.80900000000000005</v>
      </c>
      <c r="U2546" s="51">
        <v>2020</v>
      </c>
    </row>
    <row r="2547" spans="1:21" ht="15.5">
      <c r="A2547" s="51">
        <v>644</v>
      </c>
      <c r="B2547" s="51" t="s">
        <v>921</v>
      </c>
      <c r="C2547" s="51" t="s">
        <v>424</v>
      </c>
      <c r="D2547" s="51" t="str">
        <f t="shared" si="39"/>
        <v>LUREthiopia</v>
      </c>
      <c r="E2547" s="51" t="s">
        <v>922</v>
      </c>
      <c r="F2547" s="51" t="s">
        <v>425</v>
      </c>
      <c r="G2547" s="51" t="s">
        <v>426</v>
      </c>
      <c r="H2547" s="51" t="s">
        <v>427</v>
      </c>
      <c r="I2547" s="51"/>
      <c r="J2547" s="51"/>
      <c r="K2547" s="51"/>
      <c r="L2547" s="51"/>
      <c r="M2547" s="51"/>
      <c r="N2547" s="51"/>
      <c r="O2547" s="51"/>
      <c r="P2547" s="51"/>
      <c r="Q2547" s="51"/>
      <c r="R2547" s="51"/>
      <c r="S2547" s="51"/>
      <c r="T2547" s="51"/>
      <c r="U2547" s="51"/>
    </row>
    <row r="2548" spans="1:21" ht="15.5">
      <c r="A2548" s="51">
        <v>644</v>
      </c>
      <c r="B2548" s="51" t="s">
        <v>921</v>
      </c>
      <c r="C2548" s="51" t="s">
        <v>428</v>
      </c>
      <c r="D2548" s="51" t="str">
        <f t="shared" si="39"/>
        <v>LEEthiopia</v>
      </c>
      <c r="E2548" s="51" t="s">
        <v>922</v>
      </c>
      <c r="F2548" s="51" t="s">
        <v>429</v>
      </c>
      <c r="G2548" s="51" t="s">
        <v>430</v>
      </c>
      <c r="H2548" s="51" t="s">
        <v>431</v>
      </c>
      <c r="I2548" s="51" t="s">
        <v>432</v>
      </c>
      <c r="J2548" s="51"/>
      <c r="K2548" s="51"/>
      <c r="L2548" s="51"/>
      <c r="M2548" s="51"/>
      <c r="N2548" s="51"/>
      <c r="O2548" s="51"/>
      <c r="P2548" s="51"/>
      <c r="Q2548" s="51"/>
      <c r="R2548" s="51"/>
      <c r="S2548" s="51"/>
      <c r="T2548" s="51"/>
      <c r="U2548" s="51"/>
    </row>
    <row r="2549" spans="1:21" ht="15.5">
      <c r="A2549" s="51">
        <v>644</v>
      </c>
      <c r="B2549" s="51" t="s">
        <v>921</v>
      </c>
      <c r="C2549" s="51" t="s">
        <v>433</v>
      </c>
      <c r="D2549" s="51" t="str">
        <f t="shared" si="39"/>
        <v>LPEthiopia</v>
      </c>
      <c r="E2549" s="51" t="s">
        <v>922</v>
      </c>
      <c r="F2549" s="51" t="s">
        <v>434</v>
      </c>
      <c r="G2549" s="51" t="s">
        <v>435</v>
      </c>
      <c r="H2549" s="51" t="s">
        <v>431</v>
      </c>
      <c r="I2549" s="51" t="s">
        <v>432</v>
      </c>
      <c r="J2549" s="51" t="s">
        <v>926</v>
      </c>
      <c r="K2549" s="51">
        <v>85.585999999999999</v>
      </c>
      <c r="L2549" s="51">
        <v>86.954999999999998</v>
      </c>
      <c r="M2549" s="51">
        <v>88.346999999999994</v>
      </c>
      <c r="N2549" s="51">
        <v>89.76</v>
      </c>
      <c r="O2549" s="51">
        <v>91.195999999999998</v>
      </c>
      <c r="P2549" s="51">
        <v>92.656000000000006</v>
      </c>
      <c r="Q2549" s="51">
        <v>94.138000000000005</v>
      </c>
      <c r="R2549" s="51">
        <v>95.644000000000005</v>
      </c>
      <c r="S2549" s="51">
        <v>97.174999999999997</v>
      </c>
      <c r="T2549" s="51">
        <v>98.728999999999999</v>
      </c>
      <c r="U2549" s="51">
        <v>2016</v>
      </c>
    </row>
    <row r="2550" spans="1:21" ht="15.5">
      <c r="A2550" s="51">
        <v>644</v>
      </c>
      <c r="B2550" s="51" t="s">
        <v>921</v>
      </c>
      <c r="C2550" s="51" t="s">
        <v>437</v>
      </c>
      <c r="D2550" s="51" t="str">
        <f t="shared" si="39"/>
        <v>GGREthiopia</v>
      </c>
      <c r="E2550" s="51" t="s">
        <v>922</v>
      </c>
      <c r="F2550" s="51" t="s">
        <v>438</v>
      </c>
      <c r="G2550" s="51" t="s">
        <v>439</v>
      </c>
      <c r="H2550" s="51" t="s">
        <v>342</v>
      </c>
      <c r="I2550" s="51" t="s">
        <v>343</v>
      </c>
      <c r="J2550" s="51" t="s">
        <v>927</v>
      </c>
      <c r="K2550" s="51">
        <v>115.65900000000001</v>
      </c>
      <c r="L2550" s="51">
        <v>137.19200000000001</v>
      </c>
      <c r="M2550" s="51">
        <v>158.078</v>
      </c>
      <c r="N2550" s="51">
        <v>199.60900000000001</v>
      </c>
      <c r="O2550" s="51">
        <v>244.81899999999999</v>
      </c>
      <c r="P2550" s="51">
        <v>270.214</v>
      </c>
      <c r="Q2550" s="51">
        <v>287.56200000000001</v>
      </c>
      <c r="R2550" s="51">
        <v>344.93700000000001</v>
      </c>
      <c r="S2550" s="51">
        <v>394.96600000000001</v>
      </c>
      <c r="T2550" s="51">
        <v>474.48500000000001</v>
      </c>
      <c r="U2550" s="51">
        <v>2020</v>
      </c>
    </row>
    <row r="2551" spans="1:21" ht="15.5">
      <c r="A2551" s="51">
        <v>644</v>
      </c>
      <c r="B2551" s="51" t="s">
        <v>921</v>
      </c>
      <c r="C2551" s="51" t="s">
        <v>441</v>
      </c>
      <c r="D2551" s="51" t="str">
        <f t="shared" si="39"/>
        <v>GGR_NGDPEthiopia</v>
      </c>
      <c r="E2551" s="51" t="s">
        <v>922</v>
      </c>
      <c r="F2551" s="51" t="s">
        <v>438</v>
      </c>
      <c r="G2551" s="51" t="s">
        <v>439</v>
      </c>
      <c r="H2551" s="51" t="s">
        <v>392</v>
      </c>
      <c r="I2551" s="51"/>
      <c r="J2551" s="51" t="s">
        <v>442</v>
      </c>
      <c r="K2551" s="51">
        <v>15.476000000000001</v>
      </c>
      <c r="L2551" s="51">
        <v>15.824999999999999</v>
      </c>
      <c r="M2551" s="51">
        <v>14.901</v>
      </c>
      <c r="N2551" s="51">
        <v>15.379</v>
      </c>
      <c r="O2551" s="51">
        <v>15.613</v>
      </c>
      <c r="P2551" s="51">
        <v>14.743</v>
      </c>
      <c r="Q2551" s="51">
        <v>13.07</v>
      </c>
      <c r="R2551" s="51">
        <v>12.819000000000001</v>
      </c>
      <c r="S2551" s="51">
        <v>11.705</v>
      </c>
      <c r="T2551" s="51">
        <v>11.548999999999999</v>
      </c>
      <c r="U2551" s="51">
        <v>2020</v>
      </c>
    </row>
    <row r="2552" spans="1:21" ht="15.5">
      <c r="A2552" s="51">
        <v>644</v>
      </c>
      <c r="B2552" s="51" t="s">
        <v>921</v>
      </c>
      <c r="C2552" s="51" t="s">
        <v>443</v>
      </c>
      <c r="D2552" s="51" t="str">
        <f t="shared" si="39"/>
        <v>GGXEthiopia</v>
      </c>
      <c r="E2552" s="51" t="s">
        <v>922</v>
      </c>
      <c r="F2552" s="51" t="s">
        <v>444</v>
      </c>
      <c r="G2552" s="51" t="s">
        <v>445</v>
      </c>
      <c r="H2552" s="51" t="s">
        <v>342</v>
      </c>
      <c r="I2552" s="51" t="s">
        <v>343</v>
      </c>
      <c r="J2552" s="51" t="s">
        <v>927</v>
      </c>
      <c r="K2552" s="51">
        <v>124.417</v>
      </c>
      <c r="L2552" s="51">
        <v>153.929</v>
      </c>
      <c r="M2552" s="51">
        <v>185.47200000000001</v>
      </c>
      <c r="N2552" s="51">
        <v>224.881</v>
      </c>
      <c r="O2552" s="51">
        <v>280.89299999999997</v>
      </c>
      <c r="P2552" s="51">
        <v>329.65800000000002</v>
      </c>
      <c r="Q2552" s="51">
        <v>354.20499999999998</v>
      </c>
      <c r="R2552" s="51">
        <v>413.10500000000002</v>
      </c>
      <c r="S2552" s="51">
        <v>488.24299999999999</v>
      </c>
      <c r="T2552" s="51">
        <v>609.02200000000005</v>
      </c>
      <c r="U2552" s="51">
        <v>2020</v>
      </c>
    </row>
    <row r="2553" spans="1:21" ht="15.5">
      <c r="A2553" s="51">
        <v>644</v>
      </c>
      <c r="B2553" s="51" t="s">
        <v>921</v>
      </c>
      <c r="C2553" s="51" t="s">
        <v>446</v>
      </c>
      <c r="D2553" s="51" t="str">
        <f t="shared" si="39"/>
        <v>GGX_NGDPEthiopia</v>
      </c>
      <c r="E2553" s="51" t="s">
        <v>922</v>
      </c>
      <c r="F2553" s="51" t="s">
        <v>444</v>
      </c>
      <c r="G2553" s="51" t="s">
        <v>445</v>
      </c>
      <c r="H2553" s="51" t="s">
        <v>392</v>
      </c>
      <c r="I2553" s="51"/>
      <c r="J2553" s="51" t="s">
        <v>447</v>
      </c>
      <c r="K2553" s="51">
        <v>16.648</v>
      </c>
      <c r="L2553" s="51">
        <v>17.756</v>
      </c>
      <c r="M2553" s="51">
        <v>17.484000000000002</v>
      </c>
      <c r="N2553" s="51">
        <v>17.326000000000001</v>
      </c>
      <c r="O2553" s="51">
        <v>17.913</v>
      </c>
      <c r="P2553" s="51">
        <v>17.986999999999998</v>
      </c>
      <c r="Q2553" s="51">
        <v>16.099</v>
      </c>
      <c r="R2553" s="51">
        <v>15.353</v>
      </c>
      <c r="S2553" s="51">
        <v>14.468999999999999</v>
      </c>
      <c r="T2553" s="51">
        <v>14.824</v>
      </c>
      <c r="U2553" s="51">
        <v>2020</v>
      </c>
    </row>
    <row r="2554" spans="1:21" ht="15.5">
      <c r="A2554" s="51">
        <v>644</v>
      </c>
      <c r="B2554" s="51" t="s">
        <v>921</v>
      </c>
      <c r="C2554" s="51" t="s">
        <v>448</v>
      </c>
      <c r="D2554" s="51" t="str">
        <f t="shared" si="39"/>
        <v>GGXCNLEthiopia</v>
      </c>
      <c r="E2554" s="51" t="s">
        <v>922</v>
      </c>
      <c r="F2554" s="51" t="s">
        <v>449</v>
      </c>
      <c r="G2554" s="51" t="s">
        <v>450</v>
      </c>
      <c r="H2554" s="51" t="s">
        <v>342</v>
      </c>
      <c r="I2554" s="51" t="s">
        <v>343</v>
      </c>
      <c r="J2554" s="51" t="s">
        <v>927</v>
      </c>
      <c r="K2554" s="51">
        <v>-8.7579999999999991</v>
      </c>
      <c r="L2554" s="51">
        <v>-16.736000000000001</v>
      </c>
      <c r="M2554" s="51">
        <v>-27.393999999999998</v>
      </c>
      <c r="N2554" s="51">
        <v>-25.271999999999998</v>
      </c>
      <c r="O2554" s="51">
        <v>-36.073</v>
      </c>
      <c r="P2554" s="51">
        <v>-59.444000000000003</v>
      </c>
      <c r="Q2554" s="51">
        <v>-66.643000000000001</v>
      </c>
      <c r="R2554" s="51">
        <v>-68.168000000000006</v>
      </c>
      <c r="S2554" s="51">
        <v>-93.277000000000001</v>
      </c>
      <c r="T2554" s="51">
        <v>-134.53700000000001</v>
      </c>
      <c r="U2554" s="51">
        <v>2020</v>
      </c>
    </row>
    <row r="2555" spans="1:21" ht="15.5">
      <c r="A2555" s="51">
        <v>644</v>
      </c>
      <c r="B2555" s="51" t="s">
        <v>921</v>
      </c>
      <c r="C2555" s="51" t="s">
        <v>451</v>
      </c>
      <c r="D2555" s="51" t="str">
        <f t="shared" si="39"/>
        <v>GGXCNL_NGDPEthiopia</v>
      </c>
      <c r="E2555" s="51" t="s">
        <v>922</v>
      </c>
      <c r="F2555" s="51" t="s">
        <v>449</v>
      </c>
      <c r="G2555" s="51" t="s">
        <v>450</v>
      </c>
      <c r="H2555" s="51" t="s">
        <v>392</v>
      </c>
      <c r="I2555" s="51"/>
      <c r="J2555" s="51" t="s">
        <v>452</v>
      </c>
      <c r="K2555" s="51">
        <v>-1.1719999999999999</v>
      </c>
      <c r="L2555" s="51">
        <v>-1.931</v>
      </c>
      <c r="M2555" s="51">
        <v>-2.5819999999999999</v>
      </c>
      <c r="N2555" s="51">
        <v>-1.9470000000000001</v>
      </c>
      <c r="O2555" s="51">
        <v>-2.2999999999999998</v>
      </c>
      <c r="P2555" s="51">
        <v>-3.2429999999999999</v>
      </c>
      <c r="Q2555" s="51">
        <v>-3.0289999999999999</v>
      </c>
      <c r="R2555" s="51">
        <v>-2.5329999999999999</v>
      </c>
      <c r="S2555" s="51">
        <v>-2.7639999999999998</v>
      </c>
      <c r="T2555" s="51">
        <v>-3.2749999999999999</v>
      </c>
      <c r="U2555" s="51">
        <v>2020</v>
      </c>
    </row>
    <row r="2556" spans="1:21" ht="15.5">
      <c r="A2556" s="51">
        <v>644</v>
      </c>
      <c r="B2556" s="51" t="s">
        <v>921</v>
      </c>
      <c r="C2556" s="51" t="s">
        <v>453</v>
      </c>
      <c r="D2556" s="51" t="str">
        <f t="shared" si="39"/>
        <v>GGSBEthiopia</v>
      </c>
      <c r="E2556" s="51" t="s">
        <v>922</v>
      </c>
      <c r="F2556" s="51" t="s">
        <v>454</v>
      </c>
      <c r="G2556" s="51" t="s">
        <v>455</v>
      </c>
      <c r="H2556" s="51" t="s">
        <v>342</v>
      </c>
      <c r="I2556" s="51" t="s">
        <v>343</v>
      </c>
      <c r="J2556" s="51"/>
      <c r="K2556" s="51"/>
      <c r="L2556" s="51"/>
      <c r="M2556" s="51"/>
      <c r="N2556" s="51"/>
      <c r="O2556" s="51"/>
      <c r="P2556" s="51"/>
      <c r="Q2556" s="51"/>
      <c r="R2556" s="51"/>
      <c r="S2556" s="51"/>
      <c r="T2556" s="51"/>
      <c r="U2556" s="51"/>
    </row>
    <row r="2557" spans="1:21" ht="15.5">
      <c r="A2557" s="51">
        <v>644</v>
      </c>
      <c r="B2557" s="51" t="s">
        <v>921</v>
      </c>
      <c r="C2557" s="51" t="s">
        <v>456</v>
      </c>
      <c r="D2557" s="51" t="str">
        <f t="shared" si="39"/>
        <v>GGSB_NPGDPEthiopia</v>
      </c>
      <c r="E2557" s="51" t="s">
        <v>922</v>
      </c>
      <c r="F2557" s="51" t="s">
        <v>454</v>
      </c>
      <c r="G2557" s="51" t="s">
        <v>455</v>
      </c>
      <c r="H2557" s="51" t="s">
        <v>380</v>
      </c>
      <c r="I2557" s="51"/>
      <c r="J2557" s="51"/>
      <c r="K2557" s="51"/>
      <c r="L2557" s="51"/>
      <c r="M2557" s="51"/>
      <c r="N2557" s="51"/>
      <c r="O2557" s="51"/>
      <c r="P2557" s="51"/>
      <c r="Q2557" s="51"/>
      <c r="R2557" s="51"/>
      <c r="S2557" s="51"/>
      <c r="T2557" s="51"/>
      <c r="U2557" s="51"/>
    </row>
    <row r="2558" spans="1:21" ht="15.5">
      <c r="A2558" s="51">
        <v>644</v>
      </c>
      <c r="B2558" s="51" t="s">
        <v>921</v>
      </c>
      <c r="C2558" s="51" t="s">
        <v>457</v>
      </c>
      <c r="D2558" s="51" t="str">
        <f t="shared" si="39"/>
        <v>GGXONLBEthiopia</v>
      </c>
      <c r="E2558" s="51" t="s">
        <v>922</v>
      </c>
      <c r="F2558" s="51" t="s">
        <v>458</v>
      </c>
      <c r="G2558" s="51" t="s">
        <v>459</v>
      </c>
      <c r="H2558" s="51" t="s">
        <v>342</v>
      </c>
      <c r="I2558" s="51" t="s">
        <v>343</v>
      </c>
      <c r="J2558" s="51" t="s">
        <v>927</v>
      </c>
      <c r="K2558" s="51">
        <v>-6.5279999999999996</v>
      </c>
      <c r="L2558" s="51">
        <v>-13.805</v>
      </c>
      <c r="M2558" s="51">
        <v>-23.6</v>
      </c>
      <c r="N2558" s="51">
        <v>-19.934000000000001</v>
      </c>
      <c r="O2558" s="51">
        <v>-28.841999999999999</v>
      </c>
      <c r="P2558" s="51">
        <v>-51.195999999999998</v>
      </c>
      <c r="Q2558" s="51">
        <v>-55.073</v>
      </c>
      <c r="R2558" s="51">
        <v>-54.642000000000003</v>
      </c>
      <c r="S2558" s="51">
        <v>-79.796000000000006</v>
      </c>
      <c r="T2558" s="51">
        <v>-112.148</v>
      </c>
      <c r="U2558" s="51">
        <v>2020</v>
      </c>
    </row>
    <row r="2559" spans="1:21" ht="15.5">
      <c r="A2559" s="51">
        <v>644</v>
      </c>
      <c r="B2559" s="51" t="s">
        <v>921</v>
      </c>
      <c r="C2559" s="51" t="s">
        <v>460</v>
      </c>
      <c r="D2559" s="51" t="str">
        <f t="shared" si="39"/>
        <v>GGXONLB_NGDPEthiopia</v>
      </c>
      <c r="E2559" s="51" t="s">
        <v>922</v>
      </c>
      <c r="F2559" s="51" t="s">
        <v>458</v>
      </c>
      <c r="G2559" s="51" t="s">
        <v>459</v>
      </c>
      <c r="H2559" s="51" t="s">
        <v>392</v>
      </c>
      <c r="I2559" s="51"/>
      <c r="J2559" s="51" t="s">
        <v>461</v>
      </c>
      <c r="K2559" s="51">
        <v>-0.873</v>
      </c>
      <c r="L2559" s="51">
        <v>-1.5920000000000001</v>
      </c>
      <c r="M2559" s="51">
        <v>-2.2250000000000001</v>
      </c>
      <c r="N2559" s="51">
        <v>-1.536</v>
      </c>
      <c r="O2559" s="51">
        <v>-1.839</v>
      </c>
      <c r="P2559" s="51">
        <v>-2.7930000000000001</v>
      </c>
      <c r="Q2559" s="51">
        <v>-2.5030000000000001</v>
      </c>
      <c r="R2559" s="51">
        <v>-2.0310000000000001</v>
      </c>
      <c r="S2559" s="51">
        <v>-2.3650000000000002</v>
      </c>
      <c r="T2559" s="51">
        <v>-2.73</v>
      </c>
      <c r="U2559" s="51">
        <v>2020</v>
      </c>
    </row>
    <row r="2560" spans="1:21" ht="15.5">
      <c r="A2560" s="51">
        <v>644</v>
      </c>
      <c r="B2560" s="51" t="s">
        <v>921</v>
      </c>
      <c r="C2560" s="51" t="s">
        <v>462</v>
      </c>
      <c r="D2560" s="51" t="str">
        <f t="shared" si="39"/>
        <v>GGXWDNEthiopia</v>
      </c>
      <c r="E2560" s="51" t="s">
        <v>922</v>
      </c>
      <c r="F2560" s="51" t="s">
        <v>463</v>
      </c>
      <c r="G2560" s="51" t="s">
        <v>464</v>
      </c>
      <c r="H2560" s="51" t="s">
        <v>342</v>
      </c>
      <c r="I2560" s="51" t="s">
        <v>343</v>
      </c>
      <c r="J2560" s="51" t="s">
        <v>927</v>
      </c>
      <c r="K2560" s="51">
        <v>276.77100000000002</v>
      </c>
      <c r="L2560" s="51">
        <v>363.553</v>
      </c>
      <c r="M2560" s="51">
        <v>456.12</v>
      </c>
      <c r="N2560" s="51">
        <v>644.11500000000001</v>
      </c>
      <c r="O2560" s="51">
        <v>798.21</v>
      </c>
      <c r="P2560" s="51">
        <v>985.77099999999996</v>
      </c>
      <c r="Q2560" s="51">
        <v>1264.32</v>
      </c>
      <c r="R2560" s="51">
        <v>1450.93</v>
      </c>
      <c r="S2560" s="51">
        <v>1749.27</v>
      </c>
      <c r="T2560" s="51">
        <v>2187.9899999999998</v>
      </c>
      <c r="U2560" s="51">
        <v>2020</v>
      </c>
    </row>
    <row r="2561" spans="1:21" ht="15.5">
      <c r="A2561" s="51">
        <v>644</v>
      </c>
      <c r="B2561" s="51" t="s">
        <v>921</v>
      </c>
      <c r="C2561" s="51" t="s">
        <v>465</v>
      </c>
      <c r="D2561" s="51" t="str">
        <f t="shared" si="39"/>
        <v>GGXWDN_NGDPEthiopia</v>
      </c>
      <c r="E2561" s="51" t="s">
        <v>922</v>
      </c>
      <c r="F2561" s="51" t="s">
        <v>463</v>
      </c>
      <c r="G2561" s="51" t="s">
        <v>464</v>
      </c>
      <c r="H2561" s="51" t="s">
        <v>392</v>
      </c>
      <c r="I2561" s="51"/>
      <c r="J2561" s="51" t="s">
        <v>487</v>
      </c>
      <c r="K2561" s="51">
        <v>37.034999999999997</v>
      </c>
      <c r="L2561" s="51">
        <v>41.936</v>
      </c>
      <c r="M2561" s="51">
        <v>42.997</v>
      </c>
      <c r="N2561" s="51">
        <v>49.625</v>
      </c>
      <c r="O2561" s="51">
        <v>50.902999999999999</v>
      </c>
      <c r="P2561" s="51">
        <v>53.784999999999997</v>
      </c>
      <c r="Q2561" s="51">
        <v>57.466000000000001</v>
      </c>
      <c r="R2561" s="51">
        <v>53.923000000000002</v>
      </c>
      <c r="S2561" s="51">
        <v>51.84</v>
      </c>
      <c r="T2561" s="51">
        <v>53.258000000000003</v>
      </c>
      <c r="U2561" s="51">
        <v>2020</v>
      </c>
    </row>
    <row r="2562" spans="1:21" ht="15.5">
      <c r="A2562" s="51">
        <v>644</v>
      </c>
      <c r="B2562" s="51" t="s">
        <v>921</v>
      </c>
      <c r="C2562" s="51" t="s">
        <v>466</v>
      </c>
      <c r="D2562" s="51" t="str">
        <f t="shared" si="39"/>
        <v>GGXWDGEthiopia</v>
      </c>
      <c r="E2562" s="51" t="s">
        <v>922</v>
      </c>
      <c r="F2562" s="51" t="s">
        <v>467</v>
      </c>
      <c r="G2562" s="51" t="s">
        <v>468</v>
      </c>
      <c r="H2562" s="51" t="s">
        <v>342</v>
      </c>
      <c r="I2562" s="51" t="s">
        <v>343</v>
      </c>
      <c r="J2562" s="51" t="s">
        <v>927</v>
      </c>
      <c r="K2562" s="51">
        <v>315.18900000000002</v>
      </c>
      <c r="L2562" s="51">
        <v>411.79700000000003</v>
      </c>
      <c r="M2562" s="51">
        <v>504.423</v>
      </c>
      <c r="N2562" s="51">
        <v>706.81100000000004</v>
      </c>
      <c r="O2562" s="51">
        <v>860.42700000000002</v>
      </c>
      <c r="P2562" s="51">
        <v>1057.94</v>
      </c>
      <c r="Q2562" s="51">
        <v>1344.42</v>
      </c>
      <c r="R2562" s="51">
        <v>1553.11</v>
      </c>
      <c r="S2562" s="51">
        <v>1864.78</v>
      </c>
      <c r="T2562" s="51">
        <v>2302.09</v>
      </c>
      <c r="U2562" s="51">
        <v>2020</v>
      </c>
    </row>
    <row r="2563" spans="1:21" ht="15.5">
      <c r="A2563" s="51">
        <v>644</v>
      </c>
      <c r="B2563" s="51" t="s">
        <v>921</v>
      </c>
      <c r="C2563" s="51" t="s">
        <v>469</v>
      </c>
      <c r="D2563" s="51" t="str">
        <f t="shared" ref="D2563:D2626" si="40">C2563&amp;E2563</f>
        <v>GGXWDG_NGDPEthiopia</v>
      </c>
      <c r="E2563" s="51" t="s">
        <v>922</v>
      </c>
      <c r="F2563" s="51" t="s">
        <v>467</v>
      </c>
      <c r="G2563" s="51" t="s">
        <v>468</v>
      </c>
      <c r="H2563" s="51" t="s">
        <v>392</v>
      </c>
      <c r="I2563" s="51"/>
      <c r="J2563" s="51" t="s">
        <v>470</v>
      </c>
      <c r="K2563" s="51">
        <v>42.176000000000002</v>
      </c>
      <c r="L2563" s="51">
        <v>47.500999999999998</v>
      </c>
      <c r="M2563" s="51">
        <v>47.55</v>
      </c>
      <c r="N2563" s="51">
        <v>54.454999999999998</v>
      </c>
      <c r="O2563" s="51">
        <v>54.871000000000002</v>
      </c>
      <c r="P2563" s="51">
        <v>57.722999999999999</v>
      </c>
      <c r="Q2563" s="51">
        <v>61.106000000000002</v>
      </c>
      <c r="R2563" s="51">
        <v>57.72</v>
      </c>
      <c r="S2563" s="51">
        <v>55.262999999999998</v>
      </c>
      <c r="T2563" s="51">
        <v>56.034999999999997</v>
      </c>
      <c r="U2563" s="51">
        <v>2020</v>
      </c>
    </row>
    <row r="2564" spans="1:21" ht="15.5">
      <c r="A2564" s="51">
        <v>644</v>
      </c>
      <c r="B2564" s="51" t="s">
        <v>921</v>
      </c>
      <c r="C2564" s="51" t="s">
        <v>471</v>
      </c>
      <c r="D2564" s="51" t="str">
        <f t="shared" si="40"/>
        <v>NGDP_FYEthiopia</v>
      </c>
      <c r="E2564" s="51" t="s">
        <v>922</v>
      </c>
      <c r="F2564" s="51" t="s">
        <v>472</v>
      </c>
      <c r="G2564" s="51" t="s">
        <v>473</v>
      </c>
      <c r="H2564" s="51" t="s">
        <v>342</v>
      </c>
      <c r="I2564" s="51" t="s">
        <v>343</v>
      </c>
      <c r="J2564" s="51" t="s">
        <v>927</v>
      </c>
      <c r="K2564" s="51">
        <v>747.32600000000002</v>
      </c>
      <c r="L2564" s="51">
        <v>866.92100000000005</v>
      </c>
      <c r="M2564" s="51">
        <v>1060.83</v>
      </c>
      <c r="N2564" s="51">
        <v>1297.96</v>
      </c>
      <c r="O2564" s="51">
        <v>1568.1</v>
      </c>
      <c r="P2564" s="51">
        <v>1832.79</v>
      </c>
      <c r="Q2564" s="51">
        <v>2200.12</v>
      </c>
      <c r="R2564" s="51">
        <v>2690.75</v>
      </c>
      <c r="S2564" s="51">
        <v>3374.35</v>
      </c>
      <c r="T2564" s="51">
        <v>4108.3</v>
      </c>
      <c r="U2564" s="51">
        <v>2020</v>
      </c>
    </row>
    <row r="2565" spans="1:21" ht="15.5">
      <c r="A2565" s="51">
        <v>644</v>
      </c>
      <c r="B2565" s="51" t="s">
        <v>921</v>
      </c>
      <c r="C2565" s="51" t="s">
        <v>474</v>
      </c>
      <c r="D2565" s="51" t="str">
        <f t="shared" si="40"/>
        <v>BCAEthiopia</v>
      </c>
      <c r="E2565" s="51" t="s">
        <v>922</v>
      </c>
      <c r="F2565" s="51" t="s">
        <v>475</v>
      </c>
      <c r="G2565" s="51" t="s">
        <v>476</v>
      </c>
      <c r="H2565" s="51" t="s">
        <v>352</v>
      </c>
      <c r="I2565" s="51" t="s">
        <v>343</v>
      </c>
      <c r="J2565" s="51" t="s">
        <v>928</v>
      </c>
      <c r="K2565" s="51">
        <v>-2.9849999999999999</v>
      </c>
      <c r="L2565" s="51">
        <v>-2.82</v>
      </c>
      <c r="M2565" s="51">
        <v>-3.5760000000000001</v>
      </c>
      <c r="N2565" s="51">
        <v>-7.4009999999999998</v>
      </c>
      <c r="O2565" s="51">
        <v>-6.66</v>
      </c>
      <c r="P2565" s="51">
        <v>-6.5389999999999997</v>
      </c>
      <c r="Q2565" s="51">
        <v>-5.2309999999999999</v>
      </c>
      <c r="R2565" s="51">
        <v>-4.9340000000000002</v>
      </c>
      <c r="S2565" s="51">
        <v>-4.4290000000000003</v>
      </c>
      <c r="T2565" s="51">
        <v>-3.4209999999999998</v>
      </c>
      <c r="U2565" s="51">
        <v>2020</v>
      </c>
    </row>
    <row r="2566" spans="1:21" ht="15.5">
      <c r="A2566" s="51">
        <v>644</v>
      </c>
      <c r="B2566" s="51" t="s">
        <v>921</v>
      </c>
      <c r="C2566" s="51" t="s">
        <v>478</v>
      </c>
      <c r="D2566" s="51" t="str">
        <f t="shared" si="40"/>
        <v>BCA_NGDPDEthiopia</v>
      </c>
      <c r="E2566" s="51" t="s">
        <v>922</v>
      </c>
      <c r="F2566" s="51" t="s">
        <v>475</v>
      </c>
      <c r="G2566" s="51" t="s">
        <v>476</v>
      </c>
      <c r="H2566" s="51" t="s">
        <v>392</v>
      </c>
      <c r="I2566" s="51"/>
      <c r="J2566" s="51" t="s">
        <v>479</v>
      </c>
      <c r="K2566" s="51">
        <v>-7.0709999999999997</v>
      </c>
      <c r="L2566" s="51">
        <v>-6.0590000000000002</v>
      </c>
      <c r="M2566" s="51">
        <v>-6.6020000000000003</v>
      </c>
      <c r="N2566" s="51">
        <v>-11.733000000000001</v>
      </c>
      <c r="O2566" s="51">
        <v>-9.234</v>
      </c>
      <c r="P2566" s="51">
        <v>-8.51</v>
      </c>
      <c r="Q2566" s="51">
        <v>-6.5220000000000002</v>
      </c>
      <c r="R2566" s="51">
        <v>-5.3280000000000003</v>
      </c>
      <c r="S2566" s="51">
        <v>-4.5839999999999996</v>
      </c>
      <c r="T2566" s="51">
        <v>-3.641</v>
      </c>
      <c r="U2566" s="51">
        <v>2020</v>
      </c>
    </row>
    <row r="2567" spans="1:21" ht="15.5">
      <c r="A2567" s="51">
        <v>819</v>
      </c>
      <c r="B2567" s="51" t="s">
        <v>929</v>
      </c>
      <c r="C2567" s="51" t="s">
        <v>338</v>
      </c>
      <c r="D2567" s="51" t="str">
        <f t="shared" si="40"/>
        <v>NGDP_RFiji</v>
      </c>
      <c r="E2567" s="51" t="s">
        <v>930</v>
      </c>
      <c r="F2567" s="51" t="s">
        <v>340</v>
      </c>
      <c r="G2567" s="51" t="s">
        <v>341</v>
      </c>
      <c r="H2567" s="51" t="s">
        <v>342</v>
      </c>
      <c r="I2567" s="51" t="s">
        <v>343</v>
      </c>
      <c r="J2567" s="51" t="s">
        <v>931</v>
      </c>
      <c r="K2567" s="51">
        <v>8.2880000000000003</v>
      </c>
      <c r="L2567" s="51">
        <v>8.6809999999999992</v>
      </c>
      <c r="M2567" s="51">
        <v>9.1669999999999998</v>
      </c>
      <c r="N2567" s="51">
        <v>9.58</v>
      </c>
      <c r="O2567" s="51">
        <v>9.8140000000000001</v>
      </c>
      <c r="P2567" s="51">
        <v>10.339</v>
      </c>
      <c r="Q2567" s="51">
        <v>10.734</v>
      </c>
      <c r="R2567" s="51">
        <v>10.686</v>
      </c>
      <c r="S2567" s="51">
        <v>8.6549999999999994</v>
      </c>
      <c r="T2567" s="51">
        <v>9.0879999999999992</v>
      </c>
      <c r="U2567" s="51">
        <v>2019</v>
      </c>
    </row>
    <row r="2568" spans="1:21" ht="15.5">
      <c r="A2568" s="51">
        <v>819</v>
      </c>
      <c r="B2568" s="51" t="s">
        <v>929</v>
      </c>
      <c r="C2568" s="51" t="s">
        <v>345</v>
      </c>
      <c r="D2568" s="51" t="str">
        <f t="shared" si="40"/>
        <v>NGDP_RPCHFiji</v>
      </c>
      <c r="E2568" s="51" t="s">
        <v>930</v>
      </c>
      <c r="F2568" s="51" t="s">
        <v>340</v>
      </c>
      <c r="G2568" s="51" t="s">
        <v>346</v>
      </c>
      <c r="H2568" s="51" t="s">
        <v>347</v>
      </c>
      <c r="I2568" s="51"/>
      <c r="J2568" s="51" t="s">
        <v>348</v>
      </c>
      <c r="K2568" s="51">
        <v>1.411</v>
      </c>
      <c r="L2568" s="51">
        <v>4.734</v>
      </c>
      <c r="M2568" s="51">
        <v>5.6040000000000001</v>
      </c>
      <c r="N2568" s="51">
        <v>4.5019999999999998</v>
      </c>
      <c r="O2568" s="51">
        <v>2.4449999999999998</v>
      </c>
      <c r="P2568" s="51">
        <v>5.3540000000000001</v>
      </c>
      <c r="Q2568" s="51">
        <v>3.8130000000000002</v>
      </c>
      <c r="R2568" s="51">
        <v>-0.44500000000000001</v>
      </c>
      <c r="S2568" s="51">
        <v>-19</v>
      </c>
      <c r="T2568" s="51">
        <v>5</v>
      </c>
      <c r="U2568" s="51">
        <v>2019</v>
      </c>
    </row>
    <row r="2569" spans="1:21" ht="15.5">
      <c r="A2569" s="51">
        <v>819</v>
      </c>
      <c r="B2569" s="51" t="s">
        <v>929</v>
      </c>
      <c r="C2569" s="51" t="s">
        <v>349</v>
      </c>
      <c r="D2569" s="51" t="str">
        <f t="shared" si="40"/>
        <v>NGDPFiji</v>
      </c>
      <c r="E2569" s="51" t="s">
        <v>930</v>
      </c>
      <c r="F2569" s="51" t="s">
        <v>155</v>
      </c>
      <c r="G2569" s="51" t="s">
        <v>350</v>
      </c>
      <c r="H2569" s="51" t="s">
        <v>342</v>
      </c>
      <c r="I2569" s="51" t="s">
        <v>343</v>
      </c>
      <c r="J2569" s="51" t="s">
        <v>931</v>
      </c>
      <c r="K2569" s="51">
        <v>7.7009999999999996</v>
      </c>
      <c r="L2569" s="51">
        <v>8.3580000000000005</v>
      </c>
      <c r="M2569" s="51">
        <v>9.1669999999999998</v>
      </c>
      <c r="N2569" s="51">
        <v>9.8219999999999992</v>
      </c>
      <c r="O2569" s="51">
        <v>10.327</v>
      </c>
      <c r="P2569" s="51">
        <v>11.065</v>
      </c>
      <c r="Q2569" s="51">
        <v>11.651</v>
      </c>
      <c r="R2569" s="51">
        <v>11.874000000000001</v>
      </c>
      <c r="S2569" s="51">
        <v>9.3680000000000003</v>
      </c>
      <c r="T2569" s="51">
        <v>9.7279999999999998</v>
      </c>
      <c r="U2569" s="51">
        <v>2019</v>
      </c>
    </row>
    <row r="2570" spans="1:21" ht="15.5">
      <c r="A2570" s="51">
        <v>819</v>
      </c>
      <c r="B2570" s="51" t="s">
        <v>929</v>
      </c>
      <c r="C2570" s="51" t="s">
        <v>157</v>
      </c>
      <c r="D2570" s="51" t="str">
        <f t="shared" si="40"/>
        <v>NGDPDFiji</v>
      </c>
      <c r="E2570" s="51" t="s">
        <v>930</v>
      </c>
      <c r="F2570" s="51" t="s">
        <v>155</v>
      </c>
      <c r="G2570" s="51" t="s">
        <v>351</v>
      </c>
      <c r="H2570" s="51" t="s">
        <v>352</v>
      </c>
      <c r="I2570" s="51" t="s">
        <v>343</v>
      </c>
      <c r="J2570" s="51" t="s">
        <v>353</v>
      </c>
      <c r="K2570" s="51">
        <v>4.3029999999999999</v>
      </c>
      <c r="L2570" s="51">
        <v>4.5389999999999997</v>
      </c>
      <c r="M2570" s="51">
        <v>4.8570000000000002</v>
      </c>
      <c r="N2570" s="51">
        <v>4.6820000000000004</v>
      </c>
      <c r="O2570" s="51">
        <v>4.93</v>
      </c>
      <c r="P2570" s="51">
        <v>5.3529999999999998</v>
      </c>
      <c r="Q2570" s="51">
        <v>5.5810000000000004</v>
      </c>
      <c r="R2570" s="51">
        <v>5.4969999999999999</v>
      </c>
      <c r="S2570" s="51">
        <v>4.3159999999999998</v>
      </c>
      <c r="T2570" s="51">
        <v>4.5860000000000003</v>
      </c>
      <c r="U2570" s="51">
        <v>2019</v>
      </c>
    </row>
    <row r="2571" spans="1:21" ht="15.5">
      <c r="A2571" s="51">
        <v>819</v>
      </c>
      <c r="B2571" s="51" t="s">
        <v>929</v>
      </c>
      <c r="C2571" s="51" t="s">
        <v>354</v>
      </c>
      <c r="D2571" s="51" t="str">
        <f t="shared" si="40"/>
        <v>PPPGDPFiji</v>
      </c>
      <c r="E2571" s="51" t="s">
        <v>930</v>
      </c>
      <c r="F2571" s="51" t="s">
        <v>155</v>
      </c>
      <c r="G2571" s="51" t="s">
        <v>355</v>
      </c>
      <c r="H2571" s="51" t="s">
        <v>356</v>
      </c>
      <c r="I2571" s="51" t="s">
        <v>343</v>
      </c>
      <c r="J2571" s="51" t="s">
        <v>353</v>
      </c>
      <c r="K2571" s="51">
        <v>8.2829999999999995</v>
      </c>
      <c r="L2571" s="51">
        <v>8.9420000000000002</v>
      </c>
      <c r="M2571" s="51">
        <v>9.8320000000000007</v>
      </c>
      <c r="N2571" s="51">
        <v>10.782</v>
      </c>
      <c r="O2571" s="51">
        <v>11.02</v>
      </c>
      <c r="P2571" s="51">
        <v>11.784000000000001</v>
      </c>
      <c r="Q2571" s="51">
        <v>12.526999999999999</v>
      </c>
      <c r="R2571" s="51">
        <v>12.693</v>
      </c>
      <c r="S2571" s="51">
        <v>10.406000000000001</v>
      </c>
      <c r="T2571" s="51">
        <v>11.125999999999999</v>
      </c>
      <c r="U2571" s="51">
        <v>2019</v>
      </c>
    </row>
    <row r="2572" spans="1:21" ht="15.5">
      <c r="A2572" s="51">
        <v>819</v>
      </c>
      <c r="B2572" s="51" t="s">
        <v>929</v>
      </c>
      <c r="C2572" s="51" t="s">
        <v>357</v>
      </c>
      <c r="D2572" s="51" t="str">
        <f t="shared" si="40"/>
        <v>NGDP_DFiji</v>
      </c>
      <c r="E2572" s="51" t="s">
        <v>930</v>
      </c>
      <c r="F2572" s="51" t="s">
        <v>358</v>
      </c>
      <c r="G2572" s="51" t="s">
        <v>359</v>
      </c>
      <c r="H2572" s="51" t="s">
        <v>360</v>
      </c>
      <c r="I2572" s="51"/>
      <c r="J2572" s="51" t="s">
        <v>361</v>
      </c>
      <c r="K2572" s="51">
        <v>92.921000000000006</v>
      </c>
      <c r="L2572" s="51">
        <v>96.286000000000001</v>
      </c>
      <c r="M2572" s="51">
        <v>100</v>
      </c>
      <c r="N2572" s="51">
        <v>102.53</v>
      </c>
      <c r="O2572" s="51">
        <v>105.23099999999999</v>
      </c>
      <c r="P2572" s="51">
        <v>107.018</v>
      </c>
      <c r="Q2572" s="51">
        <v>108.544</v>
      </c>
      <c r="R2572" s="51">
        <v>111.121</v>
      </c>
      <c r="S2572" s="51">
        <v>108.232</v>
      </c>
      <c r="T2572" s="51">
        <v>107.042</v>
      </c>
      <c r="U2572" s="51">
        <v>2019</v>
      </c>
    </row>
    <row r="2573" spans="1:21" ht="15.5">
      <c r="A2573" s="51">
        <v>819</v>
      </c>
      <c r="B2573" s="51" t="s">
        <v>929</v>
      </c>
      <c r="C2573" s="51" t="s">
        <v>362</v>
      </c>
      <c r="D2573" s="51" t="str">
        <f t="shared" si="40"/>
        <v>NGDPRPCFiji</v>
      </c>
      <c r="E2573" s="51" t="s">
        <v>930</v>
      </c>
      <c r="F2573" s="51" t="s">
        <v>363</v>
      </c>
      <c r="G2573" s="51" t="s">
        <v>364</v>
      </c>
      <c r="H2573" s="51" t="s">
        <v>342</v>
      </c>
      <c r="I2573" s="51" t="s">
        <v>333</v>
      </c>
      <c r="J2573" s="51" t="s">
        <v>365</v>
      </c>
      <c r="K2573" s="51">
        <v>9665.3799999999992</v>
      </c>
      <c r="L2573" s="51">
        <v>10075.4</v>
      </c>
      <c r="M2573" s="51">
        <v>10590.21</v>
      </c>
      <c r="N2573" s="51">
        <v>11018.01</v>
      </c>
      <c r="O2573" s="51">
        <v>11188.11</v>
      </c>
      <c r="P2573" s="51">
        <v>11684.32</v>
      </c>
      <c r="Q2573" s="51">
        <v>12062.89</v>
      </c>
      <c r="R2573" s="51">
        <v>11942.93</v>
      </c>
      <c r="S2573" s="51">
        <v>9620.41</v>
      </c>
      <c r="T2573" s="51">
        <v>10045.709999999999</v>
      </c>
      <c r="U2573" s="51">
        <v>2019</v>
      </c>
    </row>
    <row r="2574" spans="1:21" ht="15.5">
      <c r="A2574" s="51">
        <v>819</v>
      </c>
      <c r="B2574" s="51" t="s">
        <v>929</v>
      </c>
      <c r="C2574" s="51" t="s">
        <v>366</v>
      </c>
      <c r="D2574" s="51" t="str">
        <f t="shared" si="40"/>
        <v>NGDPRPPPPCFiji</v>
      </c>
      <c r="E2574" s="51" t="s">
        <v>930</v>
      </c>
      <c r="F2574" s="51" t="s">
        <v>363</v>
      </c>
      <c r="G2574" s="51" t="s">
        <v>367</v>
      </c>
      <c r="H2574" s="51" t="s">
        <v>368</v>
      </c>
      <c r="I2574" s="51" t="s">
        <v>333</v>
      </c>
      <c r="J2574" s="51" t="s">
        <v>365</v>
      </c>
      <c r="K2574" s="51">
        <v>11015.61</v>
      </c>
      <c r="L2574" s="51">
        <v>11482.9</v>
      </c>
      <c r="M2574" s="51">
        <v>12069.63</v>
      </c>
      <c r="N2574" s="51">
        <v>12557.2</v>
      </c>
      <c r="O2574" s="51">
        <v>12751.06</v>
      </c>
      <c r="P2574" s="51">
        <v>13316.59</v>
      </c>
      <c r="Q2574" s="51">
        <v>13748.05</v>
      </c>
      <c r="R2574" s="51">
        <v>13611.33</v>
      </c>
      <c r="S2574" s="51">
        <v>10964.36</v>
      </c>
      <c r="T2574" s="51">
        <v>11449.07</v>
      </c>
      <c r="U2574" s="51">
        <v>2019</v>
      </c>
    </row>
    <row r="2575" spans="1:21" ht="15.5">
      <c r="A2575" s="51">
        <v>819</v>
      </c>
      <c r="B2575" s="51" t="s">
        <v>929</v>
      </c>
      <c r="C2575" s="51" t="s">
        <v>369</v>
      </c>
      <c r="D2575" s="51" t="str">
        <f t="shared" si="40"/>
        <v>NGDPPCFiji</v>
      </c>
      <c r="E2575" s="51" t="s">
        <v>930</v>
      </c>
      <c r="F2575" s="51" t="s">
        <v>370</v>
      </c>
      <c r="G2575" s="51" t="s">
        <v>371</v>
      </c>
      <c r="H2575" s="51" t="s">
        <v>342</v>
      </c>
      <c r="I2575" s="51" t="s">
        <v>333</v>
      </c>
      <c r="J2575" s="51" t="s">
        <v>372</v>
      </c>
      <c r="K2575" s="51">
        <v>8981.18</v>
      </c>
      <c r="L2575" s="51">
        <v>9701.2000000000007</v>
      </c>
      <c r="M2575" s="51">
        <v>10590.25</v>
      </c>
      <c r="N2575" s="51">
        <v>11296.82</v>
      </c>
      <c r="O2575" s="51">
        <v>11773.4</v>
      </c>
      <c r="P2575" s="51">
        <v>12504.37</v>
      </c>
      <c r="Q2575" s="51">
        <v>13093.58</v>
      </c>
      <c r="R2575" s="51">
        <v>13271.15</v>
      </c>
      <c r="S2575" s="51">
        <v>10412.39</v>
      </c>
      <c r="T2575" s="51">
        <v>10753.1</v>
      </c>
      <c r="U2575" s="51">
        <v>2019</v>
      </c>
    </row>
    <row r="2576" spans="1:21" ht="15.5">
      <c r="A2576" s="51">
        <v>819</v>
      </c>
      <c r="B2576" s="51" t="s">
        <v>929</v>
      </c>
      <c r="C2576" s="51" t="s">
        <v>373</v>
      </c>
      <c r="D2576" s="51" t="str">
        <f t="shared" si="40"/>
        <v>NGDPDPCFiji</v>
      </c>
      <c r="E2576" s="51" t="s">
        <v>930</v>
      </c>
      <c r="F2576" s="51" t="s">
        <v>370</v>
      </c>
      <c r="G2576" s="51" t="s">
        <v>374</v>
      </c>
      <c r="H2576" s="51" t="s">
        <v>352</v>
      </c>
      <c r="I2576" s="51" t="s">
        <v>333</v>
      </c>
      <c r="J2576" s="51" t="s">
        <v>372</v>
      </c>
      <c r="K2576" s="51">
        <v>5017.72</v>
      </c>
      <c r="L2576" s="51">
        <v>5268.16</v>
      </c>
      <c r="M2576" s="51">
        <v>5611.19</v>
      </c>
      <c r="N2576" s="51">
        <v>5385.52</v>
      </c>
      <c r="O2576" s="51">
        <v>5620.61</v>
      </c>
      <c r="P2576" s="51">
        <v>6049.89</v>
      </c>
      <c r="Q2576" s="51">
        <v>6272.73</v>
      </c>
      <c r="R2576" s="51">
        <v>6144.04</v>
      </c>
      <c r="S2576" s="51">
        <v>4797.32</v>
      </c>
      <c r="T2576" s="51">
        <v>5069.01</v>
      </c>
      <c r="U2576" s="51">
        <v>2019</v>
      </c>
    </row>
    <row r="2577" spans="1:21" ht="15.5">
      <c r="A2577" s="51">
        <v>819</v>
      </c>
      <c r="B2577" s="51" t="s">
        <v>929</v>
      </c>
      <c r="C2577" s="51" t="s">
        <v>375</v>
      </c>
      <c r="D2577" s="51" t="str">
        <f t="shared" si="40"/>
        <v>PPPPCFiji</v>
      </c>
      <c r="E2577" s="51" t="s">
        <v>930</v>
      </c>
      <c r="F2577" s="51" t="s">
        <v>370</v>
      </c>
      <c r="G2577" s="51" t="s">
        <v>376</v>
      </c>
      <c r="H2577" s="51" t="s">
        <v>356</v>
      </c>
      <c r="I2577" s="51" t="s">
        <v>333</v>
      </c>
      <c r="J2577" s="51" t="s">
        <v>372</v>
      </c>
      <c r="K2577" s="51">
        <v>9659.8700000000008</v>
      </c>
      <c r="L2577" s="51">
        <v>10378.82</v>
      </c>
      <c r="M2577" s="51">
        <v>11357.91</v>
      </c>
      <c r="N2577" s="51">
        <v>12400.56</v>
      </c>
      <c r="O2577" s="51">
        <v>12563.27</v>
      </c>
      <c r="P2577" s="51">
        <v>13316.59</v>
      </c>
      <c r="Q2577" s="51">
        <v>14078.13</v>
      </c>
      <c r="R2577" s="51">
        <v>14186.96</v>
      </c>
      <c r="S2577" s="51">
        <v>11566.58</v>
      </c>
      <c r="T2577" s="51">
        <v>12298.02</v>
      </c>
      <c r="U2577" s="51">
        <v>2019</v>
      </c>
    </row>
    <row r="2578" spans="1:21" ht="15.5">
      <c r="A2578" s="51">
        <v>819</v>
      </c>
      <c r="B2578" s="51" t="s">
        <v>929</v>
      </c>
      <c r="C2578" s="51" t="s">
        <v>377</v>
      </c>
      <c r="D2578" s="51" t="str">
        <f t="shared" si="40"/>
        <v>NGAP_NPGDPFiji</v>
      </c>
      <c r="E2578" s="51" t="s">
        <v>930</v>
      </c>
      <c r="F2578" s="51" t="s">
        <v>378</v>
      </c>
      <c r="G2578" s="51" t="s">
        <v>379</v>
      </c>
      <c r="H2578" s="51" t="s">
        <v>380</v>
      </c>
      <c r="I2578" s="51"/>
      <c r="J2578" s="51"/>
      <c r="K2578" s="51"/>
      <c r="L2578" s="51"/>
      <c r="M2578" s="51"/>
      <c r="N2578" s="51"/>
      <c r="O2578" s="51"/>
      <c r="P2578" s="51"/>
      <c r="Q2578" s="51"/>
      <c r="R2578" s="51"/>
      <c r="S2578" s="51"/>
      <c r="T2578" s="51"/>
      <c r="U2578" s="51"/>
    </row>
    <row r="2579" spans="1:21" ht="15.5">
      <c r="A2579" s="51">
        <v>819</v>
      </c>
      <c r="B2579" s="51" t="s">
        <v>929</v>
      </c>
      <c r="C2579" s="51" t="s">
        <v>381</v>
      </c>
      <c r="D2579" s="51" t="str">
        <f t="shared" si="40"/>
        <v>PPPSHFiji</v>
      </c>
      <c r="E2579" s="51" t="s">
        <v>930</v>
      </c>
      <c r="F2579" s="51" t="s">
        <v>382</v>
      </c>
      <c r="G2579" s="51" t="s">
        <v>383</v>
      </c>
      <c r="H2579" s="51" t="s">
        <v>384</v>
      </c>
      <c r="I2579" s="51"/>
      <c r="J2579" s="51" t="s">
        <v>353</v>
      </c>
      <c r="K2579" s="51">
        <v>8.0000000000000002E-3</v>
      </c>
      <c r="L2579" s="51">
        <v>8.9999999999999993E-3</v>
      </c>
      <c r="M2579" s="51">
        <v>8.9999999999999993E-3</v>
      </c>
      <c r="N2579" s="51">
        <v>0.01</v>
      </c>
      <c r="O2579" s="51">
        <v>0.01</v>
      </c>
      <c r="P2579" s="51">
        <v>0.01</v>
      </c>
      <c r="Q2579" s="51">
        <v>0.01</v>
      </c>
      <c r="R2579" s="51">
        <v>8.9999999999999993E-3</v>
      </c>
      <c r="S2579" s="51">
        <v>8.0000000000000002E-3</v>
      </c>
      <c r="T2579" s="51">
        <v>8.0000000000000002E-3</v>
      </c>
      <c r="U2579" s="51">
        <v>2019</v>
      </c>
    </row>
    <row r="2580" spans="1:21" ht="15.5">
      <c r="A2580" s="51">
        <v>819</v>
      </c>
      <c r="B2580" s="51" t="s">
        <v>929</v>
      </c>
      <c r="C2580" s="51" t="s">
        <v>385</v>
      </c>
      <c r="D2580" s="51" t="str">
        <f t="shared" si="40"/>
        <v>PPPEXFiji</v>
      </c>
      <c r="E2580" s="51" t="s">
        <v>930</v>
      </c>
      <c r="F2580" s="51" t="s">
        <v>386</v>
      </c>
      <c r="G2580" s="51" t="s">
        <v>387</v>
      </c>
      <c r="H2580" s="51" t="s">
        <v>388</v>
      </c>
      <c r="I2580" s="51"/>
      <c r="J2580" s="51" t="s">
        <v>353</v>
      </c>
      <c r="K2580" s="51">
        <v>0.93</v>
      </c>
      <c r="L2580" s="51">
        <v>0.93500000000000005</v>
      </c>
      <c r="M2580" s="51">
        <v>0.93200000000000005</v>
      </c>
      <c r="N2580" s="51">
        <v>0.91100000000000003</v>
      </c>
      <c r="O2580" s="51">
        <v>0.93700000000000006</v>
      </c>
      <c r="P2580" s="51">
        <v>0.93899999999999995</v>
      </c>
      <c r="Q2580" s="51">
        <v>0.93</v>
      </c>
      <c r="R2580" s="51">
        <v>0.93500000000000005</v>
      </c>
      <c r="S2580" s="51">
        <v>0.9</v>
      </c>
      <c r="T2580" s="51">
        <v>0.874</v>
      </c>
      <c r="U2580" s="51">
        <v>2019</v>
      </c>
    </row>
    <row r="2581" spans="1:21" ht="15.5">
      <c r="A2581" s="51">
        <v>819</v>
      </c>
      <c r="B2581" s="51" t="s">
        <v>929</v>
      </c>
      <c r="C2581" s="51" t="s">
        <v>389</v>
      </c>
      <c r="D2581" s="51" t="str">
        <f t="shared" si="40"/>
        <v>NID_NGDPFiji</v>
      </c>
      <c r="E2581" s="51" t="s">
        <v>930</v>
      </c>
      <c r="F2581" s="51" t="s">
        <v>390</v>
      </c>
      <c r="G2581" s="51" t="s">
        <v>391</v>
      </c>
      <c r="H2581" s="51" t="s">
        <v>392</v>
      </c>
      <c r="I2581" s="51"/>
      <c r="J2581" s="51" t="s">
        <v>931</v>
      </c>
      <c r="K2581" s="51">
        <v>17.271999999999998</v>
      </c>
      <c r="L2581" s="51">
        <v>27.634</v>
      </c>
      <c r="M2581" s="51">
        <v>19.169</v>
      </c>
      <c r="N2581" s="51">
        <v>21.109000000000002</v>
      </c>
      <c r="O2581" s="51">
        <v>19.256</v>
      </c>
      <c r="P2581" s="51">
        <v>19.550999999999998</v>
      </c>
      <c r="Q2581" s="51">
        <v>20.358000000000001</v>
      </c>
      <c r="R2581" s="51">
        <v>19.942</v>
      </c>
      <c r="S2581" s="51">
        <v>20.167000000000002</v>
      </c>
      <c r="T2581" s="51">
        <v>20.128</v>
      </c>
      <c r="U2581" s="51">
        <v>2019</v>
      </c>
    </row>
    <row r="2582" spans="1:21" ht="15.5">
      <c r="A2582" s="51">
        <v>819</v>
      </c>
      <c r="B2582" s="51" t="s">
        <v>929</v>
      </c>
      <c r="C2582" s="51" t="s">
        <v>393</v>
      </c>
      <c r="D2582" s="51" t="str">
        <f t="shared" si="40"/>
        <v>NGSD_NGDPFiji</v>
      </c>
      <c r="E2582" s="51" t="s">
        <v>930</v>
      </c>
      <c r="F2582" s="51" t="s">
        <v>394</v>
      </c>
      <c r="G2582" s="51" t="s">
        <v>395</v>
      </c>
      <c r="H2582" s="51" t="s">
        <v>392</v>
      </c>
      <c r="I2582" s="51"/>
      <c r="J2582" s="51"/>
      <c r="K2582" s="51"/>
      <c r="L2582" s="51"/>
      <c r="M2582" s="51"/>
      <c r="N2582" s="51"/>
      <c r="O2582" s="51"/>
      <c r="P2582" s="51"/>
      <c r="Q2582" s="51"/>
      <c r="R2582" s="51"/>
      <c r="S2582" s="51"/>
      <c r="T2582" s="51"/>
      <c r="U2582" s="51"/>
    </row>
    <row r="2583" spans="1:21" ht="15.5">
      <c r="A2583" s="51">
        <v>819</v>
      </c>
      <c r="B2583" s="51" t="s">
        <v>929</v>
      </c>
      <c r="C2583" s="51" t="s">
        <v>396</v>
      </c>
      <c r="D2583" s="51" t="str">
        <f t="shared" si="40"/>
        <v>PCPIFiji</v>
      </c>
      <c r="E2583" s="51" t="s">
        <v>930</v>
      </c>
      <c r="F2583" s="51" t="s">
        <v>397</v>
      </c>
      <c r="G2583" s="51" t="s">
        <v>398</v>
      </c>
      <c r="H2583" s="51" t="s">
        <v>360</v>
      </c>
      <c r="I2583" s="51"/>
      <c r="J2583" s="51" t="s">
        <v>932</v>
      </c>
      <c r="K2583" s="51">
        <v>103.416</v>
      </c>
      <c r="L2583" s="51">
        <v>106.42400000000001</v>
      </c>
      <c r="M2583" s="51">
        <v>106.986</v>
      </c>
      <c r="N2583" s="51">
        <v>108.458</v>
      </c>
      <c r="O2583" s="51">
        <v>112.65</v>
      </c>
      <c r="P2583" s="51">
        <v>116.425</v>
      </c>
      <c r="Q2583" s="51">
        <v>121.175</v>
      </c>
      <c r="R2583" s="51">
        <v>123.324</v>
      </c>
      <c r="S2583" s="51">
        <v>120.117</v>
      </c>
      <c r="T2583" s="51">
        <v>118.79600000000001</v>
      </c>
      <c r="U2583" s="51">
        <v>2019</v>
      </c>
    </row>
    <row r="2584" spans="1:21" ht="15.5">
      <c r="A2584" s="51">
        <v>819</v>
      </c>
      <c r="B2584" s="51" t="s">
        <v>929</v>
      </c>
      <c r="C2584" s="51" t="s">
        <v>400</v>
      </c>
      <c r="D2584" s="51" t="str">
        <f t="shared" si="40"/>
        <v>PCPIPCHFiji</v>
      </c>
      <c r="E2584" s="51" t="s">
        <v>930</v>
      </c>
      <c r="F2584" s="51" t="s">
        <v>397</v>
      </c>
      <c r="G2584" s="51" t="s">
        <v>401</v>
      </c>
      <c r="H2584" s="51" t="s">
        <v>347</v>
      </c>
      <c r="I2584" s="51"/>
      <c r="J2584" s="51" t="s">
        <v>402</v>
      </c>
      <c r="K2584" s="51">
        <v>3.4159999999999999</v>
      </c>
      <c r="L2584" s="51">
        <v>2.9089999999999998</v>
      </c>
      <c r="M2584" s="51">
        <v>0.52800000000000002</v>
      </c>
      <c r="N2584" s="51">
        <v>1.3759999999999999</v>
      </c>
      <c r="O2584" s="51">
        <v>3.8650000000000002</v>
      </c>
      <c r="P2584" s="51">
        <v>3.351</v>
      </c>
      <c r="Q2584" s="51">
        <v>4.08</v>
      </c>
      <c r="R2584" s="51">
        <v>1.7729999999999999</v>
      </c>
      <c r="S2584" s="51">
        <v>-2.6</v>
      </c>
      <c r="T2584" s="51">
        <v>-1.1000000000000001</v>
      </c>
      <c r="U2584" s="51">
        <v>2019</v>
      </c>
    </row>
    <row r="2585" spans="1:21" ht="15.5">
      <c r="A2585" s="51">
        <v>819</v>
      </c>
      <c r="B2585" s="51" t="s">
        <v>929</v>
      </c>
      <c r="C2585" s="51" t="s">
        <v>403</v>
      </c>
      <c r="D2585" s="51" t="str">
        <f t="shared" si="40"/>
        <v>PCPIEFiji</v>
      </c>
      <c r="E2585" s="51" t="s">
        <v>930</v>
      </c>
      <c r="F2585" s="51" t="s">
        <v>404</v>
      </c>
      <c r="G2585" s="51" t="s">
        <v>405</v>
      </c>
      <c r="H2585" s="51" t="s">
        <v>360</v>
      </c>
      <c r="I2585" s="51"/>
      <c r="J2585" s="51" t="s">
        <v>932</v>
      </c>
      <c r="K2585" s="51">
        <v>104.045</v>
      </c>
      <c r="L2585" s="51">
        <v>107.611</v>
      </c>
      <c r="M2585" s="51">
        <v>107.69799999999999</v>
      </c>
      <c r="N2585" s="51">
        <v>109.4</v>
      </c>
      <c r="O2585" s="51">
        <v>113.7</v>
      </c>
      <c r="P2585" s="51">
        <v>116.9</v>
      </c>
      <c r="Q2585" s="51">
        <v>122.511</v>
      </c>
      <c r="R2585" s="51">
        <v>121.44199999999999</v>
      </c>
      <c r="S2585" s="51">
        <v>118.042</v>
      </c>
      <c r="T2585" s="51">
        <v>119.812</v>
      </c>
      <c r="U2585" s="51">
        <v>2019</v>
      </c>
    </row>
    <row r="2586" spans="1:21" ht="15.5">
      <c r="A2586" s="51">
        <v>819</v>
      </c>
      <c r="B2586" s="51" t="s">
        <v>929</v>
      </c>
      <c r="C2586" s="51" t="s">
        <v>406</v>
      </c>
      <c r="D2586" s="51" t="str">
        <f t="shared" si="40"/>
        <v>PCPIEPCHFiji</v>
      </c>
      <c r="E2586" s="51" t="s">
        <v>930</v>
      </c>
      <c r="F2586" s="51" t="s">
        <v>404</v>
      </c>
      <c r="G2586" s="51" t="s">
        <v>407</v>
      </c>
      <c r="H2586" s="51" t="s">
        <v>347</v>
      </c>
      <c r="I2586" s="51"/>
      <c r="J2586" s="51" t="s">
        <v>408</v>
      </c>
      <c r="K2586" s="51">
        <v>2.548</v>
      </c>
      <c r="L2586" s="51">
        <v>3.427</v>
      </c>
      <c r="M2586" s="51">
        <v>8.1000000000000003E-2</v>
      </c>
      <c r="N2586" s="51">
        <v>1.581</v>
      </c>
      <c r="O2586" s="51">
        <v>3.931</v>
      </c>
      <c r="P2586" s="51">
        <v>2.8140000000000001</v>
      </c>
      <c r="Q2586" s="51">
        <v>4.8</v>
      </c>
      <c r="R2586" s="51">
        <v>-0.873</v>
      </c>
      <c r="S2586" s="51">
        <v>-2.8</v>
      </c>
      <c r="T2586" s="51">
        <v>1.5</v>
      </c>
      <c r="U2586" s="51">
        <v>2019</v>
      </c>
    </row>
    <row r="2587" spans="1:21" ht="15.5">
      <c r="A2587" s="51">
        <v>819</v>
      </c>
      <c r="B2587" s="51" t="s">
        <v>929</v>
      </c>
      <c r="C2587" s="51" t="s">
        <v>409</v>
      </c>
      <c r="D2587" s="51" t="str">
        <f t="shared" si="40"/>
        <v>FLIBOR6Fiji</v>
      </c>
      <c r="E2587" s="51" t="s">
        <v>930</v>
      </c>
      <c r="F2587" s="51" t="s">
        <v>410</v>
      </c>
      <c r="G2587" s="51"/>
      <c r="H2587" s="51" t="s">
        <v>384</v>
      </c>
      <c r="I2587" s="51"/>
      <c r="J2587" s="51"/>
      <c r="K2587" s="51"/>
      <c r="L2587" s="51"/>
      <c r="M2587" s="51"/>
      <c r="N2587" s="51"/>
      <c r="O2587" s="51"/>
      <c r="P2587" s="51"/>
      <c r="Q2587" s="51"/>
      <c r="R2587" s="51"/>
      <c r="S2587" s="51"/>
      <c r="T2587" s="51"/>
      <c r="U2587" s="51"/>
    </row>
    <row r="2588" spans="1:21" ht="15.5">
      <c r="A2588" s="51">
        <v>819</v>
      </c>
      <c r="B2588" s="51" t="s">
        <v>929</v>
      </c>
      <c r="C2588" s="51" t="s">
        <v>411</v>
      </c>
      <c r="D2588" s="51" t="str">
        <f t="shared" si="40"/>
        <v>TM_RPCHFiji</v>
      </c>
      <c r="E2588" s="51" t="s">
        <v>930</v>
      </c>
      <c r="F2588" s="51" t="s">
        <v>412</v>
      </c>
      <c r="G2588" s="51" t="s">
        <v>413</v>
      </c>
      <c r="H2588" s="51" t="s">
        <v>347</v>
      </c>
      <c r="I2588" s="51"/>
      <c r="J2588" s="51"/>
      <c r="K2588" s="51"/>
      <c r="L2588" s="51"/>
      <c r="M2588" s="51"/>
      <c r="N2588" s="51"/>
      <c r="O2588" s="51"/>
      <c r="P2588" s="51"/>
      <c r="Q2588" s="51"/>
      <c r="R2588" s="51"/>
      <c r="S2588" s="51"/>
      <c r="T2588" s="51"/>
      <c r="U2588" s="51"/>
    </row>
    <row r="2589" spans="1:21" ht="15.5">
      <c r="A2589" s="51">
        <v>819</v>
      </c>
      <c r="B2589" s="51" t="s">
        <v>929</v>
      </c>
      <c r="C2589" s="51" t="s">
        <v>415</v>
      </c>
      <c r="D2589" s="51" t="str">
        <f t="shared" si="40"/>
        <v>TMG_RPCHFiji</v>
      </c>
      <c r="E2589" s="51" t="s">
        <v>930</v>
      </c>
      <c r="F2589" s="51" t="s">
        <v>416</v>
      </c>
      <c r="G2589" s="51" t="s">
        <v>417</v>
      </c>
      <c r="H2589" s="51" t="s">
        <v>347</v>
      </c>
      <c r="I2589" s="51"/>
      <c r="J2589" s="51"/>
      <c r="K2589" s="51"/>
      <c r="L2589" s="51"/>
      <c r="M2589" s="51"/>
      <c r="N2589" s="51"/>
      <c r="O2589" s="51"/>
      <c r="P2589" s="51"/>
      <c r="Q2589" s="51"/>
      <c r="R2589" s="51"/>
      <c r="S2589" s="51"/>
      <c r="T2589" s="51"/>
      <c r="U2589" s="51"/>
    </row>
    <row r="2590" spans="1:21" ht="15.5">
      <c r="A2590" s="51">
        <v>819</v>
      </c>
      <c r="B2590" s="51" t="s">
        <v>929</v>
      </c>
      <c r="C2590" s="51" t="s">
        <v>418</v>
      </c>
      <c r="D2590" s="51" t="str">
        <f t="shared" si="40"/>
        <v>TX_RPCHFiji</v>
      </c>
      <c r="E2590" s="51" t="s">
        <v>930</v>
      </c>
      <c r="F2590" s="51" t="s">
        <v>419</v>
      </c>
      <c r="G2590" s="51" t="s">
        <v>420</v>
      </c>
      <c r="H2590" s="51" t="s">
        <v>347</v>
      </c>
      <c r="I2590" s="51"/>
      <c r="J2590" s="51"/>
      <c r="K2590" s="51"/>
      <c r="L2590" s="51"/>
      <c r="M2590" s="51"/>
      <c r="N2590" s="51"/>
      <c r="O2590" s="51"/>
      <c r="P2590" s="51"/>
      <c r="Q2590" s="51"/>
      <c r="R2590" s="51"/>
      <c r="S2590" s="51"/>
      <c r="T2590" s="51"/>
      <c r="U2590" s="51"/>
    </row>
    <row r="2591" spans="1:21" ht="15.5">
      <c r="A2591" s="51">
        <v>819</v>
      </c>
      <c r="B2591" s="51" t="s">
        <v>929</v>
      </c>
      <c r="C2591" s="51" t="s">
        <v>421</v>
      </c>
      <c r="D2591" s="51" t="str">
        <f t="shared" si="40"/>
        <v>TXG_RPCHFiji</v>
      </c>
      <c r="E2591" s="51" t="s">
        <v>930</v>
      </c>
      <c r="F2591" s="51" t="s">
        <v>422</v>
      </c>
      <c r="G2591" s="51" t="s">
        <v>423</v>
      </c>
      <c r="H2591" s="51" t="s">
        <v>347</v>
      </c>
      <c r="I2591" s="51"/>
      <c r="J2591" s="51"/>
      <c r="K2591" s="51"/>
      <c r="L2591" s="51"/>
      <c r="M2591" s="51"/>
      <c r="N2591" s="51"/>
      <c r="O2591" s="51"/>
      <c r="P2591" s="51"/>
      <c r="Q2591" s="51"/>
      <c r="R2591" s="51"/>
      <c r="S2591" s="51"/>
      <c r="T2591" s="51"/>
      <c r="U2591" s="51"/>
    </row>
    <row r="2592" spans="1:21" ht="15.5">
      <c r="A2592" s="51">
        <v>819</v>
      </c>
      <c r="B2592" s="51" t="s">
        <v>929</v>
      </c>
      <c r="C2592" s="51" t="s">
        <v>424</v>
      </c>
      <c r="D2592" s="51" t="str">
        <f t="shared" si="40"/>
        <v>LURFiji</v>
      </c>
      <c r="E2592" s="51" t="s">
        <v>930</v>
      </c>
      <c r="F2592" s="51" t="s">
        <v>425</v>
      </c>
      <c r="G2592" s="51" t="s">
        <v>426</v>
      </c>
      <c r="H2592" s="51" t="s">
        <v>427</v>
      </c>
      <c r="I2592" s="51"/>
      <c r="J2592" s="51" t="s">
        <v>933</v>
      </c>
      <c r="K2592" s="51">
        <v>6.8</v>
      </c>
      <c r="L2592" s="51">
        <v>6.367</v>
      </c>
      <c r="M2592" s="51">
        <v>6.2</v>
      </c>
      <c r="N2592" s="51">
        <v>5.5</v>
      </c>
      <c r="O2592" s="51">
        <v>5.5</v>
      </c>
      <c r="P2592" s="51">
        <v>4.5</v>
      </c>
      <c r="Q2592" s="51">
        <v>4.5</v>
      </c>
      <c r="R2592" s="51">
        <v>4.5</v>
      </c>
      <c r="S2592" s="51">
        <v>13.351000000000001</v>
      </c>
      <c r="T2592" s="51">
        <v>9</v>
      </c>
      <c r="U2592" s="51">
        <v>2019</v>
      </c>
    </row>
    <row r="2593" spans="1:21" ht="15.5">
      <c r="A2593" s="51">
        <v>819</v>
      </c>
      <c r="B2593" s="51" t="s">
        <v>929</v>
      </c>
      <c r="C2593" s="51" t="s">
        <v>428</v>
      </c>
      <c r="D2593" s="51" t="str">
        <f t="shared" si="40"/>
        <v>LEFiji</v>
      </c>
      <c r="E2593" s="51" t="s">
        <v>930</v>
      </c>
      <c r="F2593" s="51" t="s">
        <v>429</v>
      </c>
      <c r="G2593" s="51" t="s">
        <v>430</v>
      </c>
      <c r="H2593" s="51" t="s">
        <v>431</v>
      </c>
      <c r="I2593" s="51" t="s">
        <v>432</v>
      </c>
      <c r="J2593" s="51"/>
      <c r="K2593" s="51"/>
      <c r="L2593" s="51"/>
      <c r="M2593" s="51"/>
      <c r="N2593" s="51"/>
      <c r="O2593" s="51"/>
      <c r="P2593" s="51"/>
      <c r="Q2593" s="51"/>
      <c r="R2593" s="51"/>
      <c r="S2593" s="51"/>
      <c r="T2593" s="51"/>
      <c r="U2593" s="51"/>
    </row>
    <row r="2594" spans="1:21" ht="15.5">
      <c r="A2594" s="51">
        <v>819</v>
      </c>
      <c r="B2594" s="51" t="s">
        <v>929</v>
      </c>
      <c r="C2594" s="51" t="s">
        <v>433</v>
      </c>
      <c r="D2594" s="51" t="str">
        <f t="shared" si="40"/>
        <v>LPFiji</v>
      </c>
      <c r="E2594" s="51" t="s">
        <v>930</v>
      </c>
      <c r="F2594" s="51" t="s">
        <v>434</v>
      </c>
      <c r="G2594" s="51" t="s">
        <v>435</v>
      </c>
      <c r="H2594" s="51" t="s">
        <v>431</v>
      </c>
      <c r="I2594" s="51" t="s">
        <v>432</v>
      </c>
      <c r="J2594" s="51" t="s">
        <v>934</v>
      </c>
      <c r="K2594" s="51">
        <v>0.85799999999999998</v>
      </c>
      <c r="L2594" s="51">
        <v>0.86199999999999999</v>
      </c>
      <c r="M2594" s="51">
        <v>0.86599999999999999</v>
      </c>
      <c r="N2594" s="51">
        <v>0.86899999999999999</v>
      </c>
      <c r="O2594" s="51">
        <v>0.877</v>
      </c>
      <c r="P2594" s="51">
        <v>0.88500000000000001</v>
      </c>
      <c r="Q2594" s="51">
        <v>0.89</v>
      </c>
      <c r="R2594" s="51">
        <v>0.89500000000000002</v>
      </c>
      <c r="S2594" s="51">
        <v>0.9</v>
      </c>
      <c r="T2594" s="51">
        <v>0.90500000000000003</v>
      </c>
      <c r="U2594" s="51">
        <v>2019</v>
      </c>
    </row>
    <row r="2595" spans="1:21" ht="15.5">
      <c r="A2595" s="51">
        <v>819</v>
      </c>
      <c r="B2595" s="51" t="s">
        <v>929</v>
      </c>
      <c r="C2595" s="51" t="s">
        <v>437</v>
      </c>
      <c r="D2595" s="51" t="str">
        <f t="shared" si="40"/>
        <v>GGRFiji</v>
      </c>
      <c r="E2595" s="51" t="s">
        <v>930</v>
      </c>
      <c r="F2595" s="51" t="s">
        <v>438</v>
      </c>
      <c r="G2595" s="51" t="s">
        <v>439</v>
      </c>
      <c r="H2595" s="51" t="s">
        <v>342</v>
      </c>
      <c r="I2595" s="51" t="s">
        <v>343</v>
      </c>
      <c r="J2595" s="51" t="s">
        <v>935</v>
      </c>
      <c r="K2595" s="51">
        <v>1.8620000000000001</v>
      </c>
      <c r="L2595" s="51">
        <v>2.0470000000000002</v>
      </c>
      <c r="M2595" s="51">
        <v>2.3010000000000002</v>
      </c>
      <c r="N2595" s="51">
        <v>2.556</v>
      </c>
      <c r="O2595" s="51">
        <v>2.6920000000000002</v>
      </c>
      <c r="P2595" s="51">
        <v>3.0510000000000002</v>
      </c>
      <c r="Q2595" s="51">
        <v>3.1349999999999998</v>
      </c>
      <c r="R2595" s="51">
        <v>3.0289999999999999</v>
      </c>
      <c r="S2595" s="51">
        <v>1.92</v>
      </c>
      <c r="T2595" s="51">
        <v>1.81</v>
      </c>
      <c r="U2595" s="51">
        <v>2020</v>
      </c>
    </row>
    <row r="2596" spans="1:21" ht="15.5">
      <c r="A2596" s="51">
        <v>819</v>
      </c>
      <c r="B2596" s="51" t="s">
        <v>929</v>
      </c>
      <c r="C2596" s="51" t="s">
        <v>441</v>
      </c>
      <c r="D2596" s="51" t="str">
        <f t="shared" si="40"/>
        <v>GGR_NGDPFiji</v>
      </c>
      <c r="E2596" s="51" t="s">
        <v>930</v>
      </c>
      <c r="F2596" s="51" t="s">
        <v>438</v>
      </c>
      <c r="G2596" s="51" t="s">
        <v>439</v>
      </c>
      <c r="H2596" s="51" t="s">
        <v>392</v>
      </c>
      <c r="I2596" s="51"/>
      <c r="J2596" s="51" t="s">
        <v>442</v>
      </c>
      <c r="K2596" s="51">
        <v>24.178000000000001</v>
      </c>
      <c r="L2596" s="51">
        <v>24.486000000000001</v>
      </c>
      <c r="M2596" s="51">
        <v>25.097000000000001</v>
      </c>
      <c r="N2596" s="51">
        <v>26.027999999999999</v>
      </c>
      <c r="O2596" s="51">
        <v>26.064</v>
      </c>
      <c r="P2596" s="51">
        <v>27.574999999999999</v>
      </c>
      <c r="Q2596" s="51">
        <v>26.905999999999999</v>
      </c>
      <c r="R2596" s="51">
        <v>25.509</v>
      </c>
      <c r="S2596" s="51">
        <v>20.495999999999999</v>
      </c>
      <c r="T2596" s="51">
        <v>18.61</v>
      </c>
      <c r="U2596" s="51">
        <v>2020</v>
      </c>
    </row>
    <row r="2597" spans="1:21" ht="15.5">
      <c r="A2597" s="51">
        <v>819</v>
      </c>
      <c r="B2597" s="51" t="s">
        <v>929</v>
      </c>
      <c r="C2597" s="51" t="s">
        <v>443</v>
      </c>
      <c r="D2597" s="51" t="str">
        <f t="shared" si="40"/>
        <v>GGXFiji</v>
      </c>
      <c r="E2597" s="51" t="s">
        <v>930</v>
      </c>
      <c r="F2597" s="51" t="s">
        <v>444</v>
      </c>
      <c r="G2597" s="51" t="s">
        <v>445</v>
      </c>
      <c r="H2597" s="51" t="s">
        <v>342</v>
      </c>
      <c r="I2597" s="51" t="s">
        <v>343</v>
      </c>
      <c r="J2597" s="51" t="s">
        <v>935</v>
      </c>
      <c r="K2597" s="51">
        <v>1.964</v>
      </c>
      <c r="L2597" s="51">
        <v>2.0950000000000002</v>
      </c>
      <c r="M2597" s="51">
        <v>2.6659999999999999</v>
      </c>
      <c r="N2597" s="51">
        <v>2.9260000000000002</v>
      </c>
      <c r="O2597" s="51">
        <v>2.8260000000000001</v>
      </c>
      <c r="P2597" s="51">
        <v>3.2530000000000001</v>
      </c>
      <c r="Q2597" s="51">
        <v>3.7719999999999998</v>
      </c>
      <c r="R2597" s="51">
        <v>3.556</v>
      </c>
      <c r="S2597" s="51">
        <v>3.2850000000000001</v>
      </c>
      <c r="T2597" s="51">
        <v>3.0459999999999998</v>
      </c>
      <c r="U2597" s="51">
        <v>2020</v>
      </c>
    </row>
    <row r="2598" spans="1:21" ht="15.5">
      <c r="A2598" s="51">
        <v>819</v>
      </c>
      <c r="B2598" s="51" t="s">
        <v>929</v>
      </c>
      <c r="C2598" s="51" t="s">
        <v>446</v>
      </c>
      <c r="D2598" s="51" t="str">
        <f t="shared" si="40"/>
        <v>GGX_NGDPFiji</v>
      </c>
      <c r="E2598" s="51" t="s">
        <v>930</v>
      </c>
      <c r="F2598" s="51" t="s">
        <v>444</v>
      </c>
      <c r="G2598" s="51" t="s">
        <v>445</v>
      </c>
      <c r="H2598" s="51" t="s">
        <v>392</v>
      </c>
      <c r="I2598" s="51"/>
      <c r="J2598" s="51" t="s">
        <v>447</v>
      </c>
      <c r="K2598" s="51">
        <v>25.497</v>
      </c>
      <c r="L2598" s="51">
        <v>25.061</v>
      </c>
      <c r="M2598" s="51">
        <v>29.079000000000001</v>
      </c>
      <c r="N2598" s="51">
        <v>29.792000000000002</v>
      </c>
      <c r="O2598" s="51">
        <v>27.366</v>
      </c>
      <c r="P2598" s="51">
        <v>29.404</v>
      </c>
      <c r="Q2598" s="51">
        <v>32.375999999999998</v>
      </c>
      <c r="R2598" s="51">
        <v>29.945</v>
      </c>
      <c r="S2598" s="51">
        <v>35.07</v>
      </c>
      <c r="T2598" s="51">
        <v>31.31</v>
      </c>
      <c r="U2598" s="51">
        <v>2020</v>
      </c>
    </row>
    <row r="2599" spans="1:21" ht="15.5">
      <c r="A2599" s="51">
        <v>819</v>
      </c>
      <c r="B2599" s="51" t="s">
        <v>929</v>
      </c>
      <c r="C2599" s="51" t="s">
        <v>448</v>
      </c>
      <c r="D2599" s="51" t="str">
        <f t="shared" si="40"/>
        <v>GGXCNLFiji</v>
      </c>
      <c r="E2599" s="51" t="s">
        <v>930</v>
      </c>
      <c r="F2599" s="51" t="s">
        <v>449</v>
      </c>
      <c r="G2599" s="51" t="s">
        <v>450</v>
      </c>
      <c r="H2599" s="51" t="s">
        <v>342</v>
      </c>
      <c r="I2599" s="51" t="s">
        <v>343</v>
      </c>
      <c r="J2599" s="51" t="s">
        <v>935</v>
      </c>
      <c r="K2599" s="51">
        <v>-0.10199999999999999</v>
      </c>
      <c r="L2599" s="51">
        <v>-4.8000000000000001E-2</v>
      </c>
      <c r="M2599" s="51">
        <v>-0.36499999999999999</v>
      </c>
      <c r="N2599" s="51">
        <v>-0.37</v>
      </c>
      <c r="O2599" s="51">
        <v>-0.13400000000000001</v>
      </c>
      <c r="P2599" s="51">
        <v>-0.20200000000000001</v>
      </c>
      <c r="Q2599" s="51">
        <v>-0.63700000000000001</v>
      </c>
      <c r="R2599" s="51">
        <v>-0.52700000000000002</v>
      </c>
      <c r="S2599" s="51">
        <v>-1.365</v>
      </c>
      <c r="T2599" s="51">
        <v>-1.2350000000000001</v>
      </c>
      <c r="U2599" s="51">
        <v>2020</v>
      </c>
    </row>
    <row r="2600" spans="1:21" ht="15.5">
      <c r="A2600" s="51">
        <v>819</v>
      </c>
      <c r="B2600" s="51" t="s">
        <v>929</v>
      </c>
      <c r="C2600" s="51" t="s">
        <v>451</v>
      </c>
      <c r="D2600" s="51" t="str">
        <f t="shared" si="40"/>
        <v>GGXCNL_NGDPFiji</v>
      </c>
      <c r="E2600" s="51" t="s">
        <v>930</v>
      </c>
      <c r="F2600" s="51" t="s">
        <v>449</v>
      </c>
      <c r="G2600" s="51" t="s">
        <v>450</v>
      </c>
      <c r="H2600" s="51" t="s">
        <v>392</v>
      </c>
      <c r="I2600" s="51"/>
      <c r="J2600" s="51" t="s">
        <v>452</v>
      </c>
      <c r="K2600" s="51">
        <v>-1.319</v>
      </c>
      <c r="L2600" s="51">
        <v>-0.57499999999999996</v>
      </c>
      <c r="M2600" s="51">
        <v>-3.9820000000000002</v>
      </c>
      <c r="N2600" s="51">
        <v>-3.7650000000000001</v>
      </c>
      <c r="O2600" s="51">
        <v>-1.302</v>
      </c>
      <c r="P2600" s="51">
        <v>-1.829</v>
      </c>
      <c r="Q2600" s="51">
        <v>-5.47</v>
      </c>
      <c r="R2600" s="51">
        <v>-4.4349999999999996</v>
      </c>
      <c r="S2600" s="51">
        <v>-14.574</v>
      </c>
      <c r="T2600" s="51">
        <v>-12.7</v>
      </c>
      <c r="U2600" s="51">
        <v>2020</v>
      </c>
    </row>
    <row r="2601" spans="1:21" ht="15.5">
      <c r="A2601" s="51">
        <v>819</v>
      </c>
      <c r="B2601" s="51" t="s">
        <v>929</v>
      </c>
      <c r="C2601" s="51" t="s">
        <v>453</v>
      </c>
      <c r="D2601" s="51" t="str">
        <f t="shared" si="40"/>
        <v>GGSBFiji</v>
      </c>
      <c r="E2601" s="51" t="s">
        <v>930</v>
      </c>
      <c r="F2601" s="51" t="s">
        <v>454</v>
      </c>
      <c r="G2601" s="51" t="s">
        <v>455</v>
      </c>
      <c r="H2601" s="51" t="s">
        <v>342</v>
      </c>
      <c r="I2601" s="51" t="s">
        <v>343</v>
      </c>
      <c r="J2601" s="51"/>
      <c r="K2601" s="51"/>
      <c r="L2601" s="51"/>
      <c r="M2601" s="51"/>
      <c r="N2601" s="51"/>
      <c r="O2601" s="51"/>
      <c r="P2601" s="51"/>
      <c r="Q2601" s="51"/>
      <c r="R2601" s="51"/>
      <c r="S2601" s="51"/>
      <c r="T2601" s="51"/>
      <c r="U2601" s="51"/>
    </row>
    <row r="2602" spans="1:21" ht="15.5">
      <c r="A2602" s="51">
        <v>819</v>
      </c>
      <c r="B2602" s="51" t="s">
        <v>929</v>
      </c>
      <c r="C2602" s="51" t="s">
        <v>456</v>
      </c>
      <c r="D2602" s="51" t="str">
        <f t="shared" si="40"/>
        <v>GGSB_NPGDPFiji</v>
      </c>
      <c r="E2602" s="51" t="s">
        <v>930</v>
      </c>
      <c r="F2602" s="51" t="s">
        <v>454</v>
      </c>
      <c r="G2602" s="51" t="s">
        <v>455</v>
      </c>
      <c r="H2602" s="51" t="s">
        <v>380</v>
      </c>
      <c r="I2602" s="51"/>
      <c r="J2602" s="51"/>
      <c r="K2602" s="51"/>
      <c r="L2602" s="51"/>
      <c r="M2602" s="51"/>
      <c r="N2602" s="51"/>
      <c r="O2602" s="51"/>
      <c r="P2602" s="51"/>
      <c r="Q2602" s="51"/>
      <c r="R2602" s="51"/>
      <c r="S2602" s="51"/>
      <c r="T2602" s="51"/>
      <c r="U2602" s="51"/>
    </row>
    <row r="2603" spans="1:21" ht="15.5">
      <c r="A2603" s="51">
        <v>819</v>
      </c>
      <c r="B2603" s="51" t="s">
        <v>929</v>
      </c>
      <c r="C2603" s="51" t="s">
        <v>457</v>
      </c>
      <c r="D2603" s="51" t="str">
        <f t="shared" si="40"/>
        <v>GGXONLBFiji</v>
      </c>
      <c r="E2603" s="51" t="s">
        <v>930</v>
      </c>
      <c r="F2603" s="51" t="s">
        <v>458</v>
      </c>
      <c r="G2603" s="51" t="s">
        <v>459</v>
      </c>
      <c r="H2603" s="51" t="s">
        <v>342</v>
      </c>
      <c r="I2603" s="51" t="s">
        <v>343</v>
      </c>
      <c r="J2603" s="51" t="s">
        <v>935</v>
      </c>
      <c r="K2603" s="51">
        <v>0.156</v>
      </c>
      <c r="L2603" s="51">
        <v>0.21199999999999999</v>
      </c>
      <c r="M2603" s="51">
        <v>-0.10100000000000001</v>
      </c>
      <c r="N2603" s="51">
        <v>-7.9000000000000001E-2</v>
      </c>
      <c r="O2603" s="51">
        <v>0.13</v>
      </c>
      <c r="P2603" s="51">
        <v>7.5999999999999998E-2</v>
      </c>
      <c r="Q2603" s="51">
        <v>-0.32900000000000001</v>
      </c>
      <c r="R2603" s="51">
        <v>-0.19400000000000001</v>
      </c>
      <c r="S2603" s="51">
        <v>-1.01</v>
      </c>
      <c r="T2603" s="51">
        <v>-0.90500000000000003</v>
      </c>
      <c r="U2603" s="51">
        <v>2020</v>
      </c>
    </row>
    <row r="2604" spans="1:21" ht="15.5">
      <c r="A2604" s="51">
        <v>819</v>
      </c>
      <c r="B2604" s="51" t="s">
        <v>929</v>
      </c>
      <c r="C2604" s="51" t="s">
        <v>460</v>
      </c>
      <c r="D2604" s="51" t="str">
        <f t="shared" si="40"/>
        <v>GGXONLB_NGDPFiji</v>
      </c>
      <c r="E2604" s="51" t="s">
        <v>930</v>
      </c>
      <c r="F2604" s="51" t="s">
        <v>458</v>
      </c>
      <c r="G2604" s="51" t="s">
        <v>459</v>
      </c>
      <c r="H2604" s="51" t="s">
        <v>392</v>
      </c>
      <c r="I2604" s="51"/>
      <c r="J2604" s="51" t="s">
        <v>461</v>
      </c>
      <c r="K2604" s="51">
        <v>2.0259999999999998</v>
      </c>
      <c r="L2604" s="51">
        <v>2.5379999999999998</v>
      </c>
      <c r="M2604" s="51">
        <v>-1.1000000000000001</v>
      </c>
      <c r="N2604" s="51">
        <v>-0.80500000000000005</v>
      </c>
      <c r="O2604" s="51">
        <v>1.262</v>
      </c>
      <c r="P2604" s="51">
        <v>0.68300000000000005</v>
      </c>
      <c r="Q2604" s="51">
        <v>-2.823</v>
      </c>
      <c r="R2604" s="51">
        <v>-1.6359999999999999</v>
      </c>
      <c r="S2604" s="51">
        <v>-10.785</v>
      </c>
      <c r="T2604" s="51">
        <v>-9.3000000000000007</v>
      </c>
      <c r="U2604" s="51">
        <v>2020</v>
      </c>
    </row>
    <row r="2605" spans="1:21" ht="15.5">
      <c r="A2605" s="51">
        <v>819</v>
      </c>
      <c r="B2605" s="51" t="s">
        <v>929</v>
      </c>
      <c r="C2605" s="51" t="s">
        <v>462</v>
      </c>
      <c r="D2605" s="51" t="str">
        <f t="shared" si="40"/>
        <v>GGXWDNFiji</v>
      </c>
      <c r="E2605" s="51" t="s">
        <v>930</v>
      </c>
      <c r="F2605" s="51" t="s">
        <v>463</v>
      </c>
      <c r="G2605" s="51" t="s">
        <v>464</v>
      </c>
      <c r="H2605" s="51" t="s">
        <v>342</v>
      </c>
      <c r="I2605" s="51" t="s">
        <v>343</v>
      </c>
      <c r="J2605" s="51" t="s">
        <v>935</v>
      </c>
      <c r="K2605" s="51">
        <v>3.633</v>
      </c>
      <c r="L2605" s="51">
        <v>3.794</v>
      </c>
      <c r="M2605" s="51">
        <v>4.0389999999999997</v>
      </c>
      <c r="N2605" s="51">
        <v>4.1859999999999999</v>
      </c>
      <c r="O2605" s="51">
        <v>4.5720000000000001</v>
      </c>
      <c r="P2605" s="51">
        <v>4.8650000000000002</v>
      </c>
      <c r="Q2605" s="51">
        <v>5.351</v>
      </c>
      <c r="R2605" s="51">
        <v>5.7480000000000002</v>
      </c>
      <c r="S2605" s="51">
        <v>6.8310000000000004</v>
      </c>
      <c r="T2605" s="51">
        <v>8.0540000000000003</v>
      </c>
      <c r="U2605" s="51">
        <v>2020</v>
      </c>
    </row>
    <row r="2606" spans="1:21" ht="15.5">
      <c r="A2606" s="51">
        <v>819</v>
      </c>
      <c r="B2606" s="51" t="s">
        <v>929</v>
      </c>
      <c r="C2606" s="51" t="s">
        <v>465</v>
      </c>
      <c r="D2606" s="51" t="str">
        <f t="shared" si="40"/>
        <v>GGXWDN_NGDPFiji</v>
      </c>
      <c r="E2606" s="51" t="s">
        <v>930</v>
      </c>
      <c r="F2606" s="51" t="s">
        <v>463</v>
      </c>
      <c r="G2606" s="51" t="s">
        <v>464</v>
      </c>
      <c r="H2606" s="51" t="s">
        <v>392</v>
      </c>
      <c r="I2606" s="51"/>
      <c r="J2606" s="51" t="s">
        <v>487</v>
      </c>
      <c r="K2606" s="51">
        <v>47.177</v>
      </c>
      <c r="L2606" s="51">
        <v>45.387999999999998</v>
      </c>
      <c r="M2606" s="51">
        <v>44.063000000000002</v>
      </c>
      <c r="N2606" s="51">
        <v>42.613999999999997</v>
      </c>
      <c r="O2606" s="51">
        <v>44.27</v>
      </c>
      <c r="P2606" s="51">
        <v>43.963999999999999</v>
      </c>
      <c r="Q2606" s="51">
        <v>45.924999999999997</v>
      </c>
      <c r="R2606" s="51">
        <v>48.406999999999996</v>
      </c>
      <c r="S2606" s="51">
        <v>72.92</v>
      </c>
      <c r="T2606" s="51">
        <v>82.793000000000006</v>
      </c>
      <c r="U2606" s="51">
        <v>2020</v>
      </c>
    </row>
    <row r="2607" spans="1:21" ht="15.5">
      <c r="A2607" s="51">
        <v>819</v>
      </c>
      <c r="B2607" s="51" t="s">
        <v>929</v>
      </c>
      <c r="C2607" s="51" t="s">
        <v>466</v>
      </c>
      <c r="D2607" s="51" t="str">
        <f t="shared" si="40"/>
        <v>GGXWDGFiji</v>
      </c>
      <c r="E2607" s="51" t="s">
        <v>930</v>
      </c>
      <c r="F2607" s="51" t="s">
        <v>467</v>
      </c>
      <c r="G2607" s="51" t="s">
        <v>468</v>
      </c>
      <c r="H2607" s="51" t="s">
        <v>342</v>
      </c>
      <c r="I2607" s="51" t="s">
        <v>343</v>
      </c>
      <c r="J2607" s="51" t="s">
        <v>935</v>
      </c>
      <c r="K2607" s="51">
        <v>3.67</v>
      </c>
      <c r="L2607" s="51">
        <v>3.8319999999999999</v>
      </c>
      <c r="M2607" s="51">
        <v>4.08</v>
      </c>
      <c r="N2607" s="51">
        <v>4.2279999999999998</v>
      </c>
      <c r="O2607" s="51">
        <v>4.6180000000000003</v>
      </c>
      <c r="P2607" s="51">
        <v>4.9139999999999997</v>
      </c>
      <c r="Q2607" s="51">
        <v>5.4050000000000002</v>
      </c>
      <c r="R2607" s="51">
        <v>5.806</v>
      </c>
      <c r="S2607" s="51">
        <v>6.9</v>
      </c>
      <c r="T2607" s="51">
        <v>8.1359999999999992</v>
      </c>
      <c r="U2607" s="51">
        <v>2020</v>
      </c>
    </row>
    <row r="2608" spans="1:21" ht="15.5">
      <c r="A2608" s="51">
        <v>819</v>
      </c>
      <c r="B2608" s="51" t="s">
        <v>929</v>
      </c>
      <c r="C2608" s="51" t="s">
        <v>469</v>
      </c>
      <c r="D2608" s="51" t="str">
        <f t="shared" si="40"/>
        <v>GGXWDG_NGDPFiji</v>
      </c>
      <c r="E2608" s="51" t="s">
        <v>930</v>
      </c>
      <c r="F2608" s="51" t="s">
        <v>467</v>
      </c>
      <c r="G2608" s="51" t="s">
        <v>468</v>
      </c>
      <c r="H2608" s="51" t="s">
        <v>392</v>
      </c>
      <c r="I2608" s="51"/>
      <c r="J2608" s="51" t="s">
        <v>470</v>
      </c>
      <c r="K2608" s="51">
        <v>47.652999999999999</v>
      </c>
      <c r="L2608" s="51">
        <v>45.847000000000001</v>
      </c>
      <c r="M2608" s="51">
        <v>44.508000000000003</v>
      </c>
      <c r="N2608" s="51">
        <v>43.045000000000002</v>
      </c>
      <c r="O2608" s="51">
        <v>44.718000000000004</v>
      </c>
      <c r="P2608" s="51">
        <v>44.408000000000001</v>
      </c>
      <c r="Q2608" s="51">
        <v>46.389000000000003</v>
      </c>
      <c r="R2608" s="51">
        <v>48.896000000000001</v>
      </c>
      <c r="S2608" s="51">
        <v>73.656999999999996</v>
      </c>
      <c r="T2608" s="51">
        <v>83.629000000000005</v>
      </c>
      <c r="U2608" s="51">
        <v>2020</v>
      </c>
    </row>
    <row r="2609" spans="1:21" ht="15.5">
      <c r="A2609" s="51">
        <v>819</v>
      </c>
      <c r="B2609" s="51" t="s">
        <v>929</v>
      </c>
      <c r="C2609" s="51" t="s">
        <v>471</v>
      </c>
      <c r="D2609" s="51" t="str">
        <f t="shared" si="40"/>
        <v>NGDP_FYFiji</v>
      </c>
      <c r="E2609" s="51" t="s">
        <v>930</v>
      </c>
      <c r="F2609" s="51" t="s">
        <v>472</v>
      </c>
      <c r="G2609" s="51" t="s">
        <v>473</v>
      </c>
      <c r="H2609" s="51" t="s">
        <v>342</v>
      </c>
      <c r="I2609" s="51" t="s">
        <v>343</v>
      </c>
      <c r="J2609" s="51" t="s">
        <v>935</v>
      </c>
      <c r="K2609" s="51">
        <v>7.7009999999999996</v>
      </c>
      <c r="L2609" s="51">
        <v>8.3580000000000005</v>
      </c>
      <c r="M2609" s="51">
        <v>9.1669999999999998</v>
      </c>
      <c r="N2609" s="51">
        <v>9.8219999999999992</v>
      </c>
      <c r="O2609" s="51">
        <v>10.327</v>
      </c>
      <c r="P2609" s="51">
        <v>11.065</v>
      </c>
      <c r="Q2609" s="51">
        <v>11.651</v>
      </c>
      <c r="R2609" s="51">
        <v>11.874000000000001</v>
      </c>
      <c r="S2609" s="51">
        <v>9.3680000000000003</v>
      </c>
      <c r="T2609" s="51">
        <v>9.7279999999999998</v>
      </c>
      <c r="U2609" s="51">
        <v>2020</v>
      </c>
    </row>
    <row r="2610" spans="1:21" ht="15.5">
      <c r="A2610" s="51">
        <v>819</v>
      </c>
      <c r="B2610" s="51" t="s">
        <v>929</v>
      </c>
      <c r="C2610" s="51" t="s">
        <v>474</v>
      </c>
      <c r="D2610" s="51" t="str">
        <f t="shared" si="40"/>
        <v>BCAFiji</v>
      </c>
      <c r="E2610" s="51" t="s">
        <v>930</v>
      </c>
      <c r="F2610" s="51" t="s">
        <v>475</v>
      </c>
      <c r="G2610" s="51" t="s">
        <v>476</v>
      </c>
      <c r="H2610" s="51" t="s">
        <v>352</v>
      </c>
      <c r="I2610" s="51" t="s">
        <v>343</v>
      </c>
      <c r="J2610" s="51" t="s">
        <v>936</v>
      </c>
      <c r="K2610" s="51">
        <v>-5.8000000000000003E-2</v>
      </c>
      <c r="L2610" s="51">
        <v>-0.40500000000000003</v>
      </c>
      <c r="M2610" s="51">
        <v>-0.28199999999999997</v>
      </c>
      <c r="N2610" s="51">
        <v>-0.16400000000000001</v>
      </c>
      <c r="O2610" s="51">
        <v>-0.17899999999999999</v>
      </c>
      <c r="P2610" s="51">
        <v>-0.36</v>
      </c>
      <c r="Q2610" s="51">
        <v>-0.47</v>
      </c>
      <c r="R2610" s="51">
        <v>-0.69699999999999995</v>
      </c>
      <c r="S2610" s="51">
        <v>-0.72599999999999998</v>
      </c>
      <c r="T2610" s="51">
        <v>-0.53700000000000003</v>
      </c>
      <c r="U2610" s="51">
        <v>2019</v>
      </c>
    </row>
    <row r="2611" spans="1:21" ht="15.5">
      <c r="A2611" s="51">
        <v>819</v>
      </c>
      <c r="B2611" s="51" t="s">
        <v>929</v>
      </c>
      <c r="C2611" s="51" t="s">
        <v>478</v>
      </c>
      <c r="D2611" s="51" t="str">
        <f t="shared" si="40"/>
        <v>BCA_NGDPDFiji</v>
      </c>
      <c r="E2611" s="51" t="s">
        <v>930</v>
      </c>
      <c r="F2611" s="51" t="s">
        <v>475</v>
      </c>
      <c r="G2611" s="51" t="s">
        <v>476</v>
      </c>
      <c r="H2611" s="51" t="s">
        <v>392</v>
      </c>
      <c r="I2611" s="51"/>
      <c r="J2611" s="51" t="s">
        <v>479</v>
      </c>
      <c r="K2611" s="51">
        <v>-1.3540000000000001</v>
      </c>
      <c r="L2611" s="51">
        <v>-8.9329999999999998</v>
      </c>
      <c r="M2611" s="51">
        <v>-5.798</v>
      </c>
      <c r="N2611" s="51">
        <v>-3.492</v>
      </c>
      <c r="O2611" s="51">
        <v>-3.6269999999999998</v>
      </c>
      <c r="P2611" s="51">
        <v>-6.72</v>
      </c>
      <c r="Q2611" s="51">
        <v>-8.4209999999999994</v>
      </c>
      <c r="R2611" s="51">
        <v>-12.677</v>
      </c>
      <c r="S2611" s="51">
        <v>-16.809999999999999</v>
      </c>
      <c r="T2611" s="51">
        <v>-11.7</v>
      </c>
      <c r="U2611" s="51">
        <v>2019</v>
      </c>
    </row>
    <row r="2612" spans="1:21" ht="15.5">
      <c r="A2612" s="51">
        <v>172</v>
      </c>
      <c r="B2612" s="51" t="s">
        <v>937</v>
      </c>
      <c r="C2612" s="51" t="s">
        <v>338</v>
      </c>
      <c r="D2612" s="51" t="str">
        <f t="shared" si="40"/>
        <v>NGDP_RFinland</v>
      </c>
      <c r="E2612" s="51" t="s">
        <v>43</v>
      </c>
      <c r="F2612" s="51" t="s">
        <v>340</v>
      </c>
      <c r="G2612" s="51" t="s">
        <v>341</v>
      </c>
      <c r="H2612" s="51" t="s">
        <v>342</v>
      </c>
      <c r="I2612" s="51" t="s">
        <v>343</v>
      </c>
      <c r="J2612" s="51" t="s">
        <v>938</v>
      </c>
      <c r="K2612" s="51">
        <v>212.93299999999999</v>
      </c>
      <c r="L2612" s="51">
        <v>211.012</v>
      </c>
      <c r="M2612" s="51">
        <v>210.24199999999999</v>
      </c>
      <c r="N2612" s="51">
        <v>211.38499999999999</v>
      </c>
      <c r="O2612" s="51">
        <v>217.328</v>
      </c>
      <c r="P2612" s="51">
        <v>224.26599999999999</v>
      </c>
      <c r="Q2612" s="51">
        <v>227.208</v>
      </c>
      <c r="R2612" s="51">
        <v>230.09899999999999</v>
      </c>
      <c r="S2612" s="51">
        <v>223.44200000000001</v>
      </c>
      <c r="T2612" s="51">
        <v>228.52799999999999</v>
      </c>
      <c r="U2612" s="51">
        <v>2019</v>
      </c>
    </row>
    <row r="2613" spans="1:21" ht="15.5">
      <c r="A2613" s="51">
        <v>172</v>
      </c>
      <c r="B2613" s="51" t="s">
        <v>937</v>
      </c>
      <c r="C2613" s="51" t="s">
        <v>345</v>
      </c>
      <c r="D2613" s="51" t="str">
        <f t="shared" si="40"/>
        <v>NGDP_RPCHFinland</v>
      </c>
      <c r="E2613" s="51" t="s">
        <v>43</v>
      </c>
      <c r="F2613" s="51" t="s">
        <v>340</v>
      </c>
      <c r="G2613" s="51" t="s">
        <v>346</v>
      </c>
      <c r="H2613" s="51" t="s">
        <v>347</v>
      </c>
      <c r="I2613" s="51"/>
      <c r="J2613" s="51" t="s">
        <v>348</v>
      </c>
      <c r="K2613" s="51">
        <v>-1.397</v>
      </c>
      <c r="L2613" s="51">
        <v>-0.90200000000000002</v>
      </c>
      <c r="M2613" s="51">
        <v>-0.36499999999999999</v>
      </c>
      <c r="N2613" s="51">
        <v>0.54400000000000004</v>
      </c>
      <c r="O2613" s="51">
        <v>2.8109999999999999</v>
      </c>
      <c r="P2613" s="51">
        <v>3.1920000000000002</v>
      </c>
      <c r="Q2613" s="51">
        <v>1.3120000000000001</v>
      </c>
      <c r="R2613" s="51">
        <v>1.272</v>
      </c>
      <c r="S2613" s="51">
        <v>-2.8929999999999998</v>
      </c>
      <c r="T2613" s="51">
        <v>2.2759999999999998</v>
      </c>
      <c r="U2613" s="51">
        <v>2019</v>
      </c>
    </row>
    <row r="2614" spans="1:21" ht="15.5">
      <c r="A2614" s="51">
        <v>172</v>
      </c>
      <c r="B2614" s="51" t="s">
        <v>937</v>
      </c>
      <c r="C2614" s="51" t="s">
        <v>349</v>
      </c>
      <c r="D2614" s="51" t="str">
        <f t="shared" si="40"/>
        <v>NGDPFinland</v>
      </c>
      <c r="E2614" s="51" t="s">
        <v>43</v>
      </c>
      <c r="F2614" s="51" t="s">
        <v>155</v>
      </c>
      <c r="G2614" s="51" t="s">
        <v>350</v>
      </c>
      <c r="H2614" s="51" t="s">
        <v>342</v>
      </c>
      <c r="I2614" s="51" t="s">
        <v>343</v>
      </c>
      <c r="J2614" s="51" t="s">
        <v>938</v>
      </c>
      <c r="K2614" s="51">
        <v>201.03700000000001</v>
      </c>
      <c r="L2614" s="51">
        <v>204.321</v>
      </c>
      <c r="M2614" s="51">
        <v>206.89699999999999</v>
      </c>
      <c r="N2614" s="51">
        <v>211.38499999999999</v>
      </c>
      <c r="O2614" s="51">
        <v>217.518</v>
      </c>
      <c r="P2614" s="51">
        <v>226.30099999999999</v>
      </c>
      <c r="Q2614" s="51">
        <v>233.69800000000001</v>
      </c>
      <c r="R2614" s="51">
        <v>240.261</v>
      </c>
      <c r="S2614" s="51">
        <v>237.13399999999999</v>
      </c>
      <c r="T2614" s="51">
        <v>246.613</v>
      </c>
      <c r="U2614" s="51">
        <v>2019</v>
      </c>
    </row>
    <row r="2615" spans="1:21" ht="15.5">
      <c r="A2615" s="51">
        <v>172</v>
      </c>
      <c r="B2615" s="51" t="s">
        <v>937</v>
      </c>
      <c r="C2615" s="51" t="s">
        <v>157</v>
      </c>
      <c r="D2615" s="51" t="str">
        <f t="shared" si="40"/>
        <v>NGDPDFinland</v>
      </c>
      <c r="E2615" s="51" t="s">
        <v>43</v>
      </c>
      <c r="F2615" s="51" t="s">
        <v>155</v>
      </c>
      <c r="G2615" s="51" t="s">
        <v>351</v>
      </c>
      <c r="H2615" s="51" t="s">
        <v>352</v>
      </c>
      <c r="I2615" s="51" t="s">
        <v>343</v>
      </c>
      <c r="J2615" s="51" t="s">
        <v>353</v>
      </c>
      <c r="K2615" s="51">
        <v>258.45400000000001</v>
      </c>
      <c r="L2615" s="51">
        <v>271.36599999999999</v>
      </c>
      <c r="M2615" s="51">
        <v>274.93400000000003</v>
      </c>
      <c r="N2615" s="51">
        <v>234.55799999999999</v>
      </c>
      <c r="O2615" s="51">
        <v>240.70500000000001</v>
      </c>
      <c r="P2615" s="51">
        <v>255.55799999999999</v>
      </c>
      <c r="Q2615" s="51">
        <v>276.11200000000002</v>
      </c>
      <c r="R2615" s="51">
        <v>268.99599999999998</v>
      </c>
      <c r="S2615" s="51">
        <v>270.637</v>
      </c>
      <c r="T2615" s="51">
        <v>300.48399999999998</v>
      </c>
      <c r="U2615" s="51">
        <v>2019</v>
      </c>
    </row>
    <row r="2616" spans="1:21" ht="15.5">
      <c r="A2616" s="51">
        <v>172</v>
      </c>
      <c r="B2616" s="51" t="s">
        <v>937</v>
      </c>
      <c r="C2616" s="51" t="s">
        <v>354</v>
      </c>
      <c r="D2616" s="51" t="str">
        <f t="shared" si="40"/>
        <v>PPPGDPFinland</v>
      </c>
      <c r="E2616" s="51" t="s">
        <v>43</v>
      </c>
      <c r="F2616" s="51" t="s">
        <v>155</v>
      </c>
      <c r="G2616" s="51" t="s">
        <v>355</v>
      </c>
      <c r="H2616" s="51" t="s">
        <v>356</v>
      </c>
      <c r="I2616" s="51" t="s">
        <v>343</v>
      </c>
      <c r="J2616" s="51" t="s">
        <v>353</v>
      </c>
      <c r="K2616" s="51">
        <v>221.286</v>
      </c>
      <c r="L2616" s="51">
        <v>225.68</v>
      </c>
      <c r="M2616" s="51">
        <v>228.059</v>
      </c>
      <c r="N2616" s="51">
        <v>232.93</v>
      </c>
      <c r="O2616" s="51">
        <v>246.904</v>
      </c>
      <c r="P2616" s="51">
        <v>262.07499999999999</v>
      </c>
      <c r="Q2616" s="51">
        <v>271.88799999999998</v>
      </c>
      <c r="R2616" s="51">
        <v>280.26299999999998</v>
      </c>
      <c r="S2616" s="51">
        <v>275.45400000000001</v>
      </c>
      <c r="T2616" s="51">
        <v>286.858</v>
      </c>
      <c r="U2616" s="51">
        <v>2019</v>
      </c>
    </row>
    <row r="2617" spans="1:21" ht="15.5">
      <c r="A2617" s="51">
        <v>172</v>
      </c>
      <c r="B2617" s="51" t="s">
        <v>937</v>
      </c>
      <c r="C2617" s="51" t="s">
        <v>357</v>
      </c>
      <c r="D2617" s="51" t="str">
        <f t="shared" si="40"/>
        <v>NGDP_DFinland</v>
      </c>
      <c r="E2617" s="51" t="s">
        <v>43</v>
      </c>
      <c r="F2617" s="51" t="s">
        <v>358</v>
      </c>
      <c r="G2617" s="51" t="s">
        <v>359</v>
      </c>
      <c r="H2617" s="51" t="s">
        <v>360</v>
      </c>
      <c r="I2617" s="51"/>
      <c r="J2617" s="51" t="s">
        <v>361</v>
      </c>
      <c r="K2617" s="51">
        <v>94.412999999999997</v>
      </c>
      <c r="L2617" s="51">
        <v>96.828999999999994</v>
      </c>
      <c r="M2617" s="51">
        <v>98.409000000000006</v>
      </c>
      <c r="N2617" s="51">
        <v>100</v>
      </c>
      <c r="O2617" s="51">
        <v>100.087</v>
      </c>
      <c r="P2617" s="51">
        <v>100.907</v>
      </c>
      <c r="Q2617" s="51">
        <v>102.85599999999999</v>
      </c>
      <c r="R2617" s="51">
        <v>104.416</v>
      </c>
      <c r="S2617" s="51">
        <v>106.128</v>
      </c>
      <c r="T2617" s="51">
        <v>107.914</v>
      </c>
      <c r="U2617" s="51">
        <v>2019</v>
      </c>
    </row>
    <row r="2618" spans="1:21" ht="15.5">
      <c r="A2618" s="51">
        <v>172</v>
      </c>
      <c r="B2618" s="51" t="s">
        <v>937</v>
      </c>
      <c r="C2618" s="51" t="s">
        <v>362</v>
      </c>
      <c r="D2618" s="51" t="str">
        <f t="shared" si="40"/>
        <v>NGDPRPCFinland</v>
      </c>
      <c r="E2618" s="51" t="s">
        <v>43</v>
      </c>
      <c r="F2618" s="51" t="s">
        <v>363</v>
      </c>
      <c r="G2618" s="51" t="s">
        <v>364</v>
      </c>
      <c r="H2618" s="51" t="s">
        <v>342</v>
      </c>
      <c r="I2618" s="51" t="s">
        <v>333</v>
      </c>
      <c r="J2618" s="51" t="s">
        <v>365</v>
      </c>
      <c r="K2618" s="51">
        <v>39422.79</v>
      </c>
      <c r="L2618" s="51">
        <v>38884.22</v>
      </c>
      <c r="M2618" s="51">
        <v>38567.53</v>
      </c>
      <c r="N2618" s="51">
        <v>38632.04</v>
      </c>
      <c r="O2618" s="51">
        <v>39605.58</v>
      </c>
      <c r="P2618" s="51">
        <v>40751.21</v>
      </c>
      <c r="Q2618" s="51">
        <v>41212.160000000003</v>
      </c>
      <c r="R2618" s="51">
        <v>41700.32</v>
      </c>
      <c r="S2618" s="51">
        <v>40439.85</v>
      </c>
      <c r="T2618" s="51">
        <v>41320.15</v>
      </c>
      <c r="U2618" s="51">
        <v>2019</v>
      </c>
    </row>
    <row r="2619" spans="1:21" ht="15.5">
      <c r="A2619" s="51">
        <v>172</v>
      </c>
      <c r="B2619" s="51" t="s">
        <v>937</v>
      </c>
      <c r="C2619" s="51" t="s">
        <v>366</v>
      </c>
      <c r="D2619" s="51" t="str">
        <f t="shared" si="40"/>
        <v>NGDPRPPPPCFinland</v>
      </c>
      <c r="E2619" s="51" t="s">
        <v>43</v>
      </c>
      <c r="F2619" s="51" t="s">
        <v>363</v>
      </c>
      <c r="G2619" s="51" t="s">
        <v>367</v>
      </c>
      <c r="H2619" s="51" t="s">
        <v>368</v>
      </c>
      <c r="I2619" s="51" t="s">
        <v>333</v>
      </c>
      <c r="J2619" s="51" t="s">
        <v>365</v>
      </c>
      <c r="K2619" s="51">
        <v>46069.13</v>
      </c>
      <c r="L2619" s="51">
        <v>45439.77</v>
      </c>
      <c r="M2619" s="51">
        <v>45069.68</v>
      </c>
      <c r="N2619" s="51">
        <v>45145.07</v>
      </c>
      <c r="O2619" s="51">
        <v>46282.74</v>
      </c>
      <c r="P2619" s="51">
        <v>47621.51</v>
      </c>
      <c r="Q2619" s="51">
        <v>48160.18</v>
      </c>
      <c r="R2619" s="51">
        <v>48730.64</v>
      </c>
      <c r="S2619" s="51">
        <v>47257.66</v>
      </c>
      <c r="T2619" s="51">
        <v>48286.38</v>
      </c>
      <c r="U2619" s="51">
        <v>2019</v>
      </c>
    </row>
    <row r="2620" spans="1:21" ht="15.5">
      <c r="A2620" s="51">
        <v>172</v>
      </c>
      <c r="B2620" s="51" t="s">
        <v>937</v>
      </c>
      <c r="C2620" s="51" t="s">
        <v>369</v>
      </c>
      <c r="D2620" s="51" t="str">
        <f t="shared" si="40"/>
        <v>NGDPPCFinland</v>
      </c>
      <c r="E2620" s="51" t="s">
        <v>43</v>
      </c>
      <c r="F2620" s="51" t="s">
        <v>370</v>
      </c>
      <c r="G2620" s="51" t="s">
        <v>371</v>
      </c>
      <c r="H2620" s="51" t="s">
        <v>342</v>
      </c>
      <c r="I2620" s="51" t="s">
        <v>333</v>
      </c>
      <c r="J2620" s="51" t="s">
        <v>372</v>
      </c>
      <c r="K2620" s="51">
        <v>37220.339999999997</v>
      </c>
      <c r="L2620" s="51">
        <v>37651.24</v>
      </c>
      <c r="M2620" s="51">
        <v>37953.910000000003</v>
      </c>
      <c r="N2620" s="51">
        <v>38632.04</v>
      </c>
      <c r="O2620" s="51">
        <v>39640.199999999997</v>
      </c>
      <c r="P2620" s="51">
        <v>41120.99</v>
      </c>
      <c r="Q2620" s="51">
        <v>42389.35</v>
      </c>
      <c r="R2620" s="51">
        <v>43541.96</v>
      </c>
      <c r="S2620" s="51">
        <v>42917.91</v>
      </c>
      <c r="T2620" s="51">
        <v>44590.1</v>
      </c>
      <c r="U2620" s="51">
        <v>2019</v>
      </c>
    </row>
    <row r="2621" spans="1:21" ht="15.5">
      <c r="A2621" s="51">
        <v>172</v>
      </c>
      <c r="B2621" s="51" t="s">
        <v>937</v>
      </c>
      <c r="C2621" s="51" t="s">
        <v>373</v>
      </c>
      <c r="D2621" s="51" t="str">
        <f t="shared" si="40"/>
        <v>NGDPDPCFinland</v>
      </c>
      <c r="E2621" s="51" t="s">
        <v>43</v>
      </c>
      <c r="F2621" s="51" t="s">
        <v>370</v>
      </c>
      <c r="G2621" s="51" t="s">
        <v>374</v>
      </c>
      <c r="H2621" s="51" t="s">
        <v>352</v>
      </c>
      <c r="I2621" s="51" t="s">
        <v>333</v>
      </c>
      <c r="J2621" s="51" t="s">
        <v>372</v>
      </c>
      <c r="K2621" s="51">
        <v>47850.559999999998</v>
      </c>
      <c r="L2621" s="51">
        <v>50006.02</v>
      </c>
      <c r="M2621" s="51">
        <v>50434.79</v>
      </c>
      <c r="N2621" s="51">
        <v>42867.09</v>
      </c>
      <c r="O2621" s="51">
        <v>43865.760000000002</v>
      </c>
      <c r="P2621" s="51">
        <v>46437.21</v>
      </c>
      <c r="Q2621" s="51">
        <v>50082.6</v>
      </c>
      <c r="R2621" s="51">
        <v>48749.49</v>
      </c>
      <c r="S2621" s="51">
        <v>48981.440000000002</v>
      </c>
      <c r="T2621" s="51">
        <v>54330.37</v>
      </c>
      <c r="U2621" s="51">
        <v>2019</v>
      </c>
    </row>
    <row r="2622" spans="1:21" ht="15.5">
      <c r="A2622" s="51">
        <v>172</v>
      </c>
      <c r="B2622" s="51" t="s">
        <v>937</v>
      </c>
      <c r="C2622" s="51" t="s">
        <v>375</v>
      </c>
      <c r="D2622" s="51" t="str">
        <f t="shared" si="40"/>
        <v>PPPPCFinland</v>
      </c>
      <c r="E2622" s="51" t="s">
        <v>43</v>
      </c>
      <c r="F2622" s="51" t="s">
        <v>370</v>
      </c>
      <c r="G2622" s="51" t="s">
        <v>376</v>
      </c>
      <c r="H2622" s="51" t="s">
        <v>356</v>
      </c>
      <c r="I2622" s="51" t="s">
        <v>333</v>
      </c>
      <c r="J2622" s="51" t="s">
        <v>372</v>
      </c>
      <c r="K2622" s="51">
        <v>40969.21</v>
      </c>
      <c r="L2622" s="51">
        <v>41587.160000000003</v>
      </c>
      <c r="M2622" s="51">
        <v>41835.879999999997</v>
      </c>
      <c r="N2622" s="51">
        <v>42569.55</v>
      </c>
      <c r="O2622" s="51">
        <v>44995.38</v>
      </c>
      <c r="P2622" s="51">
        <v>47621.51</v>
      </c>
      <c r="Q2622" s="51">
        <v>49316.49</v>
      </c>
      <c r="R2622" s="51">
        <v>50791.48</v>
      </c>
      <c r="S2622" s="51">
        <v>49853.33</v>
      </c>
      <c r="T2622" s="51">
        <v>51866.78</v>
      </c>
      <c r="U2622" s="51">
        <v>2019</v>
      </c>
    </row>
    <row r="2623" spans="1:21" ht="15.5">
      <c r="A2623" s="51">
        <v>172</v>
      </c>
      <c r="B2623" s="51" t="s">
        <v>937</v>
      </c>
      <c r="C2623" s="51" t="s">
        <v>377</v>
      </c>
      <c r="D2623" s="51" t="str">
        <f t="shared" si="40"/>
        <v>NGAP_NPGDPFinland</v>
      </c>
      <c r="E2623" s="51" t="s">
        <v>43</v>
      </c>
      <c r="F2623" s="51" t="s">
        <v>378</v>
      </c>
      <c r="G2623" s="51" t="s">
        <v>379</v>
      </c>
      <c r="H2623" s="51" t="s">
        <v>380</v>
      </c>
      <c r="I2623" s="51"/>
      <c r="J2623" s="51" t="s">
        <v>348</v>
      </c>
      <c r="K2623" s="51">
        <v>-1.0269999999999999</v>
      </c>
      <c r="L2623" s="51">
        <v>-2.7160000000000002</v>
      </c>
      <c r="M2623" s="51">
        <v>-3.76</v>
      </c>
      <c r="N2623" s="51">
        <v>-4.665</v>
      </c>
      <c r="O2623" s="51">
        <v>-3.2829999999999999</v>
      </c>
      <c r="P2623" s="51">
        <v>-1.78</v>
      </c>
      <c r="Q2623" s="51">
        <v>-1.708</v>
      </c>
      <c r="R2623" s="51">
        <v>-1.7310000000000001</v>
      </c>
      <c r="S2623" s="51">
        <v>-3.9889999999999999</v>
      </c>
      <c r="T2623" s="51">
        <v>-2.0880000000000001</v>
      </c>
      <c r="U2623" s="51">
        <v>2019</v>
      </c>
    </row>
    <row r="2624" spans="1:21" ht="15.5">
      <c r="A2624" s="51">
        <v>172</v>
      </c>
      <c r="B2624" s="51" t="s">
        <v>937</v>
      </c>
      <c r="C2624" s="51" t="s">
        <v>381</v>
      </c>
      <c r="D2624" s="51" t="str">
        <f t="shared" si="40"/>
        <v>PPPSHFinland</v>
      </c>
      <c r="E2624" s="51" t="s">
        <v>43</v>
      </c>
      <c r="F2624" s="51" t="s">
        <v>382</v>
      </c>
      <c r="G2624" s="51" t="s">
        <v>383</v>
      </c>
      <c r="H2624" s="51" t="s">
        <v>384</v>
      </c>
      <c r="I2624" s="51"/>
      <c r="J2624" s="51" t="s">
        <v>353</v>
      </c>
      <c r="K2624" s="51">
        <v>0.221</v>
      </c>
      <c r="L2624" s="51">
        <v>0.215</v>
      </c>
      <c r="M2624" s="51">
        <v>0.20899999999999999</v>
      </c>
      <c r="N2624" s="51">
        <v>0.20899999999999999</v>
      </c>
      <c r="O2624" s="51">
        <v>0.214</v>
      </c>
      <c r="P2624" s="51">
        <v>0.215</v>
      </c>
      <c r="Q2624" s="51">
        <v>0.21099999999999999</v>
      </c>
      <c r="R2624" s="51">
        <v>0.20799999999999999</v>
      </c>
      <c r="S2624" s="51">
        <v>0.20899999999999999</v>
      </c>
      <c r="T2624" s="51">
        <v>0.20200000000000001</v>
      </c>
      <c r="U2624" s="51">
        <v>2019</v>
      </c>
    </row>
    <row r="2625" spans="1:21" ht="15.5">
      <c r="A2625" s="51">
        <v>172</v>
      </c>
      <c r="B2625" s="51" t="s">
        <v>937</v>
      </c>
      <c r="C2625" s="51" t="s">
        <v>385</v>
      </c>
      <c r="D2625" s="51" t="str">
        <f t="shared" si="40"/>
        <v>PPPEXFinland</v>
      </c>
      <c r="E2625" s="51" t="s">
        <v>43</v>
      </c>
      <c r="F2625" s="51" t="s">
        <v>386</v>
      </c>
      <c r="G2625" s="51" t="s">
        <v>387</v>
      </c>
      <c r="H2625" s="51" t="s">
        <v>388</v>
      </c>
      <c r="I2625" s="51"/>
      <c r="J2625" s="51" t="s">
        <v>353</v>
      </c>
      <c r="K2625" s="51">
        <v>0.90800000000000003</v>
      </c>
      <c r="L2625" s="51">
        <v>0.90500000000000003</v>
      </c>
      <c r="M2625" s="51">
        <v>0.90700000000000003</v>
      </c>
      <c r="N2625" s="51">
        <v>0.90800000000000003</v>
      </c>
      <c r="O2625" s="51">
        <v>0.88100000000000001</v>
      </c>
      <c r="P2625" s="51">
        <v>0.86299999999999999</v>
      </c>
      <c r="Q2625" s="51">
        <v>0.86</v>
      </c>
      <c r="R2625" s="51">
        <v>0.85699999999999998</v>
      </c>
      <c r="S2625" s="51">
        <v>0.86099999999999999</v>
      </c>
      <c r="T2625" s="51">
        <v>0.86</v>
      </c>
      <c r="U2625" s="51">
        <v>2019</v>
      </c>
    </row>
    <row r="2626" spans="1:21" ht="15.5">
      <c r="A2626" s="51">
        <v>172</v>
      </c>
      <c r="B2626" s="51" t="s">
        <v>937</v>
      </c>
      <c r="C2626" s="51" t="s">
        <v>389</v>
      </c>
      <c r="D2626" s="51" t="str">
        <f t="shared" si="40"/>
        <v>NID_NGDPFinland</v>
      </c>
      <c r="E2626" s="51" t="s">
        <v>43</v>
      </c>
      <c r="F2626" s="51" t="s">
        <v>390</v>
      </c>
      <c r="G2626" s="51" t="s">
        <v>391</v>
      </c>
      <c r="H2626" s="51" t="s">
        <v>392</v>
      </c>
      <c r="I2626" s="51"/>
      <c r="J2626" s="51" t="s">
        <v>938</v>
      </c>
      <c r="K2626" s="51">
        <v>23.355</v>
      </c>
      <c r="L2626" s="51">
        <v>22.300999999999998</v>
      </c>
      <c r="M2626" s="51">
        <v>21.893999999999998</v>
      </c>
      <c r="N2626" s="51">
        <v>21.686</v>
      </c>
      <c r="O2626" s="51">
        <v>23.239000000000001</v>
      </c>
      <c r="P2626" s="51">
        <v>23.977</v>
      </c>
      <c r="Q2626" s="51">
        <v>25.18</v>
      </c>
      <c r="R2626" s="51">
        <v>24.169</v>
      </c>
      <c r="S2626" s="51">
        <v>24.088999999999999</v>
      </c>
      <c r="T2626" s="51">
        <v>23.954000000000001</v>
      </c>
      <c r="U2626" s="51">
        <v>2019</v>
      </c>
    </row>
    <row r="2627" spans="1:21" ht="15.5">
      <c r="A2627" s="51">
        <v>172</v>
      </c>
      <c r="B2627" s="51" t="s">
        <v>937</v>
      </c>
      <c r="C2627" s="51" t="s">
        <v>393</v>
      </c>
      <c r="D2627" s="51" t="str">
        <f t="shared" ref="D2627:D2690" si="41">C2627&amp;E2627</f>
        <v>NGSD_NGDPFinland</v>
      </c>
      <c r="E2627" s="51" t="s">
        <v>43</v>
      </c>
      <c r="F2627" s="51" t="s">
        <v>394</v>
      </c>
      <c r="G2627" s="51" t="s">
        <v>395</v>
      </c>
      <c r="H2627" s="51" t="s">
        <v>392</v>
      </c>
      <c r="I2627" s="51"/>
      <c r="J2627" s="51" t="s">
        <v>938</v>
      </c>
      <c r="K2627" s="51">
        <v>21.3</v>
      </c>
      <c r="L2627" s="51">
        <v>20.504000000000001</v>
      </c>
      <c r="M2627" s="51">
        <v>20.562999999999999</v>
      </c>
      <c r="N2627" s="51">
        <v>20.748000000000001</v>
      </c>
      <c r="O2627" s="51">
        <v>21.24</v>
      </c>
      <c r="P2627" s="51">
        <v>23.181000000000001</v>
      </c>
      <c r="Q2627" s="51">
        <v>23.288</v>
      </c>
      <c r="R2627" s="51">
        <v>24.013999999999999</v>
      </c>
      <c r="S2627" s="51">
        <v>24.891999999999999</v>
      </c>
      <c r="T2627" s="51">
        <v>25.475999999999999</v>
      </c>
      <c r="U2627" s="51">
        <v>2019</v>
      </c>
    </row>
    <row r="2628" spans="1:21" ht="15.5">
      <c r="A2628" s="51">
        <v>172</v>
      </c>
      <c r="B2628" s="51" t="s">
        <v>937</v>
      </c>
      <c r="C2628" s="51" t="s">
        <v>396</v>
      </c>
      <c r="D2628" s="51" t="str">
        <f t="shared" si="41"/>
        <v>PCPIFinland</v>
      </c>
      <c r="E2628" s="51" t="s">
        <v>43</v>
      </c>
      <c r="F2628" s="51" t="s">
        <v>397</v>
      </c>
      <c r="G2628" s="51" t="s">
        <v>398</v>
      </c>
      <c r="H2628" s="51" t="s">
        <v>360</v>
      </c>
      <c r="I2628" s="51"/>
      <c r="J2628" s="51" t="s">
        <v>939</v>
      </c>
      <c r="K2628" s="51">
        <v>96.813999999999993</v>
      </c>
      <c r="L2628" s="51">
        <v>98.959000000000003</v>
      </c>
      <c r="M2628" s="51">
        <v>100.15600000000001</v>
      </c>
      <c r="N2628" s="51">
        <v>100</v>
      </c>
      <c r="O2628" s="51">
        <v>100.389</v>
      </c>
      <c r="P2628" s="51">
        <v>101.232</v>
      </c>
      <c r="Q2628" s="51">
        <v>102.41500000000001</v>
      </c>
      <c r="R2628" s="51">
        <v>103.57899999999999</v>
      </c>
      <c r="S2628" s="51">
        <v>103.976</v>
      </c>
      <c r="T2628" s="51">
        <v>105.453</v>
      </c>
      <c r="U2628" s="51">
        <v>2019</v>
      </c>
    </row>
    <row r="2629" spans="1:21" ht="15.5">
      <c r="A2629" s="51">
        <v>172</v>
      </c>
      <c r="B2629" s="51" t="s">
        <v>937</v>
      </c>
      <c r="C2629" s="51" t="s">
        <v>400</v>
      </c>
      <c r="D2629" s="51" t="str">
        <f t="shared" si="41"/>
        <v>PCPIPCHFinland</v>
      </c>
      <c r="E2629" s="51" t="s">
        <v>43</v>
      </c>
      <c r="F2629" s="51" t="s">
        <v>397</v>
      </c>
      <c r="G2629" s="51" t="s">
        <v>401</v>
      </c>
      <c r="H2629" s="51" t="s">
        <v>347</v>
      </c>
      <c r="I2629" s="51"/>
      <c r="J2629" s="51" t="s">
        <v>402</v>
      </c>
      <c r="K2629" s="51">
        <v>3.1619999999999999</v>
      </c>
      <c r="L2629" s="51">
        <v>2.2160000000000002</v>
      </c>
      <c r="M2629" s="51">
        <v>1.2090000000000001</v>
      </c>
      <c r="N2629" s="51">
        <v>-0.156</v>
      </c>
      <c r="O2629" s="51">
        <v>0.38900000000000001</v>
      </c>
      <c r="P2629" s="51">
        <v>0.83899999999999997</v>
      </c>
      <c r="Q2629" s="51">
        <v>1.169</v>
      </c>
      <c r="R2629" s="51">
        <v>1.137</v>
      </c>
      <c r="S2629" s="51">
        <v>0.38300000000000001</v>
      </c>
      <c r="T2629" s="51">
        <v>1.42</v>
      </c>
      <c r="U2629" s="51">
        <v>2019</v>
      </c>
    </row>
    <row r="2630" spans="1:21" ht="15.5">
      <c r="A2630" s="51">
        <v>172</v>
      </c>
      <c r="B2630" s="51" t="s">
        <v>937</v>
      </c>
      <c r="C2630" s="51" t="s">
        <v>403</v>
      </c>
      <c r="D2630" s="51" t="str">
        <f t="shared" si="41"/>
        <v>PCPIEFinland</v>
      </c>
      <c r="E2630" s="51" t="s">
        <v>43</v>
      </c>
      <c r="F2630" s="51" t="s">
        <v>404</v>
      </c>
      <c r="G2630" s="51" t="s">
        <v>405</v>
      </c>
      <c r="H2630" s="51" t="s">
        <v>360</v>
      </c>
      <c r="I2630" s="51"/>
      <c r="J2630" s="51" t="s">
        <v>939</v>
      </c>
      <c r="K2630" s="51">
        <v>97.79</v>
      </c>
      <c r="L2630" s="51">
        <v>99.68</v>
      </c>
      <c r="M2630" s="51">
        <v>100.23</v>
      </c>
      <c r="N2630" s="51">
        <v>99.98</v>
      </c>
      <c r="O2630" s="51">
        <v>101.08</v>
      </c>
      <c r="P2630" s="51">
        <v>101.59</v>
      </c>
      <c r="Q2630" s="51">
        <v>102.93</v>
      </c>
      <c r="R2630" s="51">
        <v>104.1</v>
      </c>
      <c r="S2630" s="51">
        <v>104.3</v>
      </c>
      <c r="T2630" s="51">
        <v>106.001</v>
      </c>
      <c r="U2630" s="51">
        <v>2019</v>
      </c>
    </row>
    <row r="2631" spans="1:21" ht="15.5">
      <c r="A2631" s="51">
        <v>172</v>
      </c>
      <c r="B2631" s="51" t="s">
        <v>937</v>
      </c>
      <c r="C2631" s="51" t="s">
        <v>406</v>
      </c>
      <c r="D2631" s="51" t="str">
        <f t="shared" si="41"/>
        <v>PCPIEPCHFinland</v>
      </c>
      <c r="E2631" s="51" t="s">
        <v>43</v>
      </c>
      <c r="F2631" s="51" t="s">
        <v>404</v>
      </c>
      <c r="G2631" s="51" t="s">
        <v>407</v>
      </c>
      <c r="H2631" s="51" t="s">
        <v>347</v>
      </c>
      <c r="I2631" s="51"/>
      <c r="J2631" s="51" t="s">
        <v>408</v>
      </c>
      <c r="K2631" s="51">
        <v>3.4489999999999998</v>
      </c>
      <c r="L2631" s="51">
        <v>1.9330000000000001</v>
      </c>
      <c r="M2631" s="51">
        <v>0.55200000000000005</v>
      </c>
      <c r="N2631" s="51">
        <v>-0.249</v>
      </c>
      <c r="O2631" s="51">
        <v>1.1000000000000001</v>
      </c>
      <c r="P2631" s="51">
        <v>0.505</v>
      </c>
      <c r="Q2631" s="51">
        <v>1.319</v>
      </c>
      <c r="R2631" s="51">
        <v>1.137</v>
      </c>
      <c r="S2631" s="51">
        <v>0.192</v>
      </c>
      <c r="T2631" s="51">
        <v>1.631</v>
      </c>
      <c r="U2631" s="51">
        <v>2019</v>
      </c>
    </row>
    <row r="2632" spans="1:21" ht="15.5">
      <c r="A2632" s="51">
        <v>172</v>
      </c>
      <c r="B2632" s="51" t="s">
        <v>937</v>
      </c>
      <c r="C2632" s="51" t="s">
        <v>409</v>
      </c>
      <c r="D2632" s="51" t="str">
        <f t="shared" si="41"/>
        <v>FLIBOR6Finland</v>
      </c>
      <c r="E2632" s="51" t="s">
        <v>43</v>
      </c>
      <c r="F2632" s="51" t="s">
        <v>410</v>
      </c>
      <c r="G2632" s="51"/>
      <c r="H2632" s="51" t="s">
        <v>384</v>
      </c>
      <c r="I2632" s="51"/>
      <c r="J2632" s="51"/>
      <c r="K2632" s="51"/>
      <c r="L2632" s="51"/>
      <c r="M2632" s="51"/>
      <c r="N2632" s="51"/>
      <c r="O2632" s="51"/>
      <c r="P2632" s="51"/>
      <c r="Q2632" s="51"/>
      <c r="R2632" s="51"/>
      <c r="S2632" s="51"/>
      <c r="T2632" s="51"/>
      <c r="U2632" s="51"/>
    </row>
    <row r="2633" spans="1:21" ht="15.5">
      <c r="A2633" s="51">
        <v>172</v>
      </c>
      <c r="B2633" s="51" t="s">
        <v>937</v>
      </c>
      <c r="C2633" s="51" t="s">
        <v>411</v>
      </c>
      <c r="D2633" s="51" t="str">
        <f t="shared" si="41"/>
        <v>TM_RPCHFinland</v>
      </c>
      <c r="E2633" s="51" t="s">
        <v>43</v>
      </c>
      <c r="F2633" s="51" t="s">
        <v>412</v>
      </c>
      <c r="G2633" s="51" t="s">
        <v>413</v>
      </c>
      <c r="H2633" s="51" t="s">
        <v>347</v>
      </c>
      <c r="I2633" s="51"/>
      <c r="J2633" s="51" t="s">
        <v>940</v>
      </c>
      <c r="K2633" s="51">
        <v>1.125</v>
      </c>
      <c r="L2633" s="51">
        <v>0.125</v>
      </c>
      <c r="M2633" s="51">
        <v>-0.89700000000000002</v>
      </c>
      <c r="N2633" s="51">
        <v>1.9630000000000001</v>
      </c>
      <c r="O2633" s="51">
        <v>5.7210000000000001</v>
      </c>
      <c r="P2633" s="51">
        <v>4.3140000000000001</v>
      </c>
      <c r="Q2633" s="51">
        <v>5.6239999999999997</v>
      </c>
      <c r="R2633" s="51">
        <v>2.2400000000000002</v>
      </c>
      <c r="S2633" s="51">
        <v>-6.64</v>
      </c>
      <c r="T2633" s="51">
        <v>3.722</v>
      </c>
      <c r="U2633" s="51">
        <v>2019</v>
      </c>
    </row>
    <row r="2634" spans="1:21" ht="15.5">
      <c r="A2634" s="51">
        <v>172</v>
      </c>
      <c r="B2634" s="51" t="s">
        <v>937</v>
      </c>
      <c r="C2634" s="51" t="s">
        <v>415</v>
      </c>
      <c r="D2634" s="51" t="str">
        <f t="shared" si="41"/>
        <v>TMG_RPCHFinland</v>
      </c>
      <c r="E2634" s="51" t="s">
        <v>43</v>
      </c>
      <c r="F2634" s="51" t="s">
        <v>416</v>
      </c>
      <c r="G2634" s="51" t="s">
        <v>417</v>
      </c>
      <c r="H2634" s="51" t="s">
        <v>347</v>
      </c>
      <c r="I2634" s="51"/>
      <c r="J2634" s="51" t="s">
        <v>940</v>
      </c>
      <c r="K2634" s="51">
        <v>-1.9870000000000001</v>
      </c>
      <c r="L2634" s="51">
        <v>1.1319999999999999</v>
      </c>
      <c r="M2634" s="51">
        <v>-0.27</v>
      </c>
      <c r="N2634" s="51">
        <v>-0.28699999999999998</v>
      </c>
      <c r="O2634" s="51">
        <v>6.3680000000000003</v>
      </c>
      <c r="P2634" s="51">
        <v>5.21</v>
      </c>
      <c r="Q2634" s="51">
        <v>3.726</v>
      </c>
      <c r="R2634" s="51">
        <v>-0.14499999999999999</v>
      </c>
      <c r="S2634" s="51">
        <v>-2.6469999999999998</v>
      </c>
      <c r="T2634" s="51">
        <v>2.25</v>
      </c>
      <c r="U2634" s="51">
        <v>2019</v>
      </c>
    </row>
    <row r="2635" spans="1:21" ht="15.5">
      <c r="A2635" s="51">
        <v>172</v>
      </c>
      <c r="B2635" s="51" t="s">
        <v>937</v>
      </c>
      <c r="C2635" s="51" t="s">
        <v>418</v>
      </c>
      <c r="D2635" s="51" t="str">
        <f t="shared" si="41"/>
        <v>TX_RPCHFinland</v>
      </c>
      <c r="E2635" s="51" t="s">
        <v>43</v>
      </c>
      <c r="F2635" s="51" t="s">
        <v>419</v>
      </c>
      <c r="G2635" s="51" t="s">
        <v>420</v>
      </c>
      <c r="H2635" s="51" t="s">
        <v>347</v>
      </c>
      <c r="I2635" s="51"/>
      <c r="J2635" s="51" t="s">
        <v>940</v>
      </c>
      <c r="K2635" s="51">
        <v>0.23300000000000001</v>
      </c>
      <c r="L2635" s="51">
        <v>0.57399999999999995</v>
      </c>
      <c r="M2635" s="51">
        <v>-1.952</v>
      </c>
      <c r="N2635" s="51">
        <v>0.39200000000000002</v>
      </c>
      <c r="O2635" s="51">
        <v>3.8929999999999998</v>
      </c>
      <c r="P2635" s="51">
        <v>8.8219999999999992</v>
      </c>
      <c r="Q2635" s="51">
        <v>1.4490000000000001</v>
      </c>
      <c r="R2635" s="51">
        <v>6.73</v>
      </c>
      <c r="S2635" s="51">
        <v>-6.2919999999999998</v>
      </c>
      <c r="T2635" s="51">
        <v>4.2460000000000004</v>
      </c>
      <c r="U2635" s="51">
        <v>2019</v>
      </c>
    </row>
    <row r="2636" spans="1:21" ht="15.5">
      <c r="A2636" s="51">
        <v>172</v>
      </c>
      <c r="B2636" s="51" t="s">
        <v>937</v>
      </c>
      <c r="C2636" s="51" t="s">
        <v>421</v>
      </c>
      <c r="D2636" s="51" t="str">
        <f t="shared" si="41"/>
        <v>TXG_RPCHFinland</v>
      </c>
      <c r="E2636" s="51" t="s">
        <v>43</v>
      </c>
      <c r="F2636" s="51" t="s">
        <v>422</v>
      </c>
      <c r="G2636" s="51" t="s">
        <v>423</v>
      </c>
      <c r="H2636" s="51" t="s">
        <v>347</v>
      </c>
      <c r="I2636" s="51"/>
      <c r="J2636" s="51" t="s">
        <v>940</v>
      </c>
      <c r="K2636" s="51">
        <v>-0.60799999999999998</v>
      </c>
      <c r="L2636" s="51">
        <v>4.1000000000000002E-2</v>
      </c>
      <c r="M2636" s="51">
        <v>-2.7</v>
      </c>
      <c r="N2636" s="51">
        <v>-3.6480000000000001</v>
      </c>
      <c r="O2636" s="51">
        <v>2.952</v>
      </c>
      <c r="P2636" s="51">
        <v>8.8000000000000007</v>
      </c>
      <c r="Q2636" s="51">
        <v>0.76</v>
      </c>
      <c r="R2636" s="51">
        <v>4.0629999999999997</v>
      </c>
      <c r="S2636" s="51">
        <v>-2.1909999999999998</v>
      </c>
      <c r="T2636" s="51">
        <v>5.4</v>
      </c>
      <c r="U2636" s="51">
        <v>2019</v>
      </c>
    </row>
    <row r="2637" spans="1:21" ht="15.5">
      <c r="A2637" s="51">
        <v>172</v>
      </c>
      <c r="B2637" s="51" t="s">
        <v>937</v>
      </c>
      <c r="C2637" s="51" t="s">
        <v>424</v>
      </c>
      <c r="D2637" s="51" t="str">
        <f t="shared" si="41"/>
        <v>LURFinland</v>
      </c>
      <c r="E2637" s="51" t="s">
        <v>43</v>
      </c>
      <c r="F2637" s="51" t="s">
        <v>425</v>
      </c>
      <c r="G2637" s="51" t="s">
        <v>426</v>
      </c>
      <c r="H2637" s="51" t="s">
        <v>427</v>
      </c>
      <c r="I2637" s="51"/>
      <c r="J2637" s="51" t="s">
        <v>941</v>
      </c>
      <c r="K2637" s="51">
        <v>7.8</v>
      </c>
      <c r="L2637" s="51">
        <v>8.3249999999999993</v>
      </c>
      <c r="M2637" s="51">
        <v>8.8249999999999993</v>
      </c>
      <c r="N2637" s="51">
        <v>9.5749999999999993</v>
      </c>
      <c r="O2637" s="51">
        <v>8.9749999999999996</v>
      </c>
      <c r="P2637" s="51">
        <v>8.8249999999999993</v>
      </c>
      <c r="Q2637" s="51">
        <v>7.3579999999999997</v>
      </c>
      <c r="R2637" s="51">
        <v>6.6749999999999998</v>
      </c>
      <c r="S2637" s="51">
        <v>7.7830000000000004</v>
      </c>
      <c r="T2637" s="51">
        <v>8.6289999999999996</v>
      </c>
      <c r="U2637" s="51">
        <v>2019</v>
      </c>
    </row>
    <row r="2638" spans="1:21" ht="15.5">
      <c r="A2638" s="51">
        <v>172</v>
      </c>
      <c r="B2638" s="51" t="s">
        <v>937</v>
      </c>
      <c r="C2638" s="51" t="s">
        <v>428</v>
      </c>
      <c r="D2638" s="51" t="str">
        <f t="shared" si="41"/>
        <v>LEFinland</v>
      </c>
      <c r="E2638" s="51" t="s">
        <v>43</v>
      </c>
      <c r="F2638" s="51" t="s">
        <v>429</v>
      </c>
      <c r="G2638" s="51" t="s">
        <v>430</v>
      </c>
      <c r="H2638" s="51" t="s">
        <v>431</v>
      </c>
      <c r="I2638" s="51" t="s">
        <v>432</v>
      </c>
      <c r="J2638" s="51" t="s">
        <v>941</v>
      </c>
      <c r="K2638" s="51">
        <v>2.4830000000000001</v>
      </c>
      <c r="L2638" s="51">
        <v>2.4569999999999999</v>
      </c>
      <c r="M2638" s="51">
        <v>2.4470000000000001</v>
      </c>
      <c r="N2638" s="51">
        <v>2.4369999999999998</v>
      </c>
      <c r="O2638" s="51">
        <v>2.448</v>
      </c>
      <c r="P2638" s="51">
        <v>2.4729999999999999</v>
      </c>
      <c r="Q2638" s="51">
        <v>2.54</v>
      </c>
      <c r="R2638" s="51">
        <v>2.5659999999999998</v>
      </c>
      <c r="S2638" s="51">
        <v>2.528</v>
      </c>
      <c r="T2638" s="51">
        <v>2.5150000000000001</v>
      </c>
      <c r="U2638" s="51">
        <v>2019</v>
      </c>
    </row>
    <row r="2639" spans="1:21" ht="15.5">
      <c r="A2639" s="51">
        <v>172</v>
      </c>
      <c r="B2639" s="51" t="s">
        <v>937</v>
      </c>
      <c r="C2639" s="51" t="s">
        <v>433</v>
      </c>
      <c r="D2639" s="51" t="str">
        <f t="shared" si="41"/>
        <v>LPFinland</v>
      </c>
      <c r="E2639" s="51" t="s">
        <v>43</v>
      </c>
      <c r="F2639" s="51" t="s">
        <v>434</v>
      </c>
      <c r="G2639" s="51" t="s">
        <v>435</v>
      </c>
      <c r="H2639" s="51" t="s">
        <v>431</v>
      </c>
      <c r="I2639" s="51" t="s">
        <v>432</v>
      </c>
      <c r="J2639" s="51" t="s">
        <v>910</v>
      </c>
      <c r="K2639" s="51">
        <v>5.4009999999999998</v>
      </c>
      <c r="L2639" s="51">
        <v>5.4269999999999996</v>
      </c>
      <c r="M2639" s="51">
        <v>5.4509999999999996</v>
      </c>
      <c r="N2639" s="51">
        <v>5.4720000000000004</v>
      </c>
      <c r="O2639" s="51">
        <v>5.4870000000000001</v>
      </c>
      <c r="P2639" s="51">
        <v>5.5030000000000001</v>
      </c>
      <c r="Q2639" s="51">
        <v>5.5129999999999999</v>
      </c>
      <c r="R2639" s="51">
        <v>5.5179999999999998</v>
      </c>
      <c r="S2639" s="51">
        <v>5.5250000000000004</v>
      </c>
      <c r="T2639" s="51">
        <v>5.5309999999999997</v>
      </c>
      <c r="U2639" s="51">
        <v>2019</v>
      </c>
    </row>
    <row r="2640" spans="1:21" ht="15.5">
      <c r="A2640" s="51">
        <v>172</v>
      </c>
      <c r="B2640" s="51" t="s">
        <v>937</v>
      </c>
      <c r="C2640" s="51" t="s">
        <v>437</v>
      </c>
      <c r="D2640" s="51" t="str">
        <f t="shared" si="41"/>
        <v>GGRFinland</v>
      </c>
      <c r="E2640" s="51" t="s">
        <v>43</v>
      </c>
      <c r="F2640" s="51" t="s">
        <v>438</v>
      </c>
      <c r="G2640" s="51" t="s">
        <v>439</v>
      </c>
      <c r="H2640" s="51" t="s">
        <v>342</v>
      </c>
      <c r="I2640" s="51" t="s">
        <v>343</v>
      </c>
      <c r="J2640" s="51" t="s">
        <v>942</v>
      </c>
      <c r="K2640" s="51">
        <v>107.114</v>
      </c>
      <c r="L2640" s="51">
        <v>110.943</v>
      </c>
      <c r="M2640" s="51">
        <v>112.32299999999999</v>
      </c>
      <c r="N2640" s="51">
        <v>114.288</v>
      </c>
      <c r="O2640" s="51">
        <v>117.34699999999999</v>
      </c>
      <c r="P2640" s="51">
        <v>119.901</v>
      </c>
      <c r="Q2640" s="51">
        <v>122.663</v>
      </c>
      <c r="R2640" s="51">
        <v>125.923</v>
      </c>
      <c r="S2640" s="51">
        <v>123.134</v>
      </c>
      <c r="T2640" s="51">
        <v>129.04900000000001</v>
      </c>
      <c r="U2640" s="51">
        <v>2020</v>
      </c>
    </row>
    <row r="2641" spans="1:21" ht="15.5">
      <c r="A2641" s="51">
        <v>172</v>
      </c>
      <c r="B2641" s="51" t="s">
        <v>937</v>
      </c>
      <c r="C2641" s="51" t="s">
        <v>441</v>
      </c>
      <c r="D2641" s="51" t="str">
        <f t="shared" si="41"/>
        <v>GGR_NGDPFinland</v>
      </c>
      <c r="E2641" s="51" t="s">
        <v>43</v>
      </c>
      <c r="F2641" s="51" t="s">
        <v>438</v>
      </c>
      <c r="G2641" s="51" t="s">
        <v>439</v>
      </c>
      <c r="H2641" s="51" t="s">
        <v>392</v>
      </c>
      <c r="I2641" s="51"/>
      <c r="J2641" s="51" t="s">
        <v>442</v>
      </c>
      <c r="K2641" s="51">
        <v>53.280999999999999</v>
      </c>
      <c r="L2641" s="51">
        <v>54.298000000000002</v>
      </c>
      <c r="M2641" s="51">
        <v>54.289000000000001</v>
      </c>
      <c r="N2641" s="51">
        <v>54.066000000000003</v>
      </c>
      <c r="O2641" s="51">
        <v>53.948</v>
      </c>
      <c r="P2641" s="51">
        <v>52.982999999999997</v>
      </c>
      <c r="Q2641" s="51">
        <v>52.488</v>
      </c>
      <c r="R2641" s="51">
        <v>52.411000000000001</v>
      </c>
      <c r="S2641" s="51">
        <v>51.926000000000002</v>
      </c>
      <c r="T2641" s="51">
        <v>52.328000000000003</v>
      </c>
      <c r="U2641" s="51">
        <v>2020</v>
      </c>
    </row>
    <row r="2642" spans="1:21" ht="15.5">
      <c r="A2642" s="51">
        <v>172</v>
      </c>
      <c r="B2642" s="51" t="s">
        <v>937</v>
      </c>
      <c r="C2642" s="51" t="s">
        <v>443</v>
      </c>
      <c r="D2642" s="51" t="str">
        <f t="shared" si="41"/>
        <v>GGXFinland</v>
      </c>
      <c r="E2642" s="51" t="s">
        <v>43</v>
      </c>
      <c r="F2642" s="51" t="s">
        <v>444</v>
      </c>
      <c r="G2642" s="51" t="s">
        <v>445</v>
      </c>
      <c r="H2642" s="51" t="s">
        <v>342</v>
      </c>
      <c r="I2642" s="51" t="s">
        <v>343</v>
      </c>
      <c r="J2642" s="51" t="s">
        <v>942</v>
      </c>
      <c r="K2642" s="51">
        <v>111.456</v>
      </c>
      <c r="L2642" s="51">
        <v>116.102</v>
      </c>
      <c r="M2642" s="51">
        <v>118.504</v>
      </c>
      <c r="N2642" s="51">
        <v>119.41500000000001</v>
      </c>
      <c r="O2642" s="51">
        <v>121.044</v>
      </c>
      <c r="P2642" s="51">
        <v>121.375</v>
      </c>
      <c r="Q2642" s="51">
        <v>124.673</v>
      </c>
      <c r="R2642" s="51">
        <v>128.232</v>
      </c>
      <c r="S2642" s="51">
        <v>134.50800000000001</v>
      </c>
      <c r="T2642" s="51">
        <v>139.626</v>
      </c>
      <c r="U2642" s="51">
        <v>2020</v>
      </c>
    </row>
    <row r="2643" spans="1:21" ht="15.5">
      <c r="A2643" s="51">
        <v>172</v>
      </c>
      <c r="B2643" s="51" t="s">
        <v>937</v>
      </c>
      <c r="C2643" s="51" t="s">
        <v>446</v>
      </c>
      <c r="D2643" s="51" t="str">
        <f t="shared" si="41"/>
        <v>GGX_NGDPFinland</v>
      </c>
      <c r="E2643" s="51" t="s">
        <v>43</v>
      </c>
      <c r="F2643" s="51" t="s">
        <v>444</v>
      </c>
      <c r="G2643" s="51" t="s">
        <v>445</v>
      </c>
      <c r="H2643" s="51" t="s">
        <v>392</v>
      </c>
      <c r="I2643" s="51"/>
      <c r="J2643" s="51" t="s">
        <v>447</v>
      </c>
      <c r="K2643" s="51">
        <v>55.441000000000003</v>
      </c>
      <c r="L2643" s="51">
        <v>56.823</v>
      </c>
      <c r="M2643" s="51">
        <v>57.277000000000001</v>
      </c>
      <c r="N2643" s="51">
        <v>56.491999999999997</v>
      </c>
      <c r="O2643" s="51">
        <v>55.648000000000003</v>
      </c>
      <c r="P2643" s="51">
        <v>53.634</v>
      </c>
      <c r="Q2643" s="51">
        <v>53.347999999999999</v>
      </c>
      <c r="R2643" s="51">
        <v>53.372</v>
      </c>
      <c r="S2643" s="51">
        <v>56.722000000000001</v>
      </c>
      <c r="T2643" s="51">
        <v>56.616999999999997</v>
      </c>
      <c r="U2643" s="51">
        <v>2020</v>
      </c>
    </row>
    <row r="2644" spans="1:21" ht="15.5">
      <c r="A2644" s="51">
        <v>172</v>
      </c>
      <c r="B2644" s="51" t="s">
        <v>937</v>
      </c>
      <c r="C2644" s="51" t="s">
        <v>448</v>
      </c>
      <c r="D2644" s="51" t="str">
        <f t="shared" si="41"/>
        <v>GGXCNLFinland</v>
      </c>
      <c r="E2644" s="51" t="s">
        <v>43</v>
      </c>
      <c r="F2644" s="51" t="s">
        <v>449</v>
      </c>
      <c r="G2644" s="51" t="s">
        <v>450</v>
      </c>
      <c r="H2644" s="51" t="s">
        <v>342</v>
      </c>
      <c r="I2644" s="51" t="s">
        <v>343</v>
      </c>
      <c r="J2644" s="51" t="s">
        <v>942</v>
      </c>
      <c r="K2644" s="51">
        <v>-4.3419999999999996</v>
      </c>
      <c r="L2644" s="51">
        <v>-5.1589999999999998</v>
      </c>
      <c r="M2644" s="51">
        <v>-6.181</v>
      </c>
      <c r="N2644" s="51">
        <v>-5.1269999999999998</v>
      </c>
      <c r="O2644" s="51">
        <v>-3.6970000000000001</v>
      </c>
      <c r="P2644" s="51">
        <v>-1.474</v>
      </c>
      <c r="Q2644" s="51">
        <v>-2.0099999999999998</v>
      </c>
      <c r="R2644" s="51">
        <v>-2.3090000000000002</v>
      </c>
      <c r="S2644" s="51">
        <v>-11.374000000000001</v>
      </c>
      <c r="T2644" s="51">
        <v>-10.577</v>
      </c>
      <c r="U2644" s="51">
        <v>2020</v>
      </c>
    </row>
    <row r="2645" spans="1:21" ht="15.5">
      <c r="A2645" s="51">
        <v>172</v>
      </c>
      <c r="B2645" s="51" t="s">
        <v>937</v>
      </c>
      <c r="C2645" s="51" t="s">
        <v>451</v>
      </c>
      <c r="D2645" s="51" t="str">
        <f t="shared" si="41"/>
        <v>GGXCNL_NGDPFinland</v>
      </c>
      <c r="E2645" s="51" t="s">
        <v>43</v>
      </c>
      <c r="F2645" s="51" t="s">
        <v>449</v>
      </c>
      <c r="G2645" s="51" t="s">
        <v>450</v>
      </c>
      <c r="H2645" s="51" t="s">
        <v>392</v>
      </c>
      <c r="I2645" s="51"/>
      <c r="J2645" s="51" t="s">
        <v>452</v>
      </c>
      <c r="K2645" s="51">
        <v>-2.16</v>
      </c>
      <c r="L2645" s="51">
        <v>-2.5249999999999999</v>
      </c>
      <c r="M2645" s="51">
        <v>-2.9870000000000001</v>
      </c>
      <c r="N2645" s="51">
        <v>-2.4249999999999998</v>
      </c>
      <c r="O2645" s="51">
        <v>-1.7</v>
      </c>
      <c r="P2645" s="51">
        <v>-0.65100000000000002</v>
      </c>
      <c r="Q2645" s="51">
        <v>-0.86</v>
      </c>
      <c r="R2645" s="51">
        <v>-0.96099999999999997</v>
      </c>
      <c r="S2645" s="51">
        <v>-4.7960000000000003</v>
      </c>
      <c r="T2645" s="51">
        <v>-4.2889999999999997</v>
      </c>
      <c r="U2645" s="51">
        <v>2020</v>
      </c>
    </row>
    <row r="2646" spans="1:21" ht="15.5">
      <c r="A2646" s="51">
        <v>172</v>
      </c>
      <c r="B2646" s="51" t="s">
        <v>937</v>
      </c>
      <c r="C2646" s="51" t="s">
        <v>453</v>
      </c>
      <c r="D2646" s="51" t="str">
        <f t="shared" si="41"/>
        <v>GGSBFinland</v>
      </c>
      <c r="E2646" s="51" t="s">
        <v>43</v>
      </c>
      <c r="F2646" s="51" t="s">
        <v>454</v>
      </c>
      <c r="G2646" s="51" t="s">
        <v>455</v>
      </c>
      <c r="H2646" s="51" t="s">
        <v>342</v>
      </c>
      <c r="I2646" s="51" t="s">
        <v>343</v>
      </c>
      <c r="J2646" s="51" t="s">
        <v>942</v>
      </c>
      <c r="K2646" s="51">
        <v>-3.3239999999999998</v>
      </c>
      <c r="L2646" s="51">
        <v>-1.96</v>
      </c>
      <c r="M2646" s="51">
        <v>-1.464</v>
      </c>
      <c r="N2646" s="51">
        <v>1.141</v>
      </c>
      <c r="O2646" s="51">
        <v>0.70399999999999996</v>
      </c>
      <c r="P2646" s="51">
        <v>0.14799999999999999</v>
      </c>
      <c r="Q2646" s="51">
        <v>-0.187</v>
      </c>
      <c r="R2646" s="51">
        <v>-0.67300000000000004</v>
      </c>
      <c r="S2646" s="51">
        <v>-4.7850000000000001</v>
      </c>
      <c r="T2646" s="51">
        <v>-6.9550000000000001</v>
      </c>
      <c r="U2646" s="51">
        <v>2020</v>
      </c>
    </row>
    <row r="2647" spans="1:21" ht="15.5">
      <c r="A2647" s="51">
        <v>172</v>
      </c>
      <c r="B2647" s="51" t="s">
        <v>937</v>
      </c>
      <c r="C2647" s="51" t="s">
        <v>456</v>
      </c>
      <c r="D2647" s="51" t="str">
        <f t="shared" si="41"/>
        <v>GGSB_NPGDPFinland</v>
      </c>
      <c r="E2647" s="51" t="s">
        <v>43</v>
      </c>
      <c r="F2647" s="51" t="s">
        <v>454</v>
      </c>
      <c r="G2647" s="51" t="s">
        <v>455</v>
      </c>
      <c r="H2647" s="51" t="s">
        <v>380</v>
      </c>
      <c r="I2647" s="51"/>
      <c r="J2647" s="51" t="s">
        <v>505</v>
      </c>
      <c r="K2647" s="51">
        <v>-1.6359999999999999</v>
      </c>
      <c r="L2647" s="51">
        <v>-0.93300000000000005</v>
      </c>
      <c r="M2647" s="51">
        <v>-0.68100000000000005</v>
      </c>
      <c r="N2647" s="51">
        <v>0.51400000000000001</v>
      </c>
      <c r="O2647" s="51">
        <v>0.313</v>
      </c>
      <c r="P2647" s="51">
        <v>6.4000000000000001E-2</v>
      </c>
      <c r="Q2647" s="51">
        <v>-7.9000000000000001E-2</v>
      </c>
      <c r="R2647" s="51">
        <v>-0.27500000000000002</v>
      </c>
      <c r="S2647" s="51">
        <v>-1.9370000000000001</v>
      </c>
      <c r="T2647" s="51">
        <v>-2.7610000000000001</v>
      </c>
      <c r="U2647" s="51">
        <v>2020</v>
      </c>
    </row>
    <row r="2648" spans="1:21" ht="15.5">
      <c r="A2648" s="51">
        <v>172</v>
      </c>
      <c r="B2648" s="51" t="s">
        <v>937</v>
      </c>
      <c r="C2648" s="51" t="s">
        <v>457</v>
      </c>
      <c r="D2648" s="51" t="str">
        <f t="shared" si="41"/>
        <v>GGXONLBFinland</v>
      </c>
      <c r="E2648" s="51" t="s">
        <v>43</v>
      </c>
      <c r="F2648" s="51" t="s">
        <v>458</v>
      </c>
      <c r="G2648" s="51" t="s">
        <v>459</v>
      </c>
      <c r="H2648" s="51" t="s">
        <v>342</v>
      </c>
      <c r="I2648" s="51" t="s">
        <v>343</v>
      </c>
      <c r="J2648" s="51" t="s">
        <v>942</v>
      </c>
      <c r="K2648" s="51">
        <v>-3.9089999999999998</v>
      </c>
      <c r="L2648" s="51">
        <v>-4.9530000000000003</v>
      </c>
      <c r="M2648" s="51">
        <v>-5.8650000000000002</v>
      </c>
      <c r="N2648" s="51">
        <v>-4.83</v>
      </c>
      <c r="O2648" s="51">
        <v>-3.0830000000000002</v>
      </c>
      <c r="P2648" s="51">
        <v>-0.88800000000000001</v>
      </c>
      <c r="Q2648" s="51">
        <v>-1.641</v>
      </c>
      <c r="R2648" s="51">
        <v>-1.954</v>
      </c>
      <c r="S2648" s="51">
        <v>-11.042999999999999</v>
      </c>
      <c r="T2648" s="51">
        <v>-10.699</v>
      </c>
      <c r="U2648" s="51">
        <v>2020</v>
      </c>
    </row>
    <row r="2649" spans="1:21" ht="15.5">
      <c r="A2649" s="51">
        <v>172</v>
      </c>
      <c r="B2649" s="51" t="s">
        <v>937</v>
      </c>
      <c r="C2649" s="51" t="s">
        <v>460</v>
      </c>
      <c r="D2649" s="51" t="str">
        <f t="shared" si="41"/>
        <v>GGXONLB_NGDPFinland</v>
      </c>
      <c r="E2649" s="51" t="s">
        <v>43</v>
      </c>
      <c r="F2649" s="51" t="s">
        <v>458</v>
      </c>
      <c r="G2649" s="51" t="s">
        <v>459</v>
      </c>
      <c r="H2649" s="51" t="s">
        <v>392</v>
      </c>
      <c r="I2649" s="51"/>
      <c r="J2649" s="51" t="s">
        <v>461</v>
      </c>
      <c r="K2649" s="51">
        <v>-1.944</v>
      </c>
      <c r="L2649" s="51">
        <v>-2.4239999999999999</v>
      </c>
      <c r="M2649" s="51">
        <v>-2.835</v>
      </c>
      <c r="N2649" s="51">
        <v>-2.2850000000000001</v>
      </c>
      <c r="O2649" s="51">
        <v>-1.417</v>
      </c>
      <c r="P2649" s="51">
        <v>-0.39200000000000002</v>
      </c>
      <c r="Q2649" s="51">
        <v>-0.70199999999999996</v>
      </c>
      <c r="R2649" s="51">
        <v>-0.81299999999999994</v>
      </c>
      <c r="S2649" s="51">
        <v>-4.657</v>
      </c>
      <c r="T2649" s="51">
        <v>-4.3390000000000004</v>
      </c>
      <c r="U2649" s="51">
        <v>2020</v>
      </c>
    </row>
    <row r="2650" spans="1:21" ht="15.5">
      <c r="A2650" s="51">
        <v>172</v>
      </c>
      <c r="B2650" s="51" t="s">
        <v>937</v>
      </c>
      <c r="C2650" s="51" t="s">
        <v>462</v>
      </c>
      <c r="D2650" s="51" t="str">
        <f t="shared" si="41"/>
        <v>GGXWDNFinland</v>
      </c>
      <c r="E2650" s="51" t="s">
        <v>43</v>
      </c>
      <c r="F2650" s="51" t="s">
        <v>463</v>
      </c>
      <c r="G2650" s="51" t="s">
        <v>464</v>
      </c>
      <c r="H2650" s="51" t="s">
        <v>342</v>
      </c>
      <c r="I2650" s="51" t="s">
        <v>343</v>
      </c>
      <c r="J2650" s="51" t="s">
        <v>942</v>
      </c>
      <c r="K2650" s="51">
        <v>18.962</v>
      </c>
      <c r="L2650" s="51">
        <v>26.338000000000001</v>
      </c>
      <c r="M2650" s="51">
        <v>35.564</v>
      </c>
      <c r="N2650" s="51">
        <v>38.962000000000003</v>
      </c>
      <c r="O2650" s="51">
        <v>46.192</v>
      </c>
      <c r="P2650" s="51">
        <v>49.378</v>
      </c>
      <c r="Q2650" s="51">
        <v>56.674999999999997</v>
      </c>
      <c r="R2650" s="51">
        <v>58.984999999999999</v>
      </c>
      <c r="S2650" s="51">
        <v>70.358999999999995</v>
      </c>
      <c r="T2650" s="51">
        <v>80.936000000000007</v>
      </c>
      <c r="U2650" s="51">
        <v>2020</v>
      </c>
    </row>
    <row r="2651" spans="1:21" ht="15.5">
      <c r="A2651" s="51">
        <v>172</v>
      </c>
      <c r="B2651" s="51" t="s">
        <v>937</v>
      </c>
      <c r="C2651" s="51" t="s">
        <v>465</v>
      </c>
      <c r="D2651" s="51" t="str">
        <f t="shared" si="41"/>
        <v>GGXWDN_NGDPFinland</v>
      </c>
      <c r="E2651" s="51" t="s">
        <v>43</v>
      </c>
      <c r="F2651" s="51" t="s">
        <v>463</v>
      </c>
      <c r="G2651" s="51" t="s">
        <v>464</v>
      </c>
      <c r="H2651" s="51" t="s">
        <v>392</v>
      </c>
      <c r="I2651" s="51"/>
      <c r="J2651" s="51" t="s">
        <v>487</v>
      </c>
      <c r="K2651" s="51">
        <v>9.4320000000000004</v>
      </c>
      <c r="L2651" s="51">
        <v>12.891</v>
      </c>
      <c r="M2651" s="51">
        <v>17.189</v>
      </c>
      <c r="N2651" s="51">
        <v>18.431999999999999</v>
      </c>
      <c r="O2651" s="51">
        <v>21.236000000000001</v>
      </c>
      <c r="P2651" s="51">
        <v>21.818999999999999</v>
      </c>
      <c r="Q2651" s="51">
        <v>24.251000000000001</v>
      </c>
      <c r="R2651" s="51">
        <v>24.55</v>
      </c>
      <c r="S2651" s="51">
        <v>29.67</v>
      </c>
      <c r="T2651" s="51">
        <v>32.819000000000003</v>
      </c>
      <c r="U2651" s="51">
        <v>2020</v>
      </c>
    </row>
    <row r="2652" spans="1:21" ht="15.5">
      <c r="A2652" s="51">
        <v>172</v>
      </c>
      <c r="B2652" s="51" t="s">
        <v>937</v>
      </c>
      <c r="C2652" s="51" t="s">
        <v>466</v>
      </c>
      <c r="D2652" s="51" t="str">
        <f t="shared" si="41"/>
        <v>GGXWDGFinland</v>
      </c>
      <c r="E2652" s="51" t="s">
        <v>43</v>
      </c>
      <c r="F2652" s="51" t="s">
        <v>467</v>
      </c>
      <c r="G2652" s="51" t="s">
        <v>468</v>
      </c>
      <c r="H2652" s="51" t="s">
        <v>342</v>
      </c>
      <c r="I2652" s="51" t="s">
        <v>343</v>
      </c>
      <c r="J2652" s="51" t="s">
        <v>942</v>
      </c>
      <c r="K2652" s="51">
        <v>107.801</v>
      </c>
      <c r="L2652" s="51">
        <v>114.88800000000001</v>
      </c>
      <c r="M2652" s="51">
        <v>123.77800000000001</v>
      </c>
      <c r="N2652" s="51">
        <v>134.529</v>
      </c>
      <c r="O2652" s="51">
        <v>137.41900000000001</v>
      </c>
      <c r="P2652" s="51">
        <v>138.422</v>
      </c>
      <c r="Q2652" s="51">
        <v>139.327</v>
      </c>
      <c r="R2652" s="51">
        <v>142.53899999999999</v>
      </c>
      <c r="S2652" s="51">
        <v>159.11199999999999</v>
      </c>
      <c r="T2652" s="51">
        <v>169.64099999999999</v>
      </c>
      <c r="U2652" s="51">
        <v>2020</v>
      </c>
    </row>
    <row r="2653" spans="1:21" ht="15.5">
      <c r="A2653" s="51">
        <v>172</v>
      </c>
      <c r="B2653" s="51" t="s">
        <v>937</v>
      </c>
      <c r="C2653" s="51" t="s">
        <v>469</v>
      </c>
      <c r="D2653" s="51" t="str">
        <f t="shared" si="41"/>
        <v>GGXWDG_NGDPFinland</v>
      </c>
      <c r="E2653" s="51" t="s">
        <v>43</v>
      </c>
      <c r="F2653" s="51" t="s">
        <v>467</v>
      </c>
      <c r="G2653" s="51" t="s">
        <v>468</v>
      </c>
      <c r="H2653" s="51" t="s">
        <v>392</v>
      </c>
      <c r="I2653" s="51"/>
      <c r="J2653" s="51" t="s">
        <v>470</v>
      </c>
      <c r="K2653" s="51">
        <v>53.622</v>
      </c>
      <c r="L2653" s="51">
        <v>56.228999999999999</v>
      </c>
      <c r="M2653" s="51">
        <v>59.826000000000001</v>
      </c>
      <c r="N2653" s="51">
        <v>63.642000000000003</v>
      </c>
      <c r="O2653" s="51">
        <v>63.176000000000002</v>
      </c>
      <c r="P2653" s="51">
        <v>61.167000000000002</v>
      </c>
      <c r="Q2653" s="51">
        <v>59.618000000000002</v>
      </c>
      <c r="R2653" s="51">
        <v>59.326999999999998</v>
      </c>
      <c r="S2653" s="51">
        <v>67.097999999999999</v>
      </c>
      <c r="T2653" s="51">
        <v>68.787999999999997</v>
      </c>
      <c r="U2653" s="51">
        <v>2020</v>
      </c>
    </row>
    <row r="2654" spans="1:21" ht="15.5">
      <c r="A2654" s="51">
        <v>172</v>
      </c>
      <c r="B2654" s="51" t="s">
        <v>937</v>
      </c>
      <c r="C2654" s="51" t="s">
        <v>471</v>
      </c>
      <c r="D2654" s="51" t="str">
        <f t="shared" si="41"/>
        <v>NGDP_FYFinland</v>
      </c>
      <c r="E2654" s="51" t="s">
        <v>43</v>
      </c>
      <c r="F2654" s="51" t="s">
        <v>472</v>
      </c>
      <c r="G2654" s="51" t="s">
        <v>473</v>
      </c>
      <c r="H2654" s="51" t="s">
        <v>342</v>
      </c>
      <c r="I2654" s="51" t="s">
        <v>343</v>
      </c>
      <c r="J2654" s="51" t="s">
        <v>942</v>
      </c>
      <c r="K2654" s="51">
        <v>201.03700000000001</v>
      </c>
      <c r="L2654" s="51">
        <v>204.321</v>
      </c>
      <c r="M2654" s="51">
        <v>206.89699999999999</v>
      </c>
      <c r="N2654" s="51">
        <v>211.38499999999999</v>
      </c>
      <c r="O2654" s="51">
        <v>217.518</v>
      </c>
      <c r="P2654" s="51">
        <v>226.30099999999999</v>
      </c>
      <c r="Q2654" s="51">
        <v>233.69800000000001</v>
      </c>
      <c r="R2654" s="51">
        <v>240.261</v>
      </c>
      <c r="S2654" s="51">
        <v>237.13399999999999</v>
      </c>
      <c r="T2654" s="51">
        <v>246.613</v>
      </c>
      <c r="U2654" s="51">
        <v>2020</v>
      </c>
    </row>
    <row r="2655" spans="1:21" ht="15.5">
      <c r="A2655" s="51">
        <v>172</v>
      </c>
      <c r="B2655" s="51" t="s">
        <v>937</v>
      </c>
      <c r="C2655" s="51" t="s">
        <v>474</v>
      </c>
      <c r="D2655" s="51" t="str">
        <f t="shared" si="41"/>
        <v>BCAFinland</v>
      </c>
      <c r="E2655" s="51" t="s">
        <v>43</v>
      </c>
      <c r="F2655" s="51" t="s">
        <v>475</v>
      </c>
      <c r="G2655" s="51" t="s">
        <v>476</v>
      </c>
      <c r="H2655" s="51" t="s">
        <v>352</v>
      </c>
      <c r="I2655" s="51" t="s">
        <v>343</v>
      </c>
      <c r="J2655" s="51" t="s">
        <v>943</v>
      </c>
      <c r="K2655" s="51">
        <v>-5.3120000000000003</v>
      </c>
      <c r="L2655" s="51">
        <v>-4.8780000000000001</v>
      </c>
      <c r="M2655" s="51">
        <v>-3.661</v>
      </c>
      <c r="N2655" s="51">
        <v>-2.198</v>
      </c>
      <c r="O2655" s="51">
        <v>-4.8129999999999997</v>
      </c>
      <c r="P2655" s="51">
        <v>-2.0350000000000001</v>
      </c>
      <c r="Q2655" s="51">
        <v>-5.226</v>
      </c>
      <c r="R2655" s="51">
        <v>-0.41499999999999998</v>
      </c>
      <c r="S2655" s="51">
        <v>2.1720000000000002</v>
      </c>
      <c r="T2655" s="51">
        <v>4.5739999999999998</v>
      </c>
      <c r="U2655" s="51">
        <v>2020</v>
      </c>
    </row>
    <row r="2656" spans="1:21" ht="15.5">
      <c r="A2656" s="51">
        <v>172</v>
      </c>
      <c r="B2656" s="51" t="s">
        <v>937</v>
      </c>
      <c r="C2656" s="51" t="s">
        <v>478</v>
      </c>
      <c r="D2656" s="51" t="str">
        <f t="shared" si="41"/>
        <v>BCA_NGDPDFinland</v>
      </c>
      <c r="E2656" s="51" t="s">
        <v>43</v>
      </c>
      <c r="F2656" s="51" t="s">
        <v>475</v>
      </c>
      <c r="G2656" s="51" t="s">
        <v>476</v>
      </c>
      <c r="H2656" s="51" t="s">
        <v>392</v>
      </c>
      <c r="I2656" s="51"/>
      <c r="J2656" s="51" t="s">
        <v>479</v>
      </c>
      <c r="K2656" s="51">
        <v>-2.0550000000000002</v>
      </c>
      <c r="L2656" s="51">
        <v>-1.798</v>
      </c>
      <c r="M2656" s="51">
        <v>-1.3320000000000001</v>
      </c>
      <c r="N2656" s="51">
        <v>-0.93700000000000006</v>
      </c>
      <c r="O2656" s="51">
        <v>-1.9990000000000001</v>
      </c>
      <c r="P2656" s="51">
        <v>-0.79600000000000004</v>
      </c>
      <c r="Q2656" s="51">
        <v>-1.893</v>
      </c>
      <c r="R2656" s="51">
        <v>-0.154</v>
      </c>
      <c r="S2656" s="51">
        <v>0.80200000000000005</v>
      </c>
      <c r="T2656" s="51">
        <v>1.522</v>
      </c>
      <c r="U2656" s="51">
        <v>2019</v>
      </c>
    </row>
    <row r="2657" spans="1:21" ht="15.5">
      <c r="A2657" s="51">
        <v>132</v>
      </c>
      <c r="B2657" s="51" t="s">
        <v>944</v>
      </c>
      <c r="C2657" s="51" t="s">
        <v>338</v>
      </c>
      <c r="D2657" s="51" t="str">
        <f t="shared" si="41"/>
        <v>NGDP_RFrance</v>
      </c>
      <c r="E2657" s="51" t="s">
        <v>44</v>
      </c>
      <c r="F2657" s="51" t="s">
        <v>340</v>
      </c>
      <c r="G2657" s="51" t="s">
        <v>341</v>
      </c>
      <c r="H2657" s="51" t="s">
        <v>342</v>
      </c>
      <c r="I2657" s="51" t="s">
        <v>343</v>
      </c>
      <c r="J2657" s="51" t="s">
        <v>945</v>
      </c>
      <c r="K2657" s="51">
        <v>2117.1999999999998</v>
      </c>
      <c r="L2657" s="51">
        <v>2129.4</v>
      </c>
      <c r="M2657" s="51">
        <v>2149.77</v>
      </c>
      <c r="N2657" s="51">
        <v>2173.69</v>
      </c>
      <c r="O2657" s="51">
        <v>2197.5</v>
      </c>
      <c r="P2657" s="51">
        <v>2247.86</v>
      </c>
      <c r="Q2657" s="51">
        <v>2289.7800000000002</v>
      </c>
      <c r="R2657" s="51">
        <v>2323.84</v>
      </c>
      <c r="S2657" s="51">
        <v>2132.5500000000002</v>
      </c>
      <c r="T2657" s="51">
        <v>2256.5</v>
      </c>
      <c r="U2657" s="51">
        <v>2020</v>
      </c>
    </row>
    <row r="2658" spans="1:21" ht="15.5">
      <c r="A2658" s="51">
        <v>132</v>
      </c>
      <c r="B2658" s="51" t="s">
        <v>944</v>
      </c>
      <c r="C2658" s="51" t="s">
        <v>345</v>
      </c>
      <c r="D2658" s="51" t="str">
        <f t="shared" si="41"/>
        <v>NGDP_RPCHFrance</v>
      </c>
      <c r="E2658" s="51" t="s">
        <v>44</v>
      </c>
      <c r="F2658" s="51" t="s">
        <v>340</v>
      </c>
      <c r="G2658" s="51" t="s">
        <v>346</v>
      </c>
      <c r="H2658" s="51" t="s">
        <v>347</v>
      </c>
      <c r="I2658" s="51"/>
      <c r="J2658" s="51" t="s">
        <v>348</v>
      </c>
      <c r="K2658" s="51">
        <v>0.313</v>
      </c>
      <c r="L2658" s="51">
        <v>0.57599999999999996</v>
      </c>
      <c r="M2658" s="51">
        <v>0.95599999999999996</v>
      </c>
      <c r="N2658" s="51">
        <v>1.113</v>
      </c>
      <c r="O2658" s="51">
        <v>1.095</v>
      </c>
      <c r="P2658" s="51">
        <v>2.2909999999999999</v>
      </c>
      <c r="Q2658" s="51">
        <v>1.865</v>
      </c>
      <c r="R2658" s="51">
        <v>1.488</v>
      </c>
      <c r="S2658" s="51">
        <v>-8.2319999999999993</v>
      </c>
      <c r="T2658" s="51">
        <v>5.8120000000000003</v>
      </c>
      <c r="U2658" s="51">
        <v>2020</v>
      </c>
    </row>
    <row r="2659" spans="1:21" ht="15.5">
      <c r="A2659" s="51">
        <v>132</v>
      </c>
      <c r="B2659" s="51" t="s">
        <v>944</v>
      </c>
      <c r="C2659" s="51" t="s">
        <v>349</v>
      </c>
      <c r="D2659" s="51" t="str">
        <f t="shared" si="41"/>
        <v>NGDPFrance</v>
      </c>
      <c r="E2659" s="51" t="s">
        <v>44</v>
      </c>
      <c r="F2659" s="51" t="s">
        <v>155</v>
      </c>
      <c r="G2659" s="51" t="s">
        <v>350</v>
      </c>
      <c r="H2659" s="51" t="s">
        <v>342</v>
      </c>
      <c r="I2659" s="51" t="s">
        <v>343</v>
      </c>
      <c r="J2659" s="51" t="s">
        <v>945</v>
      </c>
      <c r="K2659" s="51">
        <v>2088.8000000000002</v>
      </c>
      <c r="L2659" s="51">
        <v>2117.19</v>
      </c>
      <c r="M2659" s="51">
        <v>2149.77</v>
      </c>
      <c r="N2659" s="51">
        <v>2198.4299999999998</v>
      </c>
      <c r="O2659" s="51">
        <v>2234.13</v>
      </c>
      <c r="P2659" s="51">
        <v>2297.2399999999998</v>
      </c>
      <c r="Q2659" s="51">
        <v>2362.41</v>
      </c>
      <c r="R2659" s="51">
        <v>2426.9499999999998</v>
      </c>
      <c r="S2659" s="51">
        <v>2277.1799999999998</v>
      </c>
      <c r="T2659" s="51">
        <v>2411.5</v>
      </c>
      <c r="U2659" s="51">
        <v>2020</v>
      </c>
    </row>
    <row r="2660" spans="1:21" ht="15.5">
      <c r="A2660" s="51">
        <v>132</v>
      </c>
      <c r="B2660" s="51" t="s">
        <v>944</v>
      </c>
      <c r="C2660" s="51" t="s">
        <v>157</v>
      </c>
      <c r="D2660" s="51" t="str">
        <f t="shared" si="41"/>
        <v>NGDPDFrance</v>
      </c>
      <c r="E2660" s="51" t="s">
        <v>44</v>
      </c>
      <c r="F2660" s="51" t="s">
        <v>155</v>
      </c>
      <c r="G2660" s="51" t="s">
        <v>351</v>
      </c>
      <c r="H2660" s="51" t="s">
        <v>352</v>
      </c>
      <c r="I2660" s="51" t="s">
        <v>343</v>
      </c>
      <c r="J2660" s="51" t="s">
        <v>353</v>
      </c>
      <c r="K2660" s="51">
        <v>2685.37</v>
      </c>
      <c r="L2660" s="51">
        <v>2811.92</v>
      </c>
      <c r="M2660" s="51">
        <v>2856.7</v>
      </c>
      <c r="N2660" s="51">
        <v>2439.44</v>
      </c>
      <c r="O2660" s="51">
        <v>2472.2800000000002</v>
      </c>
      <c r="P2660" s="51">
        <v>2594.2399999999998</v>
      </c>
      <c r="Q2660" s="51">
        <v>2791.16</v>
      </c>
      <c r="R2660" s="51">
        <v>2717.2</v>
      </c>
      <c r="S2660" s="51">
        <v>2598.91</v>
      </c>
      <c r="T2660" s="51">
        <v>2938.27</v>
      </c>
      <c r="U2660" s="51">
        <v>2020</v>
      </c>
    </row>
    <row r="2661" spans="1:21" ht="15.5">
      <c r="A2661" s="51">
        <v>132</v>
      </c>
      <c r="B2661" s="51" t="s">
        <v>944</v>
      </c>
      <c r="C2661" s="51" t="s">
        <v>354</v>
      </c>
      <c r="D2661" s="51" t="str">
        <f t="shared" si="41"/>
        <v>PPPGDPFrance</v>
      </c>
      <c r="E2661" s="51" t="s">
        <v>44</v>
      </c>
      <c r="F2661" s="51" t="s">
        <v>155</v>
      </c>
      <c r="G2661" s="51" t="s">
        <v>355</v>
      </c>
      <c r="H2661" s="51" t="s">
        <v>356</v>
      </c>
      <c r="I2661" s="51" t="s">
        <v>343</v>
      </c>
      <c r="J2661" s="51" t="s">
        <v>353</v>
      </c>
      <c r="K2661" s="51">
        <v>2474.0100000000002</v>
      </c>
      <c r="L2661" s="51">
        <v>2608.52</v>
      </c>
      <c r="M2661" s="51">
        <v>2662.03</v>
      </c>
      <c r="N2661" s="51">
        <v>2719.22</v>
      </c>
      <c r="O2661" s="51">
        <v>2863.82</v>
      </c>
      <c r="P2661" s="51">
        <v>2997.3</v>
      </c>
      <c r="Q2661" s="51">
        <v>3126.5</v>
      </c>
      <c r="R2661" s="51">
        <v>3229.66</v>
      </c>
      <c r="S2661" s="51">
        <v>2999.73</v>
      </c>
      <c r="T2661" s="51">
        <v>3231.93</v>
      </c>
      <c r="U2661" s="51">
        <v>2020</v>
      </c>
    </row>
    <row r="2662" spans="1:21" ht="15.5">
      <c r="A2662" s="51">
        <v>132</v>
      </c>
      <c r="B2662" s="51" t="s">
        <v>944</v>
      </c>
      <c r="C2662" s="51" t="s">
        <v>357</v>
      </c>
      <c r="D2662" s="51" t="str">
        <f t="shared" si="41"/>
        <v>NGDP_DFrance</v>
      </c>
      <c r="E2662" s="51" t="s">
        <v>44</v>
      </c>
      <c r="F2662" s="51" t="s">
        <v>358</v>
      </c>
      <c r="G2662" s="51" t="s">
        <v>359</v>
      </c>
      <c r="H2662" s="51" t="s">
        <v>360</v>
      </c>
      <c r="I2662" s="51"/>
      <c r="J2662" s="51" t="s">
        <v>361</v>
      </c>
      <c r="K2662" s="51">
        <v>98.659000000000006</v>
      </c>
      <c r="L2662" s="51">
        <v>99.426000000000002</v>
      </c>
      <c r="M2662" s="51">
        <v>100</v>
      </c>
      <c r="N2662" s="51">
        <v>101.13800000000001</v>
      </c>
      <c r="O2662" s="51">
        <v>101.667</v>
      </c>
      <c r="P2662" s="51">
        <v>102.197</v>
      </c>
      <c r="Q2662" s="51">
        <v>103.172</v>
      </c>
      <c r="R2662" s="51">
        <v>104.437</v>
      </c>
      <c r="S2662" s="51">
        <v>106.782</v>
      </c>
      <c r="T2662" s="51">
        <v>106.869</v>
      </c>
      <c r="U2662" s="51">
        <v>2020</v>
      </c>
    </row>
    <row r="2663" spans="1:21" ht="15.5">
      <c r="A2663" s="51">
        <v>132</v>
      </c>
      <c r="B2663" s="51" t="s">
        <v>944</v>
      </c>
      <c r="C2663" s="51" t="s">
        <v>362</v>
      </c>
      <c r="D2663" s="51" t="str">
        <f t="shared" si="41"/>
        <v>NGDPRPCFrance</v>
      </c>
      <c r="E2663" s="51" t="s">
        <v>44</v>
      </c>
      <c r="F2663" s="51" t="s">
        <v>363</v>
      </c>
      <c r="G2663" s="51" t="s">
        <v>364</v>
      </c>
      <c r="H2663" s="51" t="s">
        <v>342</v>
      </c>
      <c r="I2663" s="51" t="s">
        <v>333</v>
      </c>
      <c r="J2663" s="51" t="s">
        <v>365</v>
      </c>
      <c r="K2663" s="51">
        <v>33407.019999999997</v>
      </c>
      <c r="L2663" s="51">
        <v>33429.760000000002</v>
      </c>
      <c r="M2663" s="51">
        <v>33575.410000000003</v>
      </c>
      <c r="N2663" s="51">
        <v>33805.01</v>
      </c>
      <c r="O2663" s="51">
        <v>34086.29</v>
      </c>
      <c r="P2663" s="51">
        <v>34775.47</v>
      </c>
      <c r="Q2663" s="51">
        <v>35312.080000000002</v>
      </c>
      <c r="R2663" s="51">
        <v>35757.910000000003</v>
      </c>
      <c r="S2663" s="51">
        <v>32746.07</v>
      </c>
      <c r="T2663" s="51">
        <v>34554.94</v>
      </c>
      <c r="U2663" s="51">
        <v>2019</v>
      </c>
    </row>
    <row r="2664" spans="1:21" ht="15.5">
      <c r="A2664" s="51">
        <v>132</v>
      </c>
      <c r="B2664" s="51" t="s">
        <v>944</v>
      </c>
      <c r="C2664" s="51" t="s">
        <v>366</v>
      </c>
      <c r="D2664" s="51" t="str">
        <f t="shared" si="41"/>
        <v>NGDPRPPPPCFrance</v>
      </c>
      <c r="E2664" s="51" t="s">
        <v>44</v>
      </c>
      <c r="F2664" s="51" t="s">
        <v>363</v>
      </c>
      <c r="G2664" s="51" t="s">
        <v>367</v>
      </c>
      <c r="H2664" s="51" t="s">
        <v>368</v>
      </c>
      <c r="I2664" s="51" t="s">
        <v>333</v>
      </c>
      <c r="J2664" s="51" t="s">
        <v>365</v>
      </c>
      <c r="K2664" s="51">
        <v>44545</v>
      </c>
      <c r="L2664" s="51">
        <v>44575.33</v>
      </c>
      <c r="M2664" s="51">
        <v>44769.54</v>
      </c>
      <c r="N2664" s="51">
        <v>45075.69</v>
      </c>
      <c r="O2664" s="51">
        <v>45450.75</v>
      </c>
      <c r="P2664" s="51">
        <v>46369.7</v>
      </c>
      <c r="Q2664" s="51">
        <v>47085.23</v>
      </c>
      <c r="R2664" s="51">
        <v>47679.69</v>
      </c>
      <c r="S2664" s="51">
        <v>43663.7</v>
      </c>
      <c r="T2664" s="51">
        <v>46075.65</v>
      </c>
      <c r="U2664" s="51">
        <v>2019</v>
      </c>
    </row>
    <row r="2665" spans="1:21" ht="15.5">
      <c r="A2665" s="51">
        <v>132</v>
      </c>
      <c r="B2665" s="51" t="s">
        <v>944</v>
      </c>
      <c r="C2665" s="51" t="s">
        <v>369</v>
      </c>
      <c r="D2665" s="51" t="str">
        <f t="shared" si="41"/>
        <v>NGDPPCFrance</v>
      </c>
      <c r="E2665" s="51" t="s">
        <v>44</v>
      </c>
      <c r="F2665" s="51" t="s">
        <v>370</v>
      </c>
      <c r="G2665" s="51" t="s">
        <v>371</v>
      </c>
      <c r="H2665" s="51" t="s">
        <v>342</v>
      </c>
      <c r="I2665" s="51" t="s">
        <v>333</v>
      </c>
      <c r="J2665" s="51" t="s">
        <v>372</v>
      </c>
      <c r="K2665" s="51">
        <v>32958.93</v>
      </c>
      <c r="L2665" s="51">
        <v>33237.99</v>
      </c>
      <c r="M2665" s="51">
        <v>33575.410000000003</v>
      </c>
      <c r="N2665" s="51">
        <v>34189.800000000003</v>
      </c>
      <c r="O2665" s="51">
        <v>34654.43</v>
      </c>
      <c r="P2665" s="51">
        <v>35539.49</v>
      </c>
      <c r="Q2665" s="51">
        <v>36432.17</v>
      </c>
      <c r="R2665" s="51">
        <v>37344.400000000001</v>
      </c>
      <c r="S2665" s="51">
        <v>34966.949999999997</v>
      </c>
      <c r="T2665" s="51">
        <v>36928.550000000003</v>
      </c>
      <c r="U2665" s="51">
        <v>2019</v>
      </c>
    </row>
    <row r="2666" spans="1:21" ht="15.5">
      <c r="A2666" s="51">
        <v>132</v>
      </c>
      <c r="B2666" s="51" t="s">
        <v>944</v>
      </c>
      <c r="C2666" s="51" t="s">
        <v>373</v>
      </c>
      <c r="D2666" s="51" t="str">
        <f t="shared" si="41"/>
        <v>NGDPDPCFrance</v>
      </c>
      <c r="E2666" s="51" t="s">
        <v>44</v>
      </c>
      <c r="F2666" s="51" t="s">
        <v>370</v>
      </c>
      <c r="G2666" s="51" t="s">
        <v>374</v>
      </c>
      <c r="H2666" s="51" t="s">
        <v>352</v>
      </c>
      <c r="I2666" s="51" t="s">
        <v>333</v>
      </c>
      <c r="J2666" s="51" t="s">
        <v>372</v>
      </c>
      <c r="K2666" s="51">
        <v>42372.07</v>
      </c>
      <c r="L2666" s="51">
        <v>44144.62</v>
      </c>
      <c r="M2666" s="51">
        <v>44616.46</v>
      </c>
      <c r="N2666" s="51">
        <v>37937.86</v>
      </c>
      <c r="O2666" s="51">
        <v>38348.51</v>
      </c>
      <c r="P2666" s="51">
        <v>40134.129999999997</v>
      </c>
      <c r="Q2666" s="51">
        <v>43044.25</v>
      </c>
      <c r="R2666" s="51">
        <v>41810.720000000001</v>
      </c>
      <c r="S2666" s="51">
        <v>39907.14</v>
      </c>
      <c r="T2666" s="51">
        <v>44995.24</v>
      </c>
      <c r="U2666" s="51">
        <v>2019</v>
      </c>
    </row>
    <row r="2667" spans="1:21" ht="15.5">
      <c r="A2667" s="51">
        <v>132</v>
      </c>
      <c r="B2667" s="51" t="s">
        <v>944</v>
      </c>
      <c r="C2667" s="51" t="s">
        <v>375</v>
      </c>
      <c r="D2667" s="51" t="str">
        <f t="shared" si="41"/>
        <v>PPPPCFrance</v>
      </c>
      <c r="E2667" s="51" t="s">
        <v>44</v>
      </c>
      <c r="F2667" s="51" t="s">
        <v>370</v>
      </c>
      <c r="G2667" s="51" t="s">
        <v>376</v>
      </c>
      <c r="H2667" s="51" t="s">
        <v>356</v>
      </c>
      <c r="I2667" s="51" t="s">
        <v>333</v>
      </c>
      <c r="J2667" s="51" t="s">
        <v>372</v>
      </c>
      <c r="K2667" s="51">
        <v>39036.959999999999</v>
      </c>
      <c r="L2667" s="51">
        <v>40951.51</v>
      </c>
      <c r="M2667" s="51">
        <v>41576.11</v>
      </c>
      <c r="N2667" s="51">
        <v>42289.11</v>
      </c>
      <c r="O2667" s="51">
        <v>44421.74</v>
      </c>
      <c r="P2667" s="51">
        <v>46369.7</v>
      </c>
      <c r="Q2667" s="51">
        <v>48215.73</v>
      </c>
      <c r="R2667" s="51">
        <v>49696.1</v>
      </c>
      <c r="S2667" s="51">
        <v>46061.96</v>
      </c>
      <c r="T2667" s="51">
        <v>49492.13</v>
      </c>
      <c r="U2667" s="51">
        <v>2019</v>
      </c>
    </row>
    <row r="2668" spans="1:21" ht="15.5">
      <c r="A2668" s="51">
        <v>132</v>
      </c>
      <c r="B2668" s="51" t="s">
        <v>944</v>
      </c>
      <c r="C2668" s="51" t="s">
        <v>377</v>
      </c>
      <c r="D2668" s="51" t="str">
        <f t="shared" si="41"/>
        <v>NGAP_NPGDPFrance</v>
      </c>
      <c r="E2668" s="51" t="s">
        <v>44</v>
      </c>
      <c r="F2668" s="51" t="s">
        <v>378</v>
      </c>
      <c r="G2668" s="51" t="s">
        <v>379</v>
      </c>
      <c r="H2668" s="51" t="s">
        <v>380</v>
      </c>
      <c r="I2668" s="51"/>
      <c r="J2668" s="51" t="s">
        <v>348</v>
      </c>
      <c r="K2668" s="51">
        <v>-1.3049999999999999</v>
      </c>
      <c r="L2668" s="51">
        <v>-1.82</v>
      </c>
      <c r="M2668" s="51">
        <v>-2.0129999999999999</v>
      </c>
      <c r="N2668" s="51">
        <v>-2.109</v>
      </c>
      <c r="O2668" s="51">
        <v>-2.2360000000000002</v>
      </c>
      <c r="P2668" s="51">
        <v>-1.2390000000000001</v>
      </c>
      <c r="Q2668" s="51">
        <v>-0.441</v>
      </c>
      <c r="R2668" s="51">
        <v>0</v>
      </c>
      <c r="S2668" s="51">
        <v>-4.577</v>
      </c>
      <c r="T2668" s="51">
        <v>-2.915</v>
      </c>
      <c r="U2668" s="51">
        <v>2020</v>
      </c>
    </row>
    <row r="2669" spans="1:21" ht="15.5">
      <c r="A2669" s="51">
        <v>132</v>
      </c>
      <c r="B2669" s="51" t="s">
        <v>944</v>
      </c>
      <c r="C2669" s="51" t="s">
        <v>381</v>
      </c>
      <c r="D2669" s="51" t="str">
        <f t="shared" si="41"/>
        <v>PPPSHFrance</v>
      </c>
      <c r="E2669" s="51" t="s">
        <v>44</v>
      </c>
      <c r="F2669" s="51" t="s">
        <v>382</v>
      </c>
      <c r="G2669" s="51" t="s">
        <v>383</v>
      </c>
      <c r="H2669" s="51" t="s">
        <v>384</v>
      </c>
      <c r="I2669" s="51"/>
      <c r="J2669" s="51" t="s">
        <v>353</v>
      </c>
      <c r="K2669" s="51">
        <v>2.4710000000000001</v>
      </c>
      <c r="L2669" s="51">
        <v>2.4830000000000001</v>
      </c>
      <c r="M2669" s="51">
        <v>2.4420000000000002</v>
      </c>
      <c r="N2669" s="51">
        <v>2.444</v>
      </c>
      <c r="O2669" s="51">
        <v>2.4790000000000001</v>
      </c>
      <c r="P2669" s="51">
        <v>2.4630000000000001</v>
      </c>
      <c r="Q2669" s="51">
        <v>2.4239999999999999</v>
      </c>
      <c r="R2669" s="51">
        <v>2.3959999999999999</v>
      </c>
      <c r="S2669" s="51">
        <v>2.278</v>
      </c>
      <c r="T2669" s="51">
        <v>2.2770000000000001</v>
      </c>
      <c r="U2669" s="51">
        <v>2020</v>
      </c>
    </row>
    <row r="2670" spans="1:21" ht="15.5">
      <c r="A2670" s="51">
        <v>132</v>
      </c>
      <c r="B2670" s="51" t="s">
        <v>944</v>
      </c>
      <c r="C2670" s="51" t="s">
        <v>385</v>
      </c>
      <c r="D2670" s="51" t="str">
        <f t="shared" si="41"/>
        <v>PPPEXFrance</v>
      </c>
      <c r="E2670" s="51" t="s">
        <v>44</v>
      </c>
      <c r="F2670" s="51" t="s">
        <v>386</v>
      </c>
      <c r="G2670" s="51" t="s">
        <v>387</v>
      </c>
      <c r="H2670" s="51" t="s">
        <v>388</v>
      </c>
      <c r="I2670" s="51"/>
      <c r="J2670" s="51" t="s">
        <v>353</v>
      </c>
      <c r="K2670" s="51">
        <v>0.84399999999999997</v>
      </c>
      <c r="L2670" s="51">
        <v>0.81200000000000006</v>
      </c>
      <c r="M2670" s="51">
        <v>0.80800000000000005</v>
      </c>
      <c r="N2670" s="51">
        <v>0.80800000000000005</v>
      </c>
      <c r="O2670" s="51">
        <v>0.78</v>
      </c>
      <c r="P2670" s="51">
        <v>0.76600000000000001</v>
      </c>
      <c r="Q2670" s="51">
        <v>0.75600000000000001</v>
      </c>
      <c r="R2670" s="51">
        <v>0.751</v>
      </c>
      <c r="S2670" s="51">
        <v>0.75900000000000001</v>
      </c>
      <c r="T2670" s="51">
        <v>0.746</v>
      </c>
      <c r="U2670" s="51">
        <v>2020</v>
      </c>
    </row>
    <row r="2671" spans="1:21" ht="15.5">
      <c r="A2671" s="51">
        <v>132</v>
      </c>
      <c r="B2671" s="51" t="s">
        <v>944</v>
      </c>
      <c r="C2671" s="51" t="s">
        <v>389</v>
      </c>
      <c r="D2671" s="51" t="str">
        <f t="shared" si="41"/>
        <v>NID_NGDPFrance</v>
      </c>
      <c r="E2671" s="51" t="s">
        <v>44</v>
      </c>
      <c r="F2671" s="51" t="s">
        <v>390</v>
      </c>
      <c r="G2671" s="51" t="s">
        <v>391</v>
      </c>
      <c r="H2671" s="51" t="s">
        <v>392</v>
      </c>
      <c r="I2671" s="51"/>
      <c r="J2671" s="51" t="s">
        <v>945</v>
      </c>
      <c r="K2671" s="51">
        <v>22.626999999999999</v>
      </c>
      <c r="L2671" s="51">
        <v>22.286999999999999</v>
      </c>
      <c r="M2671" s="51">
        <v>22.71</v>
      </c>
      <c r="N2671" s="51">
        <v>22.712</v>
      </c>
      <c r="O2671" s="51">
        <v>22.609000000000002</v>
      </c>
      <c r="P2671" s="51">
        <v>23.436</v>
      </c>
      <c r="Q2671" s="51">
        <v>23.879000000000001</v>
      </c>
      <c r="R2671" s="51">
        <v>24.183</v>
      </c>
      <c r="S2671" s="51">
        <v>23.727</v>
      </c>
      <c r="T2671" s="51">
        <v>24.806999999999999</v>
      </c>
      <c r="U2671" s="51">
        <v>2020</v>
      </c>
    </row>
    <row r="2672" spans="1:21" ht="15.5">
      <c r="A2672" s="51">
        <v>132</v>
      </c>
      <c r="B2672" s="51" t="s">
        <v>944</v>
      </c>
      <c r="C2672" s="51" t="s">
        <v>393</v>
      </c>
      <c r="D2672" s="51" t="str">
        <f t="shared" si="41"/>
        <v>NGSD_NGDPFrance</v>
      </c>
      <c r="E2672" s="51" t="s">
        <v>44</v>
      </c>
      <c r="F2672" s="51" t="s">
        <v>394</v>
      </c>
      <c r="G2672" s="51" t="s">
        <v>395</v>
      </c>
      <c r="H2672" s="51" t="s">
        <v>392</v>
      </c>
      <c r="I2672" s="51"/>
      <c r="J2672" s="51" t="s">
        <v>945</v>
      </c>
      <c r="K2672" s="51">
        <v>21.661999999999999</v>
      </c>
      <c r="L2672" s="51">
        <v>21.777000000000001</v>
      </c>
      <c r="M2672" s="51">
        <v>21.754000000000001</v>
      </c>
      <c r="N2672" s="51">
        <v>22.344000000000001</v>
      </c>
      <c r="O2672" s="51">
        <v>22.123000000000001</v>
      </c>
      <c r="P2672" s="51">
        <v>22.67</v>
      </c>
      <c r="Q2672" s="51">
        <v>23.32</v>
      </c>
      <c r="R2672" s="51">
        <v>23.516999999999999</v>
      </c>
      <c r="S2672" s="51">
        <v>21.39</v>
      </c>
      <c r="T2672" s="51">
        <v>22.707999999999998</v>
      </c>
      <c r="U2672" s="51">
        <v>2020</v>
      </c>
    </row>
    <row r="2673" spans="1:21" ht="15.5">
      <c r="A2673" s="51">
        <v>132</v>
      </c>
      <c r="B2673" s="51" t="s">
        <v>944</v>
      </c>
      <c r="C2673" s="51" t="s">
        <v>396</v>
      </c>
      <c r="D2673" s="51" t="str">
        <f t="shared" si="41"/>
        <v>PCPIFrance</v>
      </c>
      <c r="E2673" s="51" t="s">
        <v>44</v>
      </c>
      <c r="F2673" s="51" t="s">
        <v>397</v>
      </c>
      <c r="G2673" s="51" t="s">
        <v>398</v>
      </c>
      <c r="H2673" s="51" t="s">
        <v>360</v>
      </c>
      <c r="I2673" s="51"/>
      <c r="J2673" s="51" t="s">
        <v>908</v>
      </c>
      <c r="K2673" s="51">
        <v>98.328999999999994</v>
      </c>
      <c r="L2673" s="51">
        <v>99.302000000000007</v>
      </c>
      <c r="M2673" s="51">
        <v>99.908000000000001</v>
      </c>
      <c r="N2673" s="51">
        <v>99.997</v>
      </c>
      <c r="O2673" s="51">
        <v>100.303</v>
      </c>
      <c r="P2673" s="51">
        <v>101.47199999999999</v>
      </c>
      <c r="Q2673" s="51">
        <v>103.599</v>
      </c>
      <c r="R2673" s="51">
        <v>104.943</v>
      </c>
      <c r="S2673" s="51">
        <v>105.494</v>
      </c>
      <c r="T2673" s="51">
        <v>106.63500000000001</v>
      </c>
      <c r="U2673" s="51">
        <v>2020</v>
      </c>
    </row>
    <row r="2674" spans="1:21" ht="15.5">
      <c r="A2674" s="51">
        <v>132</v>
      </c>
      <c r="B2674" s="51" t="s">
        <v>944</v>
      </c>
      <c r="C2674" s="51" t="s">
        <v>400</v>
      </c>
      <c r="D2674" s="51" t="str">
        <f t="shared" si="41"/>
        <v>PCPIPCHFrance</v>
      </c>
      <c r="E2674" s="51" t="s">
        <v>44</v>
      </c>
      <c r="F2674" s="51" t="s">
        <v>397</v>
      </c>
      <c r="G2674" s="51" t="s">
        <v>401</v>
      </c>
      <c r="H2674" s="51" t="s">
        <v>347</v>
      </c>
      <c r="I2674" s="51"/>
      <c r="J2674" s="51" t="s">
        <v>402</v>
      </c>
      <c r="K2674" s="51">
        <v>2.214</v>
      </c>
      <c r="L2674" s="51">
        <v>0.98899999999999999</v>
      </c>
      <c r="M2674" s="51">
        <v>0.61099999999999999</v>
      </c>
      <c r="N2674" s="51">
        <v>8.7999999999999995E-2</v>
      </c>
      <c r="O2674" s="51">
        <v>0.30599999999999999</v>
      </c>
      <c r="P2674" s="51">
        <v>1.1659999999999999</v>
      </c>
      <c r="Q2674" s="51">
        <v>2.097</v>
      </c>
      <c r="R2674" s="51">
        <v>1.2969999999999999</v>
      </c>
      <c r="S2674" s="51">
        <v>0.52500000000000002</v>
      </c>
      <c r="T2674" s="51">
        <v>1.081</v>
      </c>
      <c r="U2674" s="51">
        <v>2020</v>
      </c>
    </row>
    <row r="2675" spans="1:21" ht="15.5">
      <c r="A2675" s="51">
        <v>132</v>
      </c>
      <c r="B2675" s="51" t="s">
        <v>944</v>
      </c>
      <c r="C2675" s="51" t="s">
        <v>403</v>
      </c>
      <c r="D2675" s="51" t="str">
        <f t="shared" si="41"/>
        <v>PCPIEFrance</v>
      </c>
      <c r="E2675" s="51" t="s">
        <v>44</v>
      </c>
      <c r="F2675" s="51" t="s">
        <v>404</v>
      </c>
      <c r="G2675" s="51" t="s">
        <v>405</v>
      </c>
      <c r="H2675" s="51" t="s">
        <v>360</v>
      </c>
      <c r="I2675" s="51"/>
      <c r="J2675" s="51" t="s">
        <v>908</v>
      </c>
      <c r="K2675" s="51">
        <v>98.89</v>
      </c>
      <c r="L2675" s="51">
        <v>99.72</v>
      </c>
      <c r="M2675" s="51">
        <v>99.82</v>
      </c>
      <c r="N2675" s="51">
        <v>100.11</v>
      </c>
      <c r="O2675" s="51">
        <v>100.92</v>
      </c>
      <c r="P2675" s="51">
        <v>102.16</v>
      </c>
      <c r="Q2675" s="51">
        <v>104.07</v>
      </c>
      <c r="R2675" s="51">
        <v>105.72</v>
      </c>
      <c r="S2675" s="51">
        <v>105.57</v>
      </c>
      <c r="T2675" s="51">
        <v>106.919</v>
      </c>
      <c r="U2675" s="51">
        <v>2020</v>
      </c>
    </row>
    <row r="2676" spans="1:21" ht="15.5">
      <c r="A2676" s="51">
        <v>132</v>
      </c>
      <c r="B2676" s="51" t="s">
        <v>944</v>
      </c>
      <c r="C2676" s="51" t="s">
        <v>406</v>
      </c>
      <c r="D2676" s="51" t="str">
        <f t="shared" si="41"/>
        <v>PCPIEPCHFrance</v>
      </c>
      <c r="E2676" s="51" t="s">
        <v>44</v>
      </c>
      <c r="F2676" s="51" t="s">
        <v>404</v>
      </c>
      <c r="G2676" s="51" t="s">
        <v>407</v>
      </c>
      <c r="H2676" s="51" t="s">
        <v>347</v>
      </c>
      <c r="I2676" s="51"/>
      <c r="J2676" s="51" t="s">
        <v>408</v>
      </c>
      <c r="K2676" s="51">
        <v>1.5089999999999999</v>
      </c>
      <c r="L2676" s="51">
        <v>0.83899999999999997</v>
      </c>
      <c r="M2676" s="51">
        <v>0.1</v>
      </c>
      <c r="N2676" s="51">
        <v>0.29099999999999998</v>
      </c>
      <c r="O2676" s="51">
        <v>0.80900000000000005</v>
      </c>
      <c r="P2676" s="51">
        <v>1.2290000000000001</v>
      </c>
      <c r="Q2676" s="51">
        <v>1.87</v>
      </c>
      <c r="R2676" s="51">
        <v>1.585</v>
      </c>
      <c r="S2676" s="51">
        <v>-0.14199999999999999</v>
      </c>
      <c r="T2676" s="51">
        <v>1.278</v>
      </c>
      <c r="U2676" s="51">
        <v>2020</v>
      </c>
    </row>
    <row r="2677" spans="1:21" ht="15.5">
      <c r="A2677" s="51">
        <v>132</v>
      </c>
      <c r="B2677" s="51" t="s">
        <v>944</v>
      </c>
      <c r="C2677" s="51" t="s">
        <v>409</v>
      </c>
      <c r="D2677" s="51" t="str">
        <f t="shared" si="41"/>
        <v>FLIBOR6France</v>
      </c>
      <c r="E2677" s="51" t="s">
        <v>44</v>
      </c>
      <c r="F2677" s="51" t="s">
        <v>410</v>
      </c>
      <c r="G2677" s="51"/>
      <c r="H2677" s="51" t="s">
        <v>384</v>
      </c>
      <c r="I2677" s="51"/>
      <c r="J2677" s="51"/>
      <c r="K2677" s="51"/>
      <c r="L2677" s="51"/>
      <c r="M2677" s="51"/>
      <c r="N2677" s="51"/>
      <c r="O2677" s="51"/>
      <c r="P2677" s="51"/>
      <c r="Q2677" s="51"/>
      <c r="R2677" s="51"/>
      <c r="S2677" s="51"/>
      <c r="T2677" s="51"/>
      <c r="U2677" s="51"/>
    </row>
    <row r="2678" spans="1:21" ht="15.5">
      <c r="A2678" s="51">
        <v>132</v>
      </c>
      <c r="B2678" s="51" t="s">
        <v>944</v>
      </c>
      <c r="C2678" s="51" t="s">
        <v>411</v>
      </c>
      <c r="D2678" s="51" t="str">
        <f t="shared" si="41"/>
        <v>TM_RPCHFrance</v>
      </c>
      <c r="E2678" s="51" t="s">
        <v>44</v>
      </c>
      <c r="F2678" s="51" t="s">
        <v>412</v>
      </c>
      <c r="G2678" s="51" t="s">
        <v>413</v>
      </c>
      <c r="H2678" s="51" t="s">
        <v>347</v>
      </c>
      <c r="I2678" s="51"/>
      <c r="J2678" s="51" t="s">
        <v>946</v>
      </c>
      <c r="K2678" s="51">
        <v>0.2</v>
      </c>
      <c r="L2678" s="51">
        <v>2.4180000000000001</v>
      </c>
      <c r="M2678" s="51">
        <v>4.899</v>
      </c>
      <c r="N2678" s="51">
        <v>5.8979999999999997</v>
      </c>
      <c r="O2678" s="51">
        <v>2.9289999999999998</v>
      </c>
      <c r="P2678" s="51">
        <v>4.4870000000000001</v>
      </c>
      <c r="Q2678" s="51">
        <v>3.238</v>
      </c>
      <c r="R2678" s="51">
        <v>2.58</v>
      </c>
      <c r="S2678" s="51">
        <v>-11.474</v>
      </c>
      <c r="T2678" s="51">
        <v>7.4420000000000002</v>
      </c>
      <c r="U2678" s="51">
        <v>2020</v>
      </c>
    </row>
    <row r="2679" spans="1:21" ht="15.5">
      <c r="A2679" s="51">
        <v>132</v>
      </c>
      <c r="B2679" s="51" t="s">
        <v>944</v>
      </c>
      <c r="C2679" s="51" t="s">
        <v>415</v>
      </c>
      <c r="D2679" s="51" t="str">
        <f t="shared" si="41"/>
        <v>TMG_RPCHFrance</v>
      </c>
      <c r="E2679" s="51" t="s">
        <v>44</v>
      </c>
      <c r="F2679" s="51" t="s">
        <v>416</v>
      </c>
      <c r="G2679" s="51" t="s">
        <v>417</v>
      </c>
      <c r="H2679" s="51" t="s">
        <v>347</v>
      </c>
      <c r="I2679" s="51"/>
      <c r="J2679" s="51" t="s">
        <v>946</v>
      </c>
      <c r="K2679" s="51">
        <v>-0.67700000000000005</v>
      </c>
      <c r="L2679" s="51">
        <v>0.55800000000000005</v>
      </c>
      <c r="M2679" s="51">
        <v>2.7130000000000001</v>
      </c>
      <c r="N2679" s="51">
        <v>5.0019999999999998</v>
      </c>
      <c r="O2679" s="51">
        <v>3.3620000000000001</v>
      </c>
      <c r="P2679" s="51">
        <v>5.7309999999999999</v>
      </c>
      <c r="Q2679" s="51">
        <v>2.2029999999999998</v>
      </c>
      <c r="R2679" s="51">
        <v>2.536</v>
      </c>
      <c r="S2679" s="51">
        <v>-10.292999999999999</v>
      </c>
      <c r="T2679" s="51">
        <v>8.7319999999999993</v>
      </c>
      <c r="U2679" s="51">
        <v>2020</v>
      </c>
    </row>
    <row r="2680" spans="1:21" ht="15.5">
      <c r="A2680" s="51">
        <v>132</v>
      </c>
      <c r="B2680" s="51" t="s">
        <v>944</v>
      </c>
      <c r="C2680" s="51" t="s">
        <v>418</v>
      </c>
      <c r="D2680" s="51" t="str">
        <f t="shared" si="41"/>
        <v>TX_RPCHFrance</v>
      </c>
      <c r="E2680" s="51" t="s">
        <v>44</v>
      </c>
      <c r="F2680" s="51" t="s">
        <v>419</v>
      </c>
      <c r="G2680" s="51" t="s">
        <v>420</v>
      </c>
      <c r="H2680" s="51" t="s">
        <v>347</v>
      </c>
      <c r="I2680" s="51"/>
      <c r="J2680" s="51" t="s">
        <v>946</v>
      </c>
      <c r="K2680" s="51">
        <v>2.8420000000000001</v>
      </c>
      <c r="L2680" s="51">
        <v>2.141</v>
      </c>
      <c r="M2680" s="51">
        <v>3.2719999999999998</v>
      </c>
      <c r="N2680" s="51">
        <v>4.6459999999999999</v>
      </c>
      <c r="O2680" s="51">
        <v>1.776</v>
      </c>
      <c r="P2680" s="51">
        <v>4.3860000000000001</v>
      </c>
      <c r="Q2680" s="51">
        <v>4.6769999999999996</v>
      </c>
      <c r="R2680" s="51">
        <v>1.76</v>
      </c>
      <c r="S2680" s="51">
        <v>-16.349</v>
      </c>
      <c r="T2680" s="51">
        <v>10.459</v>
      </c>
      <c r="U2680" s="51">
        <v>2020</v>
      </c>
    </row>
    <row r="2681" spans="1:21" ht="15.5">
      <c r="A2681" s="51">
        <v>132</v>
      </c>
      <c r="B2681" s="51" t="s">
        <v>944</v>
      </c>
      <c r="C2681" s="51" t="s">
        <v>421</v>
      </c>
      <c r="D2681" s="51" t="str">
        <f t="shared" si="41"/>
        <v>TXG_RPCHFrance</v>
      </c>
      <c r="E2681" s="51" t="s">
        <v>44</v>
      </c>
      <c r="F2681" s="51" t="s">
        <v>422</v>
      </c>
      <c r="G2681" s="51" t="s">
        <v>423</v>
      </c>
      <c r="H2681" s="51" t="s">
        <v>347</v>
      </c>
      <c r="I2681" s="51"/>
      <c r="J2681" s="51" t="s">
        <v>946</v>
      </c>
      <c r="K2681" s="51">
        <v>1.6559999999999999</v>
      </c>
      <c r="L2681" s="51">
        <v>1.244</v>
      </c>
      <c r="M2681" s="51">
        <v>1.587</v>
      </c>
      <c r="N2681" s="51">
        <v>4.4320000000000004</v>
      </c>
      <c r="O2681" s="51">
        <v>1.8149999999999999</v>
      </c>
      <c r="P2681" s="51">
        <v>5.2569999999999997</v>
      </c>
      <c r="Q2681" s="51">
        <v>4.0339999999999998</v>
      </c>
      <c r="R2681" s="51">
        <v>2.169</v>
      </c>
      <c r="S2681" s="51">
        <v>-15.231</v>
      </c>
      <c r="T2681" s="51">
        <v>13.037000000000001</v>
      </c>
      <c r="U2681" s="51">
        <v>2020</v>
      </c>
    </row>
    <row r="2682" spans="1:21" ht="15.5">
      <c r="A2682" s="51">
        <v>132</v>
      </c>
      <c r="B2682" s="51" t="s">
        <v>944</v>
      </c>
      <c r="C2682" s="51" t="s">
        <v>424</v>
      </c>
      <c r="D2682" s="51" t="str">
        <f t="shared" si="41"/>
        <v>LURFrance</v>
      </c>
      <c r="E2682" s="51" t="s">
        <v>44</v>
      </c>
      <c r="F2682" s="51" t="s">
        <v>425</v>
      </c>
      <c r="G2682" s="51" t="s">
        <v>426</v>
      </c>
      <c r="H2682" s="51" t="s">
        <v>427</v>
      </c>
      <c r="I2682" s="51"/>
      <c r="J2682" s="51" t="s">
        <v>947</v>
      </c>
      <c r="K2682" s="51">
        <v>9.7669999999999995</v>
      </c>
      <c r="L2682" s="51">
        <v>10.3</v>
      </c>
      <c r="M2682" s="51">
        <v>10.282999999999999</v>
      </c>
      <c r="N2682" s="51">
        <v>10.367000000000001</v>
      </c>
      <c r="O2682" s="51">
        <v>10.042</v>
      </c>
      <c r="P2682" s="51">
        <v>9.4250000000000007</v>
      </c>
      <c r="Q2682" s="51">
        <v>9.0250000000000004</v>
      </c>
      <c r="R2682" s="51">
        <v>8.4670000000000005</v>
      </c>
      <c r="S2682" s="51">
        <v>8.1750000000000007</v>
      </c>
      <c r="T2682" s="51">
        <v>9.1370000000000005</v>
      </c>
      <c r="U2682" s="51">
        <v>2020</v>
      </c>
    </row>
    <row r="2683" spans="1:21" ht="15.5">
      <c r="A2683" s="51">
        <v>132</v>
      </c>
      <c r="B2683" s="51" t="s">
        <v>944</v>
      </c>
      <c r="C2683" s="51" t="s">
        <v>428</v>
      </c>
      <c r="D2683" s="51" t="str">
        <f t="shared" si="41"/>
        <v>LEFrance</v>
      </c>
      <c r="E2683" s="51" t="s">
        <v>44</v>
      </c>
      <c r="F2683" s="51" t="s">
        <v>429</v>
      </c>
      <c r="G2683" s="51" t="s">
        <v>430</v>
      </c>
      <c r="H2683" s="51" t="s">
        <v>431</v>
      </c>
      <c r="I2683" s="51" t="s">
        <v>432</v>
      </c>
      <c r="J2683" s="51" t="s">
        <v>947</v>
      </c>
      <c r="K2683" s="51">
        <v>26.343</v>
      </c>
      <c r="L2683" s="51">
        <v>26.35</v>
      </c>
      <c r="M2683" s="51">
        <v>26.431999999999999</v>
      </c>
      <c r="N2683" s="51">
        <v>26.427</v>
      </c>
      <c r="O2683" s="51">
        <v>26.62</v>
      </c>
      <c r="P2683" s="51">
        <v>26.835000000000001</v>
      </c>
      <c r="Q2683" s="51">
        <v>27.08</v>
      </c>
      <c r="R2683" s="51">
        <v>27.175000000000001</v>
      </c>
      <c r="S2683" s="51">
        <v>27.021999999999998</v>
      </c>
      <c r="T2683" s="51">
        <v>26.931999999999999</v>
      </c>
      <c r="U2683" s="51">
        <v>2020</v>
      </c>
    </row>
    <row r="2684" spans="1:21" ht="15.5">
      <c r="A2684" s="51">
        <v>132</v>
      </c>
      <c r="B2684" s="51" t="s">
        <v>944</v>
      </c>
      <c r="C2684" s="51" t="s">
        <v>433</v>
      </c>
      <c r="D2684" s="51" t="str">
        <f t="shared" si="41"/>
        <v>LPFrance</v>
      </c>
      <c r="E2684" s="51" t="s">
        <v>44</v>
      </c>
      <c r="F2684" s="51" t="s">
        <v>434</v>
      </c>
      <c r="G2684" s="51" t="s">
        <v>435</v>
      </c>
      <c r="H2684" s="51" t="s">
        <v>431</v>
      </c>
      <c r="I2684" s="51" t="s">
        <v>432</v>
      </c>
      <c r="J2684" s="51" t="s">
        <v>910</v>
      </c>
      <c r="K2684" s="51">
        <v>63.375999999999998</v>
      </c>
      <c r="L2684" s="51">
        <v>63.698</v>
      </c>
      <c r="M2684" s="51">
        <v>64.028000000000006</v>
      </c>
      <c r="N2684" s="51">
        <v>64.301000000000002</v>
      </c>
      <c r="O2684" s="51">
        <v>64.468999999999994</v>
      </c>
      <c r="P2684" s="51">
        <v>64.638999999999996</v>
      </c>
      <c r="Q2684" s="51">
        <v>64.843999999999994</v>
      </c>
      <c r="R2684" s="51">
        <v>64.988</v>
      </c>
      <c r="S2684" s="51">
        <v>65.123999999999995</v>
      </c>
      <c r="T2684" s="51">
        <v>65.302000000000007</v>
      </c>
      <c r="U2684" s="51">
        <v>2019</v>
      </c>
    </row>
    <row r="2685" spans="1:21" ht="15.5">
      <c r="A2685" s="51">
        <v>132</v>
      </c>
      <c r="B2685" s="51" t="s">
        <v>944</v>
      </c>
      <c r="C2685" s="51" t="s">
        <v>437</v>
      </c>
      <c r="D2685" s="51" t="str">
        <f t="shared" si="41"/>
        <v>GGRFrance</v>
      </c>
      <c r="E2685" s="51" t="s">
        <v>44</v>
      </c>
      <c r="F2685" s="51" t="s">
        <v>438</v>
      </c>
      <c r="G2685" s="51" t="s">
        <v>439</v>
      </c>
      <c r="H2685" s="51" t="s">
        <v>342</v>
      </c>
      <c r="I2685" s="51" t="s">
        <v>343</v>
      </c>
      <c r="J2685" s="51" t="s">
        <v>948</v>
      </c>
      <c r="K2685" s="51">
        <v>1088.82</v>
      </c>
      <c r="L2685" s="51">
        <v>1125.1500000000001</v>
      </c>
      <c r="M2685" s="51">
        <v>1146.02</v>
      </c>
      <c r="N2685" s="51">
        <v>1168.96</v>
      </c>
      <c r="O2685" s="51">
        <v>1185.17</v>
      </c>
      <c r="P2685" s="51">
        <v>1230.06</v>
      </c>
      <c r="Q2685" s="51">
        <v>1260.52</v>
      </c>
      <c r="R2685" s="51">
        <v>1275.06</v>
      </c>
      <c r="S2685" s="51">
        <v>1195.6500000000001</v>
      </c>
      <c r="T2685" s="51">
        <v>1266.5899999999999</v>
      </c>
      <c r="U2685" s="51">
        <v>2019</v>
      </c>
    </row>
    <row r="2686" spans="1:21" ht="15.5">
      <c r="A2686" s="51">
        <v>132</v>
      </c>
      <c r="B2686" s="51" t="s">
        <v>944</v>
      </c>
      <c r="C2686" s="51" t="s">
        <v>441</v>
      </c>
      <c r="D2686" s="51" t="str">
        <f t="shared" si="41"/>
        <v>GGR_NGDPFrance</v>
      </c>
      <c r="E2686" s="51" t="s">
        <v>44</v>
      </c>
      <c r="F2686" s="51" t="s">
        <v>438</v>
      </c>
      <c r="G2686" s="51" t="s">
        <v>439</v>
      </c>
      <c r="H2686" s="51" t="s">
        <v>392</v>
      </c>
      <c r="I2686" s="51"/>
      <c r="J2686" s="51" t="s">
        <v>442</v>
      </c>
      <c r="K2686" s="51">
        <v>52.125999999999998</v>
      </c>
      <c r="L2686" s="51">
        <v>53.143999999999998</v>
      </c>
      <c r="M2686" s="51">
        <v>53.308999999999997</v>
      </c>
      <c r="N2686" s="51">
        <v>53.171999999999997</v>
      </c>
      <c r="O2686" s="51">
        <v>53.048999999999999</v>
      </c>
      <c r="P2686" s="51">
        <v>53.545000000000002</v>
      </c>
      <c r="Q2686" s="51">
        <v>53.356999999999999</v>
      </c>
      <c r="R2686" s="51">
        <v>52.537999999999997</v>
      </c>
      <c r="S2686" s="51">
        <v>52.505000000000003</v>
      </c>
      <c r="T2686" s="51">
        <v>52.523000000000003</v>
      </c>
      <c r="U2686" s="51">
        <v>2019</v>
      </c>
    </row>
    <row r="2687" spans="1:21" ht="15.5">
      <c r="A2687" s="51">
        <v>132</v>
      </c>
      <c r="B2687" s="51" t="s">
        <v>944</v>
      </c>
      <c r="C2687" s="51" t="s">
        <v>443</v>
      </c>
      <c r="D2687" s="51" t="str">
        <f t="shared" si="41"/>
        <v>GGXFrance</v>
      </c>
      <c r="E2687" s="51" t="s">
        <v>44</v>
      </c>
      <c r="F2687" s="51" t="s">
        <v>444</v>
      </c>
      <c r="G2687" s="51" t="s">
        <v>445</v>
      </c>
      <c r="H2687" s="51" t="s">
        <v>342</v>
      </c>
      <c r="I2687" s="51" t="s">
        <v>343</v>
      </c>
      <c r="J2687" s="51" t="s">
        <v>948</v>
      </c>
      <c r="K2687" s="51">
        <v>1192.8599999999999</v>
      </c>
      <c r="L2687" s="51">
        <v>1211.6199999999999</v>
      </c>
      <c r="M2687" s="51">
        <v>1229.96</v>
      </c>
      <c r="N2687" s="51">
        <v>1248.6600000000001</v>
      </c>
      <c r="O2687" s="51">
        <v>1265.8599999999999</v>
      </c>
      <c r="P2687" s="51">
        <v>1297.46</v>
      </c>
      <c r="Q2687" s="51">
        <v>1314.04</v>
      </c>
      <c r="R2687" s="51">
        <v>1347.79</v>
      </c>
      <c r="S2687" s="51">
        <v>1421.04</v>
      </c>
      <c r="T2687" s="51">
        <v>1439.26</v>
      </c>
      <c r="U2687" s="51">
        <v>2019</v>
      </c>
    </row>
    <row r="2688" spans="1:21" ht="15.5">
      <c r="A2688" s="51">
        <v>132</v>
      </c>
      <c r="B2688" s="51" t="s">
        <v>944</v>
      </c>
      <c r="C2688" s="51" t="s">
        <v>446</v>
      </c>
      <c r="D2688" s="51" t="str">
        <f t="shared" si="41"/>
        <v>GGX_NGDPFrance</v>
      </c>
      <c r="E2688" s="51" t="s">
        <v>44</v>
      </c>
      <c r="F2688" s="51" t="s">
        <v>444</v>
      </c>
      <c r="G2688" s="51" t="s">
        <v>445</v>
      </c>
      <c r="H2688" s="51" t="s">
        <v>392</v>
      </c>
      <c r="I2688" s="51"/>
      <c r="J2688" s="51" t="s">
        <v>447</v>
      </c>
      <c r="K2688" s="51">
        <v>57.106999999999999</v>
      </c>
      <c r="L2688" s="51">
        <v>57.228000000000002</v>
      </c>
      <c r="M2688" s="51">
        <v>57.213999999999999</v>
      </c>
      <c r="N2688" s="51">
        <v>56.798000000000002</v>
      </c>
      <c r="O2688" s="51">
        <v>56.66</v>
      </c>
      <c r="P2688" s="51">
        <v>56.478999999999999</v>
      </c>
      <c r="Q2688" s="51">
        <v>55.622999999999998</v>
      </c>
      <c r="R2688" s="51">
        <v>55.533999999999999</v>
      </c>
      <c r="S2688" s="51">
        <v>62.402999999999999</v>
      </c>
      <c r="T2688" s="51">
        <v>59.683</v>
      </c>
      <c r="U2688" s="51">
        <v>2019</v>
      </c>
    </row>
    <row r="2689" spans="1:21" ht="15.5">
      <c r="A2689" s="51">
        <v>132</v>
      </c>
      <c r="B2689" s="51" t="s">
        <v>944</v>
      </c>
      <c r="C2689" s="51" t="s">
        <v>448</v>
      </c>
      <c r="D2689" s="51" t="str">
        <f t="shared" si="41"/>
        <v>GGXCNLFrance</v>
      </c>
      <c r="E2689" s="51" t="s">
        <v>44</v>
      </c>
      <c r="F2689" s="51" t="s">
        <v>449</v>
      </c>
      <c r="G2689" s="51" t="s">
        <v>450</v>
      </c>
      <c r="H2689" s="51" t="s">
        <v>342</v>
      </c>
      <c r="I2689" s="51" t="s">
        <v>343</v>
      </c>
      <c r="J2689" s="51" t="s">
        <v>948</v>
      </c>
      <c r="K2689" s="51">
        <v>-104.04300000000001</v>
      </c>
      <c r="L2689" s="51">
        <v>-86.468000000000004</v>
      </c>
      <c r="M2689" s="51">
        <v>-83.941000000000003</v>
      </c>
      <c r="N2689" s="51">
        <v>-79.697000000000003</v>
      </c>
      <c r="O2689" s="51">
        <v>-80.69</v>
      </c>
      <c r="P2689" s="51">
        <v>-67.400000000000006</v>
      </c>
      <c r="Q2689" s="51">
        <v>-53.515999999999998</v>
      </c>
      <c r="R2689" s="51">
        <v>-72.728999999999999</v>
      </c>
      <c r="S2689" s="51">
        <v>-225.39400000000001</v>
      </c>
      <c r="T2689" s="51">
        <v>-172.66200000000001</v>
      </c>
      <c r="U2689" s="51">
        <v>2019</v>
      </c>
    </row>
    <row r="2690" spans="1:21" ht="15.5">
      <c r="A2690" s="51">
        <v>132</v>
      </c>
      <c r="B2690" s="51" t="s">
        <v>944</v>
      </c>
      <c r="C2690" s="51" t="s">
        <v>451</v>
      </c>
      <c r="D2690" s="51" t="str">
        <f t="shared" si="41"/>
        <v>GGXCNL_NGDPFrance</v>
      </c>
      <c r="E2690" s="51" t="s">
        <v>44</v>
      </c>
      <c r="F2690" s="51" t="s">
        <v>449</v>
      </c>
      <c r="G2690" s="51" t="s">
        <v>450</v>
      </c>
      <c r="H2690" s="51" t="s">
        <v>392</v>
      </c>
      <c r="I2690" s="51"/>
      <c r="J2690" s="51" t="s">
        <v>452</v>
      </c>
      <c r="K2690" s="51">
        <v>-4.9809999999999999</v>
      </c>
      <c r="L2690" s="51">
        <v>-4.0839999999999996</v>
      </c>
      <c r="M2690" s="51">
        <v>-3.9049999999999998</v>
      </c>
      <c r="N2690" s="51">
        <v>-3.625</v>
      </c>
      <c r="O2690" s="51">
        <v>-3.6120000000000001</v>
      </c>
      <c r="P2690" s="51">
        <v>-2.9340000000000002</v>
      </c>
      <c r="Q2690" s="51">
        <v>-2.2650000000000001</v>
      </c>
      <c r="R2690" s="51">
        <v>-2.9969999999999999</v>
      </c>
      <c r="S2690" s="51">
        <v>-9.8979999999999997</v>
      </c>
      <c r="T2690" s="51">
        <v>-7.16</v>
      </c>
      <c r="U2690" s="51">
        <v>2019</v>
      </c>
    </row>
    <row r="2691" spans="1:21" ht="15.5">
      <c r="A2691" s="51">
        <v>132</v>
      </c>
      <c r="B2691" s="51" t="s">
        <v>944</v>
      </c>
      <c r="C2691" s="51" t="s">
        <v>453</v>
      </c>
      <c r="D2691" s="51" t="str">
        <f t="shared" ref="D2691:D2754" si="42">C2691&amp;E2691</f>
        <v>GGSBFrance</v>
      </c>
      <c r="E2691" s="51" t="s">
        <v>44</v>
      </c>
      <c r="F2691" s="51" t="s">
        <v>454</v>
      </c>
      <c r="G2691" s="51" t="s">
        <v>455</v>
      </c>
      <c r="H2691" s="51" t="s">
        <v>342</v>
      </c>
      <c r="I2691" s="51" t="s">
        <v>343</v>
      </c>
      <c r="J2691" s="51" t="s">
        <v>948</v>
      </c>
      <c r="K2691" s="51">
        <v>-85.507000000000005</v>
      </c>
      <c r="L2691" s="51">
        <v>-62.920999999999999</v>
      </c>
      <c r="M2691" s="51">
        <v>-58.290999999999997</v>
      </c>
      <c r="N2691" s="51">
        <v>-51.155000000000001</v>
      </c>
      <c r="O2691" s="51">
        <v>-48.877000000000002</v>
      </c>
      <c r="P2691" s="51">
        <v>-47.889000000000003</v>
      </c>
      <c r="Q2691" s="51">
        <v>-41.55</v>
      </c>
      <c r="R2691" s="51">
        <v>-49.429000000000002</v>
      </c>
      <c r="S2691" s="51">
        <v>-86.216999999999999</v>
      </c>
      <c r="T2691" s="51">
        <v>-129.92500000000001</v>
      </c>
      <c r="U2691" s="51">
        <v>2019</v>
      </c>
    </row>
    <row r="2692" spans="1:21" ht="15.5">
      <c r="A2692" s="51">
        <v>132</v>
      </c>
      <c r="B2692" s="51" t="s">
        <v>944</v>
      </c>
      <c r="C2692" s="51" t="s">
        <v>456</v>
      </c>
      <c r="D2692" s="51" t="str">
        <f t="shared" si="42"/>
        <v>GGSB_NPGDPFrance</v>
      </c>
      <c r="E2692" s="51" t="s">
        <v>44</v>
      </c>
      <c r="F2692" s="51" t="s">
        <v>454</v>
      </c>
      <c r="G2692" s="51" t="s">
        <v>455</v>
      </c>
      <c r="H2692" s="51" t="s">
        <v>380</v>
      </c>
      <c r="I2692" s="51"/>
      <c r="J2692" s="51" t="s">
        <v>505</v>
      </c>
      <c r="K2692" s="51">
        <v>-4.04</v>
      </c>
      <c r="L2692" s="51">
        <v>-2.9180000000000001</v>
      </c>
      <c r="M2692" s="51">
        <v>-2.657</v>
      </c>
      <c r="N2692" s="51">
        <v>-2.278</v>
      </c>
      <c r="O2692" s="51">
        <v>-2.1389999999999998</v>
      </c>
      <c r="P2692" s="51">
        <v>-2.0590000000000002</v>
      </c>
      <c r="Q2692" s="51">
        <v>-1.7509999999999999</v>
      </c>
      <c r="R2692" s="51">
        <v>-2.0369999999999999</v>
      </c>
      <c r="S2692" s="51">
        <v>-3.613</v>
      </c>
      <c r="T2692" s="51">
        <v>-5.2309999999999999</v>
      </c>
      <c r="U2692" s="51">
        <v>2019</v>
      </c>
    </row>
    <row r="2693" spans="1:21" ht="15.5">
      <c r="A2693" s="51">
        <v>132</v>
      </c>
      <c r="B2693" s="51" t="s">
        <v>944</v>
      </c>
      <c r="C2693" s="51" t="s">
        <v>457</v>
      </c>
      <c r="D2693" s="51" t="str">
        <f t="shared" si="42"/>
        <v>GGXONLBFrance</v>
      </c>
      <c r="E2693" s="51" t="s">
        <v>44</v>
      </c>
      <c r="F2693" s="51" t="s">
        <v>458</v>
      </c>
      <c r="G2693" s="51" t="s">
        <v>459</v>
      </c>
      <c r="H2693" s="51" t="s">
        <v>342</v>
      </c>
      <c r="I2693" s="51" t="s">
        <v>343</v>
      </c>
      <c r="J2693" s="51" t="s">
        <v>948</v>
      </c>
      <c r="K2693" s="51">
        <v>-53.23</v>
      </c>
      <c r="L2693" s="51">
        <v>-40.517000000000003</v>
      </c>
      <c r="M2693" s="51">
        <v>-39.765999999999998</v>
      </c>
      <c r="N2693" s="51">
        <v>-38.472999999999999</v>
      </c>
      <c r="O2693" s="51">
        <v>-41.704000000000001</v>
      </c>
      <c r="P2693" s="51">
        <v>-29.867000000000001</v>
      </c>
      <c r="Q2693" s="51">
        <v>-15.435</v>
      </c>
      <c r="R2693" s="51">
        <v>-39.715000000000003</v>
      </c>
      <c r="S2693" s="51">
        <v>-197.95099999999999</v>
      </c>
      <c r="T2693" s="51">
        <v>-144.51900000000001</v>
      </c>
      <c r="U2693" s="51">
        <v>2019</v>
      </c>
    </row>
    <row r="2694" spans="1:21" ht="15.5">
      <c r="A2694" s="51">
        <v>132</v>
      </c>
      <c r="B2694" s="51" t="s">
        <v>944</v>
      </c>
      <c r="C2694" s="51" t="s">
        <v>460</v>
      </c>
      <c r="D2694" s="51" t="str">
        <f t="shared" si="42"/>
        <v>GGXONLB_NGDPFrance</v>
      </c>
      <c r="E2694" s="51" t="s">
        <v>44</v>
      </c>
      <c r="F2694" s="51" t="s">
        <v>458</v>
      </c>
      <c r="G2694" s="51" t="s">
        <v>459</v>
      </c>
      <c r="H2694" s="51" t="s">
        <v>392</v>
      </c>
      <c r="I2694" s="51"/>
      <c r="J2694" s="51" t="s">
        <v>461</v>
      </c>
      <c r="K2694" s="51">
        <v>-2.548</v>
      </c>
      <c r="L2694" s="51">
        <v>-1.9139999999999999</v>
      </c>
      <c r="M2694" s="51">
        <v>-1.85</v>
      </c>
      <c r="N2694" s="51">
        <v>-1.75</v>
      </c>
      <c r="O2694" s="51">
        <v>-1.867</v>
      </c>
      <c r="P2694" s="51">
        <v>-1.3</v>
      </c>
      <c r="Q2694" s="51">
        <v>-0.65300000000000002</v>
      </c>
      <c r="R2694" s="51">
        <v>-1.6359999999999999</v>
      </c>
      <c r="S2694" s="51">
        <v>-8.6929999999999996</v>
      </c>
      <c r="T2694" s="51">
        <v>-5.9930000000000003</v>
      </c>
      <c r="U2694" s="51">
        <v>2019</v>
      </c>
    </row>
    <row r="2695" spans="1:21" ht="15.5">
      <c r="A2695" s="51">
        <v>132</v>
      </c>
      <c r="B2695" s="51" t="s">
        <v>944</v>
      </c>
      <c r="C2695" s="51" t="s">
        <v>462</v>
      </c>
      <c r="D2695" s="51" t="str">
        <f t="shared" si="42"/>
        <v>GGXWDNFrance</v>
      </c>
      <c r="E2695" s="51" t="s">
        <v>44</v>
      </c>
      <c r="F2695" s="51" t="s">
        <v>463</v>
      </c>
      <c r="G2695" s="51" t="s">
        <v>464</v>
      </c>
      <c r="H2695" s="51" t="s">
        <v>342</v>
      </c>
      <c r="I2695" s="51" t="s">
        <v>343</v>
      </c>
      <c r="J2695" s="51" t="s">
        <v>948</v>
      </c>
      <c r="K2695" s="51">
        <v>1670.5</v>
      </c>
      <c r="L2695" s="51">
        <v>1757.1</v>
      </c>
      <c r="M2695" s="51">
        <v>1837.3</v>
      </c>
      <c r="N2695" s="51">
        <v>1898.3</v>
      </c>
      <c r="O2695" s="51">
        <v>1992.5</v>
      </c>
      <c r="P2695" s="51">
        <v>2053.1999999999998</v>
      </c>
      <c r="Q2695" s="51">
        <v>2108.9</v>
      </c>
      <c r="R2695" s="51">
        <v>2168.4699999999998</v>
      </c>
      <c r="S2695" s="51">
        <v>2375.16</v>
      </c>
      <c r="T2695" s="51">
        <v>2557.42</v>
      </c>
      <c r="U2695" s="51">
        <v>2019</v>
      </c>
    </row>
    <row r="2696" spans="1:21" ht="15.5">
      <c r="A2696" s="51">
        <v>132</v>
      </c>
      <c r="B2696" s="51" t="s">
        <v>944</v>
      </c>
      <c r="C2696" s="51" t="s">
        <v>465</v>
      </c>
      <c r="D2696" s="51" t="str">
        <f t="shared" si="42"/>
        <v>GGXWDN_NGDPFrance</v>
      </c>
      <c r="E2696" s="51" t="s">
        <v>44</v>
      </c>
      <c r="F2696" s="51" t="s">
        <v>463</v>
      </c>
      <c r="G2696" s="51" t="s">
        <v>464</v>
      </c>
      <c r="H2696" s="51" t="s">
        <v>392</v>
      </c>
      <c r="I2696" s="51"/>
      <c r="J2696" s="51" t="s">
        <v>487</v>
      </c>
      <c r="K2696" s="51">
        <v>79.974000000000004</v>
      </c>
      <c r="L2696" s="51">
        <v>82.992000000000004</v>
      </c>
      <c r="M2696" s="51">
        <v>85.465000000000003</v>
      </c>
      <c r="N2696" s="51">
        <v>86.347999999999999</v>
      </c>
      <c r="O2696" s="51">
        <v>89.185000000000002</v>
      </c>
      <c r="P2696" s="51">
        <v>89.376999999999995</v>
      </c>
      <c r="Q2696" s="51">
        <v>89.269000000000005</v>
      </c>
      <c r="R2696" s="51">
        <v>89.35</v>
      </c>
      <c r="S2696" s="51">
        <v>104.30200000000001</v>
      </c>
      <c r="T2696" s="51">
        <v>106.051</v>
      </c>
      <c r="U2696" s="51">
        <v>2019</v>
      </c>
    </row>
    <row r="2697" spans="1:21" ht="15.5">
      <c r="A2697" s="51">
        <v>132</v>
      </c>
      <c r="B2697" s="51" t="s">
        <v>944</v>
      </c>
      <c r="C2697" s="51" t="s">
        <v>466</v>
      </c>
      <c r="D2697" s="51" t="str">
        <f t="shared" si="42"/>
        <v>GGXWDGFrance</v>
      </c>
      <c r="E2697" s="51" t="s">
        <v>44</v>
      </c>
      <c r="F2697" s="51" t="s">
        <v>467</v>
      </c>
      <c r="G2697" s="51" t="s">
        <v>468</v>
      </c>
      <c r="H2697" s="51" t="s">
        <v>342</v>
      </c>
      <c r="I2697" s="51" t="s">
        <v>343</v>
      </c>
      <c r="J2697" s="51" t="s">
        <v>948</v>
      </c>
      <c r="K2697" s="51">
        <v>1892.5</v>
      </c>
      <c r="L2697" s="51">
        <v>1977.7</v>
      </c>
      <c r="M2697" s="51">
        <v>2039.9</v>
      </c>
      <c r="N2697" s="51">
        <v>2101.3000000000002</v>
      </c>
      <c r="O2697" s="51">
        <v>2188.5</v>
      </c>
      <c r="P2697" s="51">
        <v>2258.6</v>
      </c>
      <c r="Q2697" s="51">
        <v>2314.9</v>
      </c>
      <c r="R2697" s="51">
        <v>2380.1</v>
      </c>
      <c r="S2697" s="51">
        <v>2583.7199999999998</v>
      </c>
      <c r="T2697" s="51">
        <v>2778.29</v>
      </c>
      <c r="U2697" s="51">
        <v>2019</v>
      </c>
    </row>
    <row r="2698" spans="1:21" ht="15.5">
      <c r="A2698" s="51">
        <v>132</v>
      </c>
      <c r="B2698" s="51" t="s">
        <v>944</v>
      </c>
      <c r="C2698" s="51" t="s">
        <v>469</v>
      </c>
      <c r="D2698" s="51" t="str">
        <f t="shared" si="42"/>
        <v>GGXWDG_NGDPFrance</v>
      </c>
      <c r="E2698" s="51" t="s">
        <v>44</v>
      </c>
      <c r="F2698" s="51" t="s">
        <v>467</v>
      </c>
      <c r="G2698" s="51" t="s">
        <v>468</v>
      </c>
      <c r="H2698" s="51" t="s">
        <v>392</v>
      </c>
      <c r="I2698" s="51"/>
      <c r="J2698" s="51" t="s">
        <v>470</v>
      </c>
      <c r="K2698" s="51">
        <v>90.602000000000004</v>
      </c>
      <c r="L2698" s="51">
        <v>93.412000000000006</v>
      </c>
      <c r="M2698" s="51">
        <v>94.888999999999996</v>
      </c>
      <c r="N2698" s="51">
        <v>95.581999999999994</v>
      </c>
      <c r="O2698" s="51">
        <v>97.957999999999998</v>
      </c>
      <c r="P2698" s="51">
        <v>98.317999999999998</v>
      </c>
      <c r="Q2698" s="51">
        <v>97.989000000000004</v>
      </c>
      <c r="R2698" s="51">
        <v>98.07</v>
      </c>
      <c r="S2698" s="51">
        <v>113.461</v>
      </c>
      <c r="T2698" s="51">
        <v>115.21</v>
      </c>
      <c r="U2698" s="51">
        <v>2019</v>
      </c>
    </row>
    <row r="2699" spans="1:21" ht="15.5">
      <c r="A2699" s="51">
        <v>132</v>
      </c>
      <c r="B2699" s="51" t="s">
        <v>944</v>
      </c>
      <c r="C2699" s="51" t="s">
        <v>471</v>
      </c>
      <c r="D2699" s="51" t="str">
        <f t="shared" si="42"/>
        <v>NGDP_FYFrance</v>
      </c>
      <c r="E2699" s="51" t="s">
        <v>44</v>
      </c>
      <c r="F2699" s="51" t="s">
        <v>472</v>
      </c>
      <c r="G2699" s="51" t="s">
        <v>473</v>
      </c>
      <c r="H2699" s="51" t="s">
        <v>342</v>
      </c>
      <c r="I2699" s="51" t="s">
        <v>343</v>
      </c>
      <c r="J2699" s="51" t="s">
        <v>948</v>
      </c>
      <c r="K2699" s="51">
        <v>2088.8000000000002</v>
      </c>
      <c r="L2699" s="51">
        <v>2117.19</v>
      </c>
      <c r="M2699" s="51">
        <v>2149.77</v>
      </c>
      <c r="N2699" s="51">
        <v>2198.4299999999998</v>
      </c>
      <c r="O2699" s="51">
        <v>2234.13</v>
      </c>
      <c r="P2699" s="51">
        <v>2297.2399999999998</v>
      </c>
      <c r="Q2699" s="51">
        <v>2362.41</v>
      </c>
      <c r="R2699" s="51">
        <v>2426.9499999999998</v>
      </c>
      <c r="S2699" s="51">
        <v>2277.1799999999998</v>
      </c>
      <c r="T2699" s="51">
        <v>2411.5</v>
      </c>
      <c r="U2699" s="51">
        <v>2019</v>
      </c>
    </row>
    <row r="2700" spans="1:21" ht="15.5">
      <c r="A2700" s="51">
        <v>132</v>
      </c>
      <c r="B2700" s="51" t="s">
        <v>944</v>
      </c>
      <c r="C2700" s="51" t="s">
        <v>474</v>
      </c>
      <c r="D2700" s="51" t="str">
        <f t="shared" si="42"/>
        <v>BCAFrance</v>
      </c>
      <c r="E2700" s="51" t="s">
        <v>44</v>
      </c>
      <c r="F2700" s="51" t="s">
        <v>475</v>
      </c>
      <c r="G2700" s="51" t="s">
        <v>476</v>
      </c>
      <c r="H2700" s="51" t="s">
        <v>352</v>
      </c>
      <c r="I2700" s="51" t="s">
        <v>343</v>
      </c>
      <c r="J2700" s="51" t="s">
        <v>912</v>
      </c>
      <c r="K2700" s="51">
        <v>-25.901</v>
      </c>
      <c r="L2700" s="51">
        <v>-14.343</v>
      </c>
      <c r="M2700" s="51">
        <v>-27.317</v>
      </c>
      <c r="N2700" s="51">
        <v>-8.9779999999999998</v>
      </c>
      <c r="O2700" s="51">
        <v>-12.025</v>
      </c>
      <c r="P2700" s="51">
        <v>-19.888000000000002</v>
      </c>
      <c r="Q2700" s="51">
        <v>-15.611000000000001</v>
      </c>
      <c r="R2700" s="51">
        <v>-18.117000000000001</v>
      </c>
      <c r="S2700" s="51">
        <v>-60.725999999999999</v>
      </c>
      <c r="T2700" s="51">
        <v>-61.695999999999998</v>
      </c>
      <c r="U2700" s="51">
        <v>2020</v>
      </c>
    </row>
    <row r="2701" spans="1:21" ht="15.5">
      <c r="A2701" s="51">
        <v>132</v>
      </c>
      <c r="B2701" s="51" t="s">
        <v>944</v>
      </c>
      <c r="C2701" s="51" t="s">
        <v>478</v>
      </c>
      <c r="D2701" s="51" t="str">
        <f t="shared" si="42"/>
        <v>BCA_NGDPDFrance</v>
      </c>
      <c r="E2701" s="51" t="s">
        <v>44</v>
      </c>
      <c r="F2701" s="51" t="s">
        <v>475</v>
      </c>
      <c r="G2701" s="51" t="s">
        <v>476</v>
      </c>
      <c r="H2701" s="51" t="s">
        <v>392</v>
      </c>
      <c r="I2701" s="51"/>
      <c r="J2701" s="51" t="s">
        <v>479</v>
      </c>
      <c r="K2701" s="51">
        <v>-0.96499999999999997</v>
      </c>
      <c r="L2701" s="51">
        <v>-0.51</v>
      </c>
      <c r="M2701" s="51">
        <v>-0.95599999999999996</v>
      </c>
      <c r="N2701" s="51">
        <v>-0.36799999999999999</v>
      </c>
      <c r="O2701" s="51">
        <v>-0.48599999999999999</v>
      </c>
      <c r="P2701" s="51">
        <v>-0.76700000000000002</v>
      </c>
      <c r="Q2701" s="51">
        <v>-0.55900000000000005</v>
      </c>
      <c r="R2701" s="51">
        <v>-0.66700000000000004</v>
      </c>
      <c r="S2701" s="51">
        <v>-2.3370000000000002</v>
      </c>
      <c r="T2701" s="51">
        <v>-2.1</v>
      </c>
      <c r="U2701" s="51">
        <v>2020</v>
      </c>
    </row>
    <row r="2702" spans="1:21" ht="15.5">
      <c r="A2702" s="51">
        <v>646</v>
      </c>
      <c r="B2702" s="51" t="s">
        <v>949</v>
      </c>
      <c r="C2702" s="51" t="s">
        <v>338</v>
      </c>
      <c r="D2702" s="51" t="str">
        <f t="shared" si="42"/>
        <v>NGDP_RGabon</v>
      </c>
      <c r="E2702" s="51" t="s">
        <v>950</v>
      </c>
      <c r="F2702" s="51" t="s">
        <v>340</v>
      </c>
      <c r="G2702" s="51" t="s">
        <v>341</v>
      </c>
      <c r="H2702" s="51" t="s">
        <v>342</v>
      </c>
      <c r="I2702" s="51" t="s">
        <v>343</v>
      </c>
      <c r="J2702" s="51" t="s">
        <v>951</v>
      </c>
      <c r="K2702" s="51">
        <v>4671.08</v>
      </c>
      <c r="L2702" s="51">
        <v>4928.79</v>
      </c>
      <c r="M2702" s="51">
        <v>5147.3900000000003</v>
      </c>
      <c r="N2702" s="51">
        <v>5347.05</v>
      </c>
      <c r="O2702" s="51">
        <v>5458.89</v>
      </c>
      <c r="P2702" s="51">
        <v>5484.69</v>
      </c>
      <c r="Q2702" s="51">
        <v>5530.94</v>
      </c>
      <c r="R2702" s="51">
        <v>5748.81</v>
      </c>
      <c r="S2702" s="51">
        <v>5647.81</v>
      </c>
      <c r="T2702" s="51">
        <v>5713.93</v>
      </c>
      <c r="U2702" s="51">
        <v>2019</v>
      </c>
    </row>
    <row r="2703" spans="1:21" ht="15.5">
      <c r="A2703" s="51">
        <v>646</v>
      </c>
      <c r="B2703" s="51" t="s">
        <v>949</v>
      </c>
      <c r="C2703" s="51" t="s">
        <v>345</v>
      </c>
      <c r="D2703" s="51" t="str">
        <f t="shared" si="42"/>
        <v>NGDP_RPCHGabon</v>
      </c>
      <c r="E2703" s="51" t="s">
        <v>950</v>
      </c>
      <c r="F2703" s="51" t="s">
        <v>340</v>
      </c>
      <c r="G2703" s="51" t="s">
        <v>346</v>
      </c>
      <c r="H2703" s="51" t="s">
        <v>347</v>
      </c>
      <c r="I2703" s="51"/>
      <c r="J2703" s="51" t="s">
        <v>348</v>
      </c>
      <c r="K2703" s="51">
        <v>5.2510000000000003</v>
      </c>
      <c r="L2703" s="51">
        <v>5.5170000000000003</v>
      </c>
      <c r="M2703" s="51">
        <v>4.4349999999999996</v>
      </c>
      <c r="N2703" s="51">
        <v>3.879</v>
      </c>
      <c r="O2703" s="51">
        <v>2.0910000000000002</v>
      </c>
      <c r="P2703" s="51">
        <v>0.47299999999999998</v>
      </c>
      <c r="Q2703" s="51">
        <v>0.84299999999999997</v>
      </c>
      <c r="R2703" s="51">
        <v>3.9390000000000001</v>
      </c>
      <c r="S2703" s="51">
        <v>-1.7569999999999999</v>
      </c>
      <c r="T2703" s="51">
        <v>1.171</v>
      </c>
      <c r="U2703" s="51">
        <v>2019</v>
      </c>
    </row>
    <row r="2704" spans="1:21" ht="15.5">
      <c r="A2704" s="51">
        <v>646</v>
      </c>
      <c r="B2704" s="51" t="s">
        <v>949</v>
      </c>
      <c r="C2704" s="51" t="s">
        <v>349</v>
      </c>
      <c r="D2704" s="51" t="str">
        <f t="shared" si="42"/>
        <v>NGDPGabon</v>
      </c>
      <c r="E2704" s="51" t="s">
        <v>950</v>
      </c>
      <c r="F2704" s="51" t="s">
        <v>155</v>
      </c>
      <c r="G2704" s="51" t="s">
        <v>350</v>
      </c>
      <c r="H2704" s="51" t="s">
        <v>342</v>
      </c>
      <c r="I2704" s="51" t="s">
        <v>343</v>
      </c>
      <c r="J2704" s="51" t="s">
        <v>951</v>
      </c>
      <c r="K2704" s="51">
        <v>8766.49</v>
      </c>
      <c r="L2704" s="51">
        <v>8690.52</v>
      </c>
      <c r="M2704" s="51">
        <v>8988.33</v>
      </c>
      <c r="N2704" s="51">
        <v>8503.4500000000007</v>
      </c>
      <c r="O2704" s="51">
        <v>8310.6200000000008</v>
      </c>
      <c r="P2704" s="51">
        <v>8669.07</v>
      </c>
      <c r="Q2704" s="51">
        <v>9368.91</v>
      </c>
      <c r="R2704" s="51">
        <v>9886.93</v>
      </c>
      <c r="S2704" s="51">
        <v>8990.36</v>
      </c>
      <c r="T2704" s="51">
        <v>9885.06</v>
      </c>
      <c r="U2704" s="51">
        <v>2019</v>
      </c>
    </row>
    <row r="2705" spans="1:21" ht="15.5">
      <c r="A2705" s="51">
        <v>646</v>
      </c>
      <c r="B2705" s="51" t="s">
        <v>949</v>
      </c>
      <c r="C2705" s="51" t="s">
        <v>157</v>
      </c>
      <c r="D2705" s="51" t="str">
        <f t="shared" si="42"/>
        <v>NGDPDGabon</v>
      </c>
      <c r="E2705" s="51" t="s">
        <v>950</v>
      </c>
      <c r="F2705" s="51" t="s">
        <v>155</v>
      </c>
      <c r="G2705" s="51" t="s">
        <v>351</v>
      </c>
      <c r="H2705" s="51" t="s">
        <v>352</v>
      </c>
      <c r="I2705" s="51" t="s">
        <v>343</v>
      </c>
      <c r="J2705" s="51" t="s">
        <v>353</v>
      </c>
      <c r="K2705" s="51">
        <v>17.181000000000001</v>
      </c>
      <c r="L2705" s="51">
        <v>17.596</v>
      </c>
      <c r="M2705" s="51">
        <v>18.209</v>
      </c>
      <c r="N2705" s="51">
        <v>14.385</v>
      </c>
      <c r="O2705" s="51">
        <v>14.02</v>
      </c>
      <c r="P2705" s="51">
        <v>14.923999999999999</v>
      </c>
      <c r="Q2705" s="51">
        <v>16.875</v>
      </c>
      <c r="R2705" s="51">
        <v>16.875</v>
      </c>
      <c r="S2705" s="51">
        <v>15.641999999999999</v>
      </c>
      <c r="T2705" s="51">
        <v>18.361999999999998</v>
      </c>
      <c r="U2705" s="51">
        <v>2019</v>
      </c>
    </row>
    <row r="2706" spans="1:21" ht="15.5">
      <c r="A2706" s="51">
        <v>646</v>
      </c>
      <c r="B2706" s="51" t="s">
        <v>949</v>
      </c>
      <c r="C2706" s="51" t="s">
        <v>354</v>
      </c>
      <c r="D2706" s="51" t="str">
        <f t="shared" si="42"/>
        <v>PPPGDPGabon</v>
      </c>
      <c r="E2706" s="51" t="s">
        <v>950</v>
      </c>
      <c r="F2706" s="51" t="s">
        <v>155</v>
      </c>
      <c r="G2706" s="51" t="s">
        <v>355</v>
      </c>
      <c r="H2706" s="51" t="s">
        <v>356</v>
      </c>
      <c r="I2706" s="51" t="s">
        <v>343</v>
      </c>
      <c r="J2706" s="51" t="s">
        <v>353</v>
      </c>
      <c r="K2706" s="51">
        <v>26.867999999999999</v>
      </c>
      <c r="L2706" s="51">
        <v>27.463999999999999</v>
      </c>
      <c r="M2706" s="51">
        <v>28.956</v>
      </c>
      <c r="N2706" s="51">
        <v>28.63</v>
      </c>
      <c r="O2706" s="51">
        <v>28.684999999999999</v>
      </c>
      <c r="P2706" s="51">
        <v>30.986999999999998</v>
      </c>
      <c r="Q2706" s="51">
        <v>31.998000000000001</v>
      </c>
      <c r="R2706" s="51">
        <v>33.853000000000002</v>
      </c>
      <c r="S2706" s="51">
        <v>33.661000000000001</v>
      </c>
      <c r="T2706" s="51">
        <v>34.676000000000002</v>
      </c>
      <c r="U2706" s="51">
        <v>2019</v>
      </c>
    </row>
    <row r="2707" spans="1:21" ht="15.5">
      <c r="A2707" s="51">
        <v>646</v>
      </c>
      <c r="B2707" s="51" t="s">
        <v>949</v>
      </c>
      <c r="C2707" s="51" t="s">
        <v>357</v>
      </c>
      <c r="D2707" s="51" t="str">
        <f t="shared" si="42"/>
        <v>NGDP_DGabon</v>
      </c>
      <c r="E2707" s="51" t="s">
        <v>950</v>
      </c>
      <c r="F2707" s="51" t="s">
        <v>358</v>
      </c>
      <c r="G2707" s="51" t="s">
        <v>359</v>
      </c>
      <c r="H2707" s="51" t="s">
        <v>360</v>
      </c>
      <c r="I2707" s="51"/>
      <c r="J2707" s="51" t="s">
        <v>361</v>
      </c>
      <c r="K2707" s="51">
        <v>187.67599999999999</v>
      </c>
      <c r="L2707" s="51">
        <v>176.322</v>
      </c>
      <c r="M2707" s="51">
        <v>174.619</v>
      </c>
      <c r="N2707" s="51">
        <v>159.03</v>
      </c>
      <c r="O2707" s="51">
        <v>152.24</v>
      </c>
      <c r="P2707" s="51">
        <v>158.059</v>
      </c>
      <c r="Q2707" s="51">
        <v>169.39099999999999</v>
      </c>
      <c r="R2707" s="51">
        <v>171.982</v>
      </c>
      <c r="S2707" s="51">
        <v>159.18299999999999</v>
      </c>
      <c r="T2707" s="51">
        <v>173</v>
      </c>
      <c r="U2707" s="51">
        <v>2019</v>
      </c>
    </row>
    <row r="2708" spans="1:21" ht="15.5">
      <c r="A2708" s="51">
        <v>646</v>
      </c>
      <c r="B2708" s="51" t="s">
        <v>949</v>
      </c>
      <c r="C2708" s="51" t="s">
        <v>362</v>
      </c>
      <c r="D2708" s="51" t="str">
        <f t="shared" si="42"/>
        <v>NGDPRPCGabon</v>
      </c>
      <c r="E2708" s="51" t="s">
        <v>950</v>
      </c>
      <c r="F2708" s="51" t="s">
        <v>363</v>
      </c>
      <c r="G2708" s="51" t="s">
        <v>364</v>
      </c>
      <c r="H2708" s="51" t="s">
        <v>342</v>
      </c>
      <c r="I2708" s="51" t="s">
        <v>333</v>
      </c>
      <c r="J2708" s="51" t="s">
        <v>365</v>
      </c>
      <c r="K2708" s="51">
        <v>2692436.15</v>
      </c>
      <c r="L2708" s="51">
        <v>2734071.18</v>
      </c>
      <c r="M2708" s="51">
        <v>2755316.96</v>
      </c>
      <c r="N2708" s="51">
        <v>2770489.72</v>
      </c>
      <c r="O2708" s="51">
        <v>2757563.53</v>
      </c>
      <c r="P2708" s="51">
        <v>2708570.88</v>
      </c>
      <c r="Q2708" s="51">
        <v>2694349.11</v>
      </c>
      <c r="R2708" s="51">
        <v>2763265.16</v>
      </c>
      <c r="S2708" s="51">
        <v>2679528.2599999998</v>
      </c>
      <c r="T2708" s="51">
        <v>2676700.09</v>
      </c>
      <c r="U2708" s="51">
        <v>2004</v>
      </c>
    </row>
    <row r="2709" spans="1:21" ht="15.5">
      <c r="A2709" s="51">
        <v>646</v>
      </c>
      <c r="B2709" s="51" t="s">
        <v>949</v>
      </c>
      <c r="C2709" s="51" t="s">
        <v>366</v>
      </c>
      <c r="D2709" s="51" t="str">
        <f t="shared" si="42"/>
        <v>NGDPRPPPPCGabon</v>
      </c>
      <c r="E2709" s="51" t="s">
        <v>950</v>
      </c>
      <c r="F2709" s="51" t="s">
        <v>363</v>
      </c>
      <c r="G2709" s="51" t="s">
        <v>367</v>
      </c>
      <c r="H2709" s="51" t="s">
        <v>368</v>
      </c>
      <c r="I2709" s="51" t="s">
        <v>333</v>
      </c>
      <c r="J2709" s="51" t="s">
        <v>365</v>
      </c>
      <c r="K2709" s="51">
        <v>15211.48</v>
      </c>
      <c r="L2709" s="51">
        <v>15446.71</v>
      </c>
      <c r="M2709" s="51">
        <v>15566.74</v>
      </c>
      <c r="N2709" s="51">
        <v>15652.46</v>
      </c>
      <c r="O2709" s="51">
        <v>15579.43</v>
      </c>
      <c r="P2709" s="51">
        <v>15302.64</v>
      </c>
      <c r="Q2709" s="51">
        <v>15222.29</v>
      </c>
      <c r="R2709" s="51">
        <v>15611.65</v>
      </c>
      <c r="S2709" s="51">
        <v>15138.56</v>
      </c>
      <c r="T2709" s="51">
        <v>15122.58</v>
      </c>
      <c r="U2709" s="51">
        <v>2004</v>
      </c>
    </row>
    <row r="2710" spans="1:21" ht="15.5">
      <c r="A2710" s="51">
        <v>646</v>
      </c>
      <c r="B2710" s="51" t="s">
        <v>949</v>
      </c>
      <c r="C2710" s="51" t="s">
        <v>369</v>
      </c>
      <c r="D2710" s="51" t="str">
        <f t="shared" si="42"/>
        <v>NGDPPCGabon</v>
      </c>
      <c r="E2710" s="51" t="s">
        <v>950</v>
      </c>
      <c r="F2710" s="51" t="s">
        <v>370</v>
      </c>
      <c r="G2710" s="51" t="s">
        <v>371</v>
      </c>
      <c r="H2710" s="51" t="s">
        <v>342</v>
      </c>
      <c r="I2710" s="51" t="s">
        <v>333</v>
      </c>
      <c r="J2710" s="51" t="s">
        <v>372</v>
      </c>
      <c r="K2710" s="51">
        <v>5053048.96</v>
      </c>
      <c r="L2710" s="51">
        <v>4820759.12</v>
      </c>
      <c r="M2710" s="51">
        <v>4811307.04</v>
      </c>
      <c r="N2710" s="51">
        <v>4405922.3600000003</v>
      </c>
      <c r="O2710" s="51">
        <v>4198120.43</v>
      </c>
      <c r="P2710" s="51">
        <v>4281153.51</v>
      </c>
      <c r="Q2710" s="51">
        <v>4563979.9800000004</v>
      </c>
      <c r="R2710" s="51">
        <v>4752321.68</v>
      </c>
      <c r="S2710" s="51">
        <v>4265359.01</v>
      </c>
      <c r="T2710" s="51">
        <v>4630678.7</v>
      </c>
      <c r="U2710" s="51">
        <v>2004</v>
      </c>
    </row>
    <row r="2711" spans="1:21" ht="15.5">
      <c r="A2711" s="51">
        <v>646</v>
      </c>
      <c r="B2711" s="51" t="s">
        <v>949</v>
      </c>
      <c r="C2711" s="51" t="s">
        <v>373</v>
      </c>
      <c r="D2711" s="51" t="str">
        <f t="shared" si="42"/>
        <v>NGDPDPCGabon</v>
      </c>
      <c r="E2711" s="51" t="s">
        <v>950</v>
      </c>
      <c r="F2711" s="51" t="s">
        <v>370</v>
      </c>
      <c r="G2711" s="51" t="s">
        <v>374</v>
      </c>
      <c r="H2711" s="51" t="s">
        <v>352</v>
      </c>
      <c r="I2711" s="51" t="s">
        <v>333</v>
      </c>
      <c r="J2711" s="51" t="s">
        <v>372</v>
      </c>
      <c r="K2711" s="51">
        <v>9903.41</v>
      </c>
      <c r="L2711" s="51">
        <v>9760.75</v>
      </c>
      <c r="M2711" s="51">
        <v>9746.7900000000009</v>
      </c>
      <c r="N2711" s="51">
        <v>7453.11</v>
      </c>
      <c r="O2711" s="51">
        <v>7082.22</v>
      </c>
      <c r="P2711" s="51">
        <v>7370.35</v>
      </c>
      <c r="Q2711" s="51">
        <v>8220.5</v>
      </c>
      <c r="R2711" s="51">
        <v>8111.34</v>
      </c>
      <c r="S2711" s="51">
        <v>7421.18</v>
      </c>
      <c r="T2711" s="51">
        <v>8601.49</v>
      </c>
      <c r="U2711" s="51">
        <v>2004</v>
      </c>
    </row>
    <row r="2712" spans="1:21" ht="15.5">
      <c r="A2712" s="51">
        <v>646</v>
      </c>
      <c r="B2712" s="51" t="s">
        <v>949</v>
      </c>
      <c r="C2712" s="51" t="s">
        <v>375</v>
      </c>
      <c r="D2712" s="51" t="str">
        <f t="shared" si="42"/>
        <v>PPPPCGabon</v>
      </c>
      <c r="E2712" s="51" t="s">
        <v>950</v>
      </c>
      <c r="F2712" s="51" t="s">
        <v>370</v>
      </c>
      <c r="G2712" s="51" t="s">
        <v>376</v>
      </c>
      <c r="H2712" s="51" t="s">
        <v>356</v>
      </c>
      <c r="I2712" s="51" t="s">
        <v>333</v>
      </c>
      <c r="J2712" s="51" t="s">
        <v>372</v>
      </c>
      <c r="K2712" s="51">
        <v>15487.11</v>
      </c>
      <c r="L2712" s="51">
        <v>15234.6</v>
      </c>
      <c r="M2712" s="51">
        <v>15499.57</v>
      </c>
      <c r="N2712" s="51">
        <v>14834.21</v>
      </c>
      <c r="O2712" s="51">
        <v>14490.23</v>
      </c>
      <c r="P2712" s="51">
        <v>15302.64</v>
      </c>
      <c r="Q2712" s="51">
        <v>15587.77</v>
      </c>
      <c r="R2712" s="51">
        <v>16271.87</v>
      </c>
      <c r="S2712" s="51">
        <v>15970.05</v>
      </c>
      <c r="T2712" s="51">
        <v>16243.91</v>
      </c>
      <c r="U2712" s="51">
        <v>2004</v>
      </c>
    </row>
    <row r="2713" spans="1:21" ht="15.5">
      <c r="A2713" s="51">
        <v>646</v>
      </c>
      <c r="B2713" s="51" t="s">
        <v>949</v>
      </c>
      <c r="C2713" s="51" t="s">
        <v>377</v>
      </c>
      <c r="D2713" s="51" t="str">
        <f t="shared" si="42"/>
        <v>NGAP_NPGDPGabon</v>
      </c>
      <c r="E2713" s="51" t="s">
        <v>950</v>
      </c>
      <c r="F2713" s="51" t="s">
        <v>378</v>
      </c>
      <c r="G2713" s="51" t="s">
        <v>379</v>
      </c>
      <c r="H2713" s="51" t="s">
        <v>380</v>
      </c>
      <c r="I2713" s="51"/>
      <c r="J2713" s="51"/>
      <c r="K2713" s="51"/>
      <c r="L2713" s="51"/>
      <c r="M2713" s="51"/>
      <c r="N2713" s="51"/>
      <c r="O2713" s="51"/>
      <c r="P2713" s="51"/>
      <c r="Q2713" s="51"/>
      <c r="R2713" s="51"/>
      <c r="S2713" s="51"/>
      <c r="T2713" s="51"/>
      <c r="U2713" s="51"/>
    </row>
    <row r="2714" spans="1:21" ht="15.5">
      <c r="A2714" s="51">
        <v>646</v>
      </c>
      <c r="B2714" s="51" t="s">
        <v>949</v>
      </c>
      <c r="C2714" s="51" t="s">
        <v>381</v>
      </c>
      <c r="D2714" s="51" t="str">
        <f t="shared" si="42"/>
        <v>PPPSHGabon</v>
      </c>
      <c r="E2714" s="51" t="s">
        <v>950</v>
      </c>
      <c r="F2714" s="51" t="s">
        <v>382</v>
      </c>
      <c r="G2714" s="51" t="s">
        <v>383</v>
      </c>
      <c r="H2714" s="51" t="s">
        <v>384</v>
      </c>
      <c r="I2714" s="51"/>
      <c r="J2714" s="51" t="s">
        <v>353</v>
      </c>
      <c r="K2714" s="51">
        <v>2.7E-2</v>
      </c>
      <c r="L2714" s="51">
        <v>2.5999999999999999E-2</v>
      </c>
      <c r="M2714" s="51">
        <v>2.7E-2</v>
      </c>
      <c r="N2714" s="51">
        <v>2.5999999999999999E-2</v>
      </c>
      <c r="O2714" s="51">
        <v>2.5000000000000001E-2</v>
      </c>
      <c r="P2714" s="51">
        <v>2.5000000000000001E-2</v>
      </c>
      <c r="Q2714" s="51">
        <v>2.5000000000000001E-2</v>
      </c>
      <c r="R2714" s="51">
        <v>2.5000000000000001E-2</v>
      </c>
      <c r="S2714" s="51">
        <v>2.5999999999999999E-2</v>
      </c>
      <c r="T2714" s="51">
        <v>2.4E-2</v>
      </c>
      <c r="U2714" s="51">
        <v>2019</v>
      </c>
    </row>
    <row r="2715" spans="1:21" ht="15.5">
      <c r="A2715" s="51">
        <v>646</v>
      </c>
      <c r="B2715" s="51" t="s">
        <v>949</v>
      </c>
      <c r="C2715" s="51" t="s">
        <v>385</v>
      </c>
      <c r="D2715" s="51" t="str">
        <f t="shared" si="42"/>
        <v>PPPEXGabon</v>
      </c>
      <c r="E2715" s="51" t="s">
        <v>950</v>
      </c>
      <c r="F2715" s="51" t="s">
        <v>386</v>
      </c>
      <c r="G2715" s="51" t="s">
        <v>387</v>
      </c>
      <c r="H2715" s="51" t="s">
        <v>388</v>
      </c>
      <c r="I2715" s="51"/>
      <c r="J2715" s="51" t="s">
        <v>353</v>
      </c>
      <c r="K2715" s="51">
        <v>326.274</v>
      </c>
      <c r="L2715" s="51">
        <v>316.435</v>
      </c>
      <c r="M2715" s="51">
        <v>310.41500000000002</v>
      </c>
      <c r="N2715" s="51">
        <v>297.01100000000002</v>
      </c>
      <c r="O2715" s="51">
        <v>289.721</v>
      </c>
      <c r="P2715" s="51">
        <v>279.76600000000002</v>
      </c>
      <c r="Q2715" s="51">
        <v>292.79199999999997</v>
      </c>
      <c r="R2715" s="51">
        <v>292.05700000000002</v>
      </c>
      <c r="S2715" s="51">
        <v>267.08499999999998</v>
      </c>
      <c r="T2715" s="51">
        <v>285.072</v>
      </c>
      <c r="U2715" s="51">
        <v>2019</v>
      </c>
    </row>
    <row r="2716" spans="1:21" ht="15.5">
      <c r="A2716" s="51">
        <v>646</v>
      </c>
      <c r="B2716" s="51" t="s">
        <v>949</v>
      </c>
      <c r="C2716" s="51" t="s">
        <v>389</v>
      </c>
      <c r="D2716" s="51" t="str">
        <f t="shared" si="42"/>
        <v>NID_NGDPGabon</v>
      </c>
      <c r="E2716" s="51" t="s">
        <v>950</v>
      </c>
      <c r="F2716" s="51" t="s">
        <v>390</v>
      </c>
      <c r="G2716" s="51" t="s">
        <v>391</v>
      </c>
      <c r="H2716" s="51" t="s">
        <v>392</v>
      </c>
      <c r="I2716" s="51"/>
      <c r="J2716" s="51" t="s">
        <v>951</v>
      </c>
      <c r="K2716" s="51">
        <v>29.114999999999998</v>
      </c>
      <c r="L2716" s="51">
        <v>33.26</v>
      </c>
      <c r="M2716" s="51">
        <v>35.926000000000002</v>
      </c>
      <c r="N2716" s="51">
        <v>34.817</v>
      </c>
      <c r="O2716" s="51">
        <v>34.448</v>
      </c>
      <c r="P2716" s="51">
        <v>31.878</v>
      </c>
      <c r="Q2716" s="51">
        <v>30.523</v>
      </c>
      <c r="R2716" s="51">
        <v>31.428999999999998</v>
      </c>
      <c r="S2716" s="51">
        <v>29.718</v>
      </c>
      <c r="T2716" s="51">
        <v>31.463000000000001</v>
      </c>
      <c r="U2716" s="51">
        <v>2019</v>
      </c>
    </row>
    <row r="2717" spans="1:21" ht="15.5">
      <c r="A2717" s="51">
        <v>646</v>
      </c>
      <c r="B2717" s="51" t="s">
        <v>949</v>
      </c>
      <c r="C2717" s="51" t="s">
        <v>393</v>
      </c>
      <c r="D2717" s="51" t="str">
        <f t="shared" si="42"/>
        <v>NGSD_NGDPGabon</v>
      </c>
      <c r="E2717" s="51" t="s">
        <v>950</v>
      </c>
      <c r="F2717" s="51" t="s">
        <v>394</v>
      </c>
      <c r="G2717" s="51" t="s">
        <v>395</v>
      </c>
      <c r="H2717" s="51" t="s">
        <v>392</v>
      </c>
      <c r="I2717" s="51"/>
      <c r="J2717" s="51" t="s">
        <v>951</v>
      </c>
      <c r="K2717" s="51">
        <v>47.003999999999998</v>
      </c>
      <c r="L2717" s="51">
        <v>40.548000000000002</v>
      </c>
      <c r="M2717" s="51">
        <v>43.482999999999997</v>
      </c>
      <c r="N2717" s="51">
        <v>29.245999999999999</v>
      </c>
      <c r="O2717" s="51">
        <v>24.059000000000001</v>
      </c>
      <c r="P2717" s="51">
        <v>24.780999999999999</v>
      </c>
      <c r="Q2717" s="51">
        <v>27.215</v>
      </c>
      <c r="R2717" s="51">
        <v>29.594000000000001</v>
      </c>
      <c r="S2717" s="51">
        <v>24.591000000000001</v>
      </c>
      <c r="T2717" s="51">
        <v>31.193999999999999</v>
      </c>
      <c r="U2717" s="51">
        <v>2019</v>
      </c>
    </row>
    <row r="2718" spans="1:21" ht="15.5">
      <c r="A2718" s="51">
        <v>646</v>
      </c>
      <c r="B2718" s="51" t="s">
        <v>949</v>
      </c>
      <c r="C2718" s="51" t="s">
        <v>396</v>
      </c>
      <c r="D2718" s="51" t="str">
        <f t="shared" si="42"/>
        <v>PCPIGabon</v>
      </c>
      <c r="E2718" s="51" t="s">
        <v>950</v>
      </c>
      <c r="F2718" s="51" t="s">
        <v>397</v>
      </c>
      <c r="G2718" s="51" t="s">
        <v>398</v>
      </c>
      <c r="H2718" s="51" t="s">
        <v>360</v>
      </c>
      <c r="I2718" s="51"/>
      <c r="J2718" s="51" t="s">
        <v>952</v>
      </c>
      <c r="K2718" s="51">
        <v>117.14700000000001</v>
      </c>
      <c r="L2718" s="51">
        <v>117.71</v>
      </c>
      <c r="M2718" s="51">
        <v>123.021</v>
      </c>
      <c r="N2718" s="51">
        <v>122.845</v>
      </c>
      <c r="O2718" s="51">
        <v>125.408</v>
      </c>
      <c r="P2718" s="51">
        <v>128.73400000000001</v>
      </c>
      <c r="Q2718" s="51">
        <v>134.88399999999999</v>
      </c>
      <c r="R2718" s="51">
        <v>137.61099999999999</v>
      </c>
      <c r="S2718" s="51">
        <v>139.44800000000001</v>
      </c>
      <c r="T2718" s="51">
        <v>142.23699999999999</v>
      </c>
      <c r="U2718" s="51">
        <v>2019</v>
      </c>
    </row>
    <row r="2719" spans="1:21" ht="15.5">
      <c r="A2719" s="51">
        <v>646</v>
      </c>
      <c r="B2719" s="51" t="s">
        <v>949</v>
      </c>
      <c r="C2719" s="51" t="s">
        <v>400</v>
      </c>
      <c r="D2719" s="51" t="str">
        <f t="shared" si="42"/>
        <v>PCPIPCHGabon</v>
      </c>
      <c r="E2719" s="51" t="s">
        <v>950</v>
      </c>
      <c r="F2719" s="51" t="s">
        <v>397</v>
      </c>
      <c r="G2719" s="51" t="s">
        <v>401</v>
      </c>
      <c r="H2719" s="51" t="s">
        <v>347</v>
      </c>
      <c r="I2719" s="51"/>
      <c r="J2719" s="51" t="s">
        <v>402</v>
      </c>
      <c r="K2719" s="51">
        <v>2.6829999999999998</v>
      </c>
      <c r="L2719" s="51">
        <v>0.48</v>
      </c>
      <c r="M2719" s="51">
        <v>4.5119999999999996</v>
      </c>
      <c r="N2719" s="51">
        <v>-0.14299999999999999</v>
      </c>
      <c r="O2719" s="51">
        <v>2.0859999999999999</v>
      </c>
      <c r="P2719" s="51">
        <v>2.6520000000000001</v>
      </c>
      <c r="Q2719" s="51">
        <v>4.7770000000000001</v>
      </c>
      <c r="R2719" s="51">
        <v>2.0219999999999998</v>
      </c>
      <c r="S2719" s="51">
        <v>1.335</v>
      </c>
      <c r="T2719" s="51">
        <v>2</v>
      </c>
      <c r="U2719" s="51">
        <v>2019</v>
      </c>
    </row>
    <row r="2720" spans="1:21" ht="15.5">
      <c r="A2720" s="51">
        <v>646</v>
      </c>
      <c r="B2720" s="51" t="s">
        <v>949</v>
      </c>
      <c r="C2720" s="51" t="s">
        <v>403</v>
      </c>
      <c r="D2720" s="51" t="str">
        <f t="shared" si="42"/>
        <v>PCPIEGabon</v>
      </c>
      <c r="E2720" s="51" t="s">
        <v>950</v>
      </c>
      <c r="F2720" s="51" t="s">
        <v>404</v>
      </c>
      <c r="G2720" s="51" t="s">
        <v>405</v>
      </c>
      <c r="H2720" s="51" t="s">
        <v>360</v>
      </c>
      <c r="I2720" s="51"/>
      <c r="J2720" s="51" t="s">
        <v>952</v>
      </c>
      <c r="K2720" s="51">
        <v>118.21599999999999</v>
      </c>
      <c r="L2720" s="51">
        <v>122.07299999999999</v>
      </c>
      <c r="M2720" s="51">
        <v>124.194</v>
      </c>
      <c r="N2720" s="51">
        <v>122.765</v>
      </c>
      <c r="O2720" s="51">
        <v>127.762</v>
      </c>
      <c r="P2720" s="51">
        <v>129.11199999999999</v>
      </c>
      <c r="Q2720" s="51">
        <v>137.185</v>
      </c>
      <c r="R2720" s="51">
        <v>138.58600000000001</v>
      </c>
      <c r="S2720" s="51">
        <v>140.779</v>
      </c>
      <c r="T2720" s="51">
        <v>143.595</v>
      </c>
      <c r="U2720" s="51">
        <v>2019</v>
      </c>
    </row>
    <row r="2721" spans="1:21" ht="15.5">
      <c r="A2721" s="51">
        <v>646</v>
      </c>
      <c r="B2721" s="51" t="s">
        <v>949</v>
      </c>
      <c r="C2721" s="51" t="s">
        <v>406</v>
      </c>
      <c r="D2721" s="51" t="str">
        <f t="shared" si="42"/>
        <v>PCPIEPCHGabon</v>
      </c>
      <c r="E2721" s="51" t="s">
        <v>950</v>
      </c>
      <c r="F2721" s="51" t="s">
        <v>404</v>
      </c>
      <c r="G2721" s="51" t="s">
        <v>407</v>
      </c>
      <c r="H2721" s="51" t="s">
        <v>347</v>
      </c>
      <c r="I2721" s="51"/>
      <c r="J2721" s="51" t="s">
        <v>408</v>
      </c>
      <c r="K2721" s="51">
        <v>2.1669999999999998</v>
      </c>
      <c r="L2721" s="51">
        <v>3.2629999999999999</v>
      </c>
      <c r="M2721" s="51">
        <v>1.738</v>
      </c>
      <c r="N2721" s="51">
        <v>-1.151</v>
      </c>
      <c r="O2721" s="51">
        <v>4.0709999999999997</v>
      </c>
      <c r="P2721" s="51">
        <v>1.0569999999999999</v>
      </c>
      <c r="Q2721" s="51">
        <v>6.2530000000000001</v>
      </c>
      <c r="R2721" s="51">
        <v>1.0209999999999999</v>
      </c>
      <c r="S2721" s="51">
        <v>1.583</v>
      </c>
      <c r="T2721" s="51">
        <v>2</v>
      </c>
      <c r="U2721" s="51">
        <v>2019</v>
      </c>
    </row>
    <row r="2722" spans="1:21" ht="15.5">
      <c r="A2722" s="51">
        <v>646</v>
      </c>
      <c r="B2722" s="51" t="s">
        <v>949</v>
      </c>
      <c r="C2722" s="51" t="s">
        <v>409</v>
      </c>
      <c r="D2722" s="51" t="str">
        <f t="shared" si="42"/>
        <v>FLIBOR6Gabon</v>
      </c>
      <c r="E2722" s="51" t="s">
        <v>950</v>
      </c>
      <c r="F2722" s="51" t="s">
        <v>410</v>
      </c>
      <c r="G2722" s="51"/>
      <c r="H2722" s="51" t="s">
        <v>384</v>
      </c>
      <c r="I2722" s="51"/>
      <c r="J2722" s="51"/>
      <c r="K2722" s="51"/>
      <c r="L2722" s="51"/>
      <c r="M2722" s="51"/>
      <c r="N2722" s="51"/>
      <c r="O2722" s="51"/>
      <c r="P2722" s="51"/>
      <c r="Q2722" s="51"/>
      <c r="R2722" s="51"/>
      <c r="S2722" s="51"/>
      <c r="T2722" s="51"/>
      <c r="U2722" s="51"/>
    </row>
    <row r="2723" spans="1:21" ht="15.5">
      <c r="A2723" s="51">
        <v>646</v>
      </c>
      <c r="B2723" s="51" t="s">
        <v>949</v>
      </c>
      <c r="C2723" s="51" t="s">
        <v>411</v>
      </c>
      <c r="D2723" s="51" t="str">
        <f t="shared" si="42"/>
        <v>TM_RPCHGabon</v>
      </c>
      <c r="E2723" s="51" t="s">
        <v>950</v>
      </c>
      <c r="F2723" s="51" t="s">
        <v>412</v>
      </c>
      <c r="G2723" s="51" t="s">
        <v>413</v>
      </c>
      <c r="H2723" s="51" t="s">
        <v>347</v>
      </c>
      <c r="I2723" s="51"/>
      <c r="J2723" s="51" t="s">
        <v>953</v>
      </c>
      <c r="K2723" s="51">
        <v>32.691000000000003</v>
      </c>
      <c r="L2723" s="51">
        <v>36.430999999999997</v>
      </c>
      <c r="M2723" s="51">
        <v>-5.4390000000000001</v>
      </c>
      <c r="N2723" s="51">
        <v>-10.199</v>
      </c>
      <c r="O2723" s="51">
        <v>-16.126999999999999</v>
      </c>
      <c r="P2723" s="51">
        <v>6.5839999999999996</v>
      </c>
      <c r="Q2723" s="51">
        <v>0.25800000000000001</v>
      </c>
      <c r="R2723" s="51">
        <v>6.21</v>
      </c>
      <c r="S2723" s="51">
        <v>-7.7750000000000004</v>
      </c>
      <c r="T2723" s="51">
        <v>3.6219999999999999</v>
      </c>
      <c r="U2723" s="51">
        <v>2019</v>
      </c>
    </row>
    <row r="2724" spans="1:21" ht="15.5">
      <c r="A2724" s="51">
        <v>646</v>
      </c>
      <c r="B2724" s="51" t="s">
        <v>949</v>
      </c>
      <c r="C2724" s="51" t="s">
        <v>415</v>
      </c>
      <c r="D2724" s="51" t="str">
        <f t="shared" si="42"/>
        <v>TMG_RPCHGabon</v>
      </c>
      <c r="E2724" s="51" t="s">
        <v>950</v>
      </c>
      <c r="F2724" s="51" t="s">
        <v>416</v>
      </c>
      <c r="G2724" s="51" t="s">
        <v>417</v>
      </c>
      <c r="H2724" s="51" t="s">
        <v>347</v>
      </c>
      <c r="I2724" s="51"/>
      <c r="J2724" s="51" t="s">
        <v>953</v>
      </c>
      <c r="K2724" s="51">
        <v>32.691000000000003</v>
      </c>
      <c r="L2724" s="51">
        <v>36.430999999999997</v>
      </c>
      <c r="M2724" s="51">
        <v>-5.4390000000000001</v>
      </c>
      <c r="N2724" s="51">
        <v>-10.199</v>
      </c>
      <c r="O2724" s="51">
        <v>-16.126999999999999</v>
      </c>
      <c r="P2724" s="51">
        <v>6.5839999999999996</v>
      </c>
      <c r="Q2724" s="51">
        <v>0.25800000000000001</v>
      </c>
      <c r="R2724" s="51">
        <v>6.21</v>
      </c>
      <c r="S2724" s="51">
        <v>-7.7750000000000004</v>
      </c>
      <c r="T2724" s="51">
        <v>3.6219999999999999</v>
      </c>
      <c r="U2724" s="51">
        <v>2019</v>
      </c>
    </row>
    <row r="2725" spans="1:21" ht="15.5">
      <c r="A2725" s="51">
        <v>646</v>
      </c>
      <c r="B2725" s="51" t="s">
        <v>949</v>
      </c>
      <c r="C2725" s="51" t="s">
        <v>418</v>
      </c>
      <c r="D2725" s="51" t="str">
        <f t="shared" si="42"/>
        <v>TX_RPCHGabon</v>
      </c>
      <c r="E2725" s="51" t="s">
        <v>950</v>
      </c>
      <c r="F2725" s="51" t="s">
        <v>419</v>
      </c>
      <c r="G2725" s="51" t="s">
        <v>420</v>
      </c>
      <c r="H2725" s="51" t="s">
        <v>347</v>
      </c>
      <c r="I2725" s="51"/>
      <c r="J2725" s="51" t="s">
        <v>953</v>
      </c>
      <c r="K2725" s="51">
        <v>-2.927</v>
      </c>
      <c r="L2725" s="51">
        <v>-1.2629999999999999</v>
      </c>
      <c r="M2725" s="51">
        <v>2.2090000000000001</v>
      </c>
      <c r="N2725" s="51">
        <v>20.172999999999998</v>
      </c>
      <c r="O2725" s="51">
        <v>-5.673</v>
      </c>
      <c r="P2725" s="51">
        <v>-8.4109999999999996</v>
      </c>
      <c r="Q2725" s="51">
        <v>-8.3870000000000005</v>
      </c>
      <c r="R2725" s="51">
        <v>14.221</v>
      </c>
      <c r="S2725" s="51">
        <v>21.747</v>
      </c>
      <c r="T2725" s="51">
        <v>-3.5249999999999999</v>
      </c>
      <c r="U2725" s="51">
        <v>2019</v>
      </c>
    </row>
    <row r="2726" spans="1:21" ht="15.5">
      <c r="A2726" s="51">
        <v>646</v>
      </c>
      <c r="B2726" s="51" t="s">
        <v>949</v>
      </c>
      <c r="C2726" s="51" t="s">
        <v>421</v>
      </c>
      <c r="D2726" s="51" t="str">
        <f t="shared" si="42"/>
        <v>TXG_RPCHGabon</v>
      </c>
      <c r="E2726" s="51" t="s">
        <v>950</v>
      </c>
      <c r="F2726" s="51" t="s">
        <v>422</v>
      </c>
      <c r="G2726" s="51" t="s">
        <v>423</v>
      </c>
      <c r="H2726" s="51" t="s">
        <v>347</v>
      </c>
      <c r="I2726" s="51"/>
      <c r="J2726" s="51" t="s">
        <v>953</v>
      </c>
      <c r="K2726" s="51">
        <v>-2.927</v>
      </c>
      <c r="L2726" s="51">
        <v>-1.2629999999999999</v>
      </c>
      <c r="M2726" s="51">
        <v>2.2090000000000001</v>
      </c>
      <c r="N2726" s="51">
        <v>20.172999999999998</v>
      </c>
      <c r="O2726" s="51">
        <v>-5.673</v>
      </c>
      <c r="P2726" s="51">
        <v>-8.4109999999999996</v>
      </c>
      <c r="Q2726" s="51">
        <v>-8.3870000000000005</v>
      </c>
      <c r="R2726" s="51">
        <v>14.221</v>
      </c>
      <c r="S2726" s="51">
        <v>21.747</v>
      </c>
      <c r="T2726" s="51">
        <v>-3.5249999999999999</v>
      </c>
      <c r="U2726" s="51">
        <v>2019</v>
      </c>
    </row>
    <row r="2727" spans="1:21" ht="15.5">
      <c r="A2727" s="51">
        <v>646</v>
      </c>
      <c r="B2727" s="51" t="s">
        <v>949</v>
      </c>
      <c r="C2727" s="51" t="s">
        <v>424</v>
      </c>
      <c r="D2727" s="51" t="str">
        <f t="shared" si="42"/>
        <v>LURGabon</v>
      </c>
      <c r="E2727" s="51" t="s">
        <v>950</v>
      </c>
      <c r="F2727" s="51" t="s">
        <v>425</v>
      </c>
      <c r="G2727" s="51" t="s">
        <v>426</v>
      </c>
      <c r="H2727" s="51" t="s">
        <v>427</v>
      </c>
      <c r="I2727" s="51"/>
      <c r="J2727" s="51"/>
      <c r="K2727" s="51"/>
      <c r="L2727" s="51"/>
      <c r="M2727" s="51"/>
      <c r="N2727" s="51"/>
      <c r="O2727" s="51"/>
      <c r="P2727" s="51"/>
      <c r="Q2727" s="51"/>
      <c r="R2727" s="51"/>
      <c r="S2727" s="51"/>
      <c r="T2727" s="51"/>
      <c r="U2727" s="51"/>
    </row>
    <row r="2728" spans="1:21" ht="15.5">
      <c r="A2728" s="51">
        <v>646</v>
      </c>
      <c r="B2728" s="51" t="s">
        <v>949</v>
      </c>
      <c r="C2728" s="51" t="s">
        <v>428</v>
      </c>
      <c r="D2728" s="51" t="str">
        <f t="shared" si="42"/>
        <v>LEGabon</v>
      </c>
      <c r="E2728" s="51" t="s">
        <v>950</v>
      </c>
      <c r="F2728" s="51" t="s">
        <v>429</v>
      </c>
      <c r="G2728" s="51" t="s">
        <v>430</v>
      </c>
      <c r="H2728" s="51" t="s">
        <v>431</v>
      </c>
      <c r="I2728" s="51" t="s">
        <v>432</v>
      </c>
      <c r="J2728" s="51"/>
      <c r="K2728" s="51"/>
      <c r="L2728" s="51"/>
      <c r="M2728" s="51"/>
      <c r="N2728" s="51"/>
      <c r="O2728" s="51"/>
      <c r="P2728" s="51"/>
      <c r="Q2728" s="51"/>
      <c r="R2728" s="51"/>
      <c r="S2728" s="51"/>
      <c r="T2728" s="51"/>
      <c r="U2728" s="51"/>
    </row>
    <row r="2729" spans="1:21" ht="15.5">
      <c r="A2729" s="51">
        <v>646</v>
      </c>
      <c r="B2729" s="51" t="s">
        <v>949</v>
      </c>
      <c r="C2729" s="51" t="s">
        <v>433</v>
      </c>
      <c r="D2729" s="51" t="str">
        <f t="shared" si="42"/>
        <v>LPGabon</v>
      </c>
      <c r="E2729" s="51" t="s">
        <v>950</v>
      </c>
      <c r="F2729" s="51" t="s">
        <v>434</v>
      </c>
      <c r="G2729" s="51" t="s">
        <v>435</v>
      </c>
      <c r="H2729" s="51" t="s">
        <v>431</v>
      </c>
      <c r="I2729" s="51" t="s">
        <v>432</v>
      </c>
      <c r="J2729" s="51" t="s">
        <v>954</v>
      </c>
      <c r="K2729" s="51">
        <v>1.7350000000000001</v>
      </c>
      <c r="L2729" s="51">
        <v>1.8029999999999999</v>
      </c>
      <c r="M2729" s="51">
        <v>1.8680000000000001</v>
      </c>
      <c r="N2729" s="51">
        <v>1.93</v>
      </c>
      <c r="O2729" s="51">
        <v>1.98</v>
      </c>
      <c r="P2729" s="51">
        <v>2.0249999999999999</v>
      </c>
      <c r="Q2729" s="51">
        <v>2.0529999999999999</v>
      </c>
      <c r="R2729" s="51">
        <v>2.08</v>
      </c>
      <c r="S2729" s="51">
        <v>2.1080000000000001</v>
      </c>
      <c r="T2729" s="51">
        <v>2.1349999999999998</v>
      </c>
      <c r="U2729" s="51">
        <v>2004</v>
      </c>
    </row>
    <row r="2730" spans="1:21" ht="15.5">
      <c r="A2730" s="51">
        <v>646</v>
      </c>
      <c r="B2730" s="51" t="s">
        <v>949</v>
      </c>
      <c r="C2730" s="51" t="s">
        <v>437</v>
      </c>
      <c r="D2730" s="51" t="str">
        <f t="shared" si="42"/>
        <v>GGRGabon</v>
      </c>
      <c r="E2730" s="51" t="s">
        <v>950</v>
      </c>
      <c r="F2730" s="51" t="s">
        <v>438</v>
      </c>
      <c r="G2730" s="51" t="s">
        <v>439</v>
      </c>
      <c r="H2730" s="51" t="s">
        <v>342</v>
      </c>
      <c r="I2730" s="51" t="s">
        <v>343</v>
      </c>
      <c r="J2730" s="51" t="s">
        <v>955</v>
      </c>
      <c r="K2730" s="51">
        <v>2643.43</v>
      </c>
      <c r="L2730" s="51">
        <v>2746.68</v>
      </c>
      <c r="M2730" s="51">
        <v>2672.69</v>
      </c>
      <c r="N2730" s="51">
        <v>1797.3</v>
      </c>
      <c r="O2730" s="51">
        <v>1424.25</v>
      </c>
      <c r="P2730" s="51">
        <v>1422.98</v>
      </c>
      <c r="Q2730" s="51">
        <v>1580.82</v>
      </c>
      <c r="R2730" s="51">
        <v>1931.33</v>
      </c>
      <c r="S2730" s="51">
        <v>1540.98</v>
      </c>
      <c r="T2730" s="51">
        <v>1771.16</v>
      </c>
      <c r="U2730" s="51">
        <v>2019</v>
      </c>
    </row>
    <row r="2731" spans="1:21" ht="15.5">
      <c r="A2731" s="51">
        <v>646</v>
      </c>
      <c r="B2731" s="51" t="s">
        <v>949</v>
      </c>
      <c r="C2731" s="51" t="s">
        <v>441</v>
      </c>
      <c r="D2731" s="51" t="str">
        <f t="shared" si="42"/>
        <v>GGR_NGDPGabon</v>
      </c>
      <c r="E2731" s="51" t="s">
        <v>950</v>
      </c>
      <c r="F2731" s="51" t="s">
        <v>438</v>
      </c>
      <c r="G2731" s="51" t="s">
        <v>439</v>
      </c>
      <c r="H2731" s="51" t="s">
        <v>392</v>
      </c>
      <c r="I2731" s="51"/>
      <c r="J2731" s="51" t="s">
        <v>442</v>
      </c>
      <c r="K2731" s="51">
        <v>30.154</v>
      </c>
      <c r="L2731" s="51">
        <v>31.605</v>
      </c>
      <c r="M2731" s="51">
        <v>29.734999999999999</v>
      </c>
      <c r="N2731" s="51">
        <v>21.135999999999999</v>
      </c>
      <c r="O2731" s="51">
        <v>17.138000000000002</v>
      </c>
      <c r="P2731" s="51">
        <v>16.414000000000001</v>
      </c>
      <c r="Q2731" s="51">
        <v>16.873000000000001</v>
      </c>
      <c r="R2731" s="51">
        <v>19.533999999999999</v>
      </c>
      <c r="S2731" s="51">
        <v>17.14</v>
      </c>
      <c r="T2731" s="51">
        <v>17.917999999999999</v>
      </c>
      <c r="U2731" s="51">
        <v>2019</v>
      </c>
    </row>
    <row r="2732" spans="1:21" ht="15.5">
      <c r="A2732" s="51">
        <v>646</v>
      </c>
      <c r="B2732" s="51" t="s">
        <v>949</v>
      </c>
      <c r="C2732" s="51" t="s">
        <v>443</v>
      </c>
      <c r="D2732" s="51" t="str">
        <f t="shared" si="42"/>
        <v>GGXGabon</v>
      </c>
      <c r="E2732" s="51" t="s">
        <v>950</v>
      </c>
      <c r="F2732" s="51" t="s">
        <v>444</v>
      </c>
      <c r="G2732" s="51" t="s">
        <v>445</v>
      </c>
      <c r="H2732" s="51" t="s">
        <v>342</v>
      </c>
      <c r="I2732" s="51" t="s">
        <v>343</v>
      </c>
      <c r="J2732" s="51" t="s">
        <v>955</v>
      </c>
      <c r="K2732" s="51">
        <v>2099.54</v>
      </c>
      <c r="L2732" s="51">
        <v>3013.4</v>
      </c>
      <c r="M2732" s="51">
        <v>2135.2199999999998</v>
      </c>
      <c r="N2732" s="51">
        <v>1892.3</v>
      </c>
      <c r="O2732" s="51">
        <v>1815.68</v>
      </c>
      <c r="P2732" s="51">
        <v>1570.29</v>
      </c>
      <c r="Q2732" s="51">
        <v>1600.63</v>
      </c>
      <c r="R2732" s="51">
        <v>1721.04</v>
      </c>
      <c r="S2732" s="51">
        <v>1692.63</v>
      </c>
      <c r="T2732" s="51">
        <v>1839.29</v>
      </c>
      <c r="U2732" s="51">
        <v>2019</v>
      </c>
    </row>
    <row r="2733" spans="1:21" ht="15.5">
      <c r="A2733" s="51">
        <v>646</v>
      </c>
      <c r="B2733" s="51" t="s">
        <v>949</v>
      </c>
      <c r="C2733" s="51" t="s">
        <v>446</v>
      </c>
      <c r="D2733" s="51" t="str">
        <f t="shared" si="42"/>
        <v>GGX_NGDPGabon</v>
      </c>
      <c r="E2733" s="51" t="s">
        <v>950</v>
      </c>
      <c r="F2733" s="51" t="s">
        <v>444</v>
      </c>
      <c r="G2733" s="51" t="s">
        <v>445</v>
      </c>
      <c r="H2733" s="51" t="s">
        <v>392</v>
      </c>
      <c r="I2733" s="51"/>
      <c r="J2733" s="51" t="s">
        <v>447</v>
      </c>
      <c r="K2733" s="51">
        <v>23.95</v>
      </c>
      <c r="L2733" s="51">
        <v>34.674999999999997</v>
      </c>
      <c r="M2733" s="51">
        <v>23.754999999999999</v>
      </c>
      <c r="N2733" s="51">
        <v>22.253</v>
      </c>
      <c r="O2733" s="51">
        <v>21.847999999999999</v>
      </c>
      <c r="P2733" s="51">
        <v>18.114000000000001</v>
      </c>
      <c r="Q2733" s="51">
        <v>17.084</v>
      </c>
      <c r="R2733" s="51">
        <v>17.407</v>
      </c>
      <c r="S2733" s="51">
        <v>18.827000000000002</v>
      </c>
      <c r="T2733" s="51">
        <v>18.606999999999999</v>
      </c>
      <c r="U2733" s="51">
        <v>2019</v>
      </c>
    </row>
    <row r="2734" spans="1:21" ht="15.5">
      <c r="A2734" s="51">
        <v>646</v>
      </c>
      <c r="B2734" s="51" t="s">
        <v>949</v>
      </c>
      <c r="C2734" s="51" t="s">
        <v>448</v>
      </c>
      <c r="D2734" s="51" t="str">
        <f t="shared" si="42"/>
        <v>GGXCNLGabon</v>
      </c>
      <c r="E2734" s="51" t="s">
        <v>950</v>
      </c>
      <c r="F2734" s="51" t="s">
        <v>449</v>
      </c>
      <c r="G2734" s="51" t="s">
        <v>450</v>
      </c>
      <c r="H2734" s="51" t="s">
        <v>342</v>
      </c>
      <c r="I2734" s="51" t="s">
        <v>343</v>
      </c>
      <c r="J2734" s="51" t="s">
        <v>955</v>
      </c>
      <c r="K2734" s="51">
        <v>543.88900000000001</v>
      </c>
      <c r="L2734" s="51">
        <v>-266.72199999999998</v>
      </c>
      <c r="M2734" s="51">
        <v>537.46799999999996</v>
      </c>
      <c r="N2734" s="51">
        <v>-95</v>
      </c>
      <c r="O2734" s="51">
        <v>-391.43599999999998</v>
      </c>
      <c r="P2734" s="51">
        <v>-147.309</v>
      </c>
      <c r="Q2734" s="51">
        <v>-19.809000000000001</v>
      </c>
      <c r="R2734" s="51">
        <v>210.291</v>
      </c>
      <c r="S2734" s="51">
        <v>-151.649</v>
      </c>
      <c r="T2734" s="51">
        <v>-68.125</v>
      </c>
      <c r="U2734" s="51">
        <v>2019</v>
      </c>
    </row>
    <row r="2735" spans="1:21" ht="15.5">
      <c r="A2735" s="51">
        <v>646</v>
      </c>
      <c r="B2735" s="51" t="s">
        <v>949</v>
      </c>
      <c r="C2735" s="51" t="s">
        <v>451</v>
      </c>
      <c r="D2735" s="51" t="str">
        <f t="shared" si="42"/>
        <v>GGXCNL_NGDPGabon</v>
      </c>
      <c r="E2735" s="51" t="s">
        <v>950</v>
      </c>
      <c r="F2735" s="51" t="s">
        <v>449</v>
      </c>
      <c r="G2735" s="51" t="s">
        <v>450</v>
      </c>
      <c r="H2735" s="51" t="s">
        <v>392</v>
      </c>
      <c r="I2735" s="51"/>
      <c r="J2735" s="51" t="s">
        <v>452</v>
      </c>
      <c r="K2735" s="51">
        <v>6.2039999999999997</v>
      </c>
      <c r="L2735" s="51">
        <v>-3.069</v>
      </c>
      <c r="M2735" s="51">
        <v>5.98</v>
      </c>
      <c r="N2735" s="51">
        <v>-1.117</v>
      </c>
      <c r="O2735" s="51">
        <v>-4.71</v>
      </c>
      <c r="P2735" s="51">
        <v>-1.6990000000000001</v>
      </c>
      <c r="Q2735" s="51">
        <v>-0.21099999999999999</v>
      </c>
      <c r="R2735" s="51">
        <v>2.1269999999999998</v>
      </c>
      <c r="S2735" s="51">
        <v>-1.6870000000000001</v>
      </c>
      <c r="T2735" s="51">
        <v>-0.68899999999999995</v>
      </c>
      <c r="U2735" s="51">
        <v>2019</v>
      </c>
    </row>
    <row r="2736" spans="1:21" ht="15.5">
      <c r="A2736" s="51">
        <v>646</v>
      </c>
      <c r="B2736" s="51" t="s">
        <v>949</v>
      </c>
      <c r="C2736" s="51" t="s">
        <v>453</v>
      </c>
      <c r="D2736" s="51" t="str">
        <f t="shared" si="42"/>
        <v>GGSBGabon</v>
      </c>
      <c r="E2736" s="51" t="s">
        <v>950</v>
      </c>
      <c r="F2736" s="51" t="s">
        <v>454</v>
      </c>
      <c r="G2736" s="51" t="s">
        <v>455</v>
      </c>
      <c r="H2736" s="51" t="s">
        <v>342</v>
      </c>
      <c r="I2736" s="51" t="s">
        <v>343</v>
      </c>
      <c r="J2736" s="51"/>
      <c r="K2736" s="51"/>
      <c r="L2736" s="51"/>
      <c r="M2736" s="51"/>
      <c r="N2736" s="51"/>
      <c r="O2736" s="51"/>
      <c r="P2736" s="51"/>
      <c r="Q2736" s="51"/>
      <c r="R2736" s="51"/>
      <c r="S2736" s="51"/>
      <c r="T2736" s="51"/>
      <c r="U2736" s="51"/>
    </row>
    <row r="2737" spans="1:21" ht="15.5">
      <c r="A2737" s="51">
        <v>646</v>
      </c>
      <c r="B2737" s="51" t="s">
        <v>949</v>
      </c>
      <c r="C2737" s="51" t="s">
        <v>456</v>
      </c>
      <c r="D2737" s="51" t="str">
        <f t="shared" si="42"/>
        <v>GGSB_NPGDPGabon</v>
      </c>
      <c r="E2737" s="51" t="s">
        <v>950</v>
      </c>
      <c r="F2737" s="51" t="s">
        <v>454</v>
      </c>
      <c r="G2737" s="51" t="s">
        <v>455</v>
      </c>
      <c r="H2737" s="51" t="s">
        <v>380</v>
      </c>
      <c r="I2737" s="51"/>
      <c r="J2737" s="51"/>
      <c r="K2737" s="51"/>
      <c r="L2737" s="51"/>
      <c r="M2737" s="51"/>
      <c r="N2737" s="51"/>
      <c r="O2737" s="51"/>
      <c r="P2737" s="51"/>
      <c r="Q2737" s="51"/>
      <c r="R2737" s="51"/>
      <c r="S2737" s="51"/>
      <c r="T2737" s="51"/>
      <c r="U2737" s="51"/>
    </row>
    <row r="2738" spans="1:21" ht="15.5">
      <c r="A2738" s="51">
        <v>646</v>
      </c>
      <c r="B2738" s="51" t="s">
        <v>949</v>
      </c>
      <c r="C2738" s="51" t="s">
        <v>457</v>
      </c>
      <c r="D2738" s="51" t="str">
        <f t="shared" si="42"/>
        <v>GGXONLBGabon</v>
      </c>
      <c r="E2738" s="51" t="s">
        <v>950</v>
      </c>
      <c r="F2738" s="51" t="s">
        <v>458</v>
      </c>
      <c r="G2738" s="51" t="s">
        <v>459</v>
      </c>
      <c r="H2738" s="51" t="s">
        <v>342</v>
      </c>
      <c r="I2738" s="51" t="s">
        <v>343</v>
      </c>
      <c r="J2738" s="51" t="s">
        <v>955</v>
      </c>
      <c r="K2738" s="51">
        <v>637.60900000000004</v>
      </c>
      <c r="L2738" s="51">
        <v>-131.553</v>
      </c>
      <c r="M2738" s="51">
        <v>682.7</v>
      </c>
      <c r="N2738" s="51">
        <v>77.3</v>
      </c>
      <c r="O2738" s="51">
        <v>-198.262</v>
      </c>
      <c r="P2738" s="51">
        <v>71.697999999999993</v>
      </c>
      <c r="Q2738" s="51">
        <v>205.23400000000001</v>
      </c>
      <c r="R2738" s="51">
        <v>435.18700000000001</v>
      </c>
      <c r="S2738" s="51">
        <v>116.124</v>
      </c>
      <c r="T2738" s="51">
        <v>204.749</v>
      </c>
      <c r="U2738" s="51">
        <v>2019</v>
      </c>
    </row>
    <row r="2739" spans="1:21" ht="15.5">
      <c r="A2739" s="51">
        <v>646</v>
      </c>
      <c r="B2739" s="51" t="s">
        <v>949</v>
      </c>
      <c r="C2739" s="51" t="s">
        <v>460</v>
      </c>
      <c r="D2739" s="51" t="str">
        <f t="shared" si="42"/>
        <v>GGXONLB_NGDPGabon</v>
      </c>
      <c r="E2739" s="51" t="s">
        <v>950</v>
      </c>
      <c r="F2739" s="51" t="s">
        <v>458</v>
      </c>
      <c r="G2739" s="51" t="s">
        <v>459</v>
      </c>
      <c r="H2739" s="51" t="s">
        <v>392</v>
      </c>
      <c r="I2739" s="51"/>
      <c r="J2739" s="51" t="s">
        <v>461</v>
      </c>
      <c r="K2739" s="51">
        <v>7.2729999999999997</v>
      </c>
      <c r="L2739" s="51">
        <v>-1.514</v>
      </c>
      <c r="M2739" s="51">
        <v>7.5949999999999998</v>
      </c>
      <c r="N2739" s="51">
        <v>0.90900000000000003</v>
      </c>
      <c r="O2739" s="51">
        <v>-2.3860000000000001</v>
      </c>
      <c r="P2739" s="51">
        <v>0.82699999999999996</v>
      </c>
      <c r="Q2739" s="51">
        <v>2.1909999999999998</v>
      </c>
      <c r="R2739" s="51">
        <v>4.4020000000000001</v>
      </c>
      <c r="S2739" s="51">
        <v>1.292</v>
      </c>
      <c r="T2739" s="51">
        <v>2.0710000000000002</v>
      </c>
      <c r="U2739" s="51">
        <v>2019</v>
      </c>
    </row>
    <row r="2740" spans="1:21" ht="15.5">
      <c r="A2740" s="51">
        <v>646</v>
      </c>
      <c r="B2740" s="51" t="s">
        <v>949</v>
      </c>
      <c r="C2740" s="51" t="s">
        <v>462</v>
      </c>
      <c r="D2740" s="51" t="str">
        <f t="shared" si="42"/>
        <v>GGXWDNGabon</v>
      </c>
      <c r="E2740" s="51" t="s">
        <v>950</v>
      </c>
      <c r="F2740" s="51" t="s">
        <v>463</v>
      </c>
      <c r="G2740" s="51" t="s">
        <v>464</v>
      </c>
      <c r="H2740" s="51" t="s">
        <v>342</v>
      </c>
      <c r="I2740" s="51" t="s">
        <v>343</v>
      </c>
      <c r="J2740" s="51"/>
      <c r="K2740" s="51"/>
      <c r="L2740" s="51"/>
      <c r="M2740" s="51"/>
      <c r="N2740" s="51"/>
      <c r="O2740" s="51"/>
      <c r="P2740" s="51"/>
      <c r="Q2740" s="51"/>
      <c r="R2740" s="51"/>
      <c r="S2740" s="51"/>
      <c r="T2740" s="51"/>
      <c r="U2740" s="51"/>
    </row>
    <row r="2741" spans="1:21" ht="15.5">
      <c r="A2741" s="51">
        <v>646</v>
      </c>
      <c r="B2741" s="51" t="s">
        <v>949</v>
      </c>
      <c r="C2741" s="51" t="s">
        <v>465</v>
      </c>
      <c r="D2741" s="51" t="str">
        <f t="shared" si="42"/>
        <v>GGXWDN_NGDPGabon</v>
      </c>
      <c r="E2741" s="51" t="s">
        <v>950</v>
      </c>
      <c r="F2741" s="51" t="s">
        <v>463</v>
      </c>
      <c r="G2741" s="51" t="s">
        <v>464</v>
      </c>
      <c r="H2741" s="51" t="s">
        <v>392</v>
      </c>
      <c r="I2741" s="51"/>
      <c r="J2741" s="51"/>
      <c r="K2741" s="51"/>
      <c r="L2741" s="51"/>
      <c r="M2741" s="51"/>
      <c r="N2741" s="51"/>
      <c r="O2741" s="51"/>
      <c r="P2741" s="51"/>
      <c r="Q2741" s="51"/>
      <c r="R2741" s="51"/>
      <c r="S2741" s="51"/>
      <c r="T2741" s="51"/>
      <c r="U2741" s="51"/>
    </row>
    <row r="2742" spans="1:21" ht="15.5">
      <c r="A2742" s="51">
        <v>646</v>
      </c>
      <c r="B2742" s="51" t="s">
        <v>949</v>
      </c>
      <c r="C2742" s="51" t="s">
        <v>466</v>
      </c>
      <c r="D2742" s="51" t="str">
        <f t="shared" si="42"/>
        <v>GGXWDGGabon</v>
      </c>
      <c r="E2742" s="51" t="s">
        <v>950</v>
      </c>
      <c r="F2742" s="51" t="s">
        <v>467</v>
      </c>
      <c r="G2742" s="51" t="s">
        <v>468</v>
      </c>
      <c r="H2742" s="51" t="s">
        <v>342</v>
      </c>
      <c r="I2742" s="51" t="s">
        <v>343</v>
      </c>
      <c r="J2742" s="51" t="s">
        <v>955</v>
      </c>
      <c r="K2742" s="51">
        <v>1879.75</v>
      </c>
      <c r="L2742" s="51">
        <v>2703.86</v>
      </c>
      <c r="M2742" s="51">
        <v>3061.68</v>
      </c>
      <c r="N2742" s="51">
        <v>3801.31</v>
      </c>
      <c r="O2742" s="51">
        <v>5335.31</v>
      </c>
      <c r="P2742" s="51">
        <v>5451.59</v>
      </c>
      <c r="Q2742" s="51">
        <v>5706.97</v>
      </c>
      <c r="R2742" s="51">
        <v>5887.57</v>
      </c>
      <c r="S2742" s="51">
        <v>6518.37</v>
      </c>
      <c r="T2742" s="51">
        <v>7023.76</v>
      </c>
      <c r="U2742" s="51">
        <v>2019</v>
      </c>
    </row>
    <row r="2743" spans="1:21" ht="15.5">
      <c r="A2743" s="51">
        <v>646</v>
      </c>
      <c r="B2743" s="51" t="s">
        <v>949</v>
      </c>
      <c r="C2743" s="51" t="s">
        <v>469</v>
      </c>
      <c r="D2743" s="51" t="str">
        <f t="shared" si="42"/>
        <v>GGXWDG_NGDPGabon</v>
      </c>
      <c r="E2743" s="51" t="s">
        <v>950</v>
      </c>
      <c r="F2743" s="51" t="s">
        <v>467</v>
      </c>
      <c r="G2743" s="51" t="s">
        <v>468</v>
      </c>
      <c r="H2743" s="51" t="s">
        <v>392</v>
      </c>
      <c r="I2743" s="51"/>
      <c r="J2743" s="51" t="s">
        <v>470</v>
      </c>
      <c r="K2743" s="51">
        <v>21.442</v>
      </c>
      <c r="L2743" s="51">
        <v>31.113</v>
      </c>
      <c r="M2743" s="51">
        <v>34.063000000000002</v>
      </c>
      <c r="N2743" s="51">
        <v>44.703000000000003</v>
      </c>
      <c r="O2743" s="51">
        <v>64.198999999999998</v>
      </c>
      <c r="P2743" s="51">
        <v>62.886000000000003</v>
      </c>
      <c r="Q2743" s="51">
        <v>60.914000000000001</v>
      </c>
      <c r="R2743" s="51">
        <v>59.548999999999999</v>
      </c>
      <c r="S2743" s="51">
        <v>72.504000000000005</v>
      </c>
      <c r="T2743" s="51">
        <v>71.054000000000002</v>
      </c>
      <c r="U2743" s="51">
        <v>2019</v>
      </c>
    </row>
    <row r="2744" spans="1:21" ht="15.5">
      <c r="A2744" s="51">
        <v>646</v>
      </c>
      <c r="B2744" s="51" t="s">
        <v>949</v>
      </c>
      <c r="C2744" s="51" t="s">
        <v>471</v>
      </c>
      <c r="D2744" s="51" t="str">
        <f t="shared" si="42"/>
        <v>NGDP_FYGabon</v>
      </c>
      <c r="E2744" s="51" t="s">
        <v>950</v>
      </c>
      <c r="F2744" s="51" t="s">
        <v>472</v>
      </c>
      <c r="G2744" s="51" t="s">
        <v>473</v>
      </c>
      <c r="H2744" s="51" t="s">
        <v>342</v>
      </c>
      <c r="I2744" s="51" t="s">
        <v>343</v>
      </c>
      <c r="J2744" s="51" t="s">
        <v>955</v>
      </c>
      <c r="K2744" s="51">
        <v>8766.49</v>
      </c>
      <c r="L2744" s="51">
        <v>8690.52</v>
      </c>
      <c r="M2744" s="51">
        <v>8988.33</v>
      </c>
      <c r="N2744" s="51">
        <v>8503.4500000000007</v>
      </c>
      <c r="O2744" s="51">
        <v>8310.6200000000008</v>
      </c>
      <c r="P2744" s="51">
        <v>8669.07</v>
      </c>
      <c r="Q2744" s="51">
        <v>9368.91</v>
      </c>
      <c r="R2744" s="51">
        <v>9886.93</v>
      </c>
      <c r="S2744" s="51">
        <v>8990.36</v>
      </c>
      <c r="T2744" s="51">
        <v>9885.06</v>
      </c>
      <c r="U2744" s="51">
        <v>2019</v>
      </c>
    </row>
    <row r="2745" spans="1:21" ht="15.5">
      <c r="A2745" s="51">
        <v>646</v>
      </c>
      <c r="B2745" s="51" t="s">
        <v>949</v>
      </c>
      <c r="C2745" s="51" t="s">
        <v>474</v>
      </c>
      <c r="D2745" s="51" t="str">
        <f t="shared" si="42"/>
        <v>BCAGabon</v>
      </c>
      <c r="E2745" s="51" t="s">
        <v>950</v>
      </c>
      <c r="F2745" s="51" t="s">
        <v>475</v>
      </c>
      <c r="G2745" s="51" t="s">
        <v>476</v>
      </c>
      <c r="H2745" s="51" t="s">
        <v>352</v>
      </c>
      <c r="I2745" s="51" t="s">
        <v>343</v>
      </c>
      <c r="J2745" s="51" t="s">
        <v>956</v>
      </c>
      <c r="K2745" s="51">
        <v>3.0739999999999998</v>
      </c>
      <c r="L2745" s="51">
        <v>1.282</v>
      </c>
      <c r="M2745" s="51">
        <v>1.3759999999999999</v>
      </c>
      <c r="N2745" s="51">
        <v>-0.80100000000000005</v>
      </c>
      <c r="O2745" s="51">
        <v>-1.4570000000000001</v>
      </c>
      <c r="P2745" s="51">
        <v>-1.0589999999999999</v>
      </c>
      <c r="Q2745" s="51">
        <v>-0.55800000000000005</v>
      </c>
      <c r="R2745" s="51">
        <v>-0.31</v>
      </c>
      <c r="S2745" s="51">
        <v>-0.80200000000000005</v>
      </c>
      <c r="T2745" s="51">
        <v>-4.9000000000000002E-2</v>
      </c>
      <c r="U2745" s="51">
        <v>2019</v>
      </c>
    </row>
    <row r="2746" spans="1:21" ht="15.5">
      <c r="A2746" s="51">
        <v>646</v>
      </c>
      <c r="B2746" s="51" t="s">
        <v>949</v>
      </c>
      <c r="C2746" s="51" t="s">
        <v>478</v>
      </c>
      <c r="D2746" s="51" t="str">
        <f t="shared" si="42"/>
        <v>BCA_NGDPDGabon</v>
      </c>
      <c r="E2746" s="51" t="s">
        <v>950</v>
      </c>
      <c r="F2746" s="51" t="s">
        <v>475</v>
      </c>
      <c r="G2746" s="51" t="s">
        <v>476</v>
      </c>
      <c r="H2746" s="51" t="s">
        <v>392</v>
      </c>
      <c r="I2746" s="51"/>
      <c r="J2746" s="51" t="s">
        <v>479</v>
      </c>
      <c r="K2746" s="51">
        <v>17.89</v>
      </c>
      <c r="L2746" s="51">
        <v>7.2880000000000003</v>
      </c>
      <c r="M2746" s="51">
        <v>7.5570000000000004</v>
      </c>
      <c r="N2746" s="51">
        <v>-5.5709999999999997</v>
      </c>
      <c r="O2746" s="51">
        <v>-10.388999999999999</v>
      </c>
      <c r="P2746" s="51">
        <v>-7.0970000000000004</v>
      </c>
      <c r="Q2746" s="51">
        <v>-3.3079999999999998</v>
      </c>
      <c r="R2746" s="51">
        <v>-1.8340000000000001</v>
      </c>
      <c r="S2746" s="51">
        <v>-5.1269999999999998</v>
      </c>
      <c r="T2746" s="51">
        <v>-0.26900000000000002</v>
      </c>
      <c r="U2746" s="51">
        <v>2019</v>
      </c>
    </row>
    <row r="2747" spans="1:21" ht="15.5">
      <c r="A2747" s="51">
        <v>648</v>
      </c>
      <c r="B2747" s="51" t="s">
        <v>957</v>
      </c>
      <c r="C2747" s="51" t="s">
        <v>338</v>
      </c>
      <c r="D2747" s="51" t="str">
        <f t="shared" si="42"/>
        <v>NGDP_RThe Gambia</v>
      </c>
      <c r="E2747" s="51" t="s">
        <v>958</v>
      </c>
      <c r="F2747" s="51" t="s">
        <v>340</v>
      </c>
      <c r="G2747" s="51" t="s">
        <v>341</v>
      </c>
      <c r="H2747" s="51" t="s">
        <v>342</v>
      </c>
      <c r="I2747" s="51" t="s">
        <v>343</v>
      </c>
      <c r="J2747" s="51" t="s">
        <v>959</v>
      </c>
      <c r="K2747" s="51">
        <v>48.082000000000001</v>
      </c>
      <c r="L2747" s="51">
        <v>49.463999999999999</v>
      </c>
      <c r="M2747" s="51">
        <v>48.767000000000003</v>
      </c>
      <c r="N2747" s="51">
        <v>50.746000000000002</v>
      </c>
      <c r="O2747" s="51">
        <v>51.732999999999997</v>
      </c>
      <c r="P2747" s="51">
        <v>54.228000000000002</v>
      </c>
      <c r="Q2747" s="51">
        <v>58.151000000000003</v>
      </c>
      <c r="R2747" s="51">
        <v>61.673000000000002</v>
      </c>
      <c r="S2747" s="51">
        <v>61.673000000000002</v>
      </c>
      <c r="T2747" s="51">
        <v>65.373000000000005</v>
      </c>
      <c r="U2747" s="51">
        <v>2018</v>
      </c>
    </row>
    <row r="2748" spans="1:21" ht="15.5">
      <c r="A2748" s="51">
        <v>648</v>
      </c>
      <c r="B2748" s="51" t="s">
        <v>957</v>
      </c>
      <c r="C2748" s="51" t="s">
        <v>345</v>
      </c>
      <c r="D2748" s="51" t="str">
        <f t="shared" si="42"/>
        <v>NGDP_RPCHThe Gambia</v>
      </c>
      <c r="E2748" s="51" t="s">
        <v>958</v>
      </c>
      <c r="F2748" s="51" t="s">
        <v>340</v>
      </c>
      <c r="G2748" s="51" t="s">
        <v>346</v>
      </c>
      <c r="H2748" s="51" t="s">
        <v>347</v>
      </c>
      <c r="I2748" s="51"/>
      <c r="J2748" s="51" t="s">
        <v>348</v>
      </c>
      <c r="K2748" s="51">
        <v>5.242</v>
      </c>
      <c r="L2748" s="51">
        <v>2.8730000000000002</v>
      </c>
      <c r="M2748" s="51">
        <v>-1.407</v>
      </c>
      <c r="N2748" s="51">
        <v>4.0579999999999998</v>
      </c>
      <c r="O2748" s="51">
        <v>1.9430000000000001</v>
      </c>
      <c r="P2748" s="51">
        <v>4.8230000000000004</v>
      </c>
      <c r="Q2748" s="51">
        <v>7.2350000000000003</v>
      </c>
      <c r="R2748" s="51">
        <v>6.0570000000000004</v>
      </c>
      <c r="S2748" s="51">
        <v>0</v>
      </c>
      <c r="T2748" s="51">
        <v>6</v>
      </c>
      <c r="U2748" s="51">
        <v>2018</v>
      </c>
    </row>
    <row r="2749" spans="1:21" ht="15.5">
      <c r="A2749" s="51">
        <v>648</v>
      </c>
      <c r="B2749" s="51" t="s">
        <v>957</v>
      </c>
      <c r="C2749" s="51" t="s">
        <v>349</v>
      </c>
      <c r="D2749" s="51" t="str">
        <f t="shared" si="42"/>
        <v>NGDPThe Gambia</v>
      </c>
      <c r="E2749" s="51" t="s">
        <v>958</v>
      </c>
      <c r="F2749" s="51" t="s">
        <v>155</v>
      </c>
      <c r="G2749" s="51" t="s">
        <v>350</v>
      </c>
      <c r="H2749" s="51" t="s">
        <v>342</v>
      </c>
      <c r="I2749" s="51" t="s">
        <v>343</v>
      </c>
      <c r="J2749" s="51" t="s">
        <v>959</v>
      </c>
      <c r="K2749" s="51">
        <v>45.389000000000003</v>
      </c>
      <c r="L2749" s="51">
        <v>49.463999999999999</v>
      </c>
      <c r="M2749" s="51">
        <v>51.308999999999997</v>
      </c>
      <c r="N2749" s="51">
        <v>58.581000000000003</v>
      </c>
      <c r="O2749" s="51">
        <v>64.39</v>
      </c>
      <c r="P2749" s="51">
        <v>70.141999999999996</v>
      </c>
      <c r="Q2749" s="51">
        <v>80.445999999999998</v>
      </c>
      <c r="R2749" s="51">
        <v>91.418000000000006</v>
      </c>
      <c r="S2749" s="51">
        <v>98</v>
      </c>
      <c r="T2749" s="51">
        <v>108.27</v>
      </c>
      <c r="U2749" s="51">
        <v>2018</v>
      </c>
    </row>
    <row r="2750" spans="1:21" ht="15.5">
      <c r="A2750" s="51">
        <v>648</v>
      </c>
      <c r="B2750" s="51" t="s">
        <v>957</v>
      </c>
      <c r="C2750" s="51" t="s">
        <v>157</v>
      </c>
      <c r="D2750" s="51" t="str">
        <f t="shared" si="42"/>
        <v>NGDPDThe Gambia</v>
      </c>
      <c r="E2750" s="51" t="s">
        <v>958</v>
      </c>
      <c r="F2750" s="51" t="s">
        <v>155</v>
      </c>
      <c r="G2750" s="51" t="s">
        <v>351</v>
      </c>
      <c r="H2750" s="51" t="s">
        <v>352</v>
      </c>
      <c r="I2750" s="51" t="s">
        <v>343</v>
      </c>
      <c r="J2750" s="51" t="s">
        <v>353</v>
      </c>
      <c r="K2750" s="51">
        <v>1.415</v>
      </c>
      <c r="L2750" s="51">
        <v>1.3759999999999999</v>
      </c>
      <c r="M2750" s="51">
        <v>1.2290000000000001</v>
      </c>
      <c r="N2750" s="51">
        <v>1.355</v>
      </c>
      <c r="O2750" s="51">
        <v>1.47</v>
      </c>
      <c r="P2750" s="51">
        <v>1.498</v>
      </c>
      <c r="Q2750" s="51">
        <v>1.6619999999999999</v>
      </c>
      <c r="R2750" s="51">
        <v>1.8180000000000001</v>
      </c>
      <c r="S2750" s="51">
        <v>1.913</v>
      </c>
      <c r="T2750" s="51">
        <v>2.0779999999999998</v>
      </c>
      <c r="U2750" s="51">
        <v>2018</v>
      </c>
    </row>
    <row r="2751" spans="1:21" ht="15.5">
      <c r="A2751" s="51">
        <v>648</v>
      </c>
      <c r="B2751" s="51" t="s">
        <v>957</v>
      </c>
      <c r="C2751" s="51" t="s">
        <v>354</v>
      </c>
      <c r="D2751" s="51" t="str">
        <f t="shared" si="42"/>
        <v>PPPGDPThe Gambia</v>
      </c>
      <c r="E2751" s="51" t="s">
        <v>958</v>
      </c>
      <c r="F2751" s="51" t="s">
        <v>155</v>
      </c>
      <c r="G2751" s="51" t="s">
        <v>355</v>
      </c>
      <c r="H2751" s="51" t="s">
        <v>356</v>
      </c>
      <c r="I2751" s="51" t="s">
        <v>343</v>
      </c>
      <c r="J2751" s="51" t="s">
        <v>353</v>
      </c>
      <c r="K2751" s="51">
        <v>4.1909999999999998</v>
      </c>
      <c r="L2751" s="51">
        <v>4.1660000000000004</v>
      </c>
      <c r="M2751" s="51">
        <v>4.1029999999999998</v>
      </c>
      <c r="N2751" s="51">
        <v>4.3109999999999999</v>
      </c>
      <c r="O2751" s="51">
        <v>4.4459999999999997</v>
      </c>
      <c r="P2751" s="51">
        <v>4.5890000000000004</v>
      </c>
      <c r="Q2751" s="51">
        <v>5.0389999999999997</v>
      </c>
      <c r="R2751" s="51">
        <v>5.4390000000000001</v>
      </c>
      <c r="S2751" s="51">
        <v>5.5049999999999999</v>
      </c>
      <c r="T2751" s="51">
        <v>5.9420000000000002</v>
      </c>
      <c r="U2751" s="51">
        <v>2018</v>
      </c>
    </row>
    <row r="2752" spans="1:21" ht="15.5">
      <c r="A2752" s="51">
        <v>648</v>
      </c>
      <c r="B2752" s="51" t="s">
        <v>957</v>
      </c>
      <c r="C2752" s="51" t="s">
        <v>357</v>
      </c>
      <c r="D2752" s="51" t="str">
        <f t="shared" si="42"/>
        <v>NGDP_DThe Gambia</v>
      </c>
      <c r="E2752" s="51" t="s">
        <v>958</v>
      </c>
      <c r="F2752" s="51" t="s">
        <v>358</v>
      </c>
      <c r="G2752" s="51" t="s">
        <v>359</v>
      </c>
      <c r="H2752" s="51" t="s">
        <v>360</v>
      </c>
      <c r="I2752" s="51"/>
      <c r="J2752" s="51" t="s">
        <v>361</v>
      </c>
      <c r="K2752" s="51">
        <v>94.399000000000001</v>
      </c>
      <c r="L2752" s="51">
        <v>100</v>
      </c>
      <c r="M2752" s="51">
        <v>105.212</v>
      </c>
      <c r="N2752" s="51">
        <v>115.43899999999999</v>
      </c>
      <c r="O2752" s="51">
        <v>124.467</v>
      </c>
      <c r="P2752" s="51">
        <v>129.34800000000001</v>
      </c>
      <c r="Q2752" s="51">
        <v>138.34</v>
      </c>
      <c r="R2752" s="51">
        <v>148.22999999999999</v>
      </c>
      <c r="S2752" s="51">
        <v>158.90299999999999</v>
      </c>
      <c r="T2752" s="51">
        <v>165.619</v>
      </c>
      <c r="U2752" s="51">
        <v>2018</v>
      </c>
    </row>
    <row r="2753" spans="1:21" ht="15.5">
      <c r="A2753" s="51">
        <v>648</v>
      </c>
      <c r="B2753" s="51" t="s">
        <v>957</v>
      </c>
      <c r="C2753" s="51" t="s">
        <v>362</v>
      </c>
      <c r="D2753" s="51" t="str">
        <f t="shared" si="42"/>
        <v>NGDPRPCThe Gambia</v>
      </c>
      <c r="E2753" s="51" t="s">
        <v>958</v>
      </c>
      <c r="F2753" s="51" t="s">
        <v>363</v>
      </c>
      <c r="G2753" s="51" t="s">
        <v>364</v>
      </c>
      <c r="H2753" s="51" t="s">
        <v>342</v>
      </c>
      <c r="I2753" s="51" t="s">
        <v>333</v>
      </c>
      <c r="J2753" s="51" t="s">
        <v>365</v>
      </c>
      <c r="K2753" s="51">
        <v>25239.91</v>
      </c>
      <c r="L2753" s="51">
        <v>25188.84</v>
      </c>
      <c r="M2753" s="51">
        <v>24094.09</v>
      </c>
      <c r="N2753" s="51">
        <v>24328.799999999999</v>
      </c>
      <c r="O2753" s="51">
        <v>24071.34</v>
      </c>
      <c r="P2753" s="51">
        <v>24494.18</v>
      </c>
      <c r="Q2753" s="51">
        <v>25503.61</v>
      </c>
      <c r="R2753" s="51">
        <v>26257.31</v>
      </c>
      <c r="S2753" s="51">
        <v>25491.21</v>
      </c>
      <c r="T2753" s="51">
        <v>26232.959999999999</v>
      </c>
      <c r="U2753" s="51">
        <v>2018</v>
      </c>
    </row>
    <row r="2754" spans="1:21" ht="15.5">
      <c r="A2754" s="51">
        <v>648</v>
      </c>
      <c r="B2754" s="51" t="s">
        <v>957</v>
      </c>
      <c r="C2754" s="51" t="s">
        <v>366</v>
      </c>
      <c r="D2754" s="51" t="str">
        <f t="shared" si="42"/>
        <v>NGDPRPPPPCThe Gambia</v>
      </c>
      <c r="E2754" s="51" t="s">
        <v>958</v>
      </c>
      <c r="F2754" s="51" t="s">
        <v>363</v>
      </c>
      <c r="G2754" s="51" t="s">
        <v>367</v>
      </c>
      <c r="H2754" s="51" t="s">
        <v>368</v>
      </c>
      <c r="I2754" s="51" t="s">
        <v>333</v>
      </c>
      <c r="J2754" s="51" t="s">
        <v>365</v>
      </c>
      <c r="K2754" s="51">
        <v>2135.75</v>
      </c>
      <c r="L2754" s="51">
        <v>2131.4299999999998</v>
      </c>
      <c r="M2754" s="51">
        <v>2038.8</v>
      </c>
      <c r="N2754" s="51">
        <v>2058.66</v>
      </c>
      <c r="O2754" s="51">
        <v>2036.87</v>
      </c>
      <c r="P2754" s="51">
        <v>2072.65</v>
      </c>
      <c r="Q2754" s="51">
        <v>2158.0700000000002</v>
      </c>
      <c r="R2754" s="51">
        <v>2221.85</v>
      </c>
      <c r="S2754" s="51">
        <v>2157.02</v>
      </c>
      <c r="T2754" s="51">
        <v>2219.79</v>
      </c>
      <c r="U2754" s="51">
        <v>2018</v>
      </c>
    </row>
    <row r="2755" spans="1:21" ht="15.5">
      <c r="A2755" s="51">
        <v>648</v>
      </c>
      <c r="B2755" s="51" t="s">
        <v>957</v>
      </c>
      <c r="C2755" s="51" t="s">
        <v>369</v>
      </c>
      <c r="D2755" s="51" t="str">
        <f t="shared" ref="D2755:D2818" si="43">C2755&amp;E2755</f>
        <v>NGDPPCThe Gambia</v>
      </c>
      <c r="E2755" s="51" t="s">
        <v>958</v>
      </c>
      <c r="F2755" s="51" t="s">
        <v>370</v>
      </c>
      <c r="G2755" s="51" t="s">
        <v>371</v>
      </c>
      <c r="H2755" s="51" t="s">
        <v>342</v>
      </c>
      <c r="I2755" s="51" t="s">
        <v>333</v>
      </c>
      <c r="J2755" s="51" t="s">
        <v>372</v>
      </c>
      <c r="K2755" s="51">
        <v>23826.27</v>
      </c>
      <c r="L2755" s="51">
        <v>25188.84</v>
      </c>
      <c r="M2755" s="51">
        <v>25349.81</v>
      </c>
      <c r="N2755" s="51">
        <v>28084.85</v>
      </c>
      <c r="O2755" s="51">
        <v>29960.81</v>
      </c>
      <c r="P2755" s="51">
        <v>31682.720000000001</v>
      </c>
      <c r="Q2755" s="51">
        <v>35281.67</v>
      </c>
      <c r="R2755" s="51">
        <v>38921.26</v>
      </c>
      <c r="S2755" s="51">
        <v>40506.269999999997</v>
      </c>
      <c r="T2755" s="51">
        <v>43446.71</v>
      </c>
      <c r="U2755" s="51">
        <v>2018</v>
      </c>
    </row>
    <row r="2756" spans="1:21" ht="15.5">
      <c r="A2756" s="51">
        <v>648</v>
      </c>
      <c r="B2756" s="51" t="s">
        <v>957</v>
      </c>
      <c r="C2756" s="51" t="s">
        <v>373</v>
      </c>
      <c r="D2756" s="51" t="str">
        <f t="shared" si="43"/>
        <v>NGDPDPCThe Gambia</v>
      </c>
      <c r="E2756" s="51" t="s">
        <v>958</v>
      </c>
      <c r="F2756" s="51" t="s">
        <v>370</v>
      </c>
      <c r="G2756" s="51" t="s">
        <v>374</v>
      </c>
      <c r="H2756" s="51" t="s">
        <v>352</v>
      </c>
      <c r="I2756" s="51" t="s">
        <v>333</v>
      </c>
      <c r="J2756" s="51" t="s">
        <v>372</v>
      </c>
      <c r="K2756" s="51">
        <v>742.78</v>
      </c>
      <c r="L2756" s="51">
        <v>700.51499999999999</v>
      </c>
      <c r="M2756" s="51">
        <v>607.42899999999997</v>
      </c>
      <c r="N2756" s="51">
        <v>649.51099999999997</v>
      </c>
      <c r="O2756" s="51">
        <v>683.99800000000005</v>
      </c>
      <c r="P2756" s="51">
        <v>676.65599999999995</v>
      </c>
      <c r="Q2756" s="51">
        <v>729.03499999999997</v>
      </c>
      <c r="R2756" s="51">
        <v>774.20600000000002</v>
      </c>
      <c r="S2756" s="51">
        <v>790.82899999999995</v>
      </c>
      <c r="T2756" s="51">
        <v>833.85799999999995</v>
      </c>
      <c r="U2756" s="51">
        <v>2018</v>
      </c>
    </row>
    <row r="2757" spans="1:21" ht="15.5">
      <c r="A2757" s="51">
        <v>648</v>
      </c>
      <c r="B2757" s="51" t="s">
        <v>957</v>
      </c>
      <c r="C2757" s="51" t="s">
        <v>375</v>
      </c>
      <c r="D2757" s="51" t="str">
        <f t="shared" si="43"/>
        <v>PPPPCThe Gambia</v>
      </c>
      <c r="E2757" s="51" t="s">
        <v>958</v>
      </c>
      <c r="F2757" s="51" t="s">
        <v>370</v>
      </c>
      <c r="G2757" s="51" t="s">
        <v>376</v>
      </c>
      <c r="H2757" s="51" t="s">
        <v>356</v>
      </c>
      <c r="I2757" s="51" t="s">
        <v>333</v>
      </c>
      <c r="J2757" s="51" t="s">
        <v>372</v>
      </c>
      <c r="K2757" s="51">
        <v>2199.79</v>
      </c>
      <c r="L2757" s="51">
        <v>2121.4899999999998</v>
      </c>
      <c r="M2757" s="51">
        <v>2027.03</v>
      </c>
      <c r="N2757" s="51">
        <v>2066.86</v>
      </c>
      <c r="O2757" s="51">
        <v>2068.7399999999998</v>
      </c>
      <c r="P2757" s="51">
        <v>2072.65</v>
      </c>
      <c r="Q2757" s="51">
        <v>2209.88</v>
      </c>
      <c r="R2757" s="51">
        <v>2315.81</v>
      </c>
      <c r="S2757" s="51">
        <v>2275.5</v>
      </c>
      <c r="T2757" s="51">
        <v>2384.38</v>
      </c>
      <c r="U2757" s="51">
        <v>2018</v>
      </c>
    </row>
    <row r="2758" spans="1:21" ht="15.5">
      <c r="A2758" s="51">
        <v>648</v>
      </c>
      <c r="B2758" s="51" t="s">
        <v>957</v>
      </c>
      <c r="C2758" s="51" t="s">
        <v>377</v>
      </c>
      <c r="D2758" s="51" t="str">
        <f t="shared" si="43"/>
        <v>NGAP_NPGDPThe Gambia</v>
      </c>
      <c r="E2758" s="51" t="s">
        <v>958</v>
      </c>
      <c r="F2758" s="51" t="s">
        <v>378</v>
      </c>
      <c r="G2758" s="51" t="s">
        <v>379</v>
      </c>
      <c r="H2758" s="51" t="s">
        <v>380</v>
      </c>
      <c r="I2758" s="51"/>
      <c r="J2758" s="51"/>
      <c r="K2758" s="51"/>
      <c r="L2758" s="51"/>
      <c r="M2758" s="51"/>
      <c r="N2758" s="51"/>
      <c r="O2758" s="51"/>
      <c r="P2758" s="51"/>
      <c r="Q2758" s="51"/>
      <c r="R2758" s="51"/>
      <c r="S2758" s="51"/>
      <c r="T2758" s="51"/>
      <c r="U2758" s="51"/>
    </row>
    <row r="2759" spans="1:21" ht="15.5">
      <c r="A2759" s="51">
        <v>648</v>
      </c>
      <c r="B2759" s="51" t="s">
        <v>957</v>
      </c>
      <c r="C2759" s="51" t="s">
        <v>381</v>
      </c>
      <c r="D2759" s="51" t="str">
        <f t="shared" si="43"/>
        <v>PPPSHThe Gambia</v>
      </c>
      <c r="E2759" s="51" t="s">
        <v>958</v>
      </c>
      <c r="F2759" s="51" t="s">
        <v>382</v>
      </c>
      <c r="G2759" s="51" t="s">
        <v>383</v>
      </c>
      <c r="H2759" s="51" t="s">
        <v>384</v>
      </c>
      <c r="I2759" s="51"/>
      <c r="J2759" s="51" t="s">
        <v>353</v>
      </c>
      <c r="K2759" s="51">
        <v>4.0000000000000001E-3</v>
      </c>
      <c r="L2759" s="51">
        <v>4.0000000000000001E-3</v>
      </c>
      <c r="M2759" s="51">
        <v>4.0000000000000001E-3</v>
      </c>
      <c r="N2759" s="51">
        <v>4.0000000000000001E-3</v>
      </c>
      <c r="O2759" s="51">
        <v>4.0000000000000001E-3</v>
      </c>
      <c r="P2759" s="51">
        <v>4.0000000000000001E-3</v>
      </c>
      <c r="Q2759" s="51">
        <v>4.0000000000000001E-3</v>
      </c>
      <c r="R2759" s="51">
        <v>4.0000000000000001E-3</v>
      </c>
      <c r="S2759" s="51">
        <v>4.0000000000000001E-3</v>
      </c>
      <c r="T2759" s="51">
        <v>4.0000000000000001E-3</v>
      </c>
      <c r="U2759" s="51">
        <v>2018</v>
      </c>
    </row>
    <row r="2760" spans="1:21" ht="15.5">
      <c r="A2760" s="51">
        <v>648</v>
      </c>
      <c r="B2760" s="51" t="s">
        <v>957</v>
      </c>
      <c r="C2760" s="51" t="s">
        <v>385</v>
      </c>
      <c r="D2760" s="51" t="str">
        <f t="shared" si="43"/>
        <v>PPPEXThe Gambia</v>
      </c>
      <c r="E2760" s="51" t="s">
        <v>958</v>
      </c>
      <c r="F2760" s="51" t="s">
        <v>386</v>
      </c>
      <c r="G2760" s="51" t="s">
        <v>387</v>
      </c>
      <c r="H2760" s="51" t="s">
        <v>388</v>
      </c>
      <c r="I2760" s="51"/>
      <c r="J2760" s="51" t="s">
        <v>353</v>
      </c>
      <c r="K2760" s="51">
        <v>10.831</v>
      </c>
      <c r="L2760" s="51">
        <v>11.872999999999999</v>
      </c>
      <c r="M2760" s="51">
        <v>12.506</v>
      </c>
      <c r="N2760" s="51">
        <v>13.587999999999999</v>
      </c>
      <c r="O2760" s="51">
        <v>14.483000000000001</v>
      </c>
      <c r="P2760" s="51">
        <v>15.286</v>
      </c>
      <c r="Q2760" s="51">
        <v>15.965</v>
      </c>
      <c r="R2760" s="51">
        <v>16.806999999999999</v>
      </c>
      <c r="S2760" s="51">
        <v>17.800999999999998</v>
      </c>
      <c r="T2760" s="51">
        <v>18.221</v>
      </c>
      <c r="U2760" s="51">
        <v>2018</v>
      </c>
    </row>
    <row r="2761" spans="1:21" ht="15.5">
      <c r="A2761" s="51">
        <v>648</v>
      </c>
      <c r="B2761" s="51" t="s">
        <v>957</v>
      </c>
      <c r="C2761" s="51" t="s">
        <v>389</v>
      </c>
      <c r="D2761" s="51" t="str">
        <f t="shared" si="43"/>
        <v>NID_NGDPThe Gambia</v>
      </c>
      <c r="E2761" s="51" t="s">
        <v>958</v>
      </c>
      <c r="F2761" s="51" t="s">
        <v>390</v>
      </c>
      <c r="G2761" s="51" t="s">
        <v>391</v>
      </c>
      <c r="H2761" s="51" t="s">
        <v>392</v>
      </c>
      <c r="I2761" s="51"/>
      <c r="J2761" s="51" t="s">
        <v>959</v>
      </c>
      <c r="K2761" s="51">
        <v>18.274000000000001</v>
      </c>
      <c r="L2761" s="51">
        <v>13.869</v>
      </c>
      <c r="M2761" s="51">
        <v>14.847</v>
      </c>
      <c r="N2761" s="51">
        <v>13.538</v>
      </c>
      <c r="O2761" s="51">
        <v>12.569000000000001</v>
      </c>
      <c r="P2761" s="51">
        <v>20.626999999999999</v>
      </c>
      <c r="Q2761" s="51">
        <v>17.477</v>
      </c>
      <c r="R2761" s="51">
        <v>19.699000000000002</v>
      </c>
      <c r="S2761" s="51">
        <v>17.837</v>
      </c>
      <c r="T2761" s="51">
        <v>21.975999999999999</v>
      </c>
      <c r="U2761" s="51">
        <v>2018</v>
      </c>
    </row>
    <row r="2762" spans="1:21" ht="15.5">
      <c r="A2762" s="51">
        <v>648</v>
      </c>
      <c r="B2762" s="51" t="s">
        <v>957</v>
      </c>
      <c r="C2762" s="51" t="s">
        <v>393</v>
      </c>
      <c r="D2762" s="51" t="str">
        <f t="shared" si="43"/>
        <v>NGSD_NGDPThe Gambia</v>
      </c>
      <c r="E2762" s="51" t="s">
        <v>958</v>
      </c>
      <c r="F2762" s="51" t="s">
        <v>394</v>
      </c>
      <c r="G2762" s="51" t="s">
        <v>395</v>
      </c>
      <c r="H2762" s="51" t="s">
        <v>392</v>
      </c>
      <c r="I2762" s="51"/>
      <c r="J2762" s="51" t="s">
        <v>959</v>
      </c>
      <c r="K2762" s="51">
        <v>13.795999999999999</v>
      </c>
      <c r="L2762" s="51">
        <v>7.1310000000000002</v>
      </c>
      <c r="M2762" s="51">
        <v>7.5090000000000003</v>
      </c>
      <c r="N2762" s="51">
        <v>3.65</v>
      </c>
      <c r="O2762" s="51">
        <v>3.3279999999999998</v>
      </c>
      <c r="P2762" s="51">
        <v>13.233000000000001</v>
      </c>
      <c r="Q2762" s="51">
        <v>7.952</v>
      </c>
      <c r="R2762" s="51">
        <v>14.382999999999999</v>
      </c>
      <c r="S2762" s="51">
        <v>12.332000000000001</v>
      </c>
      <c r="T2762" s="51">
        <v>9.9779999999999998</v>
      </c>
      <c r="U2762" s="51">
        <v>2018</v>
      </c>
    </row>
    <row r="2763" spans="1:21" ht="15.5">
      <c r="A2763" s="51">
        <v>648</v>
      </c>
      <c r="B2763" s="51" t="s">
        <v>957</v>
      </c>
      <c r="C2763" s="51" t="s">
        <v>396</v>
      </c>
      <c r="D2763" s="51" t="str">
        <f t="shared" si="43"/>
        <v>PCPIThe Gambia</v>
      </c>
      <c r="E2763" s="51" t="s">
        <v>958</v>
      </c>
      <c r="F2763" s="51" t="s">
        <v>397</v>
      </c>
      <c r="G2763" s="51" t="s">
        <v>398</v>
      </c>
      <c r="H2763" s="51" t="s">
        <v>360</v>
      </c>
      <c r="I2763" s="51"/>
      <c r="J2763" s="51" t="s">
        <v>960</v>
      </c>
      <c r="K2763" s="51">
        <v>326.70299999999997</v>
      </c>
      <c r="L2763" s="51">
        <v>343.827</v>
      </c>
      <c r="M2763" s="51">
        <v>365.358</v>
      </c>
      <c r="N2763" s="51">
        <v>390.233</v>
      </c>
      <c r="O2763" s="51">
        <v>418.42500000000001</v>
      </c>
      <c r="P2763" s="51">
        <v>452.10599999999999</v>
      </c>
      <c r="Q2763" s="51">
        <v>481.58699999999999</v>
      </c>
      <c r="R2763" s="51">
        <v>515.85599999999999</v>
      </c>
      <c r="S2763" s="51">
        <v>546.45299999999997</v>
      </c>
      <c r="T2763" s="51">
        <v>578.97199999999998</v>
      </c>
      <c r="U2763" s="51">
        <v>2018</v>
      </c>
    </row>
    <row r="2764" spans="1:21" ht="15.5">
      <c r="A2764" s="51">
        <v>648</v>
      </c>
      <c r="B2764" s="51" t="s">
        <v>957</v>
      </c>
      <c r="C2764" s="51" t="s">
        <v>400</v>
      </c>
      <c r="D2764" s="51" t="str">
        <f t="shared" si="43"/>
        <v>PCPIPCHThe Gambia</v>
      </c>
      <c r="E2764" s="51" t="s">
        <v>958</v>
      </c>
      <c r="F2764" s="51" t="s">
        <v>397</v>
      </c>
      <c r="G2764" s="51" t="s">
        <v>401</v>
      </c>
      <c r="H2764" s="51" t="s">
        <v>347</v>
      </c>
      <c r="I2764" s="51"/>
      <c r="J2764" s="51" t="s">
        <v>402</v>
      </c>
      <c r="K2764" s="51">
        <v>4.6449999999999996</v>
      </c>
      <c r="L2764" s="51">
        <v>5.2409999999999997</v>
      </c>
      <c r="M2764" s="51">
        <v>6.2619999999999996</v>
      </c>
      <c r="N2764" s="51">
        <v>6.8079999999999998</v>
      </c>
      <c r="O2764" s="51">
        <v>7.2249999999999996</v>
      </c>
      <c r="P2764" s="51">
        <v>8.0489999999999995</v>
      </c>
      <c r="Q2764" s="51">
        <v>6.5209999999999999</v>
      </c>
      <c r="R2764" s="51">
        <v>7.1159999999999997</v>
      </c>
      <c r="S2764" s="51">
        <v>5.931</v>
      </c>
      <c r="T2764" s="51">
        <v>5.9509999999999996</v>
      </c>
      <c r="U2764" s="51">
        <v>2018</v>
      </c>
    </row>
    <row r="2765" spans="1:21" ht="15.5">
      <c r="A2765" s="51">
        <v>648</v>
      </c>
      <c r="B2765" s="51" t="s">
        <v>957</v>
      </c>
      <c r="C2765" s="51" t="s">
        <v>403</v>
      </c>
      <c r="D2765" s="51" t="str">
        <f t="shared" si="43"/>
        <v>PCPIEThe Gambia</v>
      </c>
      <c r="E2765" s="51" t="s">
        <v>958</v>
      </c>
      <c r="F2765" s="51" t="s">
        <v>404</v>
      </c>
      <c r="G2765" s="51" t="s">
        <v>405</v>
      </c>
      <c r="H2765" s="51" t="s">
        <v>360</v>
      </c>
      <c r="I2765" s="51"/>
      <c r="J2765" s="51" t="s">
        <v>960</v>
      </c>
      <c r="K2765" s="51">
        <v>334.05900000000003</v>
      </c>
      <c r="L2765" s="51">
        <v>352.68400000000003</v>
      </c>
      <c r="M2765" s="51">
        <v>377.19299999999998</v>
      </c>
      <c r="N2765" s="51">
        <v>402.34</v>
      </c>
      <c r="O2765" s="51">
        <v>434.02499999999998</v>
      </c>
      <c r="P2765" s="51">
        <v>464.16899999999998</v>
      </c>
      <c r="Q2765" s="51">
        <v>493.92500000000001</v>
      </c>
      <c r="R2765" s="51">
        <v>531.83600000000001</v>
      </c>
      <c r="S2765" s="51">
        <v>561.96699999999998</v>
      </c>
      <c r="T2765" s="51">
        <v>594.68600000000004</v>
      </c>
      <c r="U2765" s="51">
        <v>2018</v>
      </c>
    </row>
    <row r="2766" spans="1:21" ht="15.5">
      <c r="A2766" s="51">
        <v>648</v>
      </c>
      <c r="B2766" s="51" t="s">
        <v>957</v>
      </c>
      <c r="C2766" s="51" t="s">
        <v>406</v>
      </c>
      <c r="D2766" s="51" t="str">
        <f t="shared" si="43"/>
        <v>PCPIEPCHThe Gambia</v>
      </c>
      <c r="E2766" s="51" t="s">
        <v>958</v>
      </c>
      <c r="F2766" s="51" t="s">
        <v>404</v>
      </c>
      <c r="G2766" s="51" t="s">
        <v>407</v>
      </c>
      <c r="H2766" s="51" t="s">
        <v>347</v>
      </c>
      <c r="I2766" s="51"/>
      <c r="J2766" s="51" t="s">
        <v>408</v>
      </c>
      <c r="K2766" s="51">
        <v>4.9080000000000004</v>
      </c>
      <c r="L2766" s="51">
        <v>5.5750000000000002</v>
      </c>
      <c r="M2766" s="51">
        <v>6.95</v>
      </c>
      <c r="N2766" s="51">
        <v>6.6669999999999998</v>
      </c>
      <c r="O2766" s="51">
        <v>7.875</v>
      </c>
      <c r="P2766" s="51">
        <v>6.9450000000000003</v>
      </c>
      <c r="Q2766" s="51">
        <v>6.4109999999999996</v>
      </c>
      <c r="R2766" s="51">
        <v>7.6760000000000002</v>
      </c>
      <c r="S2766" s="51">
        <v>5.665</v>
      </c>
      <c r="T2766" s="51">
        <v>5.8220000000000001</v>
      </c>
      <c r="U2766" s="51">
        <v>2018</v>
      </c>
    </row>
    <row r="2767" spans="1:21" ht="15.5">
      <c r="A2767" s="51">
        <v>648</v>
      </c>
      <c r="B2767" s="51" t="s">
        <v>957</v>
      </c>
      <c r="C2767" s="51" t="s">
        <v>409</v>
      </c>
      <c r="D2767" s="51" t="str">
        <f t="shared" si="43"/>
        <v>FLIBOR6The Gambia</v>
      </c>
      <c r="E2767" s="51" t="s">
        <v>958</v>
      </c>
      <c r="F2767" s="51" t="s">
        <v>410</v>
      </c>
      <c r="G2767" s="51"/>
      <c r="H2767" s="51" t="s">
        <v>384</v>
      </c>
      <c r="I2767" s="51"/>
      <c r="J2767" s="51"/>
      <c r="K2767" s="51"/>
      <c r="L2767" s="51"/>
      <c r="M2767" s="51"/>
      <c r="N2767" s="51"/>
      <c r="O2767" s="51"/>
      <c r="P2767" s="51"/>
      <c r="Q2767" s="51"/>
      <c r="R2767" s="51"/>
      <c r="S2767" s="51"/>
      <c r="T2767" s="51"/>
      <c r="U2767" s="51"/>
    </row>
    <row r="2768" spans="1:21" ht="15.5">
      <c r="A2768" s="51">
        <v>648</v>
      </c>
      <c r="B2768" s="51" t="s">
        <v>957</v>
      </c>
      <c r="C2768" s="51" t="s">
        <v>411</v>
      </c>
      <c r="D2768" s="51" t="str">
        <f t="shared" si="43"/>
        <v>TM_RPCHThe Gambia</v>
      </c>
      <c r="E2768" s="51" t="s">
        <v>958</v>
      </c>
      <c r="F2768" s="51" t="s">
        <v>412</v>
      </c>
      <c r="G2768" s="51" t="s">
        <v>413</v>
      </c>
      <c r="H2768" s="51" t="s">
        <v>347</v>
      </c>
      <c r="I2768" s="51"/>
      <c r="J2768" s="51" t="s">
        <v>961</v>
      </c>
      <c r="K2768" s="51">
        <v>13.722</v>
      </c>
      <c r="L2768" s="51">
        <v>-0.56799999999999995</v>
      </c>
      <c r="M2768" s="51">
        <v>20.442</v>
      </c>
      <c r="N2768" s="51">
        <v>5.056</v>
      </c>
      <c r="O2768" s="51">
        <v>-3.032</v>
      </c>
      <c r="P2768" s="51">
        <v>22.628</v>
      </c>
      <c r="Q2768" s="51">
        <v>8.3780000000000001</v>
      </c>
      <c r="R2768" s="51">
        <v>10.272</v>
      </c>
      <c r="S2768" s="51">
        <v>1.044</v>
      </c>
      <c r="T2768" s="51">
        <v>22.667999999999999</v>
      </c>
      <c r="U2768" s="51">
        <v>2018</v>
      </c>
    </row>
    <row r="2769" spans="1:21" ht="15.5">
      <c r="A2769" s="51">
        <v>648</v>
      </c>
      <c r="B2769" s="51" t="s">
        <v>957</v>
      </c>
      <c r="C2769" s="51" t="s">
        <v>415</v>
      </c>
      <c r="D2769" s="51" t="str">
        <f t="shared" si="43"/>
        <v>TMG_RPCHThe Gambia</v>
      </c>
      <c r="E2769" s="51" t="s">
        <v>958</v>
      </c>
      <c r="F2769" s="51" t="s">
        <v>416</v>
      </c>
      <c r="G2769" s="51" t="s">
        <v>417</v>
      </c>
      <c r="H2769" s="51" t="s">
        <v>347</v>
      </c>
      <c r="I2769" s="51"/>
      <c r="J2769" s="51" t="s">
        <v>961</v>
      </c>
      <c r="K2769" s="51">
        <v>19.789000000000001</v>
      </c>
      <c r="L2769" s="51">
        <v>6.84</v>
      </c>
      <c r="M2769" s="51">
        <v>7.3689999999999998</v>
      </c>
      <c r="N2769" s="51">
        <v>5.9089999999999998</v>
      </c>
      <c r="O2769" s="51">
        <v>8.8840000000000003</v>
      </c>
      <c r="P2769" s="51">
        <v>6</v>
      </c>
      <c r="Q2769" s="51">
        <v>6</v>
      </c>
      <c r="R2769" s="51">
        <v>5.8319999999999999</v>
      </c>
      <c r="S2769" s="51">
        <v>5.5250000000000004</v>
      </c>
      <c r="T2769" s="51">
        <v>5.4480000000000004</v>
      </c>
      <c r="U2769" s="51">
        <v>2018</v>
      </c>
    </row>
    <row r="2770" spans="1:21" ht="15.5">
      <c r="A2770" s="51">
        <v>648</v>
      </c>
      <c r="B2770" s="51" t="s">
        <v>957</v>
      </c>
      <c r="C2770" s="51" t="s">
        <v>418</v>
      </c>
      <c r="D2770" s="51" t="str">
        <f t="shared" si="43"/>
        <v>TX_RPCHThe Gambia</v>
      </c>
      <c r="E2770" s="51" t="s">
        <v>958</v>
      </c>
      <c r="F2770" s="51" t="s">
        <v>419</v>
      </c>
      <c r="G2770" s="51" t="s">
        <v>420</v>
      </c>
      <c r="H2770" s="51" t="s">
        <v>347</v>
      </c>
      <c r="I2770" s="51"/>
      <c r="J2770" s="51" t="s">
        <v>961</v>
      </c>
      <c r="K2770" s="51">
        <v>15.884</v>
      </c>
      <c r="L2770" s="51">
        <v>-8.2629999999999999</v>
      </c>
      <c r="M2770" s="51">
        <v>-9.92</v>
      </c>
      <c r="N2770" s="51">
        <v>-11.782999999999999</v>
      </c>
      <c r="O2770" s="51">
        <v>13.938000000000001</v>
      </c>
      <c r="P2770" s="51">
        <v>5.9690000000000003</v>
      </c>
      <c r="Q2770" s="51">
        <v>26.277000000000001</v>
      </c>
      <c r="R2770" s="51">
        <v>19.693999999999999</v>
      </c>
      <c r="S2770" s="51">
        <v>-36.362000000000002</v>
      </c>
      <c r="T2770" s="51">
        <v>40.606999999999999</v>
      </c>
      <c r="U2770" s="51">
        <v>2018</v>
      </c>
    </row>
    <row r="2771" spans="1:21" ht="15.5">
      <c r="A2771" s="51">
        <v>648</v>
      </c>
      <c r="B2771" s="51" t="s">
        <v>957</v>
      </c>
      <c r="C2771" s="51" t="s">
        <v>421</v>
      </c>
      <c r="D2771" s="51" t="str">
        <f t="shared" si="43"/>
        <v>TXG_RPCHThe Gambia</v>
      </c>
      <c r="E2771" s="51" t="s">
        <v>958</v>
      </c>
      <c r="F2771" s="51" t="s">
        <v>422</v>
      </c>
      <c r="G2771" s="51" t="s">
        <v>423</v>
      </c>
      <c r="H2771" s="51" t="s">
        <v>347</v>
      </c>
      <c r="I2771" s="51"/>
      <c r="J2771" s="51" t="s">
        <v>961</v>
      </c>
      <c r="K2771" s="51">
        <v>4.6989999999999998</v>
      </c>
      <c r="L2771" s="51">
        <v>4.0469999999999997</v>
      </c>
      <c r="M2771" s="51">
        <v>4.0190000000000001</v>
      </c>
      <c r="N2771" s="51">
        <v>4.6260000000000003</v>
      </c>
      <c r="O2771" s="51">
        <v>4.6769999999999996</v>
      </c>
      <c r="P2771" s="51">
        <v>5.1680000000000001</v>
      </c>
      <c r="Q2771" s="51">
        <v>5.1680000000000001</v>
      </c>
      <c r="R2771" s="51">
        <v>5.1680000000000001</v>
      </c>
      <c r="S2771" s="51">
        <v>5.1680000000000001</v>
      </c>
      <c r="T2771" s="51">
        <v>5.1680000000000001</v>
      </c>
      <c r="U2771" s="51">
        <v>2018</v>
      </c>
    </row>
    <row r="2772" spans="1:21" ht="15.5">
      <c r="A2772" s="51">
        <v>648</v>
      </c>
      <c r="B2772" s="51" t="s">
        <v>957</v>
      </c>
      <c r="C2772" s="51" t="s">
        <v>424</v>
      </c>
      <c r="D2772" s="51" t="str">
        <f t="shared" si="43"/>
        <v>LURThe Gambia</v>
      </c>
      <c r="E2772" s="51" t="s">
        <v>958</v>
      </c>
      <c r="F2772" s="51" t="s">
        <v>425</v>
      </c>
      <c r="G2772" s="51" t="s">
        <v>426</v>
      </c>
      <c r="H2772" s="51" t="s">
        <v>427</v>
      </c>
      <c r="I2772" s="51"/>
      <c r="J2772" s="51"/>
      <c r="K2772" s="51"/>
      <c r="L2772" s="51"/>
      <c r="M2772" s="51"/>
      <c r="N2772" s="51"/>
      <c r="O2772" s="51"/>
      <c r="P2772" s="51"/>
      <c r="Q2772" s="51"/>
      <c r="R2772" s="51"/>
      <c r="S2772" s="51"/>
      <c r="T2772" s="51"/>
      <c r="U2772" s="51"/>
    </row>
    <row r="2773" spans="1:21" ht="15.5">
      <c r="A2773" s="51">
        <v>648</v>
      </c>
      <c r="B2773" s="51" t="s">
        <v>957</v>
      </c>
      <c r="C2773" s="51" t="s">
        <v>428</v>
      </c>
      <c r="D2773" s="51" t="str">
        <f t="shared" si="43"/>
        <v>LEThe Gambia</v>
      </c>
      <c r="E2773" s="51" t="s">
        <v>958</v>
      </c>
      <c r="F2773" s="51" t="s">
        <v>429</v>
      </c>
      <c r="G2773" s="51" t="s">
        <v>430</v>
      </c>
      <c r="H2773" s="51" t="s">
        <v>431</v>
      </c>
      <c r="I2773" s="51" t="s">
        <v>432</v>
      </c>
      <c r="J2773" s="51"/>
      <c r="K2773" s="51"/>
      <c r="L2773" s="51"/>
      <c r="M2773" s="51"/>
      <c r="N2773" s="51"/>
      <c r="O2773" s="51"/>
      <c r="P2773" s="51"/>
      <c r="Q2773" s="51"/>
      <c r="R2773" s="51"/>
      <c r="S2773" s="51"/>
      <c r="T2773" s="51"/>
      <c r="U2773" s="51"/>
    </row>
    <row r="2774" spans="1:21" ht="15.5">
      <c r="A2774" s="51">
        <v>648</v>
      </c>
      <c r="B2774" s="51" t="s">
        <v>957</v>
      </c>
      <c r="C2774" s="51" t="s">
        <v>433</v>
      </c>
      <c r="D2774" s="51" t="str">
        <f t="shared" si="43"/>
        <v>LPThe Gambia</v>
      </c>
      <c r="E2774" s="51" t="s">
        <v>958</v>
      </c>
      <c r="F2774" s="51" t="s">
        <v>434</v>
      </c>
      <c r="G2774" s="51" t="s">
        <v>435</v>
      </c>
      <c r="H2774" s="51" t="s">
        <v>431</v>
      </c>
      <c r="I2774" s="51" t="s">
        <v>432</v>
      </c>
      <c r="J2774" s="51" t="s">
        <v>962</v>
      </c>
      <c r="K2774" s="51">
        <v>1.905</v>
      </c>
      <c r="L2774" s="51">
        <v>1.964</v>
      </c>
      <c r="M2774" s="51">
        <v>2.024</v>
      </c>
      <c r="N2774" s="51">
        <v>2.0859999999999999</v>
      </c>
      <c r="O2774" s="51">
        <v>2.149</v>
      </c>
      <c r="P2774" s="51">
        <v>2.214</v>
      </c>
      <c r="Q2774" s="51">
        <v>2.2799999999999998</v>
      </c>
      <c r="R2774" s="51">
        <v>2.3490000000000002</v>
      </c>
      <c r="S2774" s="51">
        <v>2.419</v>
      </c>
      <c r="T2774" s="51">
        <v>2.492</v>
      </c>
      <c r="U2774" s="51">
        <v>2018</v>
      </c>
    </row>
    <row r="2775" spans="1:21" ht="15.5">
      <c r="A2775" s="51">
        <v>648</v>
      </c>
      <c r="B2775" s="51" t="s">
        <v>957</v>
      </c>
      <c r="C2775" s="51" t="s">
        <v>437</v>
      </c>
      <c r="D2775" s="51" t="str">
        <f t="shared" si="43"/>
        <v>GGRThe Gambia</v>
      </c>
      <c r="E2775" s="51" t="s">
        <v>958</v>
      </c>
      <c r="F2775" s="51" t="s">
        <v>438</v>
      </c>
      <c r="G2775" s="51" t="s">
        <v>439</v>
      </c>
      <c r="H2775" s="51" t="s">
        <v>342</v>
      </c>
      <c r="I2775" s="51" t="s">
        <v>343</v>
      </c>
      <c r="J2775" s="51" t="s">
        <v>963</v>
      </c>
      <c r="K2775" s="51">
        <v>7.3970000000000002</v>
      </c>
      <c r="L2775" s="51">
        <v>5.992</v>
      </c>
      <c r="M2775" s="51">
        <v>7.72</v>
      </c>
      <c r="N2775" s="51">
        <v>8.32</v>
      </c>
      <c r="O2775" s="51">
        <v>8.4659999999999993</v>
      </c>
      <c r="P2775" s="51">
        <v>13.515000000000001</v>
      </c>
      <c r="Q2775" s="51">
        <v>12.135</v>
      </c>
      <c r="R2775" s="51">
        <v>19.238</v>
      </c>
      <c r="S2775" s="51">
        <v>21.283000000000001</v>
      </c>
      <c r="T2775" s="51">
        <v>23.289000000000001</v>
      </c>
      <c r="U2775" s="51">
        <v>2018</v>
      </c>
    </row>
    <row r="2776" spans="1:21" ht="15.5">
      <c r="A2776" s="51">
        <v>648</v>
      </c>
      <c r="B2776" s="51" t="s">
        <v>957</v>
      </c>
      <c r="C2776" s="51" t="s">
        <v>441</v>
      </c>
      <c r="D2776" s="51" t="str">
        <f t="shared" si="43"/>
        <v>GGR_NGDPThe Gambia</v>
      </c>
      <c r="E2776" s="51" t="s">
        <v>958</v>
      </c>
      <c r="F2776" s="51" t="s">
        <v>438</v>
      </c>
      <c r="G2776" s="51" t="s">
        <v>439</v>
      </c>
      <c r="H2776" s="51" t="s">
        <v>392</v>
      </c>
      <c r="I2776" s="51"/>
      <c r="J2776" s="51" t="s">
        <v>442</v>
      </c>
      <c r="K2776" s="51">
        <v>16.295999999999999</v>
      </c>
      <c r="L2776" s="51">
        <v>12.114000000000001</v>
      </c>
      <c r="M2776" s="51">
        <v>15.045999999999999</v>
      </c>
      <c r="N2776" s="51">
        <v>14.202999999999999</v>
      </c>
      <c r="O2776" s="51">
        <v>13.148</v>
      </c>
      <c r="P2776" s="51">
        <v>19.268000000000001</v>
      </c>
      <c r="Q2776" s="51">
        <v>15.085000000000001</v>
      </c>
      <c r="R2776" s="51">
        <v>21.044</v>
      </c>
      <c r="S2776" s="51">
        <v>21.716999999999999</v>
      </c>
      <c r="T2776" s="51">
        <v>21.51</v>
      </c>
      <c r="U2776" s="51">
        <v>2018</v>
      </c>
    </row>
    <row r="2777" spans="1:21" ht="15.5">
      <c r="A2777" s="51">
        <v>648</v>
      </c>
      <c r="B2777" s="51" t="s">
        <v>957</v>
      </c>
      <c r="C2777" s="51" t="s">
        <v>443</v>
      </c>
      <c r="D2777" s="51" t="str">
        <f t="shared" si="43"/>
        <v>GGXThe Gambia</v>
      </c>
      <c r="E2777" s="51" t="s">
        <v>958</v>
      </c>
      <c r="F2777" s="51" t="s">
        <v>444</v>
      </c>
      <c r="G2777" s="51" t="s">
        <v>445</v>
      </c>
      <c r="H2777" s="51" t="s">
        <v>342</v>
      </c>
      <c r="I2777" s="51" t="s">
        <v>343</v>
      </c>
      <c r="J2777" s="51" t="s">
        <v>963</v>
      </c>
      <c r="K2777" s="51">
        <v>8.6780000000000008</v>
      </c>
      <c r="L2777" s="51">
        <v>8.7420000000000009</v>
      </c>
      <c r="M2777" s="51">
        <v>9.74</v>
      </c>
      <c r="N2777" s="51">
        <v>11.468999999999999</v>
      </c>
      <c r="O2777" s="51">
        <v>12.585000000000001</v>
      </c>
      <c r="P2777" s="51">
        <v>17.007999999999999</v>
      </c>
      <c r="Q2777" s="51">
        <v>17.007999999999999</v>
      </c>
      <c r="R2777" s="51">
        <v>21.552</v>
      </c>
      <c r="S2777" s="51">
        <v>23.154</v>
      </c>
      <c r="T2777" s="51">
        <v>27.486000000000001</v>
      </c>
      <c r="U2777" s="51">
        <v>2018</v>
      </c>
    </row>
    <row r="2778" spans="1:21" ht="15.5">
      <c r="A2778" s="51">
        <v>648</v>
      </c>
      <c r="B2778" s="51" t="s">
        <v>957</v>
      </c>
      <c r="C2778" s="51" t="s">
        <v>446</v>
      </c>
      <c r="D2778" s="51" t="str">
        <f t="shared" si="43"/>
        <v>GGX_NGDPThe Gambia</v>
      </c>
      <c r="E2778" s="51" t="s">
        <v>958</v>
      </c>
      <c r="F2778" s="51" t="s">
        <v>444</v>
      </c>
      <c r="G2778" s="51" t="s">
        <v>445</v>
      </c>
      <c r="H2778" s="51" t="s">
        <v>392</v>
      </c>
      <c r="I2778" s="51"/>
      <c r="J2778" s="51" t="s">
        <v>447</v>
      </c>
      <c r="K2778" s="51">
        <v>19.119</v>
      </c>
      <c r="L2778" s="51">
        <v>17.673999999999999</v>
      </c>
      <c r="M2778" s="51">
        <v>18.981999999999999</v>
      </c>
      <c r="N2778" s="51">
        <v>19.577999999999999</v>
      </c>
      <c r="O2778" s="51">
        <v>19.545000000000002</v>
      </c>
      <c r="P2778" s="51">
        <v>24.248000000000001</v>
      </c>
      <c r="Q2778" s="51">
        <v>21.141999999999999</v>
      </c>
      <c r="R2778" s="51">
        <v>23.574999999999999</v>
      </c>
      <c r="S2778" s="51">
        <v>23.626999999999999</v>
      </c>
      <c r="T2778" s="51">
        <v>25.385999999999999</v>
      </c>
      <c r="U2778" s="51">
        <v>2018</v>
      </c>
    </row>
    <row r="2779" spans="1:21" ht="15.5">
      <c r="A2779" s="51">
        <v>648</v>
      </c>
      <c r="B2779" s="51" t="s">
        <v>957</v>
      </c>
      <c r="C2779" s="51" t="s">
        <v>448</v>
      </c>
      <c r="D2779" s="51" t="str">
        <f t="shared" si="43"/>
        <v>GGXCNLThe Gambia</v>
      </c>
      <c r="E2779" s="51" t="s">
        <v>958</v>
      </c>
      <c r="F2779" s="51" t="s">
        <v>449</v>
      </c>
      <c r="G2779" s="51" t="s">
        <v>450</v>
      </c>
      <c r="H2779" s="51" t="s">
        <v>342</v>
      </c>
      <c r="I2779" s="51" t="s">
        <v>343</v>
      </c>
      <c r="J2779" s="51" t="s">
        <v>963</v>
      </c>
      <c r="K2779" s="51">
        <v>-1.2809999999999999</v>
      </c>
      <c r="L2779" s="51">
        <v>-2.75</v>
      </c>
      <c r="M2779" s="51">
        <v>-2.02</v>
      </c>
      <c r="N2779" s="51">
        <v>-3.149</v>
      </c>
      <c r="O2779" s="51">
        <v>-4.1189999999999998</v>
      </c>
      <c r="P2779" s="51">
        <v>-3.4929999999999999</v>
      </c>
      <c r="Q2779" s="51">
        <v>-4.8719999999999999</v>
      </c>
      <c r="R2779" s="51">
        <v>-2.3140000000000001</v>
      </c>
      <c r="S2779" s="51">
        <v>-1.8720000000000001</v>
      </c>
      <c r="T2779" s="51">
        <v>-4.1970000000000001</v>
      </c>
      <c r="U2779" s="51">
        <v>2018</v>
      </c>
    </row>
    <row r="2780" spans="1:21" ht="15.5">
      <c r="A2780" s="51">
        <v>648</v>
      </c>
      <c r="B2780" s="51" t="s">
        <v>957</v>
      </c>
      <c r="C2780" s="51" t="s">
        <v>451</v>
      </c>
      <c r="D2780" s="51" t="str">
        <f t="shared" si="43"/>
        <v>GGXCNL_NGDPThe Gambia</v>
      </c>
      <c r="E2780" s="51" t="s">
        <v>958</v>
      </c>
      <c r="F2780" s="51" t="s">
        <v>449</v>
      </c>
      <c r="G2780" s="51" t="s">
        <v>450</v>
      </c>
      <c r="H2780" s="51" t="s">
        <v>392</v>
      </c>
      <c r="I2780" s="51"/>
      <c r="J2780" s="51" t="s">
        <v>452</v>
      </c>
      <c r="K2780" s="51">
        <v>-2.823</v>
      </c>
      <c r="L2780" s="51">
        <v>-5.5590000000000002</v>
      </c>
      <c r="M2780" s="51">
        <v>-3.9369999999999998</v>
      </c>
      <c r="N2780" s="51">
        <v>-5.375</v>
      </c>
      <c r="O2780" s="51">
        <v>-6.3970000000000002</v>
      </c>
      <c r="P2780" s="51">
        <v>-4.9800000000000004</v>
      </c>
      <c r="Q2780" s="51">
        <v>-6.0570000000000004</v>
      </c>
      <c r="R2780" s="51">
        <v>-2.5310000000000001</v>
      </c>
      <c r="S2780" s="51">
        <v>-1.91</v>
      </c>
      <c r="T2780" s="51">
        <v>-3.8759999999999999</v>
      </c>
      <c r="U2780" s="51">
        <v>2018</v>
      </c>
    </row>
    <row r="2781" spans="1:21" ht="15.5">
      <c r="A2781" s="51">
        <v>648</v>
      </c>
      <c r="B2781" s="51" t="s">
        <v>957</v>
      </c>
      <c r="C2781" s="51" t="s">
        <v>453</v>
      </c>
      <c r="D2781" s="51" t="str">
        <f t="shared" si="43"/>
        <v>GGSBThe Gambia</v>
      </c>
      <c r="E2781" s="51" t="s">
        <v>958</v>
      </c>
      <c r="F2781" s="51" t="s">
        <v>454</v>
      </c>
      <c r="G2781" s="51" t="s">
        <v>455</v>
      </c>
      <c r="H2781" s="51" t="s">
        <v>342</v>
      </c>
      <c r="I2781" s="51" t="s">
        <v>343</v>
      </c>
      <c r="J2781" s="51" t="s">
        <v>963</v>
      </c>
      <c r="K2781" s="51">
        <v>-3.8929999999999998</v>
      </c>
      <c r="L2781" s="51">
        <v>-3.4750000000000001</v>
      </c>
      <c r="M2781" s="51">
        <v>-3.3050000000000002</v>
      </c>
      <c r="N2781" s="51">
        <v>-3.871</v>
      </c>
      <c r="O2781" s="51">
        <v>-4.827</v>
      </c>
      <c r="P2781" s="51">
        <v>-8.8979999999999997</v>
      </c>
      <c r="Q2781" s="51">
        <v>-7.5049999999999999</v>
      </c>
      <c r="R2781" s="51">
        <v>-8.7989999999999995</v>
      </c>
      <c r="S2781" s="51">
        <v>-9.6639999999999997</v>
      </c>
      <c r="T2781" s="51">
        <v>-12.224</v>
      </c>
      <c r="U2781" s="51">
        <v>2018</v>
      </c>
    </row>
    <row r="2782" spans="1:21" ht="15.5">
      <c r="A2782" s="51">
        <v>648</v>
      </c>
      <c r="B2782" s="51" t="s">
        <v>957</v>
      </c>
      <c r="C2782" s="51" t="s">
        <v>456</v>
      </c>
      <c r="D2782" s="51" t="str">
        <f t="shared" si="43"/>
        <v>GGSB_NPGDPThe Gambia</v>
      </c>
      <c r="E2782" s="51" t="s">
        <v>958</v>
      </c>
      <c r="F2782" s="51" t="s">
        <v>454</v>
      </c>
      <c r="G2782" s="51" t="s">
        <v>455</v>
      </c>
      <c r="H2782" s="51" t="s">
        <v>380</v>
      </c>
      <c r="I2782" s="51"/>
      <c r="J2782" s="51"/>
      <c r="K2782" s="51"/>
      <c r="L2782" s="51"/>
      <c r="M2782" s="51"/>
      <c r="N2782" s="51"/>
      <c r="O2782" s="51"/>
      <c r="P2782" s="51"/>
      <c r="Q2782" s="51"/>
      <c r="R2782" s="51"/>
      <c r="S2782" s="51"/>
      <c r="T2782" s="51"/>
      <c r="U2782" s="51"/>
    </row>
    <row r="2783" spans="1:21" ht="15.5">
      <c r="A2783" s="51">
        <v>648</v>
      </c>
      <c r="B2783" s="51" t="s">
        <v>957</v>
      </c>
      <c r="C2783" s="51" t="s">
        <v>457</v>
      </c>
      <c r="D2783" s="51" t="str">
        <f t="shared" si="43"/>
        <v>GGXONLBThe Gambia</v>
      </c>
      <c r="E2783" s="51" t="s">
        <v>958</v>
      </c>
      <c r="F2783" s="51" t="s">
        <v>458</v>
      </c>
      <c r="G2783" s="51" t="s">
        <v>459</v>
      </c>
      <c r="H2783" s="51" t="s">
        <v>342</v>
      </c>
      <c r="I2783" s="51" t="s">
        <v>343</v>
      </c>
      <c r="J2783" s="51" t="s">
        <v>963</v>
      </c>
      <c r="K2783" s="51">
        <v>-6.9000000000000006E-2</v>
      </c>
      <c r="L2783" s="51">
        <v>-1.4430000000000001</v>
      </c>
      <c r="M2783" s="51">
        <v>-0.125</v>
      </c>
      <c r="N2783" s="51">
        <v>-0.35099999999999998</v>
      </c>
      <c r="O2783" s="51">
        <v>-0.85799999999999998</v>
      </c>
      <c r="P2783" s="51">
        <v>-0.112</v>
      </c>
      <c r="Q2783" s="51">
        <v>-2.3959999999999999</v>
      </c>
      <c r="R2783" s="51">
        <v>0.52900000000000003</v>
      </c>
      <c r="S2783" s="51">
        <v>1.095</v>
      </c>
      <c r="T2783" s="51">
        <v>-1.3959999999999999</v>
      </c>
      <c r="U2783" s="51">
        <v>2018</v>
      </c>
    </row>
    <row r="2784" spans="1:21" ht="15.5">
      <c r="A2784" s="51">
        <v>648</v>
      </c>
      <c r="B2784" s="51" t="s">
        <v>957</v>
      </c>
      <c r="C2784" s="51" t="s">
        <v>460</v>
      </c>
      <c r="D2784" s="51" t="str">
        <f t="shared" si="43"/>
        <v>GGXONLB_NGDPThe Gambia</v>
      </c>
      <c r="E2784" s="51" t="s">
        <v>958</v>
      </c>
      <c r="F2784" s="51" t="s">
        <v>458</v>
      </c>
      <c r="G2784" s="51" t="s">
        <v>459</v>
      </c>
      <c r="H2784" s="51" t="s">
        <v>392</v>
      </c>
      <c r="I2784" s="51"/>
      <c r="J2784" s="51" t="s">
        <v>461</v>
      </c>
      <c r="K2784" s="51">
        <v>-0.152</v>
      </c>
      <c r="L2784" s="51">
        <v>-2.9169999999999998</v>
      </c>
      <c r="M2784" s="51">
        <v>-0.24399999999999999</v>
      </c>
      <c r="N2784" s="51">
        <v>-0.59899999999999998</v>
      </c>
      <c r="O2784" s="51">
        <v>-1.3320000000000001</v>
      </c>
      <c r="P2784" s="51">
        <v>-0.16</v>
      </c>
      <c r="Q2784" s="51">
        <v>-2.9780000000000002</v>
      </c>
      <c r="R2784" s="51">
        <v>0.57899999999999996</v>
      </c>
      <c r="S2784" s="51">
        <v>1.117</v>
      </c>
      <c r="T2784" s="51">
        <v>-1.2889999999999999</v>
      </c>
      <c r="U2784" s="51">
        <v>2018</v>
      </c>
    </row>
    <row r="2785" spans="1:21" ht="15.5">
      <c r="A2785" s="51">
        <v>648</v>
      </c>
      <c r="B2785" s="51" t="s">
        <v>957</v>
      </c>
      <c r="C2785" s="51" t="s">
        <v>462</v>
      </c>
      <c r="D2785" s="51" t="str">
        <f t="shared" si="43"/>
        <v>GGXWDNThe Gambia</v>
      </c>
      <c r="E2785" s="51" t="s">
        <v>958</v>
      </c>
      <c r="F2785" s="51" t="s">
        <v>463</v>
      </c>
      <c r="G2785" s="51" t="s">
        <v>464</v>
      </c>
      <c r="H2785" s="51" t="s">
        <v>342</v>
      </c>
      <c r="I2785" s="51" t="s">
        <v>343</v>
      </c>
      <c r="J2785" s="51"/>
      <c r="K2785" s="51"/>
      <c r="L2785" s="51"/>
      <c r="M2785" s="51"/>
      <c r="N2785" s="51"/>
      <c r="O2785" s="51"/>
      <c r="P2785" s="51"/>
      <c r="Q2785" s="51"/>
      <c r="R2785" s="51"/>
      <c r="S2785" s="51"/>
      <c r="T2785" s="51"/>
      <c r="U2785" s="51"/>
    </row>
    <row r="2786" spans="1:21" ht="15.5">
      <c r="A2786" s="51">
        <v>648</v>
      </c>
      <c r="B2786" s="51" t="s">
        <v>957</v>
      </c>
      <c r="C2786" s="51" t="s">
        <v>465</v>
      </c>
      <c r="D2786" s="51" t="str">
        <f t="shared" si="43"/>
        <v>GGXWDN_NGDPThe Gambia</v>
      </c>
      <c r="E2786" s="51" t="s">
        <v>958</v>
      </c>
      <c r="F2786" s="51" t="s">
        <v>463</v>
      </c>
      <c r="G2786" s="51" t="s">
        <v>464</v>
      </c>
      <c r="H2786" s="51" t="s">
        <v>392</v>
      </c>
      <c r="I2786" s="51"/>
      <c r="J2786" s="51"/>
      <c r="K2786" s="51"/>
      <c r="L2786" s="51"/>
      <c r="M2786" s="51"/>
      <c r="N2786" s="51"/>
      <c r="O2786" s="51"/>
      <c r="P2786" s="51"/>
      <c r="Q2786" s="51"/>
      <c r="R2786" s="51"/>
      <c r="S2786" s="51"/>
      <c r="T2786" s="51"/>
      <c r="U2786" s="51"/>
    </row>
    <row r="2787" spans="1:21" ht="15.5">
      <c r="A2787" s="51">
        <v>648</v>
      </c>
      <c r="B2787" s="51" t="s">
        <v>957</v>
      </c>
      <c r="C2787" s="51" t="s">
        <v>466</v>
      </c>
      <c r="D2787" s="51" t="str">
        <f t="shared" si="43"/>
        <v>GGXWDGThe Gambia</v>
      </c>
      <c r="E2787" s="51" t="s">
        <v>958</v>
      </c>
      <c r="F2787" s="51" t="s">
        <v>467</v>
      </c>
      <c r="G2787" s="51" t="s">
        <v>468</v>
      </c>
      <c r="H2787" s="51" t="s">
        <v>342</v>
      </c>
      <c r="I2787" s="51" t="s">
        <v>343</v>
      </c>
      <c r="J2787" s="51" t="s">
        <v>963</v>
      </c>
      <c r="K2787" s="51">
        <v>22.463999999999999</v>
      </c>
      <c r="L2787" s="51">
        <v>28.81</v>
      </c>
      <c r="M2787" s="51">
        <v>36.473999999999997</v>
      </c>
      <c r="N2787" s="51">
        <v>40.637</v>
      </c>
      <c r="O2787" s="51">
        <v>52.122999999999998</v>
      </c>
      <c r="P2787" s="51">
        <v>61.009</v>
      </c>
      <c r="Q2787" s="51">
        <v>68.066000000000003</v>
      </c>
      <c r="R2787" s="51">
        <v>73.239000000000004</v>
      </c>
      <c r="S2787" s="51">
        <v>74.311000000000007</v>
      </c>
      <c r="T2787" s="51">
        <v>80.025999999999996</v>
      </c>
      <c r="U2787" s="51">
        <v>2018</v>
      </c>
    </row>
    <row r="2788" spans="1:21" ht="15.5">
      <c r="A2788" s="51">
        <v>648</v>
      </c>
      <c r="B2788" s="51" t="s">
        <v>957</v>
      </c>
      <c r="C2788" s="51" t="s">
        <v>469</v>
      </c>
      <c r="D2788" s="51" t="str">
        <f t="shared" si="43"/>
        <v>GGXWDG_NGDPThe Gambia</v>
      </c>
      <c r="E2788" s="51" t="s">
        <v>958</v>
      </c>
      <c r="F2788" s="51" t="s">
        <v>467</v>
      </c>
      <c r="G2788" s="51" t="s">
        <v>468</v>
      </c>
      <c r="H2788" s="51" t="s">
        <v>392</v>
      </c>
      <c r="I2788" s="51"/>
      <c r="J2788" s="51" t="s">
        <v>470</v>
      </c>
      <c r="K2788" s="51">
        <v>49.491999999999997</v>
      </c>
      <c r="L2788" s="51">
        <v>58.244</v>
      </c>
      <c r="M2788" s="51">
        <v>71.085999999999999</v>
      </c>
      <c r="N2788" s="51">
        <v>69.369</v>
      </c>
      <c r="O2788" s="51">
        <v>80.947999999999993</v>
      </c>
      <c r="P2788" s="51">
        <v>86.978999999999999</v>
      </c>
      <c r="Q2788" s="51">
        <v>84.611000000000004</v>
      </c>
      <c r="R2788" s="51">
        <v>80.114999999999995</v>
      </c>
      <c r="S2788" s="51">
        <v>75.826999999999998</v>
      </c>
      <c r="T2788" s="51">
        <v>73.912999999999997</v>
      </c>
      <c r="U2788" s="51">
        <v>2018</v>
      </c>
    </row>
    <row r="2789" spans="1:21" ht="15.5">
      <c r="A2789" s="51">
        <v>648</v>
      </c>
      <c r="B2789" s="51" t="s">
        <v>957</v>
      </c>
      <c r="C2789" s="51" t="s">
        <v>471</v>
      </c>
      <c r="D2789" s="51" t="str">
        <f t="shared" si="43"/>
        <v>NGDP_FYThe Gambia</v>
      </c>
      <c r="E2789" s="51" t="s">
        <v>958</v>
      </c>
      <c r="F2789" s="51" t="s">
        <v>472</v>
      </c>
      <c r="G2789" s="51" t="s">
        <v>473</v>
      </c>
      <c r="H2789" s="51" t="s">
        <v>342</v>
      </c>
      <c r="I2789" s="51" t="s">
        <v>343</v>
      </c>
      <c r="J2789" s="51" t="s">
        <v>963</v>
      </c>
      <c r="K2789" s="51">
        <v>45.389000000000003</v>
      </c>
      <c r="L2789" s="51">
        <v>49.463999999999999</v>
      </c>
      <c r="M2789" s="51">
        <v>51.308999999999997</v>
      </c>
      <c r="N2789" s="51">
        <v>58.581000000000003</v>
      </c>
      <c r="O2789" s="51">
        <v>64.39</v>
      </c>
      <c r="P2789" s="51">
        <v>70.141999999999996</v>
      </c>
      <c r="Q2789" s="51">
        <v>80.445999999999998</v>
      </c>
      <c r="R2789" s="51">
        <v>91.418000000000006</v>
      </c>
      <c r="S2789" s="51">
        <v>98</v>
      </c>
      <c r="T2789" s="51">
        <v>108.27</v>
      </c>
      <c r="U2789" s="51">
        <v>2018</v>
      </c>
    </row>
    <row r="2790" spans="1:21" ht="15.5">
      <c r="A2790" s="51">
        <v>648</v>
      </c>
      <c r="B2790" s="51" t="s">
        <v>957</v>
      </c>
      <c r="C2790" s="51" t="s">
        <v>474</v>
      </c>
      <c r="D2790" s="51" t="str">
        <f t="shared" si="43"/>
        <v>BCAThe Gambia</v>
      </c>
      <c r="E2790" s="51" t="s">
        <v>958</v>
      </c>
      <c r="F2790" s="51" t="s">
        <v>475</v>
      </c>
      <c r="G2790" s="51" t="s">
        <v>476</v>
      </c>
      <c r="H2790" s="51" t="s">
        <v>352</v>
      </c>
      <c r="I2790" s="51" t="s">
        <v>343</v>
      </c>
      <c r="J2790" s="51" t="s">
        <v>964</v>
      </c>
      <c r="K2790" s="51">
        <v>-6.3E-2</v>
      </c>
      <c r="L2790" s="51">
        <v>-9.2999999999999999E-2</v>
      </c>
      <c r="M2790" s="51">
        <v>-0.09</v>
      </c>
      <c r="N2790" s="51">
        <v>-0.13400000000000001</v>
      </c>
      <c r="O2790" s="51">
        <v>-0.13600000000000001</v>
      </c>
      <c r="P2790" s="51">
        <v>-0.111</v>
      </c>
      <c r="Q2790" s="51">
        <v>-0.158</v>
      </c>
      <c r="R2790" s="51">
        <v>-9.7000000000000003E-2</v>
      </c>
      <c r="S2790" s="51">
        <v>-0.105</v>
      </c>
      <c r="T2790" s="51">
        <v>-0.249</v>
      </c>
      <c r="U2790" s="51">
        <v>2018</v>
      </c>
    </row>
    <row r="2791" spans="1:21" ht="15.5">
      <c r="A2791" s="51">
        <v>648</v>
      </c>
      <c r="B2791" s="51" t="s">
        <v>957</v>
      </c>
      <c r="C2791" s="51" t="s">
        <v>478</v>
      </c>
      <c r="D2791" s="51" t="str">
        <f t="shared" si="43"/>
        <v>BCA_NGDPDThe Gambia</v>
      </c>
      <c r="E2791" s="51" t="s">
        <v>958</v>
      </c>
      <c r="F2791" s="51" t="s">
        <v>475</v>
      </c>
      <c r="G2791" s="51" t="s">
        <v>476</v>
      </c>
      <c r="H2791" s="51" t="s">
        <v>392</v>
      </c>
      <c r="I2791" s="51"/>
      <c r="J2791" s="51" t="s">
        <v>479</v>
      </c>
      <c r="K2791" s="51">
        <v>-4.4779999999999998</v>
      </c>
      <c r="L2791" s="51">
        <v>-6.7380000000000004</v>
      </c>
      <c r="M2791" s="51">
        <v>-7.3390000000000004</v>
      </c>
      <c r="N2791" s="51">
        <v>-9.8879999999999999</v>
      </c>
      <c r="O2791" s="51">
        <v>-9.2409999999999997</v>
      </c>
      <c r="P2791" s="51">
        <v>-7.3940000000000001</v>
      </c>
      <c r="Q2791" s="51">
        <v>-9.5239999999999991</v>
      </c>
      <c r="R2791" s="51">
        <v>-5.3170000000000002</v>
      </c>
      <c r="S2791" s="51">
        <v>-5.5039999999999996</v>
      </c>
      <c r="T2791" s="51">
        <v>-11.997</v>
      </c>
      <c r="U2791" s="51">
        <v>2018</v>
      </c>
    </row>
    <row r="2792" spans="1:21" ht="15.5">
      <c r="A2792" s="51">
        <v>915</v>
      </c>
      <c r="B2792" s="51" t="s">
        <v>965</v>
      </c>
      <c r="C2792" s="51" t="s">
        <v>338</v>
      </c>
      <c r="D2792" s="51" t="str">
        <f t="shared" si="43"/>
        <v>NGDP_RGeorgia</v>
      </c>
      <c r="E2792" s="51" t="s">
        <v>270</v>
      </c>
      <c r="F2792" s="51" t="s">
        <v>340</v>
      </c>
      <c r="G2792" s="51" t="s">
        <v>341</v>
      </c>
      <c r="H2792" s="51" t="s">
        <v>342</v>
      </c>
      <c r="I2792" s="51" t="s">
        <v>343</v>
      </c>
      <c r="J2792" s="51" t="s">
        <v>966</v>
      </c>
      <c r="K2792" s="51">
        <v>30.439</v>
      </c>
      <c r="L2792" s="51">
        <v>31.542000000000002</v>
      </c>
      <c r="M2792" s="51">
        <v>32.939</v>
      </c>
      <c r="N2792" s="51">
        <v>33.935000000000002</v>
      </c>
      <c r="O2792" s="51">
        <v>34.920999999999999</v>
      </c>
      <c r="P2792" s="51">
        <v>36.612000000000002</v>
      </c>
      <c r="Q2792" s="51">
        <v>38.386000000000003</v>
      </c>
      <c r="R2792" s="51">
        <v>40.307000000000002</v>
      </c>
      <c r="S2792" s="51">
        <v>37.848999999999997</v>
      </c>
      <c r="T2792" s="51">
        <v>39.173000000000002</v>
      </c>
      <c r="U2792" s="51">
        <v>2019</v>
      </c>
    </row>
    <row r="2793" spans="1:21" ht="15.5">
      <c r="A2793" s="51">
        <v>915</v>
      </c>
      <c r="B2793" s="51" t="s">
        <v>965</v>
      </c>
      <c r="C2793" s="51" t="s">
        <v>345</v>
      </c>
      <c r="D2793" s="51" t="str">
        <f t="shared" si="43"/>
        <v>NGDP_RPCHGeorgia</v>
      </c>
      <c r="E2793" s="51" t="s">
        <v>270</v>
      </c>
      <c r="F2793" s="51" t="s">
        <v>340</v>
      </c>
      <c r="G2793" s="51" t="s">
        <v>346</v>
      </c>
      <c r="H2793" s="51" t="s">
        <v>347</v>
      </c>
      <c r="I2793" s="51"/>
      <c r="J2793" s="51" t="s">
        <v>348</v>
      </c>
      <c r="K2793" s="51">
        <v>6.3689999999999998</v>
      </c>
      <c r="L2793" s="51">
        <v>3.621</v>
      </c>
      <c r="M2793" s="51">
        <v>4.431</v>
      </c>
      <c r="N2793" s="51">
        <v>3.0230000000000001</v>
      </c>
      <c r="O2793" s="51">
        <v>2.9060000000000001</v>
      </c>
      <c r="P2793" s="51">
        <v>4.8419999999999996</v>
      </c>
      <c r="Q2793" s="51">
        <v>4.843</v>
      </c>
      <c r="R2793" s="51">
        <v>5.0069999999999997</v>
      </c>
      <c r="S2793" s="51">
        <v>-6.1</v>
      </c>
      <c r="T2793" s="51">
        <v>3.5</v>
      </c>
      <c r="U2793" s="51">
        <v>2019</v>
      </c>
    </row>
    <row r="2794" spans="1:21" ht="15.5">
      <c r="A2794" s="51">
        <v>915</v>
      </c>
      <c r="B2794" s="51" t="s">
        <v>965</v>
      </c>
      <c r="C2794" s="51" t="s">
        <v>349</v>
      </c>
      <c r="D2794" s="51" t="str">
        <f t="shared" si="43"/>
        <v>NGDPGeorgia</v>
      </c>
      <c r="E2794" s="51" t="s">
        <v>270</v>
      </c>
      <c r="F2794" s="51" t="s">
        <v>155</v>
      </c>
      <c r="G2794" s="51" t="s">
        <v>350</v>
      </c>
      <c r="H2794" s="51" t="s">
        <v>342</v>
      </c>
      <c r="I2794" s="51" t="s">
        <v>343</v>
      </c>
      <c r="J2794" s="51" t="s">
        <v>966</v>
      </c>
      <c r="K2794" s="51">
        <v>27.227</v>
      </c>
      <c r="L2794" s="51">
        <v>28.593</v>
      </c>
      <c r="M2794" s="51">
        <v>31.123999999999999</v>
      </c>
      <c r="N2794" s="51">
        <v>33.935000000000002</v>
      </c>
      <c r="O2794" s="51">
        <v>35.835999999999999</v>
      </c>
      <c r="P2794" s="51">
        <v>40.762</v>
      </c>
      <c r="Q2794" s="51">
        <v>44.598999999999997</v>
      </c>
      <c r="R2794" s="51">
        <v>49.253</v>
      </c>
      <c r="S2794" s="51">
        <v>48.917000000000002</v>
      </c>
      <c r="T2794" s="51">
        <v>53.29</v>
      </c>
      <c r="U2794" s="51">
        <v>2019</v>
      </c>
    </row>
    <row r="2795" spans="1:21" ht="15.5">
      <c r="A2795" s="51">
        <v>915</v>
      </c>
      <c r="B2795" s="51" t="s">
        <v>965</v>
      </c>
      <c r="C2795" s="51" t="s">
        <v>157</v>
      </c>
      <c r="D2795" s="51" t="str">
        <f t="shared" si="43"/>
        <v>NGDPDGeorgia</v>
      </c>
      <c r="E2795" s="51" t="s">
        <v>270</v>
      </c>
      <c r="F2795" s="51" t="s">
        <v>155</v>
      </c>
      <c r="G2795" s="51" t="s">
        <v>351</v>
      </c>
      <c r="H2795" s="51" t="s">
        <v>352</v>
      </c>
      <c r="I2795" s="51" t="s">
        <v>343</v>
      </c>
      <c r="J2795" s="51" t="s">
        <v>353</v>
      </c>
      <c r="K2795" s="51">
        <v>16.489000000000001</v>
      </c>
      <c r="L2795" s="51">
        <v>17.190000000000001</v>
      </c>
      <c r="M2795" s="51">
        <v>17.626999999999999</v>
      </c>
      <c r="N2795" s="51">
        <v>14.952999999999999</v>
      </c>
      <c r="O2795" s="51">
        <v>15.141</v>
      </c>
      <c r="P2795" s="51">
        <v>16.242000000000001</v>
      </c>
      <c r="Q2795" s="51">
        <v>17.599</v>
      </c>
      <c r="R2795" s="51">
        <v>17.477</v>
      </c>
      <c r="S2795" s="51">
        <v>15.733000000000001</v>
      </c>
      <c r="T2795" s="51">
        <v>16.163</v>
      </c>
      <c r="U2795" s="51">
        <v>2019</v>
      </c>
    </row>
    <row r="2796" spans="1:21" ht="15.5">
      <c r="A2796" s="51">
        <v>915</v>
      </c>
      <c r="B2796" s="51" t="s">
        <v>965</v>
      </c>
      <c r="C2796" s="51" t="s">
        <v>354</v>
      </c>
      <c r="D2796" s="51" t="str">
        <f t="shared" si="43"/>
        <v>PPPGDPGeorgia</v>
      </c>
      <c r="E2796" s="51" t="s">
        <v>270</v>
      </c>
      <c r="F2796" s="51" t="s">
        <v>155</v>
      </c>
      <c r="G2796" s="51" t="s">
        <v>355</v>
      </c>
      <c r="H2796" s="51" t="s">
        <v>356</v>
      </c>
      <c r="I2796" s="51" t="s">
        <v>343</v>
      </c>
      <c r="J2796" s="51" t="s">
        <v>353</v>
      </c>
      <c r="K2796" s="51">
        <v>36.64</v>
      </c>
      <c r="L2796" s="51">
        <v>39.451000000000001</v>
      </c>
      <c r="M2796" s="51">
        <v>43.054000000000002</v>
      </c>
      <c r="N2796" s="51">
        <v>45.036000000000001</v>
      </c>
      <c r="O2796" s="51">
        <v>47.93</v>
      </c>
      <c r="P2796" s="51">
        <v>50.662999999999997</v>
      </c>
      <c r="Q2796" s="51">
        <v>54.392000000000003</v>
      </c>
      <c r="R2796" s="51">
        <v>58.134</v>
      </c>
      <c r="S2796" s="51">
        <v>55.25</v>
      </c>
      <c r="T2796" s="51">
        <v>58.225999999999999</v>
      </c>
      <c r="U2796" s="51">
        <v>2019</v>
      </c>
    </row>
    <row r="2797" spans="1:21" ht="15.5">
      <c r="A2797" s="51">
        <v>915</v>
      </c>
      <c r="B2797" s="51" t="s">
        <v>965</v>
      </c>
      <c r="C2797" s="51" t="s">
        <v>357</v>
      </c>
      <c r="D2797" s="51" t="str">
        <f t="shared" si="43"/>
        <v>NGDP_DGeorgia</v>
      </c>
      <c r="E2797" s="51" t="s">
        <v>270</v>
      </c>
      <c r="F2797" s="51" t="s">
        <v>358</v>
      </c>
      <c r="G2797" s="51" t="s">
        <v>359</v>
      </c>
      <c r="H2797" s="51" t="s">
        <v>360</v>
      </c>
      <c r="I2797" s="51"/>
      <c r="J2797" s="51" t="s">
        <v>361</v>
      </c>
      <c r="K2797" s="51">
        <v>89.447999999999993</v>
      </c>
      <c r="L2797" s="51">
        <v>90.652000000000001</v>
      </c>
      <c r="M2797" s="51">
        <v>94.489000000000004</v>
      </c>
      <c r="N2797" s="51">
        <v>100</v>
      </c>
      <c r="O2797" s="51">
        <v>102.619</v>
      </c>
      <c r="P2797" s="51">
        <v>111.333</v>
      </c>
      <c r="Q2797" s="51">
        <v>116.188</v>
      </c>
      <c r="R2797" s="51">
        <v>122.193</v>
      </c>
      <c r="S2797" s="51">
        <v>129.24299999999999</v>
      </c>
      <c r="T2797" s="51">
        <v>136.03700000000001</v>
      </c>
      <c r="U2797" s="51">
        <v>2019</v>
      </c>
    </row>
    <row r="2798" spans="1:21" ht="15.5">
      <c r="A2798" s="51">
        <v>915</v>
      </c>
      <c r="B2798" s="51" t="s">
        <v>965</v>
      </c>
      <c r="C2798" s="51" t="s">
        <v>362</v>
      </c>
      <c r="D2798" s="51" t="str">
        <f t="shared" si="43"/>
        <v>NGDPRPCGeorgia</v>
      </c>
      <c r="E2798" s="51" t="s">
        <v>270</v>
      </c>
      <c r="F2798" s="51" t="s">
        <v>363</v>
      </c>
      <c r="G2798" s="51" t="s">
        <v>364</v>
      </c>
      <c r="H2798" s="51" t="s">
        <v>342</v>
      </c>
      <c r="I2798" s="51" t="s">
        <v>333</v>
      </c>
      <c r="J2798" s="51" t="s">
        <v>365</v>
      </c>
      <c r="K2798" s="51">
        <v>8140.4</v>
      </c>
      <c r="L2798" s="51">
        <v>8482.58</v>
      </c>
      <c r="M2798" s="51">
        <v>8862.0499999999993</v>
      </c>
      <c r="N2798" s="51">
        <v>9117.66</v>
      </c>
      <c r="O2798" s="51">
        <v>9365.7999999999993</v>
      </c>
      <c r="P2798" s="51">
        <v>9825.11</v>
      </c>
      <c r="Q2798" s="51">
        <v>10292.14</v>
      </c>
      <c r="R2798" s="51">
        <v>10825.14</v>
      </c>
      <c r="S2798" s="51">
        <v>10219.200000000001</v>
      </c>
      <c r="T2798" s="51">
        <v>10568.64</v>
      </c>
      <c r="U2798" s="51">
        <v>2015</v>
      </c>
    </row>
    <row r="2799" spans="1:21" ht="15.5">
      <c r="A2799" s="51">
        <v>915</v>
      </c>
      <c r="B2799" s="51" t="s">
        <v>965</v>
      </c>
      <c r="C2799" s="51" t="s">
        <v>366</v>
      </c>
      <c r="D2799" s="51" t="str">
        <f t="shared" si="43"/>
        <v>NGDPRPPPPCGeorgia</v>
      </c>
      <c r="E2799" s="51" t="s">
        <v>270</v>
      </c>
      <c r="F2799" s="51" t="s">
        <v>363</v>
      </c>
      <c r="G2799" s="51" t="s">
        <v>367</v>
      </c>
      <c r="H2799" s="51" t="s">
        <v>368</v>
      </c>
      <c r="I2799" s="51" t="s">
        <v>333</v>
      </c>
      <c r="J2799" s="51" t="s">
        <v>365</v>
      </c>
      <c r="K2799" s="51">
        <v>11264.34</v>
      </c>
      <c r="L2799" s="51">
        <v>11737.84</v>
      </c>
      <c r="M2799" s="51">
        <v>12262.94</v>
      </c>
      <c r="N2799" s="51">
        <v>12616.64</v>
      </c>
      <c r="O2799" s="51">
        <v>12960.01</v>
      </c>
      <c r="P2799" s="51">
        <v>13595.58</v>
      </c>
      <c r="Q2799" s="51">
        <v>14241.84</v>
      </c>
      <c r="R2799" s="51">
        <v>14979.37</v>
      </c>
      <c r="S2799" s="51">
        <v>14140.9</v>
      </c>
      <c r="T2799" s="51">
        <v>14624.44</v>
      </c>
      <c r="U2799" s="51">
        <v>2015</v>
      </c>
    </row>
    <row r="2800" spans="1:21" ht="15.5">
      <c r="A2800" s="51">
        <v>915</v>
      </c>
      <c r="B2800" s="51" t="s">
        <v>965</v>
      </c>
      <c r="C2800" s="51" t="s">
        <v>369</v>
      </c>
      <c r="D2800" s="51" t="str">
        <f t="shared" si="43"/>
        <v>NGDPPCGeorgia</v>
      </c>
      <c r="E2800" s="51" t="s">
        <v>270</v>
      </c>
      <c r="F2800" s="51" t="s">
        <v>370</v>
      </c>
      <c r="G2800" s="51" t="s">
        <v>371</v>
      </c>
      <c r="H2800" s="51" t="s">
        <v>342</v>
      </c>
      <c r="I2800" s="51" t="s">
        <v>333</v>
      </c>
      <c r="J2800" s="51" t="s">
        <v>372</v>
      </c>
      <c r="K2800" s="51">
        <v>7281.4</v>
      </c>
      <c r="L2800" s="51">
        <v>7689.61</v>
      </c>
      <c r="M2800" s="51">
        <v>8373.67</v>
      </c>
      <c r="N2800" s="51">
        <v>9117.66</v>
      </c>
      <c r="O2800" s="51">
        <v>9611.1200000000008</v>
      </c>
      <c r="P2800" s="51">
        <v>10938.62</v>
      </c>
      <c r="Q2800" s="51">
        <v>11958.21</v>
      </c>
      <c r="R2800" s="51">
        <v>13227.52</v>
      </c>
      <c r="S2800" s="51">
        <v>13207.55</v>
      </c>
      <c r="T2800" s="51">
        <v>14377.28</v>
      </c>
      <c r="U2800" s="51">
        <v>2015</v>
      </c>
    </row>
    <row r="2801" spans="1:21" ht="15.5">
      <c r="A2801" s="51">
        <v>915</v>
      </c>
      <c r="B2801" s="51" t="s">
        <v>965</v>
      </c>
      <c r="C2801" s="51" t="s">
        <v>373</v>
      </c>
      <c r="D2801" s="51" t="str">
        <f t="shared" si="43"/>
        <v>NGDPDPCGeorgia</v>
      </c>
      <c r="E2801" s="51" t="s">
        <v>270</v>
      </c>
      <c r="F2801" s="51" t="s">
        <v>370</v>
      </c>
      <c r="G2801" s="51" t="s">
        <v>374</v>
      </c>
      <c r="H2801" s="51" t="s">
        <v>352</v>
      </c>
      <c r="I2801" s="51" t="s">
        <v>333</v>
      </c>
      <c r="J2801" s="51" t="s">
        <v>372</v>
      </c>
      <c r="K2801" s="51">
        <v>4409.6099999999997</v>
      </c>
      <c r="L2801" s="51">
        <v>4622.97</v>
      </c>
      <c r="M2801" s="51">
        <v>4742.5</v>
      </c>
      <c r="N2801" s="51">
        <v>4017.62</v>
      </c>
      <c r="O2801" s="51">
        <v>4060.89</v>
      </c>
      <c r="P2801" s="51">
        <v>4358.59</v>
      </c>
      <c r="Q2801" s="51">
        <v>4718.79</v>
      </c>
      <c r="R2801" s="51">
        <v>4693.66</v>
      </c>
      <c r="S2801" s="51">
        <v>4247.9399999999996</v>
      </c>
      <c r="T2801" s="51">
        <v>4360.71</v>
      </c>
      <c r="U2801" s="51">
        <v>2015</v>
      </c>
    </row>
    <row r="2802" spans="1:21" ht="15.5">
      <c r="A2802" s="51">
        <v>915</v>
      </c>
      <c r="B2802" s="51" t="s">
        <v>965</v>
      </c>
      <c r="C2802" s="51" t="s">
        <v>375</v>
      </c>
      <c r="D2802" s="51" t="str">
        <f t="shared" si="43"/>
        <v>PPPPCGeorgia</v>
      </c>
      <c r="E2802" s="51" t="s">
        <v>270</v>
      </c>
      <c r="F2802" s="51" t="s">
        <v>370</v>
      </c>
      <c r="G2802" s="51" t="s">
        <v>376</v>
      </c>
      <c r="H2802" s="51" t="s">
        <v>356</v>
      </c>
      <c r="I2802" s="51" t="s">
        <v>333</v>
      </c>
      <c r="J2802" s="51" t="s">
        <v>372</v>
      </c>
      <c r="K2802" s="51">
        <v>9798.67</v>
      </c>
      <c r="L2802" s="51">
        <v>10609.67</v>
      </c>
      <c r="M2802" s="51">
        <v>11583.41</v>
      </c>
      <c r="N2802" s="51">
        <v>12100.14</v>
      </c>
      <c r="O2802" s="51">
        <v>12854.71</v>
      </c>
      <c r="P2802" s="51">
        <v>13595.58</v>
      </c>
      <c r="Q2802" s="51">
        <v>14583.78</v>
      </c>
      <c r="R2802" s="51">
        <v>15612.86</v>
      </c>
      <c r="S2802" s="51">
        <v>14917.6</v>
      </c>
      <c r="T2802" s="51">
        <v>15708.83</v>
      </c>
      <c r="U2802" s="51">
        <v>2015</v>
      </c>
    </row>
    <row r="2803" spans="1:21" ht="15.5">
      <c r="A2803" s="51">
        <v>915</v>
      </c>
      <c r="B2803" s="51" t="s">
        <v>965</v>
      </c>
      <c r="C2803" s="51" t="s">
        <v>377</v>
      </c>
      <c r="D2803" s="51" t="str">
        <f t="shared" si="43"/>
        <v>NGAP_NPGDPGeorgia</v>
      </c>
      <c r="E2803" s="51" t="s">
        <v>270</v>
      </c>
      <c r="F2803" s="51" t="s">
        <v>378</v>
      </c>
      <c r="G2803" s="51" t="s">
        <v>379</v>
      </c>
      <c r="H2803" s="51" t="s">
        <v>380</v>
      </c>
      <c r="I2803" s="51"/>
      <c r="J2803" s="51"/>
      <c r="K2803" s="51"/>
      <c r="L2803" s="51"/>
      <c r="M2803" s="51"/>
      <c r="N2803" s="51"/>
      <c r="O2803" s="51"/>
      <c r="P2803" s="51"/>
      <c r="Q2803" s="51"/>
      <c r="R2803" s="51"/>
      <c r="S2803" s="51"/>
      <c r="T2803" s="51"/>
      <c r="U2803" s="51"/>
    </row>
    <row r="2804" spans="1:21" ht="15.5">
      <c r="A2804" s="51">
        <v>915</v>
      </c>
      <c r="B2804" s="51" t="s">
        <v>965</v>
      </c>
      <c r="C2804" s="51" t="s">
        <v>381</v>
      </c>
      <c r="D2804" s="51" t="str">
        <f t="shared" si="43"/>
        <v>PPPSHGeorgia</v>
      </c>
      <c r="E2804" s="51" t="s">
        <v>270</v>
      </c>
      <c r="F2804" s="51" t="s">
        <v>382</v>
      </c>
      <c r="G2804" s="51" t="s">
        <v>383</v>
      </c>
      <c r="H2804" s="51" t="s">
        <v>384</v>
      </c>
      <c r="I2804" s="51"/>
      <c r="J2804" s="51" t="s">
        <v>353</v>
      </c>
      <c r="K2804" s="51">
        <v>3.6999999999999998E-2</v>
      </c>
      <c r="L2804" s="51">
        <v>3.7999999999999999E-2</v>
      </c>
      <c r="M2804" s="51">
        <v>0.04</v>
      </c>
      <c r="N2804" s="51">
        <v>0.04</v>
      </c>
      <c r="O2804" s="51">
        <v>4.1000000000000002E-2</v>
      </c>
      <c r="P2804" s="51">
        <v>4.2000000000000003E-2</v>
      </c>
      <c r="Q2804" s="51">
        <v>4.2000000000000003E-2</v>
      </c>
      <c r="R2804" s="51">
        <v>4.2999999999999997E-2</v>
      </c>
      <c r="S2804" s="51">
        <v>4.2000000000000003E-2</v>
      </c>
      <c r="T2804" s="51">
        <v>4.1000000000000002E-2</v>
      </c>
      <c r="U2804" s="51">
        <v>2019</v>
      </c>
    </row>
    <row r="2805" spans="1:21" ht="15.5">
      <c r="A2805" s="51">
        <v>915</v>
      </c>
      <c r="B2805" s="51" t="s">
        <v>965</v>
      </c>
      <c r="C2805" s="51" t="s">
        <v>385</v>
      </c>
      <c r="D2805" s="51" t="str">
        <f t="shared" si="43"/>
        <v>PPPEXGeorgia</v>
      </c>
      <c r="E2805" s="51" t="s">
        <v>270</v>
      </c>
      <c r="F2805" s="51" t="s">
        <v>386</v>
      </c>
      <c r="G2805" s="51" t="s">
        <v>387</v>
      </c>
      <c r="H2805" s="51" t="s">
        <v>388</v>
      </c>
      <c r="I2805" s="51"/>
      <c r="J2805" s="51" t="s">
        <v>353</v>
      </c>
      <c r="K2805" s="51">
        <v>0.74299999999999999</v>
      </c>
      <c r="L2805" s="51">
        <v>0.72499999999999998</v>
      </c>
      <c r="M2805" s="51">
        <v>0.72299999999999998</v>
      </c>
      <c r="N2805" s="51">
        <v>0.754</v>
      </c>
      <c r="O2805" s="51">
        <v>0.748</v>
      </c>
      <c r="P2805" s="51">
        <v>0.80500000000000005</v>
      </c>
      <c r="Q2805" s="51">
        <v>0.82</v>
      </c>
      <c r="R2805" s="51">
        <v>0.84699999999999998</v>
      </c>
      <c r="S2805" s="51">
        <v>0.88500000000000001</v>
      </c>
      <c r="T2805" s="51">
        <v>0.91500000000000004</v>
      </c>
      <c r="U2805" s="51">
        <v>2019</v>
      </c>
    </row>
    <row r="2806" spans="1:21" ht="15.5">
      <c r="A2806" s="51">
        <v>915</v>
      </c>
      <c r="B2806" s="51" t="s">
        <v>965</v>
      </c>
      <c r="C2806" s="51" t="s">
        <v>389</v>
      </c>
      <c r="D2806" s="51" t="str">
        <f t="shared" si="43"/>
        <v>NID_NGDPGeorgia</v>
      </c>
      <c r="E2806" s="51" t="s">
        <v>270</v>
      </c>
      <c r="F2806" s="51" t="s">
        <v>390</v>
      </c>
      <c r="G2806" s="51" t="s">
        <v>391</v>
      </c>
      <c r="H2806" s="51" t="s">
        <v>392</v>
      </c>
      <c r="I2806" s="51"/>
      <c r="J2806" s="51" t="s">
        <v>966</v>
      </c>
      <c r="K2806" s="51">
        <v>25.876000000000001</v>
      </c>
      <c r="L2806" s="51">
        <v>20.991</v>
      </c>
      <c r="M2806" s="51">
        <v>25.405999999999999</v>
      </c>
      <c r="N2806" s="51">
        <v>26.295000000000002</v>
      </c>
      <c r="O2806" s="51">
        <v>30.152000000000001</v>
      </c>
      <c r="P2806" s="51">
        <v>27.29</v>
      </c>
      <c r="Q2806" s="51">
        <v>28.123000000000001</v>
      </c>
      <c r="R2806" s="51">
        <v>29.291</v>
      </c>
      <c r="S2806" s="51">
        <v>27.213999999999999</v>
      </c>
      <c r="T2806" s="51">
        <v>24.087</v>
      </c>
      <c r="U2806" s="51">
        <v>2019</v>
      </c>
    </row>
    <row r="2807" spans="1:21" ht="15.5">
      <c r="A2807" s="51">
        <v>915</v>
      </c>
      <c r="B2807" s="51" t="s">
        <v>965</v>
      </c>
      <c r="C2807" s="51" t="s">
        <v>393</v>
      </c>
      <c r="D2807" s="51" t="str">
        <f t="shared" si="43"/>
        <v>NGSD_NGDPGeorgia</v>
      </c>
      <c r="E2807" s="51" t="s">
        <v>270</v>
      </c>
      <c r="F2807" s="51" t="s">
        <v>394</v>
      </c>
      <c r="G2807" s="51" t="s">
        <v>395</v>
      </c>
      <c r="H2807" s="51" t="s">
        <v>392</v>
      </c>
      <c r="I2807" s="51"/>
      <c r="J2807" s="51" t="s">
        <v>966</v>
      </c>
      <c r="K2807" s="51">
        <v>14.436</v>
      </c>
      <c r="L2807" s="51">
        <v>15.416</v>
      </c>
      <c r="M2807" s="51">
        <v>15.254</v>
      </c>
      <c r="N2807" s="51">
        <v>14.502000000000001</v>
      </c>
      <c r="O2807" s="51">
        <v>17.702000000000002</v>
      </c>
      <c r="P2807" s="51">
        <v>19.239000000000001</v>
      </c>
      <c r="Q2807" s="51">
        <v>21.361000000000001</v>
      </c>
      <c r="R2807" s="51">
        <v>23.814</v>
      </c>
      <c r="S2807" s="51">
        <v>14.923</v>
      </c>
      <c r="T2807" s="51">
        <v>12.601000000000001</v>
      </c>
      <c r="U2807" s="51">
        <v>2019</v>
      </c>
    </row>
    <row r="2808" spans="1:21" ht="15.5">
      <c r="A2808" s="51">
        <v>915</v>
      </c>
      <c r="B2808" s="51" t="s">
        <v>965</v>
      </c>
      <c r="C2808" s="51" t="s">
        <v>396</v>
      </c>
      <c r="D2808" s="51" t="str">
        <f t="shared" si="43"/>
        <v>PCPIGeorgia</v>
      </c>
      <c r="E2808" s="51" t="s">
        <v>270</v>
      </c>
      <c r="F2808" s="51" t="s">
        <v>397</v>
      </c>
      <c r="G2808" s="51" t="s">
        <v>398</v>
      </c>
      <c r="H2808" s="51" t="s">
        <v>360</v>
      </c>
      <c r="I2808" s="51"/>
      <c r="J2808" s="51" t="s">
        <v>967</v>
      </c>
      <c r="K2808" s="51">
        <v>107.51900000000001</v>
      </c>
      <c r="L2808" s="51">
        <v>106.96899999999999</v>
      </c>
      <c r="M2808" s="51">
        <v>110.251</v>
      </c>
      <c r="N2808" s="51">
        <v>114.66500000000001</v>
      </c>
      <c r="O2808" s="51">
        <v>117.113</v>
      </c>
      <c r="P2808" s="51">
        <v>124.181</v>
      </c>
      <c r="Q2808" s="51">
        <v>127.429</v>
      </c>
      <c r="R2808" s="51">
        <v>133.613</v>
      </c>
      <c r="S2808" s="51">
        <v>140.56399999999999</v>
      </c>
      <c r="T2808" s="51">
        <v>145.911</v>
      </c>
      <c r="U2808" s="51">
        <v>2019</v>
      </c>
    </row>
    <row r="2809" spans="1:21" ht="15.5">
      <c r="A2809" s="51">
        <v>915</v>
      </c>
      <c r="B2809" s="51" t="s">
        <v>965</v>
      </c>
      <c r="C2809" s="51" t="s">
        <v>400</v>
      </c>
      <c r="D2809" s="51" t="str">
        <f t="shared" si="43"/>
        <v>PCPIPCHGeorgia</v>
      </c>
      <c r="E2809" s="51" t="s">
        <v>270</v>
      </c>
      <c r="F2809" s="51" t="s">
        <v>397</v>
      </c>
      <c r="G2809" s="51" t="s">
        <v>401</v>
      </c>
      <c r="H2809" s="51" t="s">
        <v>347</v>
      </c>
      <c r="I2809" s="51"/>
      <c r="J2809" s="51" t="s">
        <v>402</v>
      </c>
      <c r="K2809" s="51">
        <v>-0.94399999999999995</v>
      </c>
      <c r="L2809" s="51">
        <v>-0.51200000000000001</v>
      </c>
      <c r="M2809" s="51">
        <v>3.069</v>
      </c>
      <c r="N2809" s="51">
        <v>4.0039999999999996</v>
      </c>
      <c r="O2809" s="51">
        <v>2.1349999999999998</v>
      </c>
      <c r="P2809" s="51">
        <v>6.0350000000000001</v>
      </c>
      <c r="Q2809" s="51">
        <v>2.6150000000000002</v>
      </c>
      <c r="R2809" s="51">
        <v>4.8529999999999998</v>
      </c>
      <c r="S2809" s="51">
        <v>5.202</v>
      </c>
      <c r="T2809" s="51">
        <v>3.8039999999999998</v>
      </c>
      <c r="U2809" s="51">
        <v>2019</v>
      </c>
    </row>
    <row r="2810" spans="1:21" ht="15.5">
      <c r="A2810" s="51">
        <v>915</v>
      </c>
      <c r="B2810" s="51" t="s">
        <v>965</v>
      </c>
      <c r="C2810" s="51" t="s">
        <v>403</v>
      </c>
      <c r="D2810" s="51" t="str">
        <f t="shared" si="43"/>
        <v>PCPIEGeorgia</v>
      </c>
      <c r="E2810" s="51" t="s">
        <v>270</v>
      </c>
      <c r="F2810" s="51" t="s">
        <v>404</v>
      </c>
      <c r="G2810" s="51" t="s">
        <v>405</v>
      </c>
      <c r="H2810" s="51" t="s">
        <v>360</v>
      </c>
      <c r="I2810" s="51"/>
      <c r="J2810" s="51" t="s">
        <v>967</v>
      </c>
      <c r="K2810" s="51">
        <v>106.801</v>
      </c>
      <c r="L2810" s="51">
        <v>109.334</v>
      </c>
      <c r="M2810" s="51">
        <v>111.468</v>
      </c>
      <c r="N2810" s="51">
        <v>116.907</v>
      </c>
      <c r="O2810" s="51">
        <v>119.04900000000001</v>
      </c>
      <c r="P2810" s="51">
        <v>127.045</v>
      </c>
      <c r="Q2810" s="51">
        <v>128.96899999999999</v>
      </c>
      <c r="R2810" s="51">
        <v>137.99299999999999</v>
      </c>
      <c r="S2810" s="51">
        <v>141.31100000000001</v>
      </c>
      <c r="T2810" s="51">
        <v>148.40700000000001</v>
      </c>
      <c r="U2810" s="51">
        <v>2019</v>
      </c>
    </row>
    <row r="2811" spans="1:21" ht="15.5">
      <c r="A2811" s="51">
        <v>915</v>
      </c>
      <c r="B2811" s="51" t="s">
        <v>965</v>
      </c>
      <c r="C2811" s="51" t="s">
        <v>406</v>
      </c>
      <c r="D2811" s="51" t="str">
        <f t="shared" si="43"/>
        <v>PCPIEPCHGeorgia</v>
      </c>
      <c r="E2811" s="51" t="s">
        <v>270</v>
      </c>
      <c r="F2811" s="51" t="s">
        <v>404</v>
      </c>
      <c r="G2811" s="51" t="s">
        <v>407</v>
      </c>
      <c r="H2811" s="51" t="s">
        <v>347</v>
      </c>
      <c r="I2811" s="51"/>
      <c r="J2811" s="51" t="s">
        <v>408</v>
      </c>
      <c r="K2811" s="51">
        <v>-1.373</v>
      </c>
      <c r="L2811" s="51">
        <v>2.3719999999999999</v>
      </c>
      <c r="M2811" s="51">
        <v>1.952</v>
      </c>
      <c r="N2811" s="51">
        <v>4.8789999999999996</v>
      </c>
      <c r="O2811" s="51">
        <v>1.8320000000000001</v>
      </c>
      <c r="P2811" s="51">
        <v>6.7160000000000002</v>
      </c>
      <c r="Q2811" s="51">
        <v>1.5149999999999999</v>
      </c>
      <c r="R2811" s="51">
        <v>6.9969999999999999</v>
      </c>
      <c r="S2811" s="51">
        <v>2.4049999999999998</v>
      </c>
      <c r="T2811" s="51">
        <v>5.0209999999999999</v>
      </c>
      <c r="U2811" s="51">
        <v>2019</v>
      </c>
    </row>
    <row r="2812" spans="1:21" ht="15.5">
      <c r="A2812" s="51">
        <v>915</v>
      </c>
      <c r="B2812" s="51" t="s">
        <v>965</v>
      </c>
      <c r="C2812" s="51" t="s">
        <v>409</v>
      </c>
      <c r="D2812" s="51" t="str">
        <f t="shared" si="43"/>
        <v>FLIBOR6Georgia</v>
      </c>
      <c r="E2812" s="51" t="s">
        <v>270</v>
      </c>
      <c r="F2812" s="51" t="s">
        <v>410</v>
      </c>
      <c r="G2812" s="51"/>
      <c r="H2812" s="51" t="s">
        <v>384</v>
      </c>
      <c r="I2812" s="51"/>
      <c r="J2812" s="51"/>
      <c r="K2812" s="51"/>
      <c r="L2812" s="51"/>
      <c r="M2812" s="51"/>
      <c r="N2812" s="51"/>
      <c r="O2812" s="51"/>
      <c r="P2812" s="51"/>
      <c r="Q2812" s="51"/>
      <c r="R2812" s="51"/>
      <c r="S2812" s="51"/>
      <c r="T2812" s="51"/>
      <c r="U2812" s="51"/>
    </row>
    <row r="2813" spans="1:21" ht="15.5">
      <c r="A2813" s="51">
        <v>915</v>
      </c>
      <c r="B2813" s="51" t="s">
        <v>965</v>
      </c>
      <c r="C2813" s="51" t="s">
        <v>411</v>
      </c>
      <c r="D2813" s="51" t="str">
        <f t="shared" si="43"/>
        <v>TM_RPCHGeorgia</v>
      </c>
      <c r="E2813" s="51" t="s">
        <v>270</v>
      </c>
      <c r="F2813" s="51" t="s">
        <v>412</v>
      </c>
      <c r="G2813" s="51" t="s">
        <v>413</v>
      </c>
      <c r="H2813" s="51" t="s">
        <v>347</v>
      </c>
      <c r="I2813" s="51"/>
      <c r="J2813" s="51" t="s">
        <v>968</v>
      </c>
      <c r="K2813" s="51">
        <v>19.443999999999999</v>
      </c>
      <c r="L2813" s="51">
        <v>2.9260000000000002</v>
      </c>
      <c r="M2813" s="51">
        <v>9.8569999999999993</v>
      </c>
      <c r="N2813" s="51">
        <v>-12.701000000000001</v>
      </c>
      <c r="O2813" s="51">
        <v>0.247</v>
      </c>
      <c r="P2813" s="51">
        <v>0.68100000000000005</v>
      </c>
      <c r="Q2813" s="51">
        <v>5.7190000000000003</v>
      </c>
      <c r="R2813" s="51">
        <v>12.558</v>
      </c>
      <c r="S2813" s="51">
        <v>-18.646999999999998</v>
      </c>
      <c r="T2813" s="51">
        <v>-5.6909999999999998</v>
      </c>
      <c r="U2813" s="51">
        <v>2019</v>
      </c>
    </row>
    <row r="2814" spans="1:21" ht="15.5">
      <c r="A2814" s="51">
        <v>915</v>
      </c>
      <c r="B2814" s="51" t="s">
        <v>965</v>
      </c>
      <c r="C2814" s="51" t="s">
        <v>415</v>
      </c>
      <c r="D2814" s="51" t="str">
        <f t="shared" si="43"/>
        <v>TMG_RPCHGeorgia</v>
      </c>
      <c r="E2814" s="51" t="s">
        <v>270</v>
      </c>
      <c r="F2814" s="51" t="s">
        <v>416</v>
      </c>
      <c r="G2814" s="51" t="s">
        <v>417</v>
      </c>
      <c r="H2814" s="51" t="s">
        <v>347</v>
      </c>
      <c r="I2814" s="51"/>
      <c r="J2814" s="51" t="s">
        <v>968</v>
      </c>
      <c r="K2814" s="51">
        <v>19.992000000000001</v>
      </c>
      <c r="L2814" s="51">
        <v>2.1669999999999998</v>
      </c>
      <c r="M2814" s="51">
        <v>9.0299999999999994</v>
      </c>
      <c r="N2814" s="51">
        <v>6.8490000000000002</v>
      </c>
      <c r="O2814" s="51">
        <v>-1.9039999999999999</v>
      </c>
      <c r="P2814" s="51">
        <v>2E-3</v>
      </c>
      <c r="Q2814" s="51">
        <v>6.8680000000000003</v>
      </c>
      <c r="R2814" s="51">
        <v>-0.63500000000000001</v>
      </c>
      <c r="S2814" s="51">
        <v>-12.369</v>
      </c>
      <c r="T2814" s="51">
        <v>-8.375</v>
      </c>
      <c r="U2814" s="51">
        <v>2019</v>
      </c>
    </row>
    <row r="2815" spans="1:21" ht="15.5">
      <c r="A2815" s="51">
        <v>915</v>
      </c>
      <c r="B2815" s="51" t="s">
        <v>965</v>
      </c>
      <c r="C2815" s="51" t="s">
        <v>418</v>
      </c>
      <c r="D2815" s="51" t="str">
        <f t="shared" si="43"/>
        <v>TX_RPCHGeorgia</v>
      </c>
      <c r="E2815" s="51" t="s">
        <v>270</v>
      </c>
      <c r="F2815" s="51" t="s">
        <v>419</v>
      </c>
      <c r="G2815" s="51" t="s">
        <v>420</v>
      </c>
      <c r="H2815" s="51" t="s">
        <v>347</v>
      </c>
      <c r="I2815" s="51"/>
      <c r="J2815" s="51" t="s">
        <v>968</v>
      </c>
      <c r="K2815" s="51">
        <v>16.468</v>
      </c>
      <c r="L2815" s="51">
        <v>18.693999999999999</v>
      </c>
      <c r="M2815" s="51">
        <v>-4.4939999999999998</v>
      </c>
      <c r="N2815" s="51">
        <v>-18.518999999999998</v>
      </c>
      <c r="O2815" s="51">
        <v>9.0609999999999999</v>
      </c>
      <c r="P2815" s="51">
        <v>13.662000000000001</v>
      </c>
      <c r="Q2815" s="51">
        <v>13.746</v>
      </c>
      <c r="R2815" s="51">
        <v>8.0500000000000007</v>
      </c>
      <c r="S2815" s="51">
        <v>-38.826999999999998</v>
      </c>
      <c r="T2815" s="51">
        <v>9.7929999999999993</v>
      </c>
      <c r="U2815" s="51">
        <v>2019</v>
      </c>
    </row>
    <row r="2816" spans="1:21" ht="15.5">
      <c r="A2816" s="51">
        <v>915</v>
      </c>
      <c r="B2816" s="51" t="s">
        <v>965</v>
      </c>
      <c r="C2816" s="51" t="s">
        <v>421</v>
      </c>
      <c r="D2816" s="51" t="str">
        <f t="shared" si="43"/>
        <v>TXG_RPCHGeorgia</v>
      </c>
      <c r="E2816" s="51" t="s">
        <v>270</v>
      </c>
      <c r="F2816" s="51" t="s">
        <v>422</v>
      </c>
      <c r="G2816" s="51" t="s">
        <v>423</v>
      </c>
      <c r="H2816" s="51" t="s">
        <v>347</v>
      </c>
      <c r="I2816" s="51"/>
      <c r="J2816" s="51" t="s">
        <v>968</v>
      </c>
      <c r="K2816" s="51">
        <v>10.935</v>
      </c>
      <c r="L2816" s="51">
        <v>21.515000000000001</v>
      </c>
      <c r="M2816" s="51">
        <v>-5.0720000000000001</v>
      </c>
      <c r="N2816" s="51">
        <v>-19.704999999999998</v>
      </c>
      <c r="O2816" s="51">
        <v>5.8540000000000001</v>
      </c>
      <c r="P2816" s="51">
        <v>10.904</v>
      </c>
      <c r="Q2816" s="51">
        <v>18.035</v>
      </c>
      <c r="R2816" s="51">
        <v>7.8540000000000001</v>
      </c>
      <c r="S2816" s="51">
        <v>-14.702</v>
      </c>
      <c r="T2816" s="51">
        <v>5.5839999999999996</v>
      </c>
      <c r="U2816" s="51">
        <v>2019</v>
      </c>
    </row>
    <row r="2817" spans="1:21" ht="15.5">
      <c r="A2817" s="51">
        <v>915</v>
      </c>
      <c r="B2817" s="51" t="s">
        <v>965</v>
      </c>
      <c r="C2817" s="51" t="s">
        <v>424</v>
      </c>
      <c r="D2817" s="51" t="str">
        <f t="shared" si="43"/>
        <v>LURGeorgia</v>
      </c>
      <c r="E2817" s="51" t="s">
        <v>270</v>
      </c>
      <c r="F2817" s="51" t="s">
        <v>425</v>
      </c>
      <c r="G2817" s="51" t="s">
        <v>426</v>
      </c>
      <c r="H2817" s="51" t="s">
        <v>427</v>
      </c>
      <c r="I2817" s="51"/>
      <c r="J2817" s="51" t="s">
        <v>969</v>
      </c>
      <c r="K2817" s="51">
        <v>26.741</v>
      </c>
      <c r="L2817" s="51">
        <v>26.402000000000001</v>
      </c>
      <c r="M2817" s="51">
        <v>22.960999999999999</v>
      </c>
      <c r="N2817" s="51">
        <v>21.911999999999999</v>
      </c>
      <c r="O2817" s="51">
        <v>21.722000000000001</v>
      </c>
      <c r="P2817" s="51">
        <v>21.597999999999999</v>
      </c>
      <c r="Q2817" s="51">
        <v>19.248999999999999</v>
      </c>
      <c r="R2817" s="51">
        <v>17.605</v>
      </c>
      <c r="S2817" s="51" t="s">
        <v>95</v>
      </c>
      <c r="T2817" s="51" t="s">
        <v>95</v>
      </c>
      <c r="U2817" s="51">
        <v>2015</v>
      </c>
    </row>
    <row r="2818" spans="1:21" ht="15.5">
      <c r="A2818" s="51">
        <v>915</v>
      </c>
      <c r="B2818" s="51" t="s">
        <v>965</v>
      </c>
      <c r="C2818" s="51" t="s">
        <v>428</v>
      </c>
      <c r="D2818" s="51" t="str">
        <f t="shared" si="43"/>
        <v>LEGeorgia</v>
      </c>
      <c r="E2818" s="51" t="s">
        <v>270</v>
      </c>
      <c r="F2818" s="51" t="s">
        <v>429</v>
      </c>
      <c r="G2818" s="51" t="s">
        <v>430</v>
      </c>
      <c r="H2818" s="51" t="s">
        <v>431</v>
      </c>
      <c r="I2818" s="51" t="s">
        <v>432</v>
      </c>
      <c r="J2818" s="51"/>
      <c r="K2818" s="51"/>
      <c r="L2818" s="51"/>
      <c r="M2818" s="51"/>
      <c r="N2818" s="51"/>
      <c r="O2818" s="51"/>
      <c r="P2818" s="51"/>
      <c r="Q2818" s="51"/>
      <c r="R2818" s="51"/>
      <c r="S2818" s="51"/>
      <c r="T2818" s="51"/>
      <c r="U2818" s="51"/>
    </row>
    <row r="2819" spans="1:21" ht="15.5">
      <c r="A2819" s="51">
        <v>915</v>
      </c>
      <c r="B2819" s="51" t="s">
        <v>965</v>
      </c>
      <c r="C2819" s="51" t="s">
        <v>433</v>
      </c>
      <c r="D2819" s="51" t="str">
        <f t="shared" ref="D2819:D2882" si="44">C2819&amp;E2819</f>
        <v>LPGeorgia</v>
      </c>
      <c r="E2819" s="51" t="s">
        <v>270</v>
      </c>
      <c r="F2819" s="51" t="s">
        <v>434</v>
      </c>
      <c r="G2819" s="51" t="s">
        <v>435</v>
      </c>
      <c r="H2819" s="51" t="s">
        <v>431</v>
      </c>
      <c r="I2819" s="51" t="s">
        <v>432</v>
      </c>
      <c r="J2819" s="51" t="s">
        <v>970</v>
      </c>
      <c r="K2819" s="51">
        <v>3.7389999999999999</v>
      </c>
      <c r="L2819" s="51">
        <v>3.718</v>
      </c>
      <c r="M2819" s="51">
        <v>3.7170000000000001</v>
      </c>
      <c r="N2819" s="51">
        <v>3.722</v>
      </c>
      <c r="O2819" s="51">
        <v>3.7290000000000001</v>
      </c>
      <c r="P2819" s="51">
        <v>3.726</v>
      </c>
      <c r="Q2819" s="51">
        <v>3.73</v>
      </c>
      <c r="R2819" s="51">
        <v>3.7240000000000002</v>
      </c>
      <c r="S2819" s="51">
        <v>3.7040000000000002</v>
      </c>
      <c r="T2819" s="51">
        <v>3.7069999999999999</v>
      </c>
      <c r="U2819" s="51">
        <v>2015</v>
      </c>
    </row>
    <row r="2820" spans="1:21" ht="15.5">
      <c r="A2820" s="51">
        <v>915</v>
      </c>
      <c r="B2820" s="51" t="s">
        <v>965</v>
      </c>
      <c r="C2820" s="51" t="s">
        <v>437</v>
      </c>
      <c r="D2820" s="51" t="str">
        <f t="shared" si="44"/>
        <v>GGRGeorgia</v>
      </c>
      <c r="E2820" s="51" t="s">
        <v>270</v>
      </c>
      <c r="F2820" s="51" t="s">
        <v>438</v>
      </c>
      <c r="G2820" s="51" t="s">
        <v>439</v>
      </c>
      <c r="H2820" s="51" t="s">
        <v>342</v>
      </c>
      <c r="I2820" s="51" t="s">
        <v>343</v>
      </c>
      <c r="J2820" s="51" t="s">
        <v>971</v>
      </c>
      <c r="K2820" s="51">
        <v>7.5389999999999997</v>
      </c>
      <c r="L2820" s="51">
        <v>7.3860000000000001</v>
      </c>
      <c r="M2820" s="51">
        <v>8.1639999999999997</v>
      </c>
      <c r="N2820" s="51">
        <v>8.923</v>
      </c>
      <c r="O2820" s="51">
        <v>9.6229999999999993</v>
      </c>
      <c r="P2820" s="51">
        <v>11.051</v>
      </c>
      <c r="Q2820" s="51">
        <v>11.760999999999999</v>
      </c>
      <c r="R2820" s="51">
        <v>13.35</v>
      </c>
      <c r="S2820" s="51">
        <v>12.42</v>
      </c>
      <c r="T2820" s="51">
        <v>13.46</v>
      </c>
      <c r="U2820" s="51">
        <v>2019</v>
      </c>
    </row>
    <row r="2821" spans="1:21" ht="15.5">
      <c r="A2821" s="51">
        <v>915</v>
      </c>
      <c r="B2821" s="51" t="s">
        <v>965</v>
      </c>
      <c r="C2821" s="51" t="s">
        <v>441</v>
      </c>
      <c r="D2821" s="51" t="str">
        <f t="shared" si="44"/>
        <v>GGR_NGDPGeorgia</v>
      </c>
      <c r="E2821" s="51" t="s">
        <v>270</v>
      </c>
      <c r="F2821" s="51" t="s">
        <v>438</v>
      </c>
      <c r="G2821" s="51" t="s">
        <v>439</v>
      </c>
      <c r="H2821" s="51" t="s">
        <v>392</v>
      </c>
      <c r="I2821" s="51"/>
      <c r="J2821" s="51" t="s">
        <v>442</v>
      </c>
      <c r="K2821" s="51">
        <v>27.687999999999999</v>
      </c>
      <c r="L2821" s="51">
        <v>25.832000000000001</v>
      </c>
      <c r="M2821" s="51">
        <v>26.231000000000002</v>
      </c>
      <c r="N2821" s="51">
        <v>26.295999999999999</v>
      </c>
      <c r="O2821" s="51">
        <v>26.853000000000002</v>
      </c>
      <c r="P2821" s="51">
        <v>27.111000000000001</v>
      </c>
      <c r="Q2821" s="51">
        <v>26.37</v>
      </c>
      <c r="R2821" s="51">
        <v>27.105</v>
      </c>
      <c r="S2821" s="51">
        <v>25.39</v>
      </c>
      <c r="T2821" s="51">
        <v>25.257999999999999</v>
      </c>
      <c r="U2821" s="51">
        <v>2019</v>
      </c>
    </row>
    <row r="2822" spans="1:21" ht="15.5">
      <c r="A2822" s="51">
        <v>915</v>
      </c>
      <c r="B2822" s="51" t="s">
        <v>965</v>
      </c>
      <c r="C2822" s="51" t="s">
        <v>443</v>
      </c>
      <c r="D2822" s="51" t="str">
        <f t="shared" si="44"/>
        <v>GGXGeorgia</v>
      </c>
      <c r="E2822" s="51" t="s">
        <v>270</v>
      </c>
      <c r="F2822" s="51" t="s">
        <v>444</v>
      </c>
      <c r="G2822" s="51" t="s">
        <v>445</v>
      </c>
      <c r="H2822" s="51" t="s">
        <v>342</v>
      </c>
      <c r="I2822" s="51" t="s">
        <v>343</v>
      </c>
      <c r="J2822" s="51" t="s">
        <v>971</v>
      </c>
      <c r="K2822" s="51">
        <v>7.7370000000000001</v>
      </c>
      <c r="L2822" s="51">
        <v>7.75</v>
      </c>
      <c r="M2822" s="51">
        <v>8.7279999999999998</v>
      </c>
      <c r="N2822" s="51">
        <v>9.3249999999999993</v>
      </c>
      <c r="O2822" s="51">
        <v>10.167999999999999</v>
      </c>
      <c r="P2822" s="51">
        <v>11.247999999999999</v>
      </c>
      <c r="Q2822" s="51">
        <v>12.125</v>
      </c>
      <c r="R2822" s="51">
        <v>14.257</v>
      </c>
      <c r="S2822" s="51">
        <v>16.978999999999999</v>
      </c>
      <c r="T2822" s="51">
        <v>17.332000000000001</v>
      </c>
      <c r="U2822" s="51">
        <v>2019</v>
      </c>
    </row>
    <row r="2823" spans="1:21" ht="15.5">
      <c r="A2823" s="51">
        <v>915</v>
      </c>
      <c r="B2823" s="51" t="s">
        <v>965</v>
      </c>
      <c r="C2823" s="51" t="s">
        <v>446</v>
      </c>
      <c r="D2823" s="51" t="str">
        <f t="shared" si="44"/>
        <v>GGX_NGDPGeorgia</v>
      </c>
      <c r="E2823" s="51" t="s">
        <v>270</v>
      </c>
      <c r="F2823" s="51" t="s">
        <v>444</v>
      </c>
      <c r="G2823" s="51" t="s">
        <v>445</v>
      </c>
      <c r="H2823" s="51" t="s">
        <v>392</v>
      </c>
      <c r="I2823" s="51"/>
      <c r="J2823" s="51" t="s">
        <v>447</v>
      </c>
      <c r="K2823" s="51">
        <v>28.416</v>
      </c>
      <c r="L2823" s="51">
        <v>27.103999999999999</v>
      </c>
      <c r="M2823" s="51">
        <v>28.044</v>
      </c>
      <c r="N2823" s="51">
        <v>27.48</v>
      </c>
      <c r="O2823" s="51">
        <v>28.372</v>
      </c>
      <c r="P2823" s="51">
        <v>27.596</v>
      </c>
      <c r="Q2823" s="51">
        <v>27.187000000000001</v>
      </c>
      <c r="R2823" s="51">
        <v>28.946999999999999</v>
      </c>
      <c r="S2823" s="51">
        <v>34.71</v>
      </c>
      <c r="T2823" s="51">
        <v>32.523000000000003</v>
      </c>
      <c r="U2823" s="51">
        <v>2019</v>
      </c>
    </row>
    <row r="2824" spans="1:21" ht="15.5">
      <c r="A2824" s="51">
        <v>915</v>
      </c>
      <c r="B2824" s="51" t="s">
        <v>965</v>
      </c>
      <c r="C2824" s="51" t="s">
        <v>448</v>
      </c>
      <c r="D2824" s="51" t="str">
        <f t="shared" si="44"/>
        <v>GGXCNLGeorgia</v>
      </c>
      <c r="E2824" s="51" t="s">
        <v>270</v>
      </c>
      <c r="F2824" s="51" t="s">
        <v>449</v>
      </c>
      <c r="G2824" s="51" t="s">
        <v>450</v>
      </c>
      <c r="H2824" s="51" t="s">
        <v>342</v>
      </c>
      <c r="I2824" s="51" t="s">
        <v>343</v>
      </c>
      <c r="J2824" s="51" t="s">
        <v>971</v>
      </c>
      <c r="K2824" s="51">
        <v>-0.19800000000000001</v>
      </c>
      <c r="L2824" s="51">
        <v>-0.36399999999999999</v>
      </c>
      <c r="M2824" s="51">
        <v>-0.56399999999999995</v>
      </c>
      <c r="N2824" s="51">
        <v>-0.40200000000000002</v>
      </c>
      <c r="O2824" s="51">
        <v>-0.54500000000000004</v>
      </c>
      <c r="P2824" s="51">
        <v>-0.19700000000000001</v>
      </c>
      <c r="Q2824" s="51">
        <v>-0.36399999999999999</v>
      </c>
      <c r="R2824" s="51">
        <v>-0.90700000000000003</v>
      </c>
      <c r="S2824" s="51">
        <v>-4.5590000000000002</v>
      </c>
      <c r="T2824" s="51">
        <v>-3.871</v>
      </c>
      <c r="U2824" s="51">
        <v>2019</v>
      </c>
    </row>
    <row r="2825" spans="1:21" ht="15.5">
      <c r="A2825" s="51">
        <v>915</v>
      </c>
      <c r="B2825" s="51" t="s">
        <v>965</v>
      </c>
      <c r="C2825" s="51" t="s">
        <v>451</v>
      </c>
      <c r="D2825" s="51" t="str">
        <f t="shared" si="44"/>
        <v>GGXCNL_NGDPGeorgia</v>
      </c>
      <c r="E2825" s="51" t="s">
        <v>270</v>
      </c>
      <c r="F2825" s="51" t="s">
        <v>449</v>
      </c>
      <c r="G2825" s="51" t="s">
        <v>450</v>
      </c>
      <c r="H2825" s="51" t="s">
        <v>392</v>
      </c>
      <c r="I2825" s="51"/>
      <c r="J2825" s="51" t="s">
        <v>452</v>
      </c>
      <c r="K2825" s="51">
        <v>-0.72799999999999998</v>
      </c>
      <c r="L2825" s="51">
        <v>-1.272</v>
      </c>
      <c r="M2825" s="51">
        <v>-1.8129999999999999</v>
      </c>
      <c r="N2825" s="51">
        <v>-1.1839999999999999</v>
      </c>
      <c r="O2825" s="51">
        <v>-1.52</v>
      </c>
      <c r="P2825" s="51">
        <v>-0.48399999999999999</v>
      </c>
      <c r="Q2825" s="51">
        <v>-0.81699999999999995</v>
      </c>
      <c r="R2825" s="51">
        <v>-1.8420000000000001</v>
      </c>
      <c r="S2825" s="51">
        <v>-9.3190000000000008</v>
      </c>
      <c r="T2825" s="51">
        <v>-7.2649999999999997</v>
      </c>
      <c r="U2825" s="51">
        <v>2019</v>
      </c>
    </row>
    <row r="2826" spans="1:21" ht="15.5">
      <c r="A2826" s="51">
        <v>915</v>
      </c>
      <c r="B2826" s="51" t="s">
        <v>965</v>
      </c>
      <c r="C2826" s="51" t="s">
        <v>453</v>
      </c>
      <c r="D2826" s="51" t="str">
        <f t="shared" si="44"/>
        <v>GGSBGeorgia</v>
      </c>
      <c r="E2826" s="51" t="s">
        <v>270</v>
      </c>
      <c r="F2826" s="51" t="s">
        <v>454</v>
      </c>
      <c r="G2826" s="51" t="s">
        <v>455</v>
      </c>
      <c r="H2826" s="51" t="s">
        <v>342</v>
      </c>
      <c r="I2826" s="51" t="s">
        <v>343</v>
      </c>
      <c r="J2826" s="51" t="s">
        <v>971</v>
      </c>
      <c r="K2826" s="51">
        <v>-0.84</v>
      </c>
      <c r="L2826" s="51">
        <v>-0.80700000000000005</v>
      </c>
      <c r="M2826" s="51">
        <v>-1.0249999999999999</v>
      </c>
      <c r="N2826" s="51">
        <v>-1.2649999999999999</v>
      </c>
      <c r="O2826" s="51">
        <v>-1.129</v>
      </c>
      <c r="P2826" s="51">
        <v>-0.90100000000000002</v>
      </c>
      <c r="Q2826" s="51">
        <v>-0.48</v>
      </c>
      <c r="R2826" s="51">
        <v>-0.52300000000000002</v>
      </c>
      <c r="S2826" s="51">
        <v>-3.0670000000000002</v>
      </c>
      <c r="T2826" s="51">
        <v>-2.484</v>
      </c>
      <c r="U2826" s="51">
        <v>2019</v>
      </c>
    </row>
    <row r="2827" spans="1:21" ht="15.5">
      <c r="A2827" s="51">
        <v>915</v>
      </c>
      <c r="B2827" s="51" t="s">
        <v>965</v>
      </c>
      <c r="C2827" s="51" t="s">
        <v>456</v>
      </c>
      <c r="D2827" s="51" t="str">
        <f t="shared" si="44"/>
        <v>GGSB_NPGDPGeorgia</v>
      </c>
      <c r="E2827" s="51" t="s">
        <v>270</v>
      </c>
      <c r="F2827" s="51" t="s">
        <v>454</v>
      </c>
      <c r="G2827" s="51" t="s">
        <v>455</v>
      </c>
      <c r="H2827" s="51" t="s">
        <v>380</v>
      </c>
      <c r="I2827" s="51"/>
      <c r="J2827" s="51" t="s">
        <v>505</v>
      </c>
      <c r="K2827" s="51">
        <v>-3.18</v>
      </c>
      <c r="L2827" s="51">
        <v>-2.891</v>
      </c>
      <c r="M2827" s="51">
        <v>-3.3820000000000001</v>
      </c>
      <c r="N2827" s="51">
        <v>-3.7290000000000001</v>
      </c>
      <c r="O2827" s="51">
        <v>-3.0710000000000002</v>
      </c>
      <c r="P2827" s="51">
        <v>-2.169</v>
      </c>
      <c r="Q2827" s="51">
        <v>-1.06</v>
      </c>
      <c r="R2827" s="51">
        <v>-1.0549999999999999</v>
      </c>
      <c r="S2827" s="51">
        <v>-6.0330000000000004</v>
      </c>
      <c r="T2827" s="51">
        <v>-4.53</v>
      </c>
      <c r="U2827" s="51">
        <v>2019</v>
      </c>
    </row>
    <row r="2828" spans="1:21" ht="15.5">
      <c r="A2828" s="51">
        <v>915</v>
      </c>
      <c r="B2828" s="51" t="s">
        <v>965</v>
      </c>
      <c r="C2828" s="51" t="s">
        <v>457</v>
      </c>
      <c r="D2828" s="51" t="str">
        <f t="shared" si="44"/>
        <v>GGXONLBGeorgia</v>
      </c>
      <c r="E2828" s="51" t="s">
        <v>270</v>
      </c>
      <c r="F2828" s="51" t="s">
        <v>458</v>
      </c>
      <c r="G2828" s="51" t="s">
        <v>459</v>
      </c>
      <c r="H2828" s="51" t="s">
        <v>342</v>
      </c>
      <c r="I2828" s="51" t="s">
        <v>343</v>
      </c>
      <c r="J2828" s="51" t="s">
        <v>971</v>
      </c>
      <c r="K2828" s="51">
        <v>5.5E-2</v>
      </c>
      <c r="L2828" s="51">
        <v>-0.126</v>
      </c>
      <c r="M2828" s="51">
        <v>-0.316</v>
      </c>
      <c r="N2828" s="51">
        <v>-7.1999999999999995E-2</v>
      </c>
      <c r="O2828" s="51">
        <v>-0.14199999999999999</v>
      </c>
      <c r="P2828" s="51">
        <v>0.28399999999999997</v>
      </c>
      <c r="Q2828" s="51">
        <v>0.156</v>
      </c>
      <c r="R2828" s="51">
        <v>-0.29699999999999999</v>
      </c>
      <c r="S2828" s="51">
        <v>-3.79</v>
      </c>
      <c r="T2828" s="51">
        <v>-3</v>
      </c>
      <c r="U2828" s="51">
        <v>2019</v>
      </c>
    </row>
    <row r="2829" spans="1:21" ht="15.5">
      <c r="A2829" s="51">
        <v>915</v>
      </c>
      <c r="B2829" s="51" t="s">
        <v>965</v>
      </c>
      <c r="C2829" s="51" t="s">
        <v>460</v>
      </c>
      <c r="D2829" s="51" t="str">
        <f t="shared" si="44"/>
        <v>GGXONLB_NGDPGeorgia</v>
      </c>
      <c r="E2829" s="51" t="s">
        <v>270</v>
      </c>
      <c r="F2829" s="51" t="s">
        <v>458</v>
      </c>
      <c r="G2829" s="51" t="s">
        <v>459</v>
      </c>
      <c r="H2829" s="51" t="s">
        <v>392</v>
      </c>
      <c r="I2829" s="51"/>
      <c r="J2829" s="51" t="s">
        <v>461</v>
      </c>
      <c r="K2829" s="51">
        <v>0.20300000000000001</v>
      </c>
      <c r="L2829" s="51">
        <v>-0.441</v>
      </c>
      <c r="M2829" s="51">
        <v>-1.0149999999999999</v>
      </c>
      <c r="N2829" s="51">
        <v>-0.21199999999999999</v>
      </c>
      <c r="O2829" s="51">
        <v>-0.39500000000000002</v>
      </c>
      <c r="P2829" s="51">
        <v>0.69699999999999995</v>
      </c>
      <c r="Q2829" s="51">
        <v>0.35</v>
      </c>
      <c r="R2829" s="51">
        <v>-0.60199999999999998</v>
      </c>
      <c r="S2829" s="51">
        <v>-7.7469999999999999</v>
      </c>
      <c r="T2829" s="51">
        <v>-5.63</v>
      </c>
      <c r="U2829" s="51">
        <v>2019</v>
      </c>
    </row>
    <row r="2830" spans="1:21" ht="15.5">
      <c r="A2830" s="51">
        <v>915</v>
      </c>
      <c r="B2830" s="51" t="s">
        <v>965</v>
      </c>
      <c r="C2830" s="51" t="s">
        <v>462</v>
      </c>
      <c r="D2830" s="51" t="str">
        <f t="shared" si="44"/>
        <v>GGXWDNGeorgia</v>
      </c>
      <c r="E2830" s="51" t="s">
        <v>270</v>
      </c>
      <c r="F2830" s="51" t="s">
        <v>463</v>
      </c>
      <c r="G2830" s="51" t="s">
        <v>464</v>
      </c>
      <c r="H2830" s="51" t="s">
        <v>342</v>
      </c>
      <c r="I2830" s="51" t="s">
        <v>343</v>
      </c>
      <c r="J2830" s="51"/>
      <c r="K2830" s="51"/>
      <c r="L2830" s="51"/>
      <c r="M2830" s="51"/>
      <c r="N2830" s="51"/>
      <c r="O2830" s="51"/>
      <c r="P2830" s="51"/>
      <c r="Q2830" s="51"/>
      <c r="R2830" s="51"/>
      <c r="S2830" s="51"/>
      <c r="T2830" s="51"/>
      <c r="U2830" s="51"/>
    </row>
    <row r="2831" spans="1:21" ht="15.5">
      <c r="A2831" s="51">
        <v>915</v>
      </c>
      <c r="B2831" s="51" t="s">
        <v>965</v>
      </c>
      <c r="C2831" s="51" t="s">
        <v>465</v>
      </c>
      <c r="D2831" s="51" t="str">
        <f t="shared" si="44"/>
        <v>GGXWDN_NGDPGeorgia</v>
      </c>
      <c r="E2831" s="51" t="s">
        <v>270</v>
      </c>
      <c r="F2831" s="51" t="s">
        <v>463</v>
      </c>
      <c r="G2831" s="51" t="s">
        <v>464</v>
      </c>
      <c r="H2831" s="51" t="s">
        <v>392</v>
      </c>
      <c r="I2831" s="51"/>
      <c r="J2831" s="51"/>
      <c r="K2831" s="51"/>
      <c r="L2831" s="51"/>
      <c r="M2831" s="51"/>
      <c r="N2831" s="51"/>
      <c r="O2831" s="51"/>
      <c r="P2831" s="51"/>
      <c r="Q2831" s="51"/>
      <c r="R2831" s="51"/>
      <c r="S2831" s="51"/>
      <c r="T2831" s="51"/>
      <c r="U2831" s="51"/>
    </row>
    <row r="2832" spans="1:21" ht="15.5">
      <c r="A2832" s="51">
        <v>915</v>
      </c>
      <c r="B2832" s="51" t="s">
        <v>965</v>
      </c>
      <c r="C2832" s="51" t="s">
        <v>466</v>
      </c>
      <c r="D2832" s="51" t="str">
        <f t="shared" si="44"/>
        <v>GGXWDGGeorgia</v>
      </c>
      <c r="E2832" s="51" t="s">
        <v>270</v>
      </c>
      <c r="F2832" s="51" t="s">
        <v>467</v>
      </c>
      <c r="G2832" s="51" t="s">
        <v>468</v>
      </c>
      <c r="H2832" s="51" t="s">
        <v>342</v>
      </c>
      <c r="I2832" s="51" t="s">
        <v>343</v>
      </c>
      <c r="J2832" s="51" t="s">
        <v>971</v>
      </c>
      <c r="K2832" s="51">
        <v>7.8460000000000001</v>
      </c>
      <c r="L2832" s="51">
        <v>8.4329999999999998</v>
      </c>
      <c r="M2832" s="51">
        <v>9.6229999999999993</v>
      </c>
      <c r="N2832" s="51">
        <v>12.443</v>
      </c>
      <c r="O2832" s="51">
        <v>14.426</v>
      </c>
      <c r="P2832" s="51">
        <v>15.728</v>
      </c>
      <c r="Q2832" s="51">
        <v>16.722999999999999</v>
      </c>
      <c r="R2832" s="51">
        <v>19.916</v>
      </c>
      <c r="S2832" s="51">
        <v>29.654</v>
      </c>
      <c r="T2832" s="51">
        <v>34.03</v>
      </c>
      <c r="U2832" s="51">
        <v>2019</v>
      </c>
    </row>
    <row r="2833" spans="1:21" ht="15.5">
      <c r="A2833" s="51">
        <v>915</v>
      </c>
      <c r="B2833" s="51" t="s">
        <v>965</v>
      </c>
      <c r="C2833" s="51" t="s">
        <v>469</v>
      </c>
      <c r="D2833" s="51" t="str">
        <f t="shared" si="44"/>
        <v>GGXWDG_NGDPGeorgia</v>
      </c>
      <c r="E2833" s="51" t="s">
        <v>270</v>
      </c>
      <c r="F2833" s="51" t="s">
        <v>467</v>
      </c>
      <c r="G2833" s="51" t="s">
        <v>468</v>
      </c>
      <c r="H2833" s="51" t="s">
        <v>392</v>
      </c>
      <c r="I2833" s="51"/>
      <c r="J2833" s="51" t="s">
        <v>470</v>
      </c>
      <c r="K2833" s="51">
        <v>28.815000000000001</v>
      </c>
      <c r="L2833" s="51">
        <v>29.492999999999999</v>
      </c>
      <c r="M2833" s="51">
        <v>30.917999999999999</v>
      </c>
      <c r="N2833" s="51">
        <v>36.665999999999997</v>
      </c>
      <c r="O2833" s="51">
        <v>40.255000000000003</v>
      </c>
      <c r="P2833" s="51">
        <v>38.584000000000003</v>
      </c>
      <c r="Q2833" s="51">
        <v>37.496000000000002</v>
      </c>
      <c r="R2833" s="51">
        <v>40.436</v>
      </c>
      <c r="S2833" s="51">
        <v>60.621000000000002</v>
      </c>
      <c r="T2833" s="51">
        <v>63.857999999999997</v>
      </c>
      <c r="U2833" s="51">
        <v>2019</v>
      </c>
    </row>
    <row r="2834" spans="1:21" ht="15.5">
      <c r="A2834" s="51">
        <v>915</v>
      </c>
      <c r="B2834" s="51" t="s">
        <v>965</v>
      </c>
      <c r="C2834" s="51" t="s">
        <v>471</v>
      </c>
      <c r="D2834" s="51" t="str">
        <f t="shared" si="44"/>
        <v>NGDP_FYGeorgia</v>
      </c>
      <c r="E2834" s="51" t="s">
        <v>270</v>
      </c>
      <c r="F2834" s="51" t="s">
        <v>472</v>
      </c>
      <c r="G2834" s="51" t="s">
        <v>473</v>
      </c>
      <c r="H2834" s="51" t="s">
        <v>342</v>
      </c>
      <c r="I2834" s="51" t="s">
        <v>343</v>
      </c>
      <c r="J2834" s="51" t="s">
        <v>971</v>
      </c>
      <c r="K2834" s="51">
        <v>27.227</v>
      </c>
      <c r="L2834" s="51">
        <v>28.593</v>
      </c>
      <c r="M2834" s="51">
        <v>31.123999999999999</v>
      </c>
      <c r="N2834" s="51">
        <v>33.935000000000002</v>
      </c>
      <c r="O2834" s="51">
        <v>35.835999999999999</v>
      </c>
      <c r="P2834" s="51">
        <v>40.762</v>
      </c>
      <c r="Q2834" s="51">
        <v>44.598999999999997</v>
      </c>
      <c r="R2834" s="51">
        <v>49.253</v>
      </c>
      <c r="S2834" s="51">
        <v>48.917000000000002</v>
      </c>
      <c r="T2834" s="51">
        <v>53.29</v>
      </c>
      <c r="U2834" s="51">
        <v>2019</v>
      </c>
    </row>
    <row r="2835" spans="1:21" ht="15.5">
      <c r="A2835" s="51">
        <v>915</v>
      </c>
      <c r="B2835" s="51" t="s">
        <v>965</v>
      </c>
      <c r="C2835" s="51" t="s">
        <v>474</v>
      </c>
      <c r="D2835" s="51" t="str">
        <f t="shared" si="44"/>
        <v>BCAGeorgia</v>
      </c>
      <c r="E2835" s="51" t="s">
        <v>270</v>
      </c>
      <c r="F2835" s="51" t="s">
        <v>475</v>
      </c>
      <c r="G2835" s="51" t="s">
        <v>476</v>
      </c>
      <c r="H2835" s="51" t="s">
        <v>352</v>
      </c>
      <c r="I2835" s="51" t="s">
        <v>343</v>
      </c>
      <c r="J2835" s="51" t="s">
        <v>972</v>
      </c>
      <c r="K2835" s="51">
        <v>-1.8859999999999999</v>
      </c>
      <c r="L2835" s="51">
        <v>-0.95799999999999996</v>
      </c>
      <c r="M2835" s="51">
        <v>-1.79</v>
      </c>
      <c r="N2835" s="51">
        <v>-1.7629999999999999</v>
      </c>
      <c r="O2835" s="51">
        <v>-1.885</v>
      </c>
      <c r="P2835" s="51">
        <v>-1.3080000000000001</v>
      </c>
      <c r="Q2835" s="51">
        <v>-1.19</v>
      </c>
      <c r="R2835" s="51">
        <v>-0.95699999999999996</v>
      </c>
      <c r="S2835" s="51">
        <v>-1.9339999999999999</v>
      </c>
      <c r="T2835" s="51">
        <v>-1.857</v>
      </c>
      <c r="U2835" s="51">
        <v>2019</v>
      </c>
    </row>
    <row r="2836" spans="1:21" ht="15.5">
      <c r="A2836" s="51">
        <v>915</v>
      </c>
      <c r="B2836" s="51" t="s">
        <v>965</v>
      </c>
      <c r="C2836" s="51" t="s">
        <v>478</v>
      </c>
      <c r="D2836" s="51" t="str">
        <f t="shared" si="44"/>
        <v>BCA_NGDPDGeorgia</v>
      </c>
      <c r="E2836" s="51" t="s">
        <v>270</v>
      </c>
      <c r="F2836" s="51" t="s">
        <v>475</v>
      </c>
      <c r="G2836" s="51" t="s">
        <v>476</v>
      </c>
      <c r="H2836" s="51" t="s">
        <v>392</v>
      </c>
      <c r="I2836" s="51"/>
      <c r="J2836" s="51" t="s">
        <v>479</v>
      </c>
      <c r="K2836" s="51">
        <v>-11.44</v>
      </c>
      <c r="L2836" s="51">
        <v>-5.5750000000000002</v>
      </c>
      <c r="M2836" s="51">
        <v>-10.151999999999999</v>
      </c>
      <c r="N2836" s="51">
        <v>-11.792999999999999</v>
      </c>
      <c r="O2836" s="51">
        <v>-12.45</v>
      </c>
      <c r="P2836" s="51">
        <v>-8.0510000000000002</v>
      </c>
      <c r="Q2836" s="51">
        <v>-6.7619999999999996</v>
      </c>
      <c r="R2836" s="51">
        <v>-5.4770000000000003</v>
      </c>
      <c r="S2836" s="51">
        <v>-12.291</v>
      </c>
      <c r="T2836" s="51">
        <v>-11.486000000000001</v>
      </c>
      <c r="U2836" s="51">
        <v>2019</v>
      </c>
    </row>
    <row r="2837" spans="1:21" ht="15.5">
      <c r="A2837" s="51">
        <v>134</v>
      </c>
      <c r="B2837" s="51" t="s">
        <v>973</v>
      </c>
      <c r="C2837" s="51" t="s">
        <v>338</v>
      </c>
      <c r="D2837" s="51" t="str">
        <f t="shared" si="44"/>
        <v>NGDP_RGermany</v>
      </c>
      <c r="E2837" s="51" t="s">
        <v>45</v>
      </c>
      <c r="F2837" s="51" t="s">
        <v>340</v>
      </c>
      <c r="G2837" s="51" t="s">
        <v>341</v>
      </c>
      <c r="H2837" s="51" t="s">
        <v>342</v>
      </c>
      <c r="I2837" s="51" t="s">
        <v>343</v>
      </c>
      <c r="J2837" s="51" t="s">
        <v>974</v>
      </c>
      <c r="K2837" s="51">
        <v>2904.61</v>
      </c>
      <c r="L2837" s="51">
        <v>2917.17</v>
      </c>
      <c r="M2837" s="51">
        <v>2981.84</v>
      </c>
      <c r="N2837" s="51">
        <v>3026.19</v>
      </c>
      <c r="O2837" s="51">
        <v>3093.67</v>
      </c>
      <c r="P2837" s="51">
        <v>3174.24</v>
      </c>
      <c r="Q2837" s="51">
        <v>3214.49</v>
      </c>
      <c r="R2837" s="51">
        <v>3232.34</v>
      </c>
      <c r="S2837" s="51">
        <v>3073.85</v>
      </c>
      <c r="T2837" s="51">
        <v>3184.58</v>
      </c>
      <c r="U2837" s="51">
        <v>2020</v>
      </c>
    </row>
    <row r="2838" spans="1:21" ht="15.5">
      <c r="A2838" s="51">
        <v>134</v>
      </c>
      <c r="B2838" s="51" t="s">
        <v>973</v>
      </c>
      <c r="C2838" s="51" t="s">
        <v>345</v>
      </c>
      <c r="D2838" s="51" t="str">
        <f t="shared" si="44"/>
        <v>NGDP_RPCHGermany</v>
      </c>
      <c r="E2838" s="51" t="s">
        <v>45</v>
      </c>
      <c r="F2838" s="51" t="s">
        <v>340</v>
      </c>
      <c r="G2838" s="51" t="s">
        <v>346</v>
      </c>
      <c r="H2838" s="51" t="s">
        <v>347</v>
      </c>
      <c r="I2838" s="51"/>
      <c r="J2838" s="51" t="s">
        <v>348</v>
      </c>
      <c r="K2838" s="51">
        <v>0.42699999999999999</v>
      </c>
      <c r="L2838" s="51">
        <v>0.432</v>
      </c>
      <c r="M2838" s="51">
        <v>2.2170000000000001</v>
      </c>
      <c r="N2838" s="51">
        <v>1.4870000000000001</v>
      </c>
      <c r="O2838" s="51">
        <v>2.23</v>
      </c>
      <c r="P2838" s="51">
        <v>2.6040000000000001</v>
      </c>
      <c r="Q2838" s="51">
        <v>1.268</v>
      </c>
      <c r="R2838" s="51">
        <v>0.55500000000000005</v>
      </c>
      <c r="S2838" s="51">
        <v>-4.9029999999999996</v>
      </c>
      <c r="T2838" s="51">
        <v>3.6019999999999999</v>
      </c>
      <c r="U2838" s="51">
        <v>2020</v>
      </c>
    </row>
    <row r="2839" spans="1:21" ht="15.5">
      <c r="A2839" s="51">
        <v>134</v>
      </c>
      <c r="B2839" s="51" t="s">
        <v>973</v>
      </c>
      <c r="C2839" s="51" t="s">
        <v>349</v>
      </c>
      <c r="D2839" s="51" t="str">
        <f t="shared" si="44"/>
        <v>NGDPGermany</v>
      </c>
      <c r="E2839" s="51" t="s">
        <v>45</v>
      </c>
      <c r="F2839" s="51" t="s">
        <v>155</v>
      </c>
      <c r="G2839" s="51" t="s">
        <v>350</v>
      </c>
      <c r="H2839" s="51" t="s">
        <v>342</v>
      </c>
      <c r="I2839" s="51" t="s">
        <v>343</v>
      </c>
      <c r="J2839" s="51" t="s">
        <v>974</v>
      </c>
      <c r="K2839" s="51">
        <v>2745.31</v>
      </c>
      <c r="L2839" s="51">
        <v>2811.35</v>
      </c>
      <c r="M2839" s="51">
        <v>2927.43</v>
      </c>
      <c r="N2839" s="51">
        <v>3026.18</v>
      </c>
      <c r="O2839" s="51">
        <v>3134.74</v>
      </c>
      <c r="P2839" s="51">
        <v>3259.86</v>
      </c>
      <c r="Q2839" s="51">
        <v>3356.41</v>
      </c>
      <c r="R2839" s="51">
        <v>3449.05</v>
      </c>
      <c r="S2839" s="51">
        <v>3332.23</v>
      </c>
      <c r="T2839" s="51">
        <v>3544.93</v>
      </c>
      <c r="U2839" s="51">
        <v>2020</v>
      </c>
    </row>
    <row r="2840" spans="1:21" ht="15.5">
      <c r="A2840" s="51">
        <v>134</v>
      </c>
      <c r="B2840" s="51" t="s">
        <v>973</v>
      </c>
      <c r="C2840" s="51" t="s">
        <v>157</v>
      </c>
      <c r="D2840" s="51" t="str">
        <f t="shared" si="44"/>
        <v>NGDPDGermany</v>
      </c>
      <c r="E2840" s="51" t="s">
        <v>45</v>
      </c>
      <c r="F2840" s="51" t="s">
        <v>155</v>
      </c>
      <c r="G2840" s="51" t="s">
        <v>351</v>
      </c>
      <c r="H2840" s="51" t="s">
        <v>352</v>
      </c>
      <c r="I2840" s="51" t="s">
        <v>343</v>
      </c>
      <c r="J2840" s="51" t="s">
        <v>353</v>
      </c>
      <c r="K2840" s="51">
        <v>3529.38</v>
      </c>
      <c r="L2840" s="51">
        <v>3733.86</v>
      </c>
      <c r="M2840" s="51">
        <v>3890.1</v>
      </c>
      <c r="N2840" s="51">
        <v>3357.93</v>
      </c>
      <c r="O2840" s="51">
        <v>3468.9</v>
      </c>
      <c r="P2840" s="51">
        <v>3681.3</v>
      </c>
      <c r="Q2840" s="51">
        <v>3965.57</v>
      </c>
      <c r="R2840" s="51">
        <v>3861.55</v>
      </c>
      <c r="S2840" s="51">
        <v>3803.01</v>
      </c>
      <c r="T2840" s="51">
        <v>4319.29</v>
      </c>
      <c r="U2840" s="51">
        <v>2020</v>
      </c>
    </row>
    <row r="2841" spans="1:21" ht="15.5">
      <c r="A2841" s="51">
        <v>134</v>
      </c>
      <c r="B2841" s="51" t="s">
        <v>973</v>
      </c>
      <c r="C2841" s="51" t="s">
        <v>354</v>
      </c>
      <c r="D2841" s="51" t="str">
        <f t="shared" si="44"/>
        <v>PPPGDPGermany</v>
      </c>
      <c r="E2841" s="51" t="s">
        <v>45</v>
      </c>
      <c r="F2841" s="51" t="s">
        <v>155</v>
      </c>
      <c r="G2841" s="51" t="s">
        <v>355</v>
      </c>
      <c r="H2841" s="51" t="s">
        <v>356</v>
      </c>
      <c r="I2841" s="51" t="s">
        <v>343</v>
      </c>
      <c r="J2841" s="51" t="s">
        <v>353</v>
      </c>
      <c r="K2841" s="51">
        <v>3487.23</v>
      </c>
      <c r="L2841" s="51">
        <v>3628.56</v>
      </c>
      <c r="M2841" s="51">
        <v>3807.12</v>
      </c>
      <c r="N2841" s="51">
        <v>3890.13</v>
      </c>
      <c r="O2841" s="51">
        <v>4164.75</v>
      </c>
      <c r="P2841" s="51">
        <v>4401.87</v>
      </c>
      <c r="Q2841" s="51">
        <v>4564.72</v>
      </c>
      <c r="R2841" s="51">
        <v>4672.01</v>
      </c>
      <c r="S2841" s="51">
        <v>4496.78</v>
      </c>
      <c r="T2841" s="51">
        <v>4743.67</v>
      </c>
      <c r="U2841" s="51">
        <v>2020</v>
      </c>
    </row>
    <row r="2842" spans="1:21" ht="15.5">
      <c r="A2842" s="51">
        <v>134</v>
      </c>
      <c r="B2842" s="51" t="s">
        <v>973</v>
      </c>
      <c r="C2842" s="51" t="s">
        <v>357</v>
      </c>
      <c r="D2842" s="51" t="str">
        <f t="shared" si="44"/>
        <v>NGDP_DGermany</v>
      </c>
      <c r="E2842" s="51" t="s">
        <v>45</v>
      </c>
      <c r="F2842" s="51" t="s">
        <v>358</v>
      </c>
      <c r="G2842" s="51" t="s">
        <v>359</v>
      </c>
      <c r="H2842" s="51" t="s">
        <v>360</v>
      </c>
      <c r="I2842" s="51"/>
      <c r="J2842" s="51" t="s">
        <v>361</v>
      </c>
      <c r="K2842" s="51">
        <v>94.516000000000005</v>
      </c>
      <c r="L2842" s="51">
        <v>96.373000000000005</v>
      </c>
      <c r="M2842" s="51">
        <v>98.174999999999997</v>
      </c>
      <c r="N2842" s="51">
        <v>100</v>
      </c>
      <c r="O2842" s="51">
        <v>101.328</v>
      </c>
      <c r="P2842" s="51">
        <v>102.697</v>
      </c>
      <c r="Q2842" s="51">
        <v>104.41500000000001</v>
      </c>
      <c r="R2842" s="51">
        <v>106.70399999999999</v>
      </c>
      <c r="S2842" s="51">
        <v>108.40600000000001</v>
      </c>
      <c r="T2842" s="51">
        <v>111.315</v>
      </c>
      <c r="U2842" s="51">
        <v>2020</v>
      </c>
    </row>
    <row r="2843" spans="1:21" ht="15.5">
      <c r="A2843" s="51">
        <v>134</v>
      </c>
      <c r="B2843" s="51" t="s">
        <v>973</v>
      </c>
      <c r="C2843" s="51" t="s">
        <v>362</v>
      </c>
      <c r="D2843" s="51" t="str">
        <f t="shared" si="44"/>
        <v>NGDPRPCGermany</v>
      </c>
      <c r="E2843" s="51" t="s">
        <v>45</v>
      </c>
      <c r="F2843" s="51" t="s">
        <v>363</v>
      </c>
      <c r="G2843" s="51" t="s">
        <v>364</v>
      </c>
      <c r="H2843" s="51" t="s">
        <v>342</v>
      </c>
      <c r="I2843" s="51" t="s">
        <v>333</v>
      </c>
      <c r="J2843" s="51" t="s">
        <v>365</v>
      </c>
      <c r="K2843" s="51">
        <v>36115.199999999997</v>
      </c>
      <c r="L2843" s="51">
        <v>36172.42</v>
      </c>
      <c r="M2843" s="51">
        <v>36820.57</v>
      </c>
      <c r="N2843" s="51">
        <v>37046.160000000003</v>
      </c>
      <c r="O2843" s="51">
        <v>37567.79</v>
      </c>
      <c r="P2843" s="51">
        <v>38402.559999999998</v>
      </c>
      <c r="Q2843" s="51">
        <v>38772.71</v>
      </c>
      <c r="R2843" s="51">
        <v>38900.269999999997</v>
      </c>
      <c r="S2843" s="51">
        <v>36964.31</v>
      </c>
      <c r="T2843" s="51">
        <v>38236.14</v>
      </c>
      <c r="U2843" s="51">
        <v>2020</v>
      </c>
    </row>
    <row r="2844" spans="1:21" ht="15.5">
      <c r="A2844" s="51">
        <v>134</v>
      </c>
      <c r="B2844" s="51" t="s">
        <v>973</v>
      </c>
      <c r="C2844" s="51" t="s">
        <v>366</v>
      </c>
      <c r="D2844" s="51" t="str">
        <f t="shared" si="44"/>
        <v>NGDPRPPPPCGermany</v>
      </c>
      <c r="E2844" s="51" t="s">
        <v>45</v>
      </c>
      <c r="F2844" s="51" t="s">
        <v>363</v>
      </c>
      <c r="G2844" s="51" t="s">
        <v>367</v>
      </c>
      <c r="H2844" s="51" t="s">
        <v>368</v>
      </c>
      <c r="I2844" s="51" t="s">
        <v>333</v>
      </c>
      <c r="J2844" s="51" t="s">
        <v>365</v>
      </c>
      <c r="K2844" s="51">
        <v>50082.68</v>
      </c>
      <c r="L2844" s="51">
        <v>50162.03</v>
      </c>
      <c r="M2844" s="51">
        <v>51060.84</v>
      </c>
      <c r="N2844" s="51">
        <v>51373.69</v>
      </c>
      <c r="O2844" s="51">
        <v>52097.05</v>
      </c>
      <c r="P2844" s="51">
        <v>53254.66</v>
      </c>
      <c r="Q2844" s="51">
        <v>53767.97</v>
      </c>
      <c r="R2844" s="51">
        <v>53944.86</v>
      </c>
      <c r="S2844" s="51">
        <v>51260.17</v>
      </c>
      <c r="T2844" s="51">
        <v>53023.88</v>
      </c>
      <c r="U2844" s="51">
        <v>2020</v>
      </c>
    </row>
    <row r="2845" spans="1:21" ht="15.5">
      <c r="A2845" s="51">
        <v>134</v>
      </c>
      <c r="B2845" s="51" t="s">
        <v>973</v>
      </c>
      <c r="C2845" s="51" t="s">
        <v>369</v>
      </c>
      <c r="D2845" s="51" t="str">
        <f t="shared" si="44"/>
        <v>NGDPPCGermany</v>
      </c>
      <c r="E2845" s="51" t="s">
        <v>45</v>
      </c>
      <c r="F2845" s="51" t="s">
        <v>370</v>
      </c>
      <c r="G2845" s="51" t="s">
        <v>371</v>
      </c>
      <c r="H2845" s="51" t="s">
        <v>342</v>
      </c>
      <c r="I2845" s="51" t="s">
        <v>333</v>
      </c>
      <c r="J2845" s="51" t="s">
        <v>372</v>
      </c>
      <c r="K2845" s="51">
        <v>34134.5</v>
      </c>
      <c r="L2845" s="51">
        <v>34860.269999999997</v>
      </c>
      <c r="M2845" s="51">
        <v>36148.699999999997</v>
      </c>
      <c r="N2845" s="51">
        <v>37046.04</v>
      </c>
      <c r="O2845" s="51">
        <v>38066.519999999997</v>
      </c>
      <c r="P2845" s="51">
        <v>39438.400000000001</v>
      </c>
      <c r="Q2845" s="51">
        <v>40484.53</v>
      </c>
      <c r="R2845" s="51">
        <v>41508.31</v>
      </c>
      <c r="S2845" s="51">
        <v>40071.43</v>
      </c>
      <c r="T2845" s="51">
        <v>42562.7</v>
      </c>
      <c r="U2845" s="51">
        <v>2020</v>
      </c>
    </row>
    <row r="2846" spans="1:21" ht="15.5">
      <c r="A2846" s="51">
        <v>134</v>
      </c>
      <c r="B2846" s="51" t="s">
        <v>973</v>
      </c>
      <c r="C2846" s="51" t="s">
        <v>373</v>
      </c>
      <c r="D2846" s="51" t="str">
        <f t="shared" si="44"/>
        <v>NGDPDPCGermany</v>
      </c>
      <c r="E2846" s="51" t="s">
        <v>45</v>
      </c>
      <c r="F2846" s="51" t="s">
        <v>370</v>
      </c>
      <c r="G2846" s="51" t="s">
        <v>374</v>
      </c>
      <c r="H2846" s="51" t="s">
        <v>352</v>
      </c>
      <c r="I2846" s="51" t="s">
        <v>333</v>
      </c>
      <c r="J2846" s="51" t="s">
        <v>372</v>
      </c>
      <c r="K2846" s="51">
        <v>43883.39</v>
      </c>
      <c r="L2846" s="51">
        <v>46299.23</v>
      </c>
      <c r="M2846" s="51">
        <v>48035.95</v>
      </c>
      <c r="N2846" s="51">
        <v>41107.22</v>
      </c>
      <c r="O2846" s="51">
        <v>42124.32</v>
      </c>
      <c r="P2846" s="51">
        <v>44537.1</v>
      </c>
      <c r="Q2846" s="51">
        <v>47832.06</v>
      </c>
      <c r="R2846" s="51">
        <v>46472.62</v>
      </c>
      <c r="S2846" s="51">
        <v>45732.800000000003</v>
      </c>
      <c r="T2846" s="51">
        <v>51860.11</v>
      </c>
      <c r="U2846" s="51">
        <v>2020</v>
      </c>
    </row>
    <row r="2847" spans="1:21" ht="15.5">
      <c r="A2847" s="51">
        <v>134</v>
      </c>
      <c r="B2847" s="51" t="s">
        <v>973</v>
      </c>
      <c r="C2847" s="51" t="s">
        <v>375</v>
      </c>
      <c r="D2847" s="51" t="str">
        <f t="shared" si="44"/>
        <v>PPPPCGermany</v>
      </c>
      <c r="E2847" s="51" t="s">
        <v>45</v>
      </c>
      <c r="F2847" s="51" t="s">
        <v>370</v>
      </c>
      <c r="G2847" s="51" t="s">
        <v>376</v>
      </c>
      <c r="H2847" s="51" t="s">
        <v>356</v>
      </c>
      <c r="I2847" s="51" t="s">
        <v>333</v>
      </c>
      <c r="J2847" s="51" t="s">
        <v>372</v>
      </c>
      <c r="K2847" s="51">
        <v>43359.41</v>
      </c>
      <c r="L2847" s="51">
        <v>44993.53</v>
      </c>
      <c r="M2847" s="51">
        <v>47011.28</v>
      </c>
      <c r="N2847" s="51">
        <v>47622.33</v>
      </c>
      <c r="O2847" s="51">
        <v>50574.37</v>
      </c>
      <c r="P2847" s="51">
        <v>53254.66</v>
      </c>
      <c r="Q2847" s="51">
        <v>55058.92</v>
      </c>
      <c r="R2847" s="51">
        <v>56226.22</v>
      </c>
      <c r="S2847" s="51">
        <v>54075.68</v>
      </c>
      <c r="T2847" s="51">
        <v>56955.57</v>
      </c>
      <c r="U2847" s="51">
        <v>2020</v>
      </c>
    </row>
    <row r="2848" spans="1:21" ht="15.5">
      <c r="A2848" s="51">
        <v>134</v>
      </c>
      <c r="B2848" s="51" t="s">
        <v>973</v>
      </c>
      <c r="C2848" s="51" t="s">
        <v>377</v>
      </c>
      <c r="D2848" s="51" t="str">
        <f t="shared" si="44"/>
        <v>NGAP_NPGDPGermany</v>
      </c>
      <c r="E2848" s="51" t="s">
        <v>45</v>
      </c>
      <c r="F2848" s="51" t="s">
        <v>378</v>
      </c>
      <c r="G2848" s="51" t="s">
        <v>379</v>
      </c>
      <c r="H2848" s="51" t="s">
        <v>380</v>
      </c>
      <c r="I2848" s="51"/>
      <c r="J2848" s="51" t="s">
        <v>348</v>
      </c>
      <c r="K2848" s="51">
        <v>0.27600000000000002</v>
      </c>
      <c r="L2848" s="51">
        <v>-0.8</v>
      </c>
      <c r="M2848" s="51">
        <v>-0.33</v>
      </c>
      <c r="N2848" s="51">
        <v>-0.32800000000000001</v>
      </c>
      <c r="O2848" s="51">
        <v>0.16300000000000001</v>
      </c>
      <c r="P2848" s="51">
        <v>1.0169999999999999</v>
      </c>
      <c r="Q2848" s="51">
        <v>1.18</v>
      </c>
      <c r="R2848" s="51">
        <v>0.39800000000000002</v>
      </c>
      <c r="S2848" s="51">
        <v>-3.0390000000000001</v>
      </c>
      <c r="T2848" s="51">
        <v>-1.9910000000000001</v>
      </c>
      <c r="U2848" s="51">
        <v>2020</v>
      </c>
    </row>
    <row r="2849" spans="1:21" ht="15.5">
      <c r="A2849" s="51">
        <v>134</v>
      </c>
      <c r="B2849" s="51" t="s">
        <v>973</v>
      </c>
      <c r="C2849" s="51" t="s">
        <v>381</v>
      </c>
      <c r="D2849" s="51" t="str">
        <f t="shared" si="44"/>
        <v>PPPSHGermany</v>
      </c>
      <c r="E2849" s="51" t="s">
        <v>45</v>
      </c>
      <c r="F2849" s="51" t="s">
        <v>382</v>
      </c>
      <c r="G2849" s="51" t="s">
        <v>383</v>
      </c>
      <c r="H2849" s="51" t="s">
        <v>384</v>
      </c>
      <c r="I2849" s="51"/>
      <c r="J2849" s="51" t="s">
        <v>353</v>
      </c>
      <c r="K2849" s="51">
        <v>3.4830000000000001</v>
      </c>
      <c r="L2849" s="51">
        <v>3.4540000000000002</v>
      </c>
      <c r="M2849" s="51">
        <v>3.4929999999999999</v>
      </c>
      <c r="N2849" s="51">
        <v>3.496</v>
      </c>
      <c r="O2849" s="51">
        <v>3.605</v>
      </c>
      <c r="P2849" s="51">
        <v>3.617</v>
      </c>
      <c r="Q2849" s="51">
        <v>3.5390000000000001</v>
      </c>
      <c r="R2849" s="51">
        <v>3.4660000000000002</v>
      </c>
      <c r="S2849" s="51">
        <v>3.4159999999999999</v>
      </c>
      <c r="T2849" s="51">
        <v>3.3420000000000001</v>
      </c>
      <c r="U2849" s="51">
        <v>2020</v>
      </c>
    </row>
    <row r="2850" spans="1:21" ht="15.5">
      <c r="A2850" s="51">
        <v>134</v>
      </c>
      <c r="B2850" s="51" t="s">
        <v>973</v>
      </c>
      <c r="C2850" s="51" t="s">
        <v>385</v>
      </c>
      <c r="D2850" s="51" t="str">
        <f t="shared" si="44"/>
        <v>PPPEXGermany</v>
      </c>
      <c r="E2850" s="51" t="s">
        <v>45</v>
      </c>
      <c r="F2850" s="51" t="s">
        <v>386</v>
      </c>
      <c r="G2850" s="51" t="s">
        <v>387</v>
      </c>
      <c r="H2850" s="51" t="s">
        <v>388</v>
      </c>
      <c r="I2850" s="51"/>
      <c r="J2850" s="51" t="s">
        <v>353</v>
      </c>
      <c r="K2850" s="51">
        <v>0.78700000000000003</v>
      </c>
      <c r="L2850" s="51">
        <v>0.77500000000000002</v>
      </c>
      <c r="M2850" s="51">
        <v>0.76900000000000002</v>
      </c>
      <c r="N2850" s="51">
        <v>0.77800000000000002</v>
      </c>
      <c r="O2850" s="51">
        <v>0.753</v>
      </c>
      <c r="P2850" s="51">
        <v>0.74099999999999999</v>
      </c>
      <c r="Q2850" s="51">
        <v>0.73499999999999999</v>
      </c>
      <c r="R2850" s="51">
        <v>0.73799999999999999</v>
      </c>
      <c r="S2850" s="51">
        <v>0.74099999999999999</v>
      </c>
      <c r="T2850" s="51">
        <v>0.747</v>
      </c>
      <c r="U2850" s="51">
        <v>2020</v>
      </c>
    </row>
    <row r="2851" spans="1:21" ht="15.5">
      <c r="A2851" s="51">
        <v>134</v>
      </c>
      <c r="B2851" s="51" t="s">
        <v>973</v>
      </c>
      <c r="C2851" s="51" t="s">
        <v>389</v>
      </c>
      <c r="D2851" s="51" t="str">
        <f t="shared" si="44"/>
        <v>NID_NGDPGermany</v>
      </c>
      <c r="E2851" s="51" t="s">
        <v>45</v>
      </c>
      <c r="F2851" s="51" t="s">
        <v>390</v>
      </c>
      <c r="G2851" s="51" t="s">
        <v>391</v>
      </c>
      <c r="H2851" s="51" t="s">
        <v>392</v>
      </c>
      <c r="I2851" s="51"/>
      <c r="J2851" s="51" t="s">
        <v>974</v>
      </c>
      <c r="K2851" s="51">
        <v>19.716000000000001</v>
      </c>
      <c r="L2851" s="51">
        <v>20.053999999999998</v>
      </c>
      <c r="M2851" s="51">
        <v>20.37</v>
      </c>
      <c r="N2851" s="51">
        <v>19.742999999999999</v>
      </c>
      <c r="O2851" s="51">
        <v>19.966999999999999</v>
      </c>
      <c r="P2851" s="51">
        <v>20.846</v>
      </c>
      <c r="Q2851" s="51">
        <v>21.579000000000001</v>
      </c>
      <c r="R2851" s="51">
        <v>21.388999999999999</v>
      </c>
      <c r="S2851" s="51">
        <v>20.350999999999999</v>
      </c>
      <c r="T2851" s="51">
        <v>21.524999999999999</v>
      </c>
      <c r="U2851" s="51">
        <v>2020</v>
      </c>
    </row>
    <row r="2852" spans="1:21" ht="15.5">
      <c r="A2852" s="51">
        <v>134</v>
      </c>
      <c r="B2852" s="51" t="s">
        <v>973</v>
      </c>
      <c r="C2852" s="51" t="s">
        <v>393</v>
      </c>
      <c r="D2852" s="51" t="str">
        <f t="shared" si="44"/>
        <v>NGSD_NGDPGermany</v>
      </c>
      <c r="E2852" s="51" t="s">
        <v>45</v>
      </c>
      <c r="F2852" s="51" t="s">
        <v>394</v>
      </c>
      <c r="G2852" s="51" t="s">
        <v>395</v>
      </c>
      <c r="H2852" s="51" t="s">
        <v>392</v>
      </c>
      <c r="I2852" s="51"/>
      <c r="J2852" s="51" t="s">
        <v>974</v>
      </c>
      <c r="K2852" s="51">
        <v>26.844999999999999</v>
      </c>
      <c r="L2852" s="51">
        <v>26.611000000000001</v>
      </c>
      <c r="M2852" s="51">
        <v>27.574999999999999</v>
      </c>
      <c r="N2852" s="51">
        <v>28.344000000000001</v>
      </c>
      <c r="O2852" s="51">
        <v>28.475000000000001</v>
      </c>
      <c r="P2852" s="51">
        <v>28.635000000000002</v>
      </c>
      <c r="Q2852" s="51">
        <v>28.952999999999999</v>
      </c>
      <c r="R2852" s="51">
        <v>28.486000000000001</v>
      </c>
      <c r="S2852" s="51">
        <v>27.439</v>
      </c>
      <c r="T2852" s="51">
        <v>29.094999999999999</v>
      </c>
      <c r="U2852" s="51">
        <v>2020</v>
      </c>
    </row>
    <row r="2853" spans="1:21" ht="15.5">
      <c r="A2853" s="51">
        <v>134</v>
      </c>
      <c r="B2853" s="51" t="s">
        <v>973</v>
      </c>
      <c r="C2853" s="51" t="s">
        <v>396</v>
      </c>
      <c r="D2853" s="51" t="str">
        <f t="shared" si="44"/>
        <v>PCPIGermany</v>
      </c>
      <c r="E2853" s="51" t="s">
        <v>45</v>
      </c>
      <c r="F2853" s="51" t="s">
        <v>397</v>
      </c>
      <c r="G2853" s="51" t="s">
        <v>398</v>
      </c>
      <c r="H2853" s="51" t="s">
        <v>360</v>
      </c>
      <c r="I2853" s="51"/>
      <c r="J2853" s="51" t="s">
        <v>975</v>
      </c>
      <c r="K2853" s="51">
        <v>97</v>
      </c>
      <c r="L2853" s="51">
        <v>98.558000000000007</v>
      </c>
      <c r="M2853" s="51">
        <v>99.316999999999993</v>
      </c>
      <c r="N2853" s="51">
        <v>99.992000000000004</v>
      </c>
      <c r="O2853" s="51">
        <v>100.358</v>
      </c>
      <c r="P2853" s="51">
        <v>102.06699999999999</v>
      </c>
      <c r="Q2853" s="51">
        <v>104.042</v>
      </c>
      <c r="R2853" s="51">
        <v>105.45</v>
      </c>
      <c r="S2853" s="51">
        <v>105.842</v>
      </c>
      <c r="T2853" s="51">
        <v>108.22</v>
      </c>
      <c r="U2853" s="51">
        <v>2020</v>
      </c>
    </row>
    <row r="2854" spans="1:21" ht="15.5">
      <c r="A2854" s="51">
        <v>134</v>
      </c>
      <c r="B2854" s="51" t="s">
        <v>973</v>
      </c>
      <c r="C2854" s="51" t="s">
        <v>400</v>
      </c>
      <c r="D2854" s="51" t="str">
        <f t="shared" si="44"/>
        <v>PCPIPCHGermany</v>
      </c>
      <c r="E2854" s="51" t="s">
        <v>45</v>
      </c>
      <c r="F2854" s="51" t="s">
        <v>397</v>
      </c>
      <c r="G2854" s="51" t="s">
        <v>401</v>
      </c>
      <c r="H2854" s="51" t="s">
        <v>347</v>
      </c>
      <c r="I2854" s="51"/>
      <c r="J2854" s="51" t="s">
        <v>402</v>
      </c>
      <c r="K2854" s="51">
        <v>2.1589999999999998</v>
      </c>
      <c r="L2854" s="51">
        <v>1.607</v>
      </c>
      <c r="M2854" s="51">
        <v>0.76900000000000002</v>
      </c>
      <c r="N2854" s="51">
        <v>0.68</v>
      </c>
      <c r="O2854" s="51">
        <v>0.36699999999999999</v>
      </c>
      <c r="P2854" s="51">
        <v>1.702</v>
      </c>
      <c r="Q2854" s="51">
        <v>1.9350000000000001</v>
      </c>
      <c r="R2854" s="51">
        <v>1.3540000000000001</v>
      </c>
      <c r="S2854" s="51">
        <v>0.371</v>
      </c>
      <c r="T2854" s="51">
        <v>2.2469999999999999</v>
      </c>
      <c r="U2854" s="51">
        <v>2020</v>
      </c>
    </row>
    <row r="2855" spans="1:21" ht="15.5">
      <c r="A2855" s="51">
        <v>134</v>
      </c>
      <c r="B2855" s="51" t="s">
        <v>973</v>
      </c>
      <c r="C2855" s="51" t="s">
        <v>403</v>
      </c>
      <c r="D2855" s="51" t="str">
        <f t="shared" si="44"/>
        <v>PCPIEGermany</v>
      </c>
      <c r="E2855" s="51" t="s">
        <v>45</v>
      </c>
      <c r="F2855" s="51" t="s">
        <v>404</v>
      </c>
      <c r="G2855" s="51" t="s">
        <v>405</v>
      </c>
      <c r="H2855" s="51" t="s">
        <v>360</v>
      </c>
      <c r="I2855" s="51"/>
      <c r="J2855" s="51" t="s">
        <v>975</v>
      </c>
      <c r="K2855" s="51">
        <v>97.9</v>
      </c>
      <c r="L2855" s="51">
        <v>99.2</v>
      </c>
      <c r="M2855" s="51">
        <v>99.4</v>
      </c>
      <c r="N2855" s="51">
        <v>99.6</v>
      </c>
      <c r="O2855" s="51">
        <v>101.3</v>
      </c>
      <c r="P2855" s="51">
        <v>102.8</v>
      </c>
      <c r="Q2855" s="51">
        <v>104.6</v>
      </c>
      <c r="R2855" s="51">
        <v>106.2</v>
      </c>
      <c r="S2855" s="51">
        <v>105.5</v>
      </c>
      <c r="T2855" s="51">
        <v>108.733</v>
      </c>
      <c r="U2855" s="51">
        <v>2020</v>
      </c>
    </row>
    <row r="2856" spans="1:21" ht="15.5">
      <c r="A2856" s="51">
        <v>134</v>
      </c>
      <c r="B2856" s="51" t="s">
        <v>973</v>
      </c>
      <c r="C2856" s="51" t="s">
        <v>406</v>
      </c>
      <c r="D2856" s="51" t="str">
        <f t="shared" si="44"/>
        <v>PCPIEPCHGermany</v>
      </c>
      <c r="E2856" s="51" t="s">
        <v>45</v>
      </c>
      <c r="F2856" s="51" t="s">
        <v>404</v>
      </c>
      <c r="G2856" s="51" t="s">
        <v>407</v>
      </c>
      <c r="H2856" s="51" t="s">
        <v>347</v>
      </c>
      <c r="I2856" s="51"/>
      <c r="J2856" s="51" t="s">
        <v>408</v>
      </c>
      <c r="K2856" s="51">
        <v>2.1920000000000002</v>
      </c>
      <c r="L2856" s="51">
        <v>1.3280000000000001</v>
      </c>
      <c r="M2856" s="51">
        <v>0.20200000000000001</v>
      </c>
      <c r="N2856" s="51">
        <v>0.20100000000000001</v>
      </c>
      <c r="O2856" s="51">
        <v>1.7070000000000001</v>
      </c>
      <c r="P2856" s="51">
        <v>1.4810000000000001</v>
      </c>
      <c r="Q2856" s="51">
        <v>1.7509999999999999</v>
      </c>
      <c r="R2856" s="51">
        <v>1.53</v>
      </c>
      <c r="S2856" s="51">
        <v>-0.65900000000000003</v>
      </c>
      <c r="T2856" s="51">
        <v>3.0649999999999999</v>
      </c>
      <c r="U2856" s="51">
        <v>2020</v>
      </c>
    </row>
    <row r="2857" spans="1:21" ht="15.5">
      <c r="A2857" s="51">
        <v>134</v>
      </c>
      <c r="B2857" s="51" t="s">
        <v>973</v>
      </c>
      <c r="C2857" s="51" t="s">
        <v>409</v>
      </c>
      <c r="D2857" s="51" t="str">
        <f t="shared" si="44"/>
        <v>FLIBOR6Germany</v>
      </c>
      <c r="E2857" s="51" t="s">
        <v>45</v>
      </c>
      <c r="F2857" s="51" t="s">
        <v>410</v>
      </c>
      <c r="G2857" s="51"/>
      <c r="H2857" s="51" t="s">
        <v>384</v>
      </c>
      <c r="I2857" s="51"/>
      <c r="J2857" s="51"/>
      <c r="K2857" s="51"/>
      <c r="L2857" s="51"/>
      <c r="M2857" s="51"/>
      <c r="N2857" s="51"/>
      <c r="O2857" s="51"/>
      <c r="P2857" s="51"/>
      <c r="Q2857" s="51"/>
      <c r="R2857" s="51"/>
      <c r="S2857" s="51"/>
      <c r="T2857" s="51"/>
      <c r="U2857" s="51"/>
    </row>
    <row r="2858" spans="1:21" ht="15.5">
      <c r="A2858" s="51">
        <v>134</v>
      </c>
      <c r="B2858" s="51" t="s">
        <v>973</v>
      </c>
      <c r="C2858" s="51" t="s">
        <v>411</v>
      </c>
      <c r="D2858" s="51" t="str">
        <f t="shared" si="44"/>
        <v>TM_RPCHGermany</v>
      </c>
      <c r="E2858" s="51" t="s">
        <v>45</v>
      </c>
      <c r="F2858" s="51" t="s">
        <v>412</v>
      </c>
      <c r="G2858" s="51" t="s">
        <v>413</v>
      </c>
      <c r="H2858" s="51" t="s">
        <v>347</v>
      </c>
      <c r="I2858" s="51"/>
      <c r="J2858" s="51" t="s">
        <v>976</v>
      </c>
      <c r="K2858" s="51">
        <v>0.52700000000000002</v>
      </c>
      <c r="L2858" s="51">
        <v>2.7949999999999999</v>
      </c>
      <c r="M2858" s="51">
        <v>3.8690000000000002</v>
      </c>
      <c r="N2858" s="51">
        <v>5.3609999999999998</v>
      </c>
      <c r="O2858" s="51">
        <v>4.3970000000000002</v>
      </c>
      <c r="P2858" s="51">
        <v>5.7809999999999997</v>
      </c>
      <c r="Q2858" s="51">
        <v>3.7690000000000001</v>
      </c>
      <c r="R2858" s="51">
        <v>2.57</v>
      </c>
      <c r="S2858" s="51">
        <v>-9.0449999999999999</v>
      </c>
      <c r="T2858" s="51">
        <v>6.7560000000000002</v>
      </c>
      <c r="U2858" s="51">
        <v>2020</v>
      </c>
    </row>
    <row r="2859" spans="1:21" ht="15.5">
      <c r="A2859" s="51">
        <v>134</v>
      </c>
      <c r="B2859" s="51" t="s">
        <v>973</v>
      </c>
      <c r="C2859" s="51" t="s">
        <v>415</v>
      </c>
      <c r="D2859" s="51" t="str">
        <f t="shared" si="44"/>
        <v>TMG_RPCHGermany</v>
      </c>
      <c r="E2859" s="51" t="s">
        <v>45</v>
      </c>
      <c r="F2859" s="51" t="s">
        <v>416</v>
      </c>
      <c r="G2859" s="51" t="s">
        <v>417</v>
      </c>
      <c r="H2859" s="51" t="s">
        <v>347</v>
      </c>
      <c r="I2859" s="51"/>
      <c r="J2859" s="51" t="s">
        <v>976</v>
      </c>
      <c r="K2859" s="51">
        <v>-0.91200000000000003</v>
      </c>
      <c r="L2859" s="51">
        <v>2.431</v>
      </c>
      <c r="M2859" s="51">
        <v>4.5090000000000003</v>
      </c>
      <c r="N2859" s="51">
        <v>5.3979999999999997</v>
      </c>
      <c r="O2859" s="51">
        <v>4.1550000000000002</v>
      </c>
      <c r="P2859" s="51">
        <v>5.6580000000000004</v>
      </c>
      <c r="Q2859" s="51">
        <v>4.4729999999999999</v>
      </c>
      <c r="R2859" s="51">
        <v>2.4729999999999999</v>
      </c>
      <c r="S2859" s="51">
        <v>-5.4669999999999996</v>
      </c>
      <c r="T2859" s="51">
        <v>8.3309999999999995</v>
      </c>
      <c r="U2859" s="51">
        <v>2020</v>
      </c>
    </row>
    <row r="2860" spans="1:21" ht="15.5">
      <c r="A2860" s="51">
        <v>134</v>
      </c>
      <c r="B2860" s="51" t="s">
        <v>973</v>
      </c>
      <c r="C2860" s="51" t="s">
        <v>418</v>
      </c>
      <c r="D2860" s="51" t="str">
        <f t="shared" si="44"/>
        <v>TX_RPCHGermany</v>
      </c>
      <c r="E2860" s="51" t="s">
        <v>45</v>
      </c>
      <c r="F2860" s="51" t="s">
        <v>419</v>
      </c>
      <c r="G2860" s="51" t="s">
        <v>420</v>
      </c>
      <c r="H2860" s="51" t="s">
        <v>347</v>
      </c>
      <c r="I2860" s="51"/>
      <c r="J2860" s="51" t="s">
        <v>976</v>
      </c>
      <c r="K2860" s="51">
        <v>3.5649999999999999</v>
      </c>
      <c r="L2860" s="51">
        <v>1.1910000000000001</v>
      </c>
      <c r="M2860" s="51">
        <v>4.6760000000000002</v>
      </c>
      <c r="N2860" s="51">
        <v>4.8780000000000001</v>
      </c>
      <c r="O2860" s="51">
        <v>2.2909999999999999</v>
      </c>
      <c r="P2860" s="51">
        <v>5.4089999999999998</v>
      </c>
      <c r="Q2860" s="51">
        <v>2.4500000000000002</v>
      </c>
      <c r="R2860" s="51">
        <v>0.97799999999999998</v>
      </c>
      <c r="S2860" s="51">
        <v>-10.153</v>
      </c>
      <c r="T2860" s="51">
        <v>8.5559999999999992</v>
      </c>
      <c r="U2860" s="51">
        <v>2020</v>
      </c>
    </row>
    <row r="2861" spans="1:21" ht="15.5">
      <c r="A2861" s="51">
        <v>134</v>
      </c>
      <c r="B2861" s="51" t="s">
        <v>973</v>
      </c>
      <c r="C2861" s="51" t="s">
        <v>421</v>
      </c>
      <c r="D2861" s="51" t="str">
        <f t="shared" si="44"/>
        <v>TXG_RPCHGermany</v>
      </c>
      <c r="E2861" s="51" t="s">
        <v>45</v>
      </c>
      <c r="F2861" s="51" t="s">
        <v>422</v>
      </c>
      <c r="G2861" s="51" t="s">
        <v>423</v>
      </c>
      <c r="H2861" s="51" t="s">
        <v>347</v>
      </c>
      <c r="I2861" s="51"/>
      <c r="J2861" s="51" t="s">
        <v>976</v>
      </c>
      <c r="K2861" s="51">
        <v>3.206</v>
      </c>
      <c r="L2861" s="51">
        <v>0.58299999999999996</v>
      </c>
      <c r="M2861" s="51">
        <v>4.0529999999999999</v>
      </c>
      <c r="N2861" s="51">
        <v>3.9249999999999998</v>
      </c>
      <c r="O2861" s="51">
        <v>1.9239999999999999</v>
      </c>
      <c r="P2861" s="51">
        <v>5.8289999999999997</v>
      </c>
      <c r="Q2861" s="51">
        <v>2.2919999999999998</v>
      </c>
      <c r="R2861" s="51">
        <v>0.57699999999999996</v>
      </c>
      <c r="S2861" s="51">
        <v>-9.1340000000000003</v>
      </c>
      <c r="T2861" s="51">
        <v>10.218</v>
      </c>
      <c r="U2861" s="51">
        <v>2020</v>
      </c>
    </row>
    <row r="2862" spans="1:21" ht="15.5">
      <c r="A2862" s="51">
        <v>134</v>
      </c>
      <c r="B2862" s="51" t="s">
        <v>973</v>
      </c>
      <c r="C2862" s="51" t="s">
        <v>424</v>
      </c>
      <c r="D2862" s="51" t="str">
        <f t="shared" si="44"/>
        <v>LURGermany</v>
      </c>
      <c r="E2862" s="51" t="s">
        <v>45</v>
      </c>
      <c r="F2862" s="51" t="s">
        <v>425</v>
      </c>
      <c r="G2862" s="51" t="s">
        <v>426</v>
      </c>
      <c r="H2862" s="51" t="s">
        <v>427</v>
      </c>
      <c r="I2862" s="51"/>
      <c r="J2862" s="51" t="s">
        <v>977</v>
      </c>
      <c r="K2862" s="51">
        <v>5.383</v>
      </c>
      <c r="L2862" s="51">
        <v>5.242</v>
      </c>
      <c r="M2862" s="51">
        <v>4.992</v>
      </c>
      <c r="N2862" s="51">
        <v>4.633</v>
      </c>
      <c r="O2862" s="51">
        <v>4.133</v>
      </c>
      <c r="P2862" s="51">
        <v>3.758</v>
      </c>
      <c r="Q2862" s="51">
        <v>3.4</v>
      </c>
      <c r="R2862" s="51">
        <v>3.15</v>
      </c>
      <c r="S2862" s="51">
        <v>4.1829999999999998</v>
      </c>
      <c r="T2862" s="51">
        <v>4.4480000000000004</v>
      </c>
      <c r="U2862" s="51">
        <v>2020</v>
      </c>
    </row>
    <row r="2863" spans="1:21" ht="15.5">
      <c r="A2863" s="51">
        <v>134</v>
      </c>
      <c r="B2863" s="51" t="s">
        <v>973</v>
      </c>
      <c r="C2863" s="51" t="s">
        <v>428</v>
      </c>
      <c r="D2863" s="51" t="str">
        <f t="shared" si="44"/>
        <v>LEGermany</v>
      </c>
      <c r="E2863" s="51" t="s">
        <v>45</v>
      </c>
      <c r="F2863" s="51" t="s">
        <v>429</v>
      </c>
      <c r="G2863" s="51" t="s">
        <v>430</v>
      </c>
      <c r="H2863" s="51" t="s">
        <v>431</v>
      </c>
      <c r="I2863" s="51" t="s">
        <v>432</v>
      </c>
      <c r="J2863" s="51" t="s">
        <v>977</v>
      </c>
      <c r="K2863" s="51">
        <v>39.037999999999997</v>
      </c>
      <c r="L2863" s="51">
        <v>39.405000000000001</v>
      </c>
      <c r="M2863" s="51">
        <v>39.762999999999998</v>
      </c>
      <c r="N2863" s="51">
        <v>40.082999999999998</v>
      </c>
      <c r="O2863" s="51">
        <v>41.064999999999998</v>
      </c>
      <c r="P2863" s="51">
        <v>41.497999999999998</v>
      </c>
      <c r="Q2863" s="51">
        <v>41.731999999999999</v>
      </c>
      <c r="R2863" s="51">
        <v>42.225999999999999</v>
      </c>
      <c r="S2863" s="51">
        <v>42.344999999999999</v>
      </c>
      <c r="T2863" s="51">
        <v>42.357999999999997</v>
      </c>
      <c r="U2863" s="51">
        <v>2020</v>
      </c>
    </row>
    <row r="2864" spans="1:21" ht="15.5">
      <c r="A2864" s="51">
        <v>134</v>
      </c>
      <c r="B2864" s="51" t="s">
        <v>973</v>
      </c>
      <c r="C2864" s="51" t="s">
        <v>433</v>
      </c>
      <c r="D2864" s="51" t="str">
        <f t="shared" si="44"/>
        <v>LPGermany</v>
      </c>
      <c r="E2864" s="51" t="s">
        <v>45</v>
      </c>
      <c r="F2864" s="51" t="s">
        <v>434</v>
      </c>
      <c r="G2864" s="51" t="s">
        <v>435</v>
      </c>
      <c r="H2864" s="51" t="s">
        <v>431</v>
      </c>
      <c r="I2864" s="51" t="s">
        <v>432</v>
      </c>
      <c r="J2864" s="51" t="s">
        <v>978</v>
      </c>
      <c r="K2864" s="51">
        <v>80.426000000000002</v>
      </c>
      <c r="L2864" s="51">
        <v>80.646000000000001</v>
      </c>
      <c r="M2864" s="51">
        <v>80.983000000000004</v>
      </c>
      <c r="N2864" s="51">
        <v>81.686999999999998</v>
      </c>
      <c r="O2864" s="51">
        <v>82.349000000000004</v>
      </c>
      <c r="P2864" s="51">
        <v>82.656999999999996</v>
      </c>
      <c r="Q2864" s="51">
        <v>82.906000000000006</v>
      </c>
      <c r="R2864" s="51">
        <v>83.093000000000004</v>
      </c>
      <c r="S2864" s="51">
        <v>83.156999999999996</v>
      </c>
      <c r="T2864" s="51">
        <v>83.287000000000006</v>
      </c>
      <c r="U2864" s="51">
        <v>2020</v>
      </c>
    </row>
    <row r="2865" spans="1:21" ht="15.5">
      <c r="A2865" s="51">
        <v>134</v>
      </c>
      <c r="B2865" s="51" t="s">
        <v>973</v>
      </c>
      <c r="C2865" s="51" t="s">
        <v>437</v>
      </c>
      <c r="D2865" s="51" t="str">
        <f t="shared" si="44"/>
        <v>GGRGermany</v>
      </c>
      <c r="E2865" s="51" t="s">
        <v>45</v>
      </c>
      <c r="F2865" s="51" t="s">
        <v>438</v>
      </c>
      <c r="G2865" s="51" t="s">
        <v>439</v>
      </c>
      <c r="H2865" s="51" t="s">
        <v>342</v>
      </c>
      <c r="I2865" s="51" t="s">
        <v>343</v>
      </c>
      <c r="J2865" s="51" t="s">
        <v>979</v>
      </c>
      <c r="K2865" s="51">
        <v>1233.3900000000001</v>
      </c>
      <c r="L2865" s="51">
        <v>1264.67</v>
      </c>
      <c r="M2865" s="51">
        <v>1313.91</v>
      </c>
      <c r="N2865" s="51">
        <v>1364.86</v>
      </c>
      <c r="O2865" s="51">
        <v>1426.75</v>
      </c>
      <c r="P2865" s="51">
        <v>1485.16</v>
      </c>
      <c r="Q2865" s="51">
        <v>1553.85</v>
      </c>
      <c r="R2865" s="51">
        <v>1610.56</v>
      </c>
      <c r="S2865" s="51">
        <v>1562.96</v>
      </c>
      <c r="T2865" s="51">
        <v>1634.81</v>
      </c>
      <c r="U2865" s="51">
        <v>2020</v>
      </c>
    </row>
    <row r="2866" spans="1:21" ht="15.5">
      <c r="A2866" s="51">
        <v>134</v>
      </c>
      <c r="B2866" s="51" t="s">
        <v>973</v>
      </c>
      <c r="C2866" s="51" t="s">
        <v>441</v>
      </c>
      <c r="D2866" s="51" t="str">
        <f t="shared" si="44"/>
        <v>GGR_NGDPGermany</v>
      </c>
      <c r="E2866" s="51" t="s">
        <v>45</v>
      </c>
      <c r="F2866" s="51" t="s">
        <v>438</v>
      </c>
      <c r="G2866" s="51" t="s">
        <v>439</v>
      </c>
      <c r="H2866" s="51" t="s">
        <v>392</v>
      </c>
      <c r="I2866" s="51"/>
      <c r="J2866" s="51" t="s">
        <v>442</v>
      </c>
      <c r="K2866" s="51">
        <v>44.927</v>
      </c>
      <c r="L2866" s="51">
        <v>44.984000000000002</v>
      </c>
      <c r="M2866" s="51">
        <v>44.883000000000003</v>
      </c>
      <c r="N2866" s="51">
        <v>45.101999999999997</v>
      </c>
      <c r="O2866" s="51">
        <v>45.514000000000003</v>
      </c>
      <c r="P2866" s="51">
        <v>45.558999999999997</v>
      </c>
      <c r="Q2866" s="51">
        <v>46.295000000000002</v>
      </c>
      <c r="R2866" s="51">
        <v>46.695999999999998</v>
      </c>
      <c r="S2866" s="51">
        <v>46.904000000000003</v>
      </c>
      <c r="T2866" s="51">
        <v>46.116999999999997</v>
      </c>
      <c r="U2866" s="51">
        <v>2020</v>
      </c>
    </row>
    <row r="2867" spans="1:21" ht="15.5">
      <c r="A2867" s="51">
        <v>134</v>
      </c>
      <c r="B2867" s="51" t="s">
        <v>973</v>
      </c>
      <c r="C2867" s="51" t="s">
        <v>443</v>
      </c>
      <c r="D2867" s="51" t="str">
        <f t="shared" si="44"/>
        <v>GGXGermany</v>
      </c>
      <c r="E2867" s="51" t="s">
        <v>45</v>
      </c>
      <c r="F2867" s="51" t="s">
        <v>444</v>
      </c>
      <c r="G2867" s="51" t="s">
        <v>445</v>
      </c>
      <c r="H2867" s="51" t="s">
        <v>342</v>
      </c>
      <c r="I2867" s="51" t="s">
        <v>343</v>
      </c>
      <c r="J2867" s="51" t="s">
        <v>979</v>
      </c>
      <c r="K2867" s="51">
        <v>1233.1400000000001</v>
      </c>
      <c r="L2867" s="51">
        <v>1263.54</v>
      </c>
      <c r="M2867" s="51">
        <v>1296.94</v>
      </c>
      <c r="N2867" s="51">
        <v>1335.79</v>
      </c>
      <c r="O2867" s="51">
        <v>1390.37</v>
      </c>
      <c r="P2867" s="51">
        <v>1440.76</v>
      </c>
      <c r="Q2867" s="51">
        <v>1492.2</v>
      </c>
      <c r="R2867" s="51">
        <v>1558.09</v>
      </c>
      <c r="S2867" s="51">
        <v>1702.57</v>
      </c>
      <c r="T2867" s="51">
        <v>1828.39</v>
      </c>
      <c r="U2867" s="51">
        <v>2020</v>
      </c>
    </row>
    <row r="2868" spans="1:21" ht="15.5">
      <c r="A2868" s="51">
        <v>134</v>
      </c>
      <c r="B2868" s="51" t="s">
        <v>973</v>
      </c>
      <c r="C2868" s="51" t="s">
        <v>446</v>
      </c>
      <c r="D2868" s="51" t="str">
        <f t="shared" si="44"/>
        <v>GGX_NGDPGermany</v>
      </c>
      <c r="E2868" s="51" t="s">
        <v>45</v>
      </c>
      <c r="F2868" s="51" t="s">
        <v>444</v>
      </c>
      <c r="G2868" s="51" t="s">
        <v>445</v>
      </c>
      <c r="H2868" s="51" t="s">
        <v>392</v>
      </c>
      <c r="I2868" s="51"/>
      <c r="J2868" s="51" t="s">
        <v>447</v>
      </c>
      <c r="K2868" s="51">
        <v>44.917999999999999</v>
      </c>
      <c r="L2868" s="51">
        <v>44.944000000000003</v>
      </c>
      <c r="M2868" s="51">
        <v>44.302999999999997</v>
      </c>
      <c r="N2868" s="51">
        <v>44.140999999999998</v>
      </c>
      <c r="O2868" s="51">
        <v>44.353999999999999</v>
      </c>
      <c r="P2868" s="51">
        <v>44.197000000000003</v>
      </c>
      <c r="Q2868" s="51">
        <v>44.457999999999998</v>
      </c>
      <c r="R2868" s="51">
        <v>45.173999999999999</v>
      </c>
      <c r="S2868" s="51">
        <v>51.094000000000001</v>
      </c>
      <c r="T2868" s="51">
        <v>51.578000000000003</v>
      </c>
      <c r="U2868" s="51">
        <v>2020</v>
      </c>
    </row>
    <row r="2869" spans="1:21" ht="15.5">
      <c r="A2869" s="51">
        <v>134</v>
      </c>
      <c r="B2869" s="51" t="s">
        <v>973</v>
      </c>
      <c r="C2869" s="51" t="s">
        <v>448</v>
      </c>
      <c r="D2869" s="51" t="str">
        <f t="shared" si="44"/>
        <v>GGXCNLGermany</v>
      </c>
      <c r="E2869" s="51" t="s">
        <v>45</v>
      </c>
      <c r="F2869" s="51" t="s">
        <v>449</v>
      </c>
      <c r="G2869" s="51" t="s">
        <v>450</v>
      </c>
      <c r="H2869" s="51" t="s">
        <v>342</v>
      </c>
      <c r="I2869" s="51" t="s">
        <v>343</v>
      </c>
      <c r="J2869" s="51" t="s">
        <v>979</v>
      </c>
      <c r="K2869" s="51">
        <v>0.25600000000000001</v>
      </c>
      <c r="L2869" s="51">
        <v>1.1240000000000001</v>
      </c>
      <c r="M2869" s="51">
        <v>16.966000000000001</v>
      </c>
      <c r="N2869" s="51">
        <v>29.068000000000001</v>
      </c>
      <c r="O2869" s="51">
        <v>36.374000000000002</v>
      </c>
      <c r="P2869" s="51">
        <v>44.396000000000001</v>
      </c>
      <c r="Q2869" s="51">
        <v>61.645000000000003</v>
      </c>
      <c r="R2869" s="51">
        <v>52.47</v>
      </c>
      <c r="S2869" s="51">
        <v>-139.61600000000001</v>
      </c>
      <c r="T2869" s="51">
        <v>-193.57499999999999</v>
      </c>
      <c r="U2869" s="51">
        <v>2020</v>
      </c>
    </row>
    <row r="2870" spans="1:21" ht="15.5">
      <c r="A2870" s="51">
        <v>134</v>
      </c>
      <c r="B2870" s="51" t="s">
        <v>973</v>
      </c>
      <c r="C2870" s="51" t="s">
        <v>451</v>
      </c>
      <c r="D2870" s="51" t="str">
        <f t="shared" si="44"/>
        <v>GGXCNL_NGDPGermany</v>
      </c>
      <c r="E2870" s="51" t="s">
        <v>45</v>
      </c>
      <c r="F2870" s="51" t="s">
        <v>449</v>
      </c>
      <c r="G2870" s="51" t="s">
        <v>450</v>
      </c>
      <c r="H2870" s="51" t="s">
        <v>392</v>
      </c>
      <c r="I2870" s="51"/>
      <c r="J2870" s="51" t="s">
        <v>452</v>
      </c>
      <c r="K2870" s="51">
        <v>8.9999999999999993E-3</v>
      </c>
      <c r="L2870" s="51">
        <v>0.04</v>
      </c>
      <c r="M2870" s="51">
        <v>0.57999999999999996</v>
      </c>
      <c r="N2870" s="51">
        <v>0.96099999999999997</v>
      </c>
      <c r="O2870" s="51">
        <v>1.1599999999999999</v>
      </c>
      <c r="P2870" s="51">
        <v>1.3620000000000001</v>
      </c>
      <c r="Q2870" s="51">
        <v>1.837</v>
      </c>
      <c r="R2870" s="51">
        <v>1.5209999999999999</v>
      </c>
      <c r="S2870" s="51">
        <v>-4.1900000000000004</v>
      </c>
      <c r="T2870" s="51">
        <v>-5.4610000000000003</v>
      </c>
      <c r="U2870" s="51">
        <v>2020</v>
      </c>
    </row>
    <row r="2871" spans="1:21" ht="15.5">
      <c r="A2871" s="51">
        <v>134</v>
      </c>
      <c r="B2871" s="51" t="s">
        <v>973</v>
      </c>
      <c r="C2871" s="51" t="s">
        <v>453</v>
      </c>
      <c r="D2871" s="51" t="str">
        <f t="shared" si="44"/>
        <v>GGSBGermany</v>
      </c>
      <c r="E2871" s="51" t="s">
        <v>45</v>
      </c>
      <c r="F2871" s="51" t="s">
        <v>454</v>
      </c>
      <c r="G2871" s="51" t="s">
        <v>455</v>
      </c>
      <c r="H2871" s="51" t="s">
        <v>342</v>
      </c>
      <c r="I2871" s="51" t="s">
        <v>343</v>
      </c>
      <c r="J2871" s="51" t="s">
        <v>979</v>
      </c>
      <c r="K2871" s="51">
        <v>-9.6000000000000002E-2</v>
      </c>
      <c r="L2871" s="51">
        <v>17.032</v>
      </c>
      <c r="M2871" s="51">
        <v>33.969000000000001</v>
      </c>
      <c r="N2871" s="51">
        <v>36.213999999999999</v>
      </c>
      <c r="O2871" s="51">
        <v>38.204999999999998</v>
      </c>
      <c r="P2871" s="51">
        <v>37.331000000000003</v>
      </c>
      <c r="Q2871" s="51">
        <v>43.3</v>
      </c>
      <c r="R2871" s="51">
        <v>44.433999999999997</v>
      </c>
      <c r="S2871" s="51">
        <v>-89.247</v>
      </c>
      <c r="T2871" s="51">
        <v>-143.703</v>
      </c>
      <c r="U2871" s="51">
        <v>2020</v>
      </c>
    </row>
    <row r="2872" spans="1:21" ht="15.5">
      <c r="A2872" s="51">
        <v>134</v>
      </c>
      <c r="B2872" s="51" t="s">
        <v>973</v>
      </c>
      <c r="C2872" s="51" t="s">
        <v>456</v>
      </c>
      <c r="D2872" s="51" t="str">
        <f t="shared" si="44"/>
        <v>GGSB_NPGDPGermany</v>
      </c>
      <c r="E2872" s="51" t="s">
        <v>45</v>
      </c>
      <c r="F2872" s="51" t="s">
        <v>454</v>
      </c>
      <c r="G2872" s="51" t="s">
        <v>455</v>
      </c>
      <c r="H2872" s="51" t="s">
        <v>380</v>
      </c>
      <c r="I2872" s="51"/>
      <c r="J2872" s="51" t="s">
        <v>505</v>
      </c>
      <c r="K2872" s="51">
        <v>-4.0000000000000001E-3</v>
      </c>
      <c r="L2872" s="51">
        <v>0.60099999999999998</v>
      </c>
      <c r="M2872" s="51">
        <v>1.157</v>
      </c>
      <c r="N2872" s="51">
        <v>1.1930000000000001</v>
      </c>
      <c r="O2872" s="51">
        <v>1.2210000000000001</v>
      </c>
      <c r="P2872" s="51">
        <v>1.157</v>
      </c>
      <c r="Q2872" s="51">
        <v>1.3049999999999999</v>
      </c>
      <c r="R2872" s="51">
        <v>1.2929999999999999</v>
      </c>
      <c r="S2872" s="51">
        <v>-2.597</v>
      </c>
      <c r="T2872" s="51">
        <v>-3.9729999999999999</v>
      </c>
      <c r="U2872" s="51">
        <v>2020</v>
      </c>
    </row>
    <row r="2873" spans="1:21" ht="15.5">
      <c r="A2873" s="51">
        <v>134</v>
      </c>
      <c r="B2873" s="51" t="s">
        <v>973</v>
      </c>
      <c r="C2873" s="51" t="s">
        <v>457</v>
      </c>
      <c r="D2873" s="51" t="str">
        <f t="shared" si="44"/>
        <v>GGXONLBGermany</v>
      </c>
      <c r="E2873" s="51" t="s">
        <v>45</v>
      </c>
      <c r="F2873" s="51" t="s">
        <v>458</v>
      </c>
      <c r="G2873" s="51" t="s">
        <v>459</v>
      </c>
      <c r="H2873" s="51" t="s">
        <v>342</v>
      </c>
      <c r="I2873" s="51" t="s">
        <v>343</v>
      </c>
      <c r="J2873" s="51" t="s">
        <v>979</v>
      </c>
      <c r="K2873" s="51">
        <v>50.984000000000002</v>
      </c>
      <c r="L2873" s="51">
        <v>41.731999999999999</v>
      </c>
      <c r="M2873" s="51">
        <v>53.063000000000002</v>
      </c>
      <c r="N2873" s="51">
        <v>61.826999999999998</v>
      </c>
      <c r="O2873" s="51">
        <v>65.644000000000005</v>
      </c>
      <c r="P2873" s="51">
        <v>71.738</v>
      </c>
      <c r="Q2873" s="51">
        <v>85.542000000000002</v>
      </c>
      <c r="R2873" s="51">
        <v>72.590999999999994</v>
      </c>
      <c r="S2873" s="51">
        <v>-126.04</v>
      </c>
      <c r="T2873" s="51">
        <v>-178.96899999999999</v>
      </c>
      <c r="U2873" s="51">
        <v>2020</v>
      </c>
    </row>
    <row r="2874" spans="1:21" ht="15.5">
      <c r="A2874" s="51">
        <v>134</v>
      </c>
      <c r="B2874" s="51" t="s">
        <v>973</v>
      </c>
      <c r="C2874" s="51" t="s">
        <v>460</v>
      </c>
      <c r="D2874" s="51" t="str">
        <f t="shared" si="44"/>
        <v>GGXONLB_NGDPGermany</v>
      </c>
      <c r="E2874" s="51" t="s">
        <v>45</v>
      </c>
      <c r="F2874" s="51" t="s">
        <v>458</v>
      </c>
      <c r="G2874" s="51" t="s">
        <v>459</v>
      </c>
      <c r="H2874" s="51" t="s">
        <v>392</v>
      </c>
      <c r="I2874" s="51"/>
      <c r="J2874" s="51" t="s">
        <v>461</v>
      </c>
      <c r="K2874" s="51">
        <v>1.857</v>
      </c>
      <c r="L2874" s="51">
        <v>1.484</v>
      </c>
      <c r="M2874" s="51">
        <v>1.8129999999999999</v>
      </c>
      <c r="N2874" s="51">
        <v>2.0430000000000001</v>
      </c>
      <c r="O2874" s="51">
        <v>2.0939999999999999</v>
      </c>
      <c r="P2874" s="51">
        <v>2.2010000000000001</v>
      </c>
      <c r="Q2874" s="51">
        <v>2.5489999999999999</v>
      </c>
      <c r="R2874" s="51">
        <v>2.105</v>
      </c>
      <c r="S2874" s="51">
        <v>-3.782</v>
      </c>
      <c r="T2874" s="51">
        <v>-5.0490000000000004</v>
      </c>
      <c r="U2874" s="51">
        <v>2020</v>
      </c>
    </row>
    <row r="2875" spans="1:21" ht="15.5">
      <c r="A2875" s="51">
        <v>134</v>
      </c>
      <c r="B2875" s="51" t="s">
        <v>973</v>
      </c>
      <c r="C2875" s="51" t="s">
        <v>462</v>
      </c>
      <c r="D2875" s="51" t="str">
        <f t="shared" si="44"/>
        <v>GGXWDNGermany</v>
      </c>
      <c r="E2875" s="51" t="s">
        <v>45</v>
      </c>
      <c r="F2875" s="51" t="s">
        <v>463</v>
      </c>
      <c r="G2875" s="51" t="s">
        <v>464</v>
      </c>
      <c r="H2875" s="51" t="s">
        <v>342</v>
      </c>
      <c r="I2875" s="51" t="s">
        <v>343</v>
      </c>
      <c r="J2875" s="51" t="s">
        <v>979</v>
      </c>
      <c r="K2875" s="51">
        <v>1637.16</v>
      </c>
      <c r="L2875" s="51">
        <v>1649.74</v>
      </c>
      <c r="M2875" s="51">
        <v>1613.32</v>
      </c>
      <c r="N2875" s="51">
        <v>1587.29</v>
      </c>
      <c r="O2875" s="51">
        <v>1554.2</v>
      </c>
      <c r="P2875" s="51">
        <v>1491.55</v>
      </c>
      <c r="Q2875" s="51">
        <v>1443.4</v>
      </c>
      <c r="R2875" s="51">
        <v>1426.97</v>
      </c>
      <c r="S2875" s="51">
        <v>1666.59</v>
      </c>
      <c r="T2875" s="51">
        <v>1860.16</v>
      </c>
      <c r="U2875" s="51">
        <v>2020</v>
      </c>
    </row>
    <row r="2876" spans="1:21" ht="15.5">
      <c r="A2876" s="51">
        <v>134</v>
      </c>
      <c r="B2876" s="51" t="s">
        <v>973</v>
      </c>
      <c r="C2876" s="51" t="s">
        <v>465</v>
      </c>
      <c r="D2876" s="51" t="str">
        <f t="shared" si="44"/>
        <v>GGXWDN_NGDPGermany</v>
      </c>
      <c r="E2876" s="51" t="s">
        <v>45</v>
      </c>
      <c r="F2876" s="51" t="s">
        <v>463</v>
      </c>
      <c r="G2876" s="51" t="s">
        <v>464</v>
      </c>
      <c r="H2876" s="51" t="s">
        <v>392</v>
      </c>
      <c r="I2876" s="51"/>
      <c r="J2876" s="51" t="s">
        <v>487</v>
      </c>
      <c r="K2876" s="51">
        <v>59.634999999999998</v>
      </c>
      <c r="L2876" s="51">
        <v>58.680999999999997</v>
      </c>
      <c r="M2876" s="51">
        <v>55.11</v>
      </c>
      <c r="N2876" s="51">
        <v>52.451999999999998</v>
      </c>
      <c r="O2876" s="51">
        <v>49.58</v>
      </c>
      <c r="P2876" s="51">
        <v>45.755000000000003</v>
      </c>
      <c r="Q2876" s="51">
        <v>43.003999999999998</v>
      </c>
      <c r="R2876" s="51">
        <v>41.372999999999998</v>
      </c>
      <c r="S2876" s="51">
        <v>50.014000000000003</v>
      </c>
      <c r="T2876" s="51">
        <v>52.473999999999997</v>
      </c>
      <c r="U2876" s="51">
        <v>2020</v>
      </c>
    </row>
    <row r="2877" spans="1:21" ht="15.5">
      <c r="A2877" s="51">
        <v>134</v>
      </c>
      <c r="B2877" s="51" t="s">
        <v>973</v>
      </c>
      <c r="C2877" s="51" t="s">
        <v>466</v>
      </c>
      <c r="D2877" s="51" t="str">
        <f t="shared" si="44"/>
        <v>GGXWDGGermany</v>
      </c>
      <c r="E2877" s="51" t="s">
        <v>45</v>
      </c>
      <c r="F2877" s="51" t="s">
        <v>467</v>
      </c>
      <c r="G2877" s="51" t="s">
        <v>468</v>
      </c>
      <c r="H2877" s="51" t="s">
        <v>342</v>
      </c>
      <c r="I2877" s="51" t="s">
        <v>343</v>
      </c>
      <c r="J2877" s="51" t="s">
        <v>979</v>
      </c>
      <c r="K2877" s="51">
        <v>2225.87</v>
      </c>
      <c r="L2877" s="51">
        <v>2211.42</v>
      </c>
      <c r="M2877" s="51">
        <v>2213.5700000000002</v>
      </c>
      <c r="N2877" s="51">
        <v>2188.4</v>
      </c>
      <c r="O2877" s="51">
        <v>2171.65</v>
      </c>
      <c r="P2877" s="51">
        <v>2122.25</v>
      </c>
      <c r="Q2877" s="51">
        <v>2073.6</v>
      </c>
      <c r="R2877" s="51">
        <v>2057.17</v>
      </c>
      <c r="S2877" s="51">
        <v>2296.7800000000002</v>
      </c>
      <c r="T2877" s="51">
        <v>2490.36</v>
      </c>
      <c r="U2877" s="51">
        <v>2020</v>
      </c>
    </row>
    <row r="2878" spans="1:21" ht="15.5">
      <c r="A2878" s="51">
        <v>134</v>
      </c>
      <c r="B2878" s="51" t="s">
        <v>973</v>
      </c>
      <c r="C2878" s="51" t="s">
        <v>469</v>
      </c>
      <c r="D2878" s="51" t="str">
        <f t="shared" si="44"/>
        <v>GGXWDG_NGDPGermany</v>
      </c>
      <c r="E2878" s="51" t="s">
        <v>45</v>
      </c>
      <c r="F2878" s="51" t="s">
        <v>467</v>
      </c>
      <c r="G2878" s="51" t="s">
        <v>468</v>
      </c>
      <c r="H2878" s="51" t="s">
        <v>392</v>
      </c>
      <c r="I2878" s="51"/>
      <c r="J2878" s="51" t="s">
        <v>470</v>
      </c>
      <c r="K2878" s="51">
        <v>81.078999999999994</v>
      </c>
      <c r="L2878" s="51">
        <v>78.66</v>
      </c>
      <c r="M2878" s="51">
        <v>75.614999999999995</v>
      </c>
      <c r="N2878" s="51">
        <v>72.316000000000003</v>
      </c>
      <c r="O2878" s="51">
        <v>69.277000000000001</v>
      </c>
      <c r="P2878" s="51">
        <v>65.102000000000004</v>
      </c>
      <c r="Q2878" s="51">
        <v>61.78</v>
      </c>
      <c r="R2878" s="51">
        <v>59.643999999999998</v>
      </c>
      <c r="S2878" s="51">
        <v>68.926000000000002</v>
      </c>
      <c r="T2878" s="51">
        <v>70.251000000000005</v>
      </c>
      <c r="U2878" s="51">
        <v>2020</v>
      </c>
    </row>
    <row r="2879" spans="1:21" ht="15.5">
      <c r="A2879" s="51">
        <v>134</v>
      </c>
      <c r="B2879" s="51" t="s">
        <v>973</v>
      </c>
      <c r="C2879" s="51" t="s">
        <v>471</v>
      </c>
      <c r="D2879" s="51" t="str">
        <f t="shared" si="44"/>
        <v>NGDP_FYGermany</v>
      </c>
      <c r="E2879" s="51" t="s">
        <v>45</v>
      </c>
      <c r="F2879" s="51" t="s">
        <v>472</v>
      </c>
      <c r="G2879" s="51" t="s">
        <v>473</v>
      </c>
      <c r="H2879" s="51" t="s">
        <v>342</v>
      </c>
      <c r="I2879" s="51" t="s">
        <v>343</v>
      </c>
      <c r="J2879" s="51" t="s">
        <v>979</v>
      </c>
      <c r="K2879" s="51">
        <v>2745.31</v>
      </c>
      <c r="L2879" s="51">
        <v>2811.35</v>
      </c>
      <c r="M2879" s="51">
        <v>2927.43</v>
      </c>
      <c r="N2879" s="51">
        <v>3026.18</v>
      </c>
      <c r="O2879" s="51">
        <v>3134.74</v>
      </c>
      <c r="P2879" s="51">
        <v>3259.86</v>
      </c>
      <c r="Q2879" s="51">
        <v>3356.41</v>
      </c>
      <c r="R2879" s="51">
        <v>3449.05</v>
      </c>
      <c r="S2879" s="51">
        <v>3332.23</v>
      </c>
      <c r="T2879" s="51">
        <v>3544.93</v>
      </c>
      <c r="U2879" s="51">
        <v>2020</v>
      </c>
    </row>
    <row r="2880" spans="1:21" ht="15.5">
      <c r="A2880" s="51">
        <v>134</v>
      </c>
      <c r="B2880" s="51" t="s">
        <v>973</v>
      </c>
      <c r="C2880" s="51" t="s">
        <v>474</v>
      </c>
      <c r="D2880" s="51" t="str">
        <f t="shared" si="44"/>
        <v>BCAGermany</v>
      </c>
      <c r="E2880" s="51" t="s">
        <v>45</v>
      </c>
      <c r="F2880" s="51" t="s">
        <v>475</v>
      </c>
      <c r="G2880" s="51" t="s">
        <v>476</v>
      </c>
      <c r="H2880" s="51" t="s">
        <v>352</v>
      </c>
      <c r="I2880" s="51" t="s">
        <v>343</v>
      </c>
      <c r="J2880" s="51" t="s">
        <v>980</v>
      </c>
      <c r="K2880" s="51">
        <v>251.608</v>
      </c>
      <c r="L2880" s="51">
        <v>244.845</v>
      </c>
      <c r="M2880" s="51">
        <v>280.26100000000002</v>
      </c>
      <c r="N2880" s="51">
        <v>288.82</v>
      </c>
      <c r="O2880" s="51">
        <v>295.11799999999999</v>
      </c>
      <c r="P2880" s="51">
        <v>286.70600000000002</v>
      </c>
      <c r="Q2880" s="51">
        <v>292.38499999999999</v>
      </c>
      <c r="R2880" s="51">
        <v>274.07499999999999</v>
      </c>
      <c r="S2880" s="51">
        <v>269.57900000000001</v>
      </c>
      <c r="T2880" s="51">
        <v>327.00299999999999</v>
      </c>
      <c r="U2880" s="51">
        <v>2020</v>
      </c>
    </row>
    <row r="2881" spans="1:21" ht="15.5">
      <c r="A2881" s="51">
        <v>134</v>
      </c>
      <c r="B2881" s="51" t="s">
        <v>973</v>
      </c>
      <c r="C2881" s="51" t="s">
        <v>478</v>
      </c>
      <c r="D2881" s="51" t="str">
        <f t="shared" si="44"/>
        <v>BCA_NGDPDGermany</v>
      </c>
      <c r="E2881" s="51" t="s">
        <v>45</v>
      </c>
      <c r="F2881" s="51" t="s">
        <v>475</v>
      </c>
      <c r="G2881" s="51" t="s">
        <v>476</v>
      </c>
      <c r="H2881" s="51" t="s">
        <v>392</v>
      </c>
      <c r="I2881" s="51"/>
      <c r="J2881" s="51" t="s">
        <v>479</v>
      </c>
      <c r="K2881" s="51">
        <v>7.1289999999999996</v>
      </c>
      <c r="L2881" s="51">
        <v>6.5570000000000004</v>
      </c>
      <c r="M2881" s="51">
        <v>7.2039999999999997</v>
      </c>
      <c r="N2881" s="51">
        <v>8.6010000000000009</v>
      </c>
      <c r="O2881" s="51">
        <v>8.5079999999999991</v>
      </c>
      <c r="P2881" s="51">
        <v>7.7880000000000003</v>
      </c>
      <c r="Q2881" s="51">
        <v>7.3730000000000002</v>
      </c>
      <c r="R2881" s="51">
        <v>7.0979999999999999</v>
      </c>
      <c r="S2881" s="51">
        <v>7.0890000000000004</v>
      </c>
      <c r="T2881" s="51">
        <v>7.5709999999999997</v>
      </c>
      <c r="U2881" s="51">
        <v>2020</v>
      </c>
    </row>
    <row r="2882" spans="1:21" ht="15.5">
      <c r="A2882" s="51">
        <v>652</v>
      </c>
      <c r="B2882" s="51" t="s">
        <v>981</v>
      </c>
      <c r="C2882" s="51" t="s">
        <v>338</v>
      </c>
      <c r="D2882" s="51" t="str">
        <f t="shared" si="44"/>
        <v>NGDP_RGhana</v>
      </c>
      <c r="E2882" s="51" t="s">
        <v>982</v>
      </c>
      <c r="F2882" s="51" t="s">
        <v>340</v>
      </c>
      <c r="G2882" s="51" t="s">
        <v>341</v>
      </c>
      <c r="H2882" s="51" t="s">
        <v>342</v>
      </c>
      <c r="I2882" s="51" t="s">
        <v>343</v>
      </c>
      <c r="J2882" s="51" t="s">
        <v>983</v>
      </c>
      <c r="K2882" s="51">
        <v>115.357</v>
      </c>
      <c r="L2882" s="51">
        <v>123.65</v>
      </c>
      <c r="M2882" s="51">
        <v>127.233</v>
      </c>
      <c r="N2882" s="51">
        <v>130.00399999999999</v>
      </c>
      <c r="O2882" s="51">
        <v>134.48599999999999</v>
      </c>
      <c r="P2882" s="51">
        <v>145.43799999999999</v>
      </c>
      <c r="Q2882" s="51">
        <v>154.548</v>
      </c>
      <c r="R2882" s="51">
        <v>164.56</v>
      </c>
      <c r="S2882" s="51">
        <v>166.00800000000001</v>
      </c>
      <c r="T2882" s="51">
        <v>173.71</v>
      </c>
      <c r="U2882" s="51">
        <v>2019</v>
      </c>
    </row>
    <row r="2883" spans="1:21" ht="15.5">
      <c r="A2883" s="51">
        <v>652</v>
      </c>
      <c r="B2883" s="51" t="s">
        <v>981</v>
      </c>
      <c r="C2883" s="51" t="s">
        <v>345</v>
      </c>
      <c r="D2883" s="51" t="str">
        <f t="shared" ref="D2883:D2946" si="45">C2883&amp;E2883</f>
        <v>NGDP_RPCHGhana</v>
      </c>
      <c r="E2883" s="51" t="s">
        <v>982</v>
      </c>
      <c r="F2883" s="51" t="s">
        <v>340</v>
      </c>
      <c r="G2883" s="51" t="s">
        <v>346</v>
      </c>
      <c r="H2883" s="51" t="s">
        <v>347</v>
      </c>
      <c r="I2883" s="51"/>
      <c r="J2883" s="51" t="s">
        <v>348</v>
      </c>
      <c r="K2883" s="51">
        <v>8.5039999999999996</v>
      </c>
      <c r="L2883" s="51">
        <v>7.1890000000000001</v>
      </c>
      <c r="M2883" s="51">
        <v>2.8980000000000001</v>
      </c>
      <c r="N2883" s="51">
        <v>2.1779999999999999</v>
      </c>
      <c r="O2883" s="51">
        <v>3.448</v>
      </c>
      <c r="P2883" s="51">
        <v>8.1440000000000001</v>
      </c>
      <c r="Q2883" s="51">
        <v>6.2640000000000002</v>
      </c>
      <c r="R2883" s="51">
        <v>6.4779999999999998</v>
      </c>
      <c r="S2883" s="51">
        <v>0.88</v>
      </c>
      <c r="T2883" s="51">
        <v>4.6390000000000002</v>
      </c>
      <c r="U2883" s="51">
        <v>2019</v>
      </c>
    </row>
    <row r="2884" spans="1:21" ht="15.5">
      <c r="A2884" s="51">
        <v>652</v>
      </c>
      <c r="B2884" s="51" t="s">
        <v>981</v>
      </c>
      <c r="C2884" s="51" t="s">
        <v>349</v>
      </c>
      <c r="D2884" s="51" t="str">
        <f t="shared" si="45"/>
        <v>NGDPGhana</v>
      </c>
      <c r="E2884" s="51" t="s">
        <v>982</v>
      </c>
      <c r="F2884" s="51" t="s">
        <v>155</v>
      </c>
      <c r="G2884" s="51" t="s">
        <v>350</v>
      </c>
      <c r="H2884" s="51" t="s">
        <v>342</v>
      </c>
      <c r="I2884" s="51" t="s">
        <v>343</v>
      </c>
      <c r="J2884" s="51" t="s">
        <v>983</v>
      </c>
      <c r="K2884" s="51">
        <v>101.47199999999999</v>
      </c>
      <c r="L2884" s="51">
        <v>123.65</v>
      </c>
      <c r="M2884" s="51">
        <v>155.43299999999999</v>
      </c>
      <c r="N2884" s="51">
        <v>180.399</v>
      </c>
      <c r="O2884" s="51">
        <v>215.077</v>
      </c>
      <c r="P2884" s="51">
        <v>256.67099999999999</v>
      </c>
      <c r="Q2884" s="51">
        <v>300.596</v>
      </c>
      <c r="R2884" s="51">
        <v>349.48</v>
      </c>
      <c r="S2884" s="51">
        <v>383.03800000000001</v>
      </c>
      <c r="T2884" s="51">
        <v>441.53500000000003</v>
      </c>
      <c r="U2884" s="51">
        <v>2019</v>
      </c>
    </row>
    <row r="2885" spans="1:21" ht="15.5">
      <c r="A2885" s="51">
        <v>652</v>
      </c>
      <c r="B2885" s="51" t="s">
        <v>981</v>
      </c>
      <c r="C2885" s="51" t="s">
        <v>157</v>
      </c>
      <c r="D2885" s="51" t="str">
        <f t="shared" si="45"/>
        <v>NGDPDGhana</v>
      </c>
      <c r="E2885" s="51" t="s">
        <v>982</v>
      </c>
      <c r="F2885" s="51" t="s">
        <v>155</v>
      </c>
      <c r="G2885" s="51" t="s">
        <v>351</v>
      </c>
      <c r="H2885" s="51" t="s">
        <v>352</v>
      </c>
      <c r="I2885" s="51" t="s">
        <v>343</v>
      </c>
      <c r="J2885" s="51" t="s">
        <v>353</v>
      </c>
      <c r="K2885" s="51">
        <v>56.505000000000003</v>
      </c>
      <c r="L2885" s="51">
        <v>63.279000000000003</v>
      </c>
      <c r="M2885" s="51">
        <v>53.173000000000002</v>
      </c>
      <c r="N2885" s="51">
        <v>48.594999999999999</v>
      </c>
      <c r="O2885" s="51">
        <v>54.988999999999997</v>
      </c>
      <c r="P2885" s="51">
        <v>58.978000000000002</v>
      </c>
      <c r="Q2885" s="51">
        <v>65.518000000000001</v>
      </c>
      <c r="R2885" s="51">
        <v>66.998000000000005</v>
      </c>
      <c r="S2885" s="51">
        <v>68.418000000000006</v>
      </c>
      <c r="T2885" s="51">
        <v>74.260000000000005</v>
      </c>
      <c r="U2885" s="51">
        <v>2019</v>
      </c>
    </row>
    <row r="2886" spans="1:21" ht="15.5">
      <c r="A2886" s="51">
        <v>652</v>
      </c>
      <c r="B2886" s="51" t="s">
        <v>981</v>
      </c>
      <c r="C2886" s="51" t="s">
        <v>354</v>
      </c>
      <c r="D2886" s="51" t="str">
        <f t="shared" si="45"/>
        <v>PPPGDPGhana</v>
      </c>
      <c r="E2886" s="51" t="s">
        <v>982</v>
      </c>
      <c r="F2886" s="51" t="s">
        <v>155</v>
      </c>
      <c r="G2886" s="51" t="s">
        <v>355</v>
      </c>
      <c r="H2886" s="51" t="s">
        <v>356</v>
      </c>
      <c r="I2886" s="51" t="s">
        <v>343</v>
      </c>
      <c r="J2886" s="51" t="s">
        <v>353</v>
      </c>
      <c r="K2886" s="51">
        <v>132.459</v>
      </c>
      <c r="L2886" s="51">
        <v>139.946</v>
      </c>
      <c r="M2886" s="51">
        <v>148.48699999999999</v>
      </c>
      <c r="N2886" s="51">
        <v>142.51400000000001</v>
      </c>
      <c r="O2886" s="51">
        <v>139.27699999999999</v>
      </c>
      <c r="P2886" s="51">
        <v>145.50899999999999</v>
      </c>
      <c r="Q2886" s="51">
        <v>158.33600000000001</v>
      </c>
      <c r="R2886" s="51">
        <v>171.60300000000001</v>
      </c>
      <c r="S2886" s="51">
        <v>175.21199999999999</v>
      </c>
      <c r="T2886" s="51">
        <v>186.68199999999999</v>
      </c>
      <c r="U2886" s="51">
        <v>2019</v>
      </c>
    </row>
    <row r="2887" spans="1:21" ht="15.5">
      <c r="A2887" s="51">
        <v>652</v>
      </c>
      <c r="B2887" s="51" t="s">
        <v>981</v>
      </c>
      <c r="C2887" s="51" t="s">
        <v>357</v>
      </c>
      <c r="D2887" s="51" t="str">
        <f t="shared" si="45"/>
        <v>NGDP_DGhana</v>
      </c>
      <c r="E2887" s="51" t="s">
        <v>982</v>
      </c>
      <c r="F2887" s="51" t="s">
        <v>358</v>
      </c>
      <c r="G2887" s="51" t="s">
        <v>359</v>
      </c>
      <c r="H2887" s="51" t="s">
        <v>360</v>
      </c>
      <c r="I2887" s="51"/>
      <c r="J2887" s="51" t="s">
        <v>361</v>
      </c>
      <c r="K2887" s="51">
        <v>87.963999999999999</v>
      </c>
      <c r="L2887" s="51">
        <v>100</v>
      </c>
      <c r="M2887" s="51">
        <v>122.164</v>
      </c>
      <c r="N2887" s="51">
        <v>138.76400000000001</v>
      </c>
      <c r="O2887" s="51">
        <v>159.92500000000001</v>
      </c>
      <c r="P2887" s="51">
        <v>176.48099999999999</v>
      </c>
      <c r="Q2887" s="51">
        <v>194.5</v>
      </c>
      <c r="R2887" s="51">
        <v>212.37200000000001</v>
      </c>
      <c r="S2887" s="51">
        <v>230.73500000000001</v>
      </c>
      <c r="T2887" s="51">
        <v>254.18</v>
      </c>
      <c r="U2887" s="51">
        <v>2019</v>
      </c>
    </row>
    <row r="2888" spans="1:21" ht="15.5">
      <c r="A2888" s="51">
        <v>652</v>
      </c>
      <c r="B2888" s="51" t="s">
        <v>981</v>
      </c>
      <c r="C2888" s="51" t="s">
        <v>362</v>
      </c>
      <c r="D2888" s="51" t="str">
        <f t="shared" si="45"/>
        <v>NGDPRPCGhana</v>
      </c>
      <c r="E2888" s="51" t="s">
        <v>982</v>
      </c>
      <c r="F2888" s="51" t="s">
        <v>363</v>
      </c>
      <c r="G2888" s="51" t="s">
        <v>364</v>
      </c>
      <c r="H2888" s="51" t="s">
        <v>342</v>
      </c>
      <c r="I2888" s="51" t="s">
        <v>333</v>
      </c>
      <c r="J2888" s="51" t="s">
        <v>365</v>
      </c>
      <c r="K2888" s="51">
        <v>4459.5600000000004</v>
      </c>
      <c r="L2888" s="51">
        <v>4669.74</v>
      </c>
      <c r="M2888" s="51">
        <v>4696.3100000000004</v>
      </c>
      <c r="N2888" s="51">
        <v>4692.04</v>
      </c>
      <c r="O2888" s="51">
        <v>4748.1899999999996</v>
      </c>
      <c r="P2888" s="51">
        <v>5025.5600000000004</v>
      </c>
      <c r="Q2888" s="51">
        <v>5229.25</v>
      </c>
      <c r="R2888" s="51">
        <v>5454.74</v>
      </c>
      <c r="S2888" s="51">
        <v>5393.61</v>
      </c>
      <c r="T2888" s="51">
        <v>5552.97</v>
      </c>
      <c r="U2888" s="51">
        <v>2018</v>
      </c>
    </row>
    <row r="2889" spans="1:21" ht="15.5">
      <c r="A2889" s="51">
        <v>652</v>
      </c>
      <c r="B2889" s="51" t="s">
        <v>981</v>
      </c>
      <c r="C2889" s="51" t="s">
        <v>366</v>
      </c>
      <c r="D2889" s="51" t="str">
        <f t="shared" si="45"/>
        <v>NGDPRPPPPCGhana</v>
      </c>
      <c r="E2889" s="51" t="s">
        <v>982</v>
      </c>
      <c r="F2889" s="51" t="s">
        <v>363</v>
      </c>
      <c r="G2889" s="51" t="s">
        <v>367</v>
      </c>
      <c r="H2889" s="51" t="s">
        <v>368</v>
      </c>
      <c r="I2889" s="51" t="s">
        <v>333</v>
      </c>
      <c r="J2889" s="51" t="s">
        <v>365</v>
      </c>
      <c r="K2889" s="51">
        <v>4461.75</v>
      </c>
      <c r="L2889" s="51">
        <v>4672.0200000000004</v>
      </c>
      <c r="M2889" s="51">
        <v>4698.6099999999997</v>
      </c>
      <c r="N2889" s="51">
        <v>4694.34</v>
      </c>
      <c r="O2889" s="51">
        <v>4750.5200000000004</v>
      </c>
      <c r="P2889" s="51">
        <v>5028.0200000000004</v>
      </c>
      <c r="Q2889" s="51">
        <v>5231.8100000000004</v>
      </c>
      <c r="R2889" s="51">
        <v>5457.42</v>
      </c>
      <c r="S2889" s="51">
        <v>5396.25</v>
      </c>
      <c r="T2889" s="51">
        <v>5555.69</v>
      </c>
      <c r="U2889" s="51">
        <v>2018</v>
      </c>
    </row>
    <row r="2890" spans="1:21" ht="15.5">
      <c r="A2890" s="51">
        <v>652</v>
      </c>
      <c r="B2890" s="51" t="s">
        <v>981</v>
      </c>
      <c r="C2890" s="51" t="s">
        <v>369</v>
      </c>
      <c r="D2890" s="51" t="str">
        <f t="shared" si="45"/>
        <v>NGDPPCGhana</v>
      </c>
      <c r="E2890" s="51" t="s">
        <v>982</v>
      </c>
      <c r="F2890" s="51" t="s">
        <v>370</v>
      </c>
      <c r="G2890" s="51" t="s">
        <v>371</v>
      </c>
      <c r="H2890" s="51" t="s">
        <v>342</v>
      </c>
      <c r="I2890" s="51" t="s">
        <v>333</v>
      </c>
      <c r="J2890" s="51" t="s">
        <v>372</v>
      </c>
      <c r="K2890" s="51">
        <v>3922.79</v>
      </c>
      <c r="L2890" s="51">
        <v>4669.74</v>
      </c>
      <c r="M2890" s="51">
        <v>5737.21</v>
      </c>
      <c r="N2890" s="51">
        <v>6510.87</v>
      </c>
      <c r="O2890" s="51">
        <v>7593.56</v>
      </c>
      <c r="P2890" s="51">
        <v>8869.18</v>
      </c>
      <c r="Q2890" s="51">
        <v>10170.9</v>
      </c>
      <c r="R2890" s="51">
        <v>11584.37</v>
      </c>
      <c r="S2890" s="51">
        <v>12444.94</v>
      </c>
      <c r="T2890" s="51">
        <v>14114.52</v>
      </c>
      <c r="U2890" s="51">
        <v>2018</v>
      </c>
    </row>
    <row r="2891" spans="1:21" ht="15.5">
      <c r="A2891" s="51">
        <v>652</v>
      </c>
      <c r="B2891" s="51" t="s">
        <v>981</v>
      </c>
      <c r="C2891" s="51" t="s">
        <v>373</v>
      </c>
      <c r="D2891" s="51" t="str">
        <f t="shared" si="45"/>
        <v>NGDPDPCGhana</v>
      </c>
      <c r="E2891" s="51" t="s">
        <v>982</v>
      </c>
      <c r="F2891" s="51" t="s">
        <v>370</v>
      </c>
      <c r="G2891" s="51" t="s">
        <v>374</v>
      </c>
      <c r="H2891" s="51" t="s">
        <v>352</v>
      </c>
      <c r="I2891" s="51" t="s">
        <v>333</v>
      </c>
      <c r="J2891" s="51" t="s">
        <v>372</v>
      </c>
      <c r="K2891" s="51">
        <v>2184.41</v>
      </c>
      <c r="L2891" s="51">
        <v>2389.77</v>
      </c>
      <c r="M2891" s="51">
        <v>1962.66</v>
      </c>
      <c r="N2891" s="51">
        <v>1753.85</v>
      </c>
      <c r="O2891" s="51">
        <v>1941.46</v>
      </c>
      <c r="P2891" s="51">
        <v>2037.95</v>
      </c>
      <c r="Q2891" s="51">
        <v>2216.84</v>
      </c>
      <c r="R2891" s="51">
        <v>2220.8200000000002</v>
      </c>
      <c r="S2891" s="51">
        <v>2222.91</v>
      </c>
      <c r="T2891" s="51">
        <v>2373.88</v>
      </c>
      <c r="U2891" s="51">
        <v>2018</v>
      </c>
    </row>
    <row r="2892" spans="1:21" ht="15.5">
      <c r="A2892" s="51">
        <v>652</v>
      </c>
      <c r="B2892" s="51" t="s">
        <v>981</v>
      </c>
      <c r="C2892" s="51" t="s">
        <v>375</v>
      </c>
      <c r="D2892" s="51" t="str">
        <f t="shared" si="45"/>
        <v>PPPPCGhana</v>
      </c>
      <c r="E2892" s="51" t="s">
        <v>982</v>
      </c>
      <c r="F2892" s="51" t="s">
        <v>370</v>
      </c>
      <c r="G2892" s="51" t="s">
        <v>376</v>
      </c>
      <c r="H2892" s="51" t="s">
        <v>356</v>
      </c>
      <c r="I2892" s="51" t="s">
        <v>333</v>
      </c>
      <c r="J2892" s="51" t="s">
        <v>372</v>
      </c>
      <c r="K2892" s="51">
        <v>5120.7299999999996</v>
      </c>
      <c r="L2892" s="51">
        <v>5285.17</v>
      </c>
      <c r="M2892" s="51">
        <v>5480.81</v>
      </c>
      <c r="N2892" s="51">
        <v>5143.53</v>
      </c>
      <c r="O2892" s="51">
        <v>4917.3500000000004</v>
      </c>
      <c r="P2892" s="51">
        <v>5028.0200000000004</v>
      </c>
      <c r="Q2892" s="51">
        <v>5357.43</v>
      </c>
      <c r="R2892" s="51">
        <v>5688.21</v>
      </c>
      <c r="S2892" s="51">
        <v>5692.64</v>
      </c>
      <c r="T2892" s="51">
        <v>5967.64</v>
      </c>
      <c r="U2892" s="51">
        <v>2018</v>
      </c>
    </row>
    <row r="2893" spans="1:21" ht="15.5">
      <c r="A2893" s="51">
        <v>652</v>
      </c>
      <c r="B2893" s="51" t="s">
        <v>981</v>
      </c>
      <c r="C2893" s="51" t="s">
        <v>377</v>
      </c>
      <c r="D2893" s="51" t="str">
        <f t="shared" si="45"/>
        <v>NGAP_NPGDPGhana</v>
      </c>
      <c r="E2893" s="51" t="s">
        <v>982</v>
      </c>
      <c r="F2893" s="51" t="s">
        <v>378</v>
      </c>
      <c r="G2893" s="51" t="s">
        <v>379</v>
      </c>
      <c r="H2893" s="51" t="s">
        <v>380</v>
      </c>
      <c r="I2893" s="51"/>
      <c r="J2893" s="51"/>
      <c r="K2893" s="51"/>
      <c r="L2893" s="51"/>
      <c r="M2893" s="51"/>
      <c r="N2893" s="51"/>
      <c r="O2893" s="51"/>
      <c r="P2893" s="51"/>
      <c r="Q2893" s="51"/>
      <c r="R2893" s="51"/>
      <c r="S2893" s="51"/>
      <c r="T2893" s="51"/>
      <c r="U2893" s="51"/>
    </row>
    <row r="2894" spans="1:21" ht="15.5">
      <c r="A2894" s="51">
        <v>652</v>
      </c>
      <c r="B2894" s="51" t="s">
        <v>981</v>
      </c>
      <c r="C2894" s="51" t="s">
        <v>381</v>
      </c>
      <c r="D2894" s="51" t="str">
        <f t="shared" si="45"/>
        <v>PPPSHGhana</v>
      </c>
      <c r="E2894" s="51" t="s">
        <v>982</v>
      </c>
      <c r="F2894" s="51" t="s">
        <v>382</v>
      </c>
      <c r="G2894" s="51" t="s">
        <v>383</v>
      </c>
      <c r="H2894" s="51" t="s">
        <v>384</v>
      </c>
      <c r="I2894" s="51"/>
      <c r="J2894" s="51" t="s">
        <v>353</v>
      </c>
      <c r="K2894" s="51">
        <v>0.13200000000000001</v>
      </c>
      <c r="L2894" s="51">
        <v>0.13300000000000001</v>
      </c>
      <c r="M2894" s="51">
        <v>0.13600000000000001</v>
      </c>
      <c r="N2894" s="51">
        <v>0.128</v>
      </c>
      <c r="O2894" s="51">
        <v>0.121</v>
      </c>
      <c r="P2894" s="51">
        <v>0.12</v>
      </c>
      <c r="Q2894" s="51">
        <v>0.123</v>
      </c>
      <c r="R2894" s="51">
        <v>0.127</v>
      </c>
      <c r="S2894" s="51">
        <v>0.13300000000000001</v>
      </c>
      <c r="T2894" s="51">
        <v>0.13200000000000001</v>
      </c>
      <c r="U2894" s="51">
        <v>2019</v>
      </c>
    </row>
    <row r="2895" spans="1:21" ht="15.5">
      <c r="A2895" s="51">
        <v>652</v>
      </c>
      <c r="B2895" s="51" t="s">
        <v>981</v>
      </c>
      <c r="C2895" s="51" t="s">
        <v>385</v>
      </c>
      <c r="D2895" s="51" t="str">
        <f t="shared" si="45"/>
        <v>PPPEXGhana</v>
      </c>
      <c r="E2895" s="51" t="s">
        <v>982</v>
      </c>
      <c r="F2895" s="51" t="s">
        <v>386</v>
      </c>
      <c r="G2895" s="51" t="s">
        <v>387</v>
      </c>
      <c r="H2895" s="51" t="s">
        <v>388</v>
      </c>
      <c r="I2895" s="51"/>
      <c r="J2895" s="51" t="s">
        <v>353</v>
      </c>
      <c r="K2895" s="51">
        <v>0.76600000000000001</v>
      </c>
      <c r="L2895" s="51">
        <v>0.88400000000000001</v>
      </c>
      <c r="M2895" s="51">
        <v>1.0469999999999999</v>
      </c>
      <c r="N2895" s="51">
        <v>1.266</v>
      </c>
      <c r="O2895" s="51">
        <v>1.544</v>
      </c>
      <c r="P2895" s="51">
        <v>1.764</v>
      </c>
      <c r="Q2895" s="51">
        <v>1.8979999999999999</v>
      </c>
      <c r="R2895" s="51">
        <v>2.0369999999999999</v>
      </c>
      <c r="S2895" s="51">
        <v>2.1859999999999999</v>
      </c>
      <c r="T2895" s="51">
        <v>2.3650000000000002</v>
      </c>
      <c r="U2895" s="51">
        <v>2019</v>
      </c>
    </row>
    <row r="2896" spans="1:21" ht="15.5">
      <c r="A2896" s="51">
        <v>652</v>
      </c>
      <c r="B2896" s="51" t="s">
        <v>981</v>
      </c>
      <c r="C2896" s="51" t="s">
        <v>389</v>
      </c>
      <c r="D2896" s="51" t="str">
        <f t="shared" si="45"/>
        <v>NID_NGDPGhana</v>
      </c>
      <c r="E2896" s="51" t="s">
        <v>982</v>
      </c>
      <c r="F2896" s="51" t="s">
        <v>390</v>
      </c>
      <c r="G2896" s="51" t="s">
        <v>391</v>
      </c>
      <c r="H2896" s="51" t="s">
        <v>392</v>
      </c>
      <c r="I2896" s="51"/>
      <c r="J2896" s="51" t="s">
        <v>983</v>
      </c>
      <c r="K2896" s="51">
        <v>33.15</v>
      </c>
      <c r="L2896" s="51">
        <v>26.442</v>
      </c>
      <c r="M2896" s="51">
        <v>29.459</v>
      </c>
      <c r="N2896" s="51">
        <v>30.048999999999999</v>
      </c>
      <c r="O2896" s="51">
        <v>27.852</v>
      </c>
      <c r="P2896" s="51">
        <v>22.321999999999999</v>
      </c>
      <c r="Q2896" s="51">
        <v>24.550999999999998</v>
      </c>
      <c r="R2896" s="51">
        <v>26.437000000000001</v>
      </c>
      <c r="S2896" s="51">
        <v>23.259</v>
      </c>
      <c r="T2896" s="51">
        <v>23.292999999999999</v>
      </c>
      <c r="U2896" s="51">
        <v>2019</v>
      </c>
    </row>
    <row r="2897" spans="1:21" ht="15.5">
      <c r="A2897" s="51">
        <v>652</v>
      </c>
      <c r="B2897" s="51" t="s">
        <v>981</v>
      </c>
      <c r="C2897" s="51" t="s">
        <v>393</v>
      </c>
      <c r="D2897" s="51" t="str">
        <f t="shared" si="45"/>
        <v>NGSD_NGDPGhana</v>
      </c>
      <c r="E2897" s="51" t="s">
        <v>982</v>
      </c>
      <c r="F2897" s="51" t="s">
        <v>394</v>
      </c>
      <c r="G2897" s="51" t="s">
        <v>395</v>
      </c>
      <c r="H2897" s="51" t="s">
        <v>392</v>
      </c>
      <c r="I2897" s="51"/>
      <c r="J2897" s="51" t="s">
        <v>983</v>
      </c>
      <c r="K2897" s="51">
        <v>24.454000000000001</v>
      </c>
      <c r="L2897" s="51">
        <v>17.341999999999999</v>
      </c>
      <c r="M2897" s="51">
        <v>22.478000000000002</v>
      </c>
      <c r="N2897" s="51">
        <v>21.34</v>
      </c>
      <c r="O2897" s="51">
        <v>22.62</v>
      </c>
      <c r="P2897" s="51">
        <v>18.652999999999999</v>
      </c>
      <c r="Q2897" s="51">
        <v>21.358000000000001</v>
      </c>
      <c r="R2897" s="51">
        <v>26.193999999999999</v>
      </c>
      <c r="S2897" s="51">
        <v>19.928000000000001</v>
      </c>
      <c r="T2897" s="51">
        <v>20.245000000000001</v>
      </c>
      <c r="U2897" s="51">
        <v>2019</v>
      </c>
    </row>
    <row r="2898" spans="1:21" ht="15.5">
      <c r="A2898" s="51">
        <v>652</v>
      </c>
      <c r="B2898" s="51" t="s">
        <v>981</v>
      </c>
      <c r="C2898" s="51" t="s">
        <v>396</v>
      </c>
      <c r="D2898" s="51" t="str">
        <f t="shared" si="45"/>
        <v>PCPIGhana</v>
      </c>
      <c r="E2898" s="51" t="s">
        <v>982</v>
      </c>
      <c r="F2898" s="51" t="s">
        <v>397</v>
      </c>
      <c r="G2898" s="51" t="s">
        <v>398</v>
      </c>
      <c r="H2898" s="51" t="s">
        <v>360</v>
      </c>
      <c r="I2898" s="51"/>
      <c r="J2898" s="51" t="s">
        <v>984</v>
      </c>
      <c r="K2898" s="51">
        <v>99.959000000000003</v>
      </c>
      <c r="L2898" s="51">
        <v>111.621</v>
      </c>
      <c r="M2898" s="51">
        <v>128.90700000000001</v>
      </c>
      <c r="N2898" s="51">
        <v>151.01900000000001</v>
      </c>
      <c r="O2898" s="51">
        <v>177.37799999999999</v>
      </c>
      <c r="P2898" s="51">
        <v>199.32300000000001</v>
      </c>
      <c r="Q2898" s="51">
        <v>218.93100000000001</v>
      </c>
      <c r="R2898" s="51">
        <v>234.571</v>
      </c>
      <c r="S2898" s="51">
        <v>257.75799999999998</v>
      </c>
      <c r="T2898" s="51">
        <v>280.88099999999997</v>
      </c>
      <c r="U2898" s="51">
        <v>2019</v>
      </c>
    </row>
    <row r="2899" spans="1:21" ht="15.5">
      <c r="A2899" s="51">
        <v>652</v>
      </c>
      <c r="B2899" s="51" t="s">
        <v>981</v>
      </c>
      <c r="C2899" s="51" t="s">
        <v>400</v>
      </c>
      <c r="D2899" s="51" t="str">
        <f t="shared" si="45"/>
        <v>PCPIPCHGhana</v>
      </c>
      <c r="E2899" s="51" t="s">
        <v>982</v>
      </c>
      <c r="F2899" s="51" t="s">
        <v>397</v>
      </c>
      <c r="G2899" s="51" t="s">
        <v>401</v>
      </c>
      <c r="H2899" s="51" t="s">
        <v>347</v>
      </c>
      <c r="I2899" s="51"/>
      <c r="J2899" s="51" t="s">
        <v>402</v>
      </c>
      <c r="K2899" s="51">
        <v>7.0720000000000001</v>
      </c>
      <c r="L2899" s="51">
        <v>11.666</v>
      </c>
      <c r="M2899" s="51">
        <v>15.486000000000001</v>
      </c>
      <c r="N2899" s="51">
        <v>17.152999999999999</v>
      </c>
      <c r="O2899" s="51">
        <v>17.454999999999998</v>
      </c>
      <c r="P2899" s="51">
        <v>12.372</v>
      </c>
      <c r="Q2899" s="51">
        <v>9.8369999999999997</v>
      </c>
      <c r="R2899" s="51">
        <v>7.1440000000000001</v>
      </c>
      <c r="S2899" s="51">
        <v>9.8849999999999998</v>
      </c>
      <c r="T2899" s="51">
        <v>8.9710000000000001</v>
      </c>
      <c r="U2899" s="51">
        <v>2019</v>
      </c>
    </row>
    <row r="2900" spans="1:21" ht="15.5">
      <c r="A2900" s="51">
        <v>652</v>
      </c>
      <c r="B2900" s="51" t="s">
        <v>981</v>
      </c>
      <c r="C2900" s="51" t="s">
        <v>403</v>
      </c>
      <c r="D2900" s="51" t="str">
        <f t="shared" si="45"/>
        <v>PCPIEGhana</v>
      </c>
      <c r="E2900" s="51" t="s">
        <v>982</v>
      </c>
      <c r="F2900" s="51" t="s">
        <v>404</v>
      </c>
      <c r="G2900" s="51" t="s">
        <v>405</v>
      </c>
      <c r="H2900" s="51" t="s">
        <v>360</v>
      </c>
      <c r="I2900" s="51"/>
      <c r="J2900" s="51" t="s">
        <v>984</v>
      </c>
      <c r="K2900" s="51">
        <v>102.764</v>
      </c>
      <c r="L2900" s="51">
        <v>116.63200000000001</v>
      </c>
      <c r="M2900" s="51">
        <v>136.44499999999999</v>
      </c>
      <c r="N2900" s="51">
        <v>160.584</v>
      </c>
      <c r="O2900" s="51">
        <v>185.25299999999999</v>
      </c>
      <c r="P2900" s="51">
        <v>207.15199999999999</v>
      </c>
      <c r="Q2900" s="51">
        <v>226.67599999999999</v>
      </c>
      <c r="R2900" s="51">
        <v>244.26400000000001</v>
      </c>
      <c r="S2900" s="51">
        <v>269.84500000000003</v>
      </c>
      <c r="T2900" s="51">
        <v>296.20299999999997</v>
      </c>
      <c r="U2900" s="51">
        <v>2019</v>
      </c>
    </row>
    <row r="2901" spans="1:21" ht="15.5">
      <c r="A2901" s="51">
        <v>652</v>
      </c>
      <c r="B2901" s="51" t="s">
        <v>981</v>
      </c>
      <c r="C2901" s="51" t="s">
        <v>406</v>
      </c>
      <c r="D2901" s="51" t="str">
        <f t="shared" si="45"/>
        <v>PCPIEPCHGhana</v>
      </c>
      <c r="E2901" s="51" t="s">
        <v>982</v>
      </c>
      <c r="F2901" s="51" t="s">
        <v>404</v>
      </c>
      <c r="G2901" s="51" t="s">
        <v>407</v>
      </c>
      <c r="H2901" s="51" t="s">
        <v>347</v>
      </c>
      <c r="I2901" s="51"/>
      <c r="J2901" s="51" t="s">
        <v>408</v>
      </c>
      <c r="K2901" s="51">
        <v>8.1240000000000006</v>
      </c>
      <c r="L2901" s="51">
        <v>13.494999999999999</v>
      </c>
      <c r="M2901" s="51">
        <v>16.986999999999998</v>
      </c>
      <c r="N2901" s="51">
        <v>17.692</v>
      </c>
      <c r="O2901" s="51">
        <v>15.362</v>
      </c>
      <c r="P2901" s="51">
        <v>11.821</v>
      </c>
      <c r="Q2901" s="51">
        <v>9.4250000000000007</v>
      </c>
      <c r="R2901" s="51">
        <v>7.7590000000000003</v>
      </c>
      <c r="S2901" s="51">
        <v>10.473000000000001</v>
      </c>
      <c r="T2901" s="51">
        <v>9.7680000000000007</v>
      </c>
      <c r="U2901" s="51">
        <v>2019</v>
      </c>
    </row>
    <row r="2902" spans="1:21" ht="15.5">
      <c r="A2902" s="51">
        <v>652</v>
      </c>
      <c r="B2902" s="51" t="s">
        <v>981</v>
      </c>
      <c r="C2902" s="51" t="s">
        <v>409</v>
      </c>
      <c r="D2902" s="51" t="str">
        <f t="shared" si="45"/>
        <v>FLIBOR6Ghana</v>
      </c>
      <c r="E2902" s="51" t="s">
        <v>982</v>
      </c>
      <c r="F2902" s="51" t="s">
        <v>410</v>
      </c>
      <c r="G2902" s="51"/>
      <c r="H2902" s="51" t="s">
        <v>384</v>
      </c>
      <c r="I2902" s="51"/>
      <c r="J2902" s="51"/>
      <c r="K2902" s="51"/>
      <c r="L2902" s="51"/>
      <c r="M2902" s="51"/>
      <c r="N2902" s="51"/>
      <c r="O2902" s="51"/>
      <c r="P2902" s="51"/>
      <c r="Q2902" s="51"/>
      <c r="R2902" s="51"/>
      <c r="S2902" s="51"/>
      <c r="T2902" s="51"/>
      <c r="U2902" s="51"/>
    </row>
    <row r="2903" spans="1:21" ht="15.5">
      <c r="A2903" s="51">
        <v>652</v>
      </c>
      <c r="B2903" s="51" t="s">
        <v>981</v>
      </c>
      <c r="C2903" s="51" t="s">
        <v>411</v>
      </c>
      <c r="D2903" s="51" t="str">
        <f t="shared" si="45"/>
        <v>TM_RPCHGhana</v>
      </c>
      <c r="E2903" s="51" t="s">
        <v>982</v>
      </c>
      <c r="F2903" s="51" t="s">
        <v>412</v>
      </c>
      <c r="G2903" s="51" t="s">
        <v>413</v>
      </c>
      <c r="H2903" s="51" t="s">
        <v>347</v>
      </c>
      <c r="I2903" s="51"/>
      <c r="J2903" s="51" t="s">
        <v>985</v>
      </c>
      <c r="K2903" s="51">
        <v>11.202</v>
      </c>
      <c r="L2903" s="51">
        <v>1.831</v>
      </c>
      <c r="M2903" s="51">
        <v>-14.978999999999999</v>
      </c>
      <c r="N2903" s="51">
        <v>0.66600000000000004</v>
      </c>
      <c r="O2903" s="51">
        <v>-2.9540000000000002</v>
      </c>
      <c r="P2903" s="51">
        <v>8.73</v>
      </c>
      <c r="Q2903" s="51">
        <v>8.0630000000000006</v>
      </c>
      <c r="R2903" s="51">
        <v>12.662000000000001</v>
      </c>
      <c r="S2903" s="51">
        <v>-6.4539999999999997</v>
      </c>
      <c r="T2903" s="51">
        <v>1.869</v>
      </c>
      <c r="U2903" s="51">
        <v>2019</v>
      </c>
    </row>
    <row r="2904" spans="1:21" ht="15.5">
      <c r="A2904" s="51">
        <v>652</v>
      </c>
      <c r="B2904" s="51" t="s">
        <v>981</v>
      </c>
      <c r="C2904" s="51" t="s">
        <v>415</v>
      </c>
      <c r="D2904" s="51" t="str">
        <f t="shared" si="45"/>
        <v>TMG_RPCHGhana</v>
      </c>
      <c r="E2904" s="51" t="s">
        <v>982</v>
      </c>
      <c r="F2904" s="51" t="s">
        <v>416</v>
      </c>
      <c r="G2904" s="51" t="s">
        <v>417</v>
      </c>
      <c r="H2904" s="51" t="s">
        <v>347</v>
      </c>
      <c r="I2904" s="51"/>
      <c r="J2904" s="51" t="s">
        <v>985</v>
      </c>
      <c r="K2904" s="51">
        <v>10.553000000000001</v>
      </c>
      <c r="L2904" s="51">
        <v>-1.1519999999999999</v>
      </c>
      <c r="M2904" s="51">
        <v>-17.128</v>
      </c>
      <c r="N2904" s="51">
        <v>-7.92</v>
      </c>
      <c r="O2904" s="51">
        <v>-3.8330000000000002</v>
      </c>
      <c r="P2904" s="51">
        <v>-1.31</v>
      </c>
      <c r="Q2904" s="51">
        <v>4.1639999999999997</v>
      </c>
      <c r="R2904" s="51">
        <v>1.7669999999999999</v>
      </c>
      <c r="S2904" s="51">
        <v>0.38400000000000001</v>
      </c>
      <c r="T2904" s="51">
        <v>7.0449999999999999</v>
      </c>
      <c r="U2904" s="51">
        <v>2019</v>
      </c>
    </row>
    <row r="2905" spans="1:21" ht="15.5">
      <c r="A2905" s="51">
        <v>652</v>
      </c>
      <c r="B2905" s="51" t="s">
        <v>981</v>
      </c>
      <c r="C2905" s="51" t="s">
        <v>418</v>
      </c>
      <c r="D2905" s="51" t="str">
        <f t="shared" si="45"/>
        <v>TX_RPCHGhana</v>
      </c>
      <c r="E2905" s="51" t="s">
        <v>982</v>
      </c>
      <c r="F2905" s="51" t="s">
        <v>419</v>
      </c>
      <c r="G2905" s="51" t="s">
        <v>420</v>
      </c>
      <c r="H2905" s="51" t="s">
        <v>347</v>
      </c>
      <c r="I2905" s="51"/>
      <c r="J2905" s="51" t="s">
        <v>985</v>
      </c>
      <c r="K2905" s="51">
        <v>5.7869999999999999</v>
      </c>
      <c r="L2905" s="51">
        <v>9.5939999999999994</v>
      </c>
      <c r="M2905" s="51">
        <v>3.2280000000000002</v>
      </c>
      <c r="N2905" s="51">
        <v>-8.6750000000000007</v>
      </c>
      <c r="O2905" s="51">
        <v>5.7480000000000002</v>
      </c>
      <c r="P2905" s="51">
        <v>32.58</v>
      </c>
      <c r="Q2905" s="51">
        <v>1.7849999999999999</v>
      </c>
      <c r="R2905" s="51">
        <v>5.718</v>
      </c>
      <c r="S2905" s="51">
        <v>-6.7869999999999999</v>
      </c>
      <c r="T2905" s="51">
        <v>-4.7590000000000003</v>
      </c>
      <c r="U2905" s="51">
        <v>2019</v>
      </c>
    </row>
    <row r="2906" spans="1:21" ht="15.5">
      <c r="A2906" s="51">
        <v>652</v>
      </c>
      <c r="B2906" s="51" t="s">
        <v>981</v>
      </c>
      <c r="C2906" s="51" t="s">
        <v>421</v>
      </c>
      <c r="D2906" s="51" t="str">
        <f t="shared" si="45"/>
        <v>TXG_RPCHGhana</v>
      </c>
      <c r="E2906" s="51" t="s">
        <v>982</v>
      </c>
      <c r="F2906" s="51" t="s">
        <v>422</v>
      </c>
      <c r="G2906" s="51" t="s">
        <v>423</v>
      </c>
      <c r="H2906" s="51" t="s">
        <v>347</v>
      </c>
      <c r="I2906" s="51"/>
      <c r="J2906" s="51" t="s">
        <v>985</v>
      </c>
      <c r="K2906" s="51">
        <v>5.7869999999999999</v>
      </c>
      <c r="L2906" s="51">
        <v>9.5939999999999994</v>
      </c>
      <c r="M2906" s="51">
        <v>3.2280000000000002</v>
      </c>
      <c r="N2906" s="51">
        <v>-8.6750000000000007</v>
      </c>
      <c r="O2906" s="51">
        <v>5.7480000000000002</v>
      </c>
      <c r="P2906" s="51">
        <v>32.58</v>
      </c>
      <c r="Q2906" s="51">
        <v>1.7849999999999999</v>
      </c>
      <c r="R2906" s="51">
        <v>5.718</v>
      </c>
      <c r="S2906" s="51">
        <v>-6.7869999999999999</v>
      </c>
      <c r="T2906" s="51">
        <v>-4.7590000000000003</v>
      </c>
      <c r="U2906" s="51">
        <v>2019</v>
      </c>
    </row>
    <row r="2907" spans="1:21" ht="15.5">
      <c r="A2907" s="51">
        <v>652</v>
      </c>
      <c r="B2907" s="51" t="s">
        <v>981</v>
      </c>
      <c r="C2907" s="51" t="s">
        <v>424</v>
      </c>
      <c r="D2907" s="51" t="str">
        <f t="shared" si="45"/>
        <v>LURGhana</v>
      </c>
      <c r="E2907" s="51" t="s">
        <v>982</v>
      </c>
      <c r="F2907" s="51" t="s">
        <v>425</v>
      </c>
      <c r="G2907" s="51" t="s">
        <v>426</v>
      </c>
      <c r="H2907" s="51" t="s">
        <v>427</v>
      </c>
      <c r="I2907" s="51"/>
      <c r="J2907" s="51"/>
      <c r="K2907" s="51"/>
      <c r="L2907" s="51"/>
      <c r="M2907" s="51"/>
      <c r="N2907" s="51"/>
      <c r="O2907" s="51"/>
      <c r="P2907" s="51"/>
      <c r="Q2907" s="51"/>
      <c r="R2907" s="51"/>
      <c r="S2907" s="51"/>
      <c r="T2907" s="51"/>
      <c r="U2907" s="51"/>
    </row>
    <row r="2908" spans="1:21" ht="15.5">
      <c r="A2908" s="51">
        <v>652</v>
      </c>
      <c r="B2908" s="51" t="s">
        <v>981</v>
      </c>
      <c r="C2908" s="51" t="s">
        <v>428</v>
      </c>
      <c r="D2908" s="51" t="str">
        <f t="shared" si="45"/>
        <v>LEGhana</v>
      </c>
      <c r="E2908" s="51" t="s">
        <v>982</v>
      </c>
      <c r="F2908" s="51" t="s">
        <v>429</v>
      </c>
      <c r="G2908" s="51" t="s">
        <v>430</v>
      </c>
      <c r="H2908" s="51" t="s">
        <v>431</v>
      </c>
      <c r="I2908" s="51" t="s">
        <v>432</v>
      </c>
      <c r="J2908" s="51"/>
      <c r="K2908" s="51"/>
      <c r="L2908" s="51"/>
      <c r="M2908" s="51"/>
      <c r="N2908" s="51"/>
      <c r="O2908" s="51"/>
      <c r="P2908" s="51"/>
      <c r="Q2908" s="51"/>
      <c r="R2908" s="51"/>
      <c r="S2908" s="51"/>
      <c r="T2908" s="51"/>
      <c r="U2908" s="51"/>
    </row>
    <row r="2909" spans="1:21" ht="15.5">
      <c r="A2909" s="51">
        <v>652</v>
      </c>
      <c r="B2909" s="51" t="s">
        <v>981</v>
      </c>
      <c r="C2909" s="51" t="s">
        <v>433</v>
      </c>
      <c r="D2909" s="51" t="str">
        <f t="shared" si="45"/>
        <v>LPGhana</v>
      </c>
      <c r="E2909" s="51" t="s">
        <v>982</v>
      </c>
      <c r="F2909" s="51" t="s">
        <v>434</v>
      </c>
      <c r="G2909" s="51" t="s">
        <v>435</v>
      </c>
      <c r="H2909" s="51" t="s">
        <v>431</v>
      </c>
      <c r="I2909" s="51" t="s">
        <v>432</v>
      </c>
      <c r="J2909" s="51" t="s">
        <v>986</v>
      </c>
      <c r="K2909" s="51">
        <v>25.867000000000001</v>
      </c>
      <c r="L2909" s="51">
        <v>26.478999999999999</v>
      </c>
      <c r="M2909" s="51">
        <v>27.091999999999999</v>
      </c>
      <c r="N2909" s="51">
        <v>27.707000000000001</v>
      </c>
      <c r="O2909" s="51">
        <v>28.324000000000002</v>
      </c>
      <c r="P2909" s="51">
        <v>28.94</v>
      </c>
      <c r="Q2909" s="51">
        <v>29.555</v>
      </c>
      <c r="R2909" s="51">
        <v>30.167999999999999</v>
      </c>
      <c r="S2909" s="51">
        <v>30.779</v>
      </c>
      <c r="T2909" s="51">
        <v>31.282</v>
      </c>
      <c r="U2909" s="51">
        <v>2018</v>
      </c>
    </row>
    <row r="2910" spans="1:21" ht="15.5">
      <c r="A2910" s="51">
        <v>652</v>
      </c>
      <c r="B2910" s="51" t="s">
        <v>981</v>
      </c>
      <c r="C2910" s="51" t="s">
        <v>437</v>
      </c>
      <c r="D2910" s="51" t="str">
        <f t="shared" si="45"/>
        <v>GGRGhana</v>
      </c>
      <c r="E2910" s="51" t="s">
        <v>982</v>
      </c>
      <c r="F2910" s="51" t="s">
        <v>438</v>
      </c>
      <c r="G2910" s="51" t="s">
        <v>439</v>
      </c>
      <c r="H2910" s="51" t="s">
        <v>342</v>
      </c>
      <c r="I2910" s="51" t="s">
        <v>343</v>
      </c>
      <c r="J2910" s="51" t="s">
        <v>987</v>
      </c>
      <c r="K2910" s="51">
        <v>13.935</v>
      </c>
      <c r="L2910" s="51">
        <v>15.494</v>
      </c>
      <c r="M2910" s="51">
        <v>20.873999999999999</v>
      </c>
      <c r="N2910" s="51">
        <v>26.824000000000002</v>
      </c>
      <c r="O2910" s="51">
        <v>28.864999999999998</v>
      </c>
      <c r="P2910" s="51">
        <v>35.781999999999996</v>
      </c>
      <c r="Q2910" s="51">
        <v>43.523000000000003</v>
      </c>
      <c r="R2910" s="51">
        <v>48.012</v>
      </c>
      <c r="S2910" s="51">
        <v>47.107999999999997</v>
      </c>
      <c r="T2910" s="51">
        <v>57.981999999999999</v>
      </c>
      <c r="U2910" s="51">
        <v>2018</v>
      </c>
    </row>
    <row r="2911" spans="1:21" ht="15.5">
      <c r="A2911" s="51">
        <v>652</v>
      </c>
      <c r="B2911" s="51" t="s">
        <v>981</v>
      </c>
      <c r="C2911" s="51" t="s">
        <v>441</v>
      </c>
      <c r="D2911" s="51" t="str">
        <f t="shared" si="45"/>
        <v>GGR_NGDPGhana</v>
      </c>
      <c r="E2911" s="51" t="s">
        <v>982</v>
      </c>
      <c r="F2911" s="51" t="s">
        <v>438</v>
      </c>
      <c r="G2911" s="51" t="s">
        <v>439</v>
      </c>
      <c r="H2911" s="51" t="s">
        <v>392</v>
      </c>
      <c r="I2911" s="51"/>
      <c r="J2911" s="51" t="s">
        <v>442</v>
      </c>
      <c r="K2911" s="51">
        <v>13.733000000000001</v>
      </c>
      <c r="L2911" s="51">
        <v>12.531000000000001</v>
      </c>
      <c r="M2911" s="51">
        <v>13.429</v>
      </c>
      <c r="N2911" s="51">
        <v>14.869</v>
      </c>
      <c r="O2911" s="51">
        <v>13.420999999999999</v>
      </c>
      <c r="P2911" s="51">
        <v>13.941000000000001</v>
      </c>
      <c r="Q2911" s="51">
        <v>14.478999999999999</v>
      </c>
      <c r="R2911" s="51">
        <v>13.738</v>
      </c>
      <c r="S2911" s="51">
        <v>12.298</v>
      </c>
      <c r="T2911" s="51">
        <v>13.132</v>
      </c>
      <c r="U2911" s="51">
        <v>2018</v>
      </c>
    </row>
    <row r="2912" spans="1:21" ht="15.5">
      <c r="A2912" s="51">
        <v>652</v>
      </c>
      <c r="B2912" s="51" t="s">
        <v>981</v>
      </c>
      <c r="C2912" s="51" t="s">
        <v>443</v>
      </c>
      <c r="D2912" s="51" t="str">
        <f t="shared" si="45"/>
        <v>GGXGhana</v>
      </c>
      <c r="E2912" s="51" t="s">
        <v>982</v>
      </c>
      <c r="F2912" s="51" t="s">
        <v>444</v>
      </c>
      <c r="G2912" s="51" t="s">
        <v>445</v>
      </c>
      <c r="H2912" s="51" t="s">
        <v>342</v>
      </c>
      <c r="I2912" s="51" t="s">
        <v>343</v>
      </c>
      <c r="J2912" s="51" t="s">
        <v>987</v>
      </c>
      <c r="K2912" s="51">
        <v>22.437999999999999</v>
      </c>
      <c r="L2912" s="51">
        <v>26.843</v>
      </c>
      <c r="M2912" s="51">
        <v>33.270000000000003</v>
      </c>
      <c r="N2912" s="51">
        <v>34.179000000000002</v>
      </c>
      <c r="O2912" s="51">
        <v>43.679000000000002</v>
      </c>
      <c r="P2912" s="51">
        <v>46.206000000000003</v>
      </c>
      <c r="Q2912" s="51">
        <v>64.48</v>
      </c>
      <c r="R2912" s="51">
        <v>73.665999999999997</v>
      </c>
      <c r="S2912" s="51">
        <v>108.318</v>
      </c>
      <c r="T2912" s="51">
        <v>113.553</v>
      </c>
      <c r="U2912" s="51">
        <v>2018</v>
      </c>
    </row>
    <row r="2913" spans="1:21" ht="15.5">
      <c r="A2913" s="51">
        <v>652</v>
      </c>
      <c r="B2913" s="51" t="s">
        <v>981</v>
      </c>
      <c r="C2913" s="51" t="s">
        <v>446</v>
      </c>
      <c r="D2913" s="51" t="str">
        <f t="shared" si="45"/>
        <v>GGX_NGDPGhana</v>
      </c>
      <c r="E2913" s="51" t="s">
        <v>982</v>
      </c>
      <c r="F2913" s="51" t="s">
        <v>444</v>
      </c>
      <c r="G2913" s="51" t="s">
        <v>445</v>
      </c>
      <c r="H2913" s="51" t="s">
        <v>392</v>
      </c>
      <c r="I2913" s="51"/>
      <c r="J2913" s="51" t="s">
        <v>447</v>
      </c>
      <c r="K2913" s="51">
        <v>22.113</v>
      </c>
      <c r="L2913" s="51">
        <v>21.709</v>
      </c>
      <c r="M2913" s="51">
        <v>21.405000000000001</v>
      </c>
      <c r="N2913" s="51">
        <v>18.946000000000002</v>
      </c>
      <c r="O2913" s="51">
        <v>20.308</v>
      </c>
      <c r="P2913" s="51">
        <v>18.001999999999999</v>
      </c>
      <c r="Q2913" s="51">
        <v>21.451000000000001</v>
      </c>
      <c r="R2913" s="51">
        <v>21.079000000000001</v>
      </c>
      <c r="S2913" s="51">
        <v>28.279</v>
      </c>
      <c r="T2913" s="51">
        <v>25.718</v>
      </c>
      <c r="U2913" s="51">
        <v>2018</v>
      </c>
    </row>
    <row r="2914" spans="1:21" ht="15.5">
      <c r="A2914" s="51">
        <v>652</v>
      </c>
      <c r="B2914" s="51" t="s">
        <v>981</v>
      </c>
      <c r="C2914" s="51" t="s">
        <v>448</v>
      </c>
      <c r="D2914" s="51" t="str">
        <f t="shared" si="45"/>
        <v>GGXCNLGhana</v>
      </c>
      <c r="E2914" s="51" t="s">
        <v>982</v>
      </c>
      <c r="F2914" s="51" t="s">
        <v>449</v>
      </c>
      <c r="G2914" s="51" t="s">
        <v>450</v>
      </c>
      <c r="H2914" s="51" t="s">
        <v>342</v>
      </c>
      <c r="I2914" s="51" t="s">
        <v>343</v>
      </c>
      <c r="J2914" s="51" t="s">
        <v>987</v>
      </c>
      <c r="K2914" s="51">
        <v>-8.5030000000000001</v>
      </c>
      <c r="L2914" s="51">
        <v>-11.349</v>
      </c>
      <c r="M2914" s="51">
        <v>-12.396000000000001</v>
      </c>
      <c r="N2914" s="51">
        <v>-7.3550000000000004</v>
      </c>
      <c r="O2914" s="51">
        <v>-14.813000000000001</v>
      </c>
      <c r="P2914" s="51">
        <v>-10.423</v>
      </c>
      <c r="Q2914" s="51">
        <v>-20.957000000000001</v>
      </c>
      <c r="R2914" s="51">
        <v>-25.654</v>
      </c>
      <c r="S2914" s="51">
        <v>-61.21</v>
      </c>
      <c r="T2914" s="51">
        <v>-55.572000000000003</v>
      </c>
      <c r="U2914" s="51">
        <v>2018</v>
      </c>
    </row>
    <row r="2915" spans="1:21" ht="15.5">
      <c r="A2915" s="51">
        <v>652</v>
      </c>
      <c r="B2915" s="51" t="s">
        <v>981</v>
      </c>
      <c r="C2915" s="51" t="s">
        <v>451</v>
      </c>
      <c r="D2915" s="51" t="str">
        <f t="shared" si="45"/>
        <v>GGXCNL_NGDPGhana</v>
      </c>
      <c r="E2915" s="51" t="s">
        <v>982</v>
      </c>
      <c r="F2915" s="51" t="s">
        <v>449</v>
      </c>
      <c r="G2915" s="51" t="s">
        <v>450</v>
      </c>
      <c r="H2915" s="51" t="s">
        <v>392</v>
      </c>
      <c r="I2915" s="51"/>
      <c r="J2915" s="51" t="s">
        <v>452</v>
      </c>
      <c r="K2915" s="51">
        <v>-8.3800000000000008</v>
      </c>
      <c r="L2915" s="51">
        <v>-9.1780000000000008</v>
      </c>
      <c r="M2915" s="51">
        <v>-7.9749999999999996</v>
      </c>
      <c r="N2915" s="51">
        <v>-4.077</v>
      </c>
      <c r="O2915" s="51">
        <v>-6.8879999999999999</v>
      </c>
      <c r="P2915" s="51">
        <v>-4.0609999999999999</v>
      </c>
      <c r="Q2915" s="51">
        <v>-6.9720000000000004</v>
      </c>
      <c r="R2915" s="51">
        <v>-7.3410000000000002</v>
      </c>
      <c r="S2915" s="51">
        <v>-15.98</v>
      </c>
      <c r="T2915" s="51">
        <v>-12.586</v>
      </c>
      <c r="U2915" s="51">
        <v>2018</v>
      </c>
    </row>
    <row r="2916" spans="1:21" ht="15.5">
      <c r="A2916" s="51">
        <v>652</v>
      </c>
      <c r="B2916" s="51" t="s">
        <v>981</v>
      </c>
      <c r="C2916" s="51" t="s">
        <v>453</v>
      </c>
      <c r="D2916" s="51" t="str">
        <f t="shared" si="45"/>
        <v>GGSBGhana</v>
      </c>
      <c r="E2916" s="51" t="s">
        <v>982</v>
      </c>
      <c r="F2916" s="51" t="s">
        <v>454</v>
      </c>
      <c r="G2916" s="51" t="s">
        <v>455</v>
      </c>
      <c r="H2916" s="51" t="s">
        <v>342</v>
      </c>
      <c r="I2916" s="51" t="s">
        <v>343</v>
      </c>
      <c r="J2916" s="51"/>
      <c r="K2916" s="51"/>
      <c r="L2916" s="51"/>
      <c r="M2916" s="51"/>
      <c r="N2916" s="51"/>
      <c r="O2916" s="51"/>
      <c r="P2916" s="51"/>
      <c r="Q2916" s="51"/>
      <c r="R2916" s="51"/>
      <c r="S2916" s="51"/>
      <c r="T2916" s="51"/>
      <c r="U2916" s="51"/>
    </row>
    <row r="2917" spans="1:21" ht="15.5">
      <c r="A2917" s="51">
        <v>652</v>
      </c>
      <c r="B2917" s="51" t="s">
        <v>981</v>
      </c>
      <c r="C2917" s="51" t="s">
        <v>456</v>
      </c>
      <c r="D2917" s="51" t="str">
        <f t="shared" si="45"/>
        <v>GGSB_NPGDPGhana</v>
      </c>
      <c r="E2917" s="51" t="s">
        <v>982</v>
      </c>
      <c r="F2917" s="51" t="s">
        <v>454</v>
      </c>
      <c r="G2917" s="51" t="s">
        <v>455</v>
      </c>
      <c r="H2917" s="51" t="s">
        <v>380</v>
      </c>
      <c r="I2917" s="51"/>
      <c r="J2917" s="51"/>
      <c r="K2917" s="51"/>
      <c r="L2917" s="51"/>
      <c r="M2917" s="51"/>
      <c r="N2917" s="51"/>
      <c r="O2917" s="51"/>
      <c r="P2917" s="51"/>
      <c r="Q2917" s="51"/>
      <c r="R2917" s="51"/>
      <c r="S2917" s="51"/>
      <c r="T2917" s="51"/>
      <c r="U2917" s="51"/>
    </row>
    <row r="2918" spans="1:21" ht="15.5">
      <c r="A2918" s="51">
        <v>652</v>
      </c>
      <c r="B2918" s="51" t="s">
        <v>981</v>
      </c>
      <c r="C2918" s="51" t="s">
        <v>457</v>
      </c>
      <c r="D2918" s="51" t="str">
        <f t="shared" si="45"/>
        <v>GGXONLBGhana</v>
      </c>
      <c r="E2918" s="51" t="s">
        <v>982</v>
      </c>
      <c r="F2918" s="51" t="s">
        <v>458</v>
      </c>
      <c r="G2918" s="51" t="s">
        <v>459</v>
      </c>
      <c r="H2918" s="51" t="s">
        <v>342</v>
      </c>
      <c r="I2918" s="51" t="s">
        <v>343</v>
      </c>
      <c r="J2918" s="51" t="s">
        <v>987</v>
      </c>
      <c r="K2918" s="51">
        <v>-5.8440000000000003</v>
      </c>
      <c r="L2918" s="51">
        <v>-6.952</v>
      </c>
      <c r="M2918" s="51">
        <v>-5.3159999999999998</v>
      </c>
      <c r="N2918" s="51">
        <v>1.7210000000000001</v>
      </c>
      <c r="O2918" s="51">
        <v>-3.2839999999999998</v>
      </c>
      <c r="P2918" s="51">
        <v>3.149</v>
      </c>
      <c r="Q2918" s="51">
        <v>-4.1689999999999996</v>
      </c>
      <c r="R2918" s="51">
        <v>-5.8979999999999997</v>
      </c>
      <c r="S2918" s="51">
        <v>-35.366999999999997</v>
      </c>
      <c r="T2918" s="51">
        <v>-23.715</v>
      </c>
      <c r="U2918" s="51">
        <v>2018</v>
      </c>
    </row>
    <row r="2919" spans="1:21" ht="15.5">
      <c r="A2919" s="51">
        <v>652</v>
      </c>
      <c r="B2919" s="51" t="s">
        <v>981</v>
      </c>
      <c r="C2919" s="51" t="s">
        <v>460</v>
      </c>
      <c r="D2919" s="51" t="str">
        <f t="shared" si="45"/>
        <v>GGXONLB_NGDPGhana</v>
      </c>
      <c r="E2919" s="51" t="s">
        <v>982</v>
      </c>
      <c r="F2919" s="51" t="s">
        <v>458</v>
      </c>
      <c r="G2919" s="51" t="s">
        <v>459</v>
      </c>
      <c r="H2919" s="51" t="s">
        <v>392</v>
      </c>
      <c r="I2919" s="51"/>
      <c r="J2919" s="51" t="s">
        <v>461</v>
      </c>
      <c r="K2919" s="51">
        <v>-5.7590000000000003</v>
      </c>
      <c r="L2919" s="51">
        <v>-5.6219999999999999</v>
      </c>
      <c r="M2919" s="51">
        <v>-3.42</v>
      </c>
      <c r="N2919" s="51">
        <v>0.95399999999999996</v>
      </c>
      <c r="O2919" s="51">
        <v>-1.5269999999999999</v>
      </c>
      <c r="P2919" s="51">
        <v>1.2270000000000001</v>
      </c>
      <c r="Q2919" s="51">
        <v>-1.387</v>
      </c>
      <c r="R2919" s="51">
        <v>-1.6879999999999999</v>
      </c>
      <c r="S2919" s="51">
        <v>-9.2330000000000005</v>
      </c>
      <c r="T2919" s="51">
        <v>-5.3710000000000004</v>
      </c>
      <c r="U2919" s="51">
        <v>2018</v>
      </c>
    </row>
    <row r="2920" spans="1:21" ht="15.5">
      <c r="A2920" s="51">
        <v>652</v>
      </c>
      <c r="B2920" s="51" t="s">
        <v>981</v>
      </c>
      <c r="C2920" s="51" t="s">
        <v>462</v>
      </c>
      <c r="D2920" s="51" t="str">
        <f t="shared" si="45"/>
        <v>GGXWDNGhana</v>
      </c>
      <c r="E2920" s="51" t="s">
        <v>982</v>
      </c>
      <c r="F2920" s="51" t="s">
        <v>463</v>
      </c>
      <c r="G2920" s="51" t="s">
        <v>464</v>
      </c>
      <c r="H2920" s="51" t="s">
        <v>342</v>
      </c>
      <c r="I2920" s="51" t="s">
        <v>343</v>
      </c>
      <c r="J2920" s="51" t="s">
        <v>987</v>
      </c>
      <c r="K2920" s="51">
        <v>34.524999999999999</v>
      </c>
      <c r="L2920" s="51">
        <v>49.664000000000001</v>
      </c>
      <c r="M2920" s="51">
        <v>71.893000000000001</v>
      </c>
      <c r="N2920" s="51">
        <v>91.358000000000004</v>
      </c>
      <c r="O2920" s="51">
        <v>111.801</v>
      </c>
      <c r="P2920" s="51">
        <v>136.26900000000001</v>
      </c>
      <c r="Q2920" s="51">
        <v>186.16800000000001</v>
      </c>
      <c r="R2920" s="51">
        <v>206.66800000000001</v>
      </c>
      <c r="S2920" s="51">
        <v>278.89299999999997</v>
      </c>
      <c r="T2920" s="51">
        <v>339.65</v>
      </c>
      <c r="U2920" s="51">
        <v>2018</v>
      </c>
    </row>
    <row r="2921" spans="1:21" ht="15.5">
      <c r="A2921" s="51">
        <v>652</v>
      </c>
      <c r="B2921" s="51" t="s">
        <v>981</v>
      </c>
      <c r="C2921" s="51" t="s">
        <v>465</v>
      </c>
      <c r="D2921" s="51" t="str">
        <f t="shared" si="45"/>
        <v>GGXWDN_NGDPGhana</v>
      </c>
      <c r="E2921" s="51" t="s">
        <v>982</v>
      </c>
      <c r="F2921" s="51" t="s">
        <v>463</v>
      </c>
      <c r="G2921" s="51" t="s">
        <v>464</v>
      </c>
      <c r="H2921" s="51" t="s">
        <v>392</v>
      </c>
      <c r="I2921" s="51"/>
      <c r="J2921" s="51" t="s">
        <v>487</v>
      </c>
      <c r="K2921" s="51">
        <v>34.024000000000001</v>
      </c>
      <c r="L2921" s="51">
        <v>40.164999999999999</v>
      </c>
      <c r="M2921" s="51">
        <v>46.253</v>
      </c>
      <c r="N2921" s="51">
        <v>50.642000000000003</v>
      </c>
      <c r="O2921" s="51">
        <v>51.981999999999999</v>
      </c>
      <c r="P2921" s="51">
        <v>53.091000000000001</v>
      </c>
      <c r="Q2921" s="51">
        <v>61.933</v>
      </c>
      <c r="R2921" s="51">
        <v>59.136000000000003</v>
      </c>
      <c r="S2921" s="51">
        <v>72.811000000000007</v>
      </c>
      <c r="T2921" s="51">
        <v>76.924999999999997</v>
      </c>
      <c r="U2921" s="51">
        <v>2018</v>
      </c>
    </row>
    <row r="2922" spans="1:21" ht="15.5">
      <c r="A2922" s="51">
        <v>652</v>
      </c>
      <c r="B2922" s="51" t="s">
        <v>981</v>
      </c>
      <c r="C2922" s="51" t="s">
        <v>466</v>
      </c>
      <c r="D2922" s="51" t="str">
        <f t="shared" si="45"/>
        <v>GGXWDGGhana</v>
      </c>
      <c r="E2922" s="51" t="s">
        <v>982</v>
      </c>
      <c r="F2922" s="51" t="s">
        <v>467</v>
      </c>
      <c r="G2922" s="51" t="s">
        <v>468</v>
      </c>
      <c r="H2922" s="51" t="s">
        <v>342</v>
      </c>
      <c r="I2922" s="51" t="s">
        <v>343</v>
      </c>
      <c r="J2922" s="51" t="s">
        <v>987</v>
      </c>
      <c r="K2922" s="51">
        <v>36.106999999999999</v>
      </c>
      <c r="L2922" s="51">
        <v>53.438000000000002</v>
      </c>
      <c r="M2922" s="51">
        <v>79.518000000000001</v>
      </c>
      <c r="N2922" s="51">
        <v>98.861000000000004</v>
      </c>
      <c r="O2922" s="51">
        <v>122.795</v>
      </c>
      <c r="P2922" s="51">
        <v>149.702</v>
      </c>
      <c r="Q2922" s="51">
        <v>190.077</v>
      </c>
      <c r="R2922" s="51">
        <v>223.31399999999999</v>
      </c>
      <c r="S2922" s="51">
        <v>298.80500000000001</v>
      </c>
      <c r="T2922" s="51">
        <v>359.71800000000002</v>
      </c>
      <c r="U2922" s="51">
        <v>2018</v>
      </c>
    </row>
    <row r="2923" spans="1:21" ht="15.5">
      <c r="A2923" s="51">
        <v>652</v>
      </c>
      <c r="B2923" s="51" t="s">
        <v>981</v>
      </c>
      <c r="C2923" s="51" t="s">
        <v>469</v>
      </c>
      <c r="D2923" s="51" t="str">
        <f t="shared" si="45"/>
        <v>GGXWDG_NGDPGhana</v>
      </c>
      <c r="E2923" s="51" t="s">
        <v>982</v>
      </c>
      <c r="F2923" s="51" t="s">
        <v>467</v>
      </c>
      <c r="G2923" s="51" t="s">
        <v>468</v>
      </c>
      <c r="H2923" s="51" t="s">
        <v>392</v>
      </c>
      <c r="I2923" s="51"/>
      <c r="J2923" s="51" t="s">
        <v>470</v>
      </c>
      <c r="K2923" s="51">
        <v>35.582999999999998</v>
      </c>
      <c r="L2923" s="51">
        <v>43.216999999999999</v>
      </c>
      <c r="M2923" s="51">
        <v>51.158999999999999</v>
      </c>
      <c r="N2923" s="51">
        <v>54.802</v>
      </c>
      <c r="O2923" s="51">
        <v>57.094000000000001</v>
      </c>
      <c r="P2923" s="51">
        <v>58.323999999999998</v>
      </c>
      <c r="Q2923" s="51">
        <v>63.234000000000002</v>
      </c>
      <c r="R2923" s="51">
        <v>63.899000000000001</v>
      </c>
      <c r="S2923" s="51">
        <v>78.009</v>
      </c>
      <c r="T2923" s="51">
        <v>81.47</v>
      </c>
      <c r="U2923" s="51">
        <v>2018</v>
      </c>
    </row>
    <row r="2924" spans="1:21" ht="15.5">
      <c r="A2924" s="51">
        <v>652</v>
      </c>
      <c r="B2924" s="51" t="s">
        <v>981</v>
      </c>
      <c r="C2924" s="51" t="s">
        <v>471</v>
      </c>
      <c r="D2924" s="51" t="str">
        <f t="shared" si="45"/>
        <v>NGDP_FYGhana</v>
      </c>
      <c r="E2924" s="51" t="s">
        <v>982</v>
      </c>
      <c r="F2924" s="51" t="s">
        <v>472</v>
      </c>
      <c r="G2924" s="51" t="s">
        <v>473</v>
      </c>
      <c r="H2924" s="51" t="s">
        <v>342</v>
      </c>
      <c r="I2924" s="51" t="s">
        <v>343</v>
      </c>
      <c r="J2924" s="51" t="s">
        <v>987</v>
      </c>
      <c r="K2924" s="51">
        <v>101.47199999999999</v>
      </c>
      <c r="L2924" s="51">
        <v>123.65</v>
      </c>
      <c r="M2924" s="51">
        <v>155.43299999999999</v>
      </c>
      <c r="N2924" s="51">
        <v>180.399</v>
      </c>
      <c r="O2924" s="51">
        <v>215.077</v>
      </c>
      <c r="P2924" s="51">
        <v>256.67099999999999</v>
      </c>
      <c r="Q2924" s="51">
        <v>300.596</v>
      </c>
      <c r="R2924" s="51">
        <v>349.48</v>
      </c>
      <c r="S2924" s="51">
        <v>383.03800000000001</v>
      </c>
      <c r="T2924" s="51">
        <v>441.53500000000003</v>
      </c>
      <c r="U2924" s="51">
        <v>2018</v>
      </c>
    </row>
    <row r="2925" spans="1:21" ht="15.5">
      <c r="A2925" s="51">
        <v>652</v>
      </c>
      <c r="B2925" s="51" t="s">
        <v>981</v>
      </c>
      <c r="C2925" s="51" t="s">
        <v>474</v>
      </c>
      <c r="D2925" s="51" t="str">
        <f t="shared" si="45"/>
        <v>BCAGhana</v>
      </c>
      <c r="E2925" s="51" t="s">
        <v>982</v>
      </c>
      <c r="F2925" s="51" t="s">
        <v>475</v>
      </c>
      <c r="G2925" s="51" t="s">
        <v>476</v>
      </c>
      <c r="H2925" s="51" t="s">
        <v>352</v>
      </c>
      <c r="I2925" s="51" t="s">
        <v>343</v>
      </c>
      <c r="J2925" s="51" t="s">
        <v>988</v>
      </c>
      <c r="K2925" s="51">
        <v>-4.9139999999999997</v>
      </c>
      <c r="L2925" s="51">
        <v>-5.7039999999999997</v>
      </c>
      <c r="M2925" s="51">
        <v>-3.698</v>
      </c>
      <c r="N2925" s="51">
        <v>-2.8359999999999999</v>
      </c>
      <c r="O2925" s="51">
        <v>-2.867</v>
      </c>
      <c r="P2925" s="51">
        <v>-2.0019999999999998</v>
      </c>
      <c r="Q2925" s="51">
        <v>-2.044</v>
      </c>
      <c r="R2925" s="51">
        <v>-1.8640000000000001</v>
      </c>
      <c r="S2925" s="51">
        <v>-2.2789999999999999</v>
      </c>
      <c r="T2925" s="51">
        <v>-2.113</v>
      </c>
      <c r="U2925" s="51">
        <v>2019</v>
      </c>
    </row>
    <row r="2926" spans="1:21" ht="15.5">
      <c r="A2926" s="51">
        <v>652</v>
      </c>
      <c r="B2926" s="51" t="s">
        <v>981</v>
      </c>
      <c r="C2926" s="51" t="s">
        <v>478</v>
      </c>
      <c r="D2926" s="51" t="str">
        <f t="shared" si="45"/>
        <v>BCA_NGDPDGhana</v>
      </c>
      <c r="E2926" s="51" t="s">
        <v>982</v>
      </c>
      <c r="F2926" s="51" t="s">
        <v>475</v>
      </c>
      <c r="G2926" s="51" t="s">
        <v>476</v>
      </c>
      <c r="H2926" s="51" t="s">
        <v>392</v>
      </c>
      <c r="I2926" s="51"/>
      <c r="J2926" s="51" t="s">
        <v>479</v>
      </c>
      <c r="K2926" s="51">
        <v>-8.6959999999999997</v>
      </c>
      <c r="L2926" s="51">
        <v>-9.0139999999999993</v>
      </c>
      <c r="M2926" s="51">
        <v>-6.9550000000000001</v>
      </c>
      <c r="N2926" s="51">
        <v>-5.835</v>
      </c>
      <c r="O2926" s="51">
        <v>-5.2130000000000001</v>
      </c>
      <c r="P2926" s="51">
        <v>-3.395</v>
      </c>
      <c r="Q2926" s="51">
        <v>-3.12</v>
      </c>
      <c r="R2926" s="51">
        <v>-2.7829999999999999</v>
      </c>
      <c r="S2926" s="51">
        <v>-3.33</v>
      </c>
      <c r="T2926" s="51">
        <v>-2.8460000000000001</v>
      </c>
      <c r="U2926" s="51">
        <v>2019</v>
      </c>
    </row>
    <row r="2927" spans="1:21" ht="15.5">
      <c r="A2927" s="51">
        <v>174</v>
      </c>
      <c r="B2927" s="51" t="s">
        <v>989</v>
      </c>
      <c r="C2927" s="51" t="s">
        <v>338</v>
      </c>
      <c r="D2927" s="51" t="str">
        <f t="shared" si="45"/>
        <v>NGDP_RGreece</v>
      </c>
      <c r="E2927" s="51" t="s">
        <v>46</v>
      </c>
      <c r="F2927" s="51" t="s">
        <v>340</v>
      </c>
      <c r="G2927" s="51" t="s">
        <v>341</v>
      </c>
      <c r="H2927" s="51" t="s">
        <v>342</v>
      </c>
      <c r="I2927" s="51" t="s">
        <v>343</v>
      </c>
      <c r="J2927" s="51" t="s">
        <v>990</v>
      </c>
      <c r="K2927" s="51">
        <v>180.56299999999999</v>
      </c>
      <c r="L2927" s="51">
        <v>175.613</v>
      </c>
      <c r="M2927" s="51">
        <v>176.839</v>
      </c>
      <c r="N2927" s="51">
        <v>176.11</v>
      </c>
      <c r="O2927" s="51">
        <v>175.24799999999999</v>
      </c>
      <c r="P2927" s="51">
        <v>177.49199999999999</v>
      </c>
      <c r="Q2927" s="51">
        <v>180.25899999999999</v>
      </c>
      <c r="R2927" s="51">
        <v>183.60599999999999</v>
      </c>
      <c r="S2927" s="51">
        <v>168.46299999999999</v>
      </c>
      <c r="T2927" s="51">
        <v>174.79499999999999</v>
      </c>
      <c r="U2927" s="51">
        <v>2020</v>
      </c>
    </row>
    <row r="2928" spans="1:21" ht="15.5">
      <c r="A2928" s="51">
        <v>174</v>
      </c>
      <c r="B2928" s="51" t="s">
        <v>989</v>
      </c>
      <c r="C2928" s="51" t="s">
        <v>345</v>
      </c>
      <c r="D2928" s="51" t="str">
        <f t="shared" si="45"/>
        <v>NGDP_RPCHGreece</v>
      </c>
      <c r="E2928" s="51" t="s">
        <v>46</v>
      </c>
      <c r="F2928" s="51" t="s">
        <v>340</v>
      </c>
      <c r="G2928" s="51" t="s">
        <v>346</v>
      </c>
      <c r="H2928" s="51" t="s">
        <v>347</v>
      </c>
      <c r="I2928" s="51"/>
      <c r="J2928" s="51" t="s">
        <v>348</v>
      </c>
      <c r="K2928" s="51">
        <v>-7.0819999999999999</v>
      </c>
      <c r="L2928" s="51">
        <v>-2.7410000000000001</v>
      </c>
      <c r="M2928" s="51">
        <v>0.69799999999999995</v>
      </c>
      <c r="N2928" s="51">
        <v>-0.41199999999999998</v>
      </c>
      <c r="O2928" s="51">
        <v>-0.48899999999999999</v>
      </c>
      <c r="P2928" s="51">
        <v>1.28</v>
      </c>
      <c r="Q2928" s="51">
        <v>1.5589999999999999</v>
      </c>
      <c r="R2928" s="51">
        <v>1.857</v>
      </c>
      <c r="S2928" s="51">
        <v>-8.2479999999999993</v>
      </c>
      <c r="T2928" s="51">
        <v>3.758</v>
      </c>
      <c r="U2928" s="51">
        <v>2020</v>
      </c>
    </row>
    <row r="2929" spans="1:21" ht="15.5">
      <c r="A2929" s="51">
        <v>174</v>
      </c>
      <c r="B2929" s="51" t="s">
        <v>989</v>
      </c>
      <c r="C2929" s="51" t="s">
        <v>349</v>
      </c>
      <c r="D2929" s="51" t="str">
        <f t="shared" si="45"/>
        <v>NGDPGreece</v>
      </c>
      <c r="E2929" s="51" t="s">
        <v>46</v>
      </c>
      <c r="F2929" s="51" t="s">
        <v>155</v>
      </c>
      <c r="G2929" s="51" t="s">
        <v>350</v>
      </c>
      <c r="H2929" s="51" t="s">
        <v>342</v>
      </c>
      <c r="I2929" s="51" t="s">
        <v>343</v>
      </c>
      <c r="J2929" s="51" t="s">
        <v>990</v>
      </c>
      <c r="K2929" s="51">
        <v>188.38900000000001</v>
      </c>
      <c r="L2929" s="51">
        <v>179.61600000000001</v>
      </c>
      <c r="M2929" s="51">
        <v>177.34899999999999</v>
      </c>
      <c r="N2929" s="51">
        <v>176.11</v>
      </c>
      <c r="O2929" s="51">
        <v>174.23699999999999</v>
      </c>
      <c r="P2929" s="51">
        <v>177.15199999999999</v>
      </c>
      <c r="Q2929" s="51">
        <v>179.727</v>
      </c>
      <c r="R2929" s="51">
        <v>183.41300000000001</v>
      </c>
      <c r="S2929" s="51">
        <v>165.83</v>
      </c>
      <c r="T2929" s="51">
        <v>172.23400000000001</v>
      </c>
      <c r="U2929" s="51">
        <v>2020</v>
      </c>
    </row>
    <row r="2930" spans="1:21" ht="15.5">
      <c r="A2930" s="51">
        <v>174</v>
      </c>
      <c r="B2930" s="51" t="s">
        <v>989</v>
      </c>
      <c r="C2930" s="51" t="s">
        <v>157</v>
      </c>
      <c r="D2930" s="51" t="str">
        <f t="shared" si="45"/>
        <v>NGDPDGreece</v>
      </c>
      <c r="E2930" s="51" t="s">
        <v>46</v>
      </c>
      <c r="F2930" s="51" t="s">
        <v>155</v>
      </c>
      <c r="G2930" s="51" t="s">
        <v>351</v>
      </c>
      <c r="H2930" s="51" t="s">
        <v>352</v>
      </c>
      <c r="I2930" s="51" t="s">
        <v>343</v>
      </c>
      <c r="J2930" s="51" t="s">
        <v>353</v>
      </c>
      <c r="K2930" s="51">
        <v>242.19300000000001</v>
      </c>
      <c r="L2930" s="51">
        <v>238.55500000000001</v>
      </c>
      <c r="M2930" s="51">
        <v>235.66900000000001</v>
      </c>
      <c r="N2930" s="51">
        <v>195.416</v>
      </c>
      <c r="O2930" s="51">
        <v>192.81</v>
      </c>
      <c r="P2930" s="51">
        <v>200.05500000000001</v>
      </c>
      <c r="Q2930" s="51">
        <v>212.346</v>
      </c>
      <c r="R2930" s="51">
        <v>205.34899999999999</v>
      </c>
      <c r="S2930" s="51">
        <v>189.25899999999999</v>
      </c>
      <c r="T2930" s="51">
        <v>209.857</v>
      </c>
      <c r="U2930" s="51">
        <v>2020</v>
      </c>
    </row>
    <row r="2931" spans="1:21" ht="15.5">
      <c r="A2931" s="51">
        <v>174</v>
      </c>
      <c r="B2931" s="51" t="s">
        <v>989</v>
      </c>
      <c r="C2931" s="51" t="s">
        <v>354</v>
      </c>
      <c r="D2931" s="51" t="str">
        <f t="shared" si="45"/>
        <v>PPPGDPGreece</v>
      </c>
      <c r="E2931" s="51" t="s">
        <v>46</v>
      </c>
      <c r="F2931" s="51" t="s">
        <v>155</v>
      </c>
      <c r="G2931" s="51" t="s">
        <v>355</v>
      </c>
      <c r="H2931" s="51" t="s">
        <v>356</v>
      </c>
      <c r="I2931" s="51" t="s">
        <v>343</v>
      </c>
      <c r="J2931" s="51" t="s">
        <v>353</v>
      </c>
      <c r="K2931" s="51">
        <v>275.15600000000001</v>
      </c>
      <c r="L2931" s="51">
        <v>284.524</v>
      </c>
      <c r="M2931" s="51">
        <v>290.19600000000003</v>
      </c>
      <c r="N2931" s="51">
        <v>289.22300000000001</v>
      </c>
      <c r="O2931" s="51">
        <v>296</v>
      </c>
      <c r="P2931" s="51">
        <v>307.52100000000002</v>
      </c>
      <c r="Q2931" s="51">
        <v>319.81400000000002</v>
      </c>
      <c r="R2931" s="51">
        <v>331.56799999999998</v>
      </c>
      <c r="S2931" s="51">
        <v>307.90899999999999</v>
      </c>
      <c r="T2931" s="51">
        <v>325.30399999999997</v>
      </c>
      <c r="U2931" s="51">
        <v>2020</v>
      </c>
    </row>
    <row r="2932" spans="1:21" ht="15.5">
      <c r="A2932" s="51">
        <v>174</v>
      </c>
      <c r="B2932" s="51" t="s">
        <v>989</v>
      </c>
      <c r="C2932" s="51" t="s">
        <v>357</v>
      </c>
      <c r="D2932" s="51" t="str">
        <f t="shared" si="45"/>
        <v>NGDP_DGreece</v>
      </c>
      <c r="E2932" s="51" t="s">
        <v>46</v>
      </c>
      <c r="F2932" s="51" t="s">
        <v>358</v>
      </c>
      <c r="G2932" s="51" t="s">
        <v>359</v>
      </c>
      <c r="H2932" s="51" t="s">
        <v>360</v>
      </c>
      <c r="I2932" s="51"/>
      <c r="J2932" s="51" t="s">
        <v>361</v>
      </c>
      <c r="K2932" s="51">
        <v>104.334</v>
      </c>
      <c r="L2932" s="51">
        <v>102.279</v>
      </c>
      <c r="M2932" s="51">
        <v>100.288</v>
      </c>
      <c r="N2932" s="51">
        <v>100</v>
      </c>
      <c r="O2932" s="51">
        <v>99.423000000000002</v>
      </c>
      <c r="P2932" s="51">
        <v>99.808000000000007</v>
      </c>
      <c r="Q2932" s="51">
        <v>99.704999999999998</v>
      </c>
      <c r="R2932" s="51">
        <v>99.894999999999996</v>
      </c>
      <c r="S2932" s="51">
        <v>98.436999999999998</v>
      </c>
      <c r="T2932" s="51">
        <v>98.534999999999997</v>
      </c>
      <c r="U2932" s="51">
        <v>2020</v>
      </c>
    </row>
    <row r="2933" spans="1:21" ht="15.5">
      <c r="A2933" s="51">
        <v>174</v>
      </c>
      <c r="B2933" s="51" t="s">
        <v>989</v>
      </c>
      <c r="C2933" s="51" t="s">
        <v>362</v>
      </c>
      <c r="D2933" s="51" t="str">
        <f t="shared" si="45"/>
        <v>NGDPRPCGreece</v>
      </c>
      <c r="E2933" s="51" t="s">
        <v>46</v>
      </c>
      <c r="F2933" s="51" t="s">
        <v>363</v>
      </c>
      <c r="G2933" s="51" t="s">
        <v>364</v>
      </c>
      <c r="H2933" s="51" t="s">
        <v>342</v>
      </c>
      <c r="I2933" s="51" t="s">
        <v>333</v>
      </c>
      <c r="J2933" s="51" t="s">
        <v>365</v>
      </c>
      <c r="K2933" s="51">
        <v>16286.88</v>
      </c>
      <c r="L2933" s="51">
        <v>15959.57</v>
      </c>
      <c r="M2933" s="51">
        <v>16183.96</v>
      </c>
      <c r="N2933" s="51">
        <v>16219.35</v>
      </c>
      <c r="O2933" s="51">
        <v>16251.12</v>
      </c>
      <c r="P2933" s="51">
        <v>16482.990000000002</v>
      </c>
      <c r="Q2933" s="51">
        <v>16782.07</v>
      </c>
      <c r="R2933" s="51">
        <v>17120.080000000002</v>
      </c>
      <c r="S2933" s="51">
        <v>15728.67</v>
      </c>
      <c r="T2933" s="51">
        <v>16385.71</v>
      </c>
      <c r="U2933" s="51">
        <v>2019</v>
      </c>
    </row>
    <row r="2934" spans="1:21" ht="15.5">
      <c r="A2934" s="51">
        <v>174</v>
      </c>
      <c r="B2934" s="51" t="s">
        <v>989</v>
      </c>
      <c r="C2934" s="51" t="s">
        <v>366</v>
      </c>
      <c r="D2934" s="51" t="str">
        <f t="shared" si="45"/>
        <v>NGDPRPPPPCGreece</v>
      </c>
      <c r="E2934" s="51" t="s">
        <v>46</v>
      </c>
      <c r="F2934" s="51" t="s">
        <v>363</v>
      </c>
      <c r="G2934" s="51" t="s">
        <v>367</v>
      </c>
      <c r="H2934" s="51" t="s">
        <v>368</v>
      </c>
      <c r="I2934" s="51" t="s">
        <v>333</v>
      </c>
      <c r="J2934" s="51" t="s">
        <v>365</v>
      </c>
      <c r="K2934" s="51">
        <v>28218.53</v>
      </c>
      <c r="L2934" s="51">
        <v>27651.439999999999</v>
      </c>
      <c r="M2934" s="51">
        <v>28040.21</v>
      </c>
      <c r="N2934" s="51">
        <v>28101.52</v>
      </c>
      <c r="O2934" s="51">
        <v>28156.57</v>
      </c>
      <c r="P2934" s="51">
        <v>28558.3</v>
      </c>
      <c r="Q2934" s="51">
        <v>29076.49</v>
      </c>
      <c r="R2934" s="51">
        <v>29662.12</v>
      </c>
      <c r="S2934" s="51">
        <v>27251.38</v>
      </c>
      <c r="T2934" s="51">
        <v>28389.759999999998</v>
      </c>
      <c r="U2934" s="51">
        <v>2019</v>
      </c>
    </row>
    <row r="2935" spans="1:21" ht="15.5">
      <c r="A2935" s="51">
        <v>174</v>
      </c>
      <c r="B2935" s="51" t="s">
        <v>989</v>
      </c>
      <c r="C2935" s="51" t="s">
        <v>369</v>
      </c>
      <c r="D2935" s="51" t="str">
        <f t="shared" si="45"/>
        <v>NGDPPCGreece</v>
      </c>
      <c r="E2935" s="51" t="s">
        <v>46</v>
      </c>
      <c r="F2935" s="51" t="s">
        <v>370</v>
      </c>
      <c r="G2935" s="51" t="s">
        <v>371</v>
      </c>
      <c r="H2935" s="51" t="s">
        <v>342</v>
      </c>
      <c r="I2935" s="51" t="s">
        <v>333</v>
      </c>
      <c r="J2935" s="51" t="s">
        <v>372</v>
      </c>
      <c r="K2935" s="51">
        <v>16992.79</v>
      </c>
      <c r="L2935" s="51">
        <v>16323.36</v>
      </c>
      <c r="M2935" s="51">
        <v>16230.63</v>
      </c>
      <c r="N2935" s="51">
        <v>16219.35</v>
      </c>
      <c r="O2935" s="51">
        <v>16157.37</v>
      </c>
      <c r="P2935" s="51">
        <v>16451.41</v>
      </c>
      <c r="Q2935" s="51">
        <v>16732.54</v>
      </c>
      <c r="R2935" s="51">
        <v>17102.09</v>
      </c>
      <c r="S2935" s="51">
        <v>15482.84</v>
      </c>
      <c r="T2935" s="51">
        <v>16145.66</v>
      </c>
      <c r="U2935" s="51">
        <v>2019</v>
      </c>
    </row>
    <row r="2936" spans="1:21" ht="15.5">
      <c r="A2936" s="51">
        <v>174</v>
      </c>
      <c r="B2936" s="51" t="s">
        <v>989</v>
      </c>
      <c r="C2936" s="51" t="s">
        <v>373</v>
      </c>
      <c r="D2936" s="51" t="str">
        <f t="shared" si="45"/>
        <v>NGDPDPCGreece</v>
      </c>
      <c r="E2936" s="51" t="s">
        <v>46</v>
      </c>
      <c r="F2936" s="51" t="s">
        <v>370</v>
      </c>
      <c r="G2936" s="51" t="s">
        <v>374</v>
      </c>
      <c r="H2936" s="51" t="s">
        <v>352</v>
      </c>
      <c r="I2936" s="51" t="s">
        <v>333</v>
      </c>
      <c r="J2936" s="51" t="s">
        <v>372</v>
      </c>
      <c r="K2936" s="51">
        <v>21845.97</v>
      </c>
      <c r="L2936" s="51">
        <v>21679.67</v>
      </c>
      <c r="M2936" s="51">
        <v>21567.97</v>
      </c>
      <c r="N2936" s="51">
        <v>17997.400000000001</v>
      </c>
      <c r="O2936" s="51">
        <v>17879.71</v>
      </c>
      <c r="P2936" s="51">
        <v>18578.29</v>
      </c>
      <c r="Q2936" s="51">
        <v>19769.330000000002</v>
      </c>
      <c r="R2936" s="51">
        <v>19147.46</v>
      </c>
      <c r="S2936" s="51">
        <v>17670.29</v>
      </c>
      <c r="T2936" s="51">
        <v>19672.53</v>
      </c>
      <c r="U2936" s="51">
        <v>2019</v>
      </c>
    </row>
    <row r="2937" spans="1:21" ht="15.5">
      <c r="A2937" s="51">
        <v>174</v>
      </c>
      <c r="B2937" s="51" t="s">
        <v>989</v>
      </c>
      <c r="C2937" s="51" t="s">
        <v>375</v>
      </c>
      <c r="D2937" s="51" t="str">
        <f t="shared" si="45"/>
        <v>PPPPCGreece</v>
      </c>
      <c r="E2937" s="51" t="s">
        <v>46</v>
      </c>
      <c r="F2937" s="51" t="s">
        <v>370</v>
      </c>
      <c r="G2937" s="51" t="s">
        <v>376</v>
      </c>
      <c r="H2937" s="51" t="s">
        <v>356</v>
      </c>
      <c r="I2937" s="51" t="s">
        <v>333</v>
      </c>
      <c r="J2937" s="51" t="s">
        <v>372</v>
      </c>
      <c r="K2937" s="51">
        <v>24819.21</v>
      </c>
      <c r="L2937" s="51">
        <v>25857.32</v>
      </c>
      <c r="M2937" s="51">
        <v>26558.2</v>
      </c>
      <c r="N2937" s="51">
        <v>26636.83</v>
      </c>
      <c r="O2937" s="51">
        <v>27448.69</v>
      </c>
      <c r="P2937" s="51">
        <v>28558.3</v>
      </c>
      <c r="Q2937" s="51">
        <v>29774.61</v>
      </c>
      <c r="R2937" s="51">
        <v>30916.55</v>
      </c>
      <c r="S2937" s="51">
        <v>28748.18</v>
      </c>
      <c r="T2937" s="51">
        <v>30494.84</v>
      </c>
      <c r="U2937" s="51">
        <v>2019</v>
      </c>
    </row>
    <row r="2938" spans="1:21" ht="15.5">
      <c r="A2938" s="51">
        <v>174</v>
      </c>
      <c r="B2938" s="51" t="s">
        <v>989</v>
      </c>
      <c r="C2938" s="51" t="s">
        <v>377</v>
      </c>
      <c r="D2938" s="51" t="str">
        <f t="shared" si="45"/>
        <v>NGAP_NPGDPGreece</v>
      </c>
      <c r="E2938" s="51" t="s">
        <v>46</v>
      </c>
      <c r="F2938" s="51" t="s">
        <v>378</v>
      </c>
      <c r="G2938" s="51" t="s">
        <v>379</v>
      </c>
      <c r="H2938" s="51" t="s">
        <v>380</v>
      </c>
      <c r="I2938" s="51"/>
      <c r="J2938" s="51" t="s">
        <v>348</v>
      </c>
      <c r="K2938" s="51">
        <v>-16.256</v>
      </c>
      <c r="L2938" s="51">
        <v>-16.178000000000001</v>
      </c>
      <c r="M2938" s="51">
        <v>-13.654999999999999</v>
      </c>
      <c r="N2938" s="51">
        <v>-12.555999999999999</v>
      </c>
      <c r="O2938" s="51">
        <v>-11.36</v>
      </c>
      <c r="P2938" s="51">
        <v>-9.1820000000000004</v>
      </c>
      <c r="Q2938" s="51">
        <v>-6.8380000000000001</v>
      </c>
      <c r="R2938" s="51">
        <v>-4.4359999999999999</v>
      </c>
      <c r="S2938" s="51">
        <v>-9.1110000000000007</v>
      </c>
      <c r="T2938" s="51">
        <v>-6.0270000000000001</v>
      </c>
      <c r="U2938" s="51">
        <v>2020</v>
      </c>
    </row>
    <row r="2939" spans="1:21" ht="15.5">
      <c r="A2939" s="51">
        <v>174</v>
      </c>
      <c r="B2939" s="51" t="s">
        <v>989</v>
      </c>
      <c r="C2939" s="51" t="s">
        <v>381</v>
      </c>
      <c r="D2939" s="51" t="str">
        <f t="shared" si="45"/>
        <v>PPPSHGreece</v>
      </c>
      <c r="E2939" s="51" t="s">
        <v>46</v>
      </c>
      <c r="F2939" s="51" t="s">
        <v>382</v>
      </c>
      <c r="G2939" s="51" t="s">
        <v>383</v>
      </c>
      <c r="H2939" s="51" t="s">
        <v>384</v>
      </c>
      <c r="I2939" s="51"/>
      <c r="J2939" s="51" t="s">
        <v>353</v>
      </c>
      <c r="K2939" s="51">
        <v>0.27500000000000002</v>
      </c>
      <c r="L2939" s="51">
        <v>0.27100000000000002</v>
      </c>
      <c r="M2939" s="51">
        <v>0.26600000000000001</v>
      </c>
      <c r="N2939" s="51">
        <v>0.26</v>
      </c>
      <c r="O2939" s="51">
        <v>0.25600000000000001</v>
      </c>
      <c r="P2939" s="51">
        <v>0.253</v>
      </c>
      <c r="Q2939" s="51">
        <v>0.248</v>
      </c>
      <c r="R2939" s="51">
        <v>0.246</v>
      </c>
      <c r="S2939" s="51">
        <v>0.23400000000000001</v>
      </c>
      <c r="T2939" s="51">
        <v>0.22900000000000001</v>
      </c>
      <c r="U2939" s="51">
        <v>2020</v>
      </c>
    </row>
    <row r="2940" spans="1:21" ht="15.5">
      <c r="A2940" s="51">
        <v>174</v>
      </c>
      <c r="B2940" s="51" t="s">
        <v>989</v>
      </c>
      <c r="C2940" s="51" t="s">
        <v>385</v>
      </c>
      <c r="D2940" s="51" t="str">
        <f t="shared" si="45"/>
        <v>PPPEXGreece</v>
      </c>
      <c r="E2940" s="51" t="s">
        <v>46</v>
      </c>
      <c r="F2940" s="51" t="s">
        <v>386</v>
      </c>
      <c r="G2940" s="51" t="s">
        <v>387</v>
      </c>
      <c r="H2940" s="51" t="s">
        <v>388</v>
      </c>
      <c r="I2940" s="51"/>
      <c r="J2940" s="51" t="s">
        <v>353</v>
      </c>
      <c r="K2940" s="51">
        <v>0.68500000000000005</v>
      </c>
      <c r="L2940" s="51">
        <v>0.63100000000000001</v>
      </c>
      <c r="M2940" s="51">
        <v>0.61099999999999999</v>
      </c>
      <c r="N2940" s="51">
        <v>0.60899999999999999</v>
      </c>
      <c r="O2940" s="51">
        <v>0.58899999999999997</v>
      </c>
      <c r="P2940" s="51">
        <v>0.57599999999999996</v>
      </c>
      <c r="Q2940" s="51">
        <v>0.56200000000000006</v>
      </c>
      <c r="R2940" s="51">
        <v>0.55300000000000005</v>
      </c>
      <c r="S2940" s="51">
        <v>0.53900000000000003</v>
      </c>
      <c r="T2940" s="51">
        <v>0.52900000000000003</v>
      </c>
      <c r="U2940" s="51">
        <v>2020</v>
      </c>
    </row>
    <row r="2941" spans="1:21" ht="15.5">
      <c r="A2941" s="51">
        <v>174</v>
      </c>
      <c r="B2941" s="51" t="s">
        <v>989</v>
      </c>
      <c r="C2941" s="51" t="s">
        <v>389</v>
      </c>
      <c r="D2941" s="51" t="str">
        <f t="shared" si="45"/>
        <v>NID_NGDPGreece</v>
      </c>
      <c r="E2941" s="51" t="s">
        <v>46</v>
      </c>
      <c r="F2941" s="51" t="s">
        <v>390</v>
      </c>
      <c r="G2941" s="51" t="s">
        <v>391</v>
      </c>
      <c r="H2941" s="51" t="s">
        <v>392</v>
      </c>
      <c r="I2941" s="51"/>
      <c r="J2941" s="51" t="s">
        <v>990</v>
      </c>
      <c r="K2941" s="51">
        <v>12.124000000000001</v>
      </c>
      <c r="L2941" s="51">
        <v>11.962</v>
      </c>
      <c r="M2941" s="51">
        <v>11.903</v>
      </c>
      <c r="N2941" s="51">
        <v>12.097</v>
      </c>
      <c r="O2941" s="51">
        <v>12.82</v>
      </c>
      <c r="P2941" s="51">
        <v>12.412000000000001</v>
      </c>
      <c r="Q2941" s="51">
        <v>13.337</v>
      </c>
      <c r="R2941" s="51">
        <v>12.689</v>
      </c>
      <c r="S2941" s="51">
        <v>13.45</v>
      </c>
      <c r="T2941" s="51">
        <v>13.896000000000001</v>
      </c>
      <c r="U2941" s="51">
        <v>2020</v>
      </c>
    </row>
    <row r="2942" spans="1:21" ht="15.5">
      <c r="A2942" s="51">
        <v>174</v>
      </c>
      <c r="B2942" s="51" t="s">
        <v>989</v>
      </c>
      <c r="C2942" s="51" t="s">
        <v>393</v>
      </c>
      <c r="D2942" s="51" t="str">
        <f t="shared" si="45"/>
        <v>NGSD_NGDPGreece</v>
      </c>
      <c r="E2942" s="51" t="s">
        <v>46</v>
      </c>
      <c r="F2942" s="51" t="s">
        <v>394</v>
      </c>
      <c r="G2942" s="51" t="s">
        <v>395</v>
      </c>
      <c r="H2942" s="51" t="s">
        <v>392</v>
      </c>
      <c r="I2942" s="51"/>
      <c r="J2942" s="51" t="s">
        <v>990</v>
      </c>
      <c r="K2942" s="51">
        <v>9.6539999999999999</v>
      </c>
      <c r="L2942" s="51">
        <v>9.3970000000000002</v>
      </c>
      <c r="M2942" s="51">
        <v>9.5410000000000004</v>
      </c>
      <c r="N2942" s="51">
        <v>10.590999999999999</v>
      </c>
      <c r="O2942" s="51">
        <v>10.443</v>
      </c>
      <c r="P2942" s="51">
        <v>9.8409999999999993</v>
      </c>
      <c r="Q2942" s="51">
        <v>9.766</v>
      </c>
      <c r="R2942" s="51">
        <v>10.456</v>
      </c>
      <c r="S2942" s="51">
        <v>6.016</v>
      </c>
      <c r="T2942" s="51">
        <v>7.101</v>
      </c>
      <c r="U2942" s="51">
        <v>2020</v>
      </c>
    </row>
    <row r="2943" spans="1:21" ht="15.5">
      <c r="A2943" s="51">
        <v>174</v>
      </c>
      <c r="B2943" s="51" t="s">
        <v>989</v>
      </c>
      <c r="C2943" s="51" t="s">
        <v>396</v>
      </c>
      <c r="D2943" s="51" t="str">
        <f t="shared" si="45"/>
        <v>PCPIGreece</v>
      </c>
      <c r="E2943" s="51" t="s">
        <v>46</v>
      </c>
      <c r="F2943" s="51" t="s">
        <v>397</v>
      </c>
      <c r="G2943" s="51" t="s">
        <v>398</v>
      </c>
      <c r="H2943" s="51" t="s">
        <v>360</v>
      </c>
      <c r="I2943" s="51"/>
      <c r="J2943" s="51" t="s">
        <v>991</v>
      </c>
      <c r="K2943" s="51">
        <v>122.60899999999999</v>
      </c>
      <c r="L2943" s="51">
        <v>121.562</v>
      </c>
      <c r="M2943" s="51">
        <v>119.86799999999999</v>
      </c>
      <c r="N2943" s="51">
        <v>118.557</v>
      </c>
      <c r="O2943" s="51">
        <v>118.57299999999999</v>
      </c>
      <c r="P2943" s="51">
        <v>119.922</v>
      </c>
      <c r="Q2943" s="51">
        <v>120.851</v>
      </c>
      <c r="R2943" s="51">
        <v>121.476</v>
      </c>
      <c r="S2943" s="51">
        <v>119.943</v>
      </c>
      <c r="T2943" s="51">
        <v>120.13</v>
      </c>
      <c r="U2943" s="51">
        <v>2020</v>
      </c>
    </row>
    <row r="2944" spans="1:21" ht="15.5">
      <c r="A2944" s="51">
        <v>174</v>
      </c>
      <c r="B2944" s="51" t="s">
        <v>989</v>
      </c>
      <c r="C2944" s="51" t="s">
        <v>400</v>
      </c>
      <c r="D2944" s="51" t="str">
        <f t="shared" si="45"/>
        <v>PCPIPCHGreece</v>
      </c>
      <c r="E2944" s="51" t="s">
        <v>46</v>
      </c>
      <c r="F2944" s="51" t="s">
        <v>397</v>
      </c>
      <c r="G2944" s="51" t="s">
        <v>401</v>
      </c>
      <c r="H2944" s="51" t="s">
        <v>347</v>
      </c>
      <c r="I2944" s="51"/>
      <c r="J2944" s="51" t="s">
        <v>402</v>
      </c>
      <c r="K2944" s="51">
        <v>1.0349999999999999</v>
      </c>
      <c r="L2944" s="51">
        <v>-0.85399999999999998</v>
      </c>
      <c r="M2944" s="51">
        <v>-1.3939999999999999</v>
      </c>
      <c r="N2944" s="51">
        <v>-1.0940000000000001</v>
      </c>
      <c r="O2944" s="51">
        <v>1.2999999999999999E-2</v>
      </c>
      <c r="P2944" s="51">
        <v>1.1379999999999999</v>
      </c>
      <c r="Q2944" s="51">
        <v>0.77400000000000002</v>
      </c>
      <c r="R2944" s="51">
        <v>0.51700000000000002</v>
      </c>
      <c r="S2944" s="51">
        <v>-1.262</v>
      </c>
      <c r="T2944" s="51">
        <v>0.156</v>
      </c>
      <c r="U2944" s="51">
        <v>2020</v>
      </c>
    </row>
    <row r="2945" spans="1:21" ht="15.5">
      <c r="A2945" s="51">
        <v>174</v>
      </c>
      <c r="B2945" s="51" t="s">
        <v>989</v>
      </c>
      <c r="C2945" s="51" t="s">
        <v>403</v>
      </c>
      <c r="D2945" s="51" t="str">
        <f t="shared" si="45"/>
        <v>PCPIEGreece</v>
      </c>
      <c r="E2945" s="51" t="s">
        <v>46</v>
      </c>
      <c r="F2945" s="51" t="s">
        <v>404</v>
      </c>
      <c r="G2945" s="51" t="s">
        <v>405</v>
      </c>
      <c r="H2945" s="51" t="s">
        <v>360</v>
      </c>
      <c r="I2945" s="51"/>
      <c r="J2945" s="51" t="s">
        <v>991</v>
      </c>
      <c r="K2945" s="51">
        <v>121.068</v>
      </c>
      <c r="L2945" s="51">
        <v>118.869</v>
      </c>
      <c r="M2945" s="51">
        <v>115.85599999999999</v>
      </c>
      <c r="N2945" s="51">
        <v>116.31</v>
      </c>
      <c r="O2945" s="51">
        <v>116.64700000000001</v>
      </c>
      <c r="P2945" s="51">
        <v>117.776</v>
      </c>
      <c r="Q2945" s="51">
        <v>118.52</v>
      </c>
      <c r="R2945" s="51">
        <v>119.765</v>
      </c>
      <c r="S2945" s="51">
        <v>116.90300000000001</v>
      </c>
      <c r="T2945" s="51">
        <v>117.83499999999999</v>
      </c>
      <c r="U2945" s="51">
        <v>2020</v>
      </c>
    </row>
    <row r="2946" spans="1:21" ht="15.5">
      <c r="A2946" s="51">
        <v>174</v>
      </c>
      <c r="B2946" s="51" t="s">
        <v>989</v>
      </c>
      <c r="C2946" s="51" t="s">
        <v>406</v>
      </c>
      <c r="D2946" s="51" t="str">
        <f t="shared" si="45"/>
        <v>PCPIEPCHGreece</v>
      </c>
      <c r="E2946" s="51" t="s">
        <v>46</v>
      </c>
      <c r="F2946" s="51" t="s">
        <v>404</v>
      </c>
      <c r="G2946" s="51" t="s">
        <v>407</v>
      </c>
      <c r="H2946" s="51" t="s">
        <v>347</v>
      </c>
      <c r="I2946" s="51"/>
      <c r="J2946" s="51" t="s">
        <v>408</v>
      </c>
      <c r="K2946" s="51">
        <v>0.318</v>
      </c>
      <c r="L2946" s="51">
        <v>-1.8160000000000001</v>
      </c>
      <c r="M2946" s="51">
        <v>-2.5350000000000001</v>
      </c>
      <c r="N2946" s="51">
        <v>0.39200000000000002</v>
      </c>
      <c r="O2946" s="51">
        <v>0.28999999999999998</v>
      </c>
      <c r="P2946" s="51">
        <v>0.96699999999999997</v>
      </c>
      <c r="Q2946" s="51">
        <v>0.63200000000000001</v>
      </c>
      <c r="R2946" s="51">
        <v>1.05</v>
      </c>
      <c r="S2946" s="51">
        <v>-2.39</v>
      </c>
      <c r="T2946" s="51">
        <v>0.79700000000000004</v>
      </c>
      <c r="U2946" s="51">
        <v>2020</v>
      </c>
    </row>
    <row r="2947" spans="1:21" ht="15.5">
      <c r="A2947" s="51">
        <v>174</v>
      </c>
      <c r="B2947" s="51" t="s">
        <v>989</v>
      </c>
      <c r="C2947" s="51" t="s">
        <v>409</v>
      </c>
      <c r="D2947" s="51" t="str">
        <f t="shared" ref="D2947:D3010" si="46">C2947&amp;E2947</f>
        <v>FLIBOR6Greece</v>
      </c>
      <c r="E2947" s="51" t="s">
        <v>46</v>
      </c>
      <c r="F2947" s="51" t="s">
        <v>410</v>
      </c>
      <c r="G2947" s="51"/>
      <c r="H2947" s="51" t="s">
        <v>384</v>
      </c>
      <c r="I2947" s="51"/>
      <c r="J2947" s="51"/>
      <c r="K2947" s="51"/>
      <c r="L2947" s="51"/>
      <c r="M2947" s="51"/>
      <c r="N2947" s="51"/>
      <c r="O2947" s="51"/>
      <c r="P2947" s="51"/>
      <c r="Q2947" s="51"/>
      <c r="R2947" s="51"/>
      <c r="S2947" s="51"/>
      <c r="T2947" s="51"/>
      <c r="U2947" s="51"/>
    </row>
    <row r="2948" spans="1:21" ht="15.5">
      <c r="A2948" s="51">
        <v>174</v>
      </c>
      <c r="B2948" s="51" t="s">
        <v>989</v>
      </c>
      <c r="C2948" s="51" t="s">
        <v>411</v>
      </c>
      <c r="D2948" s="51" t="str">
        <f t="shared" si="46"/>
        <v>TM_RPCHGreece</v>
      </c>
      <c r="E2948" s="51" t="s">
        <v>46</v>
      </c>
      <c r="F2948" s="51" t="s">
        <v>412</v>
      </c>
      <c r="G2948" s="51" t="s">
        <v>413</v>
      </c>
      <c r="H2948" s="51" t="s">
        <v>347</v>
      </c>
      <c r="I2948" s="51"/>
      <c r="J2948" s="51" t="s">
        <v>992</v>
      </c>
      <c r="K2948" s="51">
        <v>-5.5110000000000001</v>
      </c>
      <c r="L2948" s="51">
        <v>15.055</v>
      </c>
      <c r="M2948" s="51">
        <v>7.1769999999999996</v>
      </c>
      <c r="N2948" s="51">
        <v>3.589</v>
      </c>
      <c r="O2948" s="51">
        <v>1.905</v>
      </c>
      <c r="P2948" s="51">
        <v>7.415</v>
      </c>
      <c r="Q2948" s="51">
        <v>8.3010000000000002</v>
      </c>
      <c r="R2948" s="51">
        <v>6.851</v>
      </c>
      <c r="S2948" s="51">
        <v>-14.026999999999999</v>
      </c>
      <c r="T2948" s="51">
        <v>3.7149999999999999</v>
      </c>
      <c r="U2948" s="51">
        <v>2019</v>
      </c>
    </row>
    <row r="2949" spans="1:21" ht="15.5">
      <c r="A2949" s="51">
        <v>174</v>
      </c>
      <c r="B2949" s="51" t="s">
        <v>989</v>
      </c>
      <c r="C2949" s="51" t="s">
        <v>415</v>
      </c>
      <c r="D2949" s="51" t="str">
        <f t="shared" si="46"/>
        <v>TMG_RPCHGreece</v>
      </c>
      <c r="E2949" s="51" t="s">
        <v>46</v>
      </c>
      <c r="F2949" s="51" t="s">
        <v>416</v>
      </c>
      <c r="G2949" s="51" t="s">
        <v>417</v>
      </c>
      <c r="H2949" s="51" t="s">
        <v>347</v>
      </c>
      <c r="I2949" s="51"/>
      <c r="J2949" s="51" t="s">
        <v>992</v>
      </c>
      <c r="K2949" s="51">
        <v>-4.3529999999999998</v>
      </c>
      <c r="L2949" s="51">
        <v>-1.5820000000000001</v>
      </c>
      <c r="M2949" s="51">
        <v>6.9130000000000003</v>
      </c>
      <c r="N2949" s="51">
        <v>4.2859999999999996</v>
      </c>
      <c r="O2949" s="51">
        <v>5.6580000000000004</v>
      </c>
      <c r="P2949" s="51">
        <v>5.6820000000000004</v>
      </c>
      <c r="Q2949" s="51">
        <v>7.01</v>
      </c>
      <c r="R2949" s="51">
        <v>7.3979999999999997</v>
      </c>
      <c r="S2949" s="51">
        <v>-12.116</v>
      </c>
      <c r="T2949" s="51">
        <v>2.2610000000000001</v>
      </c>
      <c r="U2949" s="51">
        <v>2019</v>
      </c>
    </row>
    <row r="2950" spans="1:21" ht="15.5">
      <c r="A2950" s="51">
        <v>174</v>
      </c>
      <c r="B2950" s="51" t="s">
        <v>989</v>
      </c>
      <c r="C2950" s="51" t="s">
        <v>418</v>
      </c>
      <c r="D2950" s="51" t="str">
        <f t="shared" si="46"/>
        <v>TX_RPCHGreece</v>
      </c>
      <c r="E2950" s="51" t="s">
        <v>46</v>
      </c>
      <c r="F2950" s="51" t="s">
        <v>419</v>
      </c>
      <c r="G2950" s="51" t="s">
        <v>420</v>
      </c>
      <c r="H2950" s="51" t="s">
        <v>347</v>
      </c>
      <c r="I2950" s="51"/>
      <c r="J2950" s="51" t="s">
        <v>992</v>
      </c>
      <c r="K2950" s="51">
        <v>1.964</v>
      </c>
      <c r="L2950" s="51">
        <v>12.865</v>
      </c>
      <c r="M2950" s="51">
        <v>7.5419999999999998</v>
      </c>
      <c r="N2950" s="51">
        <v>4.1580000000000004</v>
      </c>
      <c r="O2950" s="51">
        <v>-0.39200000000000002</v>
      </c>
      <c r="P2950" s="51">
        <v>8.4019999999999992</v>
      </c>
      <c r="Q2950" s="51">
        <v>8.8420000000000005</v>
      </c>
      <c r="R2950" s="51">
        <v>7.47</v>
      </c>
      <c r="S2950" s="51">
        <v>-25.652999999999999</v>
      </c>
      <c r="T2950" s="51">
        <v>10.282999999999999</v>
      </c>
      <c r="U2950" s="51">
        <v>2019</v>
      </c>
    </row>
    <row r="2951" spans="1:21" ht="15.5">
      <c r="A2951" s="51">
        <v>174</v>
      </c>
      <c r="B2951" s="51" t="s">
        <v>989</v>
      </c>
      <c r="C2951" s="51" t="s">
        <v>421</v>
      </c>
      <c r="D2951" s="51" t="str">
        <f t="shared" si="46"/>
        <v>TXG_RPCHGreece</v>
      </c>
      <c r="E2951" s="51" t="s">
        <v>46</v>
      </c>
      <c r="F2951" s="51" t="s">
        <v>422</v>
      </c>
      <c r="G2951" s="51" t="s">
        <v>423</v>
      </c>
      <c r="H2951" s="51" t="s">
        <v>347</v>
      </c>
      <c r="I2951" s="51"/>
      <c r="J2951" s="51" t="s">
        <v>992</v>
      </c>
      <c r="K2951" s="51">
        <v>8.6180000000000003</v>
      </c>
      <c r="L2951" s="51">
        <v>1.1930000000000001</v>
      </c>
      <c r="M2951" s="51">
        <v>2.532</v>
      </c>
      <c r="N2951" s="51">
        <v>8.1</v>
      </c>
      <c r="O2951" s="51">
        <v>5.3179999999999996</v>
      </c>
      <c r="P2951" s="51">
        <v>5.7839999999999998</v>
      </c>
      <c r="Q2951" s="51">
        <v>9.6660000000000004</v>
      </c>
      <c r="R2951" s="51">
        <v>7.4020000000000001</v>
      </c>
      <c r="S2951" s="51">
        <v>-8.3460000000000001</v>
      </c>
      <c r="T2951" s="51">
        <v>6.3230000000000004</v>
      </c>
      <c r="U2951" s="51">
        <v>2019</v>
      </c>
    </row>
    <row r="2952" spans="1:21" ht="15.5">
      <c r="A2952" s="51">
        <v>174</v>
      </c>
      <c r="B2952" s="51" t="s">
        <v>989</v>
      </c>
      <c r="C2952" s="51" t="s">
        <v>424</v>
      </c>
      <c r="D2952" s="51" t="str">
        <f t="shared" si="46"/>
        <v>LURGreece</v>
      </c>
      <c r="E2952" s="51" t="s">
        <v>46</v>
      </c>
      <c r="F2952" s="51" t="s">
        <v>425</v>
      </c>
      <c r="G2952" s="51" t="s">
        <v>426</v>
      </c>
      <c r="H2952" s="51" t="s">
        <v>427</v>
      </c>
      <c r="I2952" s="51"/>
      <c r="J2952" s="51" t="s">
        <v>993</v>
      </c>
      <c r="K2952" s="51">
        <v>24.425000000000001</v>
      </c>
      <c r="L2952" s="51">
        <v>27.475000000000001</v>
      </c>
      <c r="M2952" s="51">
        <v>26.5</v>
      </c>
      <c r="N2952" s="51">
        <v>24.9</v>
      </c>
      <c r="O2952" s="51">
        <v>23.55</v>
      </c>
      <c r="P2952" s="51">
        <v>21.45</v>
      </c>
      <c r="Q2952" s="51">
        <v>19.3</v>
      </c>
      <c r="R2952" s="51">
        <v>17.324999999999999</v>
      </c>
      <c r="S2952" s="51">
        <v>16.399999999999999</v>
      </c>
      <c r="T2952" s="51">
        <v>16.574999999999999</v>
      </c>
      <c r="U2952" s="51">
        <v>2019</v>
      </c>
    </row>
    <row r="2953" spans="1:21" ht="15.5">
      <c r="A2953" s="51">
        <v>174</v>
      </c>
      <c r="B2953" s="51" t="s">
        <v>989</v>
      </c>
      <c r="C2953" s="51" t="s">
        <v>428</v>
      </c>
      <c r="D2953" s="51" t="str">
        <f t="shared" si="46"/>
        <v>LEGreece</v>
      </c>
      <c r="E2953" s="51" t="s">
        <v>46</v>
      </c>
      <c r="F2953" s="51" t="s">
        <v>429</v>
      </c>
      <c r="G2953" s="51" t="s">
        <v>430</v>
      </c>
      <c r="H2953" s="51" t="s">
        <v>431</v>
      </c>
      <c r="I2953" s="51" t="s">
        <v>432</v>
      </c>
      <c r="J2953" s="51" t="s">
        <v>993</v>
      </c>
      <c r="K2953" s="51">
        <v>3.6949999999999998</v>
      </c>
      <c r="L2953" s="51">
        <v>3.5129999999999999</v>
      </c>
      <c r="M2953" s="51">
        <v>3.536</v>
      </c>
      <c r="N2953" s="51">
        <v>3.6110000000000002</v>
      </c>
      <c r="O2953" s="51">
        <v>3.6739999999999999</v>
      </c>
      <c r="P2953" s="51">
        <v>3.7530000000000001</v>
      </c>
      <c r="Q2953" s="51">
        <v>3.8279999999999998</v>
      </c>
      <c r="R2953" s="51">
        <v>3.911</v>
      </c>
      <c r="S2953" s="51">
        <v>3.8639999999999999</v>
      </c>
      <c r="T2953" s="51">
        <v>3.8679999999999999</v>
      </c>
      <c r="U2953" s="51">
        <v>2019</v>
      </c>
    </row>
    <row r="2954" spans="1:21" ht="15.5">
      <c r="A2954" s="51">
        <v>174</v>
      </c>
      <c r="B2954" s="51" t="s">
        <v>989</v>
      </c>
      <c r="C2954" s="51" t="s">
        <v>433</v>
      </c>
      <c r="D2954" s="51" t="str">
        <f t="shared" si="46"/>
        <v>LPGreece</v>
      </c>
      <c r="E2954" s="51" t="s">
        <v>46</v>
      </c>
      <c r="F2954" s="51" t="s">
        <v>434</v>
      </c>
      <c r="G2954" s="51" t="s">
        <v>435</v>
      </c>
      <c r="H2954" s="51" t="s">
        <v>431</v>
      </c>
      <c r="I2954" s="51" t="s">
        <v>432</v>
      </c>
      <c r="J2954" s="51" t="s">
        <v>994</v>
      </c>
      <c r="K2954" s="51">
        <v>11.086</v>
      </c>
      <c r="L2954" s="51">
        <v>11.004</v>
      </c>
      <c r="M2954" s="51">
        <v>10.927</v>
      </c>
      <c r="N2954" s="51">
        <v>10.858000000000001</v>
      </c>
      <c r="O2954" s="51">
        <v>10.784000000000001</v>
      </c>
      <c r="P2954" s="51">
        <v>10.768000000000001</v>
      </c>
      <c r="Q2954" s="51">
        <v>10.741</v>
      </c>
      <c r="R2954" s="51">
        <v>10.725</v>
      </c>
      <c r="S2954" s="51">
        <v>10.711</v>
      </c>
      <c r="T2954" s="51">
        <v>10.667999999999999</v>
      </c>
      <c r="U2954" s="51">
        <v>2019</v>
      </c>
    </row>
    <row r="2955" spans="1:21" ht="15.5">
      <c r="A2955" s="51">
        <v>174</v>
      </c>
      <c r="B2955" s="51" t="s">
        <v>989</v>
      </c>
      <c r="C2955" s="51" t="s">
        <v>437</v>
      </c>
      <c r="D2955" s="51" t="str">
        <f t="shared" si="46"/>
        <v>GGRGreece</v>
      </c>
      <c r="E2955" s="51" t="s">
        <v>46</v>
      </c>
      <c r="F2955" s="51" t="s">
        <v>438</v>
      </c>
      <c r="G2955" s="51" t="s">
        <v>439</v>
      </c>
      <c r="H2955" s="51" t="s">
        <v>342</v>
      </c>
      <c r="I2955" s="51" t="s">
        <v>343</v>
      </c>
      <c r="J2955" s="51" t="s">
        <v>995</v>
      </c>
      <c r="K2955" s="51">
        <v>88.45</v>
      </c>
      <c r="L2955" s="51">
        <v>86.757000000000005</v>
      </c>
      <c r="M2955" s="51">
        <v>82.570999999999998</v>
      </c>
      <c r="N2955" s="51">
        <v>84.915000000000006</v>
      </c>
      <c r="O2955" s="51">
        <v>87.688999999999993</v>
      </c>
      <c r="P2955" s="51">
        <v>87.5</v>
      </c>
      <c r="Q2955" s="51">
        <v>88.600999999999999</v>
      </c>
      <c r="R2955" s="51">
        <v>88.007999999999996</v>
      </c>
      <c r="S2955" s="51">
        <v>80.146000000000001</v>
      </c>
      <c r="T2955" s="51">
        <v>86.552999999999997</v>
      </c>
      <c r="U2955" s="51">
        <v>2019</v>
      </c>
    </row>
    <row r="2956" spans="1:21" ht="15.5">
      <c r="A2956" s="51">
        <v>174</v>
      </c>
      <c r="B2956" s="51" t="s">
        <v>989</v>
      </c>
      <c r="C2956" s="51" t="s">
        <v>441</v>
      </c>
      <c r="D2956" s="51" t="str">
        <f t="shared" si="46"/>
        <v>GGR_NGDPGreece</v>
      </c>
      <c r="E2956" s="51" t="s">
        <v>46</v>
      </c>
      <c r="F2956" s="51" t="s">
        <v>438</v>
      </c>
      <c r="G2956" s="51" t="s">
        <v>439</v>
      </c>
      <c r="H2956" s="51" t="s">
        <v>392</v>
      </c>
      <c r="I2956" s="51"/>
      <c r="J2956" s="51" t="s">
        <v>442</v>
      </c>
      <c r="K2956" s="51">
        <v>46.951000000000001</v>
      </c>
      <c r="L2956" s="51">
        <v>48.301000000000002</v>
      </c>
      <c r="M2956" s="51">
        <v>46.558999999999997</v>
      </c>
      <c r="N2956" s="51">
        <v>48.216999999999999</v>
      </c>
      <c r="O2956" s="51">
        <v>50.326999999999998</v>
      </c>
      <c r="P2956" s="51">
        <v>49.393000000000001</v>
      </c>
      <c r="Q2956" s="51">
        <v>49.298000000000002</v>
      </c>
      <c r="R2956" s="51">
        <v>47.984000000000002</v>
      </c>
      <c r="S2956" s="51">
        <v>48.33</v>
      </c>
      <c r="T2956" s="51">
        <v>50.253</v>
      </c>
      <c r="U2956" s="51">
        <v>2019</v>
      </c>
    </row>
    <row r="2957" spans="1:21" ht="15.5">
      <c r="A2957" s="51">
        <v>174</v>
      </c>
      <c r="B2957" s="51" t="s">
        <v>989</v>
      </c>
      <c r="C2957" s="51" t="s">
        <v>443</v>
      </c>
      <c r="D2957" s="51" t="str">
        <f t="shared" si="46"/>
        <v>GGXGreece</v>
      </c>
      <c r="E2957" s="51" t="s">
        <v>46</v>
      </c>
      <c r="F2957" s="51" t="s">
        <v>444</v>
      </c>
      <c r="G2957" s="51" t="s">
        <v>445</v>
      </c>
      <c r="H2957" s="51" t="s">
        <v>342</v>
      </c>
      <c r="I2957" s="51" t="s">
        <v>343</v>
      </c>
      <c r="J2957" s="51" t="s">
        <v>995</v>
      </c>
      <c r="K2957" s="51">
        <v>100.986</v>
      </c>
      <c r="L2957" s="51">
        <v>93.3</v>
      </c>
      <c r="M2957" s="51">
        <v>89.843999999999994</v>
      </c>
      <c r="N2957" s="51">
        <v>89.825999999999993</v>
      </c>
      <c r="O2957" s="51">
        <v>86.620999999999995</v>
      </c>
      <c r="P2957" s="51">
        <v>85.623000000000005</v>
      </c>
      <c r="Q2957" s="51">
        <v>86.988</v>
      </c>
      <c r="R2957" s="51">
        <v>86.894999999999996</v>
      </c>
      <c r="S2957" s="51">
        <v>96.491</v>
      </c>
      <c r="T2957" s="51">
        <v>101.836</v>
      </c>
      <c r="U2957" s="51">
        <v>2019</v>
      </c>
    </row>
    <row r="2958" spans="1:21" ht="15.5">
      <c r="A2958" s="51">
        <v>174</v>
      </c>
      <c r="B2958" s="51" t="s">
        <v>989</v>
      </c>
      <c r="C2958" s="51" t="s">
        <v>446</v>
      </c>
      <c r="D2958" s="51" t="str">
        <f t="shared" si="46"/>
        <v>GGX_NGDPGreece</v>
      </c>
      <c r="E2958" s="51" t="s">
        <v>46</v>
      </c>
      <c r="F2958" s="51" t="s">
        <v>444</v>
      </c>
      <c r="G2958" s="51" t="s">
        <v>445</v>
      </c>
      <c r="H2958" s="51" t="s">
        <v>392</v>
      </c>
      <c r="I2958" s="51"/>
      <c r="J2958" s="51" t="s">
        <v>447</v>
      </c>
      <c r="K2958" s="51">
        <v>53.604999999999997</v>
      </c>
      <c r="L2958" s="51">
        <v>51.944000000000003</v>
      </c>
      <c r="M2958" s="51">
        <v>50.658999999999999</v>
      </c>
      <c r="N2958" s="51">
        <v>51.006</v>
      </c>
      <c r="O2958" s="51">
        <v>49.715000000000003</v>
      </c>
      <c r="P2958" s="51">
        <v>48.332999999999998</v>
      </c>
      <c r="Q2958" s="51">
        <v>48.4</v>
      </c>
      <c r="R2958" s="51">
        <v>47.377000000000002</v>
      </c>
      <c r="S2958" s="51">
        <v>58.186999999999998</v>
      </c>
      <c r="T2958" s="51">
        <v>59.125999999999998</v>
      </c>
      <c r="U2958" s="51">
        <v>2019</v>
      </c>
    </row>
    <row r="2959" spans="1:21" ht="15.5">
      <c r="A2959" s="51">
        <v>174</v>
      </c>
      <c r="B2959" s="51" t="s">
        <v>989</v>
      </c>
      <c r="C2959" s="51" t="s">
        <v>448</v>
      </c>
      <c r="D2959" s="51" t="str">
        <f t="shared" si="46"/>
        <v>GGXCNLGreece</v>
      </c>
      <c r="E2959" s="51" t="s">
        <v>46</v>
      </c>
      <c r="F2959" s="51" t="s">
        <v>449</v>
      </c>
      <c r="G2959" s="51" t="s">
        <v>450</v>
      </c>
      <c r="H2959" s="51" t="s">
        <v>342</v>
      </c>
      <c r="I2959" s="51" t="s">
        <v>343</v>
      </c>
      <c r="J2959" s="51" t="s">
        <v>995</v>
      </c>
      <c r="K2959" s="51">
        <v>-12.536</v>
      </c>
      <c r="L2959" s="51">
        <v>-6.5430000000000001</v>
      </c>
      <c r="M2959" s="51">
        <v>-7.2729999999999997</v>
      </c>
      <c r="N2959" s="51">
        <v>-4.9109999999999996</v>
      </c>
      <c r="O2959" s="51">
        <v>1.0680000000000001</v>
      </c>
      <c r="P2959" s="51">
        <v>1.877</v>
      </c>
      <c r="Q2959" s="51">
        <v>1.613</v>
      </c>
      <c r="R2959" s="51">
        <v>1.113</v>
      </c>
      <c r="S2959" s="51">
        <v>-16.344999999999999</v>
      </c>
      <c r="T2959" s="51">
        <v>-15.282999999999999</v>
      </c>
      <c r="U2959" s="51">
        <v>2019</v>
      </c>
    </row>
    <row r="2960" spans="1:21" ht="15.5">
      <c r="A2960" s="51">
        <v>174</v>
      </c>
      <c r="B2960" s="51" t="s">
        <v>989</v>
      </c>
      <c r="C2960" s="51" t="s">
        <v>451</v>
      </c>
      <c r="D2960" s="51" t="str">
        <f t="shared" si="46"/>
        <v>GGXCNL_NGDPGreece</v>
      </c>
      <c r="E2960" s="51" t="s">
        <v>46</v>
      </c>
      <c r="F2960" s="51" t="s">
        <v>449</v>
      </c>
      <c r="G2960" s="51" t="s">
        <v>450</v>
      </c>
      <c r="H2960" s="51" t="s">
        <v>392</v>
      </c>
      <c r="I2960" s="51"/>
      <c r="J2960" s="51" t="s">
        <v>452</v>
      </c>
      <c r="K2960" s="51">
        <v>-6.6539999999999999</v>
      </c>
      <c r="L2960" s="51">
        <v>-3.6429999999999998</v>
      </c>
      <c r="M2960" s="51">
        <v>-4.101</v>
      </c>
      <c r="N2960" s="51">
        <v>-2.7890000000000001</v>
      </c>
      <c r="O2960" s="51">
        <v>0.61299999999999999</v>
      </c>
      <c r="P2960" s="51">
        <v>1.0589999999999999</v>
      </c>
      <c r="Q2960" s="51">
        <v>0.89700000000000002</v>
      </c>
      <c r="R2960" s="51">
        <v>0.60699999999999998</v>
      </c>
      <c r="S2960" s="51">
        <v>-9.8559999999999999</v>
      </c>
      <c r="T2960" s="51">
        <v>-8.8729999999999993</v>
      </c>
      <c r="U2960" s="51">
        <v>2019</v>
      </c>
    </row>
    <row r="2961" spans="1:21" ht="15.5">
      <c r="A2961" s="51">
        <v>174</v>
      </c>
      <c r="B2961" s="51" t="s">
        <v>989</v>
      </c>
      <c r="C2961" s="51" t="s">
        <v>453</v>
      </c>
      <c r="D2961" s="51" t="str">
        <f t="shared" si="46"/>
        <v>GGSBGreece</v>
      </c>
      <c r="E2961" s="51" t="s">
        <v>46</v>
      </c>
      <c r="F2961" s="51" t="s">
        <v>454</v>
      </c>
      <c r="G2961" s="51" t="s">
        <v>455</v>
      </c>
      <c r="H2961" s="51" t="s">
        <v>342</v>
      </c>
      <c r="I2961" s="51" t="s">
        <v>343</v>
      </c>
      <c r="J2961" s="51" t="s">
        <v>995</v>
      </c>
      <c r="K2961" s="51">
        <v>5.3170000000000002</v>
      </c>
      <c r="L2961" s="51">
        <v>10.691000000000001</v>
      </c>
      <c r="M2961" s="51">
        <v>6.1879999999999997</v>
      </c>
      <c r="N2961" s="51">
        <v>6.5090000000000003</v>
      </c>
      <c r="O2961" s="51">
        <v>11.555999999999999</v>
      </c>
      <c r="P2961" s="51">
        <v>9.8339999999999996</v>
      </c>
      <c r="Q2961" s="51">
        <v>8.1989999999999998</v>
      </c>
      <c r="R2961" s="51">
        <v>6.9080000000000004</v>
      </c>
      <c r="S2961" s="51">
        <v>-8.6760000000000002</v>
      </c>
      <c r="T2961" s="51">
        <v>-10.185</v>
      </c>
      <c r="U2961" s="51">
        <v>2019</v>
      </c>
    </row>
    <row r="2962" spans="1:21" ht="15.5">
      <c r="A2962" s="51">
        <v>174</v>
      </c>
      <c r="B2962" s="51" t="s">
        <v>989</v>
      </c>
      <c r="C2962" s="51" t="s">
        <v>456</v>
      </c>
      <c r="D2962" s="51" t="str">
        <f t="shared" si="46"/>
        <v>GGSB_NPGDPGreece</v>
      </c>
      <c r="E2962" s="51" t="s">
        <v>46</v>
      </c>
      <c r="F2962" s="51" t="s">
        <v>454</v>
      </c>
      <c r="G2962" s="51" t="s">
        <v>455</v>
      </c>
      <c r="H2962" s="51" t="s">
        <v>380</v>
      </c>
      <c r="I2962" s="51"/>
      <c r="J2962" s="51" t="s">
        <v>505</v>
      </c>
      <c r="K2962" s="51">
        <v>2.363</v>
      </c>
      <c r="L2962" s="51">
        <v>4.9889999999999999</v>
      </c>
      <c r="M2962" s="51">
        <v>3.0129999999999999</v>
      </c>
      <c r="N2962" s="51">
        <v>3.2320000000000002</v>
      </c>
      <c r="O2962" s="51">
        <v>5.8789999999999996</v>
      </c>
      <c r="P2962" s="51">
        <v>5.0410000000000004</v>
      </c>
      <c r="Q2962" s="51">
        <v>4.25</v>
      </c>
      <c r="R2962" s="51">
        <v>3.5990000000000002</v>
      </c>
      <c r="S2962" s="51">
        <v>-4.7549999999999999</v>
      </c>
      <c r="T2962" s="51">
        <v>-5.5570000000000004</v>
      </c>
      <c r="U2962" s="51">
        <v>2019</v>
      </c>
    </row>
    <row r="2963" spans="1:21" ht="15.5">
      <c r="A2963" s="51">
        <v>174</v>
      </c>
      <c r="B2963" s="51" t="s">
        <v>989</v>
      </c>
      <c r="C2963" s="51" t="s">
        <v>457</v>
      </c>
      <c r="D2963" s="51" t="str">
        <f t="shared" si="46"/>
        <v>GGXONLBGreece</v>
      </c>
      <c r="E2963" s="51" t="s">
        <v>46</v>
      </c>
      <c r="F2963" s="51" t="s">
        <v>458</v>
      </c>
      <c r="G2963" s="51" t="s">
        <v>459</v>
      </c>
      <c r="H2963" s="51" t="s">
        <v>342</v>
      </c>
      <c r="I2963" s="51" t="s">
        <v>343</v>
      </c>
      <c r="J2963" s="51" t="s">
        <v>995</v>
      </c>
      <c r="K2963" s="51">
        <v>-2.46</v>
      </c>
      <c r="L2963" s="51">
        <v>0.874</v>
      </c>
      <c r="M2963" s="51">
        <v>-0.20300000000000001</v>
      </c>
      <c r="N2963" s="51">
        <v>1.37</v>
      </c>
      <c r="O2963" s="51">
        <v>6.68</v>
      </c>
      <c r="P2963" s="51">
        <v>7.4429999999999996</v>
      </c>
      <c r="Q2963" s="51">
        <v>7.6909999999999998</v>
      </c>
      <c r="R2963" s="51">
        <v>6.62</v>
      </c>
      <c r="S2963" s="51">
        <v>-11.629</v>
      </c>
      <c r="T2963" s="51">
        <v>-10.279</v>
      </c>
      <c r="U2963" s="51">
        <v>2019</v>
      </c>
    </row>
    <row r="2964" spans="1:21" ht="15.5">
      <c r="A2964" s="51">
        <v>174</v>
      </c>
      <c r="B2964" s="51" t="s">
        <v>989</v>
      </c>
      <c r="C2964" s="51" t="s">
        <v>460</v>
      </c>
      <c r="D2964" s="51" t="str">
        <f t="shared" si="46"/>
        <v>GGXONLB_NGDPGreece</v>
      </c>
      <c r="E2964" s="51" t="s">
        <v>46</v>
      </c>
      <c r="F2964" s="51" t="s">
        <v>458</v>
      </c>
      <c r="G2964" s="51" t="s">
        <v>459</v>
      </c>
      <c r="H2964" s="51" t="s">
        <v>392</v>
      </c>
      <c r="I2964" s="51"/>
      <c r="J2964" s="51" t="s">
        <v>461</v>
      </c>
      <c r="K2964" s="51">
        <v>-1.306</v>
      </c>
      <c r="L2964" s="51">
        <v>0.48699999999999999</v>
      </c>
      <c r="M2964" s="51">
        <v>-0.114</v>
      </c>
      <c r="N2964" s="51">
        <v>0.77800000000000002</v>
      </c>
      <c r="O2964" s="51">
        <v>3.8340000000000001</v>
      </c>
      <c r="P2964" s="51">
        <v>4.2009999999999996</v>
      </c>
      <c r="Q2964" s="51">
        <v>4.2789999999999999</v>
      </c>
      <c r="R2964" s="51">
        <v>3.609</v>
      </c>
      <c r="S2964" s="51">
        <v>-7.0119999999999996</v>
      </c>
      <c r="T2964" s="51">
        <v>-5.968</v>
      </c>
      <c r="U2964" s="51">
        <v>2019</v>
      </c>
    </row>
    <row r="2965" spans="1:21" ht="15.5">
      <c r="A2965" s="51">
        <v>174</v>
      </c>
      <c r="B2965" s="51" t="s">
        <v>989</v>
      </c>
      <c r="C2965" s="51" t="s">
        <v>462</v>
      </c>
      <c r="D2965" s="51" t="str">
        <f t="shared" si="46"/>
        <v>GGXWDNGreece</v>
      </c>
      <c r="E2965" s="51" t="s">
        <v>46</v>
      </c>
      <c r="F2965" s="51" t="s">
        <v>463</v>
      </c>
      <c r="G2965" s="51" t="s">
        <v>464</v>
      </c>
      <c r="H2965" s="51" t="s">
        <v>342</v>
      </c>
      <c r="I2965" s="51" t="s">
        <v>343</v>
      </c>
      <c r="J2965" s="51"/>
      <c r="K2965" s="51"/>
      <c r="L2965" s="51"/>
      <c r="M2965" s="51"/>
      <c r="N2965" s="51"/>
      <c r="O2965" s="51"/>
      <c r="P2965" s="51"/>
      <c r="Q2965" s="51"/>
      <c r="R2965" s="51"/>
      <c r="S2965" s="51"/>
      <c r="T2965" s="51"/>
      <c r="U2965" s="51"/>
    </row>
    <row r="2966" spans="1:21" ht="15.5">
      <c r="A2966" s="51">
        <v>174</v>
      </c>
      <c r="B2966" s="51" t="s">
        <v>989</v>
      </c>
      <c r="C2966" s="51" t="s">
        <v>465</v>
      </c>
      <c r="D2966" s="51" t="str">
        <f t="shared" si="46"/>
        <v>GGXWDN_NGDPGreece</v>
      </c>
      <c r="E2966" s="51" t="s">
        <v>46</v>
      </c>
      <c r="F2966" s="51" t="s">
        <v>463</v>
      </c>
      <c r="G2966" s="51" t="s">
        <v>464</v>
      </c>
      <c r="H2966" s="51" t="s">
        <v>392</v>
      </c>
      <c r="I2966" s="51"/>
      <c r="J2966" s="51"/>
      <c r="K2966" s="51"/>
      <c r="L2966" s="51"/>
      <c r="M2966" s="51"/>
      <c r="N2966" s="51"/>
      <c r="O2966" s="51"/>
      <c r="P2966" s="51"/>
      <c r="Q2966" s="51"/>
      <c r="R2966" s="51"/>
      <c r="S2966" s="51"/>
      <c r="T2966" s="51"/>
      <c r="U2966" s="51"/>
    </row>
    <row r="2967" spans="1:21" ht="15.5">
      <c r="A2967" s="51">
        <v>174</v>
      </c>
      <c r="B2967" s="51" t="s">
        <v>989</v>
      </c>
      <c r="C2967" s="51" t="s">
        <v>466</v>
      </c>
      <c r="D2967" s="51" t="str">
        <f t="shared" si="46"/>
        <v>GGXWDGGreece</v>
      </c>
      <c r="E2967" s="51" t="s">
        <v>46</v>
      </c>
      <c r="F2967" s="51" t="s">
        <v>467</v>
      </c>
      <c r="G2967" s="51" t="s">
        <v>468</v>
      </c>
      <c r="H2967" s="51" t="s">
        <v>342</v>
      </c>
      <c r="I2967" s="51" t="s">
        <v>343</v>
      </c>
      <c r="J2967" s="51" t="s">
        <v>995</v>
      </c>
      <c r="K2967" s="51">
        <v>305.13499999999999</v>
      </c>
      <c r="L2967" s="51">
        <v>321.46600000000001</v>
      </c>
      <c r="M2967" s="51">
        <v>321.959</v>
      </c>
      <c r="N2967" s="51">
        <v>315.209</v>
      </c>
      <c r="O2967" s="51">
        <v>319.57299999999998</v>
      </c>
      <c r="P2967" s="51">
        <v>323.08600000000001</v>
      </c>
      <c r="Q2967" s="51">
        <v>341.27600000000001</v>
      </c>
      <c r="R2967" s="51">
        <v>339.13499999999999</v>
      </c>
      <c r="S2967" s="51">
        <v>353.38600000000002</v>
      </c>
      <c r="T2967" s="51">
        <v>361.85199999999998</v>
      </c>
      <c r="U2967" s="51">
        <v>2019</v>
      </c>
    </row>
    <row r="2968" spans="1:21" ht="15.5">
      <c r="A2968" s="51">
        <v>174</v>
      </c>
      <c r="B2968" s="51" t="s">
        <v>989</v>
      </c>
      <c r="C2968" s="51" t="s">
        <v>469</v>
      </c>
      <c r="D2968" s="51" t="str">
        <f t="shared" si="46"/>
        <v>GGXWDG_NGDPGreece</v>
      </c>
      <c r="E2968" s="51" t="s">
        <v>46</v>
      </c>
      <c r="F2968" s="51" t="s">
        <v>467</v>
      </c>
      <c r="G2968" s="51" t="s">
        <v>468</v>
      </c>
      <c r="H2968" s="51" t="s">
        <v>392</v>
      </c>
      <c r="I2968" s="51"/>
      <c r="J2968" s="51" t="s">
        <v>470</v>
      </c>
      <c r="K2968" s="51">
        <v>161.971</v>
      </c>
      <c r="L2968" s="51">
        <v>178.97399999999999</v>
      </c>
      <c r="M2968" s="51">
        <v>181.54</v>
      </c>
      <c r="N2968" s="51">
        <v>178.98400000000001</v>
      </c>
      <c r="O2968" s="51">
        <v>183.41300000000001</v>
      </c>
      <c r="P2968" s="51">
        <v>182.37799999999999</v>
      </c>
      <c r="Q2968" s="51">
        <v>189.886</v>
      </c>
      <c r="R2968" s="51">
        <v>184.90299999999999</v>
      </c>
      <c r="S2968" s="51">
        <v>213.101</v>
      </c>
      <c r="T2968" s="51">
        <v>210.09299999999999</v>
      </c>
      <c r="U2968" s="51">
        <v>2019</v>
      </c>
    </row>
    <row r="2969" spans="1:21" ht="15.5">
      <c r="A2969" s="51">
        <v>174</v>
      </c>
      <c r="B2969" s="51" t="s">
        <v>989</v>
      </c>
      <c r="C2969" s="51" t="s">
        <v>471</v>
      </c>
      <c r="D2969" s="51" t="str">
        <f t="shared" si="46"/>
        <v>NGDP_FYGreece</v>
      </c>
      <c r="E2969" s="51" t="s">
        <v>46</v>
      </c>
      <c r="F2969" s="51" t="s">
        <v>472</v>
      </c>
      <c r="G2969" s="51" t="s">
        <v>473</v>
      </c>
      <c r="H2969" s="51" t="s">
        <v>342</v>
      </c>
      <c r="I2969" s="51" t="s">
        <v>343</v>
      </c>
      <c r="J2969" s="51" t="s">
        <v>995</v>
      </c>
      <c r="K2969" s="51">
        <v>188.38900000000001</v>
      </c>
      <c r="L2969" s="51">
        <v>179.61600000000001</v>
      </c>
      <c r="M2969" s="51">
        <v>177.34899999999999</v>
      </c>
      <c r="N2969" s="51">
        <v>176.11</v>
      </c>
      <c r="O2969" s="51">
        <v>174.23699999999999</v>
      </c>
      <c r="P2969" s="51">
        <v>177.15199999999999</v>
      </c>
      <c r="Q2969" s="51">
        <v>179.727</v>
      </c>
      <c r="R2969" s="51">
        <v>183.41300000000001</v>
      </c>
      <c r="S2969" s="51">
        <v>165.83</v>
      </c>
      <c r="T2969" s="51">
        <v>172.23400000000001</v>
      </c>
      <c r="U2969" s="51">
        <v>2019</v>
      </c>
    </row>
    <row r="2970" spans="1:21" ht="15.5">
      <c r="A2970" s="51">
        <v>174</v>
      </c>
      <c r="B2970" s="51" t="s">
        <v>989</v>
      </c>
      <c r="C2970" s="51" t="s">
        <v>474</v>
      </c>
      <c r="D2970" s="51" t="str">
        <f t="shared" si="46"/>
        <v>BCAGreece</v>
      </c>
      <c r="E2970" s="51" t="s">
        <v>46</v>
      </c>
      <c r="F2970" s="51" t="s">
        <v>475</v>
      </c>
      <c r="G2970" s="51" t="s">
        <v>476</v>
      </c>
      <c r="H2970" s="51" t="s">
        <v>352</v>
      </c>
      <c r="I2970" s="51" t="s">
        <v>343</v>
      </c>
      <c r="J2970" s="51" t="s">
        <v>996</v>
      </c>
      <c r="K2970" s="51">
        <v>-5.9829999999999997</v>
      </c>
      <c r="L2970" s="51">
        <v>-6.1189999999999998</v>
      </c>
      <c r="M2970" s="51">
        <v>-5.5659999999999998</v>
      </c>
      <c r="N2970" s="51">
        <v>-2.9420000000000002</v>
      </c>
      <c r="O2970" s="51">
        <v>-4.5830000000000002</v>
      </c>
      <c r="P2970" s="51">
        <v>-5.1429999999999998</v>
      </c>
      <c r="Q2970" s="51">
        <v>-7.5839999999999996</v>
      </c>
      <c r="R2970" s="51">
        <v>-4.5839999999999996</v>
      </c>
      <c r="S2970" s="51">
        <v>-14.069000000000001</v>
      </c>
      <c r="T2970" s="51">
        <v>-13.813000000000001</v>
      </c>
      <c r="U2970" s="51">
        <v>2019</v>
      </c>
    </row>
    <row r="2971" spans="1:21" ht="15.5">
      <c r="A2971" s="51">
        <v>174</v>
      </c>
      <c r="B2971" s="51" t="s">
        <v>989</v>
      </c>
      <c r="C2971" s="51" t="s">
        <v>478</v>
      </c>
      <c r="D2971" s="51" t="str">
        <f t="shared" si="46"/>
        <v>BCA_NGDPDGreece</v>
      </c>
      <c r="E2971" s="51" t="s">
        <v>46</v>
      </c>
      <c r="F2971" s="51" t="s">
        <v>475</v>
      </c>
      <c r="G2971" s="51" t="s">
        <v>476</v>
      </c>
      <c r="H2971" s="51" t="s">
        <v>392</v>
      </c>
      <c r="I2971" s="51"/>
      <c r="J2971" s="51" t="s">
        <v>479</v>
      </c>
      <c r="K2971" s="51">
        <v>-2.4700000000000002</v>
      </c>
      <c r="L2971" s="51">
        <v>-2.5649999999999999</v>
      </c>
      <c r="M2971" s="51">
        <v>-2.3620000000000001</v>
      </c>
      <c r="N2971" s="51">
        <v>-1.506</v>
      </c>
      <c r="O2971" s="51">
        <v>-2.3769999999999998</v>
      </c>
      <c r="P2971" s="51">
        <v>-2.5710000000000002</v>
      </c>
      <c r="Q2971" s="51">
        <v>-3.5720000000000001</v>
      </c>
      <c r="R2971" s="51">
        <v>-2.2320000000000002</v>
      </c>
      <c r="S2971" s="51">
        <v>-7.4340000000000002</v>
      </c>
      <c r="T2971" s="51">
        <v>-6.5819999999999999</v>
      </c>
      <c r="U2971" s="51">
        <v>2019</v>
      </c>
    </row>
    <row r="2972" spans="1:21" ht="15.5">
      <c r="A2972" s="51">
        <v>328</v>
      </c>
      <c r="B2972" s="51" t="s">
        <v>123</v>
      </c>
      <c r="C2972" s="51" t="s">
        <v>338</v>
      </c>
      <c r="D2972" s="51" t="str">
        <f t="shared" si="46"/>
        <v>NGDP_RGrenada</v>
      </c>
      <c r="E2972" s="51" t="s">
        <v>227</v>
      </c>
      <c r="F2972" s="51" t="s">
        <v>340</v>
      </c>
      <c r="G2972" s="51" t="s">
        <v>341</v>
      </c>
      <c r="H2972" s="51" t="s">
        <v>342</v>
      </c>
      <c r="I2972" s="51" t="s">
        <v>343</v>
      </c>
      <c r="J2972" s="51" t="s">
        <v>997</v>
      </c>
      <c r="K2972" s="51">
        <v>1.87</v>
      </c>
      <c r="L2972" s="51">
        <v>1.9139999999999999</v>
      </c>
      <c r="M2972" s="51">
        <v>2.0550000000000002</v>
      </c>
      <c r="N2972" s="51">
        <v>2.1869999999999998</v>
      </c>
      <c r="O2972" s="51">
        <v>2.2690000000000001</v>
      </c>
      <c r="P2972" s="51">
        <v>2.37</v>
      </c>
      <c r="Q2972" s="51">
        <v>2.468</v>
      </c>
      <c r="R2972" s="51">
        <v>2.5150000000000001</v>
      </c>
      <c r="S2972" s="51">
        <v>2.1760000000000002</v>
      </c>
      <c r="T2972" s="51">
        <v>2.1429999999999998</v>
      </c>
      <c r="U2972" s="51">
        <v>2019</v>
      </c>
    </row>
    <row r="2973" spans="1:21" ht="15.5">
      <c r="A2973" s="51">
        <v>328</v>
      </c>
      <c r="B2973" s="51" t="s">
        <v>123</v>
      </c>
      <c r="C2973" s="51" t="s">
        <v>345</v>
      </c>
      <c r="D2973" s="51" t="str">
        <f t="shared" si="46"/>
        <v>NGDP_RPCHGrenada</v>
      </c>
      <c r="E2973" s="51" t="s">
        <v>227</v>
      </c>
      <c r="F2973" s="51" t="s">
        <v>340</v>
      </c>
      <c r="G2973" s="51" t="s">
        <v>346</v>
      </c>
      <c r="H2973" s="51" t="s">
        <v>347</v>
      </c>
      <c r="I2973" s="51"/>
      <c r="J2973" s="51" t="s">
        <v>348</v>
      </c>
      <c r="K2973" s="51">
        <v>-1.155</v>
      </c>
      <c r="L2973" s="51">
        <v>2.351</v>
      </c>
      <c r="M2973" s="51">
        <v>7.3419999999999996</v>
      </c>
      <c r="N2973" s="51">
        <v>6.4450000000000003</v>
      </c>
      <c r="O2973" s="51">
        <v>3.74</v>
      </c>
      <c r="P2973" s="51">
        <v>4.4390000000000001</v>
      </c>
      <c r="Q2973" s="51">
        <v>4.141</v>
      </c>
      <c r="R2973" s="51">
        <v>1.9139999999999999</v>
      </c>
      <c r="S2973" s="51">
        <v>-13.464</v>
      </c>
      <c r="T2973" s="51">
        <v>-1.5289999999999999</v>
      </c>
      <c r="U2973" s="51">
        <v>2019</v>
      </c>
    </row>
    <row r="2974" spans="1:21" ht="15.5">
      <c r="A2974" s="51">
        <v>328</v>
      </c>
      <c r="B2974" s="51" t="s">
        <v>123</v>
      </c>
      <c r="C2974" s="51" t="s">
        <v>349</v>
      </c>
      <c r="D2974" s="51" t="str">
        <f t="shared" si="46"/>
        <v>NGDPGrenada</v>
      </c>
      <c r="E2974" s="51" t="s">
        <v>227</v>
      </c>
      <c r="F2974" s="51" t="s">
        <v>155</v>
      </c>
      <c r="G2974" s="51" t="s">
        <v>350</v>
      </c>
      <c r="H2974" s="51" t="s">
        <v>342</v>
      </c>
      <c r="I2974" s="51" t="s">
        <v>343</v>
      </c>
      <c r="J2974" s="51" t="s">
        <v>997</v>
      </c>
      <c r="K2974" s="51">
        <v>2.16</v>
      </c>
      <c r="L2974" s="51">
        <v>2.2749999999999999</v>
      </c>
      <c r="M2974" s="51">
        <v>2.4609999999999999</v>
      </c>
      <c r="N2974" s="51">
        <v>2.6920000000000002</v>
      </c>
      <c r="O2974" s="51">
        <v>2.8660000000000001</v>
      </c>
      <c r="P2974" s="51">
        <v>3.0390000000000001</v>
      </c>
      <c r="Q2974" s="51">
        <v>3.1549999999999998</v>
      </c>
      <c r="R2974" s="51">
        <v>3.254</v>
      </c>
      <c r="S2974" s="51">
        <v>2.8</v>
      </c>
      <c r="T2974" s="51">
        <v>2.8119999999999998</v>
      </c>
      <c r="U2974" s="51">
        <v>2019</v>
      </c>
    </row>
    <row r="2975" spans="1:21" ht="15.5">
      <c r="A2975" s="51">
        <v>328</v>
      </c>
      <c r="B2975" s="51" t="s">
        <v>123</v>
      </c>
      <c r="C2975" s="51" t="s">
        <v>157</v>
      </c>
      <c r="D2975" s="51" t="str">
        <f t="shared" si="46"/>
        <v>NGDPDGrenada</v>
      </c>
      <c r="E2975" s="51" t="s">
        <v>227</v>
      </c>
      <c r="F2975" s="51" t="s">
        <v>155</v>
      </c>
      <c r="G2975" s="51" t="s">
        <v>351</v>
      </c>
      <c r="H2975" s="51" t="s">
        <v>352</v>
      </c>
      <c r="I2975" s="51" t="s">
        <v>343</v>
      </c>
      <c r="J2975" s="51" t="s">
        <v>353</v>
      </c>
      <c r="K2975" s="51">
        <v>0.8</v>
      </c>
      <c r="L2975" s="51">
        <v>0.84299999999999997</v>
      </c>
      <c r="M2975" s="51">
        <v>0.91100000000000003</v>
      </c>
      <c r="N2975" s="51">
        <v>0.997</v>
      </c>
      <c r="O2975" s="51">
        <v>1.0620000000000001</v>
      </c>
      <c r="P2975" s="51">
        <v>1.1259999999999999</v>
      </c>
      <c r="Q2975" s="51">
        <v>1.169</v>
      </c>
      <c r="R2975" s="51">
        <v>1.2050000000000001</v>
      </c>
      <c r="S2975" s="51">
        <v>1.0369999999999999</v>
      </c>
      <c r="T2975" s="51">
        <v>1.0409999999999999</v>
      </c>
      <c r="U2975" s="51">
        <v>2019</v>
      </c>
    </row>
    <row r="2976" spans="1:21" ht="15.5">
      <c r="A2976" s="51">
        <v>328</v>
      </c>
      <c r="B2976" s="51" t="s">
        <v>123</v>
      </c>
      <c r="C2976" s="51" t="s">
        <v>354</v>
      </c>
      <c r="D2976" s="51" t="str">
        <f t="shared" si="46"/>
        <v>PPPGDPGrenada</v>
      </c>
      <c r="E2976" s="51" t="s">
        <v>227</v>
      </c>
      <c r="F2976" s="51" t="s">
        <v>155</v>
      </c>
      <c r="G2976" s="51" t="s">
        <v>355</v>
      </c>
      <c r="H2976" s="51" t="s">
        <v>356</v>
      </c>
      <c r="I2976" s="51" t="s">
        <v>343</v>
      </c>
      <c r="J2976" s="51" t="s">
        <v>353</v>
      </c>
      <c r="K2976" s="51">
        <v>1.2</v>
      </c>
      <c r="L2976" s="51">
        <v>1.286</v>
      </c>
      <c r="M2976" s="51">
        <v>1.42</v>
      </c>
      <c r="N2976" s="51">
        <v>1.5509999999999999</v>
      </c>
      <c r="O2976" s="51">
        <v>1.657</v>
      </c>
      <c r="P2976" s="51">
        <v>1.798</v>
      </c>
      <c r="Q2976" s="51">
        <v>1.9179999999999999</v>
      </c>
      <c r="R2976" s="51">
        <v>1.9890000000000001</v>
      </c>
      <c r="S2976" s="51">
        <v>1.742</v>
      </c>
      <c r="T2976" s="51">
        <v>1.7470000000000001</v>
      </c>
      <c r="U2976" s="51">
        <v>2019</v>
      </c>
    </row>
    <row r="2977" spans="1:21" ht="15.5">
      <c r="A2977" s="51">
        <v>328</v>
      </c>
      <c r="B2977" s="51" t="s">
        <v>123</v>
      </c>
      <c r="C2977" s="51" t="s">
        <v>357</v>
      </c>
      <c r="D2977" s="51" t="str">
        <f t="shared" si="46"/>
        <v>NGDP_DGrenada</v>
      </c>
      <c r="E2977" s="51" t="s">
        <v>227</v>
      </c>
      <c r="F2977" s="51" t="s">
        <v>358</v>
      </c>
      <c r="G2977" s="51" t="s">
        <v>359</v>
      </c>
      <c r="H2977" s="51" t="s">
        <v>360</v>
      </c>
      <c r="I2977" s="51"/>
      <c r="J2977" s="51" t="s">
        <v>361</v>
      </c>
      <c r="K2977" s="51">
        <v>115.479</v>
      </c>
      <c r="L2977" s="51">
        <v>118.855</v>
      </c>
      <c r="M2977" s="51">
        <v>119.776</v>
      </c>
      <c r="N2977" s="51">
        <v>123.08</v>
      </c>
      <c r="O2977" s="51">
        <v>126.33499999999999</v>
      </c>
      <c r="P2977" s="51">
        <v>128.26300000000001</v>
      </c>
      <c r="Q2977" s="51">
        <v>127.86799999999999</v>
      </c>
      <c r="R2977" s="51">
        <v>129.36600000000001</v>
      </c>
      <c r="S2977" s="51">
        <v>128.65600000000001</v>
      </c>
      <c r="T2977" s="51">
        <v>131.18700000000001</v>
      </c>
      <c r="U2977" s="51">
        <v>2019</v>
      </c>
    </row>
    <row r="2978" spans="1:21" ht="15.5">
      <c r="A2978" s="51">
        <v>328</v>
      </c>
      <c r="B2978" s="51" t="s">
        <v>123</v>
      </c>
      <c r="C2978" s="51" t="s">
        <v>362</v>
      </c>
      <c r="D2978" s="51" t="str">
        <f t="shared" si="46"/>
        <v>NGDPRPCGrenada</v>
      </c>
      <c r="E2978" s="51" t="s">
        <v>227</v>
      </c>
      <c r="F2978" s="51" t="s">
        <v>363</v>
      </c>
      <c r="G2978" s="51" t="s">
        <v>364</v>
      </c>
      <c r="H2978" s="51" t="s">
        <v>342</v>
      </c>
      <c r="I2978" s="51" t="s">
        <v>333</v>
      </c>
      <c r="J2978" s="51" t="s">
        <v>365</v>
      </c>
      <c r="K2978" s="51">
        <v>17404.89</v>
      </c>
      <c r="L2978" s="51">
        <v>17695.52</v>
      </c>
      <c r="M2978" s="51">
        <v>18867.77</v>
      </c>
      <c r="N2978" s="51">
        <v>19955.02</v>
      </c>
      <c r="O2978" s="51">
        <v>20577.349999999999</v>
      </c>
      <c r="P2978" s="51">
        <v>21372.28</v>
      </c>
      <c r="Q2978" s="51">
        <v>22118.22</v>
      </c>
      <c r="R2978" s="51">
        <v>22405.89</v>
      </c>
      <c r="S2978" s="51">
        <v>19277</v>
      </c>
      <c r="T2978" s="51">
        <v>18875.939999999999</v>
      </c>
      <c r="U2978" s="51">
        <v>2016</v>
      </c>
    </row>
    <row r="2979" spans="1:21" ht="15.5">
      <c r="A2979" s="51">
        <v>328</v>
      </c>
      <c r="B2979" s="51" t="s">
        <v>123</v>
      </c>
      <c r="C2979" s="51" t="s">
        <v>366</v>
      </c>
      <c r="D2979" s="51" t="str">
        <f t="shared" si="46"/>
        <v>NGDPRPPPPCGrenada</v>
      </c>
      <c r="E2979" s="51" t="s">
        <v>227</v>
      </c>
      <c r="F2979" s="51" t="s">
        <v>363</v>
      </c>
      <c r="G2979" s="51" t="s">
        <v>367</v>
      </c>
      <c r="H2979" s="51" t="s">
        <v>368</v>
      </c>
      <c r="I2979" s="51" t="s">
        <v>333</v>
      </c>
      <c r="J2979" s="51" t="s">
        <v>365</v>
      </c>
      <c r="K2979" s="51">
        <v>13207</v>
      </c>
      <c r="L2979" s="51">
        <v>13427.54</v>
      </c>
      <c r="M2979" s="51">
        <v>14317.05</v>
      </c>
      <c r="N2979" s="51">
        <v>15142.07</v>
      </c>
      <c r="O2979" s="51">
        <v>15614.3</v>
      </c>
      <c r="P2979" s="51">
        <v>16217.5</v>
      </c>
      <c r="Q2979" s="51">
        <v>16783.53</v>
      </c>
      <c r="R2979" s="51">
        <v>17001.810000000001</v>
      </c>
      <c r="S2979" s="51">
        <v>14627.59</v>
      </c>
      <c r="T2979" s="51">
        <v>14323.25</v>
      </c>
      <c r="U2979" s="51">
        <v>2016</v>
      </c>
    </row>
    <row r="2980" spans="1:21" ht="15.5">
      <c r="A2980" s="51">
        <v>328</v>
      </c>
      <c r="B2980" s="51" t="s">
        <v>123</v>
      </c>
      <c r="C2980" s="51" t="s">
        <v>369</v>
      </c>
      <c r="D2980" s="51" t="str">
        <f t="shared" si="46"/>
        <v>NGDPPCGrenada</v>
      </c>
      <c r="E2980" s="51" t="s">
        <v>227</v>
      </c>
      <c r="F2980" s="51" t="s">
        <v>370</v>
      </c>
      <c r="G2980" s="51" t="s">
        <v>371</v>
      </c>
      <c r="H2980" s="51" t="s">
        <v>342</v>
      </c>
      <c r="I2980" s="51" t="s">
        <v>333</v>
      </c>
      <c r="J2980" s="51" t="s">
        <v>372</v>
      </c>
      <c r="K2980" s="51">
        <v>20099.02</v>
      </c>
      <c r="L2980" s="51">
        <v>21031.97</v>
      </c>
      <c r="M2980" s="51">
        <v>22599.08</v>
      </c>
      <c r="N2980" s="51">
        <v>24560.639999999999</v>
      </c>
      <c r="O2980" s="51">
        <v>25996.3</v>
      </c>
      <c r="P2980" s="51">
        <v>27412.65</v>
      </c>
      <c r="Q2980" s="51">
        <v>28282.16</v>
      </c>
      <c r="R2980" s="51">
        <v>28985.52</v>
      </c>
      <c r="S2980" s="51">
        <v>24801.02</v>
      </c>
      <c r="T2980" s="51">
        <v>24762.84</v>
      </c>
      <c r="U2980" s="51">
        <v>2016</v>
      </c>
    </row>
    <row r="2981" spans="1:21" ht="15.5">
      <c r="A2981" s="51">
        <v>328</v>
      </c>
      <c r="B2981" s="51" t="s">
        <v>123</v>
      </c>
      <c r="C2981" s="51" t="s">
        <v>373</v>
      </c>
      <c r="D2981" s="51" t="str">
        <f t="shared" si="46"/>
        <v>NGDPDPCGrenada</v>
      </c>
      <c r="E2981" s="51" t="s">
        <v>227</v>
      </c>
      <c r="F2981" s="51" t="s">
        <v>370</v>
      </c>
      <c r="G2981" s="51" t="s">
        <v>374</v>
      </c>
      <c r="H2981" s="51" t="s">
        <v>352</v>
      </c>
      <c r="I2981" s="51" t="s">
        <v>333</v>
      </c>
      <c r="J2981" s="51" t="s">
        <v>372</v>
      </c>
      <c r="K2981" s="51">
        <v>7444.08</v>
      </c>
      <c r="L2981" s="51">
        <v>7789.62</v>
      </c>
      <c r="M2981" s="51">
        <v>8370.0300000000007</v>
      </c>
      <c r="N2981" s="51">
        <v>9096.5400000000009</v>
      </c>
      <c r="O2981" s="51">
        <v>9628.26</v>
      </c>
      <c r="P2981" s="51">
        <v>10152.83</v>
      </c>
      <c r="Q2981" s="51">
        <v>10474.879999999999</v>
      </c>
      <c r="R2981" s="51">
        <v>10735.38</v>
      </c>
      <c r="S2981" s="51">
        <v>9185.56</v>
      </c>
      <c r="T2981" s="51">
        <v>9171.42</v>
      </c>
      <c r="U2981" s="51">
        <v>2016</v>
      </c>
    </row>
    <row r="2982" spans="1:21" ht="15.5">
      <c r="A2982" s="51">
        <v>328</v>
      </c>
      <c r="B2982" s="51" t="s">
        <v>123</v>
      </c>
      <c r="C2982" s="51" t="s">
        <v>375</v>
      </c>
      <c r="D2982" s="51" t="str">
        <f t="shared" si="46"/>
        <v>PPPPCGrenada</v>
      </c>
      <c r="E2982" s="51" t="s">
        <v>227</v>
      </c>
      <c r="F2982" s="51" t="s">
        <v>370</v>
      </c>
      <c r="G2982" s="51" t="s">
        <v>376</v>
      </c>
      <c r="H2982" s="51" t="s">
        <v>356</v>
      </c>
      <c r="I2982" s="51" t="s">
        <v>333</v>
      </c>
      <c r="J2982" s="51" t="s">
        <v>372</v>
      </c>
      <c r="K2982" s="51">
        <v>11163.8</v>
      </c>
      <c r="L2982" s="51">
        <v>11887.34</v>
      </c>
      <c r="M2982" s="51">
        <v>13042.04</v>
      </c>
      <c r="N2982" s="51">
        <v>14151.89</v>
      </c>
      <c r="O2982" s="51">
        <v>15025.68</v>
      </c>
      <c r="P2982" s="51">
        <v>16217.5</v>
      </c>
      <c r="Q2982" s="51">
        <v>17186.490000000002</v>
      </c>
      <c r="R2982" s="51">
        <v>17720.830000000002</v>
      </c>
      <c r="S2982" s="51">
        <v>15431.02</v>
      </c>
      <c r="T2982" s="51">
        <v>15385.31</v>
      </c>
      <c r="U2982" s="51">
        <v>2016</v>
      </c>
    </row>
    <row r="2983" spans="1:21" ht="15.5">
      <c r="A2983" s="51">
        <v>328</v>
      </c>
      <c r="B2983" s="51" t="s">
        <v>123</v>
      </c>
      <c r="C2983" s="51" t="s">
        <v>377</v>
      </c>
      <c r="D2983" s="51" t="str">
        <f t="shared" si="46"/>
        <v>NGAP_NPGDPGrenada</v>
      </c>
      <c r="E2983" s="51" t="s">
        <v>227</v>
      </c>
      <c r="F2983" s="51" t="s">
        <v>378</v>
      </c>
      <c r="G2983" s="51" t="s">
        <v>379</v>
      </c>
      <c r="H2983" s="51" t="s">
        <v>380</v>
      </c>
      <c r="I2983" s="51"/>
      <c r="J2983" s="51"/>
      <c r="K2983" s="51"/>
      <c r="L2983" s="51"/>
      <c r="M2983" s="51"/>
      <c r="N2983" s="51"/>
      <c r="O2983" s="51"/>
      <c r="P2983" s="51"/>
      <c r="Q2983" s="51"/>
      <c r="R2983" s="51"/>
      <c r="S2983" s="51"/>
      <c r="T2983" s="51"/>
      <c r="U2983" s="51"/>
    </row>
    <row r="2984" spans="1:21" ht="15.5">
      <c r="A2984" s="51">
        <v>328</v>
      </c>
      <c r="B2984" s="51" t="s">
        <v>123</v>
      </c>
      <c r="C2984" s="51" t="s">
        <v>381</v>
      </c>
      <c r="D2984" s="51" t="str">
        <f t="shared" si="46"/>
        <v>PPPSHGrenada</v>
      </c>
      <c r="E2984" s="51" t="s">
        <v>227</v>
      </c>
      <c r="F2984" s="51" t="s">
        <v>382</v>
      </c>
      <c r="G2984" s="51" t="s">
        <v>383</v>
      </c>
      <c r="H2984" s="51" t="s">
        <v>384</v>
      </c>
      <c r="I2984" s="51"/>
      <c r="J2984" s="51" t="s">
        <v>353</v>
      </c>
      <c r="K2984" s="51">
        <v>1E-3</v>
      </c>
      <c r="L2984" s="51">
        <v>1E-3</v>
      </c>
      <c r="M2984" s="51">
        <v>1E-3</v>
      </c>
      <c r="N2984" s="51">
        <v>1E-3</v>
      </c>
      <c r="O2984" s="51">
        <v>1E-3</v>
      </c>
      <c r="P2984" s="51">
        <v>1E-3</v>
      </c>
      <c r="Q2984" s="51">
        <v>1E-3</v>
      </c>
      <c r="R2984" s="51">
        <v>1E-3</v>
      </c>
      <c r="S2984" s="51">
        <v>1E-3</v>
      </c>
      <c r="T2984" s="51">
        <v>1E-3</v>
      </c>
      <c r="U2984" s="51">
        <v>2019</v>
      </c>
    </row>
    <row r="2985" spans="1:21" ht="15.5">
      <c r="A2985" s="51">
        <v>328</v>
      </c>
      <c r="B2985" s="51" t="s">
        <v>123</v>
      </c>
      <c r="C2985" s="51" t="s">
        <v>385</v>
      </c>
      <c r="D2985" s="51" t="str">
        <f t="shared" si="46"/>
        <v>PPPEXGrenada</v>
      </c>
      <c r="E2985" s="51" t="s">
        <v>227</v>
      </c>
      <c r="F2985" s="51" t="s">
        <v>386</v>
      </c>
      <c r="G2985" s="51" t="s">
        <v>387</v>
      </c>
      <c r="H2985" s="51" t="s">
        <v>388</v>
      </c>
      <c r="I2985" s="51"/>
      <c r="J2985" s="51" t="s">
        <v>353</v>
      </c>
      <c r="K2985" s="51">
        <v>1.8</v>
      </c>
      <c r="L2985" s="51">
        <v>1.7689999999999999</v>
      </c>
      <c r="M2985" s="51">
        <v>1.7330000000000001</v>
      </c>
      <c r="N2985" s="51">
        <v>1.736</v>
      </c>
      <c r="O2985" s="51">
        <v>1.73</v>
      </c>
      <c r="P2985" s="51">
        <v>1.69</v>
      </c>
      <c r="Q2985" s="51">
        <v>1.6459999999999999</v>
      </c>
      <c r="R2985" s="51">
        <v>1.6359999999999999</v>
      </c>
      <c r="S2985" s="51">
        <v>1.607</v>
      </c>
      <c r="T2985" s="51">
        <v>1.61</v>
      </c>
      <c r="U2985" s="51">
        <v>2019</v>
      </c>
    </row>
    <row r="2986" spans="1:21" ht="15.5">
      <c r="A2986" s="51">
        <v>328</v>
      </c>
      <c r="B2986" s="51" t="s">
        <v>123</v>
      </c>
      <c r="C2986" s="51" t="s">
        <v>389</v>
      </c>
      <c r="D2986" s="51" t="str">
        <f t="shared" si="46"/>
        <v>NID_NGDPGrenada</v>
      </c>
      <c r="E2986" s="51" t="s">
        <v>227</v>
      </c>
      <c r="F2986" s="51" t="s">
        <v>390</v>
      </c>
      <c r="G2986" s="51" t="s">
        <v>391</v>
      </c>
      <c r="H2986" s="51" t="s">
        <v>392</v>
      </c>
      <c r="I2986" s="51"/>
      <c r="J2986" s="51" t="s">
        <v>997</v>
      </c>
      <c r="K2986" s="51" t="s">
        <v>95</v>
      </c>
      <c r="L2986" s="51" t="s">
        <v>95</v>
      </c>
      <c r="M2986" s="51">
        <v>18.273</v>
      </c>
      <c r="N2986" s="51">
        <v>17.733000000000001</v>
      </c>
      <c r="O2986" s="51">
        <v>20.056999999999999</v>
      </c>
      <c r="P2986" s="51">
        <v>20.94</v>
      </c>
      <c r="Q2986" s="51">
        <v>24.013999999999999</v>
      </c>
      <c r="R2986" s="51">
        <v>20.323</v>
      </c>
      <c r="S2986" s="51">
        <v>23.521999999999998</v>
      </c>
      <c r="T2986" s="51">
        <v>21.75</v>
      </c>
      <c r="U2986" s="51">
        <v>2019</v>
      </c>
    </row>
    <row r="2987" spans="1:21" ht="15.5">
      <c r="A2987" s="51">
        <v>328</v>
      </c>
      <c r="B2987" s="51" t="s">
        <v>123</v>
      </c>
      <c r="C2987" s="51" t="s">
        <v>393</v>
      </c>
      <c r="D2987" s="51" t="str">
        <f t="shared" si="46"/>
        <v>NGSD_NGDPGrenada</v>
      </c>
      <c r="E2987" s="51" t="s">
        <v>227</v>
      </c>
      <c r="F2987" s="51" t="s">
        <v>394</v>
      </c>
      <c r="G2987" s="51" t="s">
        <v>395</v>
      </c>
      <c r="H2987" s="51" t="s">
        <v>392</v>
      </c>
      <c r="I2987" s="51"/>
      <c r="J2987" s="51" t="s">
        <v>997</v>
      </c>
      <c r="K2987" s="51" t="s">
        <v>95</v>
      </c>
      <c r="L2987" s="51" t="s">
        <v>95</v>
      </c>
      <c r="M2987" s="51">
        <v>6.72</v>
      </c>
      <c r="N2987" s="51">
        <v>5.226</v>
      </c>
      <c r="O2987" s="51">
        <v>9.0079999999999991</v>
      </c>
      <c r="P2987" s="51">
        <v>6.5049999999999999</v>
      </c>
      <c r="Q2987" s="51">
        <v>8.0920000000000005</v>
      </c>
      <c r="R2987" s="51">
        <v>4.4619999999999997</v>
      </c>
      <c r="S2987" s="51">
        <v>6.335</v>
      </c>
      <c r="T2987" s="51">
        <v>-1.661</v>
      </c>
      <c r="U2987" s="51">
        <v>2019</v>
      </c>
    </row>
    <row r="2988" spans="1:21" ht="15.5">
      <c r="A2988" s="51">
        <v>328</v>
      </c>
      <c r="B2988" s="51" t="s">
        <v>123</v>
      </c>
      <c r="C2988" s="51" t="s">
        <v>396</v>
      </c>
      <c r="D2988" s="51" t="str">
        <f t="shared" si="46"/>
        <v>PCPIGrenada</v>
      </c>
      <c r="E2988" s="51" t="s">
        <v>227</v>
      </c>
      <c r="F2988" s="51" t="s">
        <v>397</v>
      </c>
      <c r="G2988" s="51" t="s">
        <v>398</v>
      </c>
      <c r="H2988" s="51" t="s">
        <v>360</v>
      </c>
      <c r="I2988" s="51"/>
      <c r="J2988" s="51" t="s">
        <v>998</v>
      </c>
      <c r="K2988" s="51">
        <v>109.28100000000001</v>
      </c>
      <c r="L2988" s="51">
        <v>109.233</v>
      </c>
      <c r="M2988" s="51">
        <v>108.158</v>
      </c>
      <c r="N2988" s="51">
        <v>107.526</v>
      </c>
      <c r="O2988" s="51">
        <v>109.371</v>
      </c>
      <c r="P2988" s="51">
        <v>110.36799999999999</v>
      </c>
      <c r="Q2988" s="51">
        <v>111.25700000000001</v>
      </c>
      <c r="R2988" s="51">
        <v>111.923</v>
      </c>
      <c r="S2988" s="51">
        <v>111.093</v>
      </c>
      <c r="T2988" s="51">
        <v>113.057</v>
      </c>
      <c r="U2988" s="51">
        <v>2019</v>
      </c>
    </row>
    <row r="2989" spans="1:21" ht="15.5">
      <c r="A2989" s="51">
        <v>328</v>
      </c>
      <c r="B2989" s="51" t="s">
        <v>123</v>
      </c>
      <c r="C2989" s="51" t="s">
        <v>400</v>
      </c>
      <c r="D2989" s="51" t="str">
        <f t="shared" si="46"/>
        <v>PCPIPCHGrenada</v>
      </c>
      <c r="E2989" s="51" t="s">
        <v>227</v>
      </c>
      <c r="F2989" s="51" t="s">
        <v>397</v>
      </c>
      <c r="G2989" s="51" t="s">
        <v>401</v>
      </c>
      <c r="H2989" s="51" t="s">
        <v>347</v>
      </c>
      <c r="I2989" s="51"/>
      <c r="J2989" s="51" t="s">
        <v>402</v>
      </c>
      <c r="K2989" s="51">
        <v>2.411</v>
      </c>
      <c r="L2989" s="51">
        <v>-4.3999999999999997E-2</v>
      </c>
      <c r="M2989" s="51">
        <v>-0.98299999999999998</v>
      </c>
      <c r="N2989" s="51">
        <v>-0.58399999999999996</v>
      </c>
      <c r="O2989" s="51">
        <v>1.716</v>
      </c>
      <c r="P2989" s="51">
        <v>0.91100000000000003</v>
      </c>
      <c r="Q2989" s="51">
        <v>0.80500000000000005</v>
      </c>
      <c r="R2989" s="51">
        <v>0.59899999999999998</v>
      </c>
      <c r="S2989" s="51">
        <v>-0.74199999999999999</v>
      </c>
      <c r="T2989" s="51">
        <v>1.768</v>
      </c>
      <c r="U2989" s="51">
        <v>2019</v>
      </c>
    </row>
    <row r="2990" spans="1:21" ht="15.5">
      <c r="A2990" s="51">
        <v>328</v>
      </c>
      <c r="B2990" s="51" t="s">
        <v>123</v>
      </c>
      <c r="C2990" s="51" t="s">
        <v>403</v>
      </c>
      <c r="D2990" s="51" t="str">
        <f t="shared" si="46"/>
        <v>PCPIEGrenada</v>
      </c>
      <c r="E2990" s="51" t="s">
        <v>227</v>
      </c>
      <c r="F2990" s="51" t="s">
        <v>404</v>
      </c>
      <c r="G2990" s="51" t="s">
        <v>405</v>
      </c>
      <c r="H2990" s="51" t="s">
        <v>360</v>
      </c>
      <c r="I2990" s="51"/>
      <c r="J2990" s="51" t="s">
        <v>998</v>
      </c>
      <c r="K2990" s="51">
        <v>109.71</v>
      </c>
      <c r="L2990" s="51">
        <v>108.35</v>
      </c>
      <c r="M2990" s="51">
        <v>107.67</v>
      </c>
      <c r="N2990" s="51">
        <v>108.869</v>
      </c>
      <c r="O2990" s="51">
        <v>109.874</v>
      </c>
      <c r="P2990" s="51">
        <v>110.45699999999999</v>
      </c>
      <c r="Q2990" s="51">
        <v>112.008</v>
      </c>
      <c r="R2990" s="51">
        <v>112.09</v>
      </c>
      <c r="S2990" s="51">
        <v>111.19</v>
      </c>
      <c r="T2990" s="51">
        <v>113.16</v>
      </c>
      <c r="U2990" s="51">
        <v>2019</v>
      </c>
    </row>
    <row r="2991" spans="1:21" ht="15.5">
      <c r="A2991" s="51">
        <v>328</v>
      </c>
      <c r="B2991" s="51" t="s">
        <v>123</v>
      </c>
      <c r="C2991" s="51" t="s">
        <v>406</v>
      </c>
      <c r="D2991" s="51" t="str">
        <f t="shared" si="46"/>
        <v>PCPIEPCHGrenada</v>
      </c>
      <c r="E2991" s="51" t="s">
        <v>227</v>
      </c>
      <c r="F2991" s="51" t="s">
        <v>404</v>
      </c>
      <c r="G2991" s="51" t="s">
        <v>407</v>
      </c>
      <c r="H2991" s="51" t="s">
        <v>347</v>
      </c>
      <c r="I2991" s="51"/>
      <c r="J2991" s="51" t="s">
        <v>408</v>
      </c>
      <c r="K2991" s="51">
        <v>1.81</v>
      </c>
      <c r="L2991" s="51">
        <v>-1.24</v>
      </c>
      <c r="M2991" s="51">
        <v>-0.628</v>
      </c>
      <c r="N2991" s="51">
        <v>1.1140000000000001</v>
      </c>
      <c r="O2991" s="51">
        <v>0.92300000000000004</v>
      </c>
      <c r="P2991" s="51">
        <v>0.53100000000000003</v>
      </c>
      <c r="Q2991" s="51">
        <v>1.4039999999999999</v>
      </c>
      <c r="R2991" s="51">
        <v>7.2999999999999995E-2</v>
      </c>
      <c r="S2991" s="51">
        <v>-0.80300000000000005</v>
      </c>
      <c r="T2991" s="51">
        <v>1.7709999999999999</v>
      </c>
      <c r="U2991" s="51">
        <v>2019</v>
      </c>
    </row>
    <row r="2992" spans="1:21" ht="15.5">
      <c r="A2992" s="51">
        <v>328</v>
      </c>
      <c r="B2992" s="51" t="s">
        <v>123</v>
      </c>
      <c r="C2992" s="51" t="s">
        <v>409</v>
      </c>
      <c r="D2992" s="51" t="str">
        <f t="shared" si="46"/>
        <v>FLIBOR6Grenada</v>
      </c>
      <c r="E2992" s="51" t="s">
        <v>227</v>
      </c>
      <c r="F2992" s="51" t="s">
        <v>410</v>
      </c>
      <c r="G2992" s="51"/>
      <c r="H2992" s="51" t="s">
        <v>384</v>
      </c>
      <c r="I2992" s="51"/>
      <c r="J2992" s="51"/>
      <c r="K2992" s="51"/>
      <c r="L2992" s="51"/>
      <c r="M2992" s="51"/>
      <c r="N2992" s="51"/>
      <c r="O2992" s="51"/>
      <c r="P2992" s="51"/>
      <c r="Q2992" s="51"/>
      <c r="R2992" s="51"/>
      <c r="S2992" s="51"/>
      <c r="T2992" s="51"/>
      <c r="U2992" s="51"/>
    </row>
    <row r="2993" spans="1:21" ht="15.5">
      <c r="A2993" s="51">
        <v>328</v>
      </c>
      <c r="B2993" s="51" t="s">
        <v>123</v>
      </c>
      <c r="C2993" s="51" t="s">
        <v>411</v>
      </c>
      <c r="D2993" s="51" t="str">
        <f t="shared" si="46"/>
        <v>TM_RPCHGrenada</v>
      </c>
      <c r="E2993" s="51" t="s">
        <v>227</v>
      </c>
      <c r="F2993" s="51" t="s">
        <v>412</v>
      </c>
      <c r="G2993" s="51" t="s">
        <v>413</v>
      </c>
      <c r="H2993" s="51" t="s">
        <v>347</v>
      </c>
      <c r="I2993" s="51"/>
      <c r="J2993" s="51" t="s">
        <v>999</v>
      </c>
      <c r="K2993" s="51" t="s">
        <v>95</v>
      </c>
      <c r="L2993" s="51" t="s">
        <v>95</v>
      </c>
      <c r="M2993" s="51" t="s">
        <v>95</v>
      </c>
      <c r="N2993" s="51">
        <v>11.364000000000001</v>
      </c>
      <c r="O2993" s="51">
        <v>7.4370000000000003</v>
      </c>
      <c r="P2993" s="51">
        <v>15.904</v>
      </c>
      <c r="Q2993" s="51">
        <v>4.593</v>
      </c>
      <c r="R2993" s="51">
        <v>2.895</v>
      </c>
      <c r="S2993" s="51">
        <v>-15.63</v>
      </c>
      <c r="T2993" s="51">
        <v>-5.7919999999999998</v>
      </c>
      <c r="U2993" s="51">
        <v>2018</v>
      </c>
    </row>
    <row r="2994" spans="1:21" ht="15.5">
      <c r="A2994" s="51">
        <v>328</v>
      </c>
      <c r="B2994" s="51" t="s">
        <v>123</v>
      </c>
      <c r="C2994" s="51" t="s">
        <v>415</v>
      </c>
      <c r="D2994" s="51" t="str">
        <f t="shared" si="46"/>
        <v>TMG_RPCHGrenada</v>
      </c>
      <c r="E2994" s="51" t="s">
        <v>227</v>
      </c>
      <c r="F2994" s="51" t="s">
        <v>416</v>
      </c>
      <c r="G2994" s="51" t="s">
        <v>417</v>
      </c>
      <c r="H2994" s="51" t="s">
        <v>347</v>
      </c>
      <c r="I2994" s="51"/>
      <c r="J2994" s="51" t="s">
        <v>999</v>
      </c>
      <c r="K2994" s="51" t="s">
        <v>95</v>
      </c>
      <c r="L2994" s="51" t="s">
        <v>95</v>
      </c>
      <c r="M2994" s="51" t="s">
        <v>95</v>
      </c>
      <c r="N2994" s="51">
        <v>11.364000000000001</v>
      </c>
      <c r="O2994" s="51">
        <v>7.4370000000000003</v>
      </c>
      <c r="P2994" s="51">
        <v>15.904</v>
      </c>
      <c r="Q2994" s="51">
        <v>4.593</v>
      </c>
      <c r="R2994" s="51">
        <v>2.895</v>
      </c>
      <c r="S2994" s="51">
        <v>-15.63</v>
      </c>
      <c r="T2994" s="51">
        <v>-5.7919999999999998</v>
      </c>
      <c r="U2994" s="51">
        <v>2018</v>
      </c>
    </row>
    <row r="2995" spans="1:21" ht="15.5">
      <c r="A2995" s="51">
        <v>328</v>
      </c>
      <c r="B2995" s="51" t="s">
        <v>123</v>
      </c>
      <c r="C2995" s="51" t="s">
        <v>418</v>
      </c>
      <c r="D2995" s="51" t="str">
        <f t="shared" si="46"/>
        <v>TX_RPCHGrenada</v>
      </c>
      <c r="E2995" s="51" t="s">
        <v>227</v>
      </c>
      <c r="F2995" s="51" t="s">
        <v>419</v>
      </c>
      <c r="G2995" s="51" t="s">
        <v>420</v>
      </c>
      <c r="H2995" s="51" t="s">
        <v>347</v>
      </c>
      <c r="I2995" s="51"/>
      <c r="J2995" s="51" t="s">
        <v>999</v>
      </c>
      <c r="K2995" s="51" t="s">
        <v>95</v>
      </c>
      <c r="L2995" s="51" t="s">
        <v>95</v>
      </c>
      <c r="M2995" s="51" t="s">
        <v>95</v>
      </c>
      <c r="N2995" s="51">
        <v>4.7359999999999998</v>
      </c>
      <c r="O2995" s="51">
        <v>3.45</v>
      </c>
      <c r="P2995" s="51">
        <v>3.3540000000000001</v>
      </c>
      <c r="Q2995" s="51">
        <v>10.718</v>
      </c>
      <c r="R2995" s="51">
        <v>0.77900000000000003</v>
      </c>
      <c r="S2995" s="51">
        <v>-60.253999999999998</v>
      </c>
      <c r="T2995" s="51">
        <v>-38.442</v>
      </c>
      <c r="U2995" s="51">
        <v>2018</v>
      </c>
    </row>
    <row r="2996" spans="1:21" ht="15.5">
      <c r="A2996" s="51">
        <v>328</v>
      </c>
      <c r="B2996" s="51" t="s">
        <v>123</v>
      </c>
      <c r="C2996" s="51" t="s">
        <v>421</v>
      </c>
      <c r="D2996" s="51" t="str">
        <f t="shared" si="46"/>
        <v>TXG_RPCHGrenada</v>
      </c>
      <c r="E2996" s="51" t="s">
        <v>227</v>
      </c>
      <c r="F2996" s="51" t="s">
        <v>422</v>
      </c>
      <c r="G2996" s="51" t="s">
        <v>423</v>
      </c>
      <c r="H2996" s="51" t="s">
        <v>347</v>
      </c>
      <c r="I2996" s="51"/>
      <c r="J2996" s="51" t="s">
        <v>999</v>
      </c>
      <c r="K2996" s="51" t="s">
        <v>95</v>
      </c>
      <c r="L2996" s="51" t="s">
        <v>95</v>
      </c>
      <c r="M2996" s="51" t="s">
        <v>95</v>
      </c>
      <c r="N2996" s="51">
        <v>-3.0489999999999999</v>
      </c>
      <c r="O2996" s="51">
        <v>3.94</v>
      </c>
      <c r="P2996" s="51">
        <v>-12.372999999999999</v>
      </c>
      <c r="Q2996" s="51">
        <v>8.2170000000000005</v>
      </c>
      <c r="R2996" s="51">
        <v>2.367</v>
      </c>
      <c r="S2996" s="51">
        <v>-29.956</v>
      </c>
      <c r="T2996" s="51">
        <v>-11.679</v>
      </c>
      <c r="U2996" s="51">
        <v>2018</v>
      </c>
    </row>
    <row r="2997" spans="1:21" ht="15.5">
      <c r="A2997" s="51">
        <v>328</v>
      </c>
      <c r="B2997" s="51" t="s">
        <v>123</v>
      </c>
      <c r="C2997" s="51" t="s">
        <v>424</v>
      </c>
      <c r="D2997" s="51" t="str">
        <f t="shared" si="46"/>
        <v>LURGrenada</v>
      </c>
      <c r="E2997" s="51" t="s">
        <v>227</v>
      </c>
      <c r="F2997" s="51" t="s">
        <v>425</v>
      </c>
      <c r="G2997" s="51" t="s">
        <v>426</v>
      </c>
      <c r="H2997" s="51" t="s">
        <v>427</v>
      </c>
      <c r="I2997" s="51"/>
      <c r="J2997" s="51"/>
      <c r="K2997" s="51"/>
      <c r="L2997" s="51"/>
      <c r="M2997" s="51"/>
      <c r="N2997" s="51"/>
      <c r="O2997" s="51"/>
      <c r="P2997" s="51"/>
      <c r="Q2997" s="51"/>
      <c r="R2997" s="51"/>
      <c r="S2997" s="51"/>
      <c r="T2997" s="51"/>
      <c r="U2997" s="51"/>
    </row>
    <row r="2998" spans="1:21" ht="15.5">
      <c r="A2998" s="51">
        <v>328</v>
      </c>
      <c r="B2998" s="51" t="s">
        <v>123</v>
      </c>
      <c r="C2998" s="51" t="s">
        <v>428</v>
      </c>
      <c r="D2998" s="51" t="str">
        <f t="shared" si="46"/>
        <v>LEGrenada</v>
      </c>
      <c r="E2998" s="51" t="s">
        <v>227</v>
      </c>
      <c r="F2998" s="51" t="s">
        <v>429</v>
      </c>
      <c r="G2998" s="51" t="s">
        <v>430</v>
      </c>
      <c r="H2998" s="51" t="s">
        <v>431</v>
      </c>
      <c r="I2998" s="51" t="s">
        <v>432</v>
      </c>
      <c r="J2998" s="51"/>
      <c r="K2998" s="51"/>
      <c r="L2998" s="51"/>
      <c r="M2998" s="51"/>
      <c r="N2998" s="51"/>
      <c r="O2998" s="51"/>
      <c r="P2998" s="51"/>
      <c r="Q2998" s="51"/>
      <c r="R2998" s="51"/>
      <c r="S2998" s="51"/>
      <c r="T2998" s="51"/>
      <c r="U2998" s="51"/>
    </row>
    <row r="2999" spans="1:21" ht="15.5">
      <c r="A2999" s="51">
        <v>328</v>
      </c>
      <c r="B2999" s="51" t="s">
        <v>123</v>
      </c>
      <c r="C2999" s="51" t="s">
        <v>433</v>
      </c>
      <c r="D2999" s="51" t="str">
        <f t="shared" si="46"/>
        <v>LPGrenada</v>
      </c>
      <c r="E2999" s="51" t="s">
        <v>227</v>
      </c>
      <c r="F2999" s="51" t="s">
        <v>434</v>
      </c>
      <c r="G2999" s="51" t="s">
        <v>435</v>
      </c>
      <c r="H2999" s="51" t="s">
        <v>431</v>
      </c>
      <c r="I2999" s="51" t="s">
        <v>432</v>
      </c>
      <c r="J2999" s="51" t="s">
        <v>1000</v>
      </c>
      <c r="K2999" s="51">
        <v>0.107</v>
      </c>
      <c r="L2999" s="51">
        <v>0.108</v>
      </c>
      <c r="M2999" s="51">
        <v>0.109</v>
      </c>
      <c r="N2999" s="51">
        <v>0.11</v>
      </c>
      <c r="O2999" s="51">
        <v>0.11</v>
      </c>
      <c r="P2999" s="51">
        <v>0.111</v>
      </c>
      <c r="Q2999" s="51">
        <v>0.112</v>
      </c>
      <c r="R2999" s="51">
        <v>0.112</v>
      </c>
      <c r="S2999" s="51">
        <v>0.113</v>
      </c>
      <c r="T2999" s="51">
        <v>0.114</v>
      </c>
      <c r="U2999" s="51">
        <v>2016</v>
      </c>
    </row>
    <row r="3000" spans="1:21" ht="15.5">
      <c r="A3000" s="51">
        <v>328</v>
      </c>
      <c r="B3000" s="51" t="s">
        <v>123</v>
      </c>
      <c r="C3000" s="51" t="s">
        <v>437</v>
      </c>
      <c r="D3000" s="51" t="str">
        <f t="shared" si="46"/>
        <v>GGRGrenada</v>
      </c>
      <c r="E3000" s="51" t="s">
        <v>227</v>
      </c>
      <c r="F3000" s="51" t="s">
        <v>438</v>
      </c>
      <c r="G3000" s="51" t="s">
        <v>439</v>
      </c>
      <c r="H3000" s="51" t="s">
        <v>342</v>
      </c>
      <c r="I3000" s="51" t="s">
        <v>343</v>
      </c>
      <c r="J3000" s="51" t="s">
        <v>1001</v>
      </c>
      <c r="K3000" s="51">
        <v>0.44900000000000001</v>
      </c>
      <c r="L3000" s="51">
        <v>0.47499999999999998</v>
      </c>
      <c r="M3000" s="51">
        <v>0.60299999999999998</v>
      </c>
      <c r="N3000" s="51">
        <v>0.65800000000000003</v>
      </c>
      <c r="O3000" s="51">
        <v>0.752</v>
      </c>
      <c r="P3000" s="51">
        <v>0.77800000000000002</v>
      </c>
      <c r="Q3000" s="51">
        <v>0.84899999999999998</v>
      </c>
      <c r="R3000" s="51">
        <v>0.872</v>
      </c>
      <c r="S3000" s="51">
        <v>0.746</v>
      </c>
      <c r="T3000" s="51">
        <v>0.74299999999999999</v>
      </c>
      <c r="U3000" s="51">
        <v>2019</v>
      </c>
    </row>
    <row r="3001" spans="1:21" ht="15.5">
      <c r="A3001" s="51">
        <v>328</v>
      </c>
      <c r="B3001" s="51" t="s">
        <v>123</v>
      </c>
      <c r="C3001" s="51" t="s">
        <v>441</v>
      </c>
      <c r="D3001" s="51" t="str">
        <f t="shared" si="46"/>
        <v>GGR_NGDPGrenada</v>
      </c>
      <c r="E3001" s="51" t="s">
        <v>227</v>
      </c>
      <c r="F3001" s="51" t="s">
        <v>438</v>
      </c>
      <c r="G3001" s="51" t="s">
        <v>439</v>
      </c>
      <c r="H3001" s="51" t="s">
        <v>392</v>
      </c>
      <c r="I3001" s="51"/>
      <c r="J3001" s="51" t="s">
        <v>442</v>
      </c>
      <c r="K3001" s="51">
        <v>20.803000000000001</v>
      </c>
      <c r="L3001" s="51">
        <v>20.866</v>
      </c>
      <c r="M3001" s="51">
        <v>24.494</v>
      </c>
      <c r="N3001" s="51">
        <v>24.460999999999999</v>
      </c>
      <c r="O3001" s="51">
        <v>26.22</v>
      </c>
      <c r="P3001" s="51">
        <v>25.603999999999999</v>
      </c>
      <c r="Q3001" s="51">
        <v>26.908000000000001</v>
      </c>
      <c r="R3001" s="51">
        <v>26.798999999999999</v>
      </c>
      <c r="S3001" s="51">
        <v>26.628</v>
      </c>
      <c r="T3001" s="51">
        <v>26.436</v>
      </c>
      <c r="U3001" s="51">
        <v>2019</v>
      </c>
    </row>
    <row r="3002" spans="1:21" ht="15.5">
      <c r="A3002" s="51">
        <v>328</v>
      </c>
      <c r="B3002" s="51" t="s">
        <v>123</v>
      </c>
      <c r="C3002" s="51" t="s">
        <v>443</v>
      </c>
      <c r="D3002" s="51" t="str">
        <f t="shared" si="46"/>
        <v>GGXGrenada</v>
      </c>
      <c r="E3002" s="51" t="s">
        <v>227</v>
      </c>
      <c r="F3002" s="51" t="s">
        <v>444</v>
      </c>
      <c r="G3002" s="51" t="s">
        <v>445</v>
      </c>
      <c r="H3002" s="51" t="s">
        <v>342</v>
      </c>
      <c r="I3002" s="51" t="s">
        <v>343</v>
      </c>
      <c r="J3002" s="51" t="s">
        <v>1001</v>
      </c>
      <c r="K3002" s="51">
        <v>0.57599999999999996</v>
      </c>
      <c r="L3002" s="51">
        <v>0.64</v>
      </c>
      <c r="M3002" s="51">
        <v>0.71799999999999997</v>
      </c>
      <c r="N3002" s="51">
        <v>0.69099999999999995</v>
      </c>
      <c r="O3002" s="51">
        <v>0.68600000000000005</v>
      </c>
      <c r="P3002" s="51">
        <v>0.68700000000000006</v>
      </c>
      <c r="Q3002" s="51">
        <v>0.70499999999999996</v>
      </c>
      <c r="R3002" s="51">
        <v>0.70899999999999996</v>
      </c>
      <c r="S3002" s="51">
        <v>0.749</v>
      </c>
      <c r="T3002" s="51">
        <v>0.77</v>
      </c>
      <c r="U3002" s="51">
        <v>2019</v>
      </c>
    </row>
    <row r="3003" spans="1:21" ht="15.5">
      <c r="A3003" s="51">
        <v>328</v>
      </c>
      <c r="B3003" s="51" t="s">
        <v>123</v>
      </c>
      <c r="C3003" s="51" t="s">
        <v>446</v>
      </c>
      <c r="D3003" s="51" t="str">
        <f t="shared" si="46"/>
        <v>GGX_NGDPGrenada</v>
      </c>
      <c r="E3003" s="51" t="s">
        <v>227</v>
      </c>
      <c r="F3003" s="51" t="s">
        <v>444</v>
      </c>
      <c r="G3003" s="51" t="s">
        <v>445</v>
      </c>
      <c r="H3003" s="51" t="s">
        <v>392</v>
      </c>
      <c r="I3003" s="51"/>
      <c r="J3003" s="51" t="s">
        <v>447</v>
      </c>
      <c r="K3003" s="51">
        <v>26.686</v>
      </c>
      <c r="L3003" s="51">
        <v>28.114999999999998</v>
      </c>
      <c r="M3003" s="51">
        <v>29.158000000000001</v>
      </c>
      <c r="N3003" s="51">
        <v>25.655000000000001</v>
      </c>
      <c r="O3003" s="51">
        <v>23.917999999999999</v>
      </c>
      <c r="P3003" s="51">
        <v>22.588999999999999</v>
      </c>
      <c r="Q3003" s="51">
        <v>22.327999999999999</v>
      </c>
      <c r="R3003" s="51">
        <v>21.795000000000002</v>
      </c>
      <c r="S3003" s="51">
        <v>26.739000000000001</v>
      </c>
      <c r="T3003" s="51">
        <v>27.373000000000001</v>
      </c>
      <c r="U3003" s="51">
        <v>2019</v>
      </c>
    </row>
    <row r="3004" spans="1:21" ht="15.5">
      <c r="A3004" s="51">
        <v>328</v>
      </c>
      <c r="B3004" s="51" t="s">
        <v>123</v>
      </c>
      <c r="C3004" s="51" t="s">
        <v>448</v>
      </c>
      <c r="D3004" s="51" t="str">
        <f t="shared" si="46"/>
        <v>GGXCNLGrenada</v>
      </c>
      <c r="E3004" s="51" t="s">
        <v>227</v>
      </c>
      <c r="F3004" s="51" t="s">
        <v>449</v>
      </c>
      <c r="G3004" s="51" t="s">
        <v>450</v>
      </c>
      <c r="H3004" s="51" t="s">
        <v>342</v>
      </c>
      <c r="I3004" s="51" t="s">
        <v>343</v>
      </c>
      <c r="J3004" s="51" t="s">
        <v>1001</v>
      </c>
      <c r="K3004" s="51">
        <v>-0.127</v>
      </c>
      <c r="L3004" s="51">
        <v>-0.16500000000000001</v>
      </c>
      <c r="M3004" s="51">
        <v>-0.115</v>
      </c>
      <c r="N3004" s="51">
        <v>-3.2000000000000001E-2</v>
      </c>
      <c r="O3004" s="51">
        <v>6.6000000000000003E-2</v>
      </c>
      <c r="P3004" s="51">
        <v>9.1999999999999998E-2</v>
      </c>
      <c r="Q3004" s="51">
        <v>0.14499999999999999</v>
      </c>
      <c r="R3004" s="51">
        <v>0.16300000000000001</v>
      </c>
      <c r="S3004" s="51">
        <v>-3.0000000000000001E-3</v>
      </c>
      <c r="T3004" s="51">
        <v>-2.5999999999999999E-2</v>
      </c>
      <c r="U3004" s="51">
        <v>2019</v>
      </c>
    </row>
    <row r="3005" spans="1:21" ht="15.5">
      <c r="A3005" s="51">
        <v>328</v>
      </c>
      <c r="B3005" s="51" t="s">
        <v>123</v>
      </c>
      <c r="C3005" s="51" t="s">
        <v>451</v>
      </c>
      <c r="D3005" s="51" t="str">
        <f t="shared" si="46"/>
        <v>GGXCNL_NGDPGrenada</v>
      </c>
      <c r="E3005" s="51" t="s">
        <v>227</v>
      </c>
      <c r="F3005" s="51" t="s">
        <v>449</v>
      </c>
      <c r="G3005" s="51" t="s">
        <v>450</v>
      </c>
      <c r="H3005" s="51" t="s">
        <v>392</v>
      </c>
      <c r="I3005" s="51"/>
      <c r="J3005" s="51" t="s">
        <v>452</v>
      </c>
      <c r="K3005" s="51">
        <v>-5.8819999999999997</v>
      </c>
      <c r="L3005" s="51">
        <v>-7.25</v>
      </c>
      <c r="M3005" s="51">
        <v>-4.6639999999999997</v>
      </c>
      <c r="N3005" s="51">
        <v>-1.194</v>
      </c>
      <c r="O3005" s="51">
        <v>2.302</v>
      </c>
      <c r="P3005" s="51">
        <v>3.0139999999999998</v>
      </c>
      <c r="Q3005" s="51">
        <v>4.5810000000000004</v>
      </c>
      <c r="R3005" s="51">
        <v>5.0049999999999999</v>
      </c>
      <c r="S3005" s="51">
        <v>-0.111</v>
      </c>
      <c r="T3005" s="51">
        <v>-0.93700000000000006</v>
      </c>
      <c r="U3005" s="51">
        <v>2019</v>
      </c>
    </row>
    <row r="3006" spans="1:21" ht="15.5">
      <c r="A3006" s="51">
        <v>328</v>
      </c>
      <c r="B3006" s="51" t="s">
        <v>123</v>
      </c>
      <c r="C3006" s="51" t="s">
        <v>453</v>
      </c>
      <c r="D3006" s="51" t="str">
        <f t="shared" si="46"/>
        <v>GGSBGrenada</v>
      </c>
      <c r="E3006" s="51" t="s">
        <v>227</v>
      </c>
      <c r="F3006" s="51" t="s">
        <v>454</v>
      </c>
      <c r="G3006" s="51" t="s">
        <v>455</v>
      </c>
      <c r="H3006" s="51" t="s">
        <v>342</v>
      </c>
      <c r="I3006" s="51" t="s">
        <v>343</v>
      </c>
      <c r="J3006" s="51" t="s">
        <v>1001</v>
      </c>
      <c r="K3006" s="51">
        <v>-0.113</v>
      </c>
      <c r="L3006" s="51">
        <v>-0.14699999999999999</v>
      </c>
      <c r="M3006" s="51">
        <v>-0.114</v>
      </c>
      <c r="N3006" s="51">
        <v>-4.2000000000000003E-2</v>
      </c>
      <c r="O3006" s="51">
        <v>6.2E-2</v>
      </c>
      <c r="P3006" s="51">
        <v>8.7999999999999995E-2</v>
      </c>
      <c r="Q3006" s="51">
        <v>0.14000000000000001</v>
      </c>
      <c r="R3006" s="51">
        <v>0.16900000000000001</v>
      </c>
      <c r="S3006" s="51">
        <v>9.1999999999999998E-2</v>
      </c>
      <c r="T3006" s="51">
        <v>7.8E-2</v>
      </c>
      <c r="U3006" s="51">
        <v>2019</v>
      </c>
    </row>
    <row r="3007" spans="1:21" ht="15.5">
      <c r="A3007" s="51">
        <v>328</v>
      </c>
      <c r="B3007" s="51" t="s">
        <v>123</v>
      </c>
      <c r="C3007" s="51" t="s">
        <v>456</v>
      </c>
      <c r="D3007" s="51" t="str">
        <f t="shared" si="46"/>
        <v>GGSB_NPGDPGrenada</v>
      </c>
      <c r="E3007" s="51" t="s">
        <v>227</v>
      </c>
      <c r="F3007" s="51" t="s">
        <v>454</v>
      </c>
      <c r="G3007" s="51" t="s">
        <v>455</v>
      </c>
      <c r="H3007" s="51" t="s">
        <v>380</v>
      </c>
      <c r="I3007" s="51"/>
      <c r="J3007" s="51" t="s">
        <v>505</v>
      </c>
      <c r="K3007" s="51">
        <v>-5.0720000000000001</v>
      </c>
      <c r="L3007" s="51">
        <v>-6.2679999999999998</v>
      </c>
      <c r="M3007" s="51">
        <v>-4.6440000000000001</v>
      </c>
      <c r="N3007" s="51">
        <v>-1.575</v>
      </c>
      <c r="O3007" s="51">
        <v>2.1819999999999999</v>
      </c>
      <c r="P3007" s="51">
        <v>2.9079999999999999</v>
      </c>
      <c r="Q3007" s="51">
        <v>4.4649999999999999</v>
      </c>
      <c r="R3007" s="51">
        <v>5.1360000000000001</v>
      </c>
      <c r="S3007" s="51">
        <v>2.8330000000000002</v>
      </c>
      <c r="T3007" s="51">
        <v>2.3660000000000001</v>
      </c>
      <c r="U3007" s="51">
        <v>2019</v>
      </c>
    </row>
    <row r="3008" spans="1:21" ht="15.5">
      <c r="A3008" s="51">
        <v>328</v>
      </c>
      <c r="B3008" s="51" t="s">
        <v>123</v>
      </c>
      <c r="C3008" s="51" t="s">
        <v>457</v>
      </c>
      <c r="D3008" s="51" t="str">
        <f t="shared" si="46"/>
        <v>GGXONLBGrenada</v>
      </c>
      <c r="E3008" s="51" t="s">
        <v>227</v>
      </c>
      <c r="F3008" s="51" t="s">
        <v>458</v>
      </c>
      <c r="G3008" s="51" t="s">
        <v>459</v>
      </c>
      <c r="H3008" s="51" t="s">
        <v>342</v>
      </c>
      <c r="I3008" s="51" t="s">
        <v>343</v>
      </c>
      <c r="J3008" s="51" t="s">
        <v>1001</v>
      </c>
      <c r="K3008" s="51">
        <v>-5.2999999999999999E-2</v>
      </c>
      <c r="L3008" s="51">
        <v>-0.09</v>
      </c>
      <c r="M3008" s="51">
        <v>-2.8000000000000001E-2</v>
      </c>
      <c r="N3008" s="51">
        <v>5.8000000000000003E-2</v>
      </c>
      <c r="O3008" s="51">
        <v>0.14799999999999999</v>
      </c>
      <c r="P3008" s="51">
        <v>0.17299999999999999</v>
      </c>
      <c r="Q3008" s="51">
        <v>0.20799999999999999</v>
      </c>
      <c r="R3008" s="51">
        <v>0.223</v>
      </c>
      <c r="S3008" s="51">
        <v>5.7000000000000002E-2</v>
      </c>
      <c r="T3008" s="51">
        <v>4.1000000000000002E-2</v>
      </c>
      <c r="U3008" s="51">
        <v>2019</v>
      </c>
    </row>
    <row r="3009" spans="1:21" ht="15.5">
      <c r="A3009" s="51">
        <v>328</v>
      </c>
      <c r="B3009" s="51" t="s">
        <v>123</v>
      </c>
      <c r="C3009" s="51" t="s">
        <v>460</v>
      </c>
      <c r="D3009" s="51" t="str">
        <f t="shared" si="46"/>
        <v>GGXONLB_NGDPGrenada</v>
      </c>
      <c r="E3009" s="51" t="s">
        <v>227</v>
      </c>
      <c r="F3009" s="51" t="s">
        <v>458</v>
      </c>
      <c r="G3009" s="51" t="s">
        <v>459</v>
      </c>
      <c r="H3009" s="51" t="s">
        <v>392</v>
      </c>
      <c r="I3009" s="51"/>
      <c r="J3009" s="51" t="s">
        <v>461</v>
      </c>
      <c r="K3009" s="51">
        <v>-2.472</v>
      </c>
      <c r="L3009" s="51">
        <v>-3.9390000000000001</v>
      </c>
      <c r="M3009" s="51">
        <v>-1.121</v>
      </c>
      <c r="N3009" s="51">
        <v>2.1459999999999999</v>
      </c>
      <c r="O3009" s="51">
        <v>5.1719999999999997</v>
      </c>
      <c r="P3009" s="51">
        <v>5.6790000000000003</v>
      </c>
      <c r="Q3009" s="51">
        <v>6.585</v>
      </c>
      <c r="R3009" s="51">
        <v>6.8680000000000003</v>
      </c>
      <c r="S3009" s="51">
        <v>2.0190000000000001</v>
      </c>
      <c r="T3009" s="51">
        <v>1.4430000000000001</v>
      </c>
      <c r="U3009" s="51">
        <v>2019</v>
      </c>
    </row>
    <row r="3010" spans="1:21" ht="15.5">
      <c r="A3010" s="51">
        <v>328</v>
      </c>
      <c r="B3010" s="51" t="s">
        <v>123</v>
      </c>
      <c r="C3010" s="51" t="s">
        <v>462</v>
      </c>
      <c r="D3010" s="51" t="str">
        <f t="shared" si="46"/>
        <v>GGXWDNGrenada</v>
      </c>
      <c r="E3010" s="51" t="s">
        <v>227</v>
      </c>
      <c r="F3010" s="51" t="s">
        <v>463</v>
      </c>
      <c r="G3010" s="51" t="s">
        <v>464</v>
      </c>
      <c r="H3010" s="51" t="s">
        <v>342</v>
      </c>
      <c r="I3010" s="51" t="s">
        <v>343</v>
      </c>
      <c r="J3010" s="51"/>
      <c r="K3010" s="51"/>
      <c r="L3010" s="51"/>
      <c r="M3010" s="51"/>
      <c r="N3010" s="51"/>
      <c r="O3010" s="51"/>
      <c r="P3010" s="51"/>
      <c r="Q3010" s="51"/>
      <c r="R3010" s="51"/>
      <c r="S3010" s="51"/>
      <c r="T3010" s="51"/>
      <c r="U3010" s="51"/>
    </row>
    <row r="3011" spans="1:21" ht="15.5">
      <c r="A3011" s="51">
        <v>328</v>
      </c>
      <c r="B3011" s="51" t="s">
        <v>123</v>
      </c>
      <c r="C3011" s="51" t="s">
        <v>465</v>
      </c>
      <c r="D3011" s="51" t="str">
        <f t="shared" ref="D3011:D3074" si="47">C3011&amp;E3011</f>
        <v>GGXWDN_NGDPGrenada</v>
      </c>
      <c r="E3011" s="51" t="s">
        <v>227</v>
      </c>
      <c r="F3011" s="51" t="s">
        <v>463</v>
      </c>
      <c r="G3011" s="51" t="s">
        <v>464</v>
      </c>
      <c r="H3011" s="51" t="s">
        <v>392</v>
      </c>
      <c r="I3011" s="51"/>
      <c r="J3011" s="51"/>
      <c r="K3011" s="51"/>
      <c r="L3011" s="51"/>
      <c r="M3011" s="51"/>
      <c r="N3011" s="51"/>
      <c r="O3011" s="51"/>
      <c r="P3011" s="51"/>
      <c r="Q3011" s="51"/>
      <c r="R3011" s="51"/>
      <c r="S3011" s="51"/>
      <c r="T3011" s="51"/>
      <c r="U3011" s="51"/>
    </row>
    <row r="3012" spans="1:21" ht="15.5">
      <c r="A3012" s="51">
        <v>328</v>
      </c>
      <c r="B3012" s="51" t="s">
        <v>123</v>
      </c>
      <c r="C3012" s="51" t="s">
        <v>466</v>
      </c>
      <c r="D3012" s="51" t="str">
        <f t="shared" si="47"/>
        <v>GGXWDGGrenada</v>
      </c>
      <c r="E3012" s="51" t="s">
        <v>227</v>
      </c>
      <c r="F3012" s="51" t="s">
        <v>467</v>
      </c>
      <c r="G3012" s="51" t="s">
        <v>468</v>
      </c>
      <c r="H3012" s="51" t="s">
        <v>342</v>
      </c>
      <c r="I3012" s="51" t="s">
        <v>343</v>
      </c>
      <c r="J3012" s="51" t="s">
        <v>1001</v>
      </c>
      <c r="K3012" s="51">
        <v>2.2320000000000002</v>
      </c>
      <c r="L3012" s="51">
        <v>2.4580000000000002</v>
      </c>
      <c r="M3012" s="51">
        <v>2.504</v>
      </c>
      <c r="N3012" s="51">
        <v>2.4249999999999998</v>
      </c>
      <c r="O3012" s="51">
        <v>2.3380000000000001</v>
      </c>
      <c r="P3012" s="51">
        <v>2.1309999999999998</v>
      </c>
      <c r="Q3012" s="51">
        <v>2.0310000000000001</v>
      </c>
      <c r="R3012" s="51">
        <v>1.9419999999999999</v>
      </c>
      <c r="S3012" s="51">
        <v>1.978</v>
      </c>
      <c r="T3012" s="51">
        <v>2.093</v>
      </c>
      <c r="U3012" s="51">
        <v>2019</v>
      </c>
    </row>
    <row r="3013" spans="1:21" ht="15.5">
      <c r="A3013" s="51">
        <v>328</v>
      </c>
      <c r="B3013" s="51" t="s">
        <v>123</v>
      </c>
      <c r="C3013" s="51" t="s">
        <v>469</v>
      </c>
      <c r="D3013" s="51" t="str">
        <f t="shared" si="47"/>
        <v>GGXWDG_NGDPGrenada</v>
      </c>
      <c r="E3013" s="51" t="s">
        <v>227</v>
      </c>
      <c r="F3013" s="51" t="s">
        <v>467</v>
      </c>
      <c r="G3013" s="51" t="s">
        <v>468</v>
      </c>
      <c r="H3013" s="51" t="s">
        <v>392</v>
      </c>
      <c r="I3013" s="51"/>
      <c r="J3013" s="51" t="s">
        <v>470</v>
      </c>
      <c r="K3013" s="51">
        <v>103.33799999999999</v>
      </c>
      <c r="L3013" s="51">
        <v>108.059</v>
      </c>
      <c r="M3013" s="51">
        <v>101.764</v>
      </c>
      <c r="N3013" s="51">
        <v>90.1</v>
      </c>
      <c r="O3013" s="51">
        <v>81.567999999999998</v>
      </c>
      <c r="P3013" s="51">
        <v>70.108999999999995</v>
      </c>
      <c r="Q3013" s="51">
        <v>64.358000000000004</v>
      </c>
      <c r="R3013" s="51">
        <v>59.704000000000001</v>
      </c>
      <c r="S3013" s="51">
        <v>70.626999999999995</v>
      </c>
      <c r="T3013" s="51">
        <v>74.459999999999994</v>
      </c>
      <c r="U3013" s="51">
        <v>2019</v>
      </c>
    </row>
    <row r="3014" spans="1:21" ht="15.5">
      <c r="A3014" s="51">
        <v>328</v>
      </c>
      <c r="B3014" s="51" t="s">
        <v>123</v>
      </c>
      <c r="C3014" s="51" t="s">
        <v>471</v>
      </c>
      <c r="D3014" s="51" t="str">
        <f t="shared" si="47"/>
        <v>NGDP_FYGrenada</v>
      </c>
      <c r="E3014" s="51" t="s">
        <v>227</v>
      </c>
      <c r="F3014" s="51" t="s">
        <v>472</v>
      </c>
      <c r="G3014" s="51" t="s">
        <v>473</v>
      </c>
      <c r="H3014" s="51" t="s">
        <v>342</v>
      </c>
      <c r="I3014" s="51" t="s">
        <v>343</v>
      </c>
      <c r="J3014" s="51" t="s">
        <v>1001</v>
      </c>
      <c r="K3014" s="51">
        <v>2.16</v>
      </c>
      <c r="L3014" s="51">
        <v>2.2749999999999999</v>
      </c>
      <c r="M3014" s="51">
        <v>2.4609999999999999</v>
      </c>
      <c r="N3014" s="51">
        <v>2.6920000000000002</v>
      </c>
      <c r="O3014" s="51">
        <v>2.8660000000000001</v>
      </c>
      <c r="P3014" s="51">
        <v>3.0390000000000001</v>
      </c>
      <c r="Q3014" s="51">
        <v>3.1549999999999998</v>
      </c>
      <c r="R3014" s="51">
        <v>3.254</v>
      </c>
      <c r="S3014" s="51">
        <v>2.8</v>
      </c>
      <c r="T3014" s="51">
        <v>2.8119999999999998</v>
      </c>
      <c r="U3014" s="51">
        <v>2019</v>
      </c>
    </row>
    <row r="3015" spans="1:21" ht="15.5">
      <c r="A3015" s="51">
        <v>328</v>
      </c>
      <c r="B3015" s="51" t="s">
        <v>123</v>
      </c>
      <c r="C3015" s="51" t="s">
        <v>474</v>
      </c>
      <c r="D3015" s="51" t="str">
        <f t="shared" si="47"/>
        <v>BCAGrenada</v>
      </c>
      <c r="E3015" s="51" t="s">
        <v>227</v>
      </c>
      <c r="F3015" s="51" t="s">
        <v>475</v>
      </c>
      <c r="G3015" s="51" t="s">
        <v>476</v>
      </c>
      <c r="H3015" s="51" t="s">
        <v>352</v>
      </c>
      <c r="I3015" s="51" t="s">
        <v>343</v>
      </c>
      <c r="J3015" s="51" t="s">
        <v>1002</v>
      </c>
      <c r="K3015" s="51" t="s">
        <v>95</v>
      </c>
      <c r="L3015" s="51" t="s">
        <v>95</v>
      </c>
      <c r="M3015" s="51">
        <v>-0.105</v>
      </c>
      <c r="N3015" s="51">
        <v>-0.125</v>
      </c>
      <c r="O3015" s="51">
        <v>-0.11700000000000001</v>
      </c>
      <c r="P3015" s="51">
        <v>-0.16200000000000001</v>
      </c>
      <c r="Q3015" s="51">
        <v>-0.186</v>
      </c>
      <c r="R3015" s="51">
        <v>-0.191</v>
      </c>
      <c r="S3015" s="51">
        <v>-0.17799999999999999</v>
      </c>
      <c r="T3015" s="51">
        <v>-0.24399999999999999</v>
      </c>
      <c r="U3015" s="51">
        <v>2018</v>
      </c>
    </row>
    <row r="3016" spans="1:21" ht="15.5">
      <c r="A3016" s="51">
        <v>328</v>
      </c>
      <c r="B3016" s="51" t="s">
        <v>123</v>
      </c>
      <c r="C3016" s="51" t="s">
        <v>478</v>
      </c>
      <c r="D3016" s="51" t="str">
        <f t="shared" si="47"/>
        <v>BCA_NGDPDGrenada</v>
      </c>
      <c r="E3016" s="51" t="s">
        <v>227</v>
      </c>
      <c r="F3016" s="51" t="s">
        <v>475</v>
      </c>
      <c r="G3016" s="51" t="s">
        <v>476</v>
      </c>
      <c r="H3016" s="51" t="s">
        <v>392</v>
      </c>
      <c r="I3016" s="51"/>
      <c r="J3016" s="51" t="s">
        <v>479</v>
      </c>
      <c r="K3016" s="51" t="s">
        <v>95</v>
      </c>
      <c r="L3016" s="51" t="s">
        <v>95</v>
      </c>
      <c r="M3016" s="51">
        <v>-11.553000000000001</v>
      </c>
      <c r="N3016" s="51">
        <v>-12.507</v>
      </c>
      <c r="O3016" s="51">
        <v>-11.048999999999999</v>
      </c>
      <c r="P3016" s="51">
        <v>-14.435</v>
      </c>
      <c r="Q3016" s="51">
        <v>-15.922000000000001</v>
      </c>
      <c r="R3016" s="51">
        <v>-15.861000000000001</v>
      </c>
      <c r="S3016" s="51">
        <v>-17.187000000000001</v>
      </c>
      <c r="T3016" s="51">
        <v>-23.411000000000001</v>
      </c>
      <c r="U3016" s="51">
        <v>2018</v>
      </c>
    </row>
    <row r="3017" spans="1:21" ht="15.5">
      <c r="A3017" s="51">
        <v>258</v>
      </c>
      <c r="B3017" s="51" t="s">
        <v>1003</v>
      </c>
      <c r="C3017" s="51" t="s">
        <v>338</v>
      </c>
      <c r="D3017" s="51" t="str">
        <f t="shared" si="47"/>
        <v>NGDP_RGuatemala</v>
      </c>
      <c r="E3017" s="51" t="s">
        <v>281</v>
      </c>
      <c r="F3017" s="51" t="s">
        <v>340</v>
      </c>
      <c r="G3017" s="51" t="s">
        <v>341</v>
      </c>
      <c r="H3017" s="51" t="s">
        <v>342</v>
      </c>
      <c r="I3017" s="51" t="s">
        <v>343</v>
      </c>
      <c r="J3017" s="51" t="s">
        <v>1004</v>
      </c>
      <c r="K3017" s="51">
        <v>402.36</v>
      </c>
      <c r="L3017" s="51">
        <v>416.38299999999998</v>
      </c>
      <c r="M3017" s="51">
        <v>434.887</v>
      </c>
      <c r="N3017" s="51">
        <v>452.68400000000003</v>
      </c>
      <c r="O3017" s="51">
        <v>464.80500000000001</v>
      </c>
      <c r="P3017" s="51">
        <v>478.85899999999998</v>
      </c>
      <c r="Q3017" s="51">
        <v>494.25299999999999</v>
      </c>
      <c r="R3017" s="51">
        <v>513.26199999999994</v>
      </c>
      <c r="S3017" s="51">
        <v>505.56299999999999</v>
      </c>
      <c r="T3017" s="51">
        <v>528.31399999999996</v>
      </c>
      <c r="U3017" s="51">
        <v>2019</v>
      </c>
    </row>
    <row r="3018" spans="1:21" ht="15.5">
      <c r="A3018" s="51">
        <v>258</v>
      </c>
      <c r="B3018" s="51" t="s">
        <v>1003</v>
      </c>
      <c r="C3018" s="51" t="s">
        <v>345</v>
      </c>
      <c r="D3018" s="51" t="str">
        <f t="shared" si="47"/>
        <v>NGDP_RPCHGuatemala</v>
      </c>
      <c r="E3018" s="51" t="s">
        <v>281</v>
      </c>
      <c r="F3018" s="51" t="s">
        <v>340</v>
      </c>
      <c r="G3018" s="51" t="s">
        <v>346</v>
      </c>
      <c r="H3018" s="51" t="s">
        <v>347</v>
      </c>
      <c r="I3018" s="51"/>
      <c r="J3018" s="51" t="s">
        <v>348</v>
      </c>
      <c r="K3018" s="51">
        <v>3.1480000000000001</v>
      </c>
      <c r="L3018" s="51">
        <v>3.4849999999999999</v>
      </c>
      <c r="M3018" s="51">
        <v>4.444</v>
      </c>
      <c r="N3018" s="51">
        <v>4.0919999999999996</v>
      </c>
      <c r="O3018" s="51">
        <v>2.6779999999999999</v>
      </c>
      <c r="P3018" s="51">
        <v>3.0230000000000001</v>
      </c>
      <c r="Q3018" s="51">
        <v>3.2149999999999999</v>
      </c>
      <c r="R3018" s="51">
        <v>3.8460000000000001</v>
      </c>
      <c r="S3018" s="51">
        <v>-1.5</v>
      </c>
      <c r="T3018" s="51">
        <v>4.5</v>
      </c>
      <c r="U3018" s="51">
        <v>2019</v>
      </c>
    </row>
    <row r="3019" spans="1:21" ht="15.5">
      <c r="A3019" s="51">
        <v>258</v>
      </c>
      <c r="B3019" s="51" t="s">
        <v>1003</v>
      </c>
      <c r="C3019" s="51" t="s">
        <v>349</v>
      </c>
      <c r="D3019" s="51" t="str">
        <f t="shared" si="47"/>
        <v>NGDPGuatemala</v>
      </c>
      <c r="E3019" s="51" t="s">
        <v>281</v>
      </c>
      <c r="F3019" s="51" t="s">
        <v>155</v>
      </c>
      <c r="G3019" s="51" t="s">
        <v>350</v>
      </c>
      <c r="H3019" s="51" t="s">
        <v>342</v>
      </c>
      <c r="I3019" s="51" t="s">
        <v>343</v>
      </c>
      <c r="J3019" s="51" t="s">
        <v>1004</v>
      </c>
      <c r="K3019" s="51">
        <v>390.93200000000002</v>
      </c>
      <c r="L3019" s="51">
        <v>416.38299999999998</v>
      </c>
      <c r="M3019" s="51">
        <v>447.32600000000002</v>
      </c>
      <c r="N3019" s="51">
        <v>476.02300000000002</v>
      </c>
      <c r="O3019" s="51">
        <v>502.00200000000001</v>
      </c>
      <c r="P3019" s="51">
        <v>526.20000000000005</v>
      </c>
      <c r="Q3019" s="51">
        <v>549.79</v>
      </c>
      <c r="R3019" s="51">
        <v>590.41700000000003</v>
      </c>
      <c r="S3019" s="51">
        <v>595.14200000000005</v>
      </c>
      <c r="T3019" s="51">
        <v>640.529</v>
      </c>
      <c r="U3019" s="51">
        <v>2019</v>
      </c>
    </row>
    <row r="3020" spans="1:21" ht="15.5">
      <c r="A3020" s="51">
        <v>258</v>
      </c>
      <c r="B3020" s="51" t="s">
        <v>1003</v>
      </c>
      <c r="C3020" s="51" t="s">
        <v>157</v>
      </c>
      <c r="D3020" s="51" t="str">
        <f t="shared" si="47"/>
        <v>NGDPDGuatemala</v>
      </c>
      <c r="E3020" s="51" t="s">
        <v>281</v>
      </c>
      <c r="F3020" s="51" t="s">
        <v>155</v>
      </c>
      <c r="G3020" s="51" t="s">
        <v>351</v>
      </c>
      <c r="H3020" s="51" t="s">
        <v>352</v>
      </c>
      <c r="I3020" s="51" t="s">
        <v>343</v>
      </c>
      <c r="J3020" s="51" t="s">
        <v>353</v>
      </c>
      <c r="K3020" s="51">
        <v>49.902000000000001</v>
      </c>
      <c r="L3020" s="51">
        <v>52.988999999999997</v>
      </c>
      <c r="M3020" s="51">
        <v>57.835000000000001</v>
      </c>
      <c r="N3020" s="51">
        <v>62.18</v>
      </c>
      <c r="O3020" s="51">
        <v>66.034000000000006</v>
      </c>
      <c r="P3020" s="51">
        <v>71.582999999999998</v>
      </c>
      <c r="Q3020" s="51">
        <v>73.120999999999995</v>
      </c>
      <c r="R3020" s="51">
        <v>76.694000000000003</v>
      </c>
      <c r="S3020" s="51">
        <v>77.072999999999993</v>
      </c>
      <c r="T3020" s="51">
        <v>81.402000000000001</v>
      </c>
      <c r="U3020" s="51">
        <v>2019</v>
      </c>
    </row>
    <row r="3021" spans="1:21" ht="15.5">
      <c r="A3021" s="51">
        <v>258</v>
      </c>
      <c r="B3021" s="51" t="s">
        <v>1003</v>
      </c>
      <c r="C3021" s="51" t="s">
        <v>354</v>
      </c>
      <c r="D3021" s="51" t="str">
        <f t="shared" si="47"/>
        <v>PPPGDPGuatemala</v>
      </c>
      <c r="E3021" s="51" t="s">
        <v>281</v>
      </c>
      <c r="F3021" s="51" t="s">
        <v>155</v>
      </c>
      <c r="G3021" s="51" t="s">
        <v>355</v>
      </c>
      <c r="H3021" s="51" t="s">
        <v>356</v>
      </c>
      <c r="I3021" s="51" t="s">
        <v>343</v>
      </c>
      <c r="J3021" s="51" t="s">
        <v>353</v>
      </c>
      <c r="K3021" s="51">
        <v>107.167</v>
      </c>
      <c r="L3021" s="51">
        <v>112.026</v>
      </c>
      <c r="M3021" s="51">
        <v>118.754</v>
      </c>
      <c r="N3021" s="51">
        <v>127.566</v>
      </c>
      <c r="O3021" s="51">
        <v>130.131</v>
      </c>
      <c r="P3021" s="51">
        <v>133.80500000000001</v>
      </c>
      <c r="Q3021" s="51">
        <v>141.423</v>
      </c>
      <c r="R3021" s="51">
        <v>149.483</v>
      </c>
      <c r="S3021" s="51">
        <v>149.02600000000001</v>
      </c>
      <c r="T3021" s="51">
        <v>158.57</v>
      </c>
      <c r="U3021" s="51">
        <v>2019</v>
      </c>
    </row>
    <row r="3022" spans="1:21" ht="15.5">
      <c r="A3022" s="51">
        <v>258</v>
      </c>
      <c r="B3022" s="51" t="s">
        <v>1003</v>
      </c>
      <c r="C3022" s="51" t="s">
        <v>357</v>
      </c>
      <c r="D3022" s="51" t="str">
        <f t="shared" si="47"/>
        <v>NGDP_DGuatemala</v>
      </c>
      <c r="E3022" s="51" t="s">
        <v>281</v>
      </c>
      <c r="F3022" s="51" t="s">
        <v>358</v>
      </c>
      <c r="G3022" s="51" t="s">
        <v>359</v>
      </c>
      <c r="H3022" s="51" t="s">
        <v>360</v>
      </c>
      <c r="I3022" s="51"/>
      <c r="J3022" s="51" t="s">
        <v>361</v>
      </c>
      <c r="K3022" s="51">
        <v>97.16</v>
      </c>
      <c r="L3022" s="51">
        <v>100</v>
      </c>
      <c r="M3022" s="51">
        <v>102.86</v>
      </c>
      <c r="N3022" s="51">
        <v>105.15600000000001</v>
      </c>
      <c r="O3022" s="51">
        <v>108.003</v>
      </c>
      <c r="P3022" s="51">
        <v>109.886</v>
      </c>
      <c r="Q3022" s="51">
        <v>111.236</v>
      </c>
      <c r="R3022" s="51">
        <v>115.032</v>
      </c>
      <c r="S3022" s="51">
        <v>117.71899999999999</v>
      </c>
      <c r="T3022" s="51">
        <v>121.24</v>
      </c>
      <c r="U3022" s="51">
        <v>2019</v>
      </c>
    </row>
    <row r="3023" spans="1:21" ht="15.5">
      <c r="A3023" s="51">
        <v>258</v>
      </c>
      <c r="B3023" s="51" t="s">
        <v>1003</v>
      </c>
      <c r="C3023" s="51" t="s">
        <v>362</v>
      </c>
      <c r="D3023" s="51" t="str">
        <f t="shared" si="47"/>
        <v>NGDPRPCGuatemala</v>
      </c>
      <c r="E3023" s="51" t="s">
        <v>281</v>
      </c>
      <c r="F3023" s="51" t="s">
        <v>363</v>
      </c>
      <c r="G3023" s="51" t="s">
        <v>364</v>
      </c>
      <c r="H3023" s="51" t="s">
        <v>342</v>
      </c>
      <c r="I3023" s="51" t="s">
        <v>333</v>
      </c>
      <c r="J3023" s="51" t="s">
        <v>365</v>
      </c>
      <c r="K3023" s="51">
        <v>26347.9</v>
      </c>
      <c r="L3023" s="51">
        <v>26697.71</v>
      </c>
      <c r="M3023" s="51">
        <v>27310.93</v>
      </c>
      <c r="N3023" s="51">
        <v>27853.279999999999</v>
      </c>
      <c r="O3023" s="51">
        <v>28029.93</v>
      </c>
      <c r="P3023" s="51">
        <v>28302.65</v>
      </c>
      <c r="Q3023" s="51">
        <v>28631.14</v>
      </c>
      <c r="R3023" s="51">
        <v>29140.53</v>
      </c>
      <c r="S3023" s="51">
        <v>28132.14</v>
      </c>
      <c r="T3023" s="51">
        <v>28812.98</v>
      </c>
      <c r="U3023" s="51">
        <v>2019</v>
      </c>
    </row>
    <row r="3024" spans="1:21" ht="15.5">
      <c r="A3024" s="51">
        <v>258</v>
      </c>
      <c r="B3024" s="51" t="s">
        <v>1003</v>
      </c>
      <c r="C3024" s="51" t="s">
        <v>366</v>
      </c>
      <c r="D3024" s="51" t="str">
        <f t="shared" si="47"/>
        <v>NGDPRPPPPCGuatemala</v>
      </c>
      <c r="E3024" s="51" t="s">
        <v>281</v>
      </c>
      <c r="F3024" s="51" t="s">
        <v>363</v>
      </c>
      <c r="G3024" s="51" t="s">
        <v>367</v>
      </c>
      <c r="H3024" s="51" t="s">
        <v>368</v>
      </c>
      <c r="I3024" s="51" t="s">
        <v>333</v>
      </c>
      <c r="J3024" s="51" t="s">
        <v>365</v>
      </c>
      <c r="K3024" s="51">
        <v>7362.26</v>
      </c>
      <c r="L3024" s="51">
        <v>7460</v>
      </c>
      <c r="M3024" s="51">
        <v>7631.35</v>
      </c>
      <c r="N3024" s="51">
        <v>7782.9</v>
      </c>
      <c r="O3024" s="51">
        <v>7832.26</v>
      </c>
      <c r="P3024" s="51">
        <v>7908.46</v>
      </c>
      <c r="Q3024" s="51">
        <v>8000.25</v>
      </c>
      <c r="R3024" s="51">
        <v>8142.59</v>
      </c>
      <c r="S3024" s="51">
        <v>7860.82</v>
      </c>
      <c r="T3024" s="51">
        <v>8051.06</v>
      </c>
      <c r="U3024" s="51">
        <v>2019</v>
      </c>
    </row>
    <row r="3025" spans="1:21" ht="15.5">
      <c r="A3025" s="51">
        <v>258</v>
      </c>
      <c r="B3025" s="51" t="s">
        <v>1003</v>
      </c>
      <c r="C3025" s="51" t="s">
        <v>369</v>
      </c>
      <c r="D3025" s="51" t="str">
        <f t="shared" si="47"/>
        <v>NGDPPCGuatemala</v>
      </c>
      <c r="E3025" s="51" t="s">
        <v>281</v>
      </c>
      <c r="F3025" s="51" t="s">
        <v>370</v>
      </c>
      <c r="G3025" s="51" t="s">
        <v>371</v>
      </c>
      <c r="H3025" s="51" t="s">
        <v>342</v>
      </c>
      <c r="I3025" s="51" t="s">
        <v>333</v>
      </c>
      <c r="J3025" s="51" t="s">
        <v>372</v>
      </c>
      <c r="K3025" s="51">
        <v>25599.54</v>
      </c>
      <c r="L3025" s="51">
        <v>26697.71</v>
      </c>
      <c r="M3025" s="51">
        <v>28092.11</v>
      </c>
      <c r="N3025" s="51">
        <v>29289.33</v>
      </c>
      <c r="O3025" s="51">
        <v>30273.040000000001</v>
      </c>
      <c r="P3025" s="51">
        <v>31100.77</v>
      </c>
      <c r="Q3025" s="51">
        <v>31848.27</v>
      </c>
      <c r="R3025" s="51">
        <v>33520.99</v>
      </c>
      <c r="S3025" s="51">
        <v>33116.769999999997</v>
      </c>
      <c r="T3025" s="51">
        <v>34932.92</v>
      </c>
      <c r="U3025" s="51">
        <v>2019</v>
      </c>
    </row>
    <row r="3026" spans="1:21" ht="15.5">
      <c r="A3026" s="51">
        <v>258</v>
      </c>
      <c r="B3026" s="51" t="s">
        <v>1003</v>
      </c>
      <c r="C3026" s="51" t="s">
        <v>373</v>
      </c>
      <c r="D3026" s="51" t="str">
        <f t="shared" si="47"/>
        <v>NGDPDPCGuatemala</v>
      </c>
      <c r="E3026" s="51" t="s">
        <v>281</v>
      </c>
      <c r="F3026" s="51" t="s">
        <v>370</v>
      </c>
      <c r="G3026" s="51" t="s">
        <v>374</v>
      </c>
      <c r="H3026" s="51" t="s">
        <v>352</v>
      </c>
      <c r="I3026" s="51" t="s">
        <v>333</v>
      </c>
      <c r="J3026" s="51" t="s">
        <v>372</v>
      </c>
      <c r="K3026" s="51">
        <v>3267.78</v>
      </c>
      <c r="L3026" s="51">
        <v>3397.54</v>
      </c>
      <c r="M3026" s="51">
        <v>3632.03</v>
      </c>
      <c r="N3026" s="51">
        <v>3825.88</v>
      </c>
      <c r="O3026" s="51">
        <v>3982.17</v>
      </c>
      <c r="P3026" s="51">
        <v>4230.8500000000004</v>
      </c>
      <c r="Q3026" s="51">
        <v>4235.78</v>
      </c>
      <c r="R3026" s="51">
        <v>4354.34</v>
      </c>
      <c r="S3026" s="51">
        <v>4288.75</v>
      </c>
      <c r="T3026" s="51">
        <v>4439.46</v>
      </c>
      <c r="U3026" s="51">
        <v>2019</v>
      </c>
    </row>
    <row r="3027" spans="1:21" ht="15.5">
      <c r="A3027" s="51">
        <v>258</v>
      </c>
      <c r="B3027" s="51" t="s">
        <v>1003</v>
      </c>
      <c r="C3027" s="51" t="s">
        <v>375</v>
      </c>
      <c r="D3027" s="51" t="str">
        <f t="shared" si="47"/>
        <v>PPPPCGuatemala</v>
      </c>
      <c r="E3027" s="51" t="s">
        <v>281</v>
      </c>
      <c r="F3027" s="51" t="s">
        <v>370</v>
      </c>
      <c r="G3027" s="51" t="s">
        <v>376</v>
      </c>
      <c r="H3027" s="51" t="s">
        <v>356</v>
      </c>
      <c r="I3027" s="51" t="s">
        <v>333</v>
      </c>
      <c r="J3027" s="51" t="s">
        <v>372</v>
      </c>
      <c r="K3027" s="51">
        <v>7017.65</v>
      </c>
      <c r="L3027" s="51">
        <v>7182.92</v>
      </c>
      <c r="M3027" s="51">
        <v>7457.75</v>
      </c>
      <c r="N3027" s="51">
        <v>7849.06</v>
      </c>
      <c r="O3027" s="51">
        <v>7847.52</v>
      </c>
      <c r="P3027" s="51">
        <v>7908.46</v>
      </c>
      <c r="Q3027" s="51">
        <v>8192.33</v>
      </c>
      <c r="R3027" s="51">
        <v>8486.94</v>
      </c>
      <c r="S3027" s="51">
        <v>8292.58</v>
      </c>
      <c r="T3027" s="51">
        <v>8648.0400000000009</v>
      </c>
      <c r="U3027" s="51">
        <v>2019</v>
      </c>
    </row>
    <row r="3028" spans="1:21" ht="15.5">
      <c r="A3028" s="51">
        <v>258</v>
      </c>
      <c r="B3028" s="51" t="s">
        <v>1003</v>
      </c>
      <c r="C3028" s="51" t="s">
        <v>377</v>
      </c>
      <c r="D3028" s="51" t="str">
        <f t="shared" si="47"/>
        <v>NGAP_NPGDPGuatemala</v>
      </c>
      <c r="E3028" s="51" t="s">
        <v>281</v>
      </c>
      <c r="F3028" s="51" t="s">
        <v>378</v>
      </c>
      <c r="G3028" s="51" t="s">
        <v>379</v>
      </c>
      <c r="H3028" s="51" t="s">
        <v>380</v>
      </c>
      <c r="I3028" s="51"/>
      <c r="J3028" s="51"/>
      <c r="K3028" s="51"/>
      <c r="L3028" s="51"/>
      <c r="M3028" s="51"/>
      <c r="N3028" s="51"/>
      <c r="O3028" s="51"/>
      <c r="P3028" s="51"/>
      <c r="Q3028" s="51"/>
      <c r="R3028" s="51"/>
      <c r="S3028" s="51"/>
      <c r="T3028" s="51"/>
      <c r="U3028" s="51"/>
    </row>
    <row r="3029" spans="1:21" ht="15.5">
      <c r="A3029" s="51">
        <v>258</v>
      </c>
      <c r="B3029" s="51" t="s">
        <v>1003</v>
      </c>
      <c r="C3029" s="51" t="s">
        <v>381</v>
      </c>
      <c r="D3029" s="51" t="str">
        <f t="shared" si="47"/>
        <v>PPPSHGuatemala</v>
      </c>
      <c r="E3029" s="51" t="s">
        <v>281</v>
      </c>
      <c r="F3029" s="51" t="s">
        <v>382</v>
      </c>
      <c r="G3029" s="51" t="s">
        <v>383</v>
      </c>
      <c r="H3029" s="51" t="s">
        <v>384</v>
      </c>
      <c r="I3029" s="51"/>
      <c r="J3029" s="51" t="s">
        <v>353</v>
      </c>
      <c r="K3029" s="51">
        <v>0.107</v>
      </c>
      <c r="L3029" s="51">
        <v>0.107</v>
      </c>
      <c r="M3029" s="51">
        <v>0.109</v>
      </c>
      <c r="N3029" s="51">
        <v>0.115</v>
      </c>
      <c r="O3029" s="51">
        <v>0.113</v>
      </c>
      <c r="P3029" s="51">
        <v>0.11</v>
      </c>
      <c r="Q3029" s="51">
        <v>0.11</v>
      </c>
      <c r="R3029" s="51">
        <v>0.111</v>
      </c>
      <c r="S3029" s="51">
        <v>0.113</v>
      </c>
      <c r="T3029" s="51">
        <v>0.112</v>
      </c>
      <c r="U3029" s="51">
        <v>2019</v>
      </c>
    </row>
    <row r="3030" spans="1:21" ht="15.5">
      <c r="A3030" s="51">
        <v>258</v>
      </c>
      <c r="B3030" s="51" t="s">
        <v>1003</v>
      </c>
      <c r="C3030" s="51" t="s">
        <v>385</v>
      </c>
      <c r="D3030" s="51" t="str">
        <f t="shared" si="47"/>
        <v>PPPEXGuatemala</v>
      </c>
      <c r="E3030" s="51" t="s">
        <v>281</v>
      </c>
      <c r="F3030" s="51" t="s">
        <v>386</v>
      </c>
      <c r="G3030" s="51" t="s">
        <v>387</v>
      </c>
      <c r="H3030" s="51" t="s">
        <v>388</v>
      </c>
      <c r="I3030" s="51"/>
      <c r="J3030" s="51" t="s">
        <v>353</v>
      </c>
      <c r="K3030" s="51">
        <v>3.6480000000000001</v>
      </c>
      <c r="L3030" s="51">
        <v>3.7170000000000001</v>
      </c>
      <c r="M3030" s="51">
        <v>3.7669999999999999</v>
      </c>
      <c r="N3030" s="51">
        <v>3.7320000000000002</v>
      </c>
      <c r="O3030" s="51">
        <v>3.8580000000000001</v>
      </c>
      <c r="P3030" s="51">
        <v>3.9329999999999998</v>
      </c>
      <c r="Q3030" s="51">
        <v>3.8879999999999999</v>
      </c>
      <c r="R3030" s="51">
        <v>3.95</v>
      </c>
      <c r="S3030" s="51">
        <v>3.9940000000000002</v>
      </c>
      <c r="T3030" s="51">
        <v>4.0389999999999997</v>
      </c>
      <c r="U3030" s="51">
        <v>2019</v>
      </c>
    </row>
    <row r="3031" spans="1:21" ht="15.5">
      <c r="A3031" s="51">
        <v>258</v>
      </c>
      <c r="B3031" s="51" t="s">
        <v>1003</v>
      </c>
      <c r="C3031" s="51" t="s">
        <v>389</v>
      </c>
      <c r="D3031" s="51" t="str">
        <f t="shared" si="47"/>
        <v>NID_NGDPGuatemala</v>
      </c>
      <c r="E3031" s="51" t="s">
        <v>281</v>
      </c>
      <c r="F3031" s="51" t="s">
        <v>390</v>
      </c>
      <c r="G3031" s="51" t="s">
        <v>391</v>
      </c>
      <c r="H3031" s="51" t="s">
        <v>392</v>
      </c>
      <c r="I3031" s="51"/>
      <c r="J3031" s="51" t="s">
        <v>1004</v>
      </c>
      <c r="K3031" s="51">
        <v>15.922000000000001</v>
      </c>
      <c r="L3031" s="51">
        <v>15.843</v>
      </c>
      <c r="M3031" s="51">
        <v>15.071</v>
      </c>
      <c r="N3031" s="51">
        <v>14.827999999999999</v>
      </c>
      <c r="O3031" s="51">
        <v>13.862</v>
      </c>
      <c r="P3031" s="51">
        <v>13.619</v>
      </c>
      <c r="Q3031" s="51">
        <v>13.879</v>
      </c>
      <c r="R3031" s="51">
        <v>14.516999999999999</v>
      </c>
      <c r="S3031" s="51">
        <v>12.603</v>
      </c>
      <c r="T3031" s="51">
        <v>13.708</v>
      </c>
      <c r="U3031" s="51">
        <v>2019</v>
      </c>
    </row>
    <row r="3032" spans="1:21" ht="15.5">
      <c r="A3032" s="51">
        <v>258</v>
      </c>
      <c r="B3032" s="51" t="s">
        <v>1003</v>
      </c>
      <c r="C3032" s="51" t="s">
        <v>393</v>
      </c>
      <c r="D3032" s="51" t="str">
        <f t="shared" si="47"/>
        <v>NGSD_NGDPGuatemala</v>
      </c>
      <c r="E3032" s="51" t="s">
        <v>281</v>
      </c>
      <c r="F3032" s="51" t="s">
        <v>394</v>
      </c>
      <c r="G3032" s="51" t="s">
        <v>395</v>
      </c>
      <c r="H3032" s="51" t="s">
        <v>392</v>
      </c>
      <c r="I3032" s="51"/>
      <c r="J3032" s="51" t="s">
        <v>1004</v>
      </c>
      <c r="K3032" s="51">
        <v>12.221</v>
      </c>
      <c r="L3032" s="51">
        <v>11.618</v>
      </c>
      <c r="M3032" s="51">
        <v>11.77</v>
      </c>
      <c r="N3032" s="51">
        <v>13.584</v>
      </c>
      <c r="O3032" s="51">
        <v>14.827</v>
      </c>
      <c r="P3032" s="51">
        <v>14.741</v>
      </c>
      <c r="Q3032" s="51">
        <v>14.693</v>
      </c>
      <c r="R3032" s="51">
        <v>16.934000000000001</v>
      </c>
      <c r="S3032" s="51">
        <v>17.63</v>
      </c>
      <c r="T3032" s="51">
        <v>15.988</v>
      </c>
      <c r="U3032" s="51">
        <v>2019</v>
      </c>
    </row>
    <row r="3033" spans="1:21" ht="15.5">
      <c r="A3033" s="51">
        <v>258</v>
      </c>
      <c r="B3033" s="51" t="s">
        <v>1003</v>
      </c>
      <c r="C3033" s="51" t="s">
        <v>396</v>
      </c>
      <c r="D3033" s="51" t="str">
        <f t="shared" si="47"/>
        <v>PCPIGuatemala</v>
      </c>
      <c r="E3033" s="51" t="s">
        <v>281</v>
      </c>
      <c r="F3033" s="51" t="s">
        <v>397</v>
      </c>
      <c r="G3033" s="51" t="s">
        <v>398</v>
      </c>
      <c r="H3033" s="51" t="s">
        <v>360</v>
      </c>
      <c r="I3033" s="51"/>
      <c r="J3033" s="51" t="s">
        <v>1005</v>
      </c>
      <c r="K3033" s="51">
        <v>108.173</v>
      </c>
      <c r="L3033" s="51">
        <v>112.871</v>
      </c>
      <c r="M3033" s="51">
        <v>116.729</v>
      </c>
      <c r="N3033" s="51">
        <v>119.518</v>
      </c>
      <c r="O3033" s="51">
        <v>124.834</v>
      </c>
      <c r="P3033" s="51">
        <v>130.358</v>
      </c>
      <c r="Q3033" s="51">
        <v>135.24799999999999</v>
      </c>
      <c r="R3033" s="51">
        <v>140.25299999999999</v>
      </c>
      <c r="S3033" s="51">
        <v>143.67099999999999</v>
      </c>
      <c r="T3033" s="51">
        <v>147.84800000000001</v>
      </c>
      <c r="U3033" s="51">
        <v>2019</v>
      </c>
    </row>
    <row r="3034" spans="1:21" ht="15.5">
      <c r="A3034" s="51">
        <v>258</v>
      </c>
      <c r="B3034" s="51" t="s">
        <v>1003</v>
      </c>
      <c r="C3034" s="51" t="s">
        <v>400</v>
      </c>
      <c r="D3034" s="51" t="str">
        <f t="shared" si="47"/>
        <v>PCPIPCHGuatemala</v>
      </c>
      <c r="E3034" s="51" t="s">
        <v>281</v>
      </c>
      <c r="F3034" s="51" t="s">
        <v>397</v>
      </c>
      <c r="G3034" s="51" t="s">
        <v>401</v>
      </c>
      <c r="H3034" s="51" t="s">
        <v>347</v>
      </c>
      <c r="I3034" s="51"/>
      <c r="J3034" s="51" t="s">
        <v>402</v>
      </c>
      <c r="K3034" s="51">
        <v>3.7829999999999999</v>
      </c>
      <c r="L3034" s="51">
        <v>4.343</v>
      </c>
      <c r="M3034" s="51">
        <v>3.4180000000000001</v>
      </c>
      <c r="N3034" s="51">
        <v>2.3889999999999998</v>
      </c>
      <c r="O3034" s="51">
        <v>4.4480000000000004</v>
      </c>
      <c r="P3034" s="51">
        <v>4.4249999999999998</v>
      </c>
      <c r="Q3034" s="51">
        <v>3.7519999999999998</v>
      </c>
      <c r="R3034" s="51">
        <v>3.7</v>
      </c>
      <c r="S3034" s="51">
        <v>2.4369999999999998</v>
      </c>
      <c r="T3034" s="51">
        <v>2.907</v>
      </c>
      <c r="U3034" s="51">
        <v>2019</v>
      </c>
    </row>
    <row r="3035" spans="1:21" ht="15.5">
      <c r="A3035" s="51">
        <v>258</v>
      </c>
      <c r="B3035" s="51" t="s">
        <v>1003</v>
      </c>
      <c r="C3035" s="51" t="s">
        <v>403</v>
      </c>
      <c r="D3035" s="51" t="str">
        <f t="shared" si="47"/>
        <v>PCPIEGuatemala</v>
      </c>
      <c r="E3035" s="51" t="s">
        <v>281</v>
      </c>
      <c r="F3035" s="51" t="s">
        <v>404</v>
      </c>
      <c r="G3035" s="51" t="s">
        <v>405</v>
      </c>
      <c r="H3035" s="51" t="s">
        <v>360</v>
      </c>
      <c r="I3035" s="51"/>
      <c r="J3035" s="51" t="s">
        <v>1005</v>
      </c>
      <c r="K3035" s="51">
        <v>109.86</v>
      </c>
      <c r="L3035" s="51">
        <v>114.68</v>
      </c>
      <c r="M3035" s="51">
        <v>118.06</v>
      </c>
      <c r="N3035" s="51">
        <v>121.68</v>
      </c>
      <c r="O3035" s="51">
        <v>126.83</v>
      </c>
      <c r="P3035" s="51">
        <v>134.03</v>
      </c>
      <c r="Q3035" s="51">
        <v>137.13</v>
      </c>
      <c r="R3035" s="51">
        <v>141.80000000000001</v>
      </c>
      <c r="S3035" s="51">
        <v>148.65299999999999</v>
      </c>
      <c r="T3035" s="51">
        <v>155.38</v>
      </c>
      <c r="U3035" s="51">
        <v>2019</v>
      </c>
    </row>
    <row r="3036" spans="1:21" ht="15.5">
      <c r="A3036" s="51">
        <v>258</v>
      </c>
      <c r="B3036" s="51" t="s">
        <v>1003</v>
      </c>
      <c r="C3036" s="51" t="s">
        <v>406</v>
      </c>
      <c r="D3036" s="51" t="str">
        <f t="shared" si="47"/>
        <v>PCPIEPCHGuatemala</v>
      </c>
      <c r="E3036" s="51" t="s">
        <v>281</v>
      </c>
      <c r="F3036" s="51" t="s">
        <v>404</v>
      </c>
      <c r="G3036" s="51" t="s">
        <v>407</v>
      </c>
      <c r="H3036" s="51" t="s">
        <v>347</v>
      </c>
      <c r="I3036" s="51"/>
      <c r="J3036" s="51" t="s">
        <v>408</v>
      </c>
      <c r="K3036" s="51">
        <v>3.4460000000000002</v>
      </c>
      <c r="L3036" s="51">
        <v>4.3869999999999996</v>
      </c>
      <c r="M3036" s="51">
        <v>2.9470000000000001</v>
      </c>
      <c r="N3036" s="51">
        <v>3.0659999999999998</v>
      </c>
      <c r="O3036" s="51">
        <v>4.2320000000000002</v>
      </c>
      <c r="P3036" s="51">
        <v>5.6769999999999996</v>
      </c>
      <c r="Q3036" s="51">
        <v>2.3130000000000002</v>
      </c>
      <c r="R3036" s="51">
        <v>3.4060000000000001</v>
      </c>
      <c r="S3036" s="51">
        <v>4.8330000000000002</v>
      </c>
      <c r="T3036" s="51">
        <v>4.5250000000000004</v>
      </c>
      <c r="U3036" s="51">
        <v>2019</v>
      </c>
    </row>
    <row r="3037" spans="1:21" ht="15.5">
      <c r="A3037" s="51">
        <v>258</v>
      </c>
      <c r="B3037" s="51" t="s">
        <v>1003</v>
      </c>
      <c r="C3037" s="51" t="s">
        <v>409</v>
      </c>
      <c r="D3037" s="51" t="str">
        <f t="shared" si="47"/>
        <v>FLIBOR6Guatemala</v>
      </c>
      <c r="E3037" s="51" t="s">
        <v>281</v>
      </c>
      <c r="F3037" s="51" t="s">
        <v>410</v>
      </c>
      <c r="G3037" s="51"/>
      <c r="H3037" s="51" t="s">
        <v>384</v>
      </c>
      <c r="I3037" s="51"/>
      <c r="J3037" s="51"/>
      <c r="K3037" s="51"/>
      <c r="L3037" s="51"/>
      <c r="M3037" s="51"/>
      <c r="N3037" s="51"/>
      <c r="O3037" s="51"/>
      <c r="P3037" s="51"/>
      <c r="Q3037" s="51"/>
      <c r="R3037" s="51"/>
      <c r="S3037" s="51"/>
      <c r="T3037" s="51"/>
      <c r="U3037" s="51"/>
    </row>
    <row r="3038" spans="1:21" ht="15.5">
      <c r="A3038" s="51">
        <v>258</v>
      </c>
      <c r="B3038" s="51" t="s">
        <v>1003</v>
      </c>
      <c r="C3038" s="51" t="s">
        <v>411</v>
      </c>
      <c r="D3038" s="51" t="str">
        <f t="shared" si="47"/>
        <v>TM_RPCHGuatemala</v>
      </c>
      <c r="E3038" s="51" t="s">
        <v>281</v>
      </c>
      <c r="F3038" s="51" t="s">
        <v>412</v>
      </c>
      <c r="G3038" s="51" t="s">
        <v>413</v>
      </c>
      <c r="H3038" s="51" t="s">
        <v>347</v>
      </c>
      <c r="I3038" s="51"/>
      <c r="J3038" s="51" t="s">
        <v>1006</v>
      </c>
      <c r="K3038" s="51">
        <v>2.7770000000000001</v>
      </c>
      <c r="L3038" s="51">
        <v>4.5659999999999998</v>
      </c>
      <c r="M3038" s="51">
        <v>3.37</v>
      </c>
      <c r="N3038" s="51">
        <v>3.6480000000000001</v>
      </c>
      <c r="O3038" s="51">
        <v>0.94199999999999995</v>
      </c>
      <c r="P3038" s="51">
        <v>2.9260000000000002</v>
      </c>
      <c r="Q3038" s="51">
        <v>3.8639999999999999</v>
      </c>
      <c r="R3038" s="51">
        <v>5.5739999999999998</v>
      </c>
      <c r="S3038" s="51">
        <v>-5.5</v>
      </c>
      <c r="T3038" s="51">
        <v>8</v>
      </c>
      <c r="U3038" s="51">
        <v>2019</v>
      </c>
    </row>
    <row r="3039" spans="1:21" ht="15.5">
      <c r="A3039" s="51">
        <v>258</v>
      </c>
      <c r="B3039" s="51" t="s">
        <v>1003</v>
      </c>
      <c r="C3039" s="51" t="s">
        <v>415</v>
      </c>
      <c r="D3039" s="51" t="str">
        <f t="shared" si="47"/>
        <v>TMG_RPCHGuatemala</v>
      </c>
      <c r="E3039" s="51" t="s">
        <v>281</v>
      </c>
      <c r="F3039" s="51" t="s">
        <v>416</v>
      </c>
      <c r="G3039" s="51" t="s">
        <v>417</v>
      </c>
      <c r="H3039" s="51" t="s">
        <v>347</v>
      </c>
      <c r="I3039" s="51"/>
      <c r="J3039" s="51" t="s">
        <v>1006</v>
      </c>
      <c r="K3039" s="51">
        <v>2.7770000000000001</v>
      </c>
      <c r="L3039" s="51">
        <v>4.5659999999999998</v>
      </c>
      <c r="M3039" s="51">
        <v>3.37</v>
      </c>
      <c r="N3039" s="51">
        <v>3.6480000000000001</v>
      </c>
      <c r="O3039" s="51">
        <v>0.94199999999999995</v>
      </c>
      <c r="P3039" s="51">
        <v>2.9260000000000002</v>
      </c>
      <c r="Q3039" s="51">
        <v>3.8639999999999999</v>
      </c>
      <c r="R3039" s="51">
        <v>5.5739999999999998</v>
      </c>
      <c r="S3039" s="51">
        <v>-5.5</v>
      </c>
      <c r="T3039" s="51">
        <v>8</v>
      </c>
      <c r="U3039" s="51">
        <v>2019</v>
      </c>
    </row>
    <row r="3040" spans="1:21" ht="15.5">
      <c r="A3040" s="51">
        <v>258</v>
      </c>
      <c r="B3040" s="51" t="s">
        <v>1003</v>
      </c>
      <c r="C3040" s="51" t="s">
        <v>418</v>
      </c>
      <c r="D3040" s="51" t="str">
        <f t="shared" si="47"/>
        <v>TX_RPCHGuatemala</v>
      </c>
      <c r="E3040" s="51" t="s">
        <v>281</v>
      </c>
      <c r="F3040" s="51" t="s">
        <v>419</v>
      </c>
      <c r="G3040" s="51" t="s">
        <v>420</v>
      </c>
      <c r="H3040" s="51" t="s">
        <v>347</v>
      </c>
      <c r="I3040" s="51"/>
      <c r="J3040" s="51" t="s">
        <v>1006</v>
      </c>
      <c r="K3040" s="51">
        <v>1.9510000000000001</v>
      </c>
      <c r="L3040" s="51">
        <v>5.9749999999999996</v>
      </c>
      <c r="M3040" s="51">
        <v>6.9269999999999996</v>
      </c>
      <c r="N3040" s="51">
        <v>2.8380000000000001</v>
      </c>
      <c r="O3040" s="51">
        <v>2.359</v>
      </c>
      <c r="P3040" s="51">
        <v>1.49</v>
      </c>
      <c r="Q3040" s="51">
        <v>-0.33400000000000002</v>
      </c>
      <c r="R3040" s="51">
        <v>-0.19700000000000001</v>
      </c>
      <c r="S3040" s="51">
        <v>-2.5</v>
      </c>
      <c r="T3040" s="51">
        <v>6</v>
      </c>
      <c r="U3040" s="51">
        <v>2019</v>
      </c>
    </row>
    <row r="3041" spans="1:21" ht="15.5">
      <c r="A3041" s="51">
        <v>258</v>
      </c>
      <c r="B3041" s="51" t="s">
        <v>1003</v>
      </c>
      <c r="C3041" s="51" t="s">
        <v>421</v>
      </c>
      <c r="D3041" s="51" t="str">
        <f t="shared" si="47"/>
        <v>TXG_RPCHGuatemala</v>
      </c>
      <c r="E3041" s="51" t="s">
        <v>281</v>
      </c>
      <c r="F3041" s="51" t="s">
        <v>422</v>
      </c>
      <c r="G3041" s="51" t="s">
        <v>423</v>
      </c>
      <c r="H3041" s="51" t="s">
        <v>347</v>
      </c>
      <c r="I3041" s="51"/>
      <c r="J3041" s="51" t="s">
        <v>1006</v>
      </c>
      <c r="K3041" s="51">
        <v>1.9510000000000001</v>
      </c>
      <c r="L3041" s="51">
        <v>5.9749999999999996</v>
      </c>
      <c r="M3041" s="51">
        <v>6.9269999999999996</v>
      </c>
      <c r="N3041" s="51">
        <v>2.8380000000000001</v>
      </c>
      <c r="O3041" s="51">
        <v>2.359</v>
      </c>
      <c r="P3041" s="51">
        <v>1.49</v>
      </c>
      <c r="Q3041" s="51">
        <v>-0.33400000000000002</v>
      </c>
      <c r="R3041" s="51">
        <v>-0.19700000000000001</v>
      </c>
      <c r="S3041" s="51">
        <v>-2.5</v>
      </c>
      <c r="T3041" s="51">
        <v>6</v>
      </c>
      <c r="U3041" s="51">
        <v>2019</v>
      </c>
    </row>
    <row r="3042" spans="1:21" ht="15.5">
      <c r="A3042" s="51">
        <v>258</v>
      </c>
      <c r="B3042" s="51" t="s">
        <v>1003</v>
      </c>
      <c r="C3042" s="51" t="s">
        <v>424</v>
      </c>
      <c r="D3042" s="51" t="str">
        <f t="shared" si="47"/>
        <v>LURGuatemala</v>
      </c>
      <c r="E3042" s="51" t="s">
        <v>281</v>
      </c>
      <c r="F3042" s="51" t="s">
        <v>425</v>
      </c>
      <c r="G3042" s="51" t="s">
        <v>426</v>
      </c>
      <c r="H3042" s="51" t="s">
        <v>427</v>
      </c>
      <c r="I3042" s="51"/>
      <c r="J3042" s="51"/>
      <c r="K3042" s="51"/>
      <c r="L3042" s="51"/>
      <c r="M3042" s="51"/>
      <c r="N3042" s="51"/>
      <c r="O3042" s="51"/>
      <c r="P3042" s="51"/>
      <c r="Q3042" s="51"/>
      <c r="R3042" s="51"/>
      <c r="S3042" s="51"/>
      <c r="T3042" s="51"/>
      <c r="U3042" s="51"/>
    </row>
    <row r="3043" spans="1:21" ht="15.5">
      <c r="A3043" s="51">
        <v>258</v>
      </c>
      <c r="B3043" s="51" t="s">
        <v>1003</v>
      </c>
      <c r="C3043" s="51" t="s">
        <v>428</v>
      </c>
      <c r="D3043" s="51" t="str">
        <f t="shared" si="47"/>
        <v>LEGuatemala</v>
      </c>
      <c r="E3043" s="51" t="s">
        <v>281</v>
      </c>
      <c r="F3043" s="51" t="s">
        <v>429</v>
      </c>
      <c r="G3043" s="51" t="s">
        <v>430</v>
      </c>
      <c r="H3043" s="51" t="s">
        <v>431</v>
      </c>
      <c r="I3043" s="51" t="s">
        <v>432</v>
      </c>
      <c r="J3043" s="51"/>
      <c r="K3043" s="51"/>
      <c r="L3043" s="51"/>
      <c r="M3043" s="51"/>
      <c r="N3043" s="51"/>
      <c r="O3043" s="51"/>
      <c r="P3043" s="51"/>
      <c r="Q3043" s="51"/>
      <c r="R3043" s="51"/>
      <c r="S3043" s="51"/>
      <c r="T3043" s="51"/>
      <c r="U3043" s="51"/>
    </row>
    <row r="3044" spans="1:21" ht="15.5">
      <c r="A3044" s="51">
        <v>258</v>
      </c>
      <c r="B3044" s="51" t="s">
        <v>1003</v>
      </c>
      <c r="C3044" s="51" t="s">
        <v>433</v>
      </c>
      <c r="D3044" s="51" t="str">
        <f t="shared" si="47"/>
        <v>LPGuatemala</v>
      </c>
      <c r="E3044" s="51" t="s">
        <v>281</v>
      </c>
      <c r="F3044" s="51" t="s">
        <v>434</v>
      </c>
      <c r="G3044" s="51" t="s">
        <v>435</v>
      </c>
      <c r="H3044" s="51" t="s">
        <v>431</v>
      </c>
      <c r="I3044" s="51" t="s">
        <v>432</v>
      </c>
      <c r="J3044" s="51" t="s">
        <v>1007</v>
      </c>
      <c r="K3044" s="51">
        <v>15.271000000000001</v>
      </c>
      <c r="L3044" s="51">
        <v>15.596</v>
      </c>
      <c r="M3044" s="51">
        <v>15.923999999999999</v>
      </c>
      <c r="N3044" s="51">
        <v>16.251999999999999</v>
      </c>
      <c r="O3044" s="51">
        <v>16.582000000000001</v>
      </c>
      <c r="P3044" s="51">
        <v>16.919</v>
      </c>
      <c r="Q3044" s="51">
        <v>17.263000000000002</v>
      </c>
      <c r="R3044" s="51">
        <v>17.613</v>
      </c>
      <c r="S3044" s="51">
        <v>17.971</v>
      </c>
      <c r="T3044" s="51">
        <v>18.335999999999999</v>
      </c>
      <c r="U3044" s="51">
        <v>2019</v>
      </c>
    </row>
    <row r="3045" spans="1:21" ht="15.5">
      <c r="A3045" s="51">
        <v>258</v>
      </c>
      <c r="B3045" s="51" t="s">
        <v>1003</v>
      </c>
      <c r="C3045" s="51" t="s">
        <v>437</v>
      </c>
      <c r="D3045" s="51" t="str">
        <f t="shared" si="47"/>
        <v>GGRGuatemala</v>
      </c>
      <c r="E3045" s="51" t="s">
        <v>281</v>
      </c>
      <c r="F3045" s="51" t="s">
        <v>438</v>
      </c>
      <c r="G3045" s="51" t="s">
        <v>439</v>
      </c>
      <c r="H3045" s="51" t="s">
        <v>342</v>
      </c>
      <c r="I3045" s="51" t="s">
        <v>343</v>
      </c>
      <c r="J3045" s="51" t="s">
        <v>1008</v>
      </c>
      <c r="K3045" s="51">
        <v>45.874000000000002</v>
      </c>
      <c r="L3045" s="51">
        <v>49.259</v>
      </c>
      <c r="M3045" s="51">
        <v>52.223999999999997</v>
      </c>
      <c r="N3045" s="51">
        <v>52.884</v>
      </c>
      <c r="O3045" s="51">
        <v>57.417999999999999</v>
      </c>
      <c r="P3045" s="51">
        <v>59.987000000000002</v>
      </c>
      <c r="Q3045" s="51">
        <v>62.341999999999999</v>
      </c>
      <c r="R3045" s="51">
        <v>66.555000000000007</v>
      </c>
      <c r="S3045" s="51">
        <v>64.051000000000002</v>
      </c>
      <c r="T3045" s="51">
        <v>70.512</v>
      </c>
      <c r="U3045" s="51">
        <v>2019</v>
      </c>
    </row>
    <row r="3046" spans="1:21" ht="15.5">
      <c r="A3046" s="51">
        <v>258</v>
      </c>
      <c r="B3046" s="51" t="s">
        <v>1003</v>
      </c>
      <c r="C3046" s="51" t="s">
        <v>441</v>
      </c>
      <c r="D3046" s="51" t="str">
        <f t="shared" si="47"/>
        <v>GGR_NGDPGuatemala</v>
      </c>
      <c r="E3046" s="51" t="s">
        <v>281</v>
      </c>
      <c r="F3046" s="51" t="s">
        <v>438</v>
      </c>
      <c r="G3046" s="51" t="s">
        <v>439</v>
      </c>
      <c r="H3046" s="51" t="s">
        <v>392</v>
      </c>
      <c r="I3046" s="51"/>
      <c r="J3046" s="51" t="s">
        <v>442</v>
      </c>
      <c r="K3046" s="51">
        <v>11.734</v>
      </c>
      <c r="L3046" s="51">
        <v>11.83</v>
      </c>
      <c r="M3046" s="51">
        <v>11.675000000000001</v>
      </c>
      <c r="N3046" s="51">
        <v>11.109</v>
      </c>
      <c r="O3046" s="51">
        <v>11.438000000000001</v>
      </c>
      <c r="P3046" s="51">
        <v>11.4</v>
      </c>
      <c r="Q3046" s="51">
        <v>11.339</v>
      </c>
      <c r="R3046" s="51">
        <v>11.273</v>
      </c>
      <c r="S3046" s="51">
        <v>10.762</v>
      </c>
      <c r="T3046" s="51">
        <v>11.007999999999999</v>
      </c>
      <c r="U3046" s="51">
        <v>2019</v>
      </c>
    </row>
    <row r="3047" spans="1:21" ht="15.5">
      <c r="A3047" s="51">
        <v>258</v>
      </c>
      <c r="B3047" s="51" t="s">
        <v>1003</v>
      </c>
      <c r="C3047" s="51" t="s">
        <v>443</v>
      </c>
      <c r="D3047" s="51" t="str">
        <f t="shared" si="47"/>
        <v>GGXGuatemala</v>
      </c>
      <c r="E3047" s="51" t="s">
        <v>281</v>
      </c>
      <c r="F3047" s="51" t="s">
        <v>444</v>
      </c>
      <c r="G3047" s="51" t="s">
        <v>445</v>
      </c>
      <c r="H3047" s="51" t="s">
        <v>342</v>
      </c>
      <c r="I3047" s="51" t="s">
        <v>343</v>
      </c>
      <c r="J3047" s="51" t="s">
        <v>1008</v>
      </c>
      <c r="K3047" s="51">
        <v>55.32</v>
      </c>
      <c r="L3047" s="51">
        <v>58.268999999999998</v>
      </c>
      <c r="M3047" s="51">
        <v>60.819000000000003</v>
      </c>
      <c r="N3047" s="51">
        <v>59.890999999999998</v>
      </c>
      <c r="O3047" s="51">
        <v>63.08</v>
      </c>
      <c r="P3047" s="51">
        <v>67.275000000000006</v>
      </c>
      <c r="Q3047" s="51">
        <v>72.710999999999999</v>
      </c>
      <c r="R3047" s="51">
        <v>79.835999999999999</v>
      </c>
      <c r="S3047" s="51">
        <v>93.528999999999996</v>
      </c>
      <c r="T3047" s="51">
        <v>93.585999999999999</v>
      </c>
      <c r="U3047" s="51">
        <v>2019</v>
      </c>
    </row>
    <row r="3048" spans="1:21" ht="15.5">
      <c r="A3048" s="51">
        <v>258</v>
      </c>
      <c r="B3048" s="51" t="s">
        <v>1003</v>
      </c>
      <c r="C3048" s="51" t="s">
        <v>446</v>
      </c>
      <c r="D3048" s="51" t="str">
        <f t="shared" si="47"/>
        <v>GGX_NGDPGuatemala</v>
      </c>
      <c r="E3048" s="51" t="s">
        <v>281</v>
      </c>
      <c r="F3048" s="51" t="s">
        <v>444</v>
      </c>
      <c r="G3048" s="51" t="s">
        <v>445</v>
      </c>
      <c r="H3048" s="51" t="s">
        <v>392</v>
      </c>
      <c r="I3048" s="51"/>
      <c r="J3048" s="51" t="s">
        <v>447</v>
      </c>
      <c r="K3048" s="51">
        <v>14.151</v>
      </c>
      <c r="L3048" s="51">
        <v>13.994</v>
      </c>
      <c r="M3048" s="51">
        <v>13.596</v>
      </c>
      <c r="N3048" s="51">
        <v>12.582000000000001</v>
      </c>
      <c r="O3048" s="51">
        <v>12.566000000000001</v>
      </c>
      <c r="P3048" s="51">
        <v>12.785</v>
      </c>
      <c r="Q3048" s="51">
        <v>13.225</v>
      </c>
      <c r="R3048" s="51">
        <v>13.522</v>
      </c>
      <c r="S3048" s="51">
        <v>15.715</v>
      </c>
      <c r="T3048" s="51">
        <v>14.611000000000001</v>
      </c>
      <c r="U3048" s="51">
        <v>2019</v>
      </c>
    </row>
    <row r="3049" spans="1:21" ht="15.5">
      <c r="A3049" s="51">
        <v>258</v>
      </c>
      <c r="B3049" s="51" t="s">
        <v>1003</v>
      </c>
      <c r="C3049" s="51" t="s">
        <v>448</v>
      </c>
      <c r="D3049" s="51" t="str">
        <f t="shared" si="47"/>
        <v>GGXCNLGuatemala</v>
      </c>
      <c r="E3049" s="51" t="s">
        <v>281</v>
      </c>
      <c r="F3049" s="51" t="s">
        <v>449</v>
      </c>
      <c r="G3049" s="51" t="s">
        <v>450</v>
      </c>
      <c r="H3049" s="51" t="s">
        <v>342</v>
      </c>
      <c r="I3049" s="51" t="s">
        <v>343</v>
      </c>
      <c r="J3049" s="51" t="s">
        <v>1008</v>
      </c>
      <c r="K3049" s="51">
        <v>-9.4459999999999997</v>
      </c>
      <c r="L3049" s="51">
        <v>-9.01</v>
      </c>
      <c r="M3049" s="51">
        <v>-8.5939999999999994</v>
      </c>
      <c r="N3049" s="51">
        <v>-7.0069999999999997</v>
      </c>
      <c r="O3049" s="51">
        <v>-5.6630000000000003</v>
      </c>
      <c r="P3049" s="51">
        <v>-7.2880000000000003</v>
      </c>
      <c r="Q3049" s="51">
        <v>-10.369</v>
      </c>
      <c r="R3049" s="51">
        <v>-13.281000000000001</v>
      </c>
      <c r="S3049" s="51">
        <v>-29.478000000000002</v>
      </c>
      <c r="T3049" s="51">
        <v>-23.074000000000002</v>
      </c>
      <c r="U3049" s="51">
        <v>2019</v>
      </c>
    </row>
    <row r="3050" spans="1:21" ht="15.5">
      <c r="A3050" s="51">
        <v>258</v>
      </c>
      <c r="B3050" s="51" t="s">
        <v>1003</v>
      </c>
      <c r="C3050" s="51" t="s">
        <v>451</v>
      </c>
      <c r="D3050" s="51" t="str">
        <f t="shared" si="47"/>
        <v>GGXCNL_NGDPGuatemala</v>
      </c>
      <c r="E3050" s="51" t="s">
        <v>281</v>
      </c>
      <c r="F3050" s="51" t="s">
        <v>449</v>
      </c>
      <c r="G3050" s="51" t="s">
        <v>450</v>
      </c>
      <c r="H3050" s="51" t="s">
        <v>392</v>
      </c>
      <c r="I3050" s="51"/>
      <c r="J3050" s="51" t="s">
        <v>452</v>
      </c>
      <c r="K3050" s="51">
        <v>-2.4159999999999999</v>
      </c>
      <c r="L3050" s="51">
        <v>-2.1640000000000001</v>
      </c>
      <c r="M3050" s="51">
        <v>-1.921</v>
      </c>
      <c r="N3050" s="51">
        <v>-1.472</v>
      </c>
      <c r="O3050" s="51">
        <v>-1.1279999999999999</v>
      </c>
      <c r="P3050" s="51">
        <v>-1.385</v>
      </c>
      <c r="Q3050" s="51">
        <v>-1.8859999999999999</v>
      </c>
      <c r="R3050" s="51">
        <v>-2.25</v>
      </c>
      <c r="S3050" s="51">
        <v>-4.9530000000000003</v>
      </c>
      <c r="T3050" s="51">
        <v>-3.6019999999999999</v>
      </c>
      <c r="U3050" s="51">
        <v>2019</v>
      </c>
    </row>
    <row r="3051" spans="1:21" ht="15.5">
      <c r="A3051" s="51">
        <v>258</v>
      </c>
      <c r="B3051" s="51" t="s">
        <v>1003</v>
      </c>
      <c r="C3051" s="51" t="s">
        <v>453</v>
      </c>
      <c r="D3051" s="51" t="str">
        <f t="shared" si="47"/>
        <v>GGSBGuatemala</v>
      </c>
      <c r="E3051" s="51" t="s">
        <v>281</v>
      </c>
      <c r="F3051" s="51" t="s">
        <v>454</v>
      </c>
      <c r="G3051" s="51" t="s">
        <v>455</v>
      </c>
      <c r="H3051" s="51" t="s">
        <v>342</v>
      </c>
      <c r="I3051" s="51" t="s">
        <v>343</v>
      </c>
      <c r="J3051" s="51" t="s">
        <v>1008</v>
      </c>
      <c r="K3051" s="51">
        <v>-9.6170000000000009</v>
      </c>
      <c r="L3051" s="51">
        <v>-9.2119999999999997</v>
      </c>
      <c r="M3051" s="51">
        <v>-8.9700000000000006</v>
      </c>
      <c r="N3051" s="51">
        <v>-7.5659999999999998</v>
      </c>
      <c r="O3051" s="51">
        <v>-5.8310000000000004</v>
      </c>
      <c r="P3051" s="51">
        <v>-7.3659999999999997</v>
      </c>
      <c r="Q3051" s="51">
        <v>-10.432</v>
      </c>
      <c r="R3051" s="51">
        <v>-13.494999999999999</v>
      </c>
      <c r="S3051" s="51">
        <v>-28.138999999999999</v>
      </c>
      <c r="T3051" s="51">
        <v>-22.725000000000001</v>
      </c>
      <c r="U3051" s="51">
        <v>2019</v>
      </c>
    </row>
    <row r="3052" spans="1:21" ht="15.5">
      <c r="A3052" s="51">
        <v>258</v>
      </c>
      <c r="B3052" s="51" t="s">
        <v>1003</v>
      </c>
      <c r="C3052" s="51" t="s">
        <v>456</v>
      </c>
      <c r="D3052" s="51" t="str">
        <f t="shared" si="47"/>
        <v>GGSB_NPGDPGuatemala</v>
      </c>
      <c r="E3052" s="51" t="s">
        <v>281</v>
      </c>
      <c r="F3052" s="51" t="s">
        <v>454</v>
      </c>
      <c r="G3052" s="51" t="s">
        <v>455</v>
      </c>
      <c r="H3052" s="51" t="s">
        <v>380</v>
      </c>
      <c r="I3052" s="51"/>
      <c r="J3052" s="51" t="s">
        <v>505</v>
      </c>
      <c r="K3052" s="51">
        <v>-2.4790000000000001</v>
      </c>
      <c r="L3052" s="51">
        <v>-2.2240000000000002</v>
      </c>
      <c r="M3052" s="51">
        <v>-2.0339999999999998</v>
      </c>
      <c r="N3052" s="51">
        <v>-1.615</v>
      </c>
      <c r="O3052" s="51">
        <v>-1.1739999999999999</v>
      </c>
      <c r="P3052" s="51">
        <v>-1.401</v>
      </c>
      <c r="Q3052" s="51">
        <v>-1.877</v>
      </c>
      <c r="R3052" s="51">
        <v>-2.2970000000000002</v>
      </c>
      <c r="S3052" s="51">
        <v>-4.5330000000000004</v>
      </c>
      <c r="T3052" s="51">
        <v>-3.4660000000000002</v>
      </c>
      <c r="U3052" s="51">
        <v>2019</v>
      </c>
    </row>
    <row r="3053" spans="1:21" ht="15.5">
      <c r="A3053" s="51">
        <v>258</v>
      </c>
      <c r="B3053" s="51" t="s">
        <v>1003</v>
      </c>
      <c r="C3053" s="51" t="s">
        <v>457</v>
      </c>
      <c r="D3053" s="51" t="str">
        <f t="shared" si="47"/>
        <v>GGXONLBGuatemala</v>
      </c>
      <c r="E3053" s="51" t="s">
        <v>281</v>
      </c>
      <c r="F3053" s="51" t="s">
        <v>458</v>
      </c>
      <c r="G3053" s="51" t="s">
        <v>459</v>
      </c>
      <c r="H3053" s="51" t="s">
        <v>342</v>
      </c>
      <c r="I3053" s="51" t="s">
        <v>343</v>
      </c>
      <c r="J3053" s="51" t="s">
        <v>1008</v>
      </c>
      <c r="K3053" s="51">
        <v>-3.423</v>
      </c>
      <c r="L3053" s="51">
        <v>-2.4409999999999998</v>
      </c>
      <c r="M3053" s="51">
        <v>-2.0110000000000001</v>
      </c>
      <c r="N3053" s="51">
        <v>0.60899999999999999</v>
      </c>
      <c r="O3053" s="51">
        <v>2.0609999999999999</v>
      </c>
      <c r="P3053" s="51">
        <v>0.71499999999999997</v>
      </c>
      <c r="Q3053" s="51">
        <v>-1.885</v>
      </c>
      <c r="R3053" s="51">
        <v>-3.5920000000000001</v>
      </c>
      <c r="S3053" s="51">
        <v>-19.146000000000001</v>
      </c>
      <c r="T3053" s="51">
        <v>-10.284000000000001</v>
      </c>
      <c r="U3053" s="51">
        <v>2019</v>
      </c>
    </row>
    <row r="3054" spans="1:21" ht="15.5">
      <c r="A3054" s="51">
        <v>258</v>
      </c>
      <c r="B3054" s="51" t="s">
        <v>1003</v>
      </c>
      <c r="C3054" s="51" t="s">
        <v>460</v>
      </c>
      <c r="D3054" s="51" t="str">
        <f t="shared" si="47"/>
        <v>GGXONLB_NGDPGuatemala</v>
      </c>
      <c r="E3054" s="51" t="s">
        <v>281</v>
      </c>
      <c r="F3054" s="51" t="s">
        <v>458</v>
      </c>
      <c r="G3054" s="51" t="s">
        <v>459</v>
      </c>
      <c r="H3054" s="51" t="s">
        <v>392</v>
      </c>
      <c r="I3054" s="51"/>
      <c r="J3054" s="51" t="s">
        <v>461</v>
      </c>
      <c r="K3054" s="51">
        <v>-0.876</v>
      </c>
      <c r="L3054" s="51">
        <v>-0.58599999999999997</v>
      </c>
      <c r="M3054" s="51">
        <v>-0.45</v>
      </c>
      <c r="N3054" s="51">
        <v>0.128</v>
      </c>
      <c r="O3054" s="51">
        <v>0.41099999999999998</v>
      </c>
      <c r="P3054" s="51">
        <v>0.13600000000000001</v>
      </c>
      <c r="Q3054" s="51">
        <v>-0.34300000000000003</v>
      </c>
      <c r="R3054" s="51">
        <v>-0.60799999999999998</v>
      </c>
      <c r="S3054" s="51">
        <v>-3.2170000000000001</v>
      </c>
      <c r="T3054" s="51">
        <v>-1.6060000000000001</v>
      </c>
      <c r="U3054" s="51">
        <v>2019</v>
      </c>
    </row>
    <row r="3055" spans="1:21" ht="15.5">
      <c r="A3055" s="51">
        <v>258</v>
      </c>
      <c r="B3055" s="51" t="s">
        <v>1003</v>
      </c>
      <c r="C3055" s="51" t="s">
        <v>462</v>
      </c>
      <c r="D3055" s="51" t="str">
        <f t="shared" si="47"/>
        <v>GGXWDNGuatemala</v>
      </c>
      <c r="E3055" s="51" t="s">
        <v>281</v>
      </c>
      <c r="F3055" s="51" t="s">
        <v>463</v>
      </c>
      <c r="G3055" s="51" t="s">
        <v>464</v>
      </c>
      <c r="H3055" s="51" t="s">
        <v>342</v>
      </c>
      <c r="I3055" s="51" t="s">
        <v>343</v>
      </c>
      <c r="J3055" s="51"/>
      <c r="K3055" s="51"/>
      <c r="L3055" s="51"/>
      <c r="M3055" s="51"/>
      <c r="N3055" s="51"/>
      <c r="O3055" s="51"/>
      <c r="P3055" s="51"/>
      <c r="Q3055" s="51"/>
      <c r="R3055" s="51"/>
      <c r="S3055" s="51"/>
      <c r="T3055" s="51"/>
      <c r="U3055" s="51"/>
    </row>
    <row r="3056" spans="1:21" ht="15.5">
      <c r="A3056" s="51">
        <v>258</v>
      </c>
      <c r="B3056" s="51" t="s">
        <v>1003</v>
      </c>
      <c r="C3056" s="51" t="s">
        <v>465</v>
      </c>
      <c r="D3056" s="51" t="str">
        <f t="shared" si="47"/>
        <v>GGXWDN_NGDPGuatemala</v>
      </c>
      <c r="E3056" s="51" t="s">
        <v>281</v>
      </c>
      <c r="F3056" s="51" t="s">
        <v>463</v>
      </c>
      <c r="G3056" s="51" t="s">
        <v>464</v>
      </c>
      <c r="H3056" s="51" t="s">
        <v>392</v>
      </c>
      <c r="I3056" s="51"/>
      <c r="J3056" s="51"/>
      <c r="K3056" s="51"/>
      <c r="L3056" s="51"/>
      <c r="M3056" s="51"/>
      <c r="N3056" s="51"/>
      <c r="O3056" s="51"/>
      <c r="P3056" s="51"/>
      <c r="Q3056" s="51"/>
      <c r="R3056" s="51"/>
      <c r="S3056" s="51"/>
      <c r="T3056" s="51"/>
      <c r="U3056" s="51"/>
    </row>
    <row r="3057" spans="1:21" ht="15.5">
      <c r="A3057" s="51">
        <v>258</v>
      </c>
      <c r="B3057" s="51" t="s">
        <v>1003</v>
      </c>
      <c r="C3057" s="51" t="s">
        <v>466</v>
      </c>
      <c r="D3057" s="51" t="str">
        <f t="shared" si="47"/>
        <v>GGXWDGGuatemala</v>
      </c>
      <c r="E3057" s="51" t="s">
        <v>281</v>
      </c>
      <c r="F3057" s="51" t="s">
        <v>467</v>
      </c>
      <c r="G3057" s="51" t="s">
        <v>468</v>
      </c>
      <c r="H3057" s="51" t="s">
        <v>342</v>
      </c>
      <c r="I3057" s="51" t="s">
        <v>343</v>
      </c>
      <c r="J3057" s="51" t="s">
        <v>1008</v>
      </c>
      <c r="K3057" s="51">
        <v>96.078000000000003</v>
      </c>
      <c r="L3057" s="51">
        <v>104.08199999999999</v>
      </c>
      <c r="M3057" s="51">
        <v>110.26900000000001</v>
      </c>
      <c r="N3057" s="51">
        <v>118.07</v>
      </c>
      <c r="O3057" s="51">
        <v>125.279</v>
      </c>
      <c r="P3057" s="51">
        <v>132.11500000000001</v>
      </c>
      <c r="Q3057" s="51">
        <v>145.72800000000001</v>
      </c>
      <c r="R3057" s="51">
        <v>156.999</v>
      </c>
      <c r="S3057" s="51">
        <v>188.90799999999999</v>
      </c>
      <c r="T3057" s="51">
        <v>212.28100000000001</v>
      </c>
      <c r="U3057" s="51">
        <v>2019</v>
      </c>
    </row>
    <row r="3058" spans="1:21" ht="15.5">
      <c r="A3058" s="51">
        <v>258</v>
      </c>
      <c r="B3058" s="51" t="s">
        <v>1003</v>
      </c>
      <c r="C3058" s="51" t="s">
        <v>469</v>
      </c>
      <c r="D3058" s="51" t="str">
        <f t="shared" si="47"/>
        <v>GGXWDG_NGDPGuatemala</v>
      </c>
      <c r="E3058" s="51" t="s">
        <v>281</v>
      </c>
      <c r="F3058" s="51" t="s">
        <v>467</v>
      </c>
      <c r="G3058" s="51" t="s">
        <v>468</v>
      </c>
      <c r="H3058" s="51" t="s">
        <v>392</v>
      </c>
      <c r="I3058" s="51"/>
      <c r="J3058" s="51" t="s">
        <v>470</v>
      </c>
      <c r="K3058" s="51">
        <v>24.577000000000002</v>
      </c>
      <c r="L3058" s="51">
        <v>24.997</v>
      </c>
      <c r="M3058" s="51">
        <v>24.651</v>
      </c>
      <c r="N3058" s="51">
        <v>24.803000000000001</v>
      </c>
      <c r="O3058" s="51">
        <v>24.956</v>
      </c>
      <c r="P3058" s="51">
        <v>25.106999999999999</v>
      </c>
      <c r="Q3058" s="51">
        <v>26.506</v>
      </c>
      <c r="R3058" s="51">
        <v>26.591000000000001</v>
      </c>
      <c r="S3058" s="51">
        <v>31.742000000000001</v>
      </c>
      <c r="T3058" s="51">
        <v>33.142000000000003</v>
      </c>
      <c r="U3058" s="51">
        <v>2019</v>
      </c>
    </row>
    <row r="3059" spans="1:21" ht="15.5">
      <c r="A3059" s="51">
        <v>258</v>
      </c>
      <c r="B3059" s="51" t="s">
        <v>1003</v>
      </c>
      <c r="C3059" s="51" t="s">
        <v>471</v>
      </c>
      <c r="D3059" s="51" t="str">
        <f t="shared" si="47"/>
        <v>NGDP_FYGuatemala</v>
      </c>
      <c r="E3059" s="51" t="s">
        <v>281</v>
      </c>
      <c r="F3059" s="51" t="s">
        <v>472</v>
      </c>
      <c r="G3059" s="51" t="s">
        <v>473</v>
      </c>
      <c r="H3059" s="51" t="s">
        <v>342</v>
      </c>
      <c r="I3059" s="51" t="s">
        <v>343</v>
      </c>
      <c r="J3059" s="51" t="s">
        <v>1008</v>
      </c>
      <c r="K3059" s="51">
        <v>390.93200000000002</v>
      </c>
      <c r="L3059" s="51">
        <v>416.38299999999998</v>
      </c>
      <c r="M3059" s="51">
        <v>447.32600000000002</v>
      </c>
      <c r="N3059" s="51">
        <v>476.02300000000002</v>
      </c>
      <c r="O3059" s="51">
        <v>502.00200000000001</v>
      </c>
      <c r="P3059" s="51">
        <v>526.20000000000005</v>
      </c>
      <c r="Q3059" s="51">
        <v>549.79</v>
      </c>
      <c r="R3059" s="51">
        <v>590.41700000000003</v>
      </c>
      <c r="S3059" s="51">
        <v>595.14200000000005</v>
      </c>
      <c r="T3059" s="51">
        <v>640.529</v>
      </c>
      <c r="U3059" s="51">
        <v>2019</v>
      </c>
    </row>
    <row r="3060" spans="1:21" ht="15.5">
      <c r="A3060" s="51">
        <v>258</v>
      </c>
      <c r="B3060" s="51" t="s">
        <v>1003</v>
      </c>
      <c r="C3060" s="51" t="s">
        <v>474</v>
      </c>
      <c r="D3060" s="51" t="str">
        <f t="shared" si="47"/>
        <v>BCAGuatemala</v>
      </c>
      <c r="E3060" s="51" t="s">
        <v>281</v>
      </c>
      <c r="F3060" s="51" t="s">
        <v>475</v>
      </c>
      <c r="G3060" s="51" t="s">
        <v>476</v>
      </c>
      <c r="H3060" s="51" t="s">
        <v>352</v>
      </c>
      <c r="I3060" s="51" t="s">
        <v>343</v>
      </c>
      <c r="J3060" s="51" t="s">
        <v>1009</v>
      </c>
      <c r="K3060" s="51">
        <v>-1.847</v>
      </c>
      <c r="L3060" s="51">
        <v>-2.2389999999999999</v>
      </c>
      <c r="M3060" s="51">
        <v>-1.909</v>
      </c>
      <c r="N3060" s="51">
        <v>-0.77400000000000002</v>
      </c>
      <c r="O3060" s="51">
        <v>0.63700000000000001</v>
      </c>
      <c r="P3060" s="51">
        <v>0.80400000000000005</v>
      </c>
      <c r="Q3060" s="51">
        <v>0.59499999999999997</v>
      </c>
      <c r="R3060" s="51">
        <v>1.8540000000000001</v>
      </c>
      <c r="S3060" s="51">
        <v>3.8740000000000001</v>
      </c>
      <c r="T3060" s="51">
        <v>1.8560000000000001</v>
      </c>
      <c r="U3060" s="51">
        <v>2019</v>
      </c>
    </row>
    <row r="3061" spans="1:21" ht="15.5">
      <c r="A3061" s="51">
        <v>258</v>
      </c>
      <c r="B3061" s="51" t="s">
        <v>1003</v>
      </c>
      <c r="C3061" s="51" t="s">
        <v>478</v>
      </c>
      <c r="D3061" s="51" t="str">
        <f t="shared" si="47"/>
        <v>BCA_NGDPDGuatemala</v>
      </c>
      <c r="E3061" s="51" t="s">
        <v>281</v>
      </c>
      <c r="F3061" s="51" t="s">
        <v>475</v>
      </c>
      <c r="G3061" s="51" t="s">
        <v>476</v>
      </c>
      <c r="H3061" s="51" t="s">
        <v>392</v>
      </c>
      <c r="I3061" s="51"/>
      <c r="J3061" s="51" t="s">
        <v>479</v>
      </c>
      <c r="K3061" s="51">
        <v>-3.7010000000000001</v>
      </c>
      <c r="L3061" s="51">
        <v>-4.2249999999999996</v>
      </c>
      <c r="M3061" s="51">
        <v>-3.3010000000000002</v>
      </c>
      <c r="N3061" s="51">
        <v>-1.244</v>
      </c>
      <c r="O3061" s="51">
        <v>0.96499999999999997</v>
      </c>
      <c r="P3061" s="51">
        <v>1.123</v>
      </c>
      <c r="Q3061" s="51">
        <v>0.81399999999999995</v>
      </c>
      <c r="R3061" s="51">
        <v>2.4169999999999998</v>
      </c>
      <c r="S3061" s="51">
        <v>5.0270000000000001</v>
      </c>
      <c r="T3061" s="51">
        <v>2.2799999999999998</v>
      </c>
      <c r="U3061" s="51">
        <v>2019</v>
      </c>
    </row>
    <row r="3062" spans="1:21" ht="15.5">
      <c r="A3062" s="51">
        <v>656</v>
      </c>
      <c r="B3062" s="51" t="s">
        <v>1010</v>
      </c>
      <c r="C3062" s="51" t="s">
        <v>338</v>
      </c>
      <c r="D3062" s="51" t="str">
        <f t="shared" si="47"/>
        <v>NGDP_RGuinea</v>
      </c>
      <c r="E3062" s="51" t="s">
        <v>1011</v>
      </c>
      <c r="F3062" s="51" t="s">
        <v>340</v>
      </c>
      <c r="G3062" s="51" t="s">
        <v>341</v>
      </c>
      <c r="H3062" s="51" t="s">
        <v>342</v>
      </c>
      <c r="I3062" s="51" t="s">
        <v>343</v>
      </c>
      <c r="J3062" s="51" t="s">
        <v>1012</v>
      </c>
      <c r="K3062" s="51">
        <v>43898.3</v>
      </c>
      <c r="L3062" s="51">
        <v>45625.1</v>
      </c>
      <c r="M3062" s="51">
        <v>47317</v>
      </c>
      <c r="N3062" s="51">
        <v>49121</v>
      </c>
      <c r="O3062" s="51">
        <v>54440</v>
      </c>
      <c r="P3062" s="51">
        <v>60068.07</v>
      </c>
      <c r="Q3062" s="51">
        <v>63780.959999999999</v>
      </c>
      <c r="R3062" s="51">
        <v>67381.149999999994</v>
      </c>
      <c r="S3062" s="51">
        <v>70902.070000000007</v>
      </c>
      <c r="T3062" s="51">
        <v>74841.440000000002</v>
      </c>
      <c r="U3062" s="51">
        <v>2018</v>
      </c>
    </row>
    <row r="3063" spans="1:21" ht="15.5">
      <c r="A3063" s="51">
        <v>656</v>
      </c>
      <c r="B3063" s="51" t="s">
        <v>1010</v>
      </c>
      <c r="C3063" s="51" t="s">
        <v>345</v>
      </c>
      <c r="D3063" s="51" t="str">
        <f t="shared" si="47"/>
        <v>NGDP_RPCHGuinea</v>
      </c>
      <c r="E3063" s="51" t="s">
        <v>1011</v>
      </c>
      <c r="F3063" s="51" t="s">
        <v>340</v>
      </c>
      <c r="G3063" s="51" t="s">
        <v>346</v>
      </c>
      <c r="H3063" s="51" t="s">
        <v>347</v>
      </c>
      <c r="I3063" s="51"/>
      <c r="J3063" s="51" t="s">
        <v>348</v>
      </c>
      <c r="K3063" s="51">
        <v>5.915</v>
      </c>
      <c r="L3063" s="51">
        <v>3.9340000000000002</v>
      </c>
      <c r="M3063" s="51">
        <v>3.7080000000000002</v>
      </c>
      <c r="N3063" s="51">
        <v>3.8130000000000002</v>
      </c>
      <c r="O3063" s="51">
        <v>10.827999999999999</v>
      </c>
      <c r="P3063" s="51">
        <v>10.337999999999999</v>
      </c>
      <c r="Q3063" s="51">
        <v>6.181</v>
      </c>
      <c r="R3063" s="51">
        <v>5.6449999999999996</v>
      </c>
      <c r="S3063" s="51">
        <v>5.2249999999999996</v>
      </c>
      <c r="T3063" s="51">
        <v>5.556</v>
      </c>
      <c r="U3063" s="51">
        <v>2018</v>
      </c>
    </row>
    <row r="3064" spans="1:21" ht="15.5">
      <c r="A3064" s="51">
        <v>656</v>
      </c>
      <c r="B3064" s="51" t="s">
        <v>1010</v>
      </c>
      <c r="C3064" s="51" t="s">
        <v>349</v>
      </c>
      <c r="D3064" s="51" t="str">
        <f t="shared" si="47"/>
        <v>NGDPGuinea</v>
      </c>
      <c r="E3064" s="51" t="s">
        <v>1011</v>
      </c>
      <c r="F3064" s="51" t="s">
        <v>155</v>
      </c>
      <c r="G3064" s="51" t="s">
        <v>350</v>
      </c>
      <c r="H3064" s="51" t="s">
        <v>342</v>
      </c>
      <c r="I3064" s="51" t="s">
        <v>343</v>
      </c>
      <c r="J3064" s="51" t="s">
        <v>1012</v>
      </c>
      <c r="K3064" s="51">
        <v>51605.04</v>
      </c>
      <c r="L3064" s="51">
        <v>57865</v>
      </c>
      <c r="M3064" s="51">
        <v>61663.6</v>
      </c>
      <c r="N3064" s="51">
        <v>65829</v>
      </c>
      <c r="O3064" s="51">
        <v>77086</v>
      </c>
      <c r="P3064" s="51">
        <v>93942.42</v>
      </c>
      <c r="Q3064" s="51">
        <v>109760.69</v>
      </c>
      <c r="R3064" s="51">
        <v>126707.18</v>
      </c>
      <c r="S3064" s="51">
        <v>147823.92000000001</v>
      </c>
      <c r="T3064" s="51">
        <v>168592.26</v>
      </c>
      <c r="U3064" s="51">
        <v>2018</v>
      </c>
    </row>
    <row r="3065" spans="1:21" ht="15.5">
      <c r="A3065" s="51">
        <v>656</v>
      </c>
      <c r="B3065" s="51" t="s">
        <v>1010</v>
      </c>
      <c r="C3065" s="51" t="s">
        <v>157</v>
      </c>
      <c r="D3065" s="51" t="str">
        <f t="shared" si="47"/>
        <v>NGDPDGuinea</v>
      </c>
      <c r="E3065" s="51" t="s">
        <v>1011</v>
      </c>
      <c r="F3065" s="51" t="s">
        <v>155</v>
      </c>
      <c r="G3065" s="51" t="s">
        <v>351</v>
      </c>
      <c r="H3065" s="51" t="s">
        <v>352</v>
      </c>
      <c r="I3065" s="51" t="s">
        <v>343</v>
      </c>
      <c r="J3065" s="51" t="s">
        <v>353</v>
      </c>
      <c r="K3065" s="51">
        <v>7.3040000000000003</v>
      </c>
      <c r="L3065" s="51">
        <v>8.3740000000000006</v>
      </c>
      <c r="M3065" s="51">
        <v>8.7899999999999991</v>
      </c>
      <c r="N3065" s="51">
        <v>8.7899999999999991</v>
      </c>
      <c r="O3065" s="51">
        <v>8.6039999999999992</v>
      </c>
      <c r="P3065" s="51">
        <v>10.337</v>
      </c>
      <c r="Q3065" s="51">
        <v>12.180999999999999</v>
      </c>
      <c r="R3065" s="51">
        <v>13.797000000000001</v>
      </c>
      <c r="S3065" s="51">
        <v>15.455</v>
      </c>
      <c r="T3065" s="51">
        <v>16.338999999999999</v>
      </c>
      <c r="U3065" s="51">
        <v>2018</v>
      </c>
    </row>
    <row r="3066" spans="1:21" ht="15.5">
      <c r="A3066" s="51">
        <v>656</v>
      </c>
      <c r="B3066" s="51" t="s">
        <v>1010</v>
      </c>
      <c r="C3066" s="51" t="s">
        <v>354</v>
      </c>
      <c r="D3066" s="51" t="str">
        <f t="shared" si="47"/>
        <v>PPPGDPGuinea</v>
      </c>
      <c r="E3066" s="51" t="s">
        <v>1011</v>
      </c>
      <c r="F3066" s="51" t="s">
        <v>155</v>
      </c>
      <c r="G3066" s="51" t="s">
        <v>355</v>
      </c>
      <c r="H3066" s="51" t="s">
        <v>356</v>
      </c>
      <c r="I3066" s="51" t="s">
        <v>343</v>
      </c>
      <c r="J3066" s="51" t="s">
        <v>353</v>
      </c>
      <c r="K3066" s="51">
        <v>18.497</v>
      </c>
      <c r="L3066" s="51">
        <v>19.731000000000002</v>
      </c>
      <c r="M3066" s="51">
        <v>20.152000000000001</v>
      </c>
      <c r="N3066" s="51">
        <v>20.798999999999999</v>
      </c>
      <c r="O3066" s="51">
        <v>24.399000000000001</v>
      </c>
      <c r="P3066" s="51">
        <v>29.210999999999999</v>
      </c>
      <c r="Q3066" s="51">
        <v>31.760999999999999</v>
      </c>
      <c r="R3066" s="51">
        <v>34.152999999999999</v>
      </c>
      <c r="S3066" s="51">
        <v>36.372999999999998</v>
      </c>
      <c r="T3066" s="51">
        <v>39.093000000000004</v>
      </c>
      <c r="U3066" s="51">
        <v>2018</v>
      </c>
    </row>
    <row r="3067" spans="1:21" ht="15.5">
      <c r="A3067" s="51">
        <v>656</v>
      </c>
      <c r="B3067" s="51" t="s">
        <v>1010</v>
      </c>
      <c r="C3067" s="51" t="s">
        <v>357</v>
      </c>
      <c r="D3067" s="51" t="str">
        <f t="shared" si="47"/>
        <v>NGDP_DGuinea</v>
      </c>
      <c r="E3067" s="51" t="s">
        <v>1011</v>
      </c>
      <c r="F3067" s="51" t="s">
        <v>358</v>
      </c>
      <c r="G3067" s="51" t="s">
        <v>359</v>
      </c>
      <c r="H3067" s="51" t="s">
        <v>360</v>
      </c>
      <c r="I3067" s="51"/>
      <c r="J3067" s="51" t="s">
        <v>361</v>
      </c>
      <c r="K3067" s="51">
        <v>117.556</v>
      </c>
      <c r="L3067" s="51">
        <v>126.827</v>
      </c>
      <c r="M3067" s="51">
        <v>130.32</v>
      </c>
      <c r="N3067" s="51">
        <v>134.01400000000001</v>
      </c>
      <c r="O3067" s="51">
        <v>141.59800000000001</v>
      </c>
      <c r="P3067" s="51">
        <v>156.393</v>
      </c>
      <c r="Q3067" s="51">
        <v>172.09</v>
      </c>
      <c r="R3067" s="51">
        <v>188.04499999999999</v>
      </c>
      <c r="S3067" s="51">
        <v>208.49</v>
      </c>
      <c r="T3067" s="51">
        <v>225.26599999999999</v>
      </c>
      <c r="U3067" s="51">
        <v>2018</v>
      </c>
    </row>
    <row r="3068" spans="1:21" ht="15.5">
      <c r="A3068" s="51">
        <v>656</v>
      </c>
      <c r="B3068" s="51" t="s">
        <v>1010</v>
      </c>
      <c r="C3068" s="51" t="s">
        <v>362</v>
      </c>
      <c r="D3068" s="51" t="str">
        <f t="shared" si="47"/>
        <v>NGDPRPCGuinea</v>
      </c>
      <c r="E3068" s="51" t="s">
        <v>1011</v>
      </c>
      <c r="F3068" s="51" t="s">
        <v>363</v>
      </c>
      <c r="G3068" s="51" t="s">
        <v>364</v>
      </c>
      <c r="H3068" s="51" t="s">
        <v>342</v>
      </c>
      <c r="I3068" s="51" t="s">
        <v>333</v>
      </c>
      <c r="J3068" s="51" t="s">
        <v>365</v>
      </c>
      <c r="K3068" s="51">
        <v>3833486.46</v>
      </c>
      <c r="L3068" s="51">
        <v>3884577.76</v>
      </c>
      <c r="M3068" s="51">
        <v>3928678.18</v>
      </c>
      <c r="N3068" s="51">
        <v>3978987.62</v>
      </c>
      <c r="O3068" s="51">
        <v>4302289.58</v>
      </c>
      <c r="P3068" s="51">
        <v>4631283.42</v>
      </c>
      <c r="Q3068" s="51">
        <v>4797609.2300000004</v>
      </c>
      <c r="R3068" s="51">
        <v>4944795.91</v>
      </c>
      <c r="S3068" s="51">
        <v>5076273.2</v>
      </c>
      <c r="T3068" s="51">
        <v>5227623.6900000004</v>
      </c>
      <c r="U3068" s="51">
        <v>2014</v>
      </c>
    </row>
    <row r="3069" spans="1:21" ht="15.5">
      <c r="A3069" s="51">
        <v>656</v>
      </c>
      <c r="B3069" s="51" t="s">
        <v>1010</v>
      </c>
      <c r="C3069" s="51" t="s">
        <v>366</v>
      </c>
      <c r="D3069" s="51" t="str">
        <f t="shared" si="47"/>
        <v>NGDPRPPPPCGuinea</v>
      </c>
      <c r="E3069" s="51" t="s">
        <v>1011</v>
      </c>
      <c r="F3069" s="51" t="s">
        <v>363</v>
      </c>
      <c r="G3069" s="51" t="s">
        <v>367</v>
      </c>
      <c r="H3069" s="51" t="s">
        <v>368</v>
      </c>
      <c r="I3069" s="51" t="s">
        <v>333</v>
      </c>
      <c r="J3069" s="51" t="s">
        <v>365</v>
      </c>
      <c r="K3069" s="51">
        <v>1864.19</v>
      </c>
      <c r="L3069" s="51">
        <v>1889.04</v>
      </c>
      <c r="M3069" s="51">
        <v>1910.49</v>
      </c>
      <c r="N3069" s="51">
        <v>1934.95</v>
      </c>
      <c r="O3069" s="51">
        <v>2092.17</v>
      </c>
      <c r="P3069" s="51">
        <v>2252.16</v>
      </c>
      <c r="Q3069" s="51">
        <v>2333.04</v>
      </c>
      <c r="R3069" s="51">
        <v>2404.62</v>
      </c>
      <c r="S3069" s="51">
        <v>2468.5500000000002</v>
      </c>
      <c r="T3069" s="51">
        <v>2542.15</v>
      </c>
      <c r="U3069" s="51">
        <v>2014</v>
      </c>
    </row>
    <row r="3070" spans="1:21" ht="15.5">
      <c r="A3070" s="51">
        <v>656</v>
      </c>
      <c r="B3070" s="51" t="s">
        <v>1010</v>
      </c>
      <c r="C3070" s="51" t="s">
        <v>369</v>
      </c>
      <c r="D3070" s="51" t="str">
        <f t="shared" si="47"/>
        <v>NGDPPCGuinea</v>
      </c>
      <c r="E3070" s="51" t="s">
        <v>1011</v>
      </c>
      <c r="F3070" s="51" t="s">
        <v>370</v>
      </c>
      <c r="G3070" s="51" t="s">
        <v>371</v>
      </c>
      <c r="H3070" s="51" t="s">
        <v>342</v>
      </c>
      <c r="I3070" s="51" t="s">
        <v>333</v>
      </c>
      <c r="J3070" s="51" t="s">
        <v>372</v>
      </c>
      <c r="K3070" s="51">
        <v>4506489.6399999997</v>
      </c>
      <c r="L3070" s="51">
        <v>4926698.07</v>
      </c>
      <c r="M3070" s="51">
        <v>5119860.51</v>
      </c>
      <c r="N3070" s="51">
        <v>5332399.09</v>
      </c>
      <c r="O3070" s="51">
        <v>6091959.8600000003</v>
      </c>
      <c r="P3070" s="51">
        <v>7243014.8799999999</v>
      </c>
      <c r="Q3070" s="51">
        <v>8256208.0499999998</v>
      </c>
      <c r="R3070" s="51">
        <v>9298462.4100000001</v>
      </c>
      <c r="S3070" s="51">
        <v>10583535.460000001</v>
      </c>
      <c r="T3070" s="51">
        <v>11776054.859999999</v>
      </c>
      <c r="U3070" s="51">
        <v>2014</v>
      </c>
    </row>
    <row r="3071" spans="1:21" ht="15.5">
      <c r="A3071" s="51">
        <v>656</v>
      </c>
      <c r="B3071" s="51" t="s">
        <v>1010</v>
      </c>
      <c r="C3071" s="51" t="s">
        <v>373</v>
      </c>
      <c r="D3071" s="51" t="str">
        <f t="shared" si="47"/>
        <v>NGDPDPCGuinea</v>
      </c>
      <c r="E3071" s="51" t="s">
        <v>1011</v>
      </c>
      <c r="F3071" s="51" t="s">
        <v>370</v>
      </c>
      <c r="G3071" s="51" t="s">
        <v>374</v>
      </c>
      <c r="H3071" s="51" t="s">
        <v>352</v>
      </c>
      <c r="I3071" s="51" t="s">
        <v>333</v>
      </c>
      <c r="J3071" s="51" t="s">
        <v>372</v>
      </c>
      <c r="K3071" s="51">
        <v>637.79100000000005</v>
      </c>
      <c r="L3071" s="51">
        <v>712.98199999999997</v>
      </c>
      <c r="M3071" s="51">
        <v>729.798</v>
      </c>
      <c r="N3071" s="51">
        <v>712.04700000000003</v>
      </c>
      <c r="O3071" s="51">
        <v>679.947</v>
      </c>
      <c r="P3071" s="51">
        <v>796.95899999999995</v>
      </c>
      <c r="Q3071" s="51">
        <v>916.22299999999996</v>
      </c>
      <c r="R3071" s="51">
        <v>1012.5</v>
      </c>
      <c r="S3071" s="51">
        <v>1106.47</v>
      </c>
      <c r="T3071" s="51">
        <v>1141.25</v>
      </c>
      <c r="U3071" s="51">
        <v>2014</v>
      </c>
    </row>
    <row r="3072" spans="1:21" ht="15.5">
      <c r="A3072" s="51">
        <v>656</v>
      </c>
      <c r="B3072" s="51" t="s">
        <v>1010</v>
      </c>
      <c r="C3072" s="51" t="s">
        <v>375</v>
      </c>
      <c r="D3072" s="51" t="str">
        <f t="shared" si="47"/>
        <v>PPPPCGuinea</v>
      </c>
      <c r="E3072" s="51" t="s">
        <v>1011</v>
      </c>
      <c r="F3072" s="51" t="s">
        <v>370</v>
      </c>
      <c r="G3072" s="51" t="s">
        <v>376</v>
      </c>
      <c r="H3072" s="51" t="s">
        <v>356</v>
      </c>
      <c r="I3072" s="51" t="s">
        <v>333</v>
      </c>
      <c r="J3072" s="51" t="s">
        <v>372</v>
      </c>
      <c r="K3072" s="51">
        <v>1615.26</v>
      </c>
      <c r="L3072" s="51">
        <v>1679.89</v>
      </c>
      <c r="M3072" s="51">
        <v>1673.19</v>
      </c>
      <c r="N3072" s="51">
        <v>1684.8</v>
      </c>
      <c r="O3072" s="51">
        <v>1928.24</v>
      </c>
      <c r="P3072" s="51">
        <v>2252.16</v>
      </c>
      <c r="Q3072" s="51">
        <v>2389.06</v>
      </c>
      <c r="R3072" s="51">
        <v>2506.31</v>
      </c>
      <c r="S3072" s="51">
        <v>2604.14</v>
      </c>
      <c r="T3072" s="51">
        <v>2730.65</v>
      </c>
      <c r="U3072" s="51">
        <v>2014</v>
      </c>
    </row>
    <row r="3073" spans="1:21" ht="15.5">
      <c r="A3073" s="51">
        <v>656</v>
      </c>
      <c r="B3073" s="51" t="s">
        <v>1010</v>
      </c>
      <c r="C3073" s="51" t="s">
        <v>377</v>
      </c>
      <c r="D3073" s="51" t="str">
        <f t="shared" si="47"/>
        <v>NGAP_NPGDPGuinea</v>
      </c>
      <c r="E3073" s="51" t="s">
        <v>1011</v>
      </c>
      <c r="F3073" s="51" t="s">
        <v>378</v>
      </c>
      <c r="G3073" s="51" t="s">
        <v>379</v>
      </c>
      <c r="H3073" s="51" t="s">
        <v>380</v>
      </c>
      <c r="I3073" s="51"/>
      <c r="J3073" s="51"/>
      <c r="K3073" s="51"/>
      <c r="L3073" s="51"/>
      <c r="M3073" s="51"/>
      <c r="N3073" s="51"/>
      <c r="O3073" s="51"/>
      <c r="P3073" s="51"/>
      <c r="Q3073" s="51"/>
      <c r="R3073" s="51"/>
      <c r="S3073" s="51"/>
      <c r="T3073" s="51"/>
      <c r="U3073" s="51"/>
    </row>
    <row r="3074" spans="1:21" ht="15.5">
      <c r="A3074" s="51">
        <v>656</v>
      </c>
      <c r="B3074" s="51" t="s">
        <v>1010</v>
      </c>
      <c r="C3074" s="51" t="s">
        <v>381</v>
      </c>
      <c r="D3074" s="51" t="str">
        <f t="shared" si="47"/>
        <v>PPPSHGuinea</v>
      </c>
      <c r="E3074" s="51" t="s">
        <v>1011</v>
      </c>
      <c r="F3074" s="51" t="s">
        <v>382</v>
      </c>
      <c r="G3074" s="51" t="s">
        <v>383</v>
      </c>
      <c r="H3074" s="51" t="s">
        <v>384</v>
      </c>
      <c r="I3074" s="51"/>
      <c r="J3074" s="51" t="s">
        <v>353</v>
      </c>
      <c r="K3074" s="51">
        <v>1.7999999999999999E-2</v>
      </c>
      <c r="L3074" s="51">
        <v>1.9E-2</v>
      </c>
      <c r="M3074" s="51">
        <v>1.7999999999999999E-2</v>
      </c>
      <c r="N3074" s="51">
        <v>1.9E-2</v>
      </c>
      <c r="O3074" s="51">
        <v>2.1000000000000001E-2</v>
      </c>
      <c r="P3074" s="51">
        <v>2.4E-2</v>
      </c>
      <c r="Q3074" s="51">
        <v>2.5000000000000001E-2</v>
      </c>
      <c r="R3074" s="51">
        <v>2.5000000000000001E-2</v>
      </c>
      <c r="S3074" s="51">
        <v>2.8000000000000001E-2</v>
      </c>
      <c r="T3074" s="51">
        <v>2.8000000000000001E-2</v>
      </c>
      <c r="U3074" s="51">
        <v>2018</v>
      </c>
    </row>
    <row r="3075" spans="1:21" ht="15.5">
      <c r="A3075" s="51">
        <v>656</v>
      </c>
      <c r="B3075" s="51" t="s">
        <v>1010</v>
      </c>
      <c r="C3075" s="51" t="s">
        <v>385</v>
      </c>
      <c r="D3075" s="51" t="str">
        <f t="shared" ref="D3075:D3138" si="48">C3075&amp;E3075</f>
        <v>PPPEXGuinea</v>
      </c>
      <c r="E3075" s="51" t="s">
        <v>1011</v>
      </c>
      <c r="F3075" s="51" t="s">
        <v>386</v>
      </c>
      <c r="G3075" s="51" t="s">
        <v>387</v>
      </c>
      <c r="H3075" s="51" t="s">
        <v>388</v>
      </c>
      <c r="I3075" s="51"/>
      <c r="J3075" s="51" t="s">
        <v>353</v>
      </c>
      <c r="K3075" s="51">
        <v>2789.94</v>
      </c>
      <c r="L3075" s="51">
        <v>2932.75</v>
      </c>
      <c r="M3075" s="51">
        <v>3059.94</v>
      </c>
      <c r="N3075" s="51">
        <v>3165</v>
      </c>
      <c r="O3075" s="51">
        <v>3159.34</v>
      </c>
      <c r="P3075" s="51">
        <v>3216.04</v>
      </c>
      <c r="Q3075" s="51">
        <v>3455.85</v>
      </c>
      <c r="R3075" s="51">
        <v>3710.02</v>
      </c>
      <c r="S3075" s="51">
        <v>4064.12</v>
      </c>
      <c r="T3075" s="51">
        <v>4312.54</v>
      </c>
      <c r="U3075" s="51">
        <v>2018</v>
      </c>
    </row>
    <row r="3076" spans="1:21" ht="15.5">
      <c r="A3076" s="51">
        <v>656</v>
      </c>
      <c r="B3076" s="51" t="s">
        <v>1010</v>
      </c>
      <c r="C3076" s="51" t="s">
        <v>389</v>
      </c>
      <c r="D3076" s="51" t="str">
        <f t="shared" si="48"/>
        <v>NID_NGDPGuinea</v>
      </c>
      <c r="E3076" s="51" t="s">
        <v>1011</v>
      </c>
      <c r="F3076" s="51" t="s">
        <v>390</v>
      </c>
      <c r="G3076" s="51" t="s">
        <v>391</v>
      </c>
      <c r="H3076" s="51" t="s">
        <v>392</v>
      </c>
      <c r="I3076" s="51"/>
      <c r="J3076" s="51" t="s">
        <v>1012</v>
      </c>
      <c r="K3076" s="51">
        <v>14.72</v>
      </c>
      <c r="L3076" s="51">
        <v>11.583</v>
      </c>
      <c r="M3076" s="51">
        <v>6.3849999999999998</v>
      </c>
      <c r="N3076" s="51">
        <v>7.2560000000000002</v>
      </c>
      <c r="O3076" s="51">
        <v>24.957000000000001</v>
      </c>
      <c r="P3076" s="51">
        <v>11.968</v>
      </c>
      <c r="Q3076" s="51">
        <v>19.321999999999999</v>
      </c>
      <c r="R3076" s="51">
        <v>17.030999999999999</v>
      </c>
      <c r="S3076" s="51">
        <v>16.241</v>
      </c>
      <c r="T3076" s="51">
        <v>17.206</v>
      </c>
      <c r="U3076" s="51">
        <v>2018</v>
      </c>
    </row>
    <row r="3077" spans="1:21" ht="15.5">
      <c r="A3077" s="51">
        <v>656</v>
      </c>
      <c r="B3077" s="51" t="s">
        <v>1010</v>
      </c>
      <c r="C3077" s="51" t="s">
        <v>393</v>
      </c>
      <c r="D3077" s="51" t="str">
        <f t="shared" si="48"/>
        <v>NGSD_NGDPGuinea</v>
      </c>
      <c r="E3077" s="51" t="s">
        <v>1011</v>
      </c>
      <c r="F3077" s="51" t="s">
        <v>394</v>
      </c>
      <c r="G3077" s="51" t="s">
        <v>395</v>
      </c>
      <c r="H3077" s="51" t="s">
        <v>392</v>
      </c>
      <c r="I3077" s="51"/>
      <c r="J3077" s="51" t="s">
        <v>1012</v>
      </c>
      <c r="K3077" s="51">
        <v>-5.2119999999999997</v>
      </c>
      <c r="L3077" s="51">
        <v>-0.93400000000000005</v>
      </c>
      <c r="M3077" s="51">
        <v>-6.4740000000000002</v>
      </c>
      <c r="N3077" s="51">
        <v>-5.6929999999999996</v>
      </c>
      <c r="O3077" s="51">
        <v>-6.9489999999999998</v>
      </c>
      <c r="P3077" s="51">
        <v>5.2450000000000001</v>
      </c>
      <c r="Q3077" s="51">
        <v>-0.98399999999999999</v>
      </c>
      <c r="R3077" s="51">
        <v>3.3149999999999999</v>
      </c>
      <c r="S3077" s="51">
        <v>4.133</v>
      </c>
      <c r="T3077" s="51">
        <v>4.03</v>
      </c>
      <c r="U3077" s="51">
        <v>2018</v>
      </c>
    </row>
    <row r="3078" spans="1:21" ht="15.5">
      <c r="A3078" s="51">
        <v>656</v>
      </c>
      <c r="B3078" s="51" t="s">
        <v>1010</v>
      </c>
      <c r="C3078" s="51" t="s">
        <v>396</v>
      </c>
      <c r="D3078" s="51" t="str">
        <f t="shared" si="48"/>
        <v>PCPIGuinea</v>
      </c>
      <c r="E3078" s="51" t="s">
        <v>1011</v>
      </c>
      <c r="F3078" s="51" t="s">
        <v>397</v>
      </c>
      <c r="G3078" s="51" t="s">
        <v>398</v>
      </c>
      <c r="H3078" s="51" t="s">
        <v>360</v>
      </c>
      <c r="I3078" s="51"/>
      <c r="J3078" s="51" t="s">
        <v>1013</v>
      </c>
      <c r="K3078" s="51">
        <v>988.07100000000003</v>
      </c>
      <c r="L3078" s="51">
        <v>1105.53</v>
      </c>
      <c r="M3078" s="51">
        <v>1212.9000000000001</v>
      </c>
      <c r="N3078" s="51">
        <v>1311.76</v>
      </c>
      <c r="O3078" s="51">
        <v>1418.98</v>
      </c>
      <c r="P3078" s="51">
        <v>1545.48</v>
      </c>
      <c r="Q3078" s="51">
        <v>1697.33</v>
      </c>
      <c r="R3078" s="51">
        <v>1858.08</v>
      </c>
      <c r="S3078" s="51">
        <v>2055.08</v>
      </c>
      <c r="T3078" s="51">
        <v>2219.4899999999998</v>
      </c>
      <c r="U3078" s="51">
        <v>2020</v>
      </c>
    </row>
    <row r="3079" spans="1:21" ht="15.5">
      <c r="A3079" s="51">
        <v>656</v>
      </c>
      <c r="B3079" s="51" t="s">
        <v>1010</v>
      </c>
      <c r="C3079" s="51" t="s">
        <v>400</v>
      </c>
      <c r="D3079" s="51" t="str">
        <f t="shared" si="48"/>
        <v>PCPIPCHGuinea</v>
      </c>
      <c r="E3079" s="51" t="s">
        <v>1011</v>
      </c>
      <c r="F3079" s="51" t="s">
        <v>397</v>
      </c>
      <c r="G3079" s="51" t="s">
        <v>401</v>
      </c>
      <c r="H3079" s="51" t="s">
        <v>347</v>
      </c>
      <c r="I3079" s="51"/>
      <c r="J3079" s="51" t="s">
        <v>402</v>
      </c>
      <c r="K3079" s="51">
        <v>15.227</v>
      </c>
      <c r="L3079" s="51">
        <v>11.887</v>
      </c>
      <c r="M3079" s="51">
        <v>9.7119999999999997</v>
      </c>
      <c r="N3079" s="51">
        <v>8.1509999999999998</v>
      </c>
      <c r="O3079" s="51">
        <v>8.1739999999999995</v>
      </c>
      <c r="P3079" s="51">
        <v>8.9139999999999997</v>
      </c>
      <c r="Q3079" s="51">
        <v>9.8260000000000005</v>
      </c>
      <c r="R3079" s="51">
        <v>9.4710000000000001</v>
      </c>
      <c r="S3079" s="51">
        <v>10.602</v>
      </c>
      <c r="T3079" s="51">
        <v>8</v>
      </c>
      <c r="U3079" s="51">
        <v>2020</v>
      </c>
    </row>
    <row r="3080" spans="1:21" ht="15.5">
      <c r="A3080" s="51">
        <v>656</v>
      </c>
      <c r="B3080" s="51" t="s">
        <v>1010</v>
      </c>
      <c r="C3080" s="51" t="s">
        <v>403</v>
      </c>
      <c r="D3080" s="51" t="str">
        <f t="shared" si="48"/>
        <v>PCPIEGuinea</v>
      </c>
      <c r="E3080" s="51" t="s">
        <v>1011</v>
      </c>
      <c r="F3080" s="51" t="s">
        <v>404</v>
      </c>
      <c r="G3080" s="51" t="s">
        <v>405</v>
      </c>
      <c r="H3080" s="51" t="s">
        <v>360</v>
      </c>
      <c r="I3080" s="51"/>
      <c r="J3080" s="51" t="s">
        <v>1013</v>
      </c>
      <c r="K3080" s="51">
        <v>1043.8499999999999</v>
      </c>
      <c r="L3080" s="51">
        <v>1153.96</v>
      </c>
      <c r="M3080" s="51">
        <v>1257.44</v>
      </c>
      <c r="N3080" s="51">
        <v>1349.53</v>
      </c>
      <c r="O3080" s="51">
        <v>1466.96</v>
      </c>
      <c r="P3080" s="51">
        <v>1607</v>
      </c>
      <c r="Q3080" s="51">
        <v>1766.77</v>
      </c>
      <c r="R3080" s="51">
        <v>1927.95</v>
      </c>
      <c r="S3080" s="51">
        <v>2131.9</v>
      </c>
      <c r="T3080" s="51">
        <v>2302.46</v>
      </c>
      <c r="U3080" s="51">
        <v>2020</v>
      </c>
    </row>
    <row r="3081" spans="1:21" ht="15.5">
      <c r="A3081" s="51">
        <v>656</v>
      </c>
      <c r="B3081" s="51" t="s">
        <v>1010</v>
      </c>
      <c r="C3081" s="51" t="s">
        <v>406</v>
      </c>
      <c r="D3081" s="51" t="str">
        <f t="shared" si="48"/>
        <v>PCPIEPCHGuinea</v>
      </c>
      <c r="E3081" s="51" t="s">
        <v>1011</v>
      </c>
      <c r="F3081" s="51" t="s">
        <v>404</v>
      </c>
      <c r="G3081" s="51" t="s">
        <v>407</v>
      </c>
      <c r="H3081" s="51" t="s">
        <v>347</v>
      </c>
      <c r="I3081" s="51"/>
      <c r="J3081" s="51" t="s">
        <v>408</v>
      </c>
      <c r="K3081" s="51">
        <v>12.833</v>
      </c>
      <c r="L3081" s="51">
        <v>10.548</v>
      </c>
      <c r="M3081" s="51">
        <v>8.968</v>
      </c>
      <c r="N3081" s="51">
        <v>7.3239999999999998</v>
      </c>
      <c r="O3081" s="51">
        <v>8.7010000000000005</v>
      </c>
      <c r="P3081" s="51">
        <v>9.5459999999999994</v>
      </c>
      <c r="Q3081" s="51">
        <v>9.9420000000000002</v>
      </c>
      <c r="R3081" s="51">
        <v>9.1219999999999999</v>
      </c>
      <c r="S3081" s="51">
        <v>10.579000000000001</v>
      </c>
      <c r="T3081" s="51">
        <v>8</v>
      </c>
      <c r="U3081" s="51">
        <v>2020</v>
      </c>
    </row>
    <row r="3082" spans="1:21" ht="15.5">
      <c r="A3082" s="51">
        <v>656</v>
      </c>
      <c r="B3082" s="51" t="s">
        <v>1010</v>
      </c>
      <c r="C3082" s="51" t="s">
        <v>409</v>
      </c>
      <c r="D3082" s="51" t="str">
        <f t="shared" si="48"/>
        <v>FLIBOR6Guinea</v>
      </c>
      <c r="E3082" s="51" t="s">
        <v>1011</v>
      </c>
      <c r="F3082" s="51" t="s">
        <v>410</v>
      </c>
      <c r="G3082" s="51"/>
      <c r="H3082" s="51" t="s">
        <v>384</v>
      </c>
      <c r="I3082" s="51"/>
      <c r="J3082" s="51"/>
      <c r="K3082" s="51"/>
      <c r="L3082" s="51"/>
      <c r="M3082" s="51"/>
      <c r="N3082" s="51"/>
      <c r="O3082" s="51"/>
      <c r="P3082" s="51"/>
      <c r="Q3082" s="51"/>
      <c r="R3082" s="51"/>
      <c r="S3082" s="51"/>
      <c r="T3082" s="51"/>
      <c r="U3082" s="51"/>
    </row>
    <row r="3083" spans="1:21" ht="15.5">
      <c r="A3083" s="51">
        <v>656</v>
      </c>
      <c r="B3083" s="51" t="s">
        <v>1010</v>
      </c>
      <c r="C3083" s="51" t="s">
        <v>411</v>
      </c>
      <c r="D3083" s="51" t="str">
        <f t="shared" si="48"/>
        <v>TM_RPCHGuinea</v>
      </c>
      <c r="E3083" s="51" t="s">
        <v>1011</v>
      </c>
      <c r="F3083" s="51" t="s">
        <v>412</v>
      </c>
      <c r="G3083" s="51" t="s">
        <v>413</v>
      </c>
      <c r="H3083" s="51" t="s">
        <v>347</v>
      </c>
      <c r="I3083" s="51"/>
      <c r="J3083" s="51" t="s">
        <v>1014</v>
      </c>
      <c r="K3083" s="51">
        <v>26.349</v>
      </c>
      <c r="L3083" s="51">
        <v>-16.190000000000001</v>
      </c>
      <c r="M3083" s="51">
        <v>14.327</v>
      </c>
      <c r="N3083" s="51">
        <v>12.221</v>
      </c>
      <c r="O3083" s="51">
        <v>95.905000000000001</v>
      </c>
      <c r="P3083" s="51">
        <v>-10.029</v>
      </c>
      <c r="Q3083" s="51">
        <v>13.045999999999999</v>
      </c>
      <c r="R3083" s="51">
        <v>-5.9640000000000004</v>
      </c>
      <c r="S3083" s="51">
        <v>14.428000000000001</v>
      </c>
      <c r="T3083" s="51">
        <v>0.86899999999999999</v>
      </c>
      <c r="U3083" s="51">
        <v>2019</v>
      </c>
    </row>
    <row r="3084" spans="1:21" ht="15.5">
      <c r="A3084" s="51">
        <v>656</v>
      </c>
      <c r="B3084" s="51" t="s">
        <v>1010</v>
      </c>
      <c r="C3084" s="51" t="s">
        <v>415</v>
      </c>
      <c r="D3084" s="51" t="str">
        <f t="shared" si="48"/>
        <v>TMG_RPCHGuinea</v>
      </c>
      <c r="E3084" s="51" t="s">
        <v>1011</v>
      </c>
      <c r="F3084" s="51" t="s">
        <v>416</v>
      </c>
      <c r="G3084" s="51" t="s">
        <v>417</v>
      </c>
      <c r="H3084" s="51" t="s">
        <v>347</v>
      </c>
      <c r="I3084" s="51"/>
      <c r="J3084" s="51" t="s">
        <v>1014</v>
      </c>
      <c r="K3084" s="51">
        <v>9.4390000000000001</v>
      </c>
      <c r="L3084" s="51">
        <v>-10.083</v>
      </c>
      <c r="M3084" s="51">
        <v>34.476999999999997</v>
      </c>
      <c r="N3084" s="51">
        <v>23.847999999999999</v>
      </c>
      <c r="O3084" s="51">
        <v>111.669</v>
      </c>
      <c r="P3084" s="51">
        <v>-13.68</v>
      </c>
      <c r="Q3084" s="51">
        <v>12.99</v>
      </c>
      <c r="R3084" s="51">
        <v>-5.4809999999999999</v>
      </c>
      <c r="S3084" s="51">
        <v>15.528</v>
      </c>
      <c r="T3084" s="51">
        <v>-2.4009999999999998</v>
      </c>
      <c r="U3084" s="51">
        <v>2019</v>
      </c>
    </row>
    <row r="3085" spans="1:21" ht="15.5">
      <c r="A3085" s="51">
        <v>656</v>
      </c>
      <c r="B3085" s="51" t="s">
        <v>1010</v>
      </c>
      <c r="C3085" s="51" t="s">
        <v>418</v>
      </c>
      <c r="D3085" s="51" t="str">
        <f t="shared" si="48"/>
        <v>TX_RPCHGuinea</v>
      </c>
      <c r="E3085" s="51" t="s">
        <v>1011</v>
      </c>
      <c r="F3085" s="51" t="s">
        <v>419</v>
      </c>
      <c r="G3085" s="51" t="s">
        <v>420</v>
      </c>
      <c r="H3085" s="51" t="s">
        <v>347</v>
      </c>
      <c r="I3085" s="51"/>
      <c r="J3085" s="51" t="s">
        <v>1014</v>
      </c>
      <c r="K3085" s="51">
        <v>-9.3710000000000004</v>
      </c>
      <c r="L3085" s="51">
        <v>-11.420999999999999</v>
      </c>
      <c r="M3085" s="51">
        <v>2.927</v>
      </c>
      <c r="N3085" s="51">
        <v>21.283999999999999</v>
      </c>
      <c r="O3085" s="51">
        <v>5.6159999999999997</v>
      </c>
      <c r="P3085" s="51">
        <v>66.290000000000006</v>
      </c>
      <c r="Q3085" s="51">
        <v>1.516</v>
      </c>
      <c r="R3085" s="51">
        <v>2.488</v>
      </c>
      <c r="S3085" s="51">
        <v>2.1890000000000001</v>
      </c>
      <c r="T3085" s="51">
        <v>1.8540000000000001</v>
      </c>
      <c r="U3085" s="51">
        <v>2019</v>
      </c>
    </row>
    <row r="3086" spans="1:21" ht="15.5">
      <c r="A3086" s="51">
        <v>656</v>
      </c>
      <c r="B3086" s="51" t="s">
        <v>1010</v>
      </c>
      <c r="C3086" s="51" t="s">
        <v>421</v>
      </c>
      <c r="D3086" s="51" t="str">
        <f t="shared" si="48"/>
        <v>TXG_RPCHGuinea</v>
      </c>
      <c r="E3086" s="51" t="s">
        <v>1011</v>
      </c>
      <c r="F3086" s="51" t="s">
        <v>422</v>
      </c>
      <c r="G3086" s="51" t="s">
        <v>423</v>
      </c>
      <c r="H3086" s="51" t="s">
        <v>347</v>
      </c>
      <c r="I3086" s="51"/>
      <c r="J3086" s="51" t="s">
        <v>1014</v>
      </c>
      <c r="K3086" s="51">
        <v>-12.194000000000001</v>
      </c>
      <c r="L3086" s="51">
        <v>-8.8960000000000008</v>
      </c>
      <c r="M3086" s="51">
        <v>6.1319999999999997</v>
      </c>
      <c r="N3086" s="51">
        <v>19.065000000000001</v>
      </c>
      <c r="O3086" s="51">
        <v>7.7130000000000001</v>
      </c>
      <c r="P3086" s="51">
        <v>68.055999999999997</v>
      </c>
      <c r="Q3086" s="51">
        <v>0.20200000000000001</v>
      </c>
      <c r="R3086" s="51">
        <v>0.20300000000000001</v>
      </c>
      <c r="S3086" s="51">
        <v>5.4459999999999997</v>
      </c>
      <c r="T3086" s="51">
        <v>1.94</v>
      </c>
      <c r="U3086" s="51">
        <v>2019</v>
      </c>
    </row>
    <row r="3087" spans="1:21" ht="15.5">
      <c r="A3087" s="51">
        <v>656</v>
      </c>
      <c r="B3087" s="51" t="s">
        <v>1010</v>
      </c>
      <c r="C3087" s="51" t="s">
        <v>424</v>
      </c>
      <c r="D3087" s="51" t="str">
        <f t="shared" si="48"/>
        <v>LURGuinea</v>
      </c>
      <c r="E3087" s="51" t="s">
        <v>1011</v>
      </c>
      <c r="F3087" s="51" t="s">
        <v>425</v>
      </c>
      <c r="G3087" s="51" t="s">
        <v>426</v>
      </c>
      <c r="H3087" s="51" t="s">
        <v>427</v>
      </c>
      <c r="I3087" s="51"/>
      <c r="J3087" s="51"/>
      <c r="K3087" s="51"/>
      <c r="L3087" s="51"/>
      <c r="M3087" s="51"/>
      <c r="N3087" s="51"/>
      <c r="O3087" s="51"/>
      <c r="P3087" s="51"/>
      <c r="Q3087" s="51"/>
      <c r="R3087" s="51"/>
      <c r="S3087" s="51"/>
      <c r="T3087" s="51"/>
      <c r="U3087" s="51"/>
    </row>
    <row r="3088" spans="1:21" ht="15.5">
      <c r="A3088" s="51">
        <v>656</v>
      </c>
      <c r="B3088" s="51" t="s">
        <v>1010</v>
      </c>
      <c r="C3088" s="51" t="s">
        <v>428</v>
      </c>
      <c r="D3088" s="51" t="str">
        <f t="shared" si="48"/>
        <v>LEGuinea</v>
      </c>
      <c r="E3088" s="51" t="s">
        <v>1011</v>
      </c>
      <c r="F3088" s="51" t="s">
        <v>429</v>
      </c>
      <c r="G3088" s="51" t="s">
        <v>430</v>
      </c>
      <c r="H3088" s="51" t="s">
        <v>431</v>
      </c>
      <c r="I3088" s="51" t="s">
        <v>432</v>
      </c>
      <c r="J3088" s="51"/>
      <c r="K3088" s="51"/>
      <c r="L3088" s="51"/>
      <c r="M3088" s="51"/>
      <c r="N3088" s="51"/>
      <c r="O3088" s="51"/>
      <c r="P3088" s="51"/>
      <c r="Q3088" s="51"/>
      <c r="R3088" s="51"/>
      <c r="S3088" s="51"/>
      <c r="T3088" s="51"/>
      <c r="U3088" s="51"/>
    </row>
    <row r="3089" spans="1:21" ht="15.5">
      <c r="A3089" s="51">
        <v>656</v>
      </c>
      <c r="B3089" s="51" t="s">
        <v>1010</v>
      </c>
      <c r="C3089" s="51" t="s">
        <v>433</v>
      </c>
      <c r="D3089" s="51" t="str">
        <f t="shared" si="48"/>
        <v>LPGuinea</v>
      </c>
      <c r="E3089" s="51" t="s">
        <v>1011</v>
      </c>
      <c r="F3089" s="51" t="s">
        <v>434</v>
      </c>
      <c r="G3089" s="51" t="s">
        <v>435</v>
      </c>
      <c r="H3089" s="51" t="s">
        <v>431</v>
      </c>
      <c r="I3089" s="51" t="s">
        <v>432</v>
      </c>
      <c r="J3089" s="51" t="s">
        <v>1015</v>
      </c>
      <c r="K3089" s="51">
        <v>11.451000000000001</v>
      </c>
      <c r="L3089" s="51">
        <v>11.744999999999999</v>
      </c>
      <c r="M3089" s="51">
        <v>12.044</v>
      </c>
      <c r="N3089" s="51">
        <v>12.345000000000001</v>
      </c>
      <c r="O3089" s="51">
        <v>12.654</v>
      </c>
      <c r="P3089" s="51">
        <v>12.97</v>
      </c>
      <c r="Q3089" s="51">
        <v>13.294</v>
      </c>
      <c r="R3089" s="51">
        <v>13.627000000000001</v>
      </c>
      <c r="S3089" s="51">
        <v>13.967000000000001</v>
      </c>
      <c r="T3089" s="51">
        <v>14.317</v>
      </c>
      <c r="U3089" s="51">
        <v>2014</v>
      </c>
    </row>
    <row r="3090" spans="1:21" ht="15.5">
      <c r="A3090" s="51">
        <v>656</v>
      </c>
      <c r="B3090" s="51" t="s">
        <v>1010</v>
      </c>
      <c r="C3090" s="51" t="s">
        <v>437</v>
      </c>
      <c r="D3090" s="51" t="str">
        <f t="shared" si="48"/>
        <v>GGRGuinea</v>
      </c>
      <c r="E3090" s="51" t="s">
        <v>1011</v>
      </c>
      <c r="F3090" s="51" t="s">
        <v>438</v>
      </c>
      <c r="G3090" s="51" t="s">
        <v>439</v>
      </c>
      <c r="H3090" s="51" t="s">
        <v>342</v>
      </c>
      <c r="I3090" s="51" t="s">
        <v>343</v>
      </c>
      <c r="J3090" s="51" t="s">
        <v>1016</v>
      </c>
      <c r="K3090" s="51">
        <v>9046.64</v>
      </c>
      <c r="L3090" s="51">
        <v>8543.92</v>
      </c>
      <c r="M3090" s="51">
        <v>10464.83</v>
      </c>
      <c r="N3090" s="51">
        <v>9749.32</v>
      </c>
      <c r="O3090" s="51">
        <v>12325.46</v>
      </c>
      <c r="P3090" s="51">
        <v>14341.91</v>
      </c>
      <c r="Q3090" s="51">
        <v>15964.91</v>
      </c>
      <c r="R3090" s="51">
        <v>17901.810000000001</v>
      </c>
      <c r="S3090" s="51">
        <v>21573.46</v>
      </c>
      <c r="T3090" s="51">
        <v>24032.55</v>
      </c>
      <c r="U3090" s="51">
        <v>2019</v>
      </c>
    </row>
    <row r="3091" spans="1:21" ht="15.5">
      <c r="A3091" s="51">
        <v>656</v>
      </c>
      <c r="B3091" s="51" t="s">
        <v>1010</v>
      </c>
      <c r="C3091" s="51" t="s">
        <v>441</v>
      </c>
      <c r="D3091" s="51" t="str">
        <f t="shared" si="48"/>
        <v>GGR_NGDPGuinea</v>
      </c>
      <c r="E3091" s="51" t="s">
        <v>1011</v>
      </c>
      <c r="F3091" s="51" t="s">
        <v>438</v>
      </c>
      <c r="G3091" s="51" t="s">
        <v>439</v>
      </c>
      <c r="H3091" s="51" t="s">
        <v>392</v>
      </c>
      <c r="I3091" s="51"/>
      <c r="J3091" s="51" t="s">
        <v>442</v>
      </c>
      <c r="K3091" s="51">
        <v>17.530999999999999</v>
      </c>
      <c r="L3091" s="51">
        <v>14.765000000000001</v>
      </c>
      <c r="M3091" s="51">
        <v>16.971</v>
      </c>
      <c r="N3091" s="51">
        <v>14.81</v>
      </c>
      <c r="O3091" s="51">
        <v>15.989000000000001</v>
      </c>
      <c r="P3091" s="51">
        <v>15.266999999999999</v>
      </c>
      <c r="Q3091" s="51">
        <v>14.545</v>
      </c>
      <c r="R3091" s="51">
        <v>14.128</v>
      </c>
      <c r="S3091" s="51">
        <v>14.593999999999999</v>
      </c>
      <c r="T3091" s="51">
        <v>14.255000000000001</v>
      </c>
      <c r="U3091" s="51">
        <v>2019</v>
      </c>
    </row>
    <row r="3092" spans="1:21" ht="15.5">
      <c r="A3092" s="51">
        <v>656</v>
      </c>
      <c r="B3092" s="51" t="s">
        <v>1010</v>
      </c>
      <c r="C3092" s="51" t="s">
        <v>443</v>
      </c>
      <c r="D3092" s="51" t="str">
        <f t="shared" si="48"/>
        <v>GGXGuinea</v>
      </c>
      <c r="E3092" s="51" t="s">
        <v>1011</v>
      </c>
      <c r="F3092" s="51" t="s">
        <v>444</v>
      </c>
      <c r="G3092" s="51" t="s">
        <v>445</v>
      </c>
      <c r="H3092" s="51" t="s">
        <v>342</v>
      </c>
      <c r="I3092" s="51" t="s">
        <v>343</v>
      </c>
      <c r="J3092" s="51" t="s">
        <v>1016</v>
      </c>
      <c r="K3092" s="51">
        <v>10342.15</v>
      </c>
      <c r="L3092" s="51">
        <v>10785.38</v>
      </c>
      <c r="M3092" s="51">
        <v>12442.55</v>
      </c>
      <c r="N3092" s="51">
        <v>14286.07</v>
      </c>
      <c r="O3092" s="51">
        <v>12439.08</v>
      </c>
      <c r="P3092" s="51">
        <v>16276.45</v>
      </c>
      <c r="Q3092" s="51">
        <v>17131.88</v>
      </c>
      <c r="R3092" s="51">
        <v>18492</v>
      </c>
      <c r="S3092" s="51">
        <v>26841.31</v>
      </c>
      <c r="T3092" s="51">
        <v>27837.77</v>
      </c>
      <c r="U3092" s="51">
        <v>2019</v>
      </c>
    </row>
    <row r="3093" spans="1:21" ht="15.5">
      <c r="A3093" s="51">
        <v>656</v>
      </c>
      <c r="B3093" s="51" t="s">
        <v>1010</v>
      </c>
      <c r="C3093" s="51" t="s">
        <v>446</v>
      </c>
      <c r="D3093" s="51" t="str">
        <f t="shared" si="48"/>
        <v>GGX_NGDPGuinea</v>
      </c>
      <c r="E3093" s="51" t="s">
        <v>1011</v>
      </c>
      <c r="F3093" s="51" t="s">
        <v>444</v>
      </c>
      <c r="G3093" s="51" t="s">
        <v>445</v>
      </c>
      <c r="H3093" s="51" t="s">
        <v>392</v>
      </c>
      <c r="I3093" s="51"/>
      <c r="J3093" s="51" t="s">
        <v>447</v>
      </c>
      <c r="K3093" s="51">
        <v>20.041</v>
      </c>
      <c r="L3093" s="51">
        <v>18.638999999999999</v>
      </c>
      <c r="M3093" s="51">
        <v>20.178000000000001</v>
      </c>
      <c r="N3093" s="51">
        <v>21.702000000000002</v>
      </c>
      <c r="O3093" s="51">
        <v>16.137</v>
      </c>
      <c r="P3093" s="51">
        <v>17.326000000000001</v>
      </c>
      <c r="Q3093" s="51">
        <v>15.608000000000001</v>
      </c>
      <c r="R3093" s="51">
        <v>14.593999999999999</v>
      </c>
      <c r="S3093" s="51">
        <v>18.158000000000001</v>
      </c>
      <c r="T3093" s="51">
        <v>16.512</v>
      </c>
      <c r="U3093" s="51">
        <v>2019</v>
      </c>
    </row>
    <row r="3094" spans="1:21" ht="15.5">
      <c r="A3094" s="51">
        <v>656</v>
      </c>
      <c r="B3094" s="51" t="s">
        <v>1010</v>
      </c>
      <c r="C3094" s="51" t="s">
        <v>448</v>
      </c>
      <c r="D3094" s="51" t="str">
        <f t="shared" si="48"/>
        <v>GGXCNLGuinea</v>
      </c>
      <c r="E3094" s="51" t="s">
        <v>1011</v>
      </c>
      <c r="F3094" s="51" t="s">
        <v>449</v>
      </c>
      <c r="G3094" s="51" t="s">
        <v>450</v>
      </c>
      <c r="H3094" s="51" t="s">
        <v>342</v>
      </c>
      <c r="I3094" s="51" t="s">
        <v>343</v>
      </c>
      <c r="J3094" s="51" t="s">
        <v>1016</v>
      </c>
      <c r="K3094" s="51">
        <v>-1295.52</v>
      </c>
      <c r="L3094" s="51">
        <v>-2241.4699999999998</v>
      </c>
      <c r="M3094" s="51">
        <v>-1977.72</v>
      </c>
      <c r="N3094" s="51">
        <v>-4536.75</v>
      </c>
      <c r="O3094" s="51">
        <v>-113.62</v>
      </c>
      <c r="P3094" s="51">
        <v>-1934.54</v>
      </c>
      <c r="Q3094" s="51">
        <v>-1166.97</v>
      </c>
      <c r="R3094" s="51">
        <v>-590.19000000000005</v>
      </c>
      <c r="S3094" s="51">
        <v>-5267.85</v>
      </c>
      <c r="T3094" s="51">
        <v>-3805.22</v>
      </c>
      <c r="U3094" s="51">
        <v>2019</v>
      </c>
    </row>
    <row r="3095" spans="1:21" ht="15.5">
      <c r="A3095" s="51">
        <v>656</v>
      </c>
      <c r="B3095" s="51" t="s">
        <v>1010</v>
      </c>
      <c r="C3095" s="51" t="s">
        <v>451</v>
      </c>
      <c r="D3095" s="51" t="str">
        <f t="shared" si="48"/>
        <v>GGXCNL_NGDPGuinea</v>
      </c>
      <c r="E3095" s="51" t="s">
        <v>1011</v>
      </c>
      <c r="F3095" s="51" t="s">
        <v>449</v>
      </c>
      <c r="G3095" s="51" t="s">
        <v>450</v>
      </c>
      <c r="H3095" s="51" t="s">
        <v>392</v>
      </c>
      <c r="I3095" s="51"/>
      <c r="J3095" s="51" t="s">
        <v>452</v>
      </c>
      <c r="K3095" s="51">
        <v>-2.5099999999999998</v>
      </c>
      <c r="L3095" s="51">
        <v>-3.8740000000000001</v>
      </c>
      <c r="M3095" s="51">
        <v>-3.2069999999999999</v>
      </c>
      <c r="N3095" s="51">
        <v>-6.8920000000000003</v>
      </c>
      <c r="O3095" s="51">
        <v>-0.14699999999999999</v>
      </c>
      <c r="P3095" s="51">
        <v>-2.0590000000000002</v>
      </c>
      <c r="Q3095" s="51">
        <v>-1.0629999999999999</v>
      </c>
      <c r="R3095" s="51">
        <v>-0.46600000000000003</v>
      </c>
      <c r="S3095" s="51">
        <v>-3.5640000000000001</v>
      </c>
      <c r="T3095" s="51">
        <v>-2.2570000000000001</v>
      </c>
      <c r="U3095" s="51">
        <v>2019</v>
      </c>
    </row>
    <row r="3096" spans="1:21" ht="15.5">
      <c r="A3096" s="51">
        <v>656</v>
      </c>
      <c r="B3096" s="51" t="s">
        <v>1010</v>
      </c>
      <c r="C3096" s="51" t="s">
        <v>453</v>
      </c>
      <c r="D3096" s="51" t="str">
        <f t="shared" si="48"/>
        <v>GGSBGuinea</v>
      </c>
      <c r="E3096" s="51" t="s">
        <v>1011</v>
      </c>
      <c r="F3096" s="51" t="s">
        <v>454</v>
      </c>
      <c r="G3096" s="51" t="s">
        <v>455</v>
      </c>
      <c r="H3096" s="51" t="s">
        <v>342</v>
      </c>
      <c r="I3096" s="51" t="s">
        <v>343</v>
      </c>
      <c r="J3096" s="51"/>
      <c r="K3096" s="51"/>
      <c r="L3096" s="51"/>
      <c r="M3096" s="51"/>
      <c r="N3096" s="51"/>
      <c r="O3096" s="51"/>
      <c r="P3096" s="51"/>
      <c r="Q3096" s="51"/>
      <c r="R3096" s="51"/>
      <c r="S3096" s="51"/>
      <c r="T3096" s="51"/>
      <c r="U3096" s="51"/>
    </row>
    <row r="3097" spans="1:21" ht="15.5">
      <c r="A3097" s="51">
        <v>656</v>
      </c>
      <c r="B3097" s="51" t="s">
        <v>1010</v>
      </c>
      <c r="C3097" s="51" t="s">
        <v>456</v>
      </c>
      <c r="D3097" s="51" t="str">
        <f t="shared" si="48"/>
        <v>GGSB_NPGDPGuinea</v>
      </c>
      <c r="E3097" s="51" t="s">
        <v>1011</v>
      </c>
      <c r="F3097" s="51" t="s">
        <v>454</v>
      </c>
      <c r="G3097" s="51" t="s">
        <v>455</v>
      </c>
      <c r="H3097" s="51" t="s">
        <v>380</v>
      </c>
      <c r="I3097" s="51"/>
      <c r="J3097" s="51"/>
      <c r="K3097" s="51"/>
      <c r="L3097" s="51"/>
      <c r="M3097" s="51"/>
      <c r="N3097" s="51"/>
      <c r="O3097" s="51"/>
      <c r="P3097" s="51"/>
      <c r="Q3097" s="51"/>
      <c r="R3097" s="51"/>
      <c r="S3097" s="51"/>
      <c r="T3097" s="51"/>
      <c r="U3097" s="51"/>
    </row>
    <row r="3098" spans="1:21" ht="15.5">
      <c r="A3098" s="51">
        <v>656</v>
      </c>
      <c r="B3098" s="51" t="s">
        <v>1010</v>
      </c>
      <c r="C3098" s="51" t="s">
        <v>457</v>
      </c>
      <c r="D3098" s="51" t="str">
        <f t="shared" si="48"/>
        <v>GGXONLBGuinea</v>
      </c>
      <c r="E3098" s="51" t="s">
        <v>1011</v>
      </c>
      <c r="F3098" s="51" t="s">
        <v>458</v>
      </c>
      <c r="G3098" s="51" t="s">
        <v>459</v>
      </c>
      <c r="H3098" s="51" t="s">
        <v>342</v>
      </c>
      <c r="I3098" s="51" t="s">
        <v>343</v>
      </c>
      <c r="J3098" s="51" t="s">
        <v>1016</v>
      </c>
      <c r="K3098" s="51">
        <v>-621.94500000000005</v>
      </c>
      <c r="L3098" s="51">
        <v>-1748.25</v>
      </c>
      <c r="M3098" s="51">
        <v>-1381.8</v>
      </c>
      <c r="N3098" s="51">
        <v>-3994.68</v>
      </c>
      <c r="O3098" s="51">
        <v>731.12</v>
      </c>
      <c r="P3098" s="51">
        <v>-1080.17</v>
      </c>
      <c r="Q3098" s="51">
        <v>-288.02600000000001</v>
      </c>
      <c r="R3098" s="51">
        <v>-13.19</v>
      </c>
      <c r="S3098" s="51">
        <v>-3944.02</v>
      </c>
      <c r="T3098" s="51">
        <v>-2325.79</v>
      </c>
      <c r="U3098" s="51">
        <v>2019</v>
      </c>
    </row>
    <row r="3099" spans="1:21" ht="15.5">
      <c r="A3099" s="51">
        <v>656</v>
      </c>
      <c r="B3099" s="51" t="s">
        <v>1010</v>
      </c>
      <c r="C3099" s="51" t="s">
        <v>460</v>
      </c>
      <c r="D3099" s="51" t="str">
        <f t="shared" si="48"/>
        <v>GGXONLB_NGDPGuinea</v>
      </c>
      <c r="E3099" s="51" t="s">
        <v>1011</v>
      </c>
      <c r="F3099" s="51" t="s">
        <v>458</v>
      </c>
      <c r="G3099" s="51" t="s">
        <v>459</v>
      </c>
      <c r="H3099" s="51" t="s">
        <v>392</v>
      </c>
      <c r="I3099" s="51"/>
      <c r="J3099" s="51" t="s">
        <v>461</v>
      </c>
      <c r="K3099" s="51">
        <v>-1.2050000000000001</v>
      </c>
      <c r="L3099" s="51">
        <v>-3.0209999999999999</v>
      </c>
      <c r="M3099" s="51">
        <v>-2.2410000000000001</v>
      </c>
      <c r="N3099" s="51">
        <v>-6.0679999999999996</v>
      </c>
      <c r="O3099" s="51">
        <v>0.94799999999999995</v>
      </c>
      <c r="P3099" s="51">
        <v>-1.1499999999999999</v>
      </c>
      <c r="Q3099" s="51">
        <v>-0.26200000000000001</v>
      </c>
      <c r="R3099" s="51">
        <v>-0.01</v>
      </c>
      <c r="S3099" s="51">
        <v>-2.6680000000000001</v>
      </c>
      <c r="T3099" s="51">
        <v>-1.38</v>
      </c>
      <c r="U3099" s="51">
        <v>2019</v>
      </c>
    </row>
    <row r="3100" spans="1:21" ht="15.5">
      <c r="A3100" s="51">
        <v>656</v>
      </c>
      <c r="B3100" s="51" t="s">
        <v>1010</v>
      </c>
      <c r="C3100" s="51" t="s">
        <v>462</v>
      </c>
      <c r="D3100" s="51" t="str">
        <f t="shared" si="48"/>
        <v>GGXWDNGuinea</v>
      </c>
      <c r="E3100" s="51" t="s">
        <v>1011</v>
      </c>
      <c r="F3100" s="51" t="s">
        <v>463</v>
      </c>
      <c r="G3100" s="51" t="s">
        <v>464</v>
      </c>
      <c r="H3100" s="51" t="s">
        <v>342</v>
      </c>
      <c r="I3100" s="51" t="s">
        <v>343</v>
      </c>
      <c r="J3100" s="51"/>
      <c r="K3100" s="51"/>
      <c r="L3100" s="51"/>
      <c r="M3100" s="51"/>
      <c r="N3100" s="51"/>
      <c r="O3100" s="51"/>
      <c r="P3100" s="51"/>
      <c r="Q3100" s="51"/>
      <c r="R3100" s="51"/>
      <c r="S3100" s="51"/>
      <c r="T3100" s="51"/>
      <c r="U3100" s="51"/>
    </row>
    <row r="3101" spans="1:21" ht="15.5">
      <c r="A3101" s="51">
        <v>656</v>
      </c>
      <c r="B3101" s="51" t="s">
        <v>1010</v>
      </c>
      <c r="C3101" s="51" t="s">
        <v>465</v>
      </c>
      <c r="D3101" s="51" t="str">
        <f t="shared" si="48"/>
        <v>GGXWDN_NGDPGuinea</v>
      </c>
      <c r="E3101" s="51" t="s">
        <v>1011</v>
      </c>
      <c r="F3101" s="51" t="s">
        <v>463</v>
      </c>
      <c r="G3101" s="51" t="s">
        <v>464</v>
      </c>
      <c r="H3101" s="51" t="s">
        <v>392</v>
      </c>
      <c r="I3101" s="51"/>
      <c r="J3101" s="51"/>
      <c r="K3101" s="51"/>
      <c r="L3101" s="51"/>
      <c r="M3101" s="51"/>
      <c r="N3101" s="51"/>
      <c r="O3101" s="51"/>
      <c r="P3101" s="51"/>
      <c r="Q3101" s="51"/>
      <c r="R3101" s="51"/>
      <c r="S3101" s="51"/>
      <c r="T3101" s="51"/>
      <c r="U3101" s="51"/>
    </row>
    <row r="3102" spans="1:21" ht="15.5">
      <c r="A3102" s="51">
        <v>656</v>
      </c>
      <c r="B3102" s="51" t="s">
        <v>1010</v>
      </c>
      <c r="C3102" s="51" t="s">
        <v>466</v>
      </c>
      <c r="D3102" s="51" t="str">
        <f t="shared" si="48"/>
        <v>GGXWDGGuinea</v>
      </c>
      <c r="E3102" s="51" t="s">
        <v>1011</v>
      </c>
      <c r="F3102" s="51" t="s">
        <v>467</v>
      </c>
      <c r="G3102" s="51" t="s">
        <v>468</v>
      </c>
      <c r="H3102" s="51" t="s">
        <v>342</v>
      </c>
      <c r="I3102" s="51" t="s">
        <v>343</v>
      </c>
      <c r="J3102" s="51" t="s">
        <v>1016</v>
      </c>
      <c r="K3102" s="51">
        <v>14029.03</v>
      </c>
      <c r="L3102" s="51">
        <v>19654.86</v>
      </c>
      <c r="M3102" s="51">
        <v>21637.87</v>
      </c>
      <c r="N3102" s="51">
        <v>27607.13</v>
      </c>
      <c r="O3102" s="51">
        <v>32725.35</v>
      </c>
      <c r="P3102" s="51">
        <v>38030.43</v>
      </c>
      <c r="Q3102" s="51">
        <v>42027.5</v>
      </c>
      <c r="R3102" s="51">
        <v>46610.36</v>
      </c>
      <c r="S3102" s="51">
        <v>61167.79</v>
      </c>
      <c r="T3102" s="51">
        <v>71276.820000000007</v>
      </c>
      <c r="U3102" s="51">
        <v>2019</v>
      </c>
    </row>
    <row r="3103" spans="1:21" ht="15.5">
      <c r="A3103" s="51">
        <v>656</v>
      </c>
      <c r="B3103" s="51" t="s">
        <v>1010</v>
      </c>
      <c r="C3103" s="51" t="s">
        <v>469</v>
      </c>
      <c r="D3103" s="51" t="str">
        <f t="shared" si="48"/>
        <v>GGXWDG_NGDPGuinea</v>
      </c>
      <c r="E3103" s="51" t="s">
        <v>1011</v>
      </c>
      <c r="F3103" s="51" t="s">
        <v>467</v>
      </c>
      <c r="G3103" s="51" t="s">
        <v>468</v>
      </c>
      <c r="H3103" s="51" t="s">
        <v>392</v>
      </c>
      <c r="I3103" s="51"/>
      <c r="J3103" s="51" t="s">
        <v>470</v>
      </c>
      <c r="K3103" s="51">
        <v>27.184999999999999</v>
      </c>
      <c r="L3103" s="51">
        <v>33.966999999999999</v>
      </c>
      <c r="M3103" s="51">
        <v>35.090000000000003</v>
      </c>
      <c r="N3103" s="51">
        <v>41.938000000000002</v>
      </c>
      <c r="O3103" s="51">
        <v>42.453000000000003</v>
      </c>
      <c r="P3103" s="51">
        <v>40.482999999999997</v>
      </c>
      <c r="Q3103" s="51">
        <v>38.29</v>
      </c>
      <c r="R3103" s="51">
        <v>36.786000000000001</v>
      </c>
      <c r="S3103" s="51">
        <v>41.378999999999998</v>
      </c>
      <c r="T3103" s="51">
        <v>42.277999999999999</v>
      </c>
      <c r="U3103" s="51">
        <v>2019</v>
      </c>
    </row>
    <row r="3104" spans="1:21" ht="15.5">
      <c r="A3104" s="51">
        <v>656</v>
      </c>
      <c r="B3104" s="51" t="s">
        <v>1010</v>
      </c>
      <c r="C3104" s="51" t="s">
        <v>471</v>
      </c>
      <c r="D3104" s="51" t="str">
        <f t="shared" si="48"/>
        <v>NGDP_FYGuinea</v>
      </c>
      <c r="E3104" s="51" t="s">
        <v>1011</v>
      </c>
      <c r="F3104" s="51" t="s">
        <v>472</v>
      </c>
      <c r="G3104" s="51" t="s">
        <v>473</v>
      </c>
      <c r="H3104" s="51" t="s">
        <v>342</v>
      </c>
      <c r="I3104" s="51" t="s">
        <v>343</v>
      </c>
      <c r="J3104" s="51" t="s">
        <v>1016</v>
      </c>
      <c r="K3104" s="51">
        <v>51605.04</v>
      </c>
      <c r="L3104" s="51">
        <v>57865</v>
      </c>
      <c r="M3104" s="51">
        <v>61663.6</v>
      </c>
      <c r="N3104" s="51">
        <v>65829</v>
      </c>
      <c r="O3104" s="51">
        <v>77086</v>
      </c>
      <c r="P3104" s="51">
        <v>93942.42</v>
      </c>
      <c r="Q3104" s="51">
        <v>109760.69</v>
      </c>
      <c r="R3104" s="51">
        <v>126707.18</v>
      </c>
      <c r="S3104" s="51">
        <v>147823.92000000001</v>
      </c>
      <c r="T3104" s="51">
        <v>168592.26</v>
      </c>
      <c r="U3104" s="51">
        <v>2019</v>
      </c>
    </row>
    <row r="3105" spans="1:21" ht="15.5">
      <c r="A3105" s="51">
        <v>656</v>
      </c>
      <c r="B3105" s="51" t="s">
        <v>1010</v>
      </c>
      <c r="C3105" s="51" t="s">
        <v>474</v>
      </c>
      <c r="D3105" s="51" t="str">
        <f t="shared" si="48"/>
        <v>BCAGuinea</v>
      </c>
      <c r="E3105" s="51" t="s">
        <v>1011</v>
      </c>
      <c r="F3105" s="51" t="s">
        <v>475</v>
      </c>
      <c r="G3105" s="51" t="s">
        <v>476</v>
      </c>
      <c r="H3105" s="51" t="s">
        <v>352</v>
      </c>
      <c r="I3105" s="51" t="s">
        <v>343</v>
      </c>
      <c r="J3105" s="51" t="s">
        <v>1017</v>
      </c>
      <c r="K3105" s="51">
        <v>-1.456</v>
      </c>
      <c r="L3105" s="51">
        <v>-1.048</v>
      </c>
      <c r="M3105" s="51">
        <v>-1.1299999999999999</v>
      </c>
      <c r="N3105" s="51">
        <v>-1.1379999999999999</v>
      </c>
      <c r="O3105" s="51">
        <v>-2.7450000000000001</v>
      </c>
      <c r="P3105" s="51">
        <v>-0.69499999999999995</v>
      </c>
      <c r="Q3105" s="51">
        <v>-2.4729999999999999</v>
      </c>
      <c r="R3105" s="51">
        <v>-1.8919999999999999</v>
      </c>
      <c r="S3105" s="51">
        <v>-1.871</v>
      </c>
      <c r="T3105" s="51">
        <v>-2.153</v>
      </c>
      <c r="U3105" s="51">
        <v>2019</v>
      </c>
    </row>
    <row r="3106" spans="1:21" ht="15.5">
      <c r="A3106" s="51">
        <v>656</v>
      </c>
      <c r="B3106" s="51" t="s">
        <v>1010</v>
      </c>
      <c r="C3106" s="51" t="s">
        <v>478</v>
      </c>
      <c r="D3106" s="51" t="str">
        <f t="shared" si="48"/>
        <v>BCA_NGDPDGuinea</v>
      </c>
      <c r="E3106" s="51" t="s">
        <v>1011</v>
      </c>
      <c r="F3106" s="51" t="s">
        <v>475</v>
      </c>
      <c r="G3106" s="51" t="s">
        <v>476</v>
      </c>
      <c r="H3106" s="51" t="s">
        <v>392</v>
      </c>
      <c r="I3106" s="51"/>
      <c r="J3106" s="51" t="s">
        <v>479</v>
      </c>
      <c r="K3106" s="51">
        <v>-19.933</v>
      </c>
      <c r="L3106" s="51">
        <v>-12.516999999999999</v>
      </c>
      <c r="M3106" s="51">
        <v>-12.86</v>
      </c>
      <c r="N3106" s="51">
        <v>-12.949</v>
      </c>
      <c r="O3106" s="51">
        <v>-31.905000000000001</v>
      </c>
      <c r="P3106" s="51">
        <v>-6.7240000000000002</v>
      </c>
      <c r="Q3106" s="51">
        <v>-20.306000000000001</v>
      </c>
      <c r="R3106" s="51">
        <v>-13.715999999999999</v>
      </c>
      <c r="S3106" s="51">
        <v>-12.106999999999999</v>
      </c>
      <c r="T3106" s="51">
        <v>-13.176</v>
      </c>
      <c r="U3106" s="51">
        <v>2018</v>
      </c>
    </row>
    <row r="3107" spans="1:21" ht="15.5">
      <c r="A3107" s="51">
        <v>654</v>
      </c>
      <c r="B3107" s="51" t="s">
        <v>1018</v>
      </c>
      <c r="C3107" s="51" t="s">
        <v>338</v>
      </c>
      <c r="D3107" s="51" t="str">
        <f t="shared" si="48"/>
        <v>NGDP_RGuinea-Bissau</v>
      </c>
      <c r="E3107" s="51" t="s">
        <v>296</v>
      </c>
      <c r="F3107" s="51" t="s">
        <v>340</v>
      </c>
      <c r="G3107" s="51" t="s">
        <v>341</v>
      </c>
      <c r="H3107" s="51" t="s">
        <v>342</v>
      </c>
      <c r="I3107" s="51" t="s">
        <v>343</v>
      </c>
      <c r="J3107" s="51" t="s">
        <v>1019</v>
      </c>
      <c r="K3107" s="51">
        <v>615.74599999999998</v>
      </c>
      <c r="L3107" s="51">
        <v>635.79399999999998</v>
      </c>
      <c r="M3107" s="51">
        <v>641.92700000000002</v>
      </c>
      <c r="N3107" s="51">
        <v>681.303</v>
      </c>
      <c r="O3107" s="51">
        <v>717.45699999999999</v>
      </c>
      <c r="P3107" s="51">
        <v>751.81600000000003</v>
      </c>
      <c r="Q3107" s="51">
        <v>777.06200000000001</v>
      </c>
      <c r="R3107" s="51">
        <v>812.03</v>
      </c>
      <c r="S3107" s="51">
        <v>792.54100000000005</v>
      </c>
      <c r="T3107" s="51">
        <v>816.31799999999998</v>
      </c>
      <c r="U3107" s="51">
        <v>2018</v>
      </c>
    </row>
    <row r="3108" spans="1:21" ht="15.5">
      <c r="A3108" s="51">
        <v>654</v>
      </c>
      <c r="B3108" s="51" t="s">
        <v>1018</v>
      </c>
      <c r="C3108" s="51" t="s">
        <v>345</v>
      </c>
      <c r="D3108" s="51" t="str">
        <f t="shared" si="48"/>
        <v>NGDP_RPCHGuinea-Bissau</v>
      </c>
      <c r="E3108" s="51" t="s">
        <v>296</v>
      </c>
      <c r="F3108" s="51" t="s">
        <v>340</v>
      </c>
      <c r="G3108" s="51" t="s">
        <v>346</v>
      </c>
      <c r="H3108" s="51" t="s">
        <v>347</v>
      </c>
      <c r="I3108" s="51"/>
      <c r="J3108" s="51" t="s">
        <v>348</v>
      </c>
      <c r="K3108" s="51">
        <v>-1.7130000000000001</v>
      </c>
      <c r="L3108" s="51">
        <v>3.2559999999999998</v>
      </c>
      <c r="M3108" s="51">
        <v>0.96499999999999997</v>
      </c>
      <c r="N3108" s="51">
        <v>6.1340000000000003</v>
      </c>
      <c r="O3108" s="51">
        <v>5.3070000000000004</v>
      </c>
      <c r="P3108" s="51">
        <v>4.7889999999999997</v>
      </c>
      <c r="Q3108" s="51">
        <v>3.3580000000000001</v>
      </c>
      <c r="R3108" s="51">
        <v>4.5</v>
      </c>
      <c r="S3108" s="51">
        <v>-2.4</v>
      </c>
      <c r="T3108" s="51">
        <v>3</v>
      </c>
      <c r="U3108" s="51">
        <v>2018</v>
      </c>
    </row>
    <row r="3109" spans="1:21" ht="15.5">
      <c r="A3109" s="51">
        <v>654</v>
      </c>
      <c r="B3109" s="51" t="s">
        <v>1018</v>
      </c>
      <c r="C3109" s="51" t="s">
        <v>349</v>
      </c>
      <c r="D3109" s="51" t="str">
        <f t="shared" si="48"/>
        <v>NGDPGuinea-Bissau</v>
      </c>
      <c r="E3109" s="51" t="s">
        <v>296</v>
      </c>
      <c r="F3109" s="51" t="s">
        <v>155</v>
      </c>
      <c r="G3109" s="51" t="s">
        <v>350</v>
      </c>
      <c r="H3109" s="51" t="s">
        <v>342</v>
      </c>
      <c r="I3109" s="51" t="s">
        <v>343</v>
      </c>
      <c r="J3109" s="51" t="s">
        <v>1019</v>
      </c>
      <c r="K3109" s="51">
        <v>535.78399999999999</v>
      </c>
      <c r="L3109" s="51">
        <v>548.072</v>
      </c>
      <c r="M3109" s="51">
        <v>560.53800000000001</v>
      </c>
      <c r="N3109" s="51">
        <v>681.303</v>
      </c>
      <c r="O3109" s="51">
        <v>737.83799999999997</v>
      </c>
      <c r="P3109" s="51">
        <v>853.553</v>
      </c>
      <c r="Q3109" s="51">
        <v>836.01300000000003</v>
      </c>
      <c r="R3109" s="51">
        <v>843.47500000000002</v>
      </c>
      <c r="S3109" s="51">
        <v>824.05399999999997</v>
      </c>
      <c r="T3109" s="51">
        <v>874.23900000000003</v>
      </c>
      <c r="U3109" s="51">
        <v>2018</v>
      </c>
    </row>
    <row r="3110" spans="1:21" ht="15.5">
      <c r="A3110" s="51">
        <v>654</v>
      </c>
      <c r="B3110" s="51" t="s">
        <v>1018</v>
      </c>
      <c r="C3110" s="51" t="s">
        <v>157</v>
      </c>
      <c r="D3110" s="51" t="str">
        <f t="shared" si="48"/>
        <v>NGDPDGuinea-Bissau</v>
      </c>
      <c r="E3110" s="51" t="s">
        <v>296</v>
      </c>
      <c r="F3110" s="51" t="s">
        <v>155</v>
      </c>
      <c r="G3110" s="51" t="s">
        <v>351</v>
      </c>
      <c r="H3110" s="51" t="s">
        <v>352</v>
      </c>
      <c r="I3110" s="51" t="s">
        <v>343</v>
      </c>
      <c r="J3110" s="51" t="s">
        <v>353</v>
      </c>
      <c r="K3110" s="51">
        <v>1.05</v>
      </c>
      <c r="L3110" s="51">
        <v>1.1100000000000001</v>
      </c>
      <c r="M3110" s="51">
        <v>1.1359999999999999</v>
      </c>
      <c r="N3110" s="51">
        <v>1.153</v>
      </c>
      <c r="O3110" s="51">
        <v>1.2450000000000001</v>
      </c>
      <c r="P3110" s="51">
        <v>1.4690000000000001</v>
      </c>
      <c r="Q3110" s="51">
        <v>1.506</v>
      </c>
      <c r="R3110" s="51">
        <v>1.44</v>
      </c>
      <c r="S3110" s="51">
        <v>1.4339999999999999</v>
      </c>
      <c r="T3110" s="51">
        <v>1.647</v>
      </c>
      <c r="U3110" s="51">
        <v>2018</v>
      </c>
    </row>
    <row r="3111" spans="1:21" ht="15.5">
      <c r="A3111" s="51">
        <v>654</v>
      </c>
      <c r="B3111" s="51" t="s">
        <v>1018</v>
      </c>
      <c r="C3111" s="51" t="s">
        <v>354</v>
      </c>
      <c r="D3111" s="51" t="str">
        <f t="shared" si="48"/>
        <v>PPPGDPGuinea-Bissau</v>
      </c>
      <c r="E3111" s="51" t="s">
        <v>296</v>
      </c>
      <c r="F3111" s="51" t="s">
        <v>155</v>
      </c>
      <c r="G3111" s="51" t="s">
        <v>355</v>
      </c>
      <c r="H3111" s="51" t="s">
        <v>356</v>
      </c>
      <c r="I3111" s="51" t="s">
        <v>343</v>
      </c>
      <c r="J3111" s="51" t="s">
        <v>353</v>
      </c>
      <c r="K3111" s="51">
        <v>2.3069999999999999</v>
      </c>
      <c r="L3111" s="51">
        <v>2.3860000000000001</v>
      </c>
      <c r="M3111" s="51">
        <v>2.5099999999999998</v>
      </c>
      <c r="N3111" s="51">
        <v>3.05</v>
      </c>
      <c r="O3111" s="51">
        <v>3.2879999999999998</v>
      </c>
      <c r="P3111" s="51">
        <v>3.8319999999999999</v>
      </c>
      <c r="Q3111" s="51">
        <v>4.056</v>
      </c>
      <c r="R3111" s="51">
        <v>4.3140000000000001</v>
      </c>
      <c r="S3111" s="51">
        <v>4.2610000000000001</v>
      </c>
      <c r="T3111" s="51">
        <v>4.4690000000000003</v>
      </c>
      <c r="U3111" s="51">
        <v>2018</v>
      </c>
    </row>
    <row r="3112" spans="1:21" ht="15.5">
      <c r="A3112" s="51">
        <v>654</v>
      </c>
      <c r="B3112" s="51" t="s">
        <v>1018</v>
      </c>
      <c r="C3112" s="51" t="s">
        <v>357</v>
      </c>
      <c r="D3112" s="51" t="str">
        <f t="shared" si="48"/>
        <v>NGDP_DGuinea-Bissau</v>
      </c>
      <c r="E3112" s="51" t="s">
        <v>296</v>
      </c>
      <c r="F3112" s="51" t="s">
        <v>358</v>
      </c>
      <c r="G3112" s="51" t="s">
        <v>359</v>
      </c>
      <c r="H3112" s="51" t="s">
        <v>360</v>
      </c>
      <c r="I3112" s="51"/>
      <c r="J3112" s="51" t="s">
        <v>361</v>
      </c>
      <c r="K3112" s="51">
        <v>87.013999999999996</v>
      </c>
      <c r="L3112" s="51">
        <v>86.203000000000003</v>
      </c>
      <c r="M3112" s="51">
        <v>87.320999999999998</v>
      </c>
      <c r="N3112" s="51">
        <v>100</v>
      </c>
      <c r="O3112" s="51">
        <v>102.84099999999999</v>
      </c>
      <c r="P3112" s="51">
        <v>113.532</v>
      </c>
      <c r="Q3112" s="51">
        <v>107.586</v>
      </c>
      <c r="R3112" s="51">
        <v>103.872</v>
      </c>
      <c r="S3112" s="51">
        <v>103.976</v>
      </c>
      <c r="T3112" s="51">
        <v>107.096</v>
      </c>
      <c r="U3112" s="51">
        <v>2018</v>
      </c>
    </row>
    <row r="3113" spans="1:21" ht="15.5">
      <c r="A3113" s="51">
        <v>654</v>
      </c>
      <c r="B3113" s="51" t="s">
        <v>1018</v>
      </c>
      <c r="C3113" s="51" t="s">
        <v>362</v>
      </c>
      <c r="D3113" s="51" t="str">
        <f t="shared" si="48"/>
        <v>NGDPRPCGuinea-Bissau</v>
      </c>
      <c r="E3113" s="51" t="s">
        <v>296</v>
      </c>
      <c r="F3113" s="51" t="s">
        <v>363</v>
      </c>
      <c r="G3113" s="51" t="s">
        <v>364</v>
      </c>
      <c r="H3113" s="51" t="s">
        <v>342</v>
      </c>
      <c r="I3113" s="51" t="s">
        <v>333</v>
      </c>
      <c r="J3113" s="51" t="s">
        <v>365</v>
      </c>
      <c r="K3113" s="51">
        <v>403722.26</v>
      </c>
      <c r="L3113" s="51">
        <v>407893.8</v>
      </c>
      <c r="M3113" s="51">
        <v>402962.86</v>
      </c>
      <c r="N3113" s="51">
        <v>418474.52</v>
      </c>
      <c r="O3113" s="51">
        <v>431194.98</v>
      </c>
      <c r="P3113" s="51">
        <v>442118.27</v>
      </c>
      <c r="Q3113" s="51">
        <v>447127.97</v>
      </c>
      <c r="R3113" s="51">
        <v>457190.53</v>
      </c>
      <c r="S3113" s="51">
        <v>436612.49</v>
      </c>
      <c r="T3113" s="51">
        <v>440030.2</v>
      </c>
      <c r="U3113" s="51">
        <v>2017</v>
      </c>
    </row>
    <row r="3114" spans="1:21" ht="15.5">
      <c r="A3114" s="51">
        <v>654</v>
      </c>
      <c r="B3114" s="51" t="s">
        <v>1018</v>
      </c>
      <c r="C3114" s="51" t="s">
        <v>366</v>
      </c>
      <c r="D3114" s="51" t="str">
        <f t="shared" si="48"/>
        <v>NGDPRPPPPCGuinea-Bissau</v>
      </c>
      <c r="E3114" s="51" t="s">
        <v>296</v>
      </c>
      <c r="F3114" s="51" t="s">
        <v>363</v>
      </c>
      <c r="G3114" s="51" t="s">
        <v>367</v>
      </c>
      <c r="H3114" s="51" t="s">
        <v>368</v>
      </c>
      <c r="I3114" s="51" t="s">
        <v>333</v>
      </c>
      <c r="J3114" s="51" t="s">
        <v>365</v>
      </c>
      <c r="K3114" s="51">
        <v>2057.7199999999998</v>
      </c>
      <c r="L3114" s="51">
        <v>2078.98</v>
      </c>
      <c r="M3114" s="51">
        <v>2053.85</v>
      </c>
      <c r="N3114" s="51">
        <v>2132.91</v>
      </c>
      <c r="O3114" s="51">
        <v>2197.75</v>
      </c>
      <c r="P3114" s="51">
        <v>2253.42</v>
      </c>
      <c r="Q3114" s="51">
        <v>2278.96</v>
      </c>
      <c r="R3114" s="51">
        <v>2330.2399999999998</v>
      </c>
      <c r="S3114" s="51">
        <v>2225.36</v>
      </c>
      <c r="T3114" s="51">
        <v>2242.7800000000002</v>
      </c>
      <c r="U3114" s="51">
        <v>2017</v>
      </c>
    </row>
    <row r="3115" spans="1:21" ht="15.5">
      <c r="A3115" s="51">
        <v>654</v>
      </c>
      <c r="B3115" s="51" t="s">
        <v>1018</v>
      </c>
      <c r="C3115" s="51" t="s">
        <v>369</v>
      </c>
      <c r="D3115" s="51" t="str">
        <f t="shared" si="48"/>
        <v>NGDPPCGuinea-Bissau</v>
      </c>
      <c r="E3115" s="51" t="s">
        <v>296</v>
      </c>
      <c r="F3115" s="51" t="s">
        <v>370</v>
      </c>
      <c r="G3115" s="51" t="s">
        <v>371</v>
      </c>
      <c r="H3115" s="51" t="s">
        <v>342</v>
      </c>
      <c r="I3115" s="51" t="s">
        <v>333</v>
      </c>
      <c r="J3115" s="51" t="s">
        <v>372</v>
      </c>
      <c r="K3115" s="51">
        <v>351294.09</v>
      </c>
      <c r="L3115" s="51">
        <v>351615.55</v>
      </c>
      <c r="M3115" s="51">
        <v>351872.2</v>
      </c>
      <c r="N3115" s="51">
        <v>418474.52</v>
      </c>
      <c r="O3115" s="51">
        <v>443444.06</v>
      </c>
      <c r="P3115" s="51">
        <v>501946.49</v>
      </c>
      <c r="Q3115" s="51">
        <v>481048.75</v>
      </c>
      <c r="R3115" s="51">
        <v>474894.53</v>
      </c>
      <c r="S3115" s="51">
        <v>453973.15</v>
      </c>
      <c r="T3115" s="51">
        <v>471252.56</v>
      </c>
      <c r="U3115" s="51">
        <v>2017</v>
      </c>
    </row>
    <row r="3116" spans="1:21" ht="15.5">
      <c r="A3116" s="51">
        <v>654</v>
      </c>
      <c r="B3116" s="51" t="s">
        <v>1018</v>
      </c>
      <c r="C3116" s="51" t="s">
        <v>373</v>
      </c>
      <c r="D3116" s="51" t="str">
        <f t="shared" si="48"/>
        <v>NGDPDPCGuinea-Bissau</v>
      </c>
      <c r="E3116" s="51" t="s">
        <v>296</v>
      </c>
      <c r="F3116" s="51" t="s">
        <v>370</v>
      </c>
      <c r="G3116" s="51" t="s">
        <v>374</v>
      </c>
      <c r="H3116" s="51" t="s">
        <v>352</v>
      </c>
      <c r="I3116" s="51" t="s">
        <v>333</v>
      </c>
      <c r="J3116" s="51" t="s">
        <v>372</v>
      </c>
      <c r="K3116" s="51">
        <v>688.49699999999996</v>
      </c>
      <c r="L3116" s="51">
        <v>711.92700000000002</v>
      </c>
      <c r="M3116" s="51">
        <v>712.82600000000002</v>
      </c>
      <c r="N3116" s="51">
        <v>707.89700000000005</v>
      </c>
      <c r="O3116" s="51">
        <v>748.08900000000006</v>
      </c>
      <c r="P3116" s="51">
        <v>864.14099999999996</v>
      </c>
      <c r="Q3116" s="51">
        <v>866.45100000000002</v>
      </c>
      <c r="R3116" s="51">
        <v>810.55799999999999</v>
      </c>
      <c r="S3116" s="51">
        <v>789.87699999999995</v>
      </c>
      <c r="T3116" s="51">
        <v>887.59199999999998</v>
      </c>
      <c r="U3116" s="51">
        <v>2017</v>
      </c>
    </row>
    <row r="3117" spans="1:21" ht="15.5">
      <c r="A3117" s="51">
        <v>654</v>
      </c>
      <c r="B3117" s="51" t="s">
        <v>1018</v>
      </c>
      <c r="C3117" s="51" t="s">
        <v>375</v>
      </c>
      <c r="D3117" s="51" t="str">
        <f t="shared" si="48"/>
        <v>PPPPCGuinea-Bissau</v>
      </c>
      <c r="E3117" s="51" t="s">
        <v>296</v>
      </c>
      <c r="F3117" s="51" t="s">
        <v>370</v>
      </c>
      <c r="G3117" s="51" t="s">
        <v>376</v>
      </c>
      <c r="H3117" s="51" t="s">
        <v>356</v>
      </c>
      <c r="I3117" s="51" t="s">
        <v>333</v>
      </c>
      <c r="J3117" s="51" t="s">
        <v>372</v>
      </c>
      <c r="K3117" s="51">
        <v>1512.94</v>
      </c>
      <c r="L3117" s="51">
        <v>1530.47</v>
      </c>
      <c r="M3117" s="51">
        <v>1575.76</v>
      </c>
      <c r="N3117" s="51">
        <v>1873.62</v>
      </c>
      <c r="O3117" s="51">
        <v>1976.07</v>
      </c>
      <c r="P3117" s="51">
        <v>2253.42</v>
      </c>
      <c r="Q3117" s="51">
        <v>2333.67</v>
      </c>
      <c r="R3117" s="51">
        <v>2428.79</v>
      </c>
      <c r="S3117" s="51">
        <v>2347.59</v>
      </c>
      <c r="T3117" s="51">
        <v>2409.08</v>
      </c>
      <c r="U3117" s="51">
        <v>2017</v>
      </c>
    </row>
    <row r="3118" spans="1:21" ht="15.5">
      <c r="A3118" s="51">
        <v>654</v>
      </c>
      <c r="B3118" s="51" t="s">
        <v>1018</v>
      </c>
      <c r="C3118" s="51" t="s">
        <v>377</v>
      </c>
      <c r="D3118" s="51" t="str">
        <f t="shared" si="48"/>
        <v>NGAP_NPGDPGuinea-Bissau</v>
      </c>
      <c r="E3118" s="51" t="s">
        <v>296</v>
      </c>
      <c r="F3118" s="51" t="s">
        <v>378</v>
      </c>
      <c r="G3118" s="51" t="s">
        <v>379</v>
      </c>
      <c r="H3118" s="51" t="s">
        <v>380</v>
      </c>
      <c r="I3118" s="51"/>
      <c r="J3118" s="51"/>
      <c r="K3118" s="51"/>
      <c r="L3118" s="51"/>
      <c r="M3118" s="51"/>
      <c r="N3118" s="51"/>
      <c r="O3118" s="51"/>
      <c r="P3118" s="51"/>
      <c r="Q3118" s="51"/>
      <c r="R3118" s="51"/>
      <c r="S3118" s="51"/>
      <c r="T3118" s="51"/>
      <c r="U3118" s="51"/>
    </row>
    <row r="3119" spans="1:21" ht="15.5">
      <c r="A3119" s="51">
        <v>654</v>
      </c>
      <c r="B3119" s="51" t="s">
        <v>1018</v>
      </c>
      <c r="C3119" s="51" t="s">
        <v>381</v>
      </c>
      <c r="D3119" s="51" t="str">
        <f t="shared" si="48"/>
        <v>PPPSHGuinea-Bissau</v>
      </c>
      <c r="E3119" s="51" t="s">
        <v>296</v>
      </c>
      <c r="F3119" s="51" t="s">
        <v>382</v>
      </c>
      <c r="G3119" s="51" t="s">
        <v>383</v>
      </c>
      <c r="H3119" s="51" t="s">
        <v>384</v>
      </c>
      <c r="I3119" s="51"/>
      <c r="J3119" s="51" t="s">
        <v>353</v>
      </c>
      <c r="K3119" s="51">
        <v>2E-3</v>
      </c>
      <c r="L3119" s="51">
        <v>2E-3</v>
      </c>
      <c r="M3119" s="51">
        <v>2E-3</v>
      </c>
      <c r="N3119" s="51">
        <v>3.0000000000000001E-3</v>
      </c>
      <c r="O3119" s="51">
        <v>3.0000000000000001E-3</v>
      </c>
      <c r="P3119" s="51">
        <v>3.0000000000000001E-3</v>
      </c>
      <c r="Q3119" s="51">
        <v>3.0000000000000001E-3</v>
      </c>
      <c r="R3119" s="51">
        <v>3.0000000000000001E-3</v>
      </c>
      <c r="S3119" s="51">
        <v>3.0000000000000001E-3</v>
      </c>
      <c r="T3119" s="51">
        <v>3.0000000000000001E-3</v>
      </c>
      <c r="U3119" s="51">
        <v>2018</v>
      </c>
    </row>
    <row r="3120" spans="1:21" ht="15.5">
      <c r="A3120" s="51">
        <v>654</v>
      </c>
      <c r="B3120" s="51" t="s">
        <v>1018</v>
      </c>
      <c r="C3120" s="51" t="s">
        <v>385</v>
      </c>
      <c r="D3120" s="51" t="str">
        <f t="shared" si="48"/>
        <v>PPPEXGuinea-Bissau</v>
      </c>
      <c r="E3120" s="51" t="s">
        <v>296</v>
      </c>
      <c r="F3120" s="51" t="s">
        <v>386</v>
      </c>
      <c r="G3120" s="51" t="s">
        <v>387</v>
      </c>
      <c r="H3120" s="51" t="s">
        <v>388</v>
      </c>
      <c r="I3120" s="51"/>
      <c r="J3120" s="51" t="s">
        <v>353</v>
      </c>
      <c r="K3120" s="51">
        <v>232.19300000000001</v>
      </c>
      <c r="L3120" s="51">
        <v>229.744</v>
      </c>
      <c r="M3120" s="51">
        <v>223.304</v>
      </c>
      <c r="N3120" s="51">
        <v>223.351</v>
      </c>
      <c r="O3120" s="51">
        <v>224.40700000000001</v>
      </c>
      <c r="P3120" s="51">
        <v>222.749</v>
      </c>
      <c r="Q3120" s="51">
        <v>206.13399999999999</v>
      </c>
      <c r="R3120" s="51">
        <v>195.52699999999999</v>
      </c>
      <c r="S3120" s="51">
        <v>193.37799999999999</v>
      </c>
      <c r="T3120" s="51">
        <v>195.61500000000001</v>
      </c>
      <c r="U3120" s="51">
        <v>2018</v>
      </c>
    </row>
    <row r="3121" spans="1:21" ht="15.5">
      <c r="A3121" s="51">
        <v>654</v>
      </c>
      <c r="B3121" s="51" t="s">
        <v>1018</v>
      </c>
      <c r="C3121" s="51" t="s">
        <v>389</v>
      </c>
      <c r="D3121" s="51" t="str">
        <f t="shared" si="48"/>
        <v>NID_NGDPGuinea-Bissau</v>
      </c>
      <c r="E3121" s="51" t="s">
        <v>296</v>
      </c>
      <c r="F3121" s="51" t="s">
        <v>390</v>
      </c>
      <c r="G3121" s="51" t="s">
        <v>391</v>
      </c>
      <c r="H3121" s="51" t="s">
        <v>392</v>
      </c>
      <c r="I3121" s="51"/>
      <c r="J3121" s="51" t="s">
        <v>1019</v>
      </c>
      <c r="K3121" s="51">
        <v>19.353999999999999</v>
      </c>
      <c r="L3121" s="51">
        <v>19.23</v>
      </c>
      <c r="M3121" s="51">
        <v>20.14</v>
      </c>
      <c r="N3121" s="51">
        <v>14.975</v>
      </c>
      <c r="O3121" s="51">
        <v>18.131</v>
      </c>
      <c r="P3121" s="51">
        <v>18.120999999999999</v>
      </c>
      <c r="Q3121" s="51">
        <v>14.661</v>
      </c>
      <c r="R3121" s="51">
        <v>14.616</v>
      </c>
      <c r="S3121" s="51">
        <v>24.498999999999999</v>
      </c>
      <c r="T3121" s="51">
        <v>20.379000000000001</v>
      </c>
      <c r="U3121" s="51">
        <v>2018</v>
      </c>
    </row>
    <row r="3122" spans="1:21" ht="15.5">
      <c r="A3122" s="51">
        <v>654</v>
      </c>
      <c r="B3122" s="51" t="s">
        <v>1018</v>
      </c>
      <c r="C3122" s="51" t="s">
        <v>393</v>
      </c>
      <c r="D3122" s="51" t="str">
        <f t="shared" si="48"/>
        <v>NGSD_NGDPGuinea-Bissau</v>
      </c>
      <c r="E3122" s="51" t="s">
        <v>296</v>
      </c>
      <c r="F3122" s="51" t="s">
        <v>394</v>
      </c>
      <c r="G3122" s="51" t="s">
        <v>395</v>
      </c>
      <c r="H3122" s="51" t="s">
        <v>392</v>
      </c>
      <c r="I3122" s="51"/>
      <c r="J3122" s="51" t="s">
        <v>1019</v>
      </c>
      <c r="K3122" s="51">
        <v>11.429</v>
      </c>
      <c r="L3122" s="51">
        <v>14.885</v>
      </c>
      <c r="M3122" s="51">
        <v>20.634</v>
      </c>
      <c r="N3122" s="51">
        <v>16.797999999999998</v>
      </c>
      <c r="O3122" s="51">
        <v>19.489000000000001</v>
      </c>
      <c r="P3122" s="51">
        <v>18.384</v>
      </c>
      <c r="Q3122" s="51">
        <v>11.063000000000001</v>
      </c>
      <c r="R3122" s="51">
        <v>6.0410000000000004</v>
      </c>
      <c r="S3122" s="51">
        <v>14.446</v>
      </c>
      <c r="T3122" s="51">
        <v>13.904999999999999</v>
      </c>
      <c r="U3122" s="51">
        <v>2018</v>
      </c>
    </row>
    <row r="3123" spans="1:21" ht="15.5">
      <c r="A3123" s="51">
        <v>654</v>
      </c>
      <c r="B3123" s="51" t="s">
        <v>1018</v>
      </c>
      <c r="C3123" s="51" t="s">
        <v>396</v>
      </c>
      <c r="D3123" s="51" t="str">
        <f t="shared" si="48"/>
        <v>PCPIGuinea-Bissau</v>
      </c>
      <c r="E3123" s="51" t="s">
        <v>296</v>
      </c>
      <c r="F3123" s="51" t="s">
        <v>397</v>
      </c>
      <c r="G3123" s="51" t="s">
        <v>398</v>
      </c>
      <c r="H3123" s="51" t="s">
        <v>360</v>
      </c>
      <c r="I3123" s="51"/>
      <c r="J3123" s="51" t="s">
        <v>1020</v>
      </c>
      <c r="K3123" s="51">
        <v>100.249</v>
      </c>
      <c r="L3123" s="51">
        <v>101.03100000000001</v>
      </c>
      <c r="M3123" s="51">
        <v>99.988</v>
      </c>
      <c r="N3123" s="51">
        <v>101.47</v>
      </c>
      <c r="O3123" s="51">
        <v>104.217</v>
      </c>
      <c r="P3123" s="51">
        <v>104.023</v>
      </c>
      <c r="Q3123" s="51">
        <v>104.42</v>
      </c>
      <c r="R3123" s="51">
        <v>104.718</v>
      </c>
      <c r="S3123" s="51">
        <v>106.251</v>
      </c>
      <c r="T3123" s="51">
        <v>108.376</v>
      </c>
      <c r="U3123" s="51">
        <v>2020</v>
      </c>
    </row>
    <row r="3124" spans="1:21" ht="15.5">
      <c r="A3124" s="51">
        <v>654</v>
      </c>
      <c r="B3124" s="51" t="s">
        <v>1018</v>
      </c>
      <c r="C3124" s="51" t="s">
        <v>400</v>
      </c>
      <c r="D3124" s="51" t="str">
        <f t="shared" si="48"/>
        <v>PCPIPCHGuinea-Bissau</v>
      </c>
      <c r="E3124" s="51" t="s">
        <v>296</v>
      </c>
      <c r="F3124" s="51" t="s">
        <v>397</v>
      </c>
      <c r="G3124" s="51" t="s">
        <v>401</v>
      </c>
      <c r="H3124" s="51" t="s">
        <v>347</v>
      </c>
      <c r="I3124" s="51"/>
      <c r="J3124" s="51" t="s">
        <v>402</v>
      </c>
      <c r="K3124" s="51">
        <v>2.0609999999999999</v>
      </c>
      <c r="L3124" s="51">
        <v>0.77900000000000003</v>
      </c>
      <c r="M3124" s="51">
        <v>-1.032</v>
      </c>
      <c r="N3124" s="51">
        <v>1.4810000000000001</v>
      </c>
      <c r="O3124" s="51">
        <v>2.7069999999999999</v>
      </c>
      <c r="P3124" s="51">
        <v>-0.186</v>
      </c>
      <c r="Q3124" s="51">
        <v>0.38100000000000001</v>
      </c>
      <c r="R3124" s="51">
        <v>0.28599999999999998</v>
      </c>
      <c r="S3124" s="51">
        <v>1.4630000000000001</v>
      </c>
      <c r="T3124" s="51">
        <v>2</v>
      </c>
      <c r="U3124" s="51">
        <v>2020</v>
      </c>
    </row>
    <row r="3125" spans="1:21" ht="15.5">
      <c r="A3125" s="51">
        <v>654</v>
      </c>
      <c r="B3125" s="51" t="s">
        <v>1018</v>
      </c>
      <c r="C3125" s="51" t="s">
        <v>403</v>
      </c>
      <c r="D3125" s="51" t="str">
        <f t="shared" si="48"/>
        <v>PCPIEGuinea-Bissau</v>
      </c>
      <c r="E3125" s="51" t="s">
        <v>296</v>
      </c>
      <c r="F3125" s="51" t="s">
        <v>404</v>
      </c>
      <c r="G3125" s="51" t="s">
        <v>405</v>
      </c>
      <c r="H3125" s="51" t="s">
        <v>360</v>
      </c>
      <c r="I3125" s="51"/>
      <c r="J3125" s="51" t="s">
        <v>1020</v>
      </c>
      <c r="K3125" s="51">
        <v>100.349</v>
      </c>
      <c r="L3125" s="51">
        <v>100.255</v>
      </c>
      <c r="M3125" s="51">
        <v>100.161</v>
      </c>
      <c r="N3125" s="51">
        <v>102.60599999999999</v>
      </c>
      <c r="O3125" s="51">
        <v>103.5</v>
      </c>
      <c r="P3125" s="51">
        <v>103</v>
      </c>
      <c r="Q3125" s="51">
        <v>105.47</v>
      </c>
      <c r="R3125" s="51">
        <v>105.37</v>
      </c>
      <c r="S3125" s="51">
        <v>106.95</v>
      </c>
      <c r="T3125" s="51">
        <v>109.089</v>
      </c>
      <c r="U3125" s="51">
        <v>2020</v>
      </c>
    </row>
    <row r="3126" spans="1:21" ht="15.5">
      <c r="A3126" s="51">
        <v>654</v>
      </c>
      <c r="B3126" s="51" t="s">
        <v>1018</v>
      </c>
      <c r="C3126" s="51" t="s">
        <v>406</v>
      </c>
      <c r="D3126" s="51" t="str">
        <f t="shared" si="48"/>
        <v>PCPIEPCHGuinea-Bissau</v>
      </c>
      <c r="E3126" s="51" t="s">
        <v>296</v>
      </c>
      <c r="F3126" s="51" t="s">
        <v>404</v>
      </c>
      <c r="G3126" s="51" t="s">
        <v>407</v>
      </c>
      <c r="H3126" s="51" t="s">
        <v>347</v>
      </c>
      <c r="I3126" s="51"/>
      <c r="J3126" s="51" t="s">
        <v>408</v>
      </c>
      <c r="K3126" s="51">
        <v>1.619</v>
      </c>
      <c r="L3126" s="51">
        <v>-9.4E-2</v>
      </c>
      <c r="M3126" s="51">
        <v>-9.4E-2</v>
      </c>
      <c r="N3126" s="51">
        <v>2.4409999999999998</v>
      </c>
      <c r="O3126" s="51">
        <v>0.871</v>
      </c>
      <c r="P3126" s="51">
        <v>-0.48299999999999998</v>
      </c>
      <c r="Q3126" s="51">
        <v>2.3980000000000001</v>
      </c>
      <c r="R3126" s="51">
        <v>-9.5000000000000001E-2</v>
      </c>
      <c r="S3126" s="51">
        <v>1.4990000000000001</v>
      </c>
      <c r="T3126" s="51">
        <v>2</v>
      </c>
      <c r="U3126" s="51">
        <v>2020</v>
      </c>
    </row>
    <row r="3127" spans="1:21" ht="15.5">
      <c r="A3127" s="51">
        <v>654</v>
      </c>
      <c r="B3127" s="51" t="s">
        <v>1018</v>
      </c>
      <c r="C3127" s="51" t="s">
        <v>409</v>
      </c>
      <c r="D3127" s="51" t="str">
        <f t="shared" si="48"/>
        <v>FLIBOR6Guinea-Bissau</v>
      </c>
      <c r="E3127" s="51" t="s">
        <v>296</v>
      </c>
      <c r="F3127" s="51" t="s">
        <v>410</v>
      </c>
      <c r="G3127" s="51"/>
      <c r="H3127" s="51" t="s">
        <v>384</v>
      </c>
      <c r="I3127" s="51"/>
      <c r="J3127" s="51"/>
      <c r="K3127" s="51"/>
      <c r="L3127" s="51"/>
      <c r="M3127" s="51"/>
      <c r="N3127" s="51"/>
      <c r="O3127" s="51"/>
      <c r="P3127" s="51"/>
      <c r="Q3127" s="51"/>
      <c r="R3127" s="51"/>
      <c r="S3127" s="51"/>
      <c r="T3127" s="51"/>
      <c r="U3127" s="51"/>
    </row>
    <row r="3128" spans="1:21" ht="15.5">
      <c r="A3128" s="51">
        <v>654</v>
      </c>
      <c r="B3128" s="51" t="s">
        <v>1018</v>
      </c>
      <c r="C3128" s="51" t="s">
        <v>411</v>
      </c>
      <c r="D3128" s="51" t="str">
        <f t="shared" si="48"/>
        <v>TM_RPCHGuinea-Bissau</v>
      </c>
      <c r="E3128" s="51" t="s">
        <v>296</v>
      </c>
      <c r="F3128" s="51" t="s">
        <v>412</v>
      </c>
      <c r="G3128" s="51" t="s">
        <v>413</v>
      </c>
      <c r="H3128" s="51" t="s">
        <v>347</v>
      </c>
      <c r="I3128" s="51"/>
      <c r="J3128" s="51" t="s">
        <v>1021</v>
      </c>
      <c r="K3128" s="51">
        <v>-5.2549999999999999</v>
      </c>
      <c r="L3128" s="51">
        <v>-8.7889999999999997</v>
      </c>
      <c r="M3128" s="51">
        <v>16.718</v>
      </c>
      <c r="N3128" s="51">
        <v>13.81</v>
      </c>
      <c r="O3128" s="51">
        <v>10.185</v>
      </c>
      <c r="P3128" s="51">
        <v>7.3170000000000002</v>
      </c>
      <c r="Q3128" s="51">
        <v>-4.5529999999999999</v>
      </c>
      <c r="R3128" s="51">
        <v>14.08</v>
      </c>
      <c r="S3128" s="51">
        <v>-2.0369999999999999</v>
      </c>
      <c r="T3128" s="51">
        <v>1.3069999999999999</v>
      </c>
      <c r="U3128" s="51">
        <v>2019</v>
      </c>
    </row>
    <row r="3129" spans="1:21" ht="15.5">
      <c r="A3129" s="51">
        <v>654</v>
      </c>
      <c r="B3129" s="51" t="s">
        <v>1018</v>
      </c>
      <c r="C3129" s="51" t="s">
        <v>415</v>
      </c>
      <c r="D3129" s="51" t="str">
        <f t="shared" si="48"/>
        <v>TMG_RPCHGuinea-Bissau</v>
      </c>
      <c r="E3129" s="51" t="s">
        <v>296</v>
      </c>
      <c r="F3129" s="51" t="s">
        <v>416</v>
      </c>
      <c r="G3129" s="51" t="s">
        <v>417</v>
      </c>
      <c r="H3129" s="51" t="s">
        <v>347</v>
      </c>
      <c r="I3129" s="51"/>
      <c r="J3129" s="51" t="s">
        <v>1021</v>
      </c>
      <c r="K3129" s="51">
        <v>-2.7069999999999999</v>
      </c>
      <c r="L3129" s="51">
        <v>-9.5690000000000008</v>
      </c>
      <c r="M3129" s="51">
        <v>15.02</v>
      </c>
      <c r="N3129" s="51">
        <v>13.412000000000001</v>
      </c>
      <c r="O3129" s="51">
        <v>8.7479999999999993</v>
      </c>
      <c r="P3129" s="51">
        <v>0.625</v>
      </c>
      <c r="Q3129" s="51">
        <v>-6.383</v>
      </c>
      <c r="R3129" s="51">
        <v>17.672999999999998</v>
      </c>
      <c r="S3129" s="51">
        <v>-0.73799999999999999</v>
      </c>
      <c r="T3129" s="51">
        <v>-0.97699999999999998</v>
      </c>
      <c r="U3129" s="51">
        <v>2019</v>
      </c>
    </row>
    <row r="3130" spans="1:21" ht="15.5">
      <c r="A3130" s="51">
        <v>654</v>
      </c>
      <c r="B3130" s="51" t="s">
        <v>1018</v>
      </c>
      <c r="C3130" s="51" t="s">
        <v>418</v>
      </c>
      <c r="D3130" s="51" t="str">
        <f t="shared" si="48"/>
        <v>TX_RPCHGuinea-Bissau</v>
      </c>
      <c r="E3130" s="51" t="s">
        <v>296</v>
      </c>
      <c r="F3130" s="51" t="s">
        <v>419</v>
      </c>
      <c r="G3130" s="51" t="s">
        <v>420</v>
      </c>
      <c r="H3130" s="51" t="s">
        <v>347</v>
      </c>
      <c r="I3130" s="51"/>
      <c r="J3130" s="51" t="s">
        <v>1021</v>
      </c>
      <c r="K3130" s="51">
        <v>-13.336</v>
      </c>
      <c r="L3130" s="51">
        <v>5.1429999999999998</v>
      </c>
      <c r="M3130" s="51">
        <v>8.0269999999999992</v>
      </c>
      <c r="N3130" s="51">
        <v>6.6989999999999998</v>
      </c>
      <c r="O3130" s="51">
        <v>0.80600000000000005</v>
      </c>
      <c r="P3130" s="51">
        <v>3.4529999999999998</v>
      </c>
      <c r="Q3130" s="51">
        <v>19.28</v>
      </c>
      <c r="R3130" s="51">
        <v>14.57</v>
      </c>
      <c r="S3130" s="51">
        <v>-24.573</v>
      </c>
      <c r="T3130" s="51">
        <v>22.995000000000001</v>
      </c>
      <c r="U3130" s="51">
        <v>2019</v>
      </c>
    </row>
    <row r="3131" spans="1:21" ht="15.5">
      <c r="A3131" s="51">
        <v>654</v>
      </c>
      <c r="B3131" s="51" t="s">
        <v>1018</v>
      </c>
      <c r="C3131" s="51" t="s">
        <v>421</v>
      </c>
      <c r="D3131" s="51" t="str">
        <f t="shared" si="48"/>
        <v>TXG_RPCHGuinea-Bissau</v>
      </c>
      <c r="E3131" s="51" t="s">
        <v>296</v>
      </c>
      <c r="F3131" s="51" t="s">
        <v>422</v>
      </c>
      <c r="G3131" s="51" t="s">
        <v>423</v>
      </c>
      <c r="H3131" s="51" t="s">
        <v>347</v>
      </c>
      <c r="I3131" s="51"/>
      <c r="J3131" s="51" t="s">
        <v>1021</v>
      </c>
      <c r="K3131" s="51">
        <v>-12.371</v>
      </c>
      <c r="L3131" s="51">
        <v>4.2530000000000001</v>
      </c>
      <c r="M3131" s="51">
        <v>6.7969999999999997</v>
      </c>
      <c r="N3131" s="51">
        <v>7.6029999999999998</v>
      </c>
      <c r="O3131" s="51">
        <v>-2.371</v>
      </c>
      <c r="P3131" s="51">
        <v>4.8289999999999997</v>
      </c>
      <c r="Q3131" s="51">
        <v>12.071999999999999</v>
      </c>
      <c r="R3131" s="51">
        <v>9.9009999999999998</v>
      </c>
      <c r="S3131" s="51">
        <v>-18.135000000000002</v>
      </c>
      <c r="T3131" s="51">
        <v>16.812000000000001</v>
      </c>
      <c r="U3131" s="51">
        <v>2019</v>
      </c>
    </row>
    <row r="3132" spans="1:21" ht="15.5">
      <c r="A3132" s="51">
        <v>654</v>
      </c>
      <c r="B3132" s="51" t="s">
        <v>1018</v>
      </c>
      <c r="C3132" s="51" t="s">
        <v>424</v>
      </c>
      <c r="D3132" s="51" t="str">
        <f t="shared" si="48"/>
        <v>LURGuinea-Bissau</v>
      </c>
      <c r="E3132" s="51" t="s">
        <v>296</v>
      </c>
      <c r="F3132" s="51" t="s">
        <v>425</v>
      </c>
      <c r="G3132" s="51" t="s">
        <v>426</v>
      </c>
      <c r="H3132" s="51" t="s">
        <v>427</v>
      </c>
      <c r="I3132" s="51"/>
      <c r="J3132" s="51"/>
      <c r="K3132" s="51"/>
      <c r="L3132" s="51"/>
      <c r="M3132" s="51"/>
      <c r="N3132" s="51"/>
      <c r="O3132" s="51"/>
      <c r="P3132" s="51"/>
      <c r="Q3132" s="51"/>
      <c r="R3132" s="51"/>
      <c r="S3132" s="51"/>
      <c r="T3132" s="51"/>
      <c r="U3132" s="51"/>
    </row>
    <row r="3133" spans="1:21" ht="15.5">
      <c r="A3133" s="51">
        <v>654</v>
      </c>
      <c r="B3133" s="51" t="s">
        <v>1018</v>
      </c>
      <c r="C3133" s="51" t="s">
        <v>428</v>
      </c>
      <c r="D3133" s="51" t="str">
        <f t="shared" si="48"/>
        <v>LEGuinea-Bissau</v>
      </c>
      <c r="E3133" s="51" t="s">
        <v>296</v>
      </c>
      <c r="F3133" s="51" t="s">
        <v>429</v>
      </c>
      <c r="G3133" s="51" t="s">
        <v>430</v>
      </c>
      <c r="H3133" s="51" t="s">
        <v>431</v>
      </c>
      <c r="I3133" s="51" t="s">
        <v>432</v>
      </c>
      <c r="J3133" s="51"/>
      <c r="K3133" s="51"/>
      <c r="L3133" s="51"/>
      <c r="M3133" s="51"/>
      <c r="N3133" s="51"/>
      <c r="O3133" s="51"/>
      <c r="P3133" s="51"/>
      <c r="Q3133" s="51"/>
      <c r="R3133" s="51"/>
      <c r="S3133" s="51"/>
      <c r="T3133" s="51"/>
      <c r="U3133" s="51"/>
    </row>
    <row r="3134" spans="1:21" ht="15.5">
      <c r="A3134" s="51">
        <v>654</v>
      </c>
      <c r="B3134" s="51" t="s">
        <v>1018</v>
      </c>
      <c r="C3134" s="51" t="s">
        <v>433</v>
      </c>
      <c r="D3134" s="51" t="str">
        <f t="shared" si="48"/>
        <v>LPGuinea-Bissau</v>
      </c>
      <c r="E3134" s="51" t="s">
        <v>296</v>
      </c>
      <c r="F3134" s="51" t="s">
        <v>434</v>
      </c>
      <c r="G3134" s="51" t="s">
        <v>435</v>
      </c>
      <c r="H3134" s="51" t="s">
        <v>431</v>
      </c>
      <c r="I3134" s="51" t="s">
        <v>432</v>
      </c>
      <c r="J3134" s="51" t="s">
        <v>1022</v>
      </c>
      <c r="K3134" s="51">
        <v>1.5249999999999999</v>
      </c>
      <c r="L3134" s="51">
        <v>1.5589999999999999</v>
      </c>
      <c r="M3134" s="51">
        <v>1.593</v>
      </c>
      <c r="N3134" s="51">
        <v>1.6279999999999999</v>
      </c>
      <c r="O3134" s="51">
        <v>1.6639999999999999</v>
      </c>
      <c r="P3134" s="51">
        <v>1.7</v>
      </c>
      <c r="Q3134" s="51">
        <v>1.738</v>
      </c>
      <c r="R3134" s="51">
        <v>1.776</v>
      </c>
      <c r="S3134" s="51">
        <v>1.8149999999999999</v>
      </c>
      <c r="T3134" s="51">
        <v>1.855</v>
      </c>
      <c r="U3134" s="51">
        <v>2017</v>
      </c>
    </row>
    <row r="3135" spans="1:21" ht="15.5">
      <c r="A3135" s="51">
        <v>654</v>
      </c>
      <c r="B3135" s="51" t="s">
        <v>1018</v>
      </c>
      <c r="C3135" s="51" t="s">
        <v>437</v>
      </c>
      <c r="D3135" s="51" t="str">
        <f t="shared" si="48"/>
        <v>GGRGuinea-Bissau</v>
      </c>
      <c r="E3135" s="51" t="s">
        <v>296</v>
      </c>
      <c r="F3135" s="51" t="s">
        <v>438</v>
      </c>
      <c r="G3135" s="51" t="s">
        <v>439</v>
      </c>
      <c r="H3135" s="51" t="s">
        <v>342</v>
      </c>
      <c r="I3135" s="51" t="s">
        <v>343</v>
      </c>
      <c r="J3135" s="51" t="s">
        <v>1023</v>
      </c>
      <c r="K3135" s="51">
        <v>58.137999999999998</v>
      </c>
      <c r="L3135" s="51">
        <v>58.878999999999998</v>
      </c>
      <c r="M3135" s="51">
        <v>115.041</v>
      </c>
      <c r="N3135" s="51">
        <v>124.96299999999999</v>
      </c>
      <c r="O3135" s="51">
        <v>111.964</v>
      </c>
      <c r="P3135" s="51">
        <v>143.29</v>
      </c>
      <c r="Q3135" s="51">
        <v>127.001</v>
      </c>
      <c r="R3135" s="51">
        <v>130.078</v>
      </c>
      <c r="S3135" s="51">
        <v>141.37899999999999</v>
      </c>
      <c r="T3135" s="51">
        <v>159.33199999999999</v>
      </c>
      <c r="U3135" s="51">
        <v>2019</v>
      </c>
    </row>
    <row r="3136" spans="1:21" ht="15.5">
      <c r="A3136" s="51">
        <v>654</v>
      </c>
      <c r="B3136" s="51" t="s">
        <v>1018</v>
      </c>
      <c r="C3136" s="51" t="s">
        <v>441</v>
      </c>
      <c r="D3136" s="51" t="str">
        <f t="shared" si="48"/>
        <v>GGR_NGDPGuinea-Bissau</v>
      </c>
      <c r="E3136" s="51" t="s">
        <v>296</v>
      </c>
      <c r="F3136" s="51" t="s">
        <v>438</v>
      </c>
      <c r="G3136" s="51" t="s">
        <v>439</v>
      </c>
      <c r="H3136" s="51" t="s">
        <v>392</v>
      </c>
      <c r="I3136" s="51"/>
      <c r="J3136" s="51" t="s">
        <v>442</v>
      </c>
      <c r="K3136" s="51">
        <v>10.851000000000001</v>
      </c>
      <c r="L3136" s="51">
        <v>10.743</v>
      </c>
      <c r="M3136" s="51">
        <v>20.523</v>
      </c>
      <c r="N3136" s="51">
        <v>18.341999999999999</v>
      </c>
      <c r="O3136" s="51">
        <v>15.175000000000001</v>
      </c>
      <c r="P3136" s="51">
        <v>16.788</v>
      </c>
      <c r="Q3136" s="51">
        <v>15.191000000000001</v>
      </c>
      <c r="R3136" s="51">
        <v>15.422000000000001</v>
      </c>
      <c r="S3136" s="51">
        <v>17.155999999999999</v>
      </c>
      <c r="T3136" s="51">
        <v>18.225000000000001</v>
      </c>
      <c r="U3136" s="51">
        <v>2019</v>
      </c>
    </row>
    <row r="3137" spans="1:21" ht="15.5">
      <c r="A3137" s="51">
        <v>654</v>
      </c>
      <c r="B3137" s="51" t="s">
        <v>1018</v>
      </c>
      <c r="C3137" s="51" t="s">
        <v>443</v>
      </c>
      <c r="D3137" s="51" t="str">
        <f t="shared" si="48"/>
        <v>GGXGuinea-Bissau</v>
      </c>
      <c r="E3137" s="51" t="s">
        <v>296</v>
      </c>
      <c r="F3137" s="51" t="s">
        <v>444</v>
      </c>
      <c r="G3137" s="51" t="s">
        <v>445</v>
      </c>
      <c r="H3137" s="51" t="s">
        <v>342</v>
      </c>
      <c r="I3137" s="51" t="s">
        <v>343</v>
      </c>
      <c r="J3137" s="51" t="s">
        <v>1023</v>
      </c>
      <c r="K3137" s="51">
        <v>69.512</v>
      </c>
      <c r="L3137" s="51">
        <v>68.046999999999997</v>
      </c>
      <c r="M3137" s="51">
        <v>128.69399999999999</v>
      </c>
      <c r="N3137" s="51">
        <v>146.50200000000001</v>
      </c>
      <c r="O3137" s="51">
        <v>151.37200000000001</v>
      </c>
      <c r="P3137" s="51">
        <v>154.56299999999999</v>
      </c>
      <c r="Q3137" s="51">
        <v>168.12700000000001</v>
      </c>
      <c r="R3137" s="51">
        <v>163.16499999999999</v>
      </c>
      <c r="S3137" s="51">
        <v>215.489</v>
      </c>
      <c r="T3137" s="51">
        <v>204.23099999999999</v>
      </c>
      <c r="U3137" s="51">
        <v>2019</v>
      </c>
    </row>
    <row r="3138" spans="1:21" ht="15.5">
      <c r="A3138" s="51">
        <v>654</v>
      </c>
      <c r="B3138" s="51" t="s">
        <v>1018</v>
      </c>
      <c r="C3138" s="51" t="s">
        <v>446</v>
      </c>
      <c r="D3138" s="51" t="str">
        <f t="shared" si="48"/>
        <v>GGX_NGDPGuinea-Bissau</v>
      </c>
      <c r="E3138" s="51" t="s">
        <v>296</v>
      </c>
      <c r="F3138" s="51" t="s">
        <v>444</v>
      </c>
      <c r="G3138" s="51" t="s">
        <v>445</v>
      </c>
      <c r="H3138" s="51" t="s">
        <v>392</v>
      </c>
      <c r="I3138" s="51"/>
      <c r="J3138" s="51" t="s">
        <v>447</v>
      </c>
      <c r="K3138" s="51">
        <v>12.974</v>
      </c>
      <c r="L3138" s="51">
        <v>12.416</v>
      </c>
      <c r="M3138" s="51">
        <v>22.959</v>
      </c>
      <c r="N3138" s="51">
        <v>21.503</v>
      </c>
      <c r="O3138" s="51">
        <v>20.515999999999998</v>
      </c>
      <c r="P3138" s="51">
        <v>18.108000000000001</v>
      </c>
      <c r="Q3138" s="51">
        <v>20.111000000000001</v>
      </c>
      <c r="R3138" s="51">
        <v>19.344000000000001</v>
      </c>
      <c r="S3138" s="51">
        <v>26.15</v>
      </c>
      <c r="T3138" s="51">
        <v>23.361000000000001</v>
      </c>
      <c r="U3138" s="51">
        <v>2019</v>
      </c>
    </row>
    <row r="3139" spans="1:21" ht="15.5">
      <c r="A3139" s="51">
        <v>654</v>
      </c>
      <c r="B3139" s="51" t="s">
        <v>1018</v>
      </c>
      <c r="C3139" s="51" t="s">
        <v>448</v>
      </c>
      <c r="D3139" s="51" t="str">
        <f t="shared" ref="D3139:D3202" si="49">C3139&amp;E3139</f>
        <v>GGXCNLGuinea-Bissau</v>
      </c>
      <c r="E3139" s="51" t="s">
        <v>296</v>
      </c>
      <c r="F3139" s="51" t="s">
        <v>449</v>
      </c>
      <c r="G3139" s="51" t="s">
        <v>450</v>
      </c>
      <c r="H3139" s="51" t="s">
        <v>342</v>
      </c>
      <c r="I3139" s="51" t="s">
        <v>343</v>
      </c>
      <c r="J3139" s="51" t="s">
        <v>1023</v>
      </c>
      <c r="K3139" s="51">
        <v>-11.374000000000001</v>
      </c>
      <c r="L3139" s="51">
        <v>-9.1679999999999993</v>
      </c>
      <c r="M3139" s="51">
        <v>-13.654</v>
      </c>
      <c r="N3139" s="51">
        <v>-21.539000000000001</v>
      </c>
      <c r="O3139" s="51">
        <v>-39.408000000000001</v>
      </c>
      <c r="P3139" s="51">
        <v>-11.272</v>
      </c>
      <c r="Q3139" s="51">
        <v>-41.125999999999998</v>
      </c>
      <c r="R3139" s="51">
        <v>-33.087000000000003</v>
      </c>
      <c r="S3139" s="51">
        <v>-74.111000000000004</v>
      </c>
      <c r="T3139" s="51">
        <v>-44.899000000000001</v>
      </c>
      <c r="U3139" s="51">
        <v>2019</v>
      </c>
    </row>
    <row r="3140" spans="1:21" ht="15.5">
      <c r="A3140" s="51">
        <v>654</v>
      </c>
      <c r="B3140" s="51" t="s">
        <v>1018</v>
      </c>
      <c r="C3140" s="51" t="s">
        <v>451</v>
      </c>
      <c r="D3140" s="51" t="str">
        <f t="shared" si="49"/>
        <v>GGXCNL_NGDPGuinea-Bissau</v>
      </c>
      <c r="E3140" s="51" t="s">
        <v>296</v>
      </c>
      <c r="F3140" s="51" t="s">
        <v>449</v>
      </c>
      <c r="G3140" s="51" t="s">
        <v>450</v>
      </c>
      <c r="H3140" s="51" t="s">
        <v>392</v>
      </c>
      <c r="I3140" s="51"/>
      <c r="J3140" s="51" t="s">
        <v>452</v>
      </c>
      <c r="K3140" s="51">
        <v>-2.1230000000000002</v>
      </c>
      <c r="L3140" s="51">
        <v>-1.673</v>
      </c>
      <c r="M3140" s="51">
        <v>-2.4359999999999999</v>
      </c>
      <c r="N3140" s="51">
        <v>-3.161</v>
      </c>
      <c r="O3140" s="51">
        <v>-5.3410000000000002</v>
      </c>
      <c r="P3140" s="51">
        <v>-1.321</v>
      </c>
      <c r="Q3140" s="51">
        <v>-4.9189999999999996</v>
      </c>
      <c r="R3140" s="51">
        <v>-3.923</v>
      </c>
      <c r="S3140" s="51">
        <v>-8.9930000000000003</v>
      </c>
      <c r="T3140" s="51">
        <v>-5.1360000000000001</v>
      </c>
      <c r="U3140" s="51">
        <v>2019</v>
      </c>
    </row>
    <row r="3141" spans="1:21" ht="15.5">
      <c r="A3141" s="51">
        <v>654</v>
      </c>
      <c r="B3141" s="51" t="s">
        <v>1018</v>
      </c>
      <c r="C3141" s="51" t="s">
        <v>453</v>
      </c>
      <c r="D3141" s="51" t="str">
        <f t="shared" si="49"/>
        <v>GGSBGuinea-Bissau</v>
      </c>
      <c r="E3141" s="51" t="s">
        <v>296</v>
      </c>
      <c r="F3141" s="51" t="s">
        <v>454</v>
      </c>
      <c r="G3141" s="51" t="s">
        <v>455</v>
      </c>
      <c r="H3141" s="51" t="s">
        <v>342</v>
      </c>
      <c r="I3141" s="51" t="s">
        <v>343</v>
      </c>
      <c r="J3141" s="51"/>
      <c r="K3141" s="51"/>
      <c r="L3141" s="51"/>
      <c r="M3141" s="51"/>
      <c r="N3141" s="51"/>
      <c r="O3141" s="51"/>
      <c r="P3141" s="51"/>
      <c r="Q3141" s="51"/>
      <c r="R3141" s="51"/>
      <c r="S3141" s="51"/>
      <c r="T3141" s="51"/>
      <c r="U3141" s="51"/>
    </row>
    <row r="3142" spans="1:21" ht="15.5">
      <c r="A3142" s="51">
        <v>654</v>
      </c>
      <c r="B3142" s="51" t="s">
        <v>1018</v>
      </c>
      <c r="C3142" s="51" t="s">
        <v>456</v>
      </c>
      <c r="D3142" s="51" t="str">
        <f t="shared" si="49"/>
        <v>GGSB_NPGDPGuinea-Bissau</v>
      </c>
      <c r="E3142" s="51" t="s">
        <v>296</v>
      </c>
      <c r="F3142" s="51" t="s">
        <v>454</v>
      </c>
      <c r="G3142" s="51" t="s">
        <v>455</v>
      </c>
      <c r="H3142" s="51" t="s">
        <v>380</v>
      </c>
      <c r="I3142" s="51"/>
      <c r="J3142" s="51"/>
      <c r="K3142" s="51"/>
      <c r="L3142" s="51"/>
      <c r="M3142" s="51"/>
      <c r="N3142" s="51"/>
      <c r="O3142" s="51"/>
      <c r="P3142" s="51"/>
      <c r="Q3142" s="51"/>
      <c r="R3142" s="51"/>
      <c r="S3142" s="51"/>
      <c r="T3142" s="51"/>
      <c r="U3142" s="51"/>
    </row>
    <row r="3143" spans="1:21" ht="15.5">
      <c r="A3143" s="51">
        <v>654</v>
      </c>
      <c r="B3143" s="51" t="s">
        <v>1018</v>
      </c>
      <c r="C3143" s="51" t="s">
        <v>457</v>
      </c>
      <c r="D3143" s="51" t="str">
        <f t="shared" si="49"/>
        <v>GGXONLBGuinea-Bissau</v>
      </c>
      <c r="E3143" s="51" t="s">
        <v>296</v>
      </c>
      <c r="F3143" s="51" t="s">
        <v>458</v>
      </c>
      <c r="G3143" s="51" t="s">
        <v>459</v>
      </c>
      <c r="H3143" s="51" t="s">
        <v>342</v>
      </c>
      <c r="I3143" s="51" t="s">
        <v>343</v>
      </c>
      <c r="J3143" s="51" t="s">
        <v>1023</v>
      </c>
      <c r="K3143" s="51">
        <v>-11.242000000000001</v>
      </c>
      <c r="L3143" s="51">
        <v>-8.7919999999999998</v>
      </c>
      <c r="M3143" s="51">
        <v>-10.965</v>
      </c>
      <c r="N3143" s="51">
        <v>-16.939</v>
      </c>
      <c r="O3143" s="51">
        <v>-34.341000000000001</v>
      </c>
      <c r="P3143" s="51">
        <v>-7.2160000000000002</v>
      </c>
      <c r="Q3143" s="51">
        <v>-35.723999999999997</v>
      </c>
      <c r="R3143" s="51">
        <v>-23.852</v>
      </c>
      <c r="S3143" s="51">
        <v>-61.54</v>
      </c>
      <c r="T3143" s="51">
        <v>-22.724</v>
      </c>
      <c r="U3143" s="51">
        <v>2019</v>
      </c>
    </row>
    <row r="3144" spans="1:21" ht="15.5">
      <c r="A3144" s="51">
        <v>654</v>
      </c>
      <c r="B3144" s="51" t="s">
        <v>1018</v>
      </c>
      <c r="C3144" s="51" t="s">
        <v>460</v>
      </c>
      <c r="D3144" s="51" t="str">
        <f t="shared" si="49"/>
        <v>GGXONLB_NGDPGuinea-Bissau</v>
      </c>
      <c r="E3144" s="51" t="s">
        <v>296</v>
      </c>
      <c r="F3144" s="51" t="s">
        <v>458</v>
      </c>
      <c r="G3144" s="51" t="s">
        <v>459</v>
      </c>
      <c r="H3144" s="51" t="s">
        <v>392</v>
      </c>
      <c r="I3144" s="51"/>
      <c r="J3144" s="51" t="s">
        <v>461</v>
      </c>
      <c r="K3144" s="51">
        <v>-2.0979999999999999</v>
      </c>
      <c r="L3144" s="51">
        <v>-1.6040000000000001</v>
      </c>
      <c r="M3144" s="51">
        <v>-1.956</v>
      </c>
      <c r="N3144" s="51">
        <v>-2.4860000000000002</v>
      </c>
      <c r="O3144" s="51">
        <v>-4.6539999999999999</v>
      </c>
      <c r="P3144" s="51">
        <v>-0.84499999999999997</v>
      </c>
      <c r="Q3144" s="51">
        <v>-4.2729999999999997</v>
      </c>
      <c r="R3144" s="51">
        <v>-2.8279999999999998</v>
      </c>
      <c r="S3144" s="51">
        <v>-7.468</v>
      </c>
      <c r="T3144" s="51">
        <v>-2.5990000000000002</v>
      </c>
      <c r="U3144" s="51">
        <v>2019</v>
      </c>
    </row>
    <row r="3145" spans="1:21" ht="15.5">
      <c r="A3145" s="51">
        <v>654</v>
      </c>
      <c r="B3145" s="51" t="s">
        <v>1018</v>
      </c>
      <c r="C3145" s="51" t="s">
        <v>462</v>
      </c>
      <c r="D3145" s="51" t="str">
        <f t="shared" si="49"/>
        <v>GGXWDNGuinea-Bissau</v>
      </c>
      <c r="E3145" s="51" t="s">
        <v>296</v>
      </c>
      <c r="F3145" s="51" t="s">
        <v>463</v>
      </c>
      <c r="G3145" s="51" t="s">
        <v>464</v>
      </c>
      <c r="H3145" s="51" t="s">
        <v>342</v>
      </c>
      <c r="I3145" s="51" t="s">
        <v>343</v>
      </c>
      <c r="J3145" s="51"/>
      <c r="K3145" s="51"/>
      <c r="L3145" s="51"/>
      <c r="M3145" s="51"/>
      <c r="N3145" s="51"/>
      <c r="O3145" s="51"/>
      <c r="P3145" s="51"/>
      <c r="Q3145" s="51"/>
      <c r="R3145" s="51"/>
      <c r="S3145" s="51"/>
      <c r="T3145" s="51"/>
      <c r="U3145" s="51"/>
    </row>
    <row r="3146" spans="1:21" ht="15.5">
      <c r="A3146" s="51">
        <v>654</v>
      </c>
      <c r="B3146" s="51" t="s">
        <v>1018</v>
      </c>
      <c r="C3146" s="51" t="s">
        <v>465</v>
      </c>
      <c r="D3146" s="51" t="str">
        <f t="shared" si="49"/>
        <v>GGXWDN_NGDPGuinea-Bissau</v>
      </c>
      <c r="E3146" s="51" t="s">
        <v>296</v>
      </c>
      <c r="F3146" s="51" t="s">
        <v>463</v>
      </c>
      <c r="G3146" s="51" t="s">
        <v>464</v>
      </c>
      <c r="H3146" s="51" t="s">
        <v>392</v>
      </c>
      <c r="I3146" s="51"/>
      <c r="J3146" s="51"/>
      <c r="K3146" s="51"/>
      <c r="L3146" s="51"/>
      <c r="M3146" s="51"/>
      <c r="N3146" s="51"/>
      <c r="O3146" s="51"/>
      <c r="P3146" s="51"/>
      <c r="Q3146" s="51"/>
      <c r="R3146" s="51"/>
      <c r="S3146" s="51"/>
      <c r="T3146" s="51"/>
      <c r="U3146" s="51"/>
    </row>
    <row r="3147" spans="1:21" ht="15.5">
      <c r="A3147" s="51">
        <v>654</v>
      </c>
      <c r="B3147" s="51" t="s">
        <v>1018</v>
      </c>
      <c r="C3147" s="51" t="s">
        <v>466</v>
      </c>
      <c r="D3147" s="51" t="str">
        <f t="shared" si="49"/>
        <v>GGXWDGGuinea-Bissau</v>
      </c>
      <c r="E3147" s="51" t="s">
        <v>296</v>
      </c>
      <c r="F3147" s="51" t="s">
        <v>467</v>
      </c>
      <c r="G3147" s="51" t="s">
        <v>468</v>
      </c>
      <c r="H3147" s="51" t="s">
        <v>342</v>
      </c>
      <c r="I3147" s="51" t="s">
        <v>343</v>
      </c>
      <c r="J3147" s="51" t="s">
        <v>1023</v>
      </c>
      <c r="K3147" s="51">
        <v>253.62700000000001</v>
      </c>
      <c r="L3147" s="51">
        <v>278.41699999999997</v>
      </c>
      <c r="M3147" s="51">
        <v>322.12099999999998</v>
      </c>
      <c r="N3147" s="51">
        <v>368.37400000000002</v>
      </c>
      <c r="O3147" s="51">
        <v>420.32600000000002</v>
      </c>
      <c r="P3147" s="51">
        <v>426.94099999999997</v>
      </c>
      <c r="Q3147" s="51">
        <v>495.18200000000002</v>
      </c>
      <c r="R3147" s="51">
        <v>564.70100000000002</v>
      </c>
      <c r="S3147" s="51">
        <v>643.30600000000004</v>
      </c>
      <c r="T3147" s="51">
        <v>682.58799999999997</v>
      </c>
      <c r="U3147" s="51">
        <v>2019</v>
      </c>
    </row>
    <row r="3148" spans="1:21" ht="15.5">
      <c r="A3148" s="51">
        <v>654</v>
      </c>
      <c r="B3148" s="51" t="s">
        <v>1018</v>
      </c>
      <c r="C3148" s="51" t="s">
        <v>469</v>
      </c>
      <c r="D3148" s="51" t="str">
        <f t="shared" si="49"/>
        <v>GGXWDG_NGDPGuinea-Bissau</v>
      </c>
      <c r="E3148" s="51" t="s">
        <v>296</v>
      </c>
      <c r="F3148" s="51" t="s">
        <v>467</v>
      </c>
      <c r="G3148" s="51" t="s">
        <v>468</v>
      </c>
      <c r="H3148" s="51" t="s">
        <v>392</v>
      </c>
      <c r="I3148" s="51"/>
      <c r="J3148" s="51" t="s">
        <v>470</v>
      </c>
      <c r="K3148" s="51">
        <v>47.338000000000001</v>
      </c>
      <c r="L3148" s="51">
        <v>50.798999999999999</v>
      </c>
      <c r="M3148" s="51">
        <v>57.466000000000001</v>
      </c>
      <c r="N3148" s="51">
        <v>54.069000000000003</v>
      </c>
      <c r="O3148" s="51">
        <v>56.966999999999999</v>
      </c>
      <c r="P3148" s="51">
        <v>50.018999999999998</v>
      </c>
      <c r="Q3148" s="51">
        <v>59.231000000000002</v>
      </c>
      <c r="R3148" s="51">
        <v>66.948999999999998</v>
      </c>
      <c r="S3148" s="51">
        <v>78.066000000000003</v>
      </c>
      <c r="T3148" s="51">
        <v>78.078000000000003</v>
      </c>
      <c r="U3148" s="51">
        <v>2019</v>
      </c>
    </row>
    <row r="3149" spans="1:21" ht="15.5">
      <c r="A3149" s="51">
        <v>654</v>
      </c>
      <c r="B3149" s="51" t="s">
        <v>1018</v>
      </c>
      <c r="C3149" s="51" t="s">
        <v>471</v>
      </c>
      <c r="D3149" s="51" t="str">
        <f t="shared" si="49"/>
        <v>NGDP_FYGuinea-Bissau</v>
      </c>
      <c r="E3149" s="51" t="s">
        <v>296</v>
      </c>
      <c r="F3149" s="51" t="s">
        <v>472</v>
      </c>
      <c r="G3149" s="51" t="s">
        <v>473</v>
      </c>
      <c r="H3149" s="51" t="s">
        <v>342</v>
      </c>
      <c r="I3149" s="51" t="s">
        <v>343</v>
      </c>
      <c r="J3149" s="51" t="s">
        <v>1023</v>
      </c>
      <c r="K3149" s="51">
        <v>535.78399999999999</v>
      </c>
      <c r="L3149" s="51">
        <v>548.072</v>
      </c>
      <c r="M3149" s="51">
        <v>560.53800000000001</v>
      </c>
      <c r="N3149" s="51">
        <v>681.303</v>
      </c>
      <c r="O3149" s="51">
        <v>737.83799999999997</v>
      </c>
      <c r="P3149" s="51">
        <v>853.553</v>
      </c>
      <c r="Q3149" s="51">
        <v>836.01300000000003</v>
      </c>
      <c r="R3149" s="51">
        <v>843.47500000000002</v>
      </c>
      <c r="S3149" s="51">
        <v>824.05399999999997</v>
      </c>
      <c r="T3149" s="51">
        <v>874.23900000000003</v>
      </c>
      <c r="U3149" s="51">
        <v>2019</v>
      </c>
    </row>
    <row r="3150" spans="1:21" ht="15.5">
      <c r="A3150" s="51">
        <v>654</v>
      </c>
      <c r="B3150" s="51" t="s">
        <v>1018</v>
      </c>
      <c r="C3150" s="51" t="s">
        <v>474</v>
      </c>
      <c r="D3150" s="51" t="str">
        <f t="shared" si="49"/>
        <v>BCAGuinea-Bissau</v>
      </c>
      <c r="E3150" s="51" t="s">
        <v>296</v>
      </c>
      <c r="F3150" s="51" t="s">
        <v>475</v>
      </c>
      <c r="G3150" s="51" t="s">
        <v>476</v>
      </c>
      <c r="H3150" s="51" t="s">
        <v>352</v>
      </c>
      <c r="I3150" s="51" t="s">
        <v>343</v>
      </c>
      <c r="J3150" s="51" t="s">
        <v>1024</v>
      </c>
      <c r="K3150" s="51">
        <v>-8.3000000000000004E-2</v>
      </c>
      <c r="L3150" s="51">
        <v>-4.8000000000000001E-2</v>
      </c>
      <c r="M3150" s="51">
        <v>6.0000000000000001E-3</v>
      </c>
      <c r="N3150" s="51">
        <v>2.1000000000000001E-2</v>
      </c>
      <c r="O3150" s="51">
        <v>1.7000000000000001E-2</v>
      </c>
      <c r="P3150" s="51">
        <v>4.0000000000000001E-3</v>
      </c>
      <c r="Q3150" s="51">
        <v>-5.3999999999999999E-2</v>
      </c>
      <c r="R3150" s="51">
        <v>-0.123</v>
      </c>
      <c r="S3150" s="51">
        <v>-0.14399999999999999</v>
      </c>
      <c r="T3150" s="51">
        <v>-0.107</v>
      </c>
      <c r="U3150" s="51">
        <v>2019</v>
      </c>
    </row>
    <row r="3151" spans="1:21" ht="15.5">
      <c r="A3151" s="51">
        <v>654</v>
      </c>
      <c r="B3151" s="51" t="s">
        <v>1018</v>
      </c>
      <c r="C3151" s="51" t="s">
        <v>478</v>
      </c>
      <c r="D3151" s="51" t="str">
        <f t="shared" si="49"/>
        <v>BCA_NGDPDGuinea-Bissau</v>
      </c>
      <c r="E3151" s="51" t="s">
        <v>296</v>
      </c>
      <c r="F3151" s="51" t="s">
        <v>475</v>
      </c>
      <c r="G3151" s="51" t="s">
        <v>476</v>
      </c>
      <c r="H3151" s="51" t="s">
        <v>392</v>
      </c>
      <c r="I3151" s="51"/>
      <c r="J3151" s="51" t="s">
        <v>479</v>
      </c>
      <c r="K3151" s="51">
        <v>-7.9249999999999998</v>
      </c>
      <c r="L3151" s="51">
        <v>-4.3449999999999998</v>
      </c>
      <c r="M3151" s="51">
        <v>0.49399999999999999</v>
      </c>
      <c r="N3151" s="51">
        <v>1.8240000000000001</v>
      </c>
      <c r="O3151" s="51">
        <v>1.3580000000000001</v>
      </c>
      <c r="P3151" s="51">
        <v>0.26300000000000001</v>
      </c>
      <c r="Q3151" s="51">
        <v>-3.5979999999999999</v>
      </c>
      <c r="R3151" s="51">
        <v>-8.5749999999999993</v>
      </c>
      <c r="S3151" s="51">
        <v>-10.054</v>
      </c>
      <c r="T3151" s="51">
        <v>-6.4740000000000002</v>
      </c>
      <c r="U3151" s="51">
        <v>2018</v>
      </c>
    </row>
    <row r="3152" spans="1:21" ht="15.5">
      <c r="A3152" s="51">
        <v>336</v>
      </c>
      <c r="B3152" s="51" t="s">
        <v>1025</v>
      </c>
      <c r="C3152" s="51" t="s">
        <v>338</v>
      </c>
      <c r="D3152" s="51" t="str">
        <f t="shared" si="49"/>
        <v>NGDP_RGuyana</v>
      </c>
      <c r="E3152" s="51" t="s">
        <v>1026</v>
      </c>
      <c r="F3152" s="51" t="s">
        <v>340</v>
      </c>
      <c r="G3152" s="51" t="s">
        <v>341</v>
      </c>
      <c r="H3152" s="51" t="s">
        <v>342</v>
      </c>
      <c r="I3152" s="51" t="s">
        <v>343</v>
      </c>
      <c r="J3152" s="51" t="s">
        <v>1027</v>
      </c>
      <c r="K3152" s="51">
        <v>830.327</v>
      </c>
      <c r="L3152" s="51">
        <v>860.66099999999994</v>
      </c>
      <c r="M3152" s="51">
        <v>875.17600000000004</v>
      </c>
      <c r="N3152" s="51">
        <v>881.19200000000001</v>
      </c>
      <c r="O3152" s="51">
        <v>914.74300000000005</v>
      </c>
      <c r="P3152" s="51">
        <v>948.904</v>
      </c>
      <c r="Q3152" s="51">
        <v>991.04399999999998</v>
      </c>
      <c r="R3152" s="51">
        <v>1044.0899999999999</v>
      </c>
      <c r="S3152" s="51">
        <v>1497.07</v>
      </c>
      <c r="T3152" s="51">
        <v>1742.49</v>
      </c>
      <c r="U3152" s="51">
        <v>2019</v>
      </c>
    </row>
    <row r="3153" spans="1:21" ht="15.5">
      <c r="A3153" s="51">
        <v>336</v>
      </c>
      <c r="B3153" s="51" t="s">
        <v>1025</v>
      </c>
      <c r="C3153" s="51" t="s">
        <v>345</v>
      </c>
      <c r="D3153" s="51" t="str">
        <f t="shared" si="49"/>
        <v>NGDP_RPCHGuyana</v>
      </c>
      <c r="E3153" s="51" t="s">
        <v>1026</v>
      </c>
      <c r="F3153" s="51" t="s">
        <v>340</v>
      </c>
      <c r="G3153" s="51" t="s">
        <v>346</v>
      </c>
      <c r="H3153" s="51" t="s">
        <v>347</v>
      </c>
      <c r="I3153" s="51"/>
      <c r="J3153" s="51" t="s">
        <v>348</v>
      </c>
      <c r="K3153" s="51">
        <v>5.0389999999999997</v>
      </c>
      <c r="L3153" s="51">
        <v>3.653</v>
      </c>
      <c r="M3153" s="51">
        <v>1.6859999999999999</v>
      </c>
      <c r="N3153" s="51">
        <v>0.68700000000000006</v>
      </c>
      <c r="O3153" s="51">
        <v>3.8069999999999999</v>
      </c>
      <c r="P3153" s="51">
        <v>3.734</v>
      </c>
      <c r="Q3153" s="51">
        <v>4.4409999999999998</v>
      </c>
      <c r="R3153" s="51">
        <v>5.3529999999999998</v>
      </c>
      <c r="S3153" s="51">
        <v>43.384</v>
      </c>
      <c r="T3153" s="51">
        <v>16.393999999999998</v>
      </c>
      <c r="U3153" s="51">
        <v>2019</v>
      </c>
    </row>
    <row r="3154" spans="1:21" ht="15.5">
      <c r="A3154" s="51">
        <v>336</v>
      </c>
      <c r="B3154" s="51" t="s">
        <v>1025</v>
      </c>
      <c r="C3154" s="51" t="s">
        <v>349</v>
      </c>
      <c r="D3154" s="51" t="str">
        <f t="shared" si="49"/>
        <v>NGDPGuyana</v>
      </c>
      <c r="E3154" s="51" t="s">
        <v>1026</v>
      </c>
      <c r="F3154" s="51" t="s">
        <v>155</v>
      </c>
      <c r="G3154" s="51" t="s">
        <v>350</v>
      </c>
      <c r="H3154" s="51" t="s">
        <v>342</v>
      </c>
      <c r="I3154" s="51" t="s">
        <v>343</v>
      </c>
      <c r="J3154" s="51" t="s">
        <v>1027</v>
      </c>
      <c r="K3154" s="51">
        <v>830.32600000000002</v>
      </c>
      <c r="L3154" s="51">
        <v>856.04200000000003</v>
      </c>
      <c r="M3154" s="51">
        <v>852.15300000000002</v>
      </c>
      <c r="N3154" s="51">
        <v>883.78700000000003</v>
      </c>
      <c r="O3154" s="51">
        <v>925.67700000000002</v>
      </c>
      <c r="P3154" s="51">
        <v>980.49800000000005</v>
      </c>
      <c r="Q3154" s="51">
        <v>994.47199999999998</v>
      </c>
      <c r="R3154" s="51">
        <v>1078.73</v>
      </c>
      <c r="S3154" s="51">
        <v>1202.2</v>
      </c>
      <c r="T3154" s="51">
        <v>1509.74</v>
      </c>
      <c r="U3154" s="51">
        <v>2019</v>
      </c>
    </row>
    <row r="3155" spans="1:21" ht="15.5">
      <c r="A3155" s="51">
        <v>336</v>
      </c>
      <c r="B3155" s="51" t="s">
        <v>1025</v>
      </c>
      <c r="C3155" s="51" t="s">
        <v>157</v>
      </c>
      <c r="D3155" s="51" t="str">
        <f t="shared" si="49"/>
        <v>NGDPDGuyana</v>
      </c>
      <c r="E3155" s="51" t="s">
        <v>1026</v>
      </c>
      <c r="F3155" s="51" t="s">
        <v>155</v>
      </c>
      <c r="G3155" s="51" t="s">
        <v>351</v>
      </c>
      <c r="H3155" s="51" t="s">
        <v>352</v>
      </c>
      <c r="I3155" s="51" t="s">
        <v>343</v>
      </c>
      <c r="J3155" s="51" t="s">
        <v>353</v>
      </c>
      <c r="K3155" s="51">
        <v>4.0629999999999997</v>
      </c>
      <c r="L3155" s="51">
        <v>4.1680000000000001</v>
      </c>
      <c r="M3155" s="51">
        <v>4.1280000000000001</v>
      </c>
      <c r="N3155" s="51">
        <v>4.28</v>
      </c>
      <c r="O3155" s="51">
        <v>4.4829999999999997</v>
      </c>
      <c r="P3155" s="51">
        <v>4.7480000000000002</v>
      </c>
      <c r="Q3155" s="51">
        <v>4.7880000000000003</v>
      </c>
      <c r="R3155" s="51">
        <v>5.1740000000000004</v>
      </c>
      <c r="S3155" s="51">
        <v>5.766</v>
      </c>
      <c r="T3155" s="51">
        <v>7.2549999999999999</v>
      </c>
      <c r="U3155" s="51">
        <v>2019</v>
      </c>
    </row>
    <row r="3156" spans="1:21" ht="15.5">
      <c r="A3156" s="51">
        <v>336</v>
      </c>
      <c r="B3156" s="51" t="s">
        <v>1025</v>
      </c>
      <c r="C3156" s="51" t="s">
        <v>354</v>
      </c>
      <c r="D3156" s="51" t="str">
        <f t="shared" si="49"/>
        <v>PPPGDPGuyana</v>
      </c>
      <c r="E3156" s="51" t="s">
        <v>1026</v>
      </c>
      <c r="F3156" s="51" t="s">
        <v>155</v>
      </c>
      <c r="G3156" s="51" t="s">
        <v>355</v>
      </c>
      <c r="H3156" s="51" t="s">
        <v>356</v>
      </c>
      <c r="I3156" s="51" t="s">
        <v>343</v>
      </c>
      <c r="J3156" s="51" t="s">
        <v>353</v>
      </c>
      <c r="K3156" s="51">
        <v>7.9160000000000004</v>
      </c>
      <c r="L3156" s="51">
        <v>8.3699999999999992</v>
      </c>
      <c r="M3156" s="51">
        <v>8.36</v>
      </c>
      <c r="N3156" s="51">
        <v>8.5939999999999994</v>
      </c>
      <c r="O3156" s="51">
        <v>8.7140000000000004</v>
      </c>
      <c r="P3156" s="51">
        <v>9.3070000000000004</v>
      </c>
      <c r="Q3156" s="51">
        <v>9.9529999999999994</v>
      </c>
      <c r="R3156" s="51">
        <v>10.673</v>
      </c>
      <c r="S3156" s="51">
        <v>15.49</v>
      </c>
      <c r="T3156" s="51">
        <v>18.356999999999999</v>
      </c>
      <c r="U3156" s="51">
        <v>2019</v>
      </c>
    </row>
    <row r="3157" spans="1:21" ht="15.5">
      <c r="A3157" s="51">
        <v>336</v>
      </c>
      <c r="B3157" s="51" t="s">
        <v>1025</v>
      </c>
      <c r="C3157" s="51" t="s">
        <v>357</v>
      </c>
      <c r="D3157" s="51" t="str">
        <f t="shared" si="49"/>
        <v>NGDP_DGuyana</v>
      </c>
      <c r="E3157" s="51" t="s">
        <v>1026</v>
      </c>
      <c r="F3157" s="51" t="s">
        <v>358</v>
      </c>
      <c r="G3157" s="51" t="s">
        <v>359</v>
      </c>
      <c r="H3157" s="51" t="s">
        <v>360</v>
      </c>
      <c r="I3157" s="51"/>
      <c r="J3157" s="51" t="s">
        <v>361</v>
      </c>
      <c r="K3157" s="51">
        <v>100</v>
      </c>
      <c r="L3157" s="51">
        <v>99.462999999999994</v>
      </c>
      <c r="M3157" s="51">
        <v>97.369</v>
      </c>
      <c r="N3157" s="51">
        <v>100.295</v>
      </c>
      <c r="O3157" s="51">
        <v>101.19499999999999</v>
      </c>
      <c r="P3157" s="51">
        <v>103.33</v>
      </c>
      <c r="Q3157" s="51">
        <v>100.346</v>
      </c>
      <c r="R3157" s="51">
        <v>103.31699999999999</v>
      </c>
      <c r="S3157" s="51">
        <v>80.304000000000002</v>
      </c>
      <c r="T3157" s="51">
        <v>86.643000000000001</v>
      </c>
      <c r="U3157" s="51">
        <v>2019</v>
      </c>
    </row>
    <row r="3158" spans="1:21" ht="15.5">
      <c r="A3158" s="51">
        <v>336</v>
      </c>
      <c r="B3158" s="51" t="s">
        <v>1025</v>
      </c>
      <c r="C3158" s="51" t="s">
        <v>362</v>
      </c>
      <c r="D3158" s="51" t="str">
        <f t="shared" si="49"/>
        <v>NGDPRPCGuyana</v>
      </c>
      <c r="E3158" s="51" t="s">
        <v>1026</v>
      </c>
      <c r="F3158" s="51" t="s">
        <v>363</v>
      </c>
      <c r="G3158" s="51" t="s">
        <v>364</v>
      </c>
      <c r="H3158" s="51" t="s">
        <v>342</v>
      </c>
      <c r="I3158" s="51" t="s">
        <v>333</v>
      </c>
      <c r="J3158" s="51" t="s">
        <v>365</v>
      </c>
      <c r="K3158" s="51">
        <v>1095418.27</v>
      </c>
      <c r="L3158" s="51">
        <v>1130961.06</v>
      </c>
      <c r="M3158" s="51">
        <v>1145517.75</v>
      </c>
      <c r="N3158" s="51">
        <v>1148880.71</v>
      </c>
      <c r="O3158" s="51">
        <v>1182903.3700000001</v>
      </c>
      <c r="P3158" s="51">
        <v>1219891.7</v>
      </c>
      <c r="Q3158" s="51">
        <v>1266955.6399999999</v>
      </c>
      <c r="R3158" s="51">
        <v>1330781.28</v>
      </c>
      <c r="S3158" s="51">
        <v>1902422.58</v>
      </c>
      <c r="T3158" s="51">
        <v>2207675.1</v>
      </c>
      <c r="U3158" s="51">
        <v>2019</v>
      </c>
    </row>
    <row r="3159" spans="1:21" ht="15.5">
      <c r="A3159" s="51">
        <v>336</v>
      </c>
      <c r="B3159" s="51" t="s">
        <v>1025</v>
      </c>
      <c r="C3159" s="51" t="s">
        <v>366</v>
      </c>
      <c r="D3159" s="51" t="str">
        <f t="shared" si="49"/>
        <v>NGDPRPPPPCGuyana</v>
      </c>
      <c r="E3159" s="51" t="s">
        <v>1026</v>
      </c>
      <c r="F3159" s="51" t="s">
        <v>363</v>
      </c>
      <c r="G3159" s="51" t="s">
        <v>367</v>
      </c>
      <c r="H3159" s="51" t="s">
        <v>368</v>
      </c>
      <c r="I3159" s="51" t="s">
        <v>333</v>
      </c>
      <c r="J3159" s="51" t="s">
        <v>365</v>
      </c>
      <c r="K3159" s="51">
        <v>10743.81</v>
      </c>
      <c r="L3159" s="51">
        <v>11092.42</v>
      </c>
      <c r="M3159" s="51">
        <v>11235.19</v>
      </c>
      <c r="N3159" s="51">
        <v>11268.17</v>
      </c>
      <c r="O3159" s="51">
        <v>11601.86</v>
      </c>
      <c r="P3159" s="51">
        <v>11964.64</v>
      </c>
      <c r="Q3159" s="51">
        <v>12426.25</v>
      </c>
      <c r="R3159" s="51">
        <v>13052.24</v>
      </c>
      <c r="S3159" s="51">
        <v>18658.88</v>
      </c>
      <c r="T3159" s="51">
        <v>21652.78</v>
      </c>
      <c r="U3159" s="51">
        <v>2019</v>
      </c>
    </row>
    <row r="3160" spans="1:21" ht="15.5">
      <c r="A3160" s="51">
        <v>336</v>
      </c>
      <c r="B3160" s="51" t="s">
        <v>1025</v>
      </c>
      <c r="C3160" s="51" t="s">
        <v>369</v>
      </c>
      <c r="D3160" s="51" t="str">
        <f t="shared" si="49"/>
        <v>NGDPPCGuyana</v>
      </c>
      <c r="E3160" s="51" t="s">
        <v>1026</v>
      </c>
      <c r="F3160" s="51" t="s">
        <v>370</v>
      </c>
      <c r="G3160" s="51" t="s">
        <v>371</v>
      </c>
      <c r="H3160" s="51" t="s">
        <v>342</v>
      </c>
      <c r="I3160" s="51" t="s">
        <v>333</v>
      </c>
      <c r="J3160" s="51" t="s">
        <v>372</v>
      </c>
      <c r="K3160" s="51">
        <v>1095417.1100000001</v>
      </c>
      <c r="L3160" s="51">
        <v>1124891.3500000001</v>
      </c>
      <c r="M3160" s="51">
        <v>1115383.51</v>
      </c>
      <c r="N3160" s="51">
        <v>1152264.71</v>
      </c>
      <c r="O3160" s="51">
        <v>1197043.07</v>
      </c>
      <c r="P3160" s="51">
        <v>1260508.6499999999</v>
      </c>
      <c r="Q3160" s="51">
        <v>1271337.42</v>
      </c>
      <c r="R3160" s="51">
        <v>1374927.11</v>
      </c>
      <c r="S3160" s="51">
        <v>1527715.58</v>
      </c>
      <c r="T3160" s="51">
        <v>1912785.14</v>
      </c>
      <c r="U3160" s="51">
        <v>2019</v>
      </c>
    </row>
    <row r="3161" spans="1:21" ht="15.5">
      <c r="A3161" s="51">
        <v>336</v>
      </c>
      <c r="B3161" s="51" t="s">
        <v>1025</v>
      </c>
      <c r="C3161" s="51" t="s">
        <v>373</v>
      </c>
      <c r="D3161" s="51" t="str">
        <f t="shared" si="49"/>
        <v>NGDPDPCGuyana</v>
      </c>
      <c r="E3161" s="51" t="s">
        <v>1026</v>
      </c>
      <c r="F3161" s="51" t="s">
        <v>370</v>
      </c>
      <c r="G3161" s="51" t="s">
        <v>374</v>
      </c>
      <c r="H3161" s="51" t="s">
        <v>352</v>
      </c>
      <c r="I3161" s="51" t="s">
        <v>333</v>
      </c>
      <c r="J3161" s="51" t="s">
        <v>372</v>
      </c>
      <c r="K3161" s="51">
        <v>5360.28</v>
      </c>
      <c r="L3161" s="51">
        <v>5476.74</v>
      </c>
      <c r="M3161" s="51">
        <v>5402.7</v>
      </c>
      <c r="N3161" s="51">
        <v>5579.97</v>
      </c>
      <c r="O3161" s="51">
        <v>5796.82</v>
      </c>
      <c r="P3161" s="51">
        <v>6104.16</v>
      </c>
      <c r="Q3161" s="51">
        <v>6120.54</v>
      </c>
      <c r="R3161" s="51">
        <v>6594.38</v>
      </c>
      <c r="S3161" s="51">
        <v>7327.17</v>
      </c>
      <c r="T3161" s="51">
        <v>9192.39</v>
      </c>
      <c r="U3161" s="51">
        <v>2019</v>
      </c>
    </row>
    <row r="3162" spans="1:21" ht="15.5">
      <c r="A3162" s="51">
        <v>336</v>
      </c>
      <c r="B3162" s="51" t="s">
        <v>1025</v>
      </c>
      <c r="C3162" s="51" t="s">
        <v>375</v>
      </c>
      <c r="D3162" s="51" t="str">
        <f t="shared" si="49"/>
        <v>PPPPCGuyana</v>
      </c>
      <c r="E3162" s="51" t="s">
        <v>1026</v>
      </c>
      <c r="F3162" s="51" t="s">
        <v>370</v>
      </c>
      <c r="G3162" s="51" t="s">
        <v>376</v>
      </c>
      <c r="H3162" s="51" t="s">
        <v>356</v>
      </c>
      <c r="I3162" s="51" t="s">
        <v>333</v>
      </c>
      <c r="J3162" s="51" t="s">
        <v>372</v>
      </c>
      <c r="K3162" s="51">
        <v>10443.67</v>
      </c>
      <c r="L3162" s="51">
        <v>10998.33</v>
      </c>
      <c r="M3162" s="51">
        <v>10942.79</v>
      </c>
      <c r="N3162" s="51">
        <v>11204.62</v>
      </c>
      <c r="O3162" s="51">
        <v>11268.43</v>
      </c>
      <c r="P3162" s="51">
        <v>11964.64</v>
      </c>
      <c r="Q3162" s="51">
        <v>12724.6</v>
      </c>
      <c r="R3162" s="51">
        <v>13604.23</v>
      </c>
      <c r="S3162" s="51">
        <v>19683.73</v>
      </c>
      <c r="T3162" s="51">
        <v>23258.32</v>
      </c>
      <c r="U3162" s="51">
        <v>2019</v>
      </c>
    </row>
    <row r="3163" spans="1:21" ht="15.5">
      <c r="A3163" s="51">
        <v>336</v>
      </c>
      <c r="B3163" s="51" t="s">
        <v>1025</v>
      </c>
      <c r="C3163" s="51" t="s">
        <v>377</v>
      </c>
      <c r="D3163" s="51" t="str">
        <f t="shared" si="49"/>
        <v>NGAP_NPGDPGuyana</v>
      </c>
      <c r="E3163" s="51" t="s">
        <v>1026</v>
      </c>
      <c r="F3163" s="51" t="s">
        <v>378</v>
      </c>
      <c r="G3163" s="51" t="s">
        <v>379</v>
      </c>
      <c r="H3163" s="51" t="s">
        <v>380</v>
      </c>
      <c r="I3163" s="51"/>
      <c r="J3163" s="51"/>
      <c r="K3163" s="51"/>
      <c r="L3163" s="51"/>
      <c r="M3163" s="51"/>
      <c r="N3163" s="51"/>
      <c r="O3163" s="51"/>
      <c r="P3163" s="51"/>
      <c r="Q3163" s="51"/>
      <c r="R3163" s="51"/>
      <c r="S3163" s="51"/>
      <c r="T3163" s="51"/>
      <c r="U3163" s="51"/>
    </row>
    <row r="3164" spans="1:21" ht="15.5">
      <c r="A3164" s="51">
        <v>336</v>
      </c>
      <c r="B3164" s="51" t="s">
        <v>1025</v>
      </c>
      <c r="C3164" s="51" t="s">
        <v>381</v>
      </c>
      <c r="D3164" s="51" t="str">
        <f t="shared" si="49"/>
        <v>PPPSHGuyana</v>
      </c>
      <c r="E3164" s="51" t="s">
        <v>1026</v>
      </c>
      <c r="F3164" s="51" t="s">
        <v>382</v>
      </c>
      <c r="G3164" s="51" t="s">
        <v>383</v>
      </c>
      <c r="H3164" s="51" t="s">
        <v>384</v>
      </c>
      <c r="I3164" s="51"/>
      <c r="J3164" s="51" t="s">
        <v>353</v>
      </c>
      <c r="K3164" s="51">
        <v>8.0000000000000002E-3</v>
      </c>
      <c r="L3164" s="51">
        <v>8.0000000000000002E-3</v>
      </c>
      <c r="M3164" s="51">
        <v>8.0000000000000002E-3</v>
      </c>
      <c r="N3164" s="51">
        <v>8.0000000000000002E-3</v>
      </c>
      <c r="O3164" s="51">
        <v>8.0000000000000002E-3</v>
      </c>
      <c r="P3164" s="51">
        <v>8.0000000000000002E-3</v>
      </c>
      <c r="Q3164" s="51">
        <v>8.0000000000000002E-3</v>
      </c>
      <c r="R3164" s="51">
        <v>8.0000000000000002E-3</v>
      </c>
      <c r="S3164" s="51">
        <v>1.2E-2</v>
      </c>
      <c r="T3164" s="51">
        <v>1.2999999999999999E-2</v>
      </c>
      <c r="U3164" s="51">
        <v>2019</v>
      </c>
    </row>
    <row r="3165" spans="1:21" ht="15.5">
      <c r="A3165" s="51">
        <v>336</v>
      </c>
      <c r="B3165" s="51" t="s">
        <v>1025</v>
      </c>
      <c r="C3165" s="51" t="s">
        <v>385</v>
      </c>
      <c r="D3165" s="51" t="str">
        <f t="shared" si="49"/>
        <v>PPPEXGuyana</v>
      </c>
      <c r="E3165" s="51" t="s">
        <v>1026</v>
      </c>
      <c r="F3165" s="51" t="s">
        <v>386</v>
      </c>
      <c r="G3165" s="51" t="s">
        <v>387</v>
      </c>
      <c r="H3165" s="51" t="s">
        <v>388</v>
      </c>
      <c r="I3165" s="51"/>
      <c r="J3165" s="51" t="s">
        <v>353</v>
      </c>
      <c r="K3165" s="51">
        <v>104.88800000000001</v>
      </c>
      <c r="L3165" s="51">
        <v>102.27800000000001</v>
      </c>
      <c r="M3165" s="51">
        <v>101.929</v>
      </c>
      <c r="N3165" s="51">
        <v>102.83799999999999</v>
      </c>
      <c r="O3165" s="51">
        <v>106.23</v>
      </c>
      <c r="P3165" s="51">
        <v>105.35299999999999</v>
      </c>
      <c r="Q3165" s="51">
        <v>99.912000000000006</v>
      </c>
      <c r="R3165" s="51">
        <v>101.066</v>
      </c>
      <c r="S3165" s="51">
        <v>77.613</v>
      </c>
      <c r="T3165" s="51">
        <v>82.241</v>
      </c>
      <c r="U3165" s="51">
        <v>2019</v>
      </c>
    </row>
    <row r="3166" spans="1:21" ht="15.5">
      <c r="A3166" s="51">
        <v>336</v>
      </c>
      <c r="B3166" s="51" t="s">
        <v>1025</v>
      </c>
      <c r="C3166" s="51" t="s">
        <v>389</v>
      </c>
      <c r="D3166" s="51" t="str">
        <f t="shared" si="49"/>
        <v>NID_NGDPGuyana</v>
      </c>
      <c r="E3166" s="51" t="s">
        <v>1026</v>
      </c>
      <c r="F3166" s="51" t="s">
        <v>390</v>
      </c>
      <c r="G3166" s="51" t="s">
        <v>391</v>
      </c>
      <c r="H3166" s="51" t="s">
        <v>392</v>
      </c>
      <c r="I3166" s="51"/>
      <c r="J3166" s="51" t="s">
        <v>1027</v>
      </c>
      <c r="K3166" s="51">
        <v>13.548999999999999</v>
      </c>
      <c r="L3166" s="51">
        <v>12.122999999999999</v>
      </c>
      <c r="M3166" s="51">
        <v>12.476000000000001</v>
      </c>
      <c r="N3166" s="51">
        <v>10.347</v>
      </c>
      <c r="O3166" s="51">
        <v>11.407</v>
      </c>
      <c r="P3166" s="51">
        <v>13.09</v>
      </c>
      <c r="Q3166" s="51">
        <v>12.895</v>
      </c>
      <c r="R3166" s="51">
        <v>14.208</v>
      </c>
      <c r="S3166" s="51">
        <v>12.96</v>
      </c>
      <c r="T3166" s="51">
        <v>11.632</v>
      </c>
      <c r="U3166" s="51">
        <v>2019</v>
      </c>
    </row>
    <row r="3167" spans="1:21" ht="15.5">
      <c r="A3167" s="51">
        <v>336</v>
      </c>
      <c r="B3167" s="51" t="s">
        <v>1025</v>
      </c>
      <c r="C3167" s="51" t="s">
        <v>393</v>
      </c>
      <c r="D3167" s="51" t="str">
        <f t="shared" si="49"/>
        <v>NGSD_NGDPGuyana</v>
      </c>
      <c r="E3167" s="51" t="s">
        <v>1026</v>
      </c>
      <c r="F3167" s="51" t="s">
        <v>394</v>
      </c>
      <c r="G3167" s="51" t="s">
        <v>395</v>
      </c>
      <c r="H3167" s="51" t="s">
        <v>392</v>
      </c>
      <c r="I3167" s="51"/>
      <c r="J3167" s="51" t="s">
        <v>1027</v>
      </c>
      <c r="K3167" s="51">
        <v>6.117</v>
      </c>
      <c r="L3167" s="51">
        <v>2.2370000000000001</v>
      </c>
      <c r="M3167" s="51">
        <v>5.8</v>
      </c>
      <c r="N3167" s="51">
        <v>6.907</v>
      </c>
      <c r="O3167" s="51">
        <v>12.86</v>
      </c>
      <c r="P3167" s="51">
        <v>8.202</v>
      </c>
      <c r="Q3167" s="51">
        <v>-16.262</v>
      </c>
      <c r="R3167" s="51">
        <v>-20.004000000000001</v>
      </c>
      <c r="S3167" s="51">
        <v>-0.53300000000000003</v>
      </c>
      <c r="T3167" s="51">
        <v>0.42899999999999999</v>
      </c>
      <c r="U3167" s="51">
        <v>2019</v>
      </c>
    </row>
    <row r="3168" spans="1:21" ht="15.5">
      <c r="A3168" s="51">
        <v>336</v>
      </c>
      <c r="B3168" s="51" t="s">
        <v>1025</v>
      </c>
      <c r="C3168" s="51" t="s">
        <v>396</v>
      </c>
      <c r="D3168" s="51" t="str">
        <f t="shared" si="49"/>
        <v>PCPIGuyana</v>
      </c>
      <c r="E3168" s="51" t="s">
        <v>1026</v>
      </c>
      <c r="F3168" s="51" t="s">
        <v>397</v>
      </c>
      <c r="G3168" s="51" t="s">
        <v>398</v>
      </c>
      <c r="H3168" s="51" t="s">
        <v>360</v>
      </c>
      <c r="I3168" s="51"/>
      <c r="J3168" s="51" t="s">
        <v>1028</v>
      </c>
      <c r="K3168" s="51">
        <v>109.733</v>
      </c>
      <c r="L3168" s="51">
        <v>111.828</v>
      </c>
      <c r="M3168" s="51">
        <v>112.593</v>
      </c>
      <c r="N3168" s="51">
        <v>111.61799999999999</v>
      </c>
      <c r="O3168" s="51">
        <v>112.542</v>
      </c>
      <c r="P3168" s="51">
        <v>114.729</v>
      </c>
      <c r="Q3168" s="51">
        <v>116.18899999999999</v>
      </c>
      <c r="R3168" s="51">
        <v>118.619</v>
      </c>
      <c r="S3168" s="51">
        <v>119.476</v>
      </c>
      <c r="T3168" s="51">
        <v>121.91</v>
      </c>
      <c r="U3168" s="51">
        <v>2020</v>
      </c>
    </row>
    <row r="3169" spans="1:21" ht="15.5">
      <c r="A3169" s="51">
        <v>336</v>
      </c>
      <c r="B3169" s="51" t="s">
        <v>1025</v>
      </c>
      <c r="C3169" s="51" t="s">
        <v>400</v>
      </c>
      <c r="D3169" s="51" t="str">
        <f t="shared" si="49"/>
        <v>PCPIPCHGuyana</v>
      </c>
      <c r="E3169" s="51" t="s">
        <v>1026</v>
      </c>
      <c r="F3169" s="51" t="s">
        <v>397</v>
      </c>
      <c r="G3169" s="51" t="s">
        <v>401</v>
      </c>
      <c r="H3169" s="51" t="s">
        <v>347</v>
      </c>
      <c r="I3169" s="51"/>
      <c r="J3169" s="51" t="s">
        <v>402</v>
      </c>
      <c r="K3169" s="51">
        <v>2.391</v>
      </c>
      <c r="L3169" s="51">
        <v>1.909</v>
      </c>
      <c r="M3169" s="51">
        <v>0.68400000000000005</v>
      </c>
      <c r="N3169" s="51">
        <v>-0.86499999999999999</v>
      </c>
      <c r="O3169" s="51">
        <v>0.82699999999999996</v>
      </c>
      <c r="P3169" s="51">
        <v>1.944</v>
      </c>
      <c r="Q3169" s="51">
        <v>1.272</v>
      </c>
      <c r="R3169" s="51">
        <v>2.0920000000000001</v>
      </c>
      <c r="S3169" s="51">
        <v>0.72199999999999998</v>
      </c>
      <c r="T3169" s="51">
        <v>2.0369999999999999</v>
      </c>
      <c r="U3169" s="51">
        <v>2020</v>
      </c>
    </row>
    <row r="3170" spans="1:21" ht="15.5">
      <c r="A3170" s="51">
        <v>336</v>
      </c>
      <c r="B3170" s="51" t="s">
        <v>1025</v>
      </c>
      <c r="C3170" s="51" t="s">
        <v>403</v>
      </c>
      <c r="D3170" s="51" t="str">
        <f t="shared" si="49"/>
        <v>PCPIEGuyana</v>
      </c>
      <c r="E3170" s="51" t="s">
        <v>1026</v>
      </c>
      <c r="F3170" s="51" t="s">
        <v>404</v>
      </c>
      <c r="G3170" s="51" t="s">
        <v>405</v>
      </c>
      <c r="H3170" s="51" t="s">
        <v>360</v>
      </c>
      <c r="I3170" s="51"/>
      <c r="J3170" s="51" t="s">
        <v>1028</v>
      </c>
      <c r="K3170" s="51">
        <v>111.63</v>
      </c>
      <c r="L3170" s="51">
        <v>112.62</v>
      </c>
      <c r="M3170" s="51">
        <v>113.94</v>
      </c>
      <c r="N3170" s="51">
        <v>111.873</v>
      </c>
      <c r="O3170" s="51">
        <v>113.5</v>
      </c>
      <c r="P3170" s="51">
        <v>115.214</v>
      </c>
      <c r="Q3170" s="51">
        <v>117.1</v>
      </c>
      <c r="R3170" s="51">
        <v>119.514</v>
      </c>
      <c r="S3170" s="51">
        <v>120.64700000000001</v>
      </c>
      <c r="T3170" s="51">
        <v>122.98399999999999</v>
      </c>
      <c r="U3170" s="51">
        <v>2020</v>
      </c>
    </row>
    <row r="3171" spans="1:21" ht="15.5">
      <c r="A3171" s="51">
        <v>336</v>
      </c>
      <c r="B3171" s="51" t="s">
        <v>1025</v>
      </c>
      <c r="C3171" s="51" t="s">
        <v>406</v>
      </c>
      <c r="D3171" s="51" t="str">
        <f t="shared" si="49"/>
        <v>PCPIEPCHGuyana</v>
      </c>
      <c r="E3171" s="51" t="s">
        <v>1026</v>
      </c>
      <c r="F3171" s="51" t="s">
        <v>404</v>
      </c>
      <c r="G3171" s="51" t="s">
        <v>407</v>
      </c>
      <c r="H3171" s="51" t="s">
        <v>347</v>
      </c>
      <c r="I3171" s="51"/>
      <c r="J3171" s="51" t="s">
        <v>408</v>
      </c>
      <c r="K3171" s="51">
        <v>3.476</v>
      </c>
      <c r="L3171" s="51">
        <v>0.88700000000000001</v>
      </c>
      <c r="M3171" s="51">
        <v>1.1719999999999999</v>
      </c>
      <c r="N3171" s="51">
        <v>-1.8140000000000001</v>
      </c>
      <c r="O3171" s="51">
        <v>1.454</v>
      </c>
      <c r="P3171" s="51">
        <v>1.51</v>
      </c>
      <c r="Q3171" s="51">
        <v>1.637</v>
      </c>
      <c r="R3171" s="51">
        <v>2.0609999999999999</v>
      </c>
      <c r="S3171" s="51">
        <v>0.94799999999999995</v>
      </c>
      <c r="T3171" s="51">
        <v>1.9370000000000001</v>
      </c>
      <c r="U3171" s="51">
        <v>2020</v>
      </c>
    </row>
    <row r="3172" spans="1:21" ht="15.5">
      <c r="A3172" s="51">
        <v>336</v>
      </c>
      <c r="B3172" s="51" t="s">
        <v>1025</v>
      </c>
      <c r="C3172" s="51" t="s">
        <v>409</v>
      </c>
      <c r="D3172" s="51" t="str">
        <f t="shared" si="49"/>
        <v>FLIBOR6Guyana</v>
      </c>
      <c r="E3172" s="51" t="s">
        <v>1026</v>
      </c>
      <c r="F3172" s="51" t="s">
        <v>410</v>
      </c>
      <c r="G3172" s="51"/>
      <c r="H3172" s="51" t="s">
        <v>384</v>
      </c>
      <c r="I3172" s="51"/>
      <c r="J3172" s="51"/>
      <c r="K3172" s="51"/>
      <c r="L3172" s="51"/>
      <c r="M3172" s="51"/>
      <c r="N3172" s="51"/>
      <c r="O3172" s="51"/>
      <c r="P3172" s="51"/>
      <c r="Q3172" s="51"/>
      <c r="R3172" s="51"/>
      <c r="S3172" s="51"/>
      <c r="T3172" s="51"/>
      <c r="U3172" s="51"/>
    </row>
    <row r="3173" spans="1:21" ht="15.5">
      <c r="A3173" s="51">
        <v>336</v>
      </c>
      <c r="B3173" s="51" t="s">
        <v>1025</v>
      </c>
      <c r="C3173" s="51" t="s">
        <v>411</v>
      </c>
      <c r="D3173" s="51" t="str">
        <f t="shared" si="49"/>
        <v>TM_RPCHGuyana</v>
      </c>
      <c r="E3173" s="51" t="s">
        <v>1026</v>
      </c>
      <c r="F3173" s="51" t="s">
        <v>412</v>
      </c>
      <c r="G3173" s="51" t="s">
        <v>413</v>
      </c>
      <c r="H3173" s="51" t="s">
        <v>347</v>
      </c>
      <c r="I3173" s="51"/>
      <c r="J3173" s="51" t="s">
        <v>1029</v>
      </c>
      <c r="K3173" s="51">
        <v>6.3920000000000003</v>
      </c>
      <c r="L3173" s="51">
        <v>-2.5449999999999999</v>
      </c>
      <c r="M3173" s="51">
        <v>-3.3330000000000002</v>
      </c>
      <c r="N3173" s="51">
        <v>12.599</v>
      </c>
      <c r="O3173" s="51">
        <v>5.1790000000000003</v>
      </c>
      <c r="P3173" s="51">
        <v>-4.0000000000000001E-3</v>
      </c>
      <c r="Q3173" s="51">
        <v>17.271000000000001</v>
      </c>
      <c r="R3173" s="51">
        <v>6.8570000000000002</v>
      </c>
      <c r="S3173" s="51">
        <v>5.9409999999999998</v>
      </c>
      <c r="T3173" s="51">
        <v>-6.6210000000000004</v>
      </c>
      <c r="U3173" s="51">
        <v>2019</v>
      </c>
    </row>
    <row r="3174" spans="1:21" ht="15.5">
      <c r="A3174" s="51">
        <v>336</v>
      </c>
      <c r="B3174" s="51" t="s">
        <v>1025</v>
      </c>
      <c r="C3174" s="51" t="s">
        <v>415</v>
      </c>
      <c r="D3174" s="51" t="str">
        <f t="shared" si="49"/>
        <v>TMG_RPCHGuyana</v>
      </c>
      <c r="E3174" s="51" t="s">
        <v>1026</v>
      </c>
      <c r="F3174" s="51" t="s">
        <v>416</v>
      </c>
      <c r="G3174" s="51" t="s">
        <v>417</v>
      </c>
      <c r="H3174" s="51" t="s">
        <v>347</v>
      </c>
      <c r="I3174" s="51"/>
      <c r="J3174" s="51" t="s">
        <v>1029</v>
      </c>
      <c r="K3174" s="51">
        <v>3.5230000000000001</v>
      </c>
      <c r="L3174" s="51">
        <v>-1.6679999999999999</v>
      </c>
      <c r="M3174" s="51">
        <v>5.0000000000000001E-3</v>
      </c>
      <c r="N3174" s="51">
        <v>15.327999999999999</v>
      </c>
      <c r="O3174" s="51">
        <v>4.7469999999999999</v>
      </c>
      <c r="P3174" s="51">
        <v>-2.4009999999999998</v>
      </c>
      <c r="Q3174" s="51">
        <v>2.0350000000000001</v>
      </c>
      <c r="R3174" s="51">
        <v>7.109</v>
      </c>
      <c r="S3174" s="51">
        <v>4.4950000000000001</v>
      </c>
      <c r="T3174" s="51">
        <v>-1.0309999999999999</v>
      </c>
      <c r="U3174" s="51">
        <v>2019</v>
      </c>
    </row>
    <row r="3175" spans="1:21" ht="15.5">
      <c r="A3175" s="51">
        <v>336</v>
      </c>
      <c r="B3175" s="51" t="s">
        <v>1025</v>
      </c>
      <c r="C3175" s="51" t="s">
        <v>418</v>
      </c>
      <c r="D3175" s="51" t="str">
        <f t="shared" si="49"/>
        <v>TX_RPCHGuyana</v>
      </c>
      <c r="E3175" s="51" t="s">
        <v>1026</v>
      </c>
      <c r="F3175" s="51" t="s">
        <v>419</v>
      </c>
      <c r="G3175" s="51" t="s">
        <v>420</v>
      </c>
      <c r="H3175" s="51" t="s">
        <v>347</v>
      </c>
      <c r="I3175" s="51"/>
      <c r="J3175" s="51" t="s">
        <v>1029</v>
      </c>
      <c r="K3175" s="51">
        <v>-0.56200000000000006</v>
      </c>
      <c r="L3175" s="51">
        <v>-8.39</v>
      </c>
      <c r="M3175" s="51">
        <v>1.0109999999999999</v>
      </c>
      <c r="N3175" s="51">
        <v>-1.9059999999999999</v>
      </c>
      <c r="O3175" s="51">
        <v>0.83399999999999996</v>
      </c>
      <c r="P3175" s="51">
        <v>0.432</v>
      </c>
      <c r="Q3175" s="51">
        <v>-1.17</v>
      </c>
      <c r="R3175" s="51">
        <v>7.0049999999999999</v>
      </c>
      <c r="S3175" s="51">
        <v>159.10300000000001</v>
      </c>
      <c r="T3175" s="51">
        <v>15.432</v>
      </c>
      <c r="U3175" s="51">
        <v>2019</v>
      </c>
    </row>
    <row r="3176" spans="1:21" ht="15.5">
      <c r="A3176" s="51">
        <v>336</v>
      </c>
      <c r="B3176" s="51" t="s">
        <v>1025</v>
      </c>
      <c r="C3176" s="51" t="s">
        <v>421</v>
      </c>
      <c r="D3176" s="51" t="str">
        <f t="shared" si="49"/>
        <v>TXG_RPCHGuyana</v>
      </c>
      <c r="E3176" s="51" t="s">
        <v>1026</v>
      </c>
      <c r="F3176" s="51" t="s">
        <v>422</v>
      </c>
      <c r="G3176" s="51" t="s">
        <v>423</v>
      </c>
      <c r="H3176" s="51" t="s">
        <v>347</v>
      </c>
      <c r="I3176" s="51"/>
      <c r="J3176" s="51" t="s">
        <v>1029</v>
      </c>
      <c r="K3176" s="51">
        <v>-0.193</v>
      </c>
      <c r="L3176" s="51">
        <v>-0.53500000000000003</v>
      </c>
      <c r="M3176" s="51">
        <v>8.6999999999999994E-2</v>
      </c>
      <c r="N3176" s="51">
        <v>0.39600000000000002</v>
      </c>
      <c r="O3176" s="51">
        <v>-0.57699999999999996</v>
      </c>
      <c r="P3176" s="51">
        <v>-0.24</v>
      </c>
      <c r="Q3176" s="51">
        <v>0.35199999999999998</v>
      </c>
      <c r="R3176" s="51">
        <v>3.5019999999999998</v>
      </c>
      <c r="S3176" s="51">
        <v>182.49100000000001</v>
      </c>
      <c r="T3176" s="51">
        <v>15.856999999999999</v>
      </c>
      <c r="U3176" s="51">
        <v>2019</v>
      </c>
    </row>
    <row r="3177" spans="1:21" ht="15.5">
      <c r="A3177" s="51">
        <v>336</v>
      </c>
      <c r="B3177" s="51" t="s">
        <v>1025</v>
      </c>
      <c r="C3177" s="51" t="s">
        <v>424</v>
      </c>
      <c r="D3177" s="51" t="str">
        <f t="shared" si="49"/>
        <v>LURGuyana</v>
      </c>
      <c r="E3177" s="51" t="s">
        <v>1026</v>
      </c>
      <c r="F3177" s="51" t="s">
        <v>425</v>
      </c>
      <c r="G3177" s="51" t="s">
        <v>426</v>
      </c>
      <c r="H3177" s="51" t="s">
        <v>427</v>
      </c>
      <c r="I3177" s="51"/>
      <c r="J3177" s="51"/>
      <c r="K3177" s="51"/>
      <c r="L3177" s="51"/>
      <c r="M3177" s="51"/>
      <c r="N3177" s="51"/>
      <c r="O3177" s="51"/>
      <c r="P3177" s="51"/>
      <c r="Q3177" s="51"/>
      <c r="R3177" s="51"/>
      <c r="S3177" s="51"/>
      <c r="T3177" s="51"/>
      <c r="U3177" s="51"/>
    </row>
    <row r="3178" spans="1:21" ht="15.5">
      <c r="A3178" s="51">
        <v>336</v>
      </c>
      <c r="B3178" s="51" t="s">
        <v>1025</v>
      </c>
      <c r="C3178" s="51" t="s">
        <v>428</v>
      </c>
      <c r="D3178" s="51" t="str">
        <f t="shared" si="49"/>
        <v>LEGuyana</v>
      </c>
      <c r="E3178" s="51" t="s">
        <v>1026</v>
      </c>
      <c r="F3178" s="51" t="s">
        <v>429</v>
      </c>
      <c r="G3178" s="51" t="s">
        <v>430</v>
      </c>
      <c r="H3178" s="51" t="s">
        <v>431</v>
      </c>
      <c r="I3178" s="51" t="s">
        <v>432</v>
      </c>
      <c r="J3178" s="51"/>
      <c r="K3178" s="51"/>
      <c r="L3178" s="51"/>
      <c r="M3178" s="51"/>
      <c r="N3178" s="51"/>
      <c r="O3178" s="51"/>
      <c r="P3178" s="51"/>
      <c r="Q3178" s="51"/>
      <c r="R3178" s="51"/>
      <c r="S3178" s="51"/>
      <c r="T3178" s="51"/>
      <c r="U3178" s="51"/>
    </row>
    <row r="3179" spans="1:21" ht="15.5">
      <c r="A3179" s="51">
        <v>336</v>
      </c>
      <c r="B3179" s="51" t="s">
        <v>1025</v>
      </c>
      <c r="C3179" s="51" t="s">
        <v>433</v>
      </c>
      <c r="D3179" s="51" t="str">
        <f t="shared" si="49"/>
        <v>LPGuyana</v>
      </c>
      <c r="E3179" s="51" t="s">
        <v>1026</v>
      </c>
      <c r="F3179" s="51" t="s">
        <v>434</v>
      </c>
      <c r="G3179" s="51" t="s">
        <v>435</v>
      </c>
      <c r="H3179" s="51" t="s">
        <v>431</v>
      </c>
      <c r="I3179" s="51" t="s">
        <v>432</v>
      </c>
      <c r="J3179" s="51" t="s">
        <v>1030</v>
      </c>
      <c r="K3179" s="51">
        <v>0.75800000000000001</v>
      </c>
      <c r="L3179" s="51">
        <v>0.76100000000000001</v>
      </c>
      <c r="M3179" s="51">
        <v>0.76400000000000001</v>
      </c>
      <c r="N3179" s="51">
        <v>0.76700000000000002</v>
      </c>
      <c r="O3179" s="51">
        <v>0.77300000000000002</v>
      </c>
      <c r="P3179" s="51">
        <v>0.77800000000000002</v>
      </c>
      <c r="Q3179" s="51">
        <v>0.78200000000000003</v>
      </c>
      <c r="R3179" s="51">
        <v>0.78500000000000003</v>
      </c>
      <c r="S3179" s="51">
        <v>0.78700000000000003</v>
      </c>
      <c r="T3179" s="51">
        <v>0.78900000000000003</v>
      </c>
      <c r="U3179" s="51">
        <v>2019</v>
      </c>
    </row>
    <row r="3180" spans="1:21" ht="15.5">
      <c r="A3180" s="51">
        <v>336</v>
      </c>
      <c r="B3180" s="51" t="s">
        <v>1025</v>
      </c>
      <c r="C3180" s="51" t="s">
        <v>437</v>
      </c>
      <c r="D3180" s="51" t="str">
        <f t="shared" si="49"/>
        <v>GGRGuyana</v>
      </c>
      <c r="E3180" s="51" t="s">
        <v>1026</v>
      </c>
      <c r="F3180" s="51" t="s">
        <v>438</v>
      </c>
      <c r="G3180" s="51" t="s">
        <v>439</v>
      </c>
      <c r="H3180" s="51" t="s">
        <v>342</v>
      </c>
      <c r="I3180" s="51" t="s">
        <v>343</v>
      </c>
      <c r="J3180" s="51" t="s">
        <v>1031</v>
      </c>
      <c r="K3180" s="51">
        <v>155.56100000000001</v>
      </c>
      <c r="L3180" s="51">
        <v>164.76300000000001</v>
      </c>
      <c r="M3180" s="51">
        <v>163.798</v>
      </c>
      <c r="N3180" s="51">
        <v>185.518</v>
      </c>
      <c r="O3180" s="51">
        <v>203.37200000000001</v>
      </c>
      <c r="P3180" s="51">
        <v>226.86500000000001</v>
      </c>
      <c r="Q3180" s="51">
        <v>248.94</v>
      </c>
      <c r="R3180" s="51">
        <v>277.96699999999998</v>
      </c>
      <c r="S3180" s="51">
        <v>260.60500000000002</v>
      </c>
      <c r="T3180" s="51">
        <v>302.755</v>
      </c>
      <c r="U3180" s="51">
        <v>2019</v>
      </c>
    </row>
    <row r="3181" spans="1:21" ht="15.5">
      <c r="A3181" s="51">
        <v>336</v>
      </c>
      <c r="B3181" s="51" t="s">
        <v>1025</v>
      </c>
      <c r="C3181" s="51" t="s">
        <v>441</v>
      </c>
      <c r="D3181" s="51" t="str">
        <f t="shared" si="49"/>
        <v>GGR_NGDPGuyana</v>
      </c>
      <c r="E3181" s="51" t="s">
        <v>1026</v>
      </c>
      <c r="F3181" s="51" t="s">
        <v>438</v>
      </c>
      <c r="G3181" s="51" t="s">
        <v>439</v>
      </c>
      <c r="H3181" s="51" t="s">
        <v>392</v>
      </c>
      <c r="I3181" s="51"/>
      <c r="J3181" s="51" t="s">
        <v>442</v>
      </c>
      <c r="K3181" s="51">
        <v>18.734999999999999</v>
      </c>
      <c r="L3181" s="51">
        <v>19.247</v>
      </c>
      <c r="M3181" s="51">
        <v>19.222000000000001</v>
      </c>
      <c r="N3181" s="51">
        <v>20.991</v>
      </c>
      <c r="O3181" s="51">
        <v>21.97</v>
      </c>
      <c r="P3181" s="51">
        <v>23.138000000000002</v>
      </c>
      <c r="Q3181" s="51">
        <v>25.032</v>
      </c>
      <c r="R3181" s="51">
        <v>25.768000000000001</v>
      </c>
      <c r="S3181" s="51">
        <v>21.677</v>
      </c>
      <c r="T3181" s="51">
        <v>20.053999999999998</v>
      </c>
      <c r="U3181" s="51">
        <v>2019</v>
      </c>
    </row>
    <row r="3182" spans="1:21" ht="15.5">
      <c r="A3182" s="51">
        <v>336</v>
      </c>
      <c r="B3182" s="51" t="s">
        <v>1025</v>
      </c>
      <c r="C3182" s="51" t="s">
        <v>443</v>
      </c>
      <c r="D3182" s="51" t="str">
        <f t="shared" si="49"/>
        <v>GGXGuyana</v>
      </c>
      <c r="E3182" s="51" t="s">
        <v>1026</v>
      </c>
      <c r="F3182" s="51" t="s">
        <v>444</v>
      </c>
      <c r="G3182" s="51" t="s">
        <v>445</v>
      </c>
      <c r="H3182" s="51" t="s">
        <v>342</v>
      </c>
      <c r="I3182" s="51" t="s">
        <v>343</v>
      </c>
      <c r="J3182" s="51" t="s">
        <v>1031</v>
      </c>
      <c r="K3182" s="51">
        <v>182.69200000000001</v>
      </c>
      <c r="L3182" s="51">
        <v>184.70400000000001</v>
      </c>
      <c r="M3182" s="51">
        <v>198.32</v>
      </c>
      <c r="N3182" s="51">
        <v>193.39599999999999</v>
      </c>
      <c r="O3182" s="51">
        <v>234.30600000000001</v>
      </c>
      <c r="P3182" s="51">
        <v>259.34899999999999</v>
      </c>
      <c r="Q3182" s="51">
        <v>276.517</v>
      </c>
      <c r="R3182" s="51">
        <v>305.892</v>
      </c>
      <c r="S3182" s="51">
        <v>349.07600000000002</v>
      </c>
      <c r="T3182" s="51">
        <v>390.983</v>
      </c>
      <c r="U3182" s="51">
        <v>2019</v>
      </c>
    </row>
    <row r="3183" spans="1:21" ht="15.5">
      <c r="A3183" s="51">
        <v>336</v>
      </c>
      <c r="B3183" s="51" t="s">
        <v>1025</v>
      </c>
      <c r="C3183" s="51" t="s">
        <v>446</v>
      </c>
      <c r="D3183" s="51" t="str">
        <f t="shared" si="49"/>
        <v>GGX_NGDPGuyana</v>
      </c>
      <c r="E3183" s="51" t="s">
        <v>1026</v>
      </c>
      <c r="F3183" s="51" t="s">
        <v>444</v>
      </c>
      <c r="G3183" s="51" t="s">
        <v>445</v>
      </c>
      <c r="H3183" s="51" t="s">
        <v>392</v>
      </c>
      <c r="I3183" s="51"/>
      <c r="J3183" s="51" t="s">
        <v>447</v>
      </c>
      <c r="K3183" s="51">
        <v>22.001999999999999</v>
      </c>
      <c r="L3183" s="51">
        <v>21.577000000000002</v>
      </c>
      <c r="M3183" s="51">
        <v>23.273</v>
      </c>
      <c r="N3183" s="51">
        <v>21.882999999999999</v>
      </c>
      <c r="O3183" s="51">
        <v>25.312000000000001</v>
      </c>
      <c r="P3183" s="51">
        <v>26.451000000000001</v>
      </c>
      <c r="Q3183" s="51">
        <v>27.805</v>
      </c>
      <c r="R3183" s="51">
        <v>28.356999999999999</v>
      </c>
      <c r="S3183" s="51">
        <v>29.036999999999999</v>
      </c>
      <c r="T3183" s="51">
        <v>25.896999999999998</v>
      </c>
      <c r="U3183" s="51">
        <v>2019</v>
      </c>
    </row>
    <row r="3184" spans="1:21" ht="15.5">
      <c r="A3184" s="51">
        <v>336</v>
      </c>
      <c r="B3184" s="51" t="s">
        <v>1025</v>
      </c>
      <c r="C3184" s="51" t="s">
        <v>448</v>
      </c>
      <c r="D3184" s="51" t="str">
        <f t="shared" si="49"/>
        <v>GGXCNLGuyana</v>
      </c>
      <c r="E3184" s="51" t="s">
        <v>1026</v>
      </c>
      <c r="F3184" s="51" t="s">
        <v>449</v>
      </c>
      <c r="G3184" s="51" t="s">
        <v>450</v>
      </c>
      <c r="H3184" s="51" t="s">
        <v>342</v>
      </c>
      <c r="I3184" s="51" t="s">
        <v>343</v>
      </c>
      <c r="J3184" s="51" t="s">
        <v>1031</v>
      </c>
      <c r="K3184" s="51">
        <v>-27.131</v>
      </c>
      <c r="L3184" s="51">
        <v>-19.942</v>
      </c>
      <c r="M3184" s="51">
        <v>-34.521000000000001</v>
      </c>
      <c r="N3184" s="51">
        <v>-7.8780000000000001</v>
      </c>
      <c r="O3184" s="51">
        <v>-30.934000000000001</v>
      </c>
      <c r="P3184" s="51">
        <v>-32.484000000000002</v>
      </c>
      <c r="Q3184" s="51">
        <v>-27.576000000000001</v>
      </c>
      <c r="R3184" s="51">
        <v>-27.925000000000001</v>
      </c>
      <c r="S3184" s="51">
        <v>-88.471999999999994</v>
      </c>
      <c r="T3184" s="51">
        <v>-88.227999999999994</v>
      </c>
      <c r="U3184" s="51">
        <v>2019</v>
      </c>
    </row>
    <row r="3185" spans="1:21" ht="15.5">
      <c r="A3185" s="51">
        <v>336</v>
      </c>
      <c r="B3185" s="51" t="s">
        <v>1025</v>
      </c>
      <c r="C3185" s="51" t="s">
        <v>451</v>
      </c>
      <c r="D3185" s="51" t="str">
        <f t="shared" si="49"/>
        <v>GGXCNL_NGDPGuyana</v>
      </c>
      <c r="E3185" s="51" t="s">
        <v>1026</v>
      </c>
      <c r="F3185" s="51" t="s">
        <v>449</v>
      </c>
      <c r="G3185" s="51" t="s">
        <v>450</v>
      </c>
      <c r="H3185" s="51" t="s">
        <v>392</v>
      </c>
      <c r="I3185" s="51"/>
      <c r="J3185" s="51" t="s">
        <v>452</v>
      </c>
      <c r="K3185" s="51">
        <v>-3.2669999999999999</v>
      </c>
      <c r="L3185" s="51">
        <v>-2.33</v>
      </c>
      <c r="M3185" s="51">
        <v>-4.0510000000000002</v>
      </c>
      <c r="N3185" s="51">
        <v>-0.89100000000000001</v>
      </c>
      <c r="O3185" s="51">
        <v>-3.3420000000000001</v>
      </c>
      <c r="P3185" s="51">
        <v>-3.3130000000000002</v>
      </c>
      <c r="Q3185" s="51">
        <v>-2.7730000000000001</v>
      </c>
      <c r="R3185" s="51">
        <v>-2.589</v>
      </c>
      <c r="S3185" s="51">
        <v>-7.359</v>
      </c>
      <c r="T3185" s="51">
        <v>-5.8440000000000003</v>
      </c>
      <c r="U3185" s="51">
        <v>2019</v>
      </c>
    </row>
    <row r="3186" spans="1:21" ht="15.5">
      <c r="A3186" s="51">
        <v>336</v>
      </c>
      <c r="B3186" s="51" t="s">
        <v>1025</v>
      </c>
      <c r="C3186" s="51" t="s">
        <v>453</v>
      </c>
      <c r="D3186" s="51" t="str">
        <f t="shared" si="49"/>
        <v>GGSBGuyana</v>
      </c>
      <c r="E3186" s="51" t="s">
        <v>1026</v>
      </c>
      <c r="F3186" s="51" t="s">
        <v>454</v>
      </c>
      <c r="G3186" s="51" t="s">
        <v>455</v>
      </c>
      <c r="H3186" s="51" t="s">
        <v>342</v>
      </c>
      <c r="I3186" s="51" t="s">
        <v>343</v>
      </c>
      <c r="J3186" s="51" t="s">
        <v>1031</v>
      </c>
      <c r="K3186" s="51">
        <v>-34.076000000000001</v>
      </c>
      <c r="L3186" s="51">
        <v>-26.655000000000001</v>
      </c>
      <c r="M3186" s="51">
        <v>-28.254000000000001</v>
      </c>
      <c r="N3186" s="51">
        <v>12.138</v>
      </c>
      <c r="O3186" s="51">
        <v>-6.2880000000000003</v>
      </c>
      <c r="P3186" s="51">
        <v>-47.323</v>
      </c>
      <c r="Q3186" s="51">
        <v>-44.722999999999999</v>
      </c>
      <c r="R3186" s="51">
        <v>-50.470999999999997</v>
      </c>
      <c r="S3186" s="51">
        <v>-77.094999999999999</v>
      </c>
      <c r="T3186" s="51">
        <v>-81.561999999999998</v>
      </c>
      <c r="U3186" s="51">
        <v>2019</v>
      </c>
    </row>
    <row r="3187" spans="1:21" ht="15.5">
      <c r="A3187" s="51">
        <v>336</v>
      </c>
      <c r="B3187" s="51" t="s">
        <v>1025</v>
      </c>
      <c r="C3187" s="51" t="s">
        <v>456</v>
      </c>
      <c r="D3187" s="51" t="str">
        <f t="shared" si="49"/>
        <v>GGSB_NPGDPGuyana</v>
      </c>
      <c r="E3187" s="51" t="s">
        <v>1026</v>
      </c>
      <c r="F3187" s="51" t="s">
        <v>454</v>
      </c>
      <c r="G3187" s="51" t="s">
        <v>455</v>
      </c>
      <c r="H3187" s="51" t="s">
        <v>380</v>
      </c>
      <c r="I3187" s="51"/>
      <c r="J3187" s="51" t="s">
        <v>505</v>
      </c>
      <c r="K3187" s="51">
        <v>-4.1040000000000001</v>
      </c>
      <c r="L3187" s="51">
        <v>-3.1139999999999999</v>
      </c>
      <c r="M3187" s="51">
        <v>-3.3159999999999998</v>
      </c>
      <c r="N3187" s="51">
        <v>1.373</v>
      </c>
      <c r="O3187" s="51">
        <v>-0.67900000000000005</v>
      </c>
      <c r="P3187" s="51">
        <v>-4.8259999999999996</v>
      </c>
      <c r="Q3187" s="51">
        <v>-4.4969999999999999</v>
      </c>
      <c r="R3187" s="51">
        <v>-4.6790000000000003</v>
      </c>
      <c r="S3187" s="51">
        <v>-5.4269999999999996</v>
      </c>
      <c r="T3187" s="51">
        <v>-4.9740000000000002</v>
      </c>
      <c r="U3187" s="51">
        <v>2019</v>
      </c>
    </row>
    <row r="3188" spans="1:21" ht="15.5">
      <c r="A3188" s="51">
        <v>336</v>
      </c>
      <c r="B3188" s="51" t="s">
        <v>1025</v>
      </c>
      <c r="C3188" s="51" t="s">
        <v>457</v>
      </c>
      <c r="D3188" s="51" t="str">
        <f t="shared" si="49"/>
        <v>GGXONLBGuyana</v>
      </c>
      <c r="E3188" s="51" t="s">
        <v>1026</v>
      </c>
      <c r="F3188" s="51" t="s">
        <v>458</v>
      </c>
      <c r="G3188" s="51" t="s">
        <v>459</v>
      </c>
      <c r="H3188" s="51" t="s">
        <v>342</v>
      </c>
      <c r="I3188" s="51" t="s">
        <v>343</v>
      </c>
      <c r="J3188" s="51" t="s">
        <v>1031</v>
      </c>
      <c r="K3188" s="51">
        <v>-20.594999999999999</v>
      </c>
      <c r="L3188" s="51">
        <v>-13.835000000000001</v>
      </c>
      <c r="M3188" s="51">
        <v>-28.181999999999999</v>
      </c>
      <c r="N3188" s="51">
        <v>-1.3919999999999999</v>
      </c>
      <c r="O3188" s="51">
        <v>-24.207000000000001</v>
      </c>
      <c r="P3188" s="51">
        <v>-24.457000000000001</v>
      </c>
      <c r="Q3188" s="51">
        <v>-19.065000000000001</v>
      </c>
      <c r="R3188" s="51">
        <v>-19.414000000000001</v>
      </c>
      <c r="S3188" s="51">
        <v>-80.709999999999994</v>
      </c>
      <c r="T3188" s="51">
        <v>-81.263999999999996</v>
      </c>
      <c r="U3188" s="51">
        <v>2019</v>
      </c>
    </row>
    <row r="3189" spans="1:21" ht="15.5">
      <c r="A3189" s="51">
        <v>336</v>
      </c>
      <c r="B3189" s="51" t="s">
        <v>1025</v>
      </c>
      <c r="C3189" s="51" t="s">
        <v>460</v>
      </c>
      <c r="D3189" s="51" t="str">
        <f t="shared" si="49"/>
        <v>GGXONLB_NGDPGuyana</v>
      </c>
      <c r="E3189" s="51" t="s">
        <v>1026</v>
      </c>
      <c r="F3189" s="51" t="s">
        <v>458</v>
      </c>
      <c r="G3189" s="51" t="s">
        <v>459</v>
      </c>
      <c r="H3189" s="51" t="s">
        <v>392</v>
      </c>
      <c r="I3189" s="51"/>
      <c r="J3189" s="51" t="s">
        <v>461</v>
      </c>
      <c r="K3189" s="51">
        <v>-2.48</v>
      </c>
      <c r="L3189" s="51">
        <v>-1.6160000000000001</v>
      </c>
      <c r="M3189" s="51">
        <v>-3.3069999999999999</v>
      </c>
      <c r="N3189" s="51">
        <v>-0.158</v>
      </c>
      <c r="O3189" s="51">
        <v>-2.6150000000000002</v>
      </c>
      <c r="P3189" s="51">
        <v>-2.4940000000000002</v>
      </c>
      <c r="Q3189" s="51">
        <v>-1.917</v>
      </c>
      <c r="R3189" s="51">
        <v>-1.8</v>
      </c>
      <c r="S3189" s="51">
        <v>-6.7140000000000004</v>
      </c>
      <c r="T3189" s="51">
        <v>-5.383</v>
      </c>
      <c r="U3189" s="51">
        <v>2019</v>
      </c>
    </row>
    <row r="3190" spans="1:21" ht="15.5">
      <c r="A3190" s="51">
        <v>336</v>
      </c>
      <c r="B3190" s="51" t="s">
        <v>1025</v>
      </c>
      <c r="C3190" s="51" t="s">
        <v>462</v>
      </c>
      <c r="D3190" s="51" t="str">
        <f t="shared" si="49"/>
        <v>GGXWDNGuyana</v>
      </c>
      <c r="E3190" s="51" t="s">
        <v>1026</v>
      </c>
      <c r="F3190" s="51" t="s">
        <v>463</v>
      </c>
      <c r="G3190" s="51" t="s">
        <v>464</v>
      </c>
      <c r="H3190" s="51" t="s">
        <v>342</v>
      </c>
      <c r="I3190" s="51" t="s">
        <v>343</v>
      </c>
      <c r="J3190" s="51" t="s">
        <v>1031</v>
      </c>
      <c r="K3190" s="51">
        <v>294.09399999999999</v>
      </c>
      <c r="L3190" s="51">
        <v>283.81099999999998</v>
      </c>
      <c r="M3190" s="51">
        <v>288.036</v>
      </c>
      <c r="N3190" s="51">
        <v>298.81900000000002</v>
      </c>
      <c r="O3190" s="51">
        <v>331.197</v>
      </c>
      <c r="P3190" s="51">
        <v>348.57600000000002</v>
      </c>
      <c r="Q3190" s="51">
        <v>381.29500000000002</v>
      </c>
      <c r="R3190" s="51">
        <v>398.98700000000002</v>
      </c>
      <c r="S3190" s="51">
        <v>494.96499999999997</v>
      </c>
      <c r="T3190" s="51">
        <v>614.92399999999998</v>
      </c>
      <c r="U3190" s="51">
        <v>2019</v>
      </c>
    </row>
    <row r="3191" spans="1:21" ht="15.5">
      <c r="A3191" s="51">
        <v>336</v>
      </c>
      <c r="B3191" s="51" t="s">
        <v>1025</v>
      </c>
      <c r="C3191" s="51" t="s">
        <v>465</v>
      </c>
      <c r="D3191" s="51" t="str">
        <f t="shared" si="49"/>
        <v>GGXWDN_NGDPGuyana</v>
      </c>
      <c r="E3191" s="51" t="s">
        <v>1026</v>
      </c>
      <c r="F3191" s="51" t="s">
        <v>463</v>
      </c>
      <c r="G3191" s="51" t="s">
        <v>464</v>
      </c>
      <c r="H3191" s="51" t="s">
        <v>392</v>
      </c>
      <c r="I3191" s="51"/>
      <c r="J3191" s="51" t="s">
        <v>487</v>
      </c>
      <c r="K3191" s="51">
        <v>35.418999999999997</v>
      </c>
      <c r="L3191" s="51">
        <v>33.154000000000003</v>
      </c>
      <c r="M3191" s="51">
        <v>33.801000000000002</v>
      </c>
      <c r="N3191" s="51">
        <v>33.811</v>
      </c>
      <c r="O3191" s="51">
        <v>35.779000000000003</v>
      </c>
      <c r="P3191" s="51">
        <v>35.551000000000002</v>
      </c>
      <c r="Q3191" s="51">
        <v>38.341000000000001</v>
      </c>
      <c r="R3191" s="51">
        <v>36.987000000000002</v>
      </c>
      <c r="S3191" s="51">
        <v>41.171999999999997</v>
      </c>
      <c r="T3191" s="51">
        <v>40.731000000000002</v>
      </c>
      <c r="U3191" s="51">
        <v>2019</v>
      </c>
    </row>
    <row r="3192" spans="1:21" ht="15.5">
      <c r="A3192" s="51">
        <v>336</v>
      </c>
      <c r="B3192" s="51" t="s">
        <v>1025</v>
      </c>
      <c r="C3192" s="51" t="s">
        <v>466</v>
      </c>
      <c r="D3192" s="51" t="str">
        <f t="shared" si="49"/>
        <v>GGXWDGGuyana</v>
      </c>
      <c r="E3192" s="51" t="s">
        <v>1026</v>
      </c>
      <c r="F3192" s="51" t="s">
        <v>467</v>
      </c>
      <c r="G3192" s="51" t="s">
        <v>468</v>
      </c>
      <c r="H3192" s="51" t="s">
        <v>342</v>
      </c>
      <c r="I3192" s="51" t="s">
        <v>343</v>
      </c>
      <c r="J3192" s="51" t="s">
        <v>1031</v>
      </c>
      <c r="K3192" s="51">
        <v>371.10300000000001</v>
      </c>
      <c r="L3192" s="51">
        <v>354.74299999999999</v>
      </c>
      <c r="M3192" s="51">
        <v>329.55799999999999</v>
      </c>
      <c r="N3192" s="51">
        <v>330.78</v>
      </c>
      <c r="O3192" s="51">
        <v>366.95400000000001</v>
      </c>
      <c r="P3192" s="51">
        <v>381.5</v>
      </c>
      <c r="Q3192" s="51">
        <v>428.66899999999998</v>
      </c>
      <c r="R3192" s="51">
        <v>429.24400000000003</v>
      </c>
      <c r="S3192" s="51">
        <v>527.62699999999995</v>
      </c>
      <c r="T3192" s="51">
        <v>624.5</v>
      </c>
      <c r="U3192" s="51">
        <v>2019</v>
      </c>
    </row>
    <row r="3193" spans="1:21" ht="15.5">
      <c r="A3193" s="51">
        <v>336</v>
      </c>
      <c r="B3193" s="51" t="s">
        <v>1025</v>
      </c>
      <c r="C3193" s="51" t="s">
        <v>469</v>
      </c>
      <c r="D3193" s="51" t="str">
        <f t="shared" si="49"/>
        <v>GGXWDG_NGDPGuyana</v>
      </c>
      <c r="E3193" s="51" t="s">
        <v>1026</v>
      </c>
      <c r="F3193" s="51" t="s">
        <v>467</v>
      </c>
      <c r="G3193" s="51" t="s">
        <v>468</v>
      </c>
      <c r="H3193" s="51" t="s">
        <v>392</v>
      </c>
      <c r="I3193" s="51"/>
      <c r="J3193" s="51" t="s">
        <v>470</v>
      </c>
      <c r="K3193" s="51">
        <v>44.694000000000003</v>
      </c>
      <c r="L3193" s="51">
        <v>41.44</v>
      </c>
      <c r="M3193" s="51">
        <v>38.673999999999999</v>
      </c>
      <c r="N3193" s="51">
        <v>37.427999999999997</v>
      </c>
      <c r="O3193" s="51">
        <v>39.642000000000003</v>
      </c>
      <c r="P3193" s="51">
        <v>38.908999999999999</v>
      </c>
      <c r="Q3193" s="51">
        <v>43.104999999999997</v>
      </c>
      <c r="R3193" s="51">
        <v>39.792000000000002</v>
      </c>
      <c r="S3193" s="51">
        <v>43.889000000000003</v>
      </c>
      <c r="T3193" s="51">
        <v>41.365000000000002</v>
      </c>
      <c r="U3193" s="51">
        <v>2019</v>
      </c>
    </row>
    <row r="3194" spans="1:21" ht="15.5">
      <c r="A3194" s="51">
        <v>336</v>
      </c>
      <c r="B3194" s="51" t="s">
        <v>1025</v>
      </c>
      <c r="C3194" s="51" t="s">
        <v>471</v>
      </c>
      <c r="D3194" s="51" t="str">
        <f t="shared" si="49"/>
        <v>NGDP_FYGuyana</v>
      </c>
      <c r="E3194" s="51" t="s">
        <v>1026</v>
      </c>
      <c r="F3194" s="51" t="s">
        <v>472</v>
      </c>
      <c r="G3194" s="51" t="s">
        <v>473</v>
      </c>
      <c r="H3194" s="51" t="s">
        <v>342</v>
      </c>
      <c r="I3194" s="51" t="s">
        <v>343</v>
      </c>
      <c r="J3194" s="51" t="s">
        <v>1031</v>
      </c>
      <c r="K3194" s="51">
        <v>830.32600000000002</v>
      </c>
      <c r="L3194" s="51">
        <v>856.04200000000003</v>
      </c>
      <c r="M3194" s="51">
        <v>852.15300000000002</v>
      </c>
      <c r="N3194" s="51">
        <v>883.78700000000003</v>
      </c>
      <c r="O3194" s="51">
        <v>925.67700000000002</v>
      </c>
      <c r="P3194" s="51">
        <v>980.49800000000005</v>
      </c>
      <c r="Q3194" s="51">
        <v>994.47199999999998</v>
      </c>
      <c r="R3194" s="51">
        <v>1078.73</v>
      </c>
      <c r="S3194" s="51">
        <v>1202.2</v>
      </c>
      <c r="T3194" s="51">
        <v>1509.74</v>
      </c>
      <c r="U3194" s="51">
        <v>2019</v>
      </c>
    </row>
    <row r="3195" spans="1:21" ht="15.5">
      <c r="A3195" s="51">
        <v>336</v>
      </c>
      <c r="B3195" s="51" t="s">
        <v>1025</v>
      </c>
      <c r="C3195" s="51" t="s">
        <v>474</v>
      </c>
      <c r="D3195" s="51" t="str">
        <f t="shared" si="49"/>
        <v>BCAGuyana</v>
      </c>
      <c r="E3195" s="51" t="s">
        <v>1026</v>
      </c>
      <c r="F3195" s="51" t="s">
        <v>475</v>
      </c>
      <c r="G3195" s="51" t="s">
        <v>476</v>
      </c>
      <c r="H3195" s="51" t="s">
        <v>352</v>
      </c>
      <c r="I3195" s="51" t="s">
        <v>343</v>
      </c>
      <c r="J3195" s="51" t="s">
        <v>1032</v>
      </c>
      <c r="K3195" s="51">
        <v>-0.30199999999999999</v>
      </c>
      <c r="L3195" s="51">
        <v>-0.41199999999999998</v>
      </c>
      <c r="M3195" s="51">
        <v>-0.27600000000000002</v>
      </c>
      <c r="N3195" s="51">
        <v>-0.14699999999999999</v>
      </c>
      <c r="O3195" s="51">
        <v>6.5000000000000002E-2</v>
      </c>
      <c r="P3195" s="51">
        <v>-0.23200000000000001</v>
      </c>
      <c r="Q3195" s="51">
        <v>-1.3959999999999999</v>
      </c>
      <c r="R3195" s="51">
        <v>-1.77</v>
      </c>
      <c r="S3195" s="51">
        <v>-0.77800000000000002</v>
      </c>
      <c r="T3195" s="51">
        <v>-0.81299999999999994</v>
      </c>
      <c r="U3195" s="51">
        <v>2019</v>
      </c>
    </row>
    <row r="3196" spans="1:21" ht="15.5">
      <c r="A3196" s="51">
        <v>336</v>
      </c>
      <c r="B3196" s="51" t="s">
        <v>1025</v>
      </c>
      <c r="C3196" s="51" t="s">
        <v>478</v>
      </c>
      <c r="D3196" s="51" t="str">
        <f t="shared" si="49"/>
        <v>BCA_NGDPDGuyana</v>
      </c>
      <c r="E3196" s="51" t="s">
        <v>1026</v>
      </c>
      <c r="F3196" s="51" t="s">
        <v>475</v>
      </c>
      <c r="G3196" s="51" t="s">
        <v>476</v>
      </c>
      <c r="H3196" s="51" t="s">
        <v>392</v>
      </c>
      <c r="I3196" s="51"/>
      <c r="J3196" s="51" t="s">
        <v>479</v>
      </c>
      <c r="K3196" s="51">
        <v>-7.4320000000000004</v>
      </c>
      <c r="L3196" s="51">
        <v>-9.8859999999999992</v>
      </c>
      <c r="M3196" s="51">
        <v>-6.6760000000000002</v>
      </c>
      <c r="N3196" s="51">
        <v>-3.44</v>
      </c>
      <c r="O3196" s="51">
        <v>1.4530000000000001</v>
      </c>
      <c r="P3196" s="51">
        <v>-4.8869999999999996</v>
      </c>
      <c r="Q3196" s="51">
        <v>-29.158000000000001</v>
      </c>
      <c r="R3196" s="51">
        <v>-34.212000000000003</v>
      </c>
      <c r="S3196" s="51">
        <v>-13.493</v>
      </c>
      <c r="T3196" s="51">
        <v>-11.202</v>
      </c>
      <c r="U3196" s="51">
        <v>2019</v>
      </c>
    </row>
    <row r="3197" spans="1:21" ht="15.5">
      <c r="A3197" s="51">
        <v>263</v>
      </c>
      <c r="B3197" s="51" t="s">
        <v>1033</v>
      </c>
      <c r="C3197" s="51" t="s">
        <v>338</v>
      </c>
      <c r="D3197" s="51" t="str">
        <f t="shared" si="49"/>
        <v>NGDP_RHaiti</v>
      </c>
      <c r="E3197" s="51" t="s">
        <v>1034</v>
      </c>
      <c r="F3197" s="51" t="s">
        <v>340</v>
      </c>
      <c r="G3197" s="51" t="s">
        <v>341</v>
      </c>
      <c r="H3197" s="51" t="s">
        <v>342</v>
      </c>
      <c r="I3197" s="51" t="s">
        <v>343</v>
      </c>
      <c r="J3197" s="51" t="s">
        <v>1035</v>
      </c>
      <c r="K3197" s="51">
        <v>569.99300000000005</v>
      </c>
      <c r="L3197" s="51">
        <v>587.577</v>
      </c>
      <c r="M3197" s="51">
        <v>607.56500000000005</v>
      </c>
      <c r="N3197" s="51">
        <v>617.38900000000001</v>
      </c>
      <c r="O3197" s="51">
        <v>628.024</v>
      </c>
      <c r="P3197" s="51">
        <v>642.38099999999997</v>
      </c>
      <c r="Q3197" s="51">
        <v>653.09500000000003</v>
      </c>
      <c r="R3197" s="51">
        <v>642.11</v>
      </c>
      <c r="S3197" s="51">
        <v>618.35199999999998</v>
      </c>
      <c r="T3197" s="51">
        <v>624.53499999999997</v>
      </c>
      <c r="U3197" s="51">
        <v>2019</v>
      </c>
    </row>
    <row r="3198" spans="1:21" ht="15.5">
      <c r="A3198" s="51">
        <v>263</v>
      </c>
      <c r="B3198" s="51" t="s">
        <v>1033</v>
      </c>
      <c r="C3198" s="51" t="s">
        <v>345</v>
      </c>
      <c r="D3198" s="51" t="str">
        <f t="shared" si="49"/>
        <v>NGDP_RPCHHaiti</v>
      </c>
      <c r="E3198" s="51" t="s">
        <v>1034</v>
      </c>
      <c r="F3198" s="51" t="s">
        <v>340</v>
      </c>
      <c r="G3198" s="51" t="s">
        <v>346</v>
      </c>
      <c r="H3198" s="51" t="s">
        <v>347</v>
      </c>
      <c r="I3198" s="51"/>
      <c r="J3198" s="51" t="s">
        <v>348</v>
      </c>
      <c r="K3198" s="51">
        <v>0.55300000000000005</v>
      </c>
      <c r="L3198" s="51">
        <v>3.085</v>
      </c>
      <c r="M3198" s="51">
        <v>3.4020000000000001</v>
      </c>
      <c r="N3198" s="51">
        <v>1.617</v>
      </c>
      <c r="O3198" s="51">
        <v>1.7230000000000001</v>
      </c>
      <c r="P3198" s="51">
        <v>2.286</v>
      </c>
      <c r="Q3198" s="51">
        <v>1.6679999999999999</v>
      </c>
      <c r="R3198" s="51">
        <v>-1.6819999999999999</v>
      </c>
      <c r="S3198" s="51">
        <v>-3.7</v>
      </c>
      <c r="T3198" s="51">
        <v>1</v>
      </c>
      <c r="U3198" s="51">
        <v>2019</v>
      </c>
    </row>
    <row r="3199" spans="1:21" ht="15.5">
      <c r="A3199" s="51">
        <v>263</v>
      </c>
      <c r="B3199" s="51" t="s">
        <v>1033</v>
      </c>
      <c r="C3199" s="51" t="s">
        <v>349</v>
      </c>
      <c r="D3199" s="51" t="str">
        <f t="shared" si="49"/>
        <v>NGDPHaiti</v>
      </c>
      <c r="E3199" s="51" t="s">
        <v>1034</v>
      </c>
      <c r="F3199" s="51" t="s">
        <v>155</v>
      </c>
      <c r="G3199" s="51" t="s">
        <v>350</v>
      </c>
      <c r="H3199" s="51" t="s">
        <v>342</v>
      </c>
      <c r="I3199" s="51" t="s">
        <v>343</v>
      </c>
      <c r="J3199" s="51" t="s">
        <v>1035</v>
      </c>
      <c r="K3199" s="51">
        <v>569.99199999999996</v>
      </c>
      <c r="L3199" s="51">
        <v>625.23400000000004</v>
      </c>
      <c r="M3199" s="51">
        <v>660.02</v>
      </c>
      <c r="N3199" s="51">
        <v>721.43200000000002</v>
      </c>
      <c r="O3199" s="51">
        <v>828.51499999999999</v>
      </c>
      <c r="P3199" s="51">
        <v>932.98099999999999</v>
      </c>
      <c r="Q3199" s="51">
        <v>1044.4000000000001</v>
      </c>
      <c r="R3199" s="51">
        <v>1205.8399999999999</v>
      </c>
      <c r="S3199" s="51">
        <v>1427.67</v>
      </c>
      <c r="T3199" s="51">
        <v>1737.34</v>
      </c>
      <c r="U3199" s="51">
        <v>2019</v>
      </c>
    </row>
    <row r="3200" spans="1:21" ht="15.5">
      <c r="A3200" s="51">
        <v>263</v>
      </c>
      <c r="B3200" s="51" t="s">
        <v>1033</v>
      </c>
      <c r="C3200" s="51" t="s">
        <v>157</v>
      </c>
      <c r="D3200" s="51" t="str">
        <f t="shared" si="49"/>
        <v>NGDPDHaiti</v>
      </c>
      <c r="E3200" s="51" t="s">
        <v>1034</v>
      </c>
      <c r="F3200" s="51" t="s">
        <v>155</v>
      </c>
      <c r="G3200" s="51" t="s">
        <v>351</v>
      </c>
      <c r="H3200" s="51" t="s">
        <v>352</v>
      </c>
      <c r="I3200" s="51" t="s">
        <v>343</v>
      </c>
      <c r="J3200" s="51" t="s">
        <v>353</v>
      </c>
      <c r="K3200" s="51">
        <v>13.709</v>
      </c>
      <c r="L3200" s="51">
        <v>14.5</v>
      </c>
      <c r="M3200" s="51">
        <v>14.789</v>
      </c>
      <c r="N3200" s="51">
        <v>14.856</v>
      </c>
      <c r="O3200" s="51">
        <v>13.731999999999999</v>
      </c>
      <c r="P3200" s="51">
        <v>14.214</v>
      </c>
      <c r="Q3200" s="51">
        <v>15.965</v>
      </c>
      <c r="R3200" s="51">
        <v>14.334</v>
      </c>
      <c r="S3200" s="51">
        <v>14.286</v>
      </c>
      <c r="T3200" s="51">
        <v>22.431000000000001</v>
      </c>
      <c r="U3200" s="51">
        <v>2019</v>
      </c>
    </row>
    <row r="3201" spans="1:21" ht="15.5">
      <c r="A3201" s="51">
        <v>263</v>
      </c>
      <c r="B3201" s="51" t="s">
        <v>1033</v>
      </c>
      <c r="C3201" s="51" t="s">
        <v>354</v>
      </c>
      <c r="D3201" s="51" t="str">
        <f t="shared" si="49"/>
        <v>PPPGDPHaiti</v>
      </c>
      <c r="E3201" s="51" t="s">
        <v>1034</v>
      </c>
      <c r="F3201" s="51" t="s">
        <v>155</v>
      </c>
      <c r="G3201" s="51" t="s">
        <v>355</v>
      </c>
      <c r="H3201" s="51" t="s">
        <v>356</v>
      </c>
      <c r="I3201" s="51" t="s">
        <v>343</v>
      </c>
      <c r="J3201" s="51" t="s">
        <v>353</v>
      </c>
      <c r="K3201" s="51">
        <v>28.318000000000001</v>
      </c>
      <c r="L3201" s="51">
        <v>29.873000000000001</v>
      </c>
      <c r="M3201" s="51">
        <v>30.562999999999999</v>
      </c>
      <c r="N3201" s="51">
        <v>31.053000000000001</v>
      </c>
      <c r="O3201" s="51">
        <v>32.798999999999999</v>
      </c>
      <c r="P3201" s="51">
        <v>32.738</v>
      </c>
      <c r="Q3201" s="51">
        <v>34.082999999999998</v>
      </c>
      <c r="R3201" s="51">
        <v>34.107999999999997</v>
      </c>
      <c r="S3201" s="51">
        <v>33.244</v>
      </c>
      <c r="T3201" s="51">
        <v>34.189</v>
      </c>
      <c r="U3201" s="51">
        <v>2019</v>
      </c>
    </row>
    <row r="3202" spans="1:21" ht="15.5">
      <c r="A3202" s="51">
        <v>263</v>
      </c>
      <c r="B3202" s="51" t="s">
        <v>1033</v>
      </c>
      <c r="C3202" s="51" t="s">
        <v>357</v>
      </c>
      <c r="D3202" s="51" t="str">
        <f t="shared" si="49"/>
        <v>NGDP_DHaiti</v>
      </c>
      <c r="E3202" s="51" t="s">
        <v>1034</v>
      </c>
      <c r="F3202" s="51" t="s">
        <v>358</v>
      </c>
      <c r="G3202" s="51" t="s">
        <v>359</v>
      </c>
      <c r="H3202" s="51" t="s">
        <v>360</v>
      </c>
      <c r="I3202" s="51"/>
      <c r="J3202" s="51" t="s">
        <v>361</v>
      </c>
      <c r="K3202" s="51">
        <v>100</v>
      </c>
      <c r="L3202" s="51">
        <v>106.40900000000001</v>
      </c>
      <c r="M3202" s="51">
        <v>108.634</v>
      </c>
      <c r="N3202" s="51">
        <v>116.852</v>
      </c>
      <c r="O3202" s="51">
        <v>131.92400000000001</v>
      </c>
      <c r="P3202" s="51">
        <v>145.238</v>
      </c>
      <c r="Q3202" s="51">
        <v>159.916</v>
      </c>
      <c r="R3202" s="51">
        <v>187.79400000000001</v>
      </c>
      <c r="S3202" s="51">
        <v>230.88399999999999</v>
      </c>
      <c r="T3202" s="51">
        <v>278.18200000000002</v>
      </c>
      <c r="U3202" s="51">
        <v>2019</v>
      </c>
    </row>
    <row r="3203" spans="1:21" ht="15.5">
      <c r="A3203" s="51">
        <v>263</v>
      </c>
      <c r="B3203" s="51" t="s">
        <v>1033</v>
      </c>
      <c r="C3203" s="51" t="s">
        <v>362</v>
      </c>
      <c r="D3203" s="51" t="str">
        <f t="shared" ref="D3203:D3266" si="50">C3203&amp;E3203</f>
        <v>NGDPRPCHaiti</v>
      </c>
      <c r="E3203" s="51" t="s">
        <v>1034</v>
      </c>
      <c r="F3203" s="51" t="s">
        <v>363</v>
      </c>
      <c r="G3203" s="51" t="s">
        <v>364</v>
      </c>
      <c r="H3203" s="51" t="s">
        <v>342</v>
      </c>
      <c r="I3203" s="51" t="s">
        <v>333</v>
      </c>
      <c r="J3203" s="51" t="s">
        <v>365</v>
      </c>
      <c r="K3203" s="51">
        <v>55604.04</v>
      </c>
      <c r="L3203" s="51">
        <v>56494.14</v>
      </c>
      <c r="M3203" s="51">
        <v>57594.53</v>
      </c>
      <c r="N3203" s="51">
        <v>57723.96</v>
      </c>
      <c r="O3203" s="51">
        <v>57935.9</v>
      </c>
      <c r="P3203" s="51">
        <v>58492.05</v>
      </c>
      <c r="Q3203" s="51">
        <v>58714.75</v>
      </c>
      <c r="R3203" s="51">
        <v>57010.16</v>
      </c>
      <c r="S3203" s="51">
        <v>54229.35</v>
      </c>
      <c r="T3203" s="51">
        <v>54111.3</v>
      </c>
      <c r="U3203" s="51">
        <v>0</v>
      </c>
    </row>
    <row r="3204" spans="1:21" ht="15.5">
      <c r="A3204" s="51">
        <v>263</v>
      </c>
      <c r="B3204" s="51" t="s">
        <v>1033</v>
      </c>
      <c r="C3204" s="51" t="s">
        <v>366</v>
      </c>
      <c r="D3204" s="51" t="str">
        <f t="shared" si="50"/>
        <v>NGDPRPPPPCHaiti</v>
      </c>
      <c r="E3204" s="51" t="s">
        <v>1034</v>
      </c>
      <c r="F3204" s="51" t="s">
        <v>363</v>
      </c>
      <c r="G3204" s="51" t="s">
        <v>367</v>
      </c>
      <c r="H3204" s="51" t="s">
        <v>368</v>
      </c>
      <c r="I3204" s="51" t="s">
        <v>333</v>
      </c>
      <c r="J3204" s="51" t="s">
        <v>365</v>
      </c>
      <c r="K3204" s="51">
        <v>2833.78</v>
      </c>
      <c r="L3204" s="51">
        <v>2879.14</v>
      </c>
      <c r="M3204" s="51">
        <v>2935.22</v>
      </c>
      <c r="N3204" s="51">
        <v>2941.82</v>
      </c>
      <c r="O3204" s="51">
        <v>2952.62</v>
      </c>
      <c r="P3204" s="51">
        <v>2980.96</v>
      </c>
      <c r="Q3204" s="51">
        <v>2992.31</v>
      </c>
      <c r="R3204" s="51">
        <v>2905.44</v>
      </c>
      <c r="S3204" s="51">
        <v>2763.72</v>
      </c>
      <c r="T3204" s="51">
        <v>2757.7</v>
      </c>
      <c r="U3204" s="51">
        <v>0</v>
      </c>
    </row>
    <row r="3205" spans="1:21" ht="15.5">
      <c r="A3205" s="51">
        <v>263</v>
      </c>
      <c r="B3205" s="51" t="s">
        <v>1033</v>
      </c>
      <c r="C3205" s="51" t="s">
        <v>369</v>
      </c>
      <c r="D3205" s="51" t="str">
        <f t="shared" si="50"/>
        <v>NGDPPCHaiti</v>
      </c>
      <c r="E3205" s="51" t="s">
        <v>1034</v>
      </c>
      <c r="F3205" s="51" t="s">
        <v>370</v>
      </c>
      <c r="G3205" s="51" t="s">
        <v>371</v>
      </c>
      <c r="H3205" s="51" t="s">
        <v>342</v>
      </c>
      <c r="I3205" s="51" t="s">
        <v>333</v>
      </c>
      <c r="J3205" s="51" t="s">
        <v>372</v>
      </c>
      <c r="K3205" s="51">
        <v>55604.01</v>
      </c>
      <c r="L3205" s="51">
        <v>60114.77</v>
      </c>
      <c r="M3205" s="51">
        <v>62567.040000000001</v>
      </c>
      <c r="N3205" s="51">
        <v>67451.63</v>
      </c>
      <c r="O3205" s="51">
        <v>76431.429999999993</v>
      </c>
      <c r="P3205" s="51">
        <v>84952.6</v>
      </c>
      <c r="Q3205" s="51">
        <v>93894.05</v>
      </c>
      <c r="R3205" s="51">
        <v>107061.64</v>
      </c>
      <c r="S3205" s="51">
        <v>125206.73</v>
      </c>
      <c r="T3205" s="51">
        <v>150527.75</v>
      </c>
      <c r="U3205" s="51">
        <v>0</v>
      </c>
    </row>
    <row r="3206" spans="1:21" ht="15.5">
      <c r="A3206" s="51">
        <v>263</v>
      </c>
      <c r="B3206" s="51" t="s">
        <v>1033</v>
      </c>
      <c r="C3206" s="51" t="s">
        <v>373</v>
      </c>
      <c r="D3206" s="51" t="str">
        <f t="shared" si="50"/>
        <v>NGDPDPCHaiti</v>
      </c>
      <c r="E3206" s="51" t="s">
        <v>1034</v>
      </c>
      <c r="F3206" s="51" t="s">
        <v>370</v>
      </c>
      <c r="G3206" s="51" t="s">
        <v>374</v>
      </c>
      <c r="H3206" s="51" t="s">
        <v>352</v>
      </c>
      <c r="I3206" s="51" t="s">
        <v>333</v>
      </c>
      <c r="J3206" s="51" t="s">
        <v>372</v>
      </c>
      <c r="K3206" s="51">
        <v>1337.34</v>
      </c>
      <c r="L3206" s="51">
        <v>1394.11</v>
      </c>
      <c r="M3206" s="51">
        <v>1401.9</v>
      </c>
      <c r="N3206" s="51">
        <v>1388.96</v>
      </c>
      <c r="O3206" s="51">
        <v>1266.77</v>
      </c>
      <c r="P3206" s="51">
        <v>1294.28</v>
      </c>
      <c r="Q3206" s="51">
        <v>1435.25</v>
      </c>
      <c r="R3206" s="51">
        <v>1272.6199999999999</v>
      </c>
      <c r="S3206" s="51">
        <v>1252.8699999999999</v>
      </c>
      <c r="T3206" s="51">
        <v>1943.44</v>
      </c>
      <c r="U3206" s="51">
        <v>0</v>
      </c>
    </row>
    <row r="3207" spans="1:21" ht="15.5">
      <c r="A3207" s="51">
        <v>263</v>
      </c>
      <c r="B3207" s="51" t="s">
        <v>1033</v>
      </c>
      <c r="C3207" s="51" t="s">
        <v>375</v>
      </c>
      <c r="D3207" s="51" t="str">
        <f t="shared" si="50"/>
        <v>PPPPCHaiti</v>
      </c>
      <c r="E3207" s="51" t="s">
        <v>1034</v>
      </c>
      <c r="F3207" s="51" t="s">
        <v>370</v>
      </c>
      <c r="G3207" s="51" t="s">
        <v>376</v>
      </c>
      <c r="H3207" s="51" t="s">
        <v>356</v>
      </c>
      <c r="I3207" s="51" t="s">
        <v>333</v>
      </c>
      <c r="J3207" s="51" t="s">
        <v>372</v>
      </c>
      <c r="K3207" s="51">
        <v>2762.44</v>
      </c>
      <c r="L3207" s="51">
        <v>2872.19</v>
      </c>
      <c r="M3207" s="51">
        <v>2897.22</v>
      </c>
      <c r="N3207" s="51">
        <v>2903.36</v>
      </c>
      <c r="O3207" s="51">
        <v>3025.73</v>
      </c>
      <c r="P3207" s="51">
        <v>2980.96</v>
      </c>
      <c r="Q3207" s="51">
        <v>3064.16</v>
      </c>
      <c r="R3207" s="51">
        <v>3028.31</v>
      </c>
      <c r="S3207" s="51">
        <v>2915.52</v>
      </c>
      <c r="T3207" s="51">
        <v>2962.18</v>
      </c>
      <c r="U3207" s="51">
        <v>0</v>
      </c>
    </row>
    <row r="3208" spans="1:21" ht="15.5">
      <c r="A3208" s="51">
        <v>263</v>
      </c>
      <c r="B3208" s="51" t="s">
        <v>1033</v>
      </c>
      <c r="C3208" s="51" t="s">
        <v>377</v>
      </c>
      <c r="D3208" s="51" t="str">
        <f t="shared" si="50"/>
        <v>NGAP_NPGDPHaiti</v>
      </c>
      <c r="E3208" s="51" t="s">
        <v>1034</v>
      </c>
      <c r="F3208" s="51" t="s">
        <v>378</v>
      </c>
      <c r="G3208" s="51" t="s">
        <v>379</v>
      </c>
      <c r="H3208" s="51" t="s">
        <v>380</v>
      </c>
      <c r="I3208" s="51"/>
      <c r="J3208" s="51"/>
      <c r="K3208" s="51"/>
      <c r="L3208" s="51"/>
      <c r="M3208" s="51"/>
      <c r="N3208" s="51"/>
      <c r="O3208" s="51"/>
      <c r="P3208" s="51"/>
      <c r="Q3208" s="51"/>
      <c r="R3208" s="51"/>
      <c r="S3208" s="51"/>
      <c r="T3208" s="51"/>
      <c r="U3208" s="51"/>
    </row>
    <row r="3209" spans="1:21" ht="15.5">
      <c r="A3209" s="51">
        <v>263</v>
      </c>
      <c r="B3209" s="51" t="s">
        <v>1033</v>
      </c>
      <c r="C3209" s="51" t="s">
        <v>381</v>
      </c>
      <c r="D3209" s="51" t="str">
        <f t="shared" si="50"/>
        <v>PPPSHHaiti</v>
      </c>
      <c r="E3209" s="51" t="s">
        <v>1034</v>
      </c>
      <c r="F3209" s="51" t="s">
        <v>382</v>
      </c>
      <c r="G3209" s="51" t="s">
        <v>383</v>
      </c>
      <c r="H3209" s="51" t="s">
        <v>384</v>
      </c>
      <c r="I3209" s="51"/>
      <c r="J3209" s="51" t="s">
        <v>353</v>
      </c>
      <c r="K3209" s="51">
        <v>2.8000000000000001E-2</v>
      </c>
      <c r="L3209" s="51">
        <v>2.8000000000000001E-2</v>
      </c>
      <c r="M3209" s="51">
        <v>2.8000000000000001E-2</v>
      </c>
      <c r="N3209" s="51">
        <v>2.8000000000000001E-2</v>
      </c>
      <c r="O3209" s="51">
        <v>2.8000000000000001E-2</v>
      </c>
      <c r="P3209" s="51">
        <v>2.7E-2</v>
      </c>
      <c r="Q3209" s="51">
        <v>2.5999999999999999E-2</v>
      </c>
      <c r="R3209" s="51">
        <v>2.5000000000000001E-2</v>
      </c>
      <c r="S3209" s="51">
        <v>2.5000000000000001E-2</v>
      </c>
      <c r="T3209" s="51">
        <v>2.4E-2</v>
      </c>
      <c r="U3209" s="51">
        <v>2019</v>
      </c>
    </row>
    <row r="3210" spans="1:21" ht="15.5">
      <c r="A3210" s="51">
        <v>263</v>
      </c>
      <c r="B3210" s="51" t="s">
        <v>1033</v>
      </c>
      <c r="C3210" s="51" t="s">
        <v>385</v>
      </c>
      <c r="D3210" s="51" t="str">
        <f t="shared" si="50"/>
        <v>PPPEXHaiti</v>
      </c>
      <c r="E3210" s="51" t="s">
        <v>1034</v>
      </c>
      <c r="F3210" s="51" t="s">
        <v>386</v>
      </c>
      <c r="G3210" s="51" t="s">
        <v>387</v>
      </c>
      <c r="H3210" s="51" t="s">
        <v>388</v>
      </c>
      <c r="I3210" s="51"/>
      <c r="J3210" s="51" t="s">
        <v>353</v>
      </c>
      <c r="K3210" s="51">
        <v>20.129000000000001</v>
      </c>
      <c r="L3210" s="51">
        <v>20.93</v>
      </c>
      <c r="M3210" s="51">
        <v>21.596</v>
      </c>
      <c r="N3210" s="51">
        <v>23.231999999999999</v>
      </c>
      <c r="O3210" s="51">
        <v>25.26</v>
      </c>
      <c r="P3210" s="51">
        <v>28.498000000000001</v>
      </c>
      <c r="Q3210" s="51">
        <v>30.643000000000001</v>
      </c>
      <c r="R3210" s="51">
        <v>35.353999999999999</v>
      </c>
      <c r="S3210" s="51">
        <v>42.945</v>
      </c>
      <c r="T3210" s="51">
        <v>50.816000000000003</v>
      </c>
      <c r="U3210" s="51">
        <v>2019</v>
      </c>
    </row>
    <row r="3211" spans="1:21" ht="15.5">
      <c r="A3211" s="51">
        <v>263</v>
      </c>
      <c r="B3211" s="51" t="s">
        <v>1033</v>
      </c>
      <c r="C3211" s="51" t="s">
        <v>389</v>
      </c>
      <c r="D3211" s="51" t="str">
        <f t="shared" si="50"/>
        <v>NID_NGDPHaiti</v>
      </c>
      <c r="E3211" s="51" t="s">
        <v>1034</v>
      </c>
      <c r="F3211" s="51" t="s">
        <v>390</v>
      </c>
      <c r="G3211" s="51" t="s">
        <v>391</v>
      </c>
      <c r="H3211" s="51" t="s">
        <v>392</v>
      </c>
      <c r="I3211" s="51"/>
      <c r="J3211" s="51" t="s">
        <v>1035</v>
      </c>
      <c r="K3211" s="51">
        <v>17.509</v>
      </c>
      <c r="L3211" s="51">
        <v>15.206</v>
      </c>
      <c r="M3211" s="51">
        <v>14.548</v>
      </c>
      <c r="N3211" s="51">
        <v>14.194000000000001</v>
      </c>
      <c r="O3211" s="51">
        <v>11.802</v>
      </c>
      <c r="P3211" s="51">
        <v>12.638</v>
      </c>
      <c r="Q3211" s="51">
        <v>14.025</v>
      </c>
      <c r="R3211" s="51">
        <v>16.471</v>
      </c>
      <c r="S3211" s="51">
        <v>15.750999999999999</v>
      </c>
      <c r="T3211" s="51">
        <v>16.571000000000002</v>
      </c>
      <c r="U3211" s="51">
        <v>2019</v>
      </c>
    </row>
    <row r="3212" spans="1:21" ht="15.5">
      <c r="A3212" s="51">
        <v>263</v>
      </c>
      <c r="B3212" s="51" t="s">
        <v>1033</v>
      </c>
      <c r="C3212" s="51" t="s">
        <v>393</v>
      </c>
      <c r="D3212" s="51" t="str">
        <f t="shared" si="50"/>
        <v>NGSD_NGDPHaiti</v>
      </c>
      <c r="E3212" s="51" t="s">
        <v>1034</v>
      </c>
      <c r="F3212" s="51" t="s">
        <v>394</v>
      </c>
      <c r="G3212" s="51" t="s">
        <v>395</v>
      </c>
      <c r="H3212" s="51" t="s">
        <v>392</v>
      </c>
      <c r="I3212" s="51"/>
      <c r="J3212" s="51" t="s">
        <v>1035</v>
      </c>
      <c r="K3212" s="51">
        <v>14.231999999999999</v>
      </c>
      <c r="L3212" s="51">
        <v>11.339</v>
      </c>
      <c r="M3212" s="51">
        <v>9.4600000000000009</v>
      </c>
      <c r="N3212" s="51">
        <v>12.406000000000001</v>
      </c>
      <c r="O3212" s="51">
        <v>8.6080000000000005</v>
      </c>
      <c r="P3212" s="51">
        <v>8.4060000000000006</v>
      </c>
      <c r="Q3212" s="51">
        <v>9.6489999999999991</v>
      </c>
      <c r="R3212" s="51">
        <v>14.747999999999999</v>
      </c>
      <c r="S3212" s="51">
        <v>21.218</v>
      </c>
      <c r="T3212" s="51">
        <v>15.673</v>
      </c>
      <c r="U3212" s="51">
        <v>2019</v>
      </c>
    </row>
    <row r="3213" spans="1:21" ht="15.5">
      <c r="A3213" s="51">
        <v>263</v>
      </c>
      <c r="B3213" s="51" t="s">
        <v>1033</v>
      </c>
      <c r="C3213" s="51" t="s">
        <v>396</v>
      </c>
      <c r="D3213" s="51" t="str">
        <f t="shared" si="50"/>
        <v>PCPIHaiti</v>
      </c>
      <c r="E3213" s="51" t="s">
        <v>1034</v>
      </c>
      <c r="F3213" s="51" t="s">
        <v>397</v>
      </c>
      <c r="G3213" s="51" t="s">
        <v>398</v>
      </c>
      <c r="H3213" s="51" t="s">
        <v>360</v>
      </c>
      <c r="I3213" s="51"/>
      <c r="J3213" s="51" t="s">
        <v>1036</v>
      </c>
      <c r="K3213" s="51">
        <v>57.061999999999998</v>
      </c>
      <c r="L3213" s="51">
        <v>60.929000000000002</v>
      </c>
      <c r="M3213" s="51">
        <v>63.332000000000001</v>
      </c>
      <c r="N3213" s="51">
        <v>68.096999999999994</v>
      </c>
      <c r="O3213" s="51">
        <v>77.206999999999994</v>
      </c>
      <c r="P3213" s="51">
        <v>88.585999999999999</v>
      </c>
      <c r="Q3213" s="51">
        <v>100</v>
      </c>
      <c r="R3213" s="51">
        <v>117.30800000000001</v>
      </c>
      <c r="S3213" s="51">
        <v>144.22499999999999</v>
      </c>
      <c r="T3213" s="51">
        <v>173.77</v>
      </c>
      <c r="U3213" s="51">
        <v>2020</v>
      </c>
    </row>
    <row r="3214" spans="1:21" ht="15.5">
      <c r="A3214" s="51">
        <v>263</v>
      </c>
      <c r="B3214" s="51" t="s">
        <v>1033</v>
      </c>
      <c r="C3214" s="51" t="s">
        <v>400</v>
      </c>
      <c r="D3214" s="51" t="str">
        <f t="shared" si="50"/>
        <v>PCPIPCHHaiti</v>
      </c>
      <c r="E3214" s="51" t="s">
        <v>1034</v>
      </c>
      <c r="F3214" s="51" t="s">
        <v>397</v>
      </c>
      <c r="G3214" s="51" t="s">
        <v>401</v>
      </c>
      <c r="H3214" s="51" t="s">
        <v>347</v>
      </c>
      <c r="I3214" s="51"/>
      <c r="J3214" s="51" t="s">
        <v>402</v>
      </c>
      <c r="K3214" s="51">
        <v>6.78</v>
      </c>
      <c r="L3214" s="51">
        <v>6.7759999999999998</v>
      </c>
      <c r="M3214" s="51">
        <v>3.944</v>
      </c>
      <c r="N3214" s="51">
        <v>7.524</v>
      </c>
      <c r="O3214" s="51">
        <v>13.378</v>
      </c>
      <c r="P3214" s="51">
        <v>14.738</v>
      </c>
      <c r="Q3214" s="51">
        <v>12.885</v>
      </c>
      <c r="R3214" s="51">
        <v>17.308</v>
      </c>
      <c r="S3214" s="51">
        <v>22.945</v>
      </c>
      <c r="T3214" s="51">
        <v>20.486000000000001</v>
      </c>
      <c r="U3214" s="51">
        <v>2020</v>
      </c>
    </row>
    <row r="3215" spans="1:21" ht="15.5">
      <c r="A3215" s="51">
        <v>263</v>
      </c>
      <c r="B3215" s="51" t="s">
        <v>1033</v>
      </c>
      <c r="C3215" s="51" t="s">
        <v>403</v>
      </c>
      <c r="D3215" s="51" t="str">
        <f t="shared" si="50"/>
        <v>PCPIEHaiti</v>
      </c>
      <c r="E3215" s="51" t="s">
        <v>1034</v>
      </c>
      <c r="F3215" s="51" t="s">
        <v>404</v>
      </c>
      <c r="G3215" s="51" t="s">
        <v>405</v>
      </c>
      <c r="H3215" s="51" t="s">
        <v>360</v>
      </c>
      <c r="I3215" s="51"/>
      <c r="J3215" s="51" t="s">
        <v>1036</v>
      </c>
      <c r="K3215" s="51">
        <v>59.143999999999998</v>
      </c>
      <c r="L3215" s="51">
        <v>61.828000000000003</v>
      </c>
      <c r="M3215" s="51">
        <v>65.132000000000005</v>
      </c>
      <c r="N3215" s="51">
        <v>72.477000000000004</v>
      </c>
      <c r="O3215" s="51">
        <v>81.533000000000001</v>
      </c>
      <c r="P3215" s="51">
        <v>94.07</v>
      </c>
      <c r="Q3215" s="51">
        <v>106.539</v>
      </c>
      <c r="R3215" s="51">
        <v>127.5</v>
      </c>
      <c r="S3215" s="51">
        <v>159.6</v>
      </c>
      <c r="T3215" s="51">
        <v>194.71199999999999</v>
      </c>
      <c r="U3215" s="51">
        <v>2020</v>
      </c>
    </row>
    <row r="3216" spans="1:21" ht="15.5">
      <c r="A3216" s="51">
        <v>263</v>
      </c>
      <c r="B3216" s="51" t="s">
        <v>1033</v>
      </c>
      <c r="C3216" s="51" t="s">
        <v>406</v>
      </c>
      <c r="D3216" s="51" t="str">
        <f t="shared" si="50"/>
        <v>PCPIEPCHHaiti</v>
      </c>
      <c r="E3216" s="51" t="s">
        <v>1034</v>
      </c>
      <c r="F3216" s="51" t="s">
        <v>404</v>
      </c>
      <c r="G3216" s="51" t="s">
        <v>407</v>
      </c>
      <c r="H3216" s="51" t="s">
        <v>347</v>
      </c>
      <c r="I3216" s="51"/>
      <c r="J3216" s="51" t="s">
        <v>408</v>
      </c>
      <c r="K3216" s="51">
        <v>6.5359999999999996</v>
      </c>
      <c r="L3216" s="51">
        <v>4.5389999999999997</v>
      </c>
      <c r="M3216" s="51">
        <v>5.3440000000000003</v>
      </c>
      <c r="N3216" s="51">
        <v>11.276999999999999</v>
      </c>
      <c r="O3216" s="51">
        <v>12.494999999999999</v>
      </c>
      <c r="P3216" s="51">
        <v>15.375999999999999</v>
      </c>
      <c r="Q3216" s="51">
        <v>13.255000000000001</v>
      </c>
      <c r="R3216" s="51">
        <v>19.675000000000001</v>
      </c>
      <c r="S3216" s="51">
        <v>25.175999999999998</v>
      </c>
      <c r="T3216" s="51">
        <v>22</v>
      </c>
      <c r="U3216" s="51">
        <v>2020</v>
      </c>
    </row>
    <row r="3217" spans="1:21" ht="15.5">
      <c r="A3217" s="51">
        <v>263</v>
      </c>
      <c r="B3217" s="51" t="s">
        <v>1033</v>
      </c>
      <c r="C3217" s="51" t="s">
        <v>409</v>
      </c>
      <c r="D3217" s="51" t="str">
        <f t="shared" si="50"/>
        <v>FLIBOR6Haiti</v>
      </c>
      <c r="E3217" s="51" t="s">
        <v>1034</v>
      </c>
      <c r="F3217" s="51" t="s">
        <v>410</v>
      </c>
      <c r="G3217" s="51"/>
      <c r="H3217" s="51" t="s">
        <v>384</v>
      </c>
      <c r="I3217" s="51"/>
      <c r="J3217" s="51"/>
      <c r="K3217" s="51"/>
      <c r="L3217" s="51"/>
      <c r="M3217" s="51"/>
      <c r="N3217" s="51"/>
      <c r="O3217" s="51"/>
      <c r="P3217" s="51"/>
      <c r="Q3217" s="51"/>
      <c r="R3217" s="51"/>
      <c r="S3217" s="51"/>
      <c r="T3217" s="51"/>
      <c r="U3217" s="51"/>
    </row>
    <row r="3218" spans="1:21" ht="15.5">
      <c r="A3218" s="51">
        <v>263</v>
      </c>
      <c r="B3218" s="51" t="s">
        <v>1033</v>
      </c>
      <c r="C3218" s="51" t="s">
        <v>411</v>
      </c>
      <c r="D3218" s="51" t="str">
        <f t="shared" si="50"/>
        <v>TM_RPCHHaiti</v>
      </c>
      <c r="E3218" s="51" t="s">
        <v>1034</v>
      </c>
      <c r="F3218" s="51" t="s">
        <v>412</v>
      </c>
      <c r="G3218" s="51" t="s">
        <v>413</v>
      </c>
      <c r="H3218" s="51" t="s">
        <v>347</v>
      </c>
      <c r="I3218" s="51"/>
      <c r="J3218" s="51" t="s">
        <v>1037</v>
      </c>
      <c r="K3218" s="51">
        <v>-5.7089999999999996</v>
      </c>
      <c r="L3218" s="51">
        <v>8.2439999999999998</v>
      </c>
      <c r="M3218" s="51">
        <v>9.407</v>
      </c>
      <c r="N3218" s="51">
        <v>12.89</v>
      </c>
      <c r="O3218" s="51">
        <v>11.292</v>
      </c>
      <c r="P3218" s="51">
        <v>4.5670000000000002</v>
      </c>
      <c r="Q3218" s="51">
        <v>6.9109999999999996</v>
      </c>
      <c r="R3218" s="51">
        <v>-5.1630000000000003</v>
      </c>
      <c r="S3218" s="51">
        <v>-14.624000000000001</v>
      </c>
      <c r="T3218" s="51">
        <v>17.861000000000001</v>
      </c>
      <c r="U3218" s="51">
        <v>2020</v>
      </c>
    </row>
    <row r="3219" spans="1:21" ht="15.5">
      <c r="A3219" s="51">
        <v>263</v>
      </c>
      <c r="B3219" s="51" t="s">
        <v>1033</v>
      </c>
      <c r="C3219" s="51" t="s">
        <v>415</v>
      </c>
      <c r="D3219" s="51" t="str">
        <f t="shared" si="50"/>
        <v>TMG_RPCHHaiti</v>
      </c>
      <c r="E3219" s="51" t="s">
        <v>1034</v>
      </c>
      <c r="F3219" s="51" t="s">
        <v>416</v>
      </c>
      <c r="G3219" s="51" t="s">
        <v>417</v>
      </c>
      <c r="H3219" s="51" t="s">
        <v>347</v>
      </c>
      <c r="I3219" s="51"/>
      <c r="J3219" s="51" t="s">
        <v>1037</v>
      </c>
      <c r="K3219" s="51">
        <v>-7.4260000000000002</v>
      </c>
      <c r="L3219" s="51">
        <v>10.895</v>
      </c>
      <c r="M3219" s="51">
        <v>12.218</v>
      </c>
      <c r="N3219" s="51">
        <v>12.419</v>
      </c>
      <c r="O3219" s="51">
        <v>13.593999999999999</v>
      </c>
      <c r="P3219" s="51">
        <v>5.9669999999999996</v>
      </c>
      <c r="Q3219" s="51">
        <v>7.9290000000000003</v>
      </c>
      <c r="R3219" s="51">
        <v>-3.4710000000000001</v>
      </c>
      <c r="S3219" s="51">
        <v>-9.1199999999999992</v>
      </c>
      <c r="T3219" s="51">
        <v>11.914999999999999</v>
      </c>
      <c r="U3219" s="51">
        <v>2020</v>
      </c>
    </row>
    <row r="3220" spans="1:21" ht="15.5">
      <c r="A3220" s="51">
        <v>263</v>
      </c>
      <c r="B3220" s="51" t="s">
        <v>1033</v>
      </c>
      <c r="C3220" s="51" t="s">
        <v>418</v>
      </c>
      <c r="D3220" s="51" t="str">
        <f t="shared" si="50"/>
        <v>TX_RPCHHaiti</v>
      </c>
      <c r="E3220" s="51" t="s">
        <v>1034</v>
      </c>
      <c r="F3220" s="51" t="s">
        <v>419</v>
      </c>
      <c r="G3220" s="51" t="s">
        <v>420</v>
      </c>
      <c r="H3220" s="51" t="s">
        <v>347</v>
      </c>
      <c r="I3220" s="51"/>
      <c r="J3220" s="51" t="s">
        <v>1037</v>
      </c>
      <c r="K3220" s="51">
        <v>-1.175</v>
      </c>
      <c r="L3220" s="51">
        <v>21.405000000000001</v>
      </c>
      <c r="M3220" s="51">
        <v>6.3280000000000003</v>
      </c>
      <c r="N3220" s="51">
        <v>8.5790000000000006</v>
      </c>
      <c r="O3220" s="51">
        <v>-2.8370000000000002</v>
      </c>
      <c r="P3220" s="51">
        <v>3.0640000000000001</v>
      </c>
      <c r="Q3220" s="51">
        <v>4.8719999999999999</v>
      </c>
      <c r="R3220" s="51">
        <v>-2.9569999999999999</v>
      </c>
      <c r="S3220" s="51">
        <v>-34.515999999999998</v>
      </c>
      <c r="T3220" s="51">
        <v>19.709</v>
      </c>
      <c r="U3220" s="51">
        <v>2020</v>
      </c>
    </row>
    <row r="3221" spans="1:21" ht="15.5">
      <c r="A3221" s="51">
        <v>263</v>
      </c>
      <c r="B3221" s="51" t="s">
        <v>1033</v>
      </c>
      <c r="C3221" s="51" t="s">
        <v>421</v>
      </c>
      <c r="D3221" s="51" t="str">
        <f t="shared" si="50"/>
        <v>TXG_RPCHHaiti</v>
      </c>
      <c r="E3221" s="51" t="s">
        <v>1034</v>
      </c>
      <c r="F3221" s="51" t="s">
        <v>422</v>
      </c>
      <c r="G3221" s="51" t="s">
        <v>423</v>
      </c>
      <c r="H3221" s="51" t="s">
        <v>347</v>
      </c>
      <c r="I3221" s="51"/>
      <c r="J3221" s="51" t="s">
        <v>1037</v>
      </c>
      <c r="K3221" s="51">
        <v>-1.2330000000000001</v>
      </c>
      <c r="L3221" s="51">
        <v>21.13</v>
      </c>
      <c r="M3221" s="51">
        <v>5.2789999999999999</v>
      </c>
      <c r="N3221" s="51">
        <v>10.050000000000001</v>
      </c>
      <c r="O3221" s="51">
        <v>3.5449999999999999</v>
      </c>
      <c r="P3221" s="51">
        <v>-1.6890000000000001</v>
      </c>
      <c r="Q3221" s="51">
        <v>6.6879999999999997</v>
      </c>
      <c r="R3221" s="51">
        <v>11.051</v>
      </c>
      <c r="S3221" s="51">
        <v>-24.234999999999999</v>
      </c>
      <c r="T3221" s="51">
        <v>6.3860000000000001</v>
      </c>
      <c r="U3221" s="51">
        <v>2020</v>
      </c>
    </row>
    <row r="3222" spans="1:21" ht="15.5">
      <c r="A3222" s="51">
        <v>263</v>
      </c>
      <c r="B3222" s="51" t="s">
        <v>1033</v>
      </c>
      <c r="C3222" s="51" t="s">
        <v>424</v>
      </c>
      <c r="D3222" s="51" t="str">
        <f t="shared" si="50"/>
        <v>LURHaiti</v>
      </c>
      <c r="E3222" s="51" t="s">
        <v>1034</v>
      </c>
      <c r="F3222" s="51" t="s">
        <v>425</v>
      </c>
      <c r="G3222" s="51" t="s">
        <v>426</v>
      </c>
      <c r="H3222" s="51" t="s">
        <v>427</v>
      </c>
      <c r="I3222" s="51"/>
      <c r="J3222" s="51"/>
      <c r="K3222" s="51"/>
      <c r="L3222" s="51"/>
      <c r="M3222" s="51"/>
      <c r="N3222" s="51"/>
      <c r="O3222" s="51"/>
      <c r="P3222" s="51"/>
      <c r="Q3222" s="51"/>
      <c r="R3222" s="51"/>
      <c r="S3222" s="51"/>
      <c r="T3222" s="51"/>
      <c r="U3222" s="51"/>
    </row>
    <row r="3223" spans="1:21" ht="15.5">
      <c r="A3223" s="51">
        <v>263</v>
      </c>
      <c r="B3223" s="51" t="s">
        <v>1033</v>
      </c>
      <c r="C3223" s="51" t="s">
        <v>428</v>
      </c>
      <c r="D3223" s="51" t="str">
        <f t="shared" si="50"/>
        <v>LEHaiti</v>
      </c>
      <c r="E3223" s="51" t="s">
        <v>1034</v>
      </c>
      <c r="F3223" s="51" t="s">
        <v>429</v>
      </c>
      <c r="G3223" s="51" t="s">
        <v>430</v>
      </c>
      <c r="H3223" s="51" t="s">
        <v>431</v>
      </c>
      <c r="I3223" s="51" t="s">
        <v>432</v>
      </c>
      <c r="J3223" s="51"/>
      <c r="K3223" s="51"/>
      <c r="L3223" s="51"/>
      <c r="M3223" s="51"/>
      <c r="N3223" s="51"/>
      <c r="O3223" s="51"/>
      <c r="P3223" s="51"/>
      <c r="Q3223" s="51"/>
      <c r="R3223" s="51"/>
      <c r="S3223" s="51"/>
      <c r="T3223" s="51"/>
      <c r="U3223" s="51"/>
    </row>
    <row r="3224" spans="1:21" ht="15.5">
      <c r="A3224" s="51">
        <v>263</v>
      </c>
      <c r="B3224" s="51" t="s">
        <v>1033</v>
      </c>
      <c r="C3224" s="51" t="s">
        <v>433</v>
      </c>
      <c r="D3224" s="51" t="str">
        <f t="shared" si="50"/>
        <v>LPHaiti</v>
      </c>
      <c r="E3224" s="51" t="s">
        <v>1034</v>
      </c>
      <c r="F3224" s="51" t="s">
        <v>434</v>
      </c>
      <c r="G3224" s="51" t="s">
        <v>435</v>
      </c>
      <c r="H3224" s="51" t="s">
        <v>431</v>
      </c>
      <c r="I3224" s="51" t="s">
        <v>432</v>
      </c>
      <c r="J3224" s="51" t="s">
        <v>1038</v>
      </c>
      <c r="K3224" s="51">
        <v>10.250999999999999</v>
      </c>
      <c r="L3224" s="51">
        <v>10.401</v>
      </c>
      <c r="M3224" s="51">
        <v>10.548999999999999</v>
      </c>
      <c r="N3224" s="51">
        <v>10.696</v>
      </c>
      <c r="O3224" s="51">
        <v>10.84</v>
      </c>
      <c r="P3224" s="51">
        <v>10.981999999999999</v>
      </c>
      <c r="Q3224" s="51">
        <v>11.122999999999999</v>
      </c>
      <c r="R3224" s="51">
        <v>11.263</v>
      </c>
      <c r="S3224" s="51">
        <v>11.403</v>
      </c>
      <c r="T3224" s="51">
        <v>11.542</v>
      </c>
      <c r="U3224" s="51">
        <v>0</v>
      </c>
    </row>
    <row r="3225" spans="1:21" ht="15.5">
      <c r="A3225" s="51">
        <v>263</v>
      </c>
      <c r="B3225" s="51" t="s">
        <v>1033</v>
      </c>
      <c r="C3225" s="51" t="s">
        <v>437</v>
      </c>
      <c r="D3225" s="51" t="str">
        <f t="shared" si="50"/>
        <v>GGRHaiti</v>
      </c>
      <c r="E3225" s="51" t="s">
        <v>1034</v>
      </c>
      <c r="F3225" s="51" t="s">
        <v>438</v>
      </c>
      <c r="G3225" s="51" t="s">
        <v>439</v>
      </c>
      <c r="H3225" s="51" t="s">
        <v>342</v>
      </c>
      <c r="I3225" s="51" t="s">
        <v>343</v>
      </c>
      <c r="J3225" s="51" t="s">
        <v>1039</v>
      </c>
      <c r="K3225" s="51">
        <v>78.222999999999999</v>
      </c>
      <c r="L3225" s="51">
        <v>76.364999999999995</v>
      </c>
      <c r="M3225" s="51">
        <v>74.233999999999995</v>
      </c>
      <c r="N3225" s="51">
        <v>81.210999999999999</v>
      </c>
      <c r="O3225" s="51">
        <v>90.061000000000007</v>
      </c>
      <c r="P3225" s="51">
        <v>97.906000000000006</v>
      </c>
      <c r="Q3225" s="51">
        <v>109.107</v>
      </c>
      <c r="R3225" s="51">
        <v>99.665000000000006</v>
      </c>
      <c r="S3225" s="51">
        <v>110.29</v>
      </c>
      <c r="T3225" s="51">
        <v>138.779</v>
      </c>
      <c r="U3225" s="51">
        <v>2020</v>
      </c>
    </row>
    <row r="3226" spans="1:21" ht="15.5">
      <c r="A3226" s="51">
        <v>263</v>
      </c>
      <c r="B3226" s="51" t="s">
        <v>1033</v>
      </c>
      <c r="C3226" s="51" t="s">
        <v>441</v>
      </c>
      <c r="D3226" s="51" t="str">
        <f t="shared" si="50"/>
        <v>GGR_NGDPHaiti</v>
      </c>
      <c r="E3226" s="51" t="s">
        <v>1034</v>
      </c>
      <c r="F3226" s="51" t="s">
        <v>438</v>
      </c>
      <c r="G3226" s="51" t="s">
        <v>439</v>
      </c>
      <c r="H3226" s="51" t="s">
        <v>392</v>
      </c>
      <c r="I3226" s="51"/>
      <c r="J3226" s="51" t="s">
        <v>442</v>
      </c>
      <c r="K3226" s="51">
        <v>13.723000000000001</v>
      </c>
      <c r="L3226" s="51">
        <v>12.214</v>
      </c>
      <c r="M3226" s="51">
        <v>11.247</v>
      </c>
      <c r="N3226" s="51">
        <v>11.257</v>
      </c>
      <c r="O3226" s="51">
        <v>10.87</v>
      </c>
      <c r="P3226" s="51">
        <v>10.494</v>
      </c>
      <c r="Q3226" s="51">
        <v>10.446999999999999</v>
      </c>
      <c r="R3226" s="51">
        <v>8.2650000000000006</v>
      </c>
      <c r="S3226" s="51">
        <v>7.7249999999999996</v>
      </c>
      <c r="T3226" s="51">
        <v>7.9880000000000004</v>
      </c>
      <c r="U3226" s="51">
        <v>2020</v>
      </c>
    </row>
    <row r="3227" spans="1:21" ht="15.5">
      <c r="A3227" s="51">
        <v>263</v>
      </c>
      <c r="B3227" s="51" t="s">
        <v>1033</v>
      </c>
      <c r="C3227" s="51" t="s">
        <v>443</v>
      </c>
      <c r="D3227" s="51" t="str">
        <f t="shared" si="50"/>
        <v>GGXHaiti</v>
      </c>
      <c r="E3227" s="51" t="s">
        <v>1034</v>
      </c>
      <c r="F3227" s="51" t="s">
        <v>444</v>
      </c>
      <c r="G3227" s="51" t="s">
        <v>445</v>
      </c>
      <c r="H3227" s="51" t="s">
        <v>342</v>
      </c>
      <c r="I3227" s="51" t="s">
        <v>343</v>
      </c>
      <c r="J3227" s="51" t="s">
        <v>1039</v>
      </c>
      <c r="K3227" s="51">
        <v>93.68</v>
      </c>
      <c r="L3227" s="51">
        <v>101.91500000000001</v>
      </c>
      <c r="M3227" s="51">
        <v>98.828999999999994</v>
      </c>
      <c r="N3227" s="51">
        <v>91.814999999999998</v>
      </c>
      <c r="O3227" s="51">
        <v>89.933000000000007</v>
      </c>
      <c r="P3227" s="51">
        <v>97.688000000000002</v>
      </c>
      <c r="Q3227" s="51">
        <v>119.965</v>
      </c>
      <c r="R3227" s="51">
        <v>116.348</v>
      </c>
      <c r="S3227" s="51">
        <v>142.78299999999999</v>
      </c>
      <c r="T3227" s="51">
        <v>188.4</v>
      </c>
      <c r="U3227" s="51">
        <v>2020</v>
      </c>
    </row>
    <row r="3228" spans="1:21" ht="15.5">
      <c r="A3228" s="51">
        <v>263</v>
      </c>
      <c r="B3228" s="51" t="s">
        <v>1033</v>
      </c>
      <c r="C3228" s="51" t="s">
        <v>446</v>
      </c>
      <c r="D3228" s="51" t="str">
        <f t="shared" si="50"/>
        <v>GGX_NGDPHaiti</v>
      </c>
      <c r="E3228" s="51" t="s">
        <v>1034</v>
      </c>
      <c r="F3228" s="51" t="s">
        <v>444</v>
      </c>
      <c r="G3228" s="51" t="s">
        <v>445</v>
      </c>
      <c r="H3228" s="51" t="s">
        <v>392</v>
      </c>
      <c r="I3228" s="51"/>
      <c r="J3228" s="51" t="s">
        <v>447</v>
      </c>
      <c r="K3228" s="51">
        <v>16.434999999999999</v>
      </c>
      <c r="L3228" s="51">
        <v>16.3</v>
      </c>
      <c r="M3228" s="51">
        <v>14.974</v>
      </c>
      <c r="N3228" s="51">
        <v>12.727</v>
      </c>
      <c r="O3228" s="51">
        <v>10.855</v>
      </c>
      <c r="P3228" s="51">
        <v>10.47</v>
      </c>
      <c r="Q3228" s="51">
        <v>11.487</v>
      </c>
      <c r="R3228" s="51">
        <v>9.6489999999999991</v>
      </c>
      <c r="S3228" s="51">
        <v>10.000999999999999</v>
      </c>
      <c r="T3228" s="51">
        <v>10.843999999999999</v>
      </c>
      <c r="U3228" s="51">
        <v>2020</v>
      </c>
    </row>
    <row r="3229" spans="1:21" ht="15.5">
      <c r="A3229" s="51">
        <v>263</v>
      </c>
      <c r="B3229" s="51" t="s">
        <v>1033</v>
      </c>
      <c r="C3229" s="51" t="s">
        <v>448</v>
      </c>
      <c r="D3229" s="51" t="str">
        <f t="shared" si="50"/>
        <v>GGXCNLHaiti</v>
      </c>
      <c r="E3229" s="51" t="s">
        <v>1034</v>
      </c>
      <c r="F3229" s="51" t="s">
        <v>449</v>
      </c>
      <c r="G3229" s="51" t="s">
        <v>450</v>
      </c>
      <c r="H3229" s="51" t="s">
        <v>342</v>
      </c>
      <c r="I3229" s="51" t="s">
        <v>343</v>
      </c>
      <c r="J3229" s="51" t="s">
        <v>1039</v>
      </c>
      <c r="K3229" s="51">
        <v>-15.457000000000001</v>
      </c>
      <c r="L3229" s="51">
        <v>-25.55</v>
      </c>
      <c r="M3229" s="51">
        <v>-24.594000000000001</v>
      </c>
      <c r="N3229" s="51">
        <v>-10.603999999999999</v>
      </c>
      <c r="O3229" s="51">
        <v>0.127</v>
      </c>
      <c r="P3229" s="51">
        <v>0.218</v>
      </c>
      <c r="Q3229" s="51">
        <v>-10.858000000000001</v>
      </c>
      <c r="R3229" s="51">
        <v>-16.683</v>
      </c>
      <c r="S3229" s="51">
        <v>-32.493000000000002</v>
      </c>
      <c r="T3229" s="51">
        <v>-49.621000000000002</v>
      </c>
      <c r="U3229" s="51">
        <v>2020</v>
      </c>
    </row>
    <row r="3230" spans="1:21" ht="15.5">
      <c r="A3230" s="51">
        <v>263</v>
      </c>
      <c r="B3230" s="51" t="s">
        <v>1033</v>
      </c>
      <c r="C3230" s="51" t="s">
        <v>451</v>
      </c>
      <c r="D3230" s="51" t="str">
        <f t="shared" si="50"/>
        <v>GGXCNL_NGDPHaiti</v>
      </c>
      <c r="E3230" s="51" t="s">
        <v>1034</v>
      </c>
      <c r="F3230" s="51" t="s">
        <v>449</v>
      </c>
      <c r="G3230" s="51" t="s">
        <v>450</v>
      </c>
      <c r="H3230" s="51" t="s">
        <v>392</v>
      </c>
      <c r="I3230" s="51"/>
      <c r="J3230" s="51" t="s">
        <v>452</v>
      </c>
      <c r="K3230" s="51">
        <v>-2.7120000000000002</v>
      </c>
      <c r="L3230" s="51">
        <v>-4.0860000000000003</v>
      </c>
      <c r="M3230" s="51">
        <v>-3.726</v>
      </c>
      <c r="N3230" s="51">
        <v>-1.47</v>
      </c>
      <c r="O3230" s="51">
        <v>1.4999999999999999E-2</v>
      </c>
      <c r="P3230" s="51">
        <v>2.3E-2</v>
      </c>
      <c r="Q3230" s="51">
        <v>-1.04</v>
      </c>
      <c r="R3230" s="51">
        <v>-1.3839999999999999</v>
      </c>
      <c r="S3230" s="51">
        <v>-2.2759999999999998</v>
      </c>
      <c r="T3230" s="51">
        <v>-2.8559999999999999</v>
      </c>
      <c r="U3230" s="51">
        <v>2020</v>
      </c>
    </row>
    <row r="3231" spans="1:21" ht="15.5">
      <c r="A3231" s="51">
        <v>263</v>
      </c>
      <c r="B3231" s="51" t="s">
        <v>1033</v>
      </c>
      <c r="C3231" s="51" t="s">
        <v>453</v>
      </c>
      <c r="D3231" s="51" t="str">
        <f t="shared" si="50"/>
        <v>GGSBHaiti</v>
      </c>
      <c r="E3231" s="51" t="s">
        <v>1034</v>
      </c>
      <c r="F3231" s="51" t="s">
        <v>454</v>
      </c>
      <c r="G3231" s="51" t="s">
        <v>455</v>
      </c>
      <c r="H3231" s="51" t="s">
        <v>342</v>
      </c>
      <c r="I3231" s="51" t="s">
        <v>343</v>
      </c>
      <c r="J3231" s="51"/>
      <c r="K3231" s="51"/>
      <c r="L3231" s="51"/>
      <c r="M3231" s="51"/>
      <c r="N3231" s="51"/>
      <c r="O3231" s="51"/>
      <c r="P3231" s="51"/>
      <c r="Q3231" s="51"/>
      <c r="R3231" s="51"/>
      <c r="S3231" s="51"/>
      <c r="T3231" s="51"/>
      <c r="U3231" s="51"/>
    </row>
    <row r="3232" spans="1:21" ht="15.5">
      <c r="A3232" s="51">
        <v>263</v>
      </c>
      <c r="B3232" s="51" t="s">
        <v>1033</v>
      </c>
      <c r="C3232" s="51" t="s">
        <v>456</v>
      </c>
      <c r="D3232" s="51" t="str">
        <f t="shared" si="50"/>
        <v>GGSB_NPGDPHaiti</v>
      </c>
      <c r="E3232" s="51" t="s">
        <v>1034</v>
      </c>
      <c r="F3232" s="51" t="s">
        <v>454</v>
      </c>
      <c r="G3232" s="51" t="s">
        <v>455</v>
      </c>
      <c r="H3232" s="51" t="s">
        <v>380</v>
      </c>
      <c r="I3232" s="51"/>
      <c r="J3232" s="51"/>
      <c r="K3232" s="51"/>
      <c r="L3232" s="51"/>
      <c r="M3232" s="51"/>
      <c r="N3232" s="51"/>
      <c r="O3232" s="51"/>
      <c r="P3232" s="51"/>
      <c r="Q3232" s="51"/>
      <c r="R3232" s="51"/>
      <c r="S3232" s="51"/>
      <c r="T3232" s="51"/>
      <c r="U3232" s="51"/>
    </row>
    <row r="3233" spans="1:21" ht="15.5">
      <c r="A3233" s="51">
        <v>263</v>
      </c>
      <c r="B3233" s="51" t="s">
        <v>1033</v>
      </c>
      <c r="C3233" s="51" t="s">
        <v>457</v>
      </c>
      <c r="D3233" s="51" t="str">
        <f t="shared" si="50"/>
        <v>GGXONLBHaiti</v>
      </c>
      <c r="E3233" s="51" t="s">
        <v>1034</v>
      </c>
      <c r="F3233" s="51" t="s">
        <v>458</v>
      </c>
      <c r="G3233" s="51" t="s">
        <v>459</v>
      </c>
      <c r="H3233" s="51" t="s">
        <v>342</v>
      </c>
      <c r="I3233" s="51" t="s">
        <v>343</v>
      </c>
      <c r="J3233" s="51" t="s">
        <v>1039</v>
      </c>
      <c r="K3233" s="51">
        <v>-14.311999999999999</v>
      </c>
      <c r="L3233" s="51">
        <v>-24.247</v>
      </c>
      <c r="M3233" s="51">
        <v>-23.033999999999999</v>
      </c>
      <c r="N3233" s="51">
        <v>-9.9019999999999992</v>
      </c>
      <c r="O3233" s="51">
        <v>1.627</v>
      </c>
      <c r="P3233" s="51">
        <v>1.607</v>
      </c>
      <c r="Q3233" s="51">
        <v>-8.9220000000000006</v>
      </c>
      <c r="R3233" s="51">
        <v>-13.285</v>
      </c>
      <c r="S3233" s="51">
        <v>-28.888999999999999</v>
      </c>
      <c r="T3233" s="51">
        <v>-45.317</v>
      </c>
      <c r="U3233" s="51">
        <v>2020</v>
      </c>
    </row>
    <row r="3234" spans="1:21" ht="15.5">
      <c r="A3234" s="51">
        <v>263</v>
      </c>
      <c r="B3234" s="51" t="s">
        <v>1033</v>
      </c>
      <c r="C3234" s="51" t="s">
        <v>460</v>
      </c>
      <c r="D3234" s="51" t="str">
        <f t="shared" si="50"/>
        <v>GGXONLB_NGDPHaiti</v>
      </c>
      <c r="E3234" s="51" t="s">
        <v>1034</v>
      </c>
      <c r="F3234" s="51" t="s">
        <v>458</v>
      </c>
      <c r="G3234" s="51" t="s">
        <v>459</v>
      </c>
      <c r="H3234" s="51" t="s">
        <v>392</v>
      </c>
      <c r="I3234" s="51"/>
      <c r="J3234" s="51" t="s">
        <v>461</v>
      </c>
      <c r="K3234" s="51">
        <v>-2.5110000000000001</v>
      </c>
      <c r="L3234" s="51">
        <v>-3.8780000000000001</v>
      </c>
      <c r="M3234" s="51">
        <v>-3.49</v>
      </c>
      <c r="N3234" s="51">
        <v>-1.373</v>
      </c>
      <c r="O3234" s="51">
        <v>0.19600000000000001</v>
      </c>
      <c r="P3234" s="51">
        <v>0.17199999999999999</v>
      </c>
      <c r="Q3234" s="51">
        <v>-0.85399999999999998</v>
      </c>
      <c r="R3234" s="51">
        <v>-1.1020000000000001</v>
      </c>
      <c r="S3234" s="51">
        <v>-2.024</v>
      </c>
      <c r="T3234" s="51">
        <v>-2.6080000000000001</v>
      </c>
      <c r="U3234" s="51">
        <v>2020</v>
      </c>
    </row>
    <row r="3235" spans="1:21" ht="15.5">
      <c r="A3235" s="51">
        <v>263</v>
      </c>
      <c r="B3235" s="51" t="s">
        <v>1033</v>
      </c>
      <c r="C3235" s="51" t="s">
        <v>462</v>
      </c>
      <c r="D3235" s="51" t="str">
        <f t="shared" si="50"/>
        <v>GGXWDNHaiti</v>
      </c>
      <c r="E3235" s="51" t="s">
        <v>1034</v>
      </c>
      <c r="F3235" s="51" t="s">
        <v>463</v>
      </c>
      <c r="G3235" s="51" t="s">
        <v>464</v>
      </c>
      <c r="H3235" s="51" t="s">
        <v>342</v>
      </c>
      <c r="I3235" s="51" t="s">
        <v>343</v>
      </c>
      <c r="J3235" s="51"/>
      <c r="K3235" s="51"/>
      <c r="L3235" s="51"/>
      <c r="M3235" s="51"/>
      <c r="N3235" s="51"/>
      <c r="O3235" s="51"/>
      <c r="P3235" s="51"/>
      <c r="Q3235" s="51"/>
      <c r="R3235" s="51"/>
      <c r="S3235" s="51"/>
      <c r="T3235" s="51"/>
      <c r="U3235" s="51"/>
    </row>
    <row r="3236" spans="1:21" ht="15.5">
      <c r="A3236" s="51">
        <v>263</v>
      </c>
      <c r="B3236" s="51" t="s">
        <v>1033</v>
      </c>
      <c r="C3236" s="51" t="s">
        <v>465</v>
      </c>
      <c r="D3236" s="51" t="str">
        <f t="shared" si="50"/>
        <v>GGXWDN_NGDPHaiti</v>
      </c>
      <c r="E3236" s="51" t="s">
        <v>1034</v>
      </c>
      <c r="F3236" s="51" t="s">
        <v>463</v>
      </c>
      <c r="G3236" s="51" t="s">
        <v>464</v>
      </c>
      <c r="H3236" s="51" t="s">
        <v>392</v>
      </c>
      <c r="I3236" s="51"/>
      <c r="J3236" s="51"/>
      <c r="K3236" s="51"/>
      <c r="L3236" s="51"/>
      <c r="M3236" s="51"/>
      <c r="N3236" s="51"/>
      <c r="O3236" s="51"/>
      <c r="P3236" s="51"/>
      <c r="Q3236" s="51"/>
      <c r="R3236" s="51"/>
      <c r="S3236" s="51"/>
      <c r="T3236" s="51"/>
      <c r="U3236" s="51"/>
    </row>
    <row r="3237" spans="1:21" ht="15.5">
      <c r="A3237" s="51">
        <v>263</v>
      </c>
      <c r="B3237" s="51" t="s">
        <v>1033</v>
      </c>
      <c r="C3237" s="51" t="s">
        <v>466</v>
      </c>
      <c r="D3237" s="51" t="str">
        <f t="shared" si="50"/>
        <v>GGXWDGHaiti</v>
      </c>
      <c r="E3237" s="51" t="s">
        <v>1034</v>
      </c>
      <c r="F3237" s="51" t="s">
        <v>467</v>
      </c>
      <c r="G3237" s="51" t="s">
        <v>468</v>
      </c>
      <c r="H3237" s="51" t="s">
        <v>342</v>
      </c>
      <c r="I3237" s="51" t="s">
        <v>343</v>
      </c>
      <c r="J3237" s="51" t="s">
        <v>1039</v>
      </c>
      <c r="K3237" s="51">
        <v>136.983</v>
      </c>
      <c r="L3237" s="51">
        <v>161.24</v>
      </c>
      <c r="M3237" s="51">
        <v>144.119</v>
      </c>
      <c r="N3237" s="51">
        <v>171.92099999999999</v>
      </c>
      <c r="O3237" s="51">
        <v>205.72200000000001</v>
      </c>
      <c r="P3237" s="51">
        <v>229.625</v>
      </c>
      <c r="Q3237" s="51">
        <v>266.87200000000001</v>
      </c>
      <c r="R3237" s="51">
        <v>365.23099999999999</v>
      </c>
      <c r="S3237" s="51">
        <v>358.83199999999999</v>
      </c>
      <c r="T3237" s="51">
        <v>450.88900000000001</v>
      </c>
      <c r="U3237" s="51">
        <v>2020</v>
      </c>
    </row>
    <row r="3238" spans="1:21" ht="15.5">
      <c r="A3238" s="51">
        <v>263</v>
      </c>
      <c r="B3238" s="51" t="s">
        <v>1033</v>
      </c>
      <c r="C3238" s="51" t="s">
        <v>469</v>
      </c>
      <c r="D3238" s="51" t="str">
        <f t="shared" si="50"/>
        <v>GGXWDG_NGDPHaiti</v>
      </c>
      <c r="E3238" s="51" t="s">
        <v>1034</v>
      </c>
      <c r="F3238" s="51" t="s">
        <v>467</v>
      </c>
      <c r="G3238" s="51" t="s">
        <v>468</v>
      </c>
      <c r="H3238" s="51" t="s">
        <v>392</v>
      </c>
      <c r="I3238" s="51"/>
      <c r="J3238" s="51" t="s">
        <v>470</v>
      </c>
      <c r="K3238" s="51">
        <v>24.032</v>
      </c>
      <c r="L3238" s="51">
        <v>25.789000000000001</v>
      </c>
      <c r="M3238" s="51">
        <v>21.835999999999999</v>
      </c>
      <c r="N3238" s="51">
        <v>23.831</v>
      </c>
      <c r="O3238" s="51">
        <v>24.83</v>
      </c>
      <c r="P3238" s="51">
        <v>24.611999999999998</v>
      </c>
      <c r="Q3238" s="51">
        <v>25.553000000000001</v>
      </c>
      <c r="R3238" s="51">
        <v>30.288</v>
      </c>
      <c r="S3238" s="51">
        <v>25.134</v>
      </c>
      <c r="T3238" s="51">
        <v>25.952999999999999</v>
      </c>
      <c r="U3238" s="51">
        <v>2020</v>
      </c>
    </row>
    <row r="3239" spans="1:21" ht="15.5">
      <c r="A3239" s="51">
        <v>263</v>
      </c>
      <c r="B3239" s="51" t="s">
        <v>1033</v>
      </c>
      <c r="C3239" s="51" t="s">
        <v>471</v>
      </c>
      <c r="D3239" s="51" t="str">
        <f t="shared" si="50"/>
        <v>NGDP_FYHaiti</v>
      </c>
      <c r="E3239" s="51" t="s">
        <v>1034</v>
      </c>
      <c r="F3239" s="51" t="s">
        <v>472</v>
      </c>
      <c r="G3239" s="51" t="s">
        <v>473</v>
      </c>
      <c r="H3239" s="51" t="s">
        <v>342</v>
      </c>
      <c r="I3239" s="51" t="s">
        <v>343</v>
      </c>
      <c r="J3239" s="51" t="s">
        <v>1039</v>
      </c>
      <c r="K3239" s="51">
        <v>569.99199999999996</v>
      </c>
      <c r="L3239" s="51">
        <v>625.23400000000004</v>
      </c>
      <c r="M3239" s="51">
        <v>660.02</v>
      </c>
      <c r="N3239" s="51">
        <v>721.43200000000002</v>
      </c>
      <c r="O3239" s="51">
        <v>828.51499999999999</v>
      </c>
      <c r="P3239" s="51">
        <v>932.98099999999999</v>
      </c>
      <c r="Q3239" s="51">
        <v>1044.4000000000001</v>
      </c>
      <c r="R3239" s="51">
        <v>1205.8399999999999</v>
      </c>
      <c r="S3239" s="51">
        <v>1427.67</v>
      </c>
      <c r="T3239" s="51">
        <v>1737.34</v>
      </c>
      <c r="U3239" s="51">
        <v>2020</v>
      </c>
    </row>
    <row r="3240" spans="1:21" ht="15.5">
      <c r="A3240" s="51">
        <v>263</v>
      </c>
      <c r="B3240" s="51" t="s">
        <v>1033</v>
      </c>
      <c r="C3240" s="51" t="s">
        <v>474</v>
      </c>
      <c r="D3240" s="51" t="str">
        <f t="shared" si="50"/>
        <v>BCAHaiti</v>
      </c>
      <c r="E3240" s="51" t="s">
        <v>1034</v>
      </c>
      <c r="F3240" s="51" t="s">
        <v>475</v>
      </c>
      <c r="G3240" s="51" t="s">
        <v>476</v>
      </c>
      <c r="H3240" s="51" t="s">
        <v>352</v>
      </c>
      <c r="I3240" s="51" t="s">
        <v>343</v>
      </c>
      <c r="J3240" s="51" t="s">
        <v>1040</v>
      </c>
      <c r="K3240" s="51">
        <v>-0.44900000000000001</v>
      </c>
      <c r="L3240" s="51">
        <v>-0.56100000000000005</v>
      </c>
      <c r="M3240" s="51">
        <v>-0.752</v>
      </c>
      <c r="N3240" s="51">
        <v>-0.26600000000000001</v>
      </c>
      <c r="O3240" s="51">
        <v>-0.439</v>
      </c>
      <c r="P3240" s="51">
        <v>-0.60199999999999998</v>
      </c>
      <c r="Q3240" s="51">
        <v>-0.69899999999999995</v>
      </c>
      <c r="R3240" s="51">
        <v>-0.247</v>
      </c>
      <c r="S3240" s="51">
        <v>0.78100000000000003</v>
      </c>
      <c r="T3240" s="51">
        <v>-0.20100000000000001</v>
      </c>
      <c r="U3240" s="51">
        <v>2020</v>
      </c>
    </row>
    <row r="3241" spans="1:21" ht="15.5">
      <c r="A3241" s="51">
        <v>263</v>
      </c>
      <c r="B3241" s="51" t="s">
        <v>1033</v>
      </c>
      <c r="C3241" s="51" t="s">
        <v>478</v>
      </c>
      <c r="D3241" s="51" t="str">
        <f t="shared" si="50"/>
        <v>BCA_NGDPDHaiti</v>
      </c>
      <c r="E3241" s="51" t="s">
        <v>1034</v>
      </c>
      <c r="F3241" s="51" t="s">
        <v>475</v>
      </c>
      <c r="G3241" s="51" t="s">
        <v>476</v>
      </c>
      <c r="H3241" s="51" t="s">
        <v>392</v>
      </c>
      <c r="I3241" s="51"/>
      <c r="J3241" s="51" t="s">
        <v>479</v>
      </c>
      <c r="K3241" s="51">
        <v>-3.2770000000000001</v>
      </c>
      <c r="L3241" s="51">
        <v>-3.8679999999999999</v>
      </c>
      <c r="M3241" s="51">
        <v>-5.0880000000000001</v>
      </c>
      <c r="N3241" s="51">
        <v>-1.788</v>
      </c>
      <c r="O3241" s="51">
        <v>-3.194</v>
      </c>
      <c r="P3241" s="51">
        <v>-4.2320000000000002</v>
      </c>
      <c r="Q3241" s="51">
        <v>-4.3760000000000003</v>
      </c>
      <c r="R3241" s="51">
        <v>-1.724</v>
      </c>
      <c r="S3241" s="51">
        <v>5.468</v>
      </c>
      <c r="T3241" s="51">
        <v>-0.89800000000000002</v>
      </c>
      <c r="U3241" s="51">
        <v>2019</v>
      </c>
    </row>
    <row r="3242" spans="1:21" ht="15.5">
      <c r="A3242" s="51">
        <v>268</v>
      </c>
      <c r="B3242" s="51" t="s">
        <v>1041</v>
      </c>
      <c r="C3242" s="51" t="s">
        <v>338</v>
      </c>
      <c r="D3242" s="51" t="str">
        <f t="shared" si="50"/>
        <v>NGDP_RHonduras</v>
      </c>
      <c r="E3242" s="51" t="s">
        <v>266</v>
      </c>
      <c r="F3242" s="51" t="s">
        <v>340</v>
      </c>
      <c r="G3242" s="51" t="s">
        <v>341</v>
      </c>
      <c r="H3242" s="51" t="s">
        <v>342</v>
      </c>
      <c r="I3242" s="51" t="s">
        <v>343</v>
      </c>
      <c r="J3242" s="51" t="s">
        <v>1042</v>
      </c>
      <c r="K3242" s="51">
        <v>172.81</v>
      </c>
      <c r="L3242" s="51">
        <v>177.63399999999999</v>
      </c>
      <c r="M3242" s="51">
        <v>183.06700000000001</v>
      </c>
      <c r="N3242" s="51">
        <v>190.096</v>
      </c>
      <c r="O3242" s="51">
        <v>197.49700000000001</v>
      </c>
      <c r="P3242" s="51">
        <v>207.06100000000001</v>
      </c>
      <c r="Q3242" s="51">
        <v>214.71600000000001</v>
      </c>
      <c r="R3242" s="51">
        <v>220.40899999999999</v>
      </c>
      <c r="S3242" s="51">
        <v>202.77600000000001</v>
      </c>
      <c r="T3242" s="51">
        <v>211.90100000000001</v>
      </c>
      <c r="U3242" s="51">
        <v>2019</v>
      </c>
    </row>
    <row r="3243" spans="1:21" ht="15.5">
      <c r="A3243" s="51">
        <v>268</v>
      </c>
      <c r="B3243" s="51" t="s">
        <v>1041</v>
      </c>
      <c r="C3243" s="51" t="s">
        <v>345</v>
      </c>
      <c r="D3243" s="51" t="str">
        <f t="shared" si="50"/>
        <v>NGDP_RPCHHonduras</v>
      </c>
      <c r="E3243" s="51" t="s">
        <v>266</v>
      </c>
      <c r="F3243" s="51" t="s">
        <v>340</v>
      </c>
      <c r="G3243" s="51" t="s">
        <v>346</v>
      </c>
      <c r="H3243" s="51" t="s">
        <v>347</v>
      </c>
      <c r="I3243" s="51"/>
      <c r="J3243" s="51" t="s">
        <v>348</v>
      </c>
      <c r="K3243" s="51">
        <v>4.1289999999999996</v>
      </c>
      <c r="L3243" s="51">
        <v>2.7919999999999998</v>
      </c>
      <c r="M3243" s="51">
        <v>3.0579999999999998</v>
      </c>
      <c r="N3243" s="51">
        <v>3.84</v>
      </c>
      <c r="O3243" s="51">
        <v>3.8929999999999998</v>
      </c>
      <c r="P3243" s="51">
        <v>4.843</v>
      </c>
      <c r="Q3243" s="51">
        <v>3.6970000000000001</v>
      </c>
      <c r="R3243" s="51">
        <v>2.6509999999999998</v>
      </c>
      <c r="S3243" s="51">
        <v>-8</v>
      </c>
      <c r="T3243" s="51">
        <v>4.5</v>
      </c>
      <c r="U3243" s="51">
        <v>2019</v>
      </c>
    </row>
    <row r="3244" spans="1:21" ht="15.5">
      <c r="A3244" s="51">
        <v>268</v>
      </c>
      <c r="B3244" s="51" t="s">
        <v>1041</v>
      </c>
      <c r="C3244" s="51" t="s">
        <v>349</v>
      </c>
      <c r="D3244" s="51" t="str">
        <f t="shared" si="50"/>
        <v>NGDPHonduras</v>
      </c>
      <c r="E3244" s="51" t="s">
        <v>266</v>
      </c>
      <c r="F3244" s="51" t="s">
        <v>155</v>
      </c>
      <c r="G3244" s="51" t="s">
        <v>350</v>
      </c>
      <c r="H3244" s="51" t="s">
        <v>342</v>
      </c>
      <c r="I3244" s="51" t="s">
        <v>343</v>
      </c>
      <c r="J3244" s="51" t="s">
        <v>1042</v>
      </c>
      <c r="K3244" s="51">
        <v>361.34899999999999</v>
      </c>
      <c r="L3244" s="51">
        <v>376.53899999999999</v>
      </c>
      <c r="M3244" s="51">
        <v>414.63400000000001</v>
      </c>
      <c r="N3244" s="51">
        <v>460.40499999999997</v>
      </c>
      <c r="O3244" s="51">
        <v>495.92200000000003</v>
      </c>
      <c r="P3244" s="51">
        <v>543.40300000000002</v>
      </c>
      <c r="Q3244" s="51">
        <v>574.24300000000005</v>
      </c>
      <c r="R3244" s="51">
        <v>615.05100000000004</v>
      </c>
      <c r="S3244" s="51">
        <v>589.94799999999998</v>
      </c>
      <c r="T3244" s="51">
        <v>643.07399999999996</v>
      </c>
      <c r="U3244" s="51">
        <v>2019</v>
      </c>
    </row>
    <row r="3245" spans="1:21" ht="15.5">
      <c r="A3245" s="51">
        <v>268</v>
      </c>
      <c r="B3245" s="51" t="s">
        <v>1041</v>
      </c>
      <c r="C3245" s="51" t="s">
        <v>157</v>
      </c>
      <c r="D3245" s="51" t="str">
        <f t="shared" si="50"/>
        <v>NGDPDHonduras</v>
      </c>
      <c r="E3245" s="51" t="s">
        <v>266</v>
      </c>
      <c r="F3245" s="51" t="s">
        <v>155</v>
      </c>
      <c r="G3245" s="51" t="s">
        <v>351</v>
      </c>
      <c r="H3245" s="51" t="s">
        <v>352</v>
      </c>
      <c r="I3245" s="51" t="s">
        <v>343</v>
      </c>
      <c r="J3245" s="51" t="s">
        <v>353</v>
      </c>
      <c r="K3245" s="51">
        <v>18.527000000000001</v>
      </c>
      <c r="L3245" s="51">
        <v>18.497</v>
      </c>
      <c r="M3245" s="51">
        <v>19.754999999999999</v>
      </c>
      <c r="N3245" s="51">
        <v>20.978000000000002</v>
      </c>
      <c r="O3245" s="51">
        <v>21.713999999999999</v>
      </c>
      <c r="P3245" s="51">
        <v>23.137</v>
      </c>
      <c r="Q3245" s="51">
        <v>23.856999999999999</v>
      </c>
      <c r="R3245" s="51">
        <v>24.920999999999999</v>
      </c>
      <c r="S3245" s="51">
        <v>23.690999999999999</v>
      </c>
      <c r="T3245" s="51">
        <v>26.161000000000001</v>
      </c>
      <c r="U3245" s="51">
        <v>2019</v>
      </c>
    </row>
    <row r="3246" spans="1:21" ht="15.5">
      <c r="A3246" s="51">
        <v>268</v>
      </c>
      <c r="B3246" s="51" t="s">
        <v>1041</v>
      </c>
      <c r="C3246" s="51" t="s">
        <v>354</v>
      </c>
      <c r="D3246" s="51" t="str">
        <f t="shared" si="50"/>
        <v>PPPGDPHonduras</v>
      </c>
      <c r="E3246" s="51" t="s">
        <v>266</v>
      </c>
      <c r="F3246" s="51" t="s">
        <v>155</v>
      </c>
      <c r="G3246" s="51" t="s">
        <v>355</v>
      </c>
      <c r="H3246" s="51" t="s">
        <v>356</v>
      </c>
      <c r="I3246" s="51" t="s">
        <v>343</v>
      </c>
      <c r="J3246" s="51" t="s">
        <v>353</v>
      </c>
      <c r="K3246" s="51">
        <v>34.844000000000001</v>
      </c>
      <c r="L3246" s="51">
        <v>36.445999999999998</v>
      </c>
      <c r="M3246" s="51">
        <v>39.875999999999998</v>
      </c>
      <c r="N3246" s="51">
        <v>43.954999999999998</v>
      </c>
      <c r="O3246" s="51">
        <v>47.719000000000001</v>
      </c>
      <c r="P3246" s="51">
        <v>52.444000000000003</v>
      </c>
      <c r="Q3246" s="51">
        <v>55.689</v>
      </c>
      <c r="R3246" s="51">
        <v>58.186</v>
      </c>
      <c r="S3246" s="51">
        <v>54.18</v>
      </c>
      <c r="T3246" s="51">
        <v>57.649000000000001</v>
      </c>
      <c r="U3246" s="51">
        <v>2019</v>
      </c>
    </row>
    <row r="3247" spans="1:21" ht="15.5">
      <c r="A3247" s="51">
        <v>268</v>
      </c>
      <c r="B3247" s="51" t="s">
        <v>1041</v>
      </c>
      <c r="C3247" s="51" t="s">
        <v>357</v>
      </c>
      <c r="D3247" s="51" t="str">
        <f t="shared" si="50"/>
        <v>NGDP_DHonduras</v>
      </c>
      <c r="E3247" s="51" t="s">
        <v>266</v>
      </c>
      <c r="F3247" s="51" t="s">
        <v>358</v>
      </c>
      <c r="G3247" s="51" t="s">
        <v>359</v>
      </c>
      <c r="H3247" s="51" t="s">
        <v>360</v>
      </c>
      <c r="I3247" s="51"/>
      <c r="J3247" s="51" t="s">
        <v>361</v>
      </c>
      <c r="K3247" s="51">
        <v>209.101</v>
      </c>
      <c r="L3247" s="51">
        <v>211.97399999999999</v>
      </c>
      <c r="M3247" s="51">
        <v>226.49299999999999</v>
      </c>
      <c r="N3247" s="51">
        <v>242.196</v>
      </c>
      <c r="O3247" s="51">
        <v>251.10400000000001</v>
      </c>
      <c r="P3247" s="51">
        <v>262.43599999999998</v>
      </c>
      <c r="Q3247" s="51">
        <v>267.44299999999998</v>
      </c>
      <c r="R3247" s="51">
        <v>279.05</v>
      </c>
      <c r="S3247" s="51">
        <v>290.93599999999998</v>
      </c>
      <c r="T3247" s="51">
        <v>303.47899999999998</v>
      </c>
      <c r="U3247" s="51">
        <v>2019</v>
      </c>
    </row>
    <row r="3248" spans="1:21" ht="15.5">
      <c r="A3248" s="51">
        <v>268</v>
      </c>
      <c r="B3248" s="51" t="s">
        <v>1041</v>
      </c>
      <c r="C3248" s="51" t="s">
        <v>362</v>
      </c>
      <c r="D3248" s="51" t="str">
        <f t="shared" si="50"/>
        <v>NGDPRPCHonduras</v>
      </c>
      <c r="E3248" s="51" t="s">
        <v>266</v>
      </c>
      <c r="F3248" s="51" t="s">
        <v>363</v>
      </c>
      <c r="G3248" s="51" t="s">
        <v>364</v>
      </c>
      <c r="H3248" s="51" t="s">
        <v>342</v>
      </c>
      <c r="I3248" s="51" t="s">
        <v>333</v>
      </c>
      <c r="J3248" s="51" t="s">
        <v>365</v>
      </c>
      <c r="K3248" s="51">
        <v>19999.59</v>
      </c>
      <c r="L3248" s="51">
        <v>20189.11</v>
      </c>
      <c r="M3248" s="51">
        <v>20441.599999999999</v>
      </c>
      <c r="N3248" s="51">
        <v>20860.11</v>
      </c>
      <c r="O3248" s="51">
        <v>21298.04</v>
      </c>
      <c r="P3248" s="51">
        <v>21943.97</v>
      </c>
      <c r="Q3248" s="51">
        <v>22362.35</v>
      </c>
      <c r="R3248" s="51">
        <v>22558.91</v>
      </c>
      <c r="S3248" s="51">
        <v>20395.89</v>
      </c>
      <c r="T3248" s="51">
        <v>20945.75</v>
      </c>
      <c r="U3248" s="51">
        <v>2019</v>
      </c>
    </row>
    <row r="3249" spans="1:21" ht="15.5">
      <c r="A3249" s="51">
        <v>268</v>
      </c>
      <c r="B3249" s="51" t="s">
        <v>1041</v>
      </c>
      <c r="C3249" s="51" t="s">
        <v>366</v>
      </c>
      <c r="D3249" s="51" t="str">
        <f t="shared" si="50"/>
        <v>NGDPRPPPPCHonduras</v>
      </c>
      <c r="E3249" s="51" t="s">
        <v>266</v>
      </c>
      <c r="F3249" s="51" t="s">
        <v>363</v>
      </c>
      <c r="G3249" s="51" t="s">
        <v>367</v>
      </c>
      <c r="H3249" s="51" t="s">
        <v>368</v>
      </c>
      <c r="I3249" s="51" t="s">
        <v>333</v>
      </c>
      <c r="J3249" s="51" t="s">
        <v>365</v>
      </c>
      <c r="K3249" s="51">
        <v>5065.46</v>
      </c>
      <c r="L3249" s="51">
        <v>5113.46</v>
      </c>
      <c r="M3249" s="51">
        <v>5177.42</v>
      </c>
      <c r="N3249" s="51">
        <v>5283.41</v>
      </c>
      <c r="O3249" s="51">
        <v>5394.33</v>
      </c>
      <c r="P3249" s="51">
        <v>5557.93</v>
      </c>
      <c r="Q3249" s="51">
        <v>5663.9</v>
      </c>
      <c r="R3249" s="51">
        <v>5713.68</v>
      </c>
      <c r="S3249" s="51">
        <v>5165.84</v>
      </c>
      <c r="T3249" s="51">
        <v>5305.1</v>
      </c>
      <c r="U3249" s="51">
        <v>2019</v>
      </c>
    </row>
    <row r="3250" spans="1:21" ht="15.5">
      <c r="A3250" s="51">
        <v>268</v>
      </c>
      <c r="B3250" s="51" t="s">
        <v>1041</v>
      </c>
      <c r="C3250" s="51" t="s">
        <v>369</v>
      </c>
      <c r="D3250" s="51" t="str">
        <f t="shared" si="50"/>
        <v>NGDPPCHonduras</v>
      </c>
      <c r="E3250" s="51" t="s">
        <v>266</v>
      </c>
      <c r="F3250" s="51" t="s">
        <v>370</v>
      </c>
      <c r="G3250" s="51" t="s">
        <v>371</v>
      </c>
      <c r="H3250" s="51" t="s">
        <v>342</v>
      </c>
      <c r="I3250" s="51" t="s">
        <v>333</v>
      </c>
      <c r="J3250" s="51" t="s">
        <v>372</v>
      </c>
      <c r="K3250" s="51">
        <v>41819.4</v>
      </c>
      <c r="L3250" s="51">
        <v>42795.76</v>
      </c>
      <c r="M3250" s="51">
        <v>46298.85</v>
      </c>
      <c r="N3250" s="51">
        <v>50522.27</v>
      </c>
      <c r="O3250" s="51">
        <v>53480.160000000003</v>
      </c>
      <c r="P3250" s="51">
        <v>57588.83</v>
      </c>
      <c r="Q3250" s="51">
        <v>59806.54</v>
      </c>
      <c r="R3250" s="51">
        <v>62950.7</v>
      </c>
      <c r="S3250" s="51">
        <v>59338.97</v>
      </c>
      <c r="T3250" s="51">
        <v>63565.87</v>
      </c>
      <c r="U3250" s="51">
        <v>2019</v>
      </c>
    </row>
    <row r="3251" spans="1:21" ht="15.5">
      <c r="A3251" s="51">
        <v>268</v>
      </c>
      <c r="B3251" s="51" t="s">
        <v>1041</v>
      </c>
      <c r="C3251" s="51" t="s">
        <v>373</v>
      </c>
      <c r="D3251" s="51" t="str">
        <f t="shared" si="50"/>
        <v>NGDPDPCHonduras</v>
      </c>
      <c r="E3251" s="51" t="s">
        <v>266</v>
      </c>
      <c r="F3251" s="51" t="s">
        <v>370</v>
      </c>
      <c r="G3251" s="51" t="s">
        <v>374</v>
      </c>
      <c r="H3251" s="51" t="s">
        <v>352</v>
      </c>
      <c r="I3251" s="51" t="s">
        <v>333</v>
      </c>
      <c r="J3251" s="51" t="s">
        <v>372</v>
      </c>
      <c r="K3251" s="51">
        <v>2144.14</v>
      </c>
      <c r="L3251" s="51">
        <v>2102.31</v>
      </c>
      <c r="M3251" s="51">
        <v>2205.9</v>
      </c>
      <c r="N3251" s="51">
        <v>2302.04</v>
      </c>
      <c r="O3251" s="51">
        <v>2341.66</v>
      </c>
      <c r="P3251" s="51">
        <v>2451.9699999999998</v>
      </c>
      <c r="Q3251" s="51">
        <v>2484.69</v>
      </c>
      <c r="R3251" s="51">
        <v>2550.67</v>
      </c>
      <c r="S3251" s="51">
        <v>2382.88</v>
      </c>
      <c r="T3251" s="51">
        <v>2585.9699999999998</v>
      </c>
      <c r="U3251" s="51">
        <v>2019</v>
      </c>
    </row>
    <row r="3252" spans="1:21" ht="15.5">
      <c r="A3252" s="51">
        <v>268</v>
      </c>
      <c r="B3252" s="51" t="s">
        <v>1041</v>
      </c>
      <c r="C3252" s="51" t="s">
        <v>375</v>
      </c>
      <c r="D3252" s="51" t="str">
        <f t="shared" si="50"/>
        <v>PPPPCHonduras</v>
      </c>
      <c r="E3252" s="51" t="s">
        <v>266</v>
      </c>
      <c r="F3252" s="51" t="s">
        <v>370</v>
      </c>
      <c r="G3252" s="51" t="s">
        <v>376</v>
      </c>
      <c r="H3252" s="51" t="s">
        <v>356</v>
      </c>
      <c r="I3252" s="51" t="s">
        <v>333</v>
      </c>
      <c r="J3252" s="51" t="s">
        <v>372</v>
      </c>
      <c r="K3252" s="51">
        <v>4032.58</v>
      </c>
      <c r="L3252" s="51">
        <v>4142.24</v>
      </c>
      <c r="M3252" s="51">
        <v>4452.58</v>
      </c>
      <c r="N3252" s="51">
        <v>4823.3900000000003</v>
      </c>
      <c r="O3252" s="51">
        <v>5146.0200000000004</v>
      </c>
      <c r="P3252" s="51">
        <v>5557.93</v>
      </c>
      <c r="Q3252" s="51">
        <v>5799.89</v>
      </c>
      <c r="R3252" s="51">
        <v>5955.32</v>
      </c>
      <c r="S3252" s="51">
        <v>5449.58</v>
      </c>
      <c r="T3252" s="51">
        <v>5698.47</v>
      </c>
      <c r="U3252" s="51">
        <v>2019</v>
      </c>
    </row>
    <row r="3253" spans="1:21" ht="15.5">
      <c r="A3253" s="51">
        <v>268</v>
      </c>
      <c r="B3253" s="51" t="s">
        <v>1041</v>
      </c>
      <c r="C3253" s="51" t="s">
        <v>377</v>
      </c>
      <c r="D3253" s="51" t="str">
        <f t="shared" si="50"/>
        <v>NGAP_NPGDPHonduras</v>
      </c>
      <c r="E3253" s="51" t="s">
        <v>266</v>
      </c>
      <c r="F3253" s="51" t="s">
        <v>378</v>
      </c>
      <c r="G3253" s="51" t="s">
        <v>379</v>
      </c>
      <c r="H3253" s="51" t="s">
        <v>380</v>
      </c>
      <c r="I3253" s="51"/>
      <c r="J3253" s="51"/>
      <c r="K3253" s="51"/>
      <c r="L3253" s="51"/>
      <c r="M3253" s="51"/>
      <c r="N3253" s="51"/>
      <c r="O3253" s="51"/>
      <c r="P3253" s="51"/>
      <c r="Q3253" s="51"/>
      <c r="R3253" s="51"/>
      <c r="S3253" s="51"/>
      <c r="T3253" s="51"/>
      <c r="U3253" s="51"/>
    </row>
    <row r="3254" spans="1:21" ht="15.5">
      <c r="A3254" s="51">
        <v>268</v>
      </c>
      <c r="B3254" s="51" t="s">
        <v>1041</v>
      </c>
      <c r="C3254" s="51" t="s">
        <v>381</v>
      </c>
      <c r="D3254" s="51" t="str">
        <f t="shared" si="50"/>
        <v>PPPSHHonduras</v>
      </c>
      <c r="E3254" s="51" t="s">
        <v>266</v>
      </c>
      <c r="F3254" s="51" t="s">
        <v>382</v>
      </c>
      <c r="G3254" s="51" t="s">
        <v>383</v>
      </c>
      <c r="H3254" s="51" t="s">
        <v>384</v>
      </c>
      <c r="I3254" s="51"/>
      <c r="J3254" s="51" t="s">
        <v>353</v>
      </c>
      <c r="K3254" s="51">
        <v>3.5000000000000003E-2</v>
      </c>
      <c r="L3254" s="51">
        <v>3.5000000000000003E-2</v>
      </c>
      <c r="M3254" s="51">
        <v>3.6999999999999998E-2</v>
      </c>
      <c r="N3254" s="51">
        <v>0.04</v>
      </c>
      <c r="O3254" s="51">
        <v>4.1000000000000002E-2</v>
      </c>
      <c r="P3254" s="51">
        <v>4.2999999999999997E-2</v>
      </c>
      <c r="Q3254" s="51">
        <v>4.2999999999999997E-2</v>
      </c>
      <c r="R3254" s="51">
        <v>4.2999999999999997E-2</v>
      </c>
      <c r="S3254" s="51">
        <v>4.1000000000000002E-2</v>
      </c>
      <c r="T3254" s="51">
        <v>4.1000000000000002E-2</v>
      </c>
      <c r="U3254" s="51">
        <v>2019</v>
      </c>
    </row>
    <row r="3255" spans="1:21" ht="15.5">
      <c r="A3255" s="51">
        <v>268</v>
      </c>
      <c r="B3255" s="51" t="s">
        <v>1041</v>
      </c>
      <c r="C3255" s="51" t="s">
        <v>385</v>
      </c>
      <c r="D3255" s="51" t="str">
        <f t="shared" si="50"/>
        <v>PPPEXHonduras</v>
      </c>
      <c r="E3255" s="51" t="s">
        <v>266</v>
      </c>
      <c r="F3255" s="51" t="s">
        <v>386</v>
      </c>
      <c r="G3255" s="51" t="s">
        <v>387</v>
      </c>
      <c r="H3255" s="51" t="s">
        <v>388</v>
      </c>
      <c r="I3255" s="51"/>
      <c r="J3255" s="51" t="s">
        <v>353</v>
      </c>
      <c r="K3255" s="51">
        <v>10.37</v>
      </c>
      <c r="L3255" s="51">
        <v>10.332000000000001</v>
      </c>
      <c r="M3255" s="51">
        <v>10.398</v>
      </c>
      <c r="N3255" s="51">
        <v>10.474</v>
      </c>
      <c r="O3255" s="51">
        <v>10.393000000000001</v>
      </c>
      <c r="P3255" s="51">
        <v>10.362</v>
      </c>
      <c r="Q3255" s="51">
        <v>10.311999999999999</v>
      </c>
      <c r="R3255" s="51">
        <v>10.571</v>
      </c>
      <c r="S3255" s="51">
        <v>10.888999999999999</v>
      </c>
      <c r="T3255" s="51">
        <v>11.154999999999999</v>
      </c>
      <c r="U3255" s="51">
        <v>2019</v>
      </c>
    </row>
    <row r="3256" spans="1:21" ht="15.5">
      <c r="A3256" s="51">
        <v>268</v>
      </c>
      <c r="B3256" s="51" t="s">
        <v>1041</v>
      </c>
      <c r="C3256" s="51" t="s">
        <v>389</v>
      </c>
      <c r="D3256" s="51" t="str">
        <f t="shared" si="50"/>
        <v>NID_NGDPHonduras</v>
      </c>
      <c r="E3256" s="51" t="s">
        <v>266</v>
      </c>
      <c r="F3256" s="51" t="s">
        <v>390</v>
      </c>
      <c r="G3256" s="51" t="s">
        <v>391</v>
      </c>
      <c r="H3256" s="51" t="s">
        <v>392</v>
      </c>
      <c r="I3256" s="51"/>
      <c r="J3256" s="51" t="s">
        <v>1042</v>
      </c>
      <c r="K3256" s="51">
        <v>24.564</v>
      </c>
      <c r="L3256" s="51">
        <v>21.76</v>
      </c>
      <c r="M3256" s="51">
        <v>22.184000000000001</v>
      </c>
      <c r="N3256" s="51">
        <v>25.117999999999999</v>
      </c>
      <c r="O3256" s="51">
        <v>23.376999999999999</v>
      </c>
      <c r="P3256" s="51">
        <v>24.821000000000002</v>
      </c>
      <c r="Q3256" s="51">
        <v>25.896999999999998</v>
      </c>
      <c r="R3256" s="51">
        <v>22.291</v>
      </c>
      <c r="S3256" s="51">
        <v>14.516999999999999</v>
      </c>
      <c r="T3256" s="51">
        <v>19.149000000000001</v>
      </c>
      <c r="U3256" s="51">
        <v>2019</v>
      </c>
    </row>
    <row r="3257" spans="1:21" ht="15.5">
      <c r="A3257" s="51">
        <v>268</v>
      </c>
      <c r="B3257" s="51" t="s">
        <v>1041</v>
      </c>
      <c r="C3257" s="51" t="s">
        <v>393</v>
      </c>
      <c r="D3257" s="51" t="str">
        <f t="shared" si="50"/>
        <v>NGSD_NGDPHonduras</v>
      </c>
      <c r="E3257" s="51" t="s">
        <v>266</v>
      </c>
      <c r="F3257" s="51" t="s">
        <v>394</v>
      </c>
      <c r="G3257" s="51" t="s">
        <v>395</v>
      </c>
      <c r="H3257" s="51" t="s">
        <v>392</v>
      </c>
      <c r="I3257" s="51"/>
      <c r="J3257" s="51" t="s">
        <v>1042</v>
      </c>
      <c r="K3257" s="51">
        <v>16.032</v>
      </c>
      <c r="L3257" s="51">
        <v>12.231999999999999</v>
      </c>
      <c r="M3257" s="51">
        <v>15.238</v>
      </c>
      <c r="N3257" s="51">
        <v>20.446999999999999</v>
      </c>
      <c r="O3257" s="51">
        <v>20.233000000000001</v>
      </c>
      <c r="P3257" s="51">
        <v>23.574999999999999</v>
      </c>
      <c r="Q3257" s="51">
        <v>20.114999999999998</v>
      </c>
      <c r="R3257" s="51">
        <v>20.917000000000002</v>
      </c>
      <c r="S3257" s="51">
        <v>17.29</v>
      </c>
      <c r="T3257" s="51">
        <v>16.943000000000001</v>
      </c>
      <c r="U3257" s="51">
        <v>2019</v>
      </c>
    </row>
    <row r="3258" spans="1:21" ht="15.5">
      <c r="A3258" s="51">
        <v>268</v>
      </c>
      <c r="B3258" s="51" t="s">
        <v>1041</v>
      </c>
      <c r="C3258" s="51" t="s">
        <v>396</v>
      </c>
      <c r="D3258" s="51" t="str">
        <f t="shared" si="50"/>
        <v>PCPIHonduras</v>
      </c>
      <c r="E3258" s="51" t="s">
        <v>266</v>
      </c>
      <c r="F3258" s="51" t="s">
        <v>397</v>
      </c>
      <c r="G3258" s="51" t="s">
        <v>398</v>
      </c>
      <c r="H3258" s="51" t="s">
        <v>360</v>
      </c>
      <c r="I3258" s="51"/>
      <c r="J3258" s="51" t="s">
        <v>1043</v>
      </c>
      <c r="K3258" s="51">
        <v>247.37700000000001</v>
      </c>
      <c r="L3258" s="51">
        <v>260.20600000000002</v>
      </c>
      <c r="M3258" s="51">
        <v>276.03300000000002</v>
      </c>
      <c r="N3258" s="51">
        <v>284.75</v>
      </c>
      <c r="O3258" s="51">
        <v>292.50799999999998</v>
      </c>
      <c r="P3258" s="51">
        <v>304.017</v>
      </c>
      <c r="Q3258" s="51">
        <v>317.23599999999999</v>
      </c>
      <c r="R3258" s="51">
        <v>331.08300000000003</v>
      </c>
      <c r="S3258" s="51">
        <v>342.56700000000001</v>
      </c>
      <c r="T3258" s="51">
        <v>357.33499999999998</v>
      </c>
      <c r="U3258" s="51">
        <v>2019</v>
      </c>
    </row>
    <row r="3259" spans="1:21" ht="15.5">
      <c r="A3259" s="51">
        <v>268</v>
      </c>
      <c r="B3259" s="51" t="s">
        <v>1041</v>
      </c>
      <c r="C3259" s="51" t="s">
        <v>400</v>
      </c>
      <c r="D3259" s="51" t="str">
        <f t="shared" si="50"/>
        <v>PCPIPCHHonduras</v>
      </c>
      <c r="E3259" s="51" t="s">
        <v>266</v>
      </c>
      <c r="F3259" s="51" t="s">
        <v>397</v>
      </c>
      <c r="G3259" s="51" t="s">
        <v>401</v>
      </c>
      <c r="H3259" s="51" t="s">
        <v>347</v>
      </c>
      <c r="I3259" s="51"/>
      <c r="J3259" s="51" t="s">
        <v>402</v>
      </c>
      <c r="K3259" s="51">
        <v>5.218</v>
      </c>
      <c r="L3259" s="51">
        <v>5.1859999999999999</v>
      </c>
      <c r="M3259" s="51">
        <v>6.0819999999999999</v>
      </c>
      <c r="N3259" s="51">
        <v>3.1579999999999999</v>
      </c>
      <c r="O3259" s="51">
        <v>2.7250000000000001</v>
      </c>
      <c r="P3259" s="51">
        <v>3.9340000000000002</v>
      </c>
      <c r="Q3259" s="51">
        <v>4.3479999999999999</v>
      </c>
      <c r="R3259" s="51">
        <v>4.3650000000000002</v>
      </c>
      <c r="S3259" s="51">
        <v>3.468</v>
      </c>
      <c r="T3259" s="51">
        <v>4.3109999999999999</v>
      </c>
      <c r="U3259" s="51">
        <v>2019</v>
      </c>
    </row>
    <row r="3260" spans="1:21" ht="15.5">
      <c r="A3260" s="51">
        <v>268</v>
      </c>
      <c r="B3260" s="51" t="s">
        <v>1041</v>
      </c>
      <c r="C3260" s="51" t="s">
        <v>403</v>
      </c>
      <c r="D3260" s="51" t="str">
        <f t="shared" si="50"/>
        <v>PCPIEHonduras</v>
      </c>
      <c r="E3260" s="51" t="s">
        <v>266</v>
      </c>
      <c r="F3260" s="51" t="s">
        <v>404</v>
      </c>
      <c r="G3260" s="51" t="s">
        <v>405</v>
      </c>
      <c r="H3260" s="51" t="s">
        <v>360</v>
      </c>
      <c r="I3260" s="51"/>
      <c r="J3260" s="51" t="s">
        <v>1043</v>
      </c>
      <c r="K3260" s="51">
        <v>252.31299999999999</v>
      </c>
      <c r="L3260" s="51">
        <v>264.71899999999999</v>
      </c>
      <c r="M3260" s="51">
        <v>280.12599999999998</v>
      </c>
      <c r="N3260" s="51">
        <v>286.72800000000001</v>
      </c>
      <c r="O3260" s="51">
        <v>296.233</v>
      </c>
      <c r="P3260" s="51">
        <v>310.23899999999998</v>
      </c>
      <c r="Q3260" s="51">
        <v>323.34500000000003</v>
      </c>
      <c r="R3260" s="51">
        <v>336.55099999999999</v>
      </c>
      <c r="S3260" s="51">
        <v>350.05700000000002</v>
      </c>
      <c r="T3260" s="51">
        <v>364.93400000000003</v>
      </c>
      <c r="U3260" s="51">
        <v>2019</v>
      </c>
    </row>
    <row r="3261" spans="1:21" ht="15.5">
      <c r="A3261" s="51">
        <v>268</v>
      </c>
      <c r="B3261" s="51" t="s">
        <v>1041</v>
      </c>
      <c r="C3261" s="51" t="s">
        <v>406</v>
      </c>
      <c r="D3261" s="51" t="str">
        <f t="shared" si="50"/>
        <v>PCPIEPCHHonduras</v>
      </c>
      <c r="E3261" s="51" t="s">
        <v>266</v>
      </c>
      <c r="F3261" s="51" t="s">
        <v>404</v>
      </c>
      <c r="G3261" s="51" t="s">
        <v>407</v>
      </c>
      <c r="H3261" s="51" t="s">
        <v>347</v>
      </c>
      <c r="I3261" s="51"/>
      <c r="J3261" s="51" t="s">
        <v>408</v>
      </c>
      <c r="K3261" s="51">
        <v>5.4379999999999997</v>
      </c>
      <c r="L3261" s="51">
        <v>4.9169999999999998</v>
      </c>
      <c r="M3261" s="51">
        <v>5.82</v>
      </c>
      <c r="N3261" s="51">
        <v>2.3570000000000002</v>
      </c>
      <c r="O3261" s="51">
        <v>3.3149999999999999</v>
      </c>
      <c r="P3261" s="51">
        <v>4.7279999999999998</v>
      </c>
      <c r="Q3261" s="51">
        <v>4.2240000000000002</v>
      </c>
      <c r="R3261" s="51">
        <v>4.0839999999999996</v>
      </c>
      <c r="S3261" s="51">
        <v>4.0129999999999999</v>
      </c>
      <c r="T3261" s="51">
        <v>4.25</v>
      </c>
      <c r="U3261" s="51">
        <v>2019</v>
      </c>
    </row>
    <row r="3262" spans="1:21" ht="15.5">
      <c r="A3262" s="51">
        <v>268</v>
      </c>
      <c r="B3262" s="51" t="s">
        <v>1041</v>
      </c>
      <c r="C3262" s="51" t="s">
        <v>409</v>
      </c>
      <c r="D3262" s="51" t="str">
        <f t="shared" si="50"/>
        <v>FLIBOR6Honduras</v>
      </c>
      <c r="E3262" s="51" t="s">
        <v>266</v>
      </c>
      <c r="F3262" s="51" t="s">
        <v>410</v>
      </c>
      <c r="G3262" s="51"/>
      <c r="H3262" s="51" t="s">
        <v>384</v>
      </c>
      <c r="I3262" s="51"/>
      <c r="J3262" s="51"/>
      <c r="K3262" s="51"/>
      <c r="L3262" s="51"/>
      <c r="M3262" s="51"/>
      <c r="N3262" s="51"/>
      <c r="O3262" s="51"/>
      <c r="P3262" s="51"/>
      <c r="Q3262" s="51"/>
      <c r="R3262" s="51"/>
      <c r="S3262" s="51"/>
      <c r="T3262" s="51"/>
      <c r="U3262" s="51"/>
    </row>
    <row r="3263" spans="1:21" ht="15.5">
      <c r="A3263" s="51">
        <v>268</v>
      </c>
      <c r="B3263" s="51" t="s">
        <v>1041</v>
      </c>
      <c r="C3263" s="51" t="s">
        <v>411</v>
      </c>
      <c r="D3263" s="51" t="str">
        <f t="shared" si="50"/>
        <v>TM_RPCHHonduras</v>
      </c>
      <c r="E3263" s="51" t="s">
        <v>266</v>
      </c>
      <c r="F3263" s="51" t="s">
        <v>412</v>
      </c>
      <c r="G3263" s="51" t="s">
        <v>413</v>
      </c>
      <c r="H3263" s="51" t="s">
        <v>347</v>
      </c>
      <c r="I3263" s="51"/>
      <c r="J3263" s="51" t="s">
        <v>1044</v>
      </c>
      <c r="K3263" s="51">
        <v>0.98299999999999998</v>
      </c>
      <c r="L3263" s="51">
        <v>-0.68899999999999995</v>
      </c>
      <c r="M3263" s="51">
        <v>4.4550000000000001</v>
      </c>
      <c r="N3263" s="51">
        <v>18.649000000000001</v>
      </c>
      <c r="O3263" s="51">
        <v>1.43</v>
      </c>
      <c r="P3263" s="51">
        <v>2.633</v>
      </c>
      <c r="Q3263" s="51">
        <v>-0.59299999999999997</v>
      </c>
      <c r="R3263" s="51">
        <v>-1.45</v>
      </c>
      <c r="S3263" s="51">
        <v>-4.1859999999999999</v>
      </c>
      <c r="T3263" s="51">
        <v>4.8639999999999999</v>
      </c>
      <c r="U3263" s="51">
        <v>2019</v>
      </c>
    </row>
    <row r="3264" spans="1:21" ht="15.5">
      <c r="A3264" s="51">
        <v>268</v>
      </c>
      <c r="B3264" s="51" t="s">
        <v>1041</v>
      </c>
      <c r="C3264" s="51" t="s">
        <v>415</v>
      </c>
      <c r="D3264" s="51" t="str">
        <f t="shared" si="50"/>
        <v>TMG_RPCHHonduras</v>
      </c>
      <c r="E3264" s="51" t="s">
        <v>266</v>
      </c>
      <c r="F3264" s="51" t="s">
        <v>416</v>
      </c>
      <c r="G3264" s="51" t="s">
        <v>417</v>
      </c>
      <c r="H3264" s="51" t="s">
        <v>347</v>
      </c>
      <c r="I3264" s="51"/>
      <c r="J3264" s="51" t="s">
        <v>1044</v>
      </c>
      <c r="K3264" s="51">
        <v>0.98299999999999998</v>
      </c>
      <c r="L3264" s="51">
        <v>-0.68899999999999995</v>
      </c>
      <c r="M3264" s="51">
        <v>4.4550000000000001</v>
      </c>
      <c r="N3264" s="51">
        <v>18.649000000000001</v>
      </c>
      <c r="O3264" s="51">
        <v>1.43</v>
      </c>
      <c r="P3264" s="51">
        <v>2.633</v>
      </c>
      <c r="Q3264" s="51">
        <v>-0.59299999999999997</v>
      </c>
      <c r="R3264" s="51">
        <v>-1.45</v>
      </c>
      <c r="S3264" s="51">
        <v>-4.1859999999999999</v>
      </c>
      <c r="T3264" s="51">
        <v>4.8639999999999999</v>
      </c>
      <c r="U3264" s="51">
        <v>2019</v>
      </c>
    </row>
    <row r="3265" spans="1:21" ht="15.5">
      <c r="A3265" s="51">
        <v>268</v>
      </c>
      <c r="B3265" s="51" t="s">
        <v>1041</v>
      </c>
      <c r="C3265" s="51" t="s">
        <v>418</v>
      </c>
      <c r="D3265" s="51" t="str">
        <f t="shared" si="50"/>
        <v>TX_RPCHHonduras</v>
      </c>
      <c r="E3265" s="51" t="s">
        <v>266</v>
      </c>
      <c r="F3265" s="51" t="s">
        <v>419</v>
      </c>
      <c r="G3265" s="51" t="s">
        <v>420</v>
      </c>
      <c r="H3265" s="51" t="s">
        <v>347</v>
      </c>
      <c r="I3265" s="51"/>
      <c r="J3265" s="51" t="s">
        <v>1044</v>
      </c>
      <c r="K3265" s="51">
        <v>10.292999999999999</v>
      </c>
      <c r="L3265" s="51">
        <v>-1.038</v>
      </c>
      <c r="M3265" s="51">
        <v>1.244</v>
      </c>
      <c r="N3265" s="51">
        <v>5.7409999999999997</v>
      </c>
      <c r="O3265" s="51">
        <v>-1.202</v>
      </c>
      <c r="P3265" s="51">
        <v>5.8449999999999998</v>
      </c>
      <c r="Q3265" s="51">
        <v>-1.6890000000000001</v>
      </c>
      <c r="R3265" s="51">
        <v>3.5830000000000002</v>
      </c>
      <c r="S3265" s="51">
        <v>-11.877000000000001</v>
      </c>
      <c r="T3265" s="51">
        <v>-0.78800000000000003</v>
      </c>
      <c r="U3265" s="51">
        <v>2019</v>
      </c>
    </row>
    <row r="3266" spans="1:21" ht="15.5">
      <c r="A3266" s="51">
        <v>268</v>
      </c>
      <c r="B3266" s="51" t="s">
        <v>1041</v>
      </c>
      <c r="C3266" s="51" t="s">
        <v>421</v>
      </c>
      <c r="D3266" s="51" t="str">
        <f t="shared" si="50"/>
        <v>TXG_RPCHHonduras</v>
      </c>
      <c r="E3266" s="51" t="s">
        <v>266</v>
      </c>
      <c r="F3266" s="51" t="s">
        <v>422</v>
      </c>
      <c r="G3266" s="51" t="s">
        <v>423</v>
      </c>
      <c r="H3266" s="51" t="s">
        <v>347</v>
      </c>
      <c r="I3266" s="51"/>
      <c r="J3266" s="51" t="s">
        <v>1044</v>
      </c>
      <c r="K3266" s="51">
        <v>10.292999999999999</v>
      </c>
      <c r="L3266" s="51">
        <v>-1.038</v>
      </c>
      <c r="M3266" s="51">
        <v>1.244</v>
      </c>
      <c r="N3266" s="51">
        <v>5.7409999999999997</v>
      </c>
      <c r="O3266" s="51">
        <v>-1.202</v>
      </c>
      <c r="P3266" s="51">
        <v>5.8449999999999998</v>
      </c>
      <c r="Q3266" s="51">
        <v>-1.6890000000000001</v>
      </c>
      <c r="R3266" s="51">
        <v>3.5830000000000002</v>
      </c>
      <c r="S3266" s="51">
        <v>-11.877000000000001</v>
      </c>
      <c r="T3266" s="51">
        <v>-0.78800000000000003</v>
      </c>
      <c r="U3266" s="51">
        <v>2019</v>
      </c>
    </row>
    <row r="3267" spans="1:21" ht="15.5">
      <c r="A3267" s="51">
        <v>268</v>
      </c>
      <c r="B3267" s="51" t="s">
        <v>1041</v>
      </c>
      <c r="C3267" s="51" t="s">
        <v>424</v>
      </c>
      <c r="D3267" s="51" t="str">
        <f t="shared" ref="D3267:D3330" si="51">C3267&amp;E3267</f>
        <v>LURHonduras</v>
      </c>
      <c r="E3267" s="51" t="s">
        <v>266</v>
      </c>
      <c r="F3267" s="51" t="s">
        <v>425</v>
      </c>
      <c r="G3267" s="51" t="s">
        <v>426</v>
      </c>
      <c r="H3267" s="51" t="s">
        <v>427</v>
      </c>
      <c r="I3267" s="51"/>
      <c r="J3267" s="51" t="s">
        <v>1045</v>
      </c>
      <c r="K3267" s="51">
        <v>3.754</v>
      </c>
      <c r="L3267" s="51">
        <v>4.0960000000000001</v>
      </c>
      <c r="M3267" s="51">
        <v>5.4880000000000004</v>
      </c>
      <c r="N3267" s="51">
        <v>6.1470000000000002</v>
      </c>
      <c r="O3267" s="51">
        <v>6.7270000000000003</v>
      </c>
      <c r="P3267" s="51">
        <v>5.5279999999999996</v>
      </c>
      <c r="Q3267" s="51">
        <v>5.6479999999999997</v>
      </c>
      <c r="R3267" s="51">
        <v>5.3860000000000001</v>
      </c>
      <c r="S3267" s="51">
        <v>6.1840000000000002</v>
      </c>
      <c r="T3267" s="51">
        <v>5.2770000000000001</v>
      </c>
      <c r="U3267" s="51">
        <v>2019</v>
      </c>
    </row>
    <row r="3268" spans="1:21" ht="15.5">
      <c r="A3268" s="51">
        <v>268</v>
      </c>
      <c r="B3268" s="51" t="s">
        <v>1041</v>
      </c>
      <c r="C3268" s="51" t="s">
        <v>428</v>
      </c>
      <c r="D3268" s="51" t="str">
        <f t="shared" si="51"/>
        <v>LEHonduras</v>
      </c>
      <c r="E3268" s="51" t="s">
        <v>266</v>
      </c>
      <c r="F3268" s="51" t="s">
        <v>429</v>
      </c>
      <c r="G3268" s="51" t="s">
        <v>430</v>
      </c>
      <c r="H3268" s="51" t="s">
        <v>431</v>
      </c>
      <c r="I3268" s="51" t="s">
        <v>432</v>
      </c>
      <c r="J3268" s="51"/>
      <c r="K3268" s="51"/>
      <c r="L3268" s="51"/>
      <c r="M3268" s="51"/>
      <c r="N3268" s="51"/>
      <c r="O3268" s="51"/>
      <c r="P3268" s="51"/>
      <c r="Q3268" s="51"/>
      <c r="R3268" s="51"/>
      <c r="S3268" s="51"/>
      <c r="T3268" s="51"/>
      <c r="U3268" s="51"/>
    </row>
    <row r="3269" spans="1:21" ht="15.5">
      <c r="A3269" s="51">
        <v>268</v>
      </c>
      <c r="B3269" s="51" t="s">
        <v>1041</v>
      </c>
      <c r="C3269" s="51" t="s">
        <v>433</v>
      </c>
      <c r="D3269" s="51" t="str">
        <f t="shared" si="51"/>
        <v>LPHonduras</v>
      </c>
      <c r="E3269" s="51" t="s">
        <v>266</v>
      </c>
      <c r="F3269" s="51" t="s">
        <v>434</v>
      </c>
      <c r="G3269" s="51" t="s">
        <v>435</v>
      </c>
      <c r="H3269" s="51" t="s">
        <v>431</v>
      </c>
      <c r="I3269" s="51" t="s">
        <v>432</v>
      </c>
      <c r="J3269" s="51" t="s">
        <v>1046</v>
      </c>
      <c r="K3269" s="51">
        <v>8.641</v>
      </c>
      <c r="L3269" s="51">
        <v>8.7989999999999995</v>
      </c>
      <c r="M3269" s="51">
        <v>8.9559999999999995</v>
      </c>
      <c r="N3269" s="51">
        <v>9.1129999999999995</v>
      </c>
      <c r="O3269" s="51">
        <v>9.2729999999999997</v>
      </c>
      <c r="P3269" s="51">
        <v>9.4359999999999999</v>
      </c>
      <c r="Q3269" s="51">
        <v>9.6020000000000003</v>
      </c>
      <c r="R3269" s="51">
        <v>9.77</v>
      </c>
      <c r="S3269" s="51">
        <v>9.9420000000000002</v>
      </c>
      <c r="T3269" s="51">
        <v>10.117000000000001</v>
      </c>
      <c r="U3269" s="51">
        <v>2019</v>
      </c>
    </row>
    <row r="3270" spans="1:21" ht="15.5">
      <c r="A3270" s="51">
        <v>268</v>
      </c>
      <c r="B3270" s="51" t="s">
        <v>1041</v>
      </c>
      <c r="C3270" s="51" t="s">
        <v>437</v>
      </c>
      <c r="D3270" s="51" t="str">
        <f t="shared" si="51"/>
        <v>GGRHonduras</v>
      </c>
      <c r="E3270" s="51" t="s">
        <v>266</v>
      </c>
      <c r="F3270" s="51" t="s">
        <v>438</v>
      </c>
      <c r="G3270" s="51" t="s">
        <v>439</v>
      </c>
      <c r="H3270" s="51" t="s">
        <v>342</v>
      </c>
      <c r="I3270" s="51" t="s">
        <v>343</v>
      </c>
      <c r="J3270" s="51" t="s">
        <v>1047</v>
      </c>
      <c r="K3270" s="51">
        <v>82.650999999999996</v>
      </c>
      <c r="L3270" s="51">
        <v>89.789000000000001</v>
      </c>
      <c r="M3270" s="51">
        <v>102.584</v>
      </c>
      <c r="N3270" s="51">
        <v>116.21</v>
      </c>
      <c r="O3270" s="51">
        <v>133.82599999999999</v>
      </c>
      <c r="P3270" s="51">
        <v>143.73099999999999</v>
      </c>
      <c r="Q3270" s="51">
        <v>151.607</v>
      </c>
      <c r="R3270" s="51">
        <v>158.727</v>
      </c>
      <c r="S3270" s="51">
        <v>137.87299999999999</v>
      </c>
      <c r="T3270" s="51">
        <v>158.28899999999999</v>
      </c>
      <c r="U3270" s="51">
        <v>2019</v>
      </c>
    </row>
    <row r="3271" spans="1:21" ht="15.5">
      <c r="A3271" s="51">
        <v>268</v>
      </c>
      <c r="B3271" s="51" t="s">
        <v>1041</v>
      </c>
      <c r="C3271" s="51" t="s">
        <v>441</v>
      </c>
      <c r="D3271" s="51" t="str">
        <f t="shared" si="51"/>
        <v>GGR_NGDPHonduras</v>
      </c>
      <c r="E3271" s="51" t="s">
        <v>266</v>
      </c>
      <c r="F3271" s="51" t="s">
        <v>438</v>
      </c>
      <c r="G3271" s="51" t="s">
        <v>439</v>
      </c>
      <c r="H3271" s="51" t="s">
        <v>392</v>
      </c>
      <c r="I3271" s="51"/>
      <c r="J3271" s="51" t="s">
        <v>442</v>
      </c>
      <c r="K3271" s="51">
        <v>22.873000000000001</v>
      </c>
      <c r="L3271" s="51">
        <v>23.846</v>
      </c>
      <c r="M3271" s="51">
        <v>24.741</v>
      </c>
      <c r="N3271" s="51">
        <v>25.241</v>
      </c>
      <c r="O3271" s="51">
        <v>26.984999999999999</v>
      </c>
      <c r="P3271" s="51">
        <v>26.45</v>
      </c>
      <c r="Q3271" s="51">
        <v>26.401</v>
      </c>
      <c r="R3271" s="51">
        <v>25.806999999999999</v>
      </c>
      <c r="S3271" s="51">
        <v>23.37</v>
      </c>
      <c r="T3271" s="51">
        <v>24.614000000000001</v>
      </c>
      <c r="U3271" s="51">
        <v>2019</v>
      </c>
    </row>
    <row r="3272" spans="1:21" ht="15.5">
      <c r="A3272" s="51">
        <v>268</v>
      </c>
      <c r="B3272" s="51" t="s">
        <v>1041</v>
      </c>
      <c r="C3272" s="51" t="s">
        <v>443</v>
      </c>
      <c r="D3272" s="51" t="str">
        <f t="shared" si="51"/>
        <v>GGXHonduras</v>
      </c>
      <c r="E3272" s="51" t="s">
        <v>266</v>
      </c>
      <c r="F3272" s="51" t="s">
        <v>444</v>
      </c>
      <c r="G3272" s="51" t="s">
        <v>445</v>
      </c>
      <c r="H3272" s="51" t="s">
        <v>342</v>
      </c>
      <c r="I3272" s="51" t="s">
        <v>343</v>
      </c>
      <c r="J3272" s="51" t="s">
        <v>1047</v>
      </c>
      <c r="K3272" s="51">
        <v>95.236999999999995</v>
      </c>
      <c r="L3272" s="51">
        <v>111.364</v>
      </c>
      <c r="M3272" s="51">
        <v>114.596</v>
      </c>
      <c r="N3272" s="51">
        <v>119.806</v>
      </c>
      <c r="O3272" s="51">
        <v>135.79599999999999</v>
      </c>
      <c r="P3272" s="51">
        <v>145.947</v>
      </c>
      <c r="Q3272" s="51">
        <v>150.47200000000001</v>
      </c>
      <c r="R3272" s="51">
        <v>158.184</v>
      </c>
      <c r="S3272" s="51">
        <v>164.26400000000001</v>
      </c>
      <c r="T3272" s="51">
        <v>179.91300000000001</v>
      </c>
      <c r="U3272" s="51">
        <v>2019</v>
      </c>
    </row>
    <row r="3273" spans="1:21" ht="15.5">
      <c r="A3273" s="51">
        <v>268</v>
      </c>
      <c r="B3273" s="51" t="s">
        <v>1041</v>
      </c>
      <c r="C3273" s="51" t="s">
        <v>446</v>
      </c>
      <c r="D3273" s="51" t="str">
        <f t="shared" si="51"/>
        <v>GGX_NGDPHonduras</v>
      </c>
      <c r="E3273" s="51" t="s">
        <v>266</v>
      </c>
      <c r="F3273" s="51" t="s">
        <v>444</v>
      </c>
      <c r="G3273" s="51" t="s">
        <v>445</v>
      </c>
      <c r="H3273" s="51" t="s">
        <v>392</v>
      </c>
      <c r="I3273" s="51"/>
      <c r="J3273" s="51" t="s">
        <v>447</v>
      </c>
      <c r="K3273" s="51">
        <v>26.356000000000002</v>
      </c>
      <c r="L3273" s="51">
        <v>29.576000000000001</v>
      </c>
      <c r="M3273" s="51">
        <v>27.638000000000002</v>
      </c>
      <c r="N3273" s="51">
        <v>26.021999999999998</v>
      </c>
      <c r="O3273" s="51">
        <v>27.382999999999999</v>
      </c>
      <c r="P3273" s="51">
        <v>26.858000000000001</v>
      </c>
      <c r="Q3273" s="51">
        <v>26.204000000000001</v>
      </c>
      <c r="R3273" s="51">
        <v>25.719000000000001</v>
      </c>
      <c r="S3273" s="51">
        <v>27.844000000000001</v>
      </c>
      <c r="T3273" s="51">
        <v>27.977</v>
      </c>
      <c r="U3273" s="51">
        <v>2019</v>
      </c>
    </row>
    <row r="3274" spans="1:21" ht="15.5">
      <c r="A3274" s="51">
        <v>268</v>
      </c>
      <c r="B3274" s="51" t="s">
        <v>1041</v>
      </c>
      <c r="C3274" s="51" t="s">
        <v>448</v>
      </c>
      <c r="D3274" s="51" t="str">
        <f t="shared" si="51"/>
        <v>GGXCNLHonduras</v>
      </c>
      <c r="E3274" s="51" t="s">
        <v>266</v>
      </c>
      <c r="F3274" s="51" t="s">
        <v>449</v>
      </c>
      <c r="G3274" s="51" t="s">
        <v>450</v>
      </c>
      <c r="H3274" s="51" t="s">
        <v>342</v>
      </c>
      <c r="I3274" s="51" t="s">
        <v>343</v>
      </c>
      <c r="J3274" s="51" t="s">
        <v>1047</v>
      </c>
      <c r="K3274" s="51">
        <v>-12.586</v>
      </c>
      <c r="L3274" s="51">
        <v>-21.574999999999999</v>
      </c>
      <c r="M3274" s="51">
        <v>-12.012</v>
      </c>
      <c r="N3274" s="51">
        <v>-3.5960000000000001</v>
      </c>
      <c r="O3274" s="51">
        <v>-1.9710000000000001</v>
      </c>
      <c r="P3274" s="51">
        <v>-2.2160000000000002</v>
      </c>
      <c r="Q3274" s="51">
        <v>1.135</v>
      </c>
      <c r="R3274" s="51">
        <v>0.54400000000000004</v>
      </c>
      <c r="S3274" s="51">
        <v>-26.390999999999998</v>
      </c>
      <c r="T3274" s="51">
        <v>-21.623999999999999</v>
      </c>
      <c r="U3274" s="51">
        <v>2019</v>
      </c>
    </row>
    <row r="3275" spans="1:21" ht="15.5">
      <c r="A3275" s="51">
        <v>268</v>
      </c>
      <c r="B3275" s="51" t="s">
        <v>1041</v>
      </c>
      <c r="C3275" s="51" t="s">
        <v>451</v>
      </c>
      <c r="D3275" s="51" t="str">
        <f t="shared" si="51"/>
        <v>GGXCNL_NGDPHonduras</v>
      </c>
      <c r="E3275" s="51" t="s">
        <v>266</v>
      </c>
      <c r="F3275" s="51" t="s">
        <v>449</v>
      </c>
      <c r="G3275" s="51" t="s">
        <v>450</v>
      </c>
      <c r="H3275" s="51" t="s">
        <v>392</v>
      </c>
      <c r="I3275" s="51"/>
      <c r="J3275" s="51" t="s">
        <v>452</v>
      </c>
      <c r="K3275" s="51">
        <v>-3.4830000000000001</v>
      </c>
      <c r="L3275" s="51">
        <v>-5.73</v>
      </c>
      <c r="M3275" s="51">
        <v>-2.8969999999999998</v>
      </c>
      <c r="N3275" s="51">
        <v>-0.78100000000000003</v>
      </c>
      <c r="O3275" s="51">
        <v>-0.39700000000000002</v>
      </c>
      <c r="P3275" s="51">
        <v>-0.40799999999999997</v>
      </c>
      <c r="Q3275" s="51">
        <v>0.19800000000000001</v>
      </c>
      <c r="R3275" s="51">
        <v>8.7999999999999995E-2</v>
      </c>
      <c r="S3275" s="51">
        <v>-4.4729999999999999</v>
      </c>
      <c r="T3275" s="51">
        <v>-3.363</v>
      </c>
      <c r="U3275" s="51">
        <v>2019</v>
      </c>
    </row>
    <row r="3276" spans="1:21" ht="15.5">
      <c r="A3276" s="51">
        <v>268</v>
      </c>
      <c r="B3276" s="51" t="s">
        <v>1041</v>
      </c>
      <c r="C3276" s="51" t="s">
        <v>453</v>
      </c>
      <c r="D3276" s="51" t="str">
        <f t="shared" si="51"/>
        <v>GGSBHonduras</v>
      </c>
      <c r="E3276" s="51" t="s">
        <v>266</v>
      </c>
      <c r="F3276" s="51" t="s">
        <v>454</v>
      </c>
      <c r="G3276" s="51" t="s">
        <v>455</v>
      </c>
      <c r="H3276" s="51" t="s">
        <v>342</v>
      </c>
      <c r="I3276" s="51" t="s">
        <v>343</v>
      </c>
      <c r="J3276" s="51"/>
      <c r="K3276" s="51"/>
      <c r="L3276" s="51"/>
      <c r="M3276" s="51"/>
      <c r="N3276" s="51"/>
      <c r="O3276" s="51"/>
      <c r="P3276" s="51"/>
      <c r="Q3276" s="51"/>
      <c r="R3276" s="51"/>
      <c r="S3276" s="51"/>
      <c r="T3276" s="51"/>
      <c r="U3276" s="51"/>
    </row>
    <row r="3277" spans="1:21" ht="15.5">
      <c r="A3277" s="51">
        <v>268</v>
      </c>
      <c r="B3277" s="51" t="s">
        <v>1041</v>
      </c>
      <c r="C3277" s="51" t="s">
        <v>456</v>
      </c>
      <c r="D3277" s="51" t="str">
        <f t="shared" si="51"/>
        <v>GGSB_NPGDPHonduras</v>
      </c>
      <c r="E3277" s="51" t="s">
        <v>266</v>
      </c>
      <c r="F3277" s="51" t="s">
        <v>454</v>
      </c>
      <c r="G3277" s="51" t="s">
        <v>455</v>
      </c>
      <c r="H3277" s="51" t="s">
        <v>380</v>
      </c>
      <c r="I3277" s="51"/>
      <c r="J3277" s="51"/>
      <c r="K3277" s="51"/>
      <c r="L3277" s="51"/>
      <c r="M3277" s="51"/>
      <c r="N3277" s="51"/>
      <c r="O3277" s="51"/>
      <c r="P3277" s="51"/>
      <c r="Q3277" s="51"/>
      <c r="R3277" s="51"/>
      <c r="S3277" s="51"/>
      <c r="T3277" s="51"/>
      <c r="U3277" s="51"/>
    </row>
    <row r="3278" spans="1:21" ht="15.5">
      <c r="A3278" s="51">
        <v>268</v>
      </c>
      <c r="B3278" s="51" t="s">
        <v>1041</v>
      </c>
      <c r="C3278" s="51" t="s">
        <v>457</v>
      </c>
      <c r="D3278" s="51" t="str">
        <f t="shared" si="51"/>
        <v>GGXONLBHonduras</v>
      </c>
      <c r="E3278" s="51" t="s">
        <v>266</v>
      </c>
      <c r="F3278" s="51" t="s">
        <v>458</v>
      </c>
      <c r="G3278" s="51" t="s">
        <v>459</v>
      </c>
      <c r="H3278" s="51" t="s">
        <v>342</v>
      </c>
      <c r="I3278" s="51" t="s">
        <v>343</v>
      </c>
      <c r="J3278" s="51" t="s">
        <v>1047</v>
      </c>
      <c r="K3278" s="51">
        <v>-12.994</v>
      </c>
      <c r="L3278" s="51">
        <v>-20.957999999999998</v>
      </c>
      <c r="M3278" s="51">
        <v>-10.907</v>
      </c>
      <c r="N3278" s="51">
        <v>9.1999999999999998E-2</v>
      </c>
      <c r="O3278" s="51">
        <v>1.0880000000000001</v>
      </c>
      <c r="P3278" s="51">
        <v>1.113</v>
      </c>
      <c r="Q3278" s="51">
        <v>4.6230000000000002</v>
      </c>
      <c r="R3278" s="51">
        <v>5.15</v>
      </c>
      <c r="S3278" s="51">
        <v>-21.643999999999998</v>
      </c>
      <c r="T3278" s="51">
        <v>-17.07</v>
      </c>
      <c r="U3278" s="51">
        <v>2019</v>
      </c>
    </row>
    <row r="3279" spans="1:21" ht="15.5">
      <c r="A3279" s="51">
        <v>268</v>
      </c>
      <c r="B3279" s="51" t="s">
        <v>1041</v>
      </c>
      <c r="C3279" s="51" t="s">
        <v>460</v>
      </c>
      <c r="D3279" s="51" t="str">
        <f t="shared" si="51"/>
        <v>GGXONLB_NGDPHonduras</v>
      </c>
      <c r="E3279" s="51" t="s">
        <v>266</v>
      </c>
      <c r="F3279" s="51" t="s">
        <v>458</v>
      </c>
      <c r="G3279" s="51" t="s">
        <v>459</v>
      </c>
      <c r="H3279" s="51" t="s">
        <v>392</v>
      </c>
      <c r="I3279" s="51"/>
      <c r="J3279" s="51" t="s">
        <v>461</v>
      </c>
      <c r="K3279" s="51">
        <v>-3.5960000000000001</v>
      </c>
      <c r="L3279" s="51">
        <v>-5.5659999999999998</v>
      </c>
      <c r="M3279" s="51">
        <v>-2.63</v>
      </c>
      <c r="N3279" s="51">
        <v>0.02</v>
      </c>
      <c r="O3279" s="51">
        <v>0.219</v>
      </c>
      <c r="P3279" s="51">
        <v>0.20499999999999999</v>
      </c>
      <c r="Q3279" s="51">
        <v>0.80500000000000005</v>
      </c>
      <c r="R3279" s="51">
        <v>0.83699999999999997</v>
      </c>
      <c r="S3279" s="51">
        <v>-3.669</v>
      </c>
      <c r="T3279" s="51">
        <v>-2.6539999999999999</v>
      </c>
      <c r="U3279" s="51">
        <v>2019</v>
      </c>
    </row>
    <row r="3280" spans="1:21" ht="15.5">
      <c r="A3280" s="51">
        <v>268</v>
      </c>
      <c r="B3280" s="51" t="s">
        <v>1041</v>
      </c>
      <c r="C3280" s="51" t="s">
        <v>462</v>
      </c>
      <c r="D3280" s="51" t="str">
        <f t="shared" si="51"/>
        <v>GGXWDNHonduras</v>
      </c>
      <c r="E3280" s="51" t="s">
        <v>266</v>
      </c>
      <c r="F3280" s="51" t="s">
        <v>463</v>
      </c>
      <c r="G3280" s="51" t="s">
        <v>464</v>
      </c>
      <c r="H3280" s="51" t="s">
        <v>342</v>
      </c>
      <c r="I3280" s="51" t="s">
        <v>343</v>
      </c>
      <c r="J3280" s="51"/>
      <c r="K3280" s="51"/>
      <c r="L3280" s="51"/>
      <c r="M3280" s="51"/>
      <c r="N3280" s="51"/>
      <c r="O3280" s="51"/>
      <c r="P3280" s="51"/>
      <c r="Q3280" s="51"/>
      <c r="R3280" s="51"/>
      <c r="S3280" s="51"/>
      <c r="T3280" s="51"/>
      <c r="U3280" s="51"/>
    </row>
    <row r="3281" spans="1:21" ht="15.5">
      <c r="A3281" s="51">
        <v>268</v>
      </c>
      <c r="B3281" s="51" t="s">
        <v>1041</v>
      </c>
      <c r="C3281" s="51" t="s">
        <v>465</v>
      </c>
      <c r="D3281" s="51" t="str">
        <f t="shared" si="51"/>
        <v>GGXWDN_NGDPHonduras</v>
      </c>
      <c r="E3281" s="51" t="s">
        <v>266</v>
      </c>
      <c r="F3281" s="51" t="s">
        <v>463</v>
      </c>
      <c r="G3281" s="51" t="s">
        <v>464</v>
      </c>
      <c r="H3281" s="51" t="s">
        <v>392</v>
      </c>
      <c r="I3281" s="51"/>
      <c r="J3281" s="51"/>
      <c r="K3281" s="51"/>
      <c r="L3281" s="51"/>
      <c r="M3281" s="51"/>
      <c r="N3281" s="51"/>
      <c r="O3281" s="51"/>
      <c r="P3281" s="51"/>
      <c r="Q3281" s="51"/>
      <c r="R3281" s="51"/>
      <c r="S3281" s="51"/>
      <c r="T3281" s="51"/>
      <c r="U3281" s="51"/>
    </row>
    <row r="3282" spans="1:21" ht="15.5">
      <c r="A3282" s="51">
        <v>268</v>
      </c>
      <c r="B3282" s="51" t="s">
        <v>1041</v>
      </c>
      <c r="C3282" s="51" t="s">
        <v>466</v>
      </c>
      <c r="D3282" s="51" t="str">
        <f t="shared" si="51"/>
        <v>GGXWDGHonduras</v>
      </c>
      <c r="E3282" s="51" t="s">
        <v>266</v>
      </c>
      <c r="F3282" s="51" t="s">
        <v>467</v>
      </c>
      <c r="G3282" s="51" t="s">
        <v>468</v>
      </c>
      <c r="H3282" s="51" t="s">
        <v>342</v>
      </c>
      <c r="I3282" s="51" t="s">
        <v>343</v>
      </c>
      <c r="J3282" s="51" t="s">
        <v>1047</v>
      </c>
      <c r="K3282" s="51">
        <v>105.443</v>
      </c>
      <c r="L3282" s="51">
        <v>148.48500000000001</v>
      </c>
      <c r="M3282" s="51">
        <v>153.63999999999999</v>
      </c>
      <c r="N3282" s="51">
        <v>170.875</v>
      </c>
      <c r="O3282" s="51">
        <v>189.31399999999999</v>
      </c>
      <c r="P3282" s="51">
        <v>211.13499999999999</v>
      </c>
      <c r="Q3282" s="51">
        <v>229.667</v>
      </c>
      <c r="R3282" s="51">
        <v>257.67500000000001</v>
      </c>
      <c r="S3282" s="51">
        <v>288.38</v>
      </c>
      <c r="T3282" s="51">
        <v>346.83499999999998</v>
      </c>
      <c r="U3282" s="51">
        <v>2019</v>
      </c>
    </row>
    <row r="3283" spans="1:21" ht="15.5">
      <c r="A3283" s="51">
        <v>268</v>
      </c>
      <c r="B3283" s="51" t="s">
        <v>1041</v>
      </c>
      <c r="C3283" s="51" t="s">
        <v>469</v>
      </c>
      <c r="D3283" s="51" t="str">
        <f t="shared" si="51"/>
        <v>GGXWDG_NGDPHonduras</v>
      </c>
      <c r="E3283" s="51" t="s">
        <v>266</v>
      </c>
      <c r="F3283" s="51" t="s">
        <v>467</v>
      </c>
      <c r="G3283" s="51" t="s">
        <v>468</v>
      </c>
      <c r="H3283" s="51" t="s">
        <v>392</v>
      </c>
      <c r="I3283" s="51"/>
      <c r="J3283" s="51" t="s">
        <v>470</v>
      </c>
      <c r="K3283" s="51">
        <v>29.181000000000001</v>
      </c>
      <c r="L3283" s="51">
        <v>39.433999999999997</v>
      </c>
      <c r="M3283" s="51">
        <v>37.054000000000002</v>
      </c>
      <c r="N3283" s="51">
        <v>37.113999999999997</v>
      </c>
      <c r="O3283" s="51">
        <v>38.173999999999999</v>
      </c>
      <c r="P3283" s="51">
        <v>38.853999999999999</v>
      </c>
      <c r="Q3283" s="51">
        <v>39.994999999999997</v>
      </c>
      <c r="R3283" s="51">
        <v>41.895000000000003</v>
      </c>
      <c r="S3283" s="51">
        <v>48.881999999999998</v>
      </c>
      <c r="T3283" s="51">
        <v>53.933999999999997</v>
      </c>
      <c r="U3283" s="51">
        <v>2019</v>
      </c>
    </row>
    <row r="3284" spans="1:21" ht="15.5">
      <c r="A3284" s="51">
        <v>268</v>
      </c>
      <c r="B3284" s="51" t="s">
        <v>1041</v>
      </c>
      <c r="C3284" s="51" t="s">
        <v>471</v>
      </c>
      <c r="D3284" s="51" t="str">
        <f t="shared" si="51"/>
        <v>NGDP_FYHonduras</v>
      </c>
      <c r="E3284" s="51" t="s">
        <v>266</v>
      </c>
      <c r="F3284" s="51" t="s">
        <v>472</v>
      </c>
      <c r="G3284" s="51" t="s">
        <v>473</v>
      </c>
      <c r="H3284" s="51" t="s">
        <v>342</v>
      </c>
      <c r="I3284" s="51" t="s">
        <v>343</v>
      </c>
      <c r="J3284" s="51" t="s">
        <v>1047</v>
      </c>
      <c r="K3284" s="51">
        <v>361.34899999999999</v>
      </c>
      <c r="L3284" s="51">
        <v>376.53899999999999</v>
      </c>
      <c r="M3284" s="51">
        <v>414.63400000000001</v>
      </c>
      <c r="N3284" s="51">
        <v>460.40499999999997</v>
      </c>
      <c r="O3284" s="51">
        <v>495.92200000000003</v>
      </c>
      <c r="P3284" s="51">
        <v>543.40300000000002</v>
      </c>
      <c r="Q3284" s="51">
        <v>574.24300000000005</v>
      </c>
      <c r="R3284" s="51">
        <v>615.05100000000004</v>
      </c>
      <c r="S3284" s="51">
        <v>589.94799999999998</v>
      </c>
      <c r="T3284" s="51">
        <v>643.07399999999996</v>
      </c>
      <c r="U3284" s="51">
        <v>2019</v>
      </c>
    </row>
    <row r="3285" spans="1:21" ht="15.5">
      <c r="A3285" s="51">
        <v>268</v>
      </c>
      <c r="B3285" s="51" t="s">
        <v>1041</v>
      </c>
      <c r="C3285" s="51" t="s">
        <v>474</v>
      </c>
      <c r="D3285" s="51" t="str">
        <f t="shared" si="51"/>
        <v>BCAHonduras</v>
      </c>
      <c r="E3285" s="51" t="s">
        <v>266</v>
      </c>
      <c r="F3285" s="51" t="s">
        <v>475</v>
      </c>
      <c r="G3285" s="51" t="s">
        <v>476</v>
      </c>
      <c r="H3285" s="51" t="s">
        <v>352</v>
      </c>
      <c r="I3285" s="51" t="s">
        <v>343</v>
      </c>
      <c r="J3285" s="51" t="s">
        <v>1048</v>
      </c>
      <c r="K3285" s="51">
        <v>-1.581</v>
      </c>
      <c r="L3285" s="51">
        <v>-1.7629999999999999</v>
      </c>
      <c r="M3285" s="51">
        <v>-1.3720000000000001</v>
      </c>
      <c r="N3285" s="51">
        <v>-0.98</v>
      </c>
      <c r="O3285" s="51">
        <v>-0.68300000000000005</v>
      </c>
      <c r="P3285" s="51">
        <v>-0.28799999999999998</v>
      </c>
      <c r="Q3285" s="51">
        <v>-1.379</v>
      </c>
      <c r="R3285" s="51">
        <v>-0.34300000000000003</v>
      </c>
      <c r="S3285" s="51">
        <v>0.65700000000000003</v>
      </c>
      <c r="T3285" s="51">
        <v>-0.57699999999999996</v>
      </c>
      <c r="U3285" s="51">
        <v>2019</v>
      </c>
    </row>
    <row r="3286" spans="1:21" ht="15.5">
      <c r="A3286" s="51">
        <v>268</v>
      </c>
      <c r="B3286" s="51" t="s">
        <v>1041</v>
      </c>
      <c r="C3286" s="51" t="s">
        <v>478</v>
      </c>
      <c r="D3286" s="51" t="str">
        <f t="shared" si="51"/>
        <v>BCA_NGDPDHonduras</v>
      </c>
      <c r="E3286" s="51" t="s">
        <v>266</v>
      </c>
      <c r="F3286" s="51" t="s">
        <v>475</v>
      </c>
      <c r="G3286" s="51" t="s">
        <v>476</v>
      </c>
      <c r="H3286" s="51" t="s">
        <v>392</v>
      </c>
      <c r="I3286" s="51"/>
      <c r="J3286" s="51" t="s">
        <v>479</v>
      </c>
      <c r="K3286" s="51">
        <v>-8.532</v>
      </c>
      <c r="L3286" s="51">
        <v>-9.5280000000000005</v>
      </c>
      <c r="M3286" s="51">
        <v>-6.9459999999999997</v>
      </c>
      <c r="N3286" s="51">
        <v>-4.6710000000000003</v>
      </c>
      <c r="O3286" s="51">
        <v>-3.1440000000000001</v>
      </c>
      <c r="P3286" s="51">
        <v>-1.246</v>
      </c>
      <c r="Q3286" s="51">
        <v>-5.782</v>
      </c>
      <c r="R3286" s="51">
        <v>-1.375</v>
      </c>
      <c r="S3286" s="51">
        <v>2.7730000000000001</v>
      </c>
      <c r="T3286" s="51">
        <v>-2.206</v>
      </c>
      <c r="U3286" s="51">
        <v>2019</v>
      </c>
    </row>
    <row r="3287" spans="1:21" ht="15.5">
      <c r="A3287" s="51">
        <v>532</v>
      </c>
      <c r="B3287" s="51" t="s">
        <v>1049</v>
      </c>
      <c r="C3287" s="51" t="s">
        <v>338</v>
      </c>
      <c r="D3287" s="51" t="str">
        <f t="shared" si="51"/>
        <v>NGDP_RHong Kong SAR</v>
      </c>
      <c r="E3287" s="51" t="s">
        <v>1050</v>
      </c>
      <c r="F3287" s="51" t="s">
        <v>340</v>
      </c>
      <c r="G3287" s="51" t="s">
        <v>341</v>
      </c>
      <c r="H3287" s="51" t="s">
        <v>342</v>
      </c>
      <c r="I3287" s="51" t="s">
        <v>343</v>
      </c>
      <c r="J3287" s="51" t="s">
        <v>1051</v>
      </c>
      <c r="K3287" s="51">
        <v>2396.37</v>
      </c>
      <c r="L3287" s="51">
        <v>2470.69</v>
      </c>
      <c r="M3287" s="51">
        <v>2538.94</v>
      </c>
      <c r="N3287" s="51">
        <v>2599.5700000000002</v>
      </c>
      <c r="O3287" s="51">
        <v>2655.96</v>
      </c>
      <c r="P3287" s="51">
        <v>2756.65</v>
      </c>
      <c r="Q3287" s="51">
        <v>2835.12</v>
      </c>
      <c r="R3287" s="51">
        <v>2799.7</v>
      </c>
      <c r="S3287" s="51">
        <v>2627.74</v>
      </c>
      <c r="T3287" s="51">
        <v>2740.43</v>
      </c>
      <c r="U3287" s="51">
        <v>2020</v>
      </c>
    </row>
    <row r="3288" spans="1:21" ht="15.5">
      <c r="A3288" s="51">
        <v>532</v>
      </c>
      <c r="B3288" s="51" t="s">
        <v>1049</v>
      </c>
      <c r="C3288" s="51" t="s">
        <v>345</v>
      </c>
      <c r="D3288" s="51" t="str">
        <f t="shared" si="51"/>
        <v>NGDP_RPCHHong Kong SAR</v>
      </c>
      <c r="E3288" s="51" t="s">
        <v>1050</v>
      </c>
      <c r="F3288" s="51" t="s">
        <v>340</v>
      </c>
      <c r="G3288" s="51" t="s">
        <v>346</v>
      </c>
      <c r="H3288" s="51" t="s">
        <v>347</v>
      </c>
      <c r="I3288" s="51"/>
      <c r="J3288" s="51" t="s">
        <v>348</v>
      </c>
      <c r="K3288" s="51">
        <v>1.7</v>
      </c>
      <c r="L3288" s="51">
        <v>3.1019999999999999</v>
      </c>
      <c r="M3288" s="51">
        <v>2.762</v>
      </c>
      <c r="N3288" s="51">
        <v>2.3879999999999999</v>
      </c>
      <c r="O3288" s="51">
        <v>2.169</v>
      </c>
      <c r="P3288" s="51">
        <v>3.7909999999999999</v>
      </c>
      <c r="Q3288" s="51">
        <v>2.8460000000000001</v>
      </c>
      <c r="R3288" s="51">
        <v>-1.2490000000000001</v>
      </c>
      <c r="S3288" s="51">
        <v>-6.1420000000000003</v>
      </c>
      <c r="T3288" s="51">
        <v>4.2889999999999997</v>
      </c>
      <c r="U3288" s="51">
        <v>2020</v>
      </c>
    </row>
    <row r="3289" spans="1:21" ht="15.5">
      <c r="A3289" s="51">
        <v>532</v>
      </c>
      <c r="B3289" s="51" t="s">
        <v>1049</v>
      </c>
      <c r="C3289" s="51" t="s">
        <v>349</v>
      </c>
      <c r="D3289" s="51" t="str">
        <f t="shared" si="51"/>
        <v>NGDPHong Kong SAR</v>
      </c>
      <c r="E3289" s="51" t="s">
        <v>1050</v>
      </c>
      <c r="F3289" s="51" t="s">
        <v>155</v>
      </c>
      <c r="G3289" s="51" t="s">
        <v>350</v>
      </c>
      <c r="H3289" s="51" t="s">
        <v>342</v>
      </c>
      <c r="I3289" s="51" t="s">
        <v>343</v>
      </c>
      <c r="J3289" s="51" t="s">
        <v>1051</v>
      </c>
      <c r="K3289" s="51">
        <v>2037.06</v>
      </c>
      <c r="L3289" s="51">
        <v>2138.31</v>
      </c>
      <c r="M3289" s="51">
        <v>2260.0100000000002</v>
      </c>
      <c r="N3289" s="51">
        <v>2398.2800000000002</v>
      </c>
      <c r="O3289" s="51">
        <v>2490.44</v>
      </c>
      <c r="P3289" s="51">
        <v>2659.38</v>
      </c>
      <c r="Q3289" s="51">
        <v>2835.12</v>
      </c>
      <c r="R3289" s="51">
        <v>2865.66</v>
      </c>
      <c r="S3289" s="51">
        <v>2710.73</v>
      </c>
      <c r="T3289" s="51">
        <v>2858.01</v>
      </c>
      <c r="U3289" s="51">
        <v>2020</v>
      </c>
    </row>
    <row r="3290" spans="1:21" ht="15.5">
      <c r="A3290" s="51">
        <v>532</v>
      </c>
      <c r="B3290" s="51" t="s">
        <v>1049</v>
      </c>
      <c r="C3290" s="51" t="s">
        <v>157</v>
      </c>
      <c r="D3290" s="51" t="str">
        <f t="shared" si="51"/>
        <v>NGDPDHong Kong SAR</v>
      </c>
      <c r="E3290" s="51" t="s">
        <v>1050</v>
      </c>
      <c r="F3290" s="51" t="s">
        <v>155</v>
      </c>
      <c r="G3290" s="51" t="s">
        <v>351</v>
      </c>
      <c r="H3290" s="51" t="s">
        <v>352</v>
      </c>
      <c r="I3290" s="51" t="s">
        <v>343</v>
      </c>
      <c r="J3290" s="51" t="s">
        <v>353</v>
      </c>
      <c r="K3290" s="51">
        <v>262.62900000000002</v>
      </c>
      <c r="L3290" s="51">
        <v>275.697</v>
      </c>
      <c r="M3290" s="51">
        <v>291.45999999999998</v>
      </c>
      <c r="N3290" s="51">
        <v>309.38600000000002</v>
      </c>
      <c r="O3290" s="51">
        <v>320.83999999999997</v>
      </c>
      <c r="P3290" s="51">
        <v>341.24200000000002</v>
      </c>
      <c r="Q3290" s="51">
        <v>361.69200000000001</v>
      </c>
      <c r="R3290" s="51">
        <v>365.70800000000003</v>
      </c>
      <c r="S3290" s="51">
        <v>349.44499999999999</v>
      </c>
      <c r="T3290" s="51">
        <v>368.63299999999998</v>
      </c>
      <c r="U3290" s="51">
        <v>2020</v>
      </c>
    </row>
    <row r="3291" spans="1:21" ht="15.5">
      <c r="A3291" s="51">
        <v>532</v>
      </c>
      <c r="B3291" s="51" t="s">
        <v>1049</v>
      </c>
      <c r="C3291" s="51" t="s">
        <v>354</v>
      </c>
      <c r="D3291" s="51" t="str">
        <f t="shared" si="51"/>
        <v>PPPGDPHong Kong SAR</v>
      </c>
      <c r="E3291" s="51" t="s">
        <v>1050</v>
      </c>
      <c r="F3291" s="51" t="s">
        <v>155</v>
      </c>
      <c r="G3291" s="51" t="s">
        <v>355</v>
      </c>
      <c r="H3291" s="51" t="s">
        <v>356</v>
      </c>
      <c r="I3291" s="51" t="s">
        <v>343</v>
      </c>
      <c r="J3291" s="51" t="s">
        <v>353</v>
      </c>
      <c r="K3291" s="51">
        <v>373.483</v>
      </c>
      <c r="L3291" s="51">
        <v>385.44799999999998</v>
      </c>
      <c r="M3291" s="51">
        <v>396.04399999999998</v>
      </c>
      <c r="N3291" s="51">
        <v>411.29399999999998</v>
      </c>
      <c r="O3291" s="51">
        <v>419.81099999999998</v>
      </c>
      <c r="P3291" s="51">
        <v>442.38799999999998</v>
      </c>
      <c r="Q3291" s="51">
        <v>465.904</v>
      </c>
      <c r="R3291" s="51">
        <v>468.29700000000003</v>
      </c>
      <c r="S3291" s="51">
        <v>444.86200000000002</v>
      </c>
      <c r="T3291" s="51">
        <v>472.39499999999998</v>
      </c>
      <c r="U3291" s="51">
        <v>2020</v>
      </c>
    </row>
    <row r="3292" spans="1:21" ht="15.5">
      <c r="A3292" s="51">
        <v>532</v>
      </c>
      <c r="B3292" s="51" t="s">
        <v>1049</v>
      </c>
      <c r="C3292" s="51" t="s">
        <v>357</v>
      </c>
      <c r="D3292" s="51" t="str">
        <f t="shared" si="51"/>
        <v>NGDP_DHong Kong SAR</v>
      </c>
      <c r="E3292" s="51" t="s">
        <v>1050</v>
      </c>
      <c r="F3292" s="51" t="s">
        <v>358</v>
      </c>
      <c r="G3292" s="51" t="s">
        <v>359</v>
      </c>
      <c r="H3292" s="51" t="s">
        <v>360</v>
      </c>
      <c r="I3292" s="51"/>
      <c r="J3292" s="51" t="s">
        <v>361</v>
      </c>
      <c r="K3292" s="51">
        <v>85.006</v>
      </c>
      <c r="L3292" s="51">
        <v>86.546999999999997</v>
      </c>
      <c r="M3292" s="51">
        <v>89.013999999999996</v>
      </c>
      <c r="N3292" s="51">
        <v>92.257000000000005</v>
      </c>
      <c r="O3292" s="51">
        <v>93.768000000000001</v>
      </c>
      <c r="P3292" s="51">
        <v>96.471999999999994</v>
      </c>
      <c r="Q3292" s="51">
        <v>100</v>
      </c>
      <c r="R3292" s="51">
        <v>102.35599999999999</v>
      </c>
      <c r="S3292" s="51">
        <v>103.158</v>
      </c>
      <c r="T3292" s="51">
        <v>104.29</v>
      </c>
      <c r="U3292" s="51">
        <v>2020</v>
      </c>
    </row>
    <row r="3293" spans="1:21" ht="15.5">
      <c r="A3293" s="51">
        <v>532</v>
      </c>
      <c r="B3293" s="51" t="s">
        <v>1049</v>
      </c>
      <c r="C3293" s="51" t="s">
        <v>362</v>
      </c>
      <c r="D3293" s="51" t="str">
        <f t="shared" si="51"/>
        <v>NGDPRPCHong Kong SAR</v>
      </c>
      <c r="E3293" s="51" t="s">
        <v>1050</v>
      </c>
      <c r="F3293" s="51" t="s">
        <v>363</v>
      </c>
      <c r="G3293" s="51" t="s">
        <v>364</v>
      </c>
      <c r="H3293" s="51" t="s">
        <v>342</v>
      </c>
      <c r="I3293" s="51" t="s">
        <v>333</v>
      </c>
      <c r="J3293" s="51" t="s">
        <v>365</v>
      </c>
      <c r="K3293" s="51">
        <v>334174.73</v>
      </c>
      <c r="L3293" s="51">
        <v>342632.82</v>
      </c>
      <c r="M3293" s="51">
        <v>350058.87</v>
      </c>
      <c r="N3293" s="51">
        <v>355632.52</v>
      </c>
      <c r="O3293" s="51">
        <v>360028.06</v>
      </c>
      <c r="P3293" s="51">
        <v>371862.24</v>
      </c>
      <c r="Q3293" s="51">
        <v>378702.58</v>
      </c>
      <c r="R3293" s="51">
        <v>372260.66</v>
      </c>
      <c r="S3293" s="51">
        <v>351574.88</v>
      </c>
      <c r="T3293" s="51">
        <v>364538.08</v>
      </c>
      <c r="U3293" s="51">
        <v>2020</v>
      </c>
    </row>
    <row r="3294" spans="1:21" ht="15.5">
      <c r="A3294" s="51">
        <v>532</v>
      </c>
      <c r="B3294" s="51" t="s">
        <v>1049</v>
      </c>
      <c r="C3294" s="51" t="s">
        <v>366</v>
      </c>
      <c r="D3294" s="51" t="str">
        <f t="shared" si="51"/>
        <v>NGDPRPPPPCHong Kong SAR</v>
      </c>
      <c r="E3294" s="51" t="s">
        <v>1050</v>
      </c>
      <c r="F3294" s="51" t="s">
        <v>363</v>
      </c>
      <c r="G3294" s="51" t="s">
        <v>367</v>
      </c>
      <c r="H3294" s="51" t="s">
        <v>368</v>
      </c>
      <c r="I3294" s="51" t="s">
        <v>333</v>
      </c>
      <c r="J3294" s="51" t="s">
        <v>365</v>
      </c>
      <c r="K3294" s="51">
        <v>53628.38</v>
      </c>
      <c r="L3294" s="51">
        <v>54985.74</v>
      </c>
      <c r="M3294" s="51">
        <v>56177.47</v>
      </c>
      <c r="N3294" s="51">
        <v>57071.93</v>
      </c>
      <c r="O3294" s="51">
        <v>57777.33</v>
      </c>
      <c r="P3294" s="51">
        <v>59676.480000000003</v>
      </c>
      <c r="Q3294" s="51">
        <v>60774.21</v>
      </c>
      <c r="R3294" s="51">
        <v>59740.42</v>
      </c>
      <c r="S3294" s="51">
        <v>56420.76</v>
      </c>
      <c r="T3294" s="51">
        <v>58501.09</v>
      </c>
      <c r="U3294" s="51">
        <v>2020</v>
      </c>
    </row>
    <row r="3295" spans="1:21" ht="15.5">
      <c r="A3295" s="51">
        <v>532</v>
      </c>
      <c r="B3295" s="51" t="s">
        <v>1049</v>
      </c>
      <c r="C3295" s="51" t="s">
        <v>369</v>
      </c>
      <c r="D3295" s="51" t="str">
        <f t="shared" si="51"/>
        <v>NGDPPCHong Kong SAR</v>
      </c>
      <c r="E3295" s="51" t="s">
        <v>1050</v>
      </c>
      <c r="F3295" s="51" t="s">
        <v>370</v>
      </c>
      <c r="G3295" s="51" t="s">
        <v>371</v>
      </c>
      <c r="H3295" s="51" t="s">
        <v>342</v>
      </c>
      <c r="I3295" s="51" t="s">
        <v>333</v>
      </c>
      <c r="J3295" s="51" t="s">
        <v>372</v>
      </c>
      <c r="K3295" s="51">
        <v>284069.03000000003</v>
      </c>
      <c r="L3295" s="51">
        <v>296537.88</v>
      </c>
      <c r="M3295" s="51">
        <v>311600.19</v>
      </c>
      <c r="N3295" s="51">
        <v>328095.53999999998</v>
      </c>
      <c r="O3295" s="51">
        <v>337590.38</v>
      </c>
      <c r="P3295" s="51">
        <v>358741.15</v>
      </c>
      <c r="Q3295" s="51">
        <v>378702.58</v>
      </c>
      <c r="R3295" s="51">
        <v>381031.14</v>
      </c>
      <c r="S3295" s="51">
        <v>362678.28</v>
      </c>
      <c r="T3295" s="51">
        <v>380178.46</v>
      </c>
      <c r="U3295" s="51">
        <v>2020</v>
      </c>
    </row>
    <row r="3296" spans="1:21" ht="15.5">
      <c r="A3296" s="51">
        <v>532</v>
      </c>
      <c r="B3296" s="51" t="s">
        <v>1049</v>
      </c>
      <c r="C3296" s="51" t="s">
        <v>373</v>
      </c>
      <c r="D3296" s="51" t="str">
        <f t="shared" si="51"/>
        <v>NGDPDPCHong Kong SAR</v>
      </c>
      <c r="E3296" s="51" t="s">
        <v>1050</v>
      </c>
      <c r="F3296" s="51" t="s">
        <v>370</v>
      </c>
      <c r="G3296" s="51" t="s">
        <v>374</v>
      </c>
      <c r="H3296" s="51" t="s">
        <v>352</v>
      </c>
      <c r="I3296" s="51" t="s">
        <v>333</v>
      </c>
      <c r="J3296" s="51" t="s">
        <v>372</v>
      </c>
      <c r="K3296" s="51">
        <v>36623.75</v>
      </c>
      <c r="L3296" s="51">
        <v>38233.35</v>
      </c>
      <c r="M3296" s="51">
        <v>40185.300000000003</v>
      </c>
      <c r="N3296" s="51">
        <v>42325.35</v>
      </c>
      <c r="O3296" s="51">
        <v>43491.31</v>
      </c>
      <c r="P3296" s="51">
        <v>46032.29</v>
      </c>
      <c r="Q3296" s="51">
        <v>48313.14</v>
      </c>
      <c r="R3296" s="51">
        <v>48626.239999999998</v>
      </c>
      <c r="S3296" s="51">
        <v>46753.46</v>
      </c>
      <c r="T3296" s="51">
        <v>49036.3</v>
      </c>
      <c r="U3296" s="51">
        <v>2020</v>
      </c>
    </row>
    <row r="3297" spans="1:21" ht="15.5">
      <c r="A3297" s="51">
        <v>532</v>
      </c>
      <c r="B3297" s="51" t="s">
        <v>1049</v>
      </c>
      <c r="C3297" s="51" t="s">
        <v>375</v>
      </c>
      <c r="D3297" s="51" t="str">
        <f t="shared" si="51"/>
        <v>PPPPCHong Kong SAR</v>
      </c>
      <c r="E3297" s="51" t="s">
        <v>1050</v>
      </c>
      <c r="F3297" s="51" t="s">
        <v>370</v>
      </c>
      <c r="G3297" s="51" t="s">
        <v>376</v>
      </c>
      <c r="H3297" s="51" t="s">
        <v>356</v>
      </c>
      <c r="I3297" s="51" t="s">
        <v>333</v>
      </c>
      <c r="J3297" s="51" t="s">
        <v>372</v>
      </c>
      <c r="K3297" s="51">
        <v>52082.35</v>
      </c>
      <c r="L3297" s="51">
        <v>53453.57</v>
      </c>
      <c r="M3297" s="51">
        <v>54604.91</v>
      </c>
      <c r="N3297" s="51">
        <v>56266.94</v>
      </c>
      <c r="O3297" s="51">
        <v>56907.27</v>
      </c>
      <c r="P3297" s="51">
        <v>59676.480000000003</v>
      </c>
      <c r="Q3297" s="51">
        <v>62233.39</v>
      </c>
      <c r="R3297" s="51">
        <v>62266.87</v>
      </c>
      <c r="S3297" s="51">
        <v>59519.71</v>
      </c>
      <c r="T3297" s="51">
        <v>62838.91</v>
      </c>
      <c r="U3297" s="51">
        <v>2020</v>
      </c>
    </row>
    <row r="3298" spans="1:21" ht="15.5">
      <c r="A3298" s="51">
        <v>532</v>
      </c>
      <c r="B3298" s="51" t="s">
        <v>1049</v>
      </c>
      <c r="C3298" s="51" t="s">
        <v>377</v>
      </c>
      <c r="D3298" s="51" t="str">
        <f t="shared" si="51"/>
        <v>NGAP_NPGDPHong Kong SAR</v>
      </c>
      <c r="E3298" s="51" t="s">
        <v>1050</v>
      </c>
      <c r="F3298" s="51" t="s">
        <v>378</v>
      </c>
      <c r="G3298" s="51" t="s">
        <v>379</v>
      </c>
      <c r="H3298" s="51" t="s">
        <v>380</v>
      </c>
      <c r="I3298" s="51"/>
      <c r="J3298" s="51"/>
      <c r="K3298" s="51"/>
      <c r="L3298" s="51"/>
      <c r="M3298" s="51"/>
      <c r="N3298" s="51"/>
      <c r="O3298" s="51"/>
      <c r="P3298" s="51"/>
      <c r="Q3298" s="51"/>
      <c r="R3298" s="51"/>
      <c r="S3298" s="51"/>
      <c r="T3298" s="51"/>
      <c r="U3298" s="51"/>
    </row>
    <row r="3299" spans="1:21" ht="15.5">
      <c r="A3299" s="51">
        <v>532</v>
      </c>
      <c r="B3299" s="51" t="s">
        <v>1049</v>
      </c>
      <c r="C3299" s="51" t="s">
        <v>381</v>
      </c>
      <c r="D3299" s="51" t="str">
        <f t="shared" si="51"/>
        <v>PPPSHHong Kong SAR</v>
      </c>
      <c r="E3299" s="51" t="s">
        <v>1050</v>
      </c>
      <c r="F3299" s="51" t="s">
        <v>382</v>
      </c>
      <c r="G3299" s="51" t="s">
        <v>383</v>
      </c>
      <c r="H3299" s="51" t="s">
        <v>384</v>
      </c>
      <c r="I3299" s="51"/>
      <c r="J3299" s="51" t="s">
        <v>353</v>
      </c>
      <c r="K3299" s="51">
        <v>0.373</v>
      </c>
      <c r="L3299" s="51">
        <v>0.36699999999999999</v>
      </c>
      <c r="M3299" s="51">
        <v>0.36299999999999999</v>
      </c>
      <c r="N3299" s="51">
        <v>0.37</v>
      </c>
      <c r="O3299" s="51">
        <v>0.36299999999999999</v>
      </c>
      <c r="P3299" s="51">
        <v>0.36399999999999999</v>
      </c>
      <c r="Q3299" s="51">
        <v>0.36099999999999999</v>
      </c>
      <c r="R3299" s="51">
        <v>0.34699999999999998</v>
      </c>
      <c r="S3299" s="51">
        <v>0.33800000000000002</v>
      </c>
      <c r="T3299" s="51">
        <v>0.33300000000000002</v>
      </c>
      <c r="U3299" s="51">
        <v>2020</v>
      </c>
    </row>
    <row r="3300" spans="1:21" ht="15.5">
      <c r="A3300" s="51">
        <v>532</v>
      </c>
      <c r="B3300" s="51" t="s">
        <v>1049</v>
      </c>
      <c r="C3300" s="51" t="s">
        <v>385</v>
      </c>
      <c r="D3300" s="51" t="str">
        <f t="shared" si="51"/>
        <v>PPPEXHong Kong SAR</v>
      </c>
      <c r="E3300" s="51" t="s">
        <v>1050</v>
      </c>
      <c r="F3300" s="51" t="s">
        <v>386</v>
      </c>
      <c r="G3300" s="51" t="s">
        <v>387</v>
      </c>
      <c r="H3300" s="51" t="s">
        <v>388</v>
      </c>
      <c r="I3300" s="51"/>
      <c r="J3300" s="51" t="s">
        <v>353</v>
      </c>
      <c r="K3300" s="51">
        <v>5.4539999999999997</v>
      </c>
      <c r="L3300" s="51">
        <v>5.548</v>
      </c>
      <c r="M3300" s="51">
        <v>5.7060000000000004</v>
      </c>
      <c r="N3300" s="51">
        <v>5.8310000000000004</v>
      </c>
      <c r="O3300" s="51">
        <v>5.9320000000000004</v>
      </c>
      <c r="P3300" s="51">
        <v>6.0110000000000001</v>
      </c>
      <c r="Q3300" s="51">
        <v>6.085</v>
      </c>
      <c r="R3300" s="51">
        <v>6.1189999999999998</v>
      </c>
      <c r="S3300" s="51">
        <v>6.093</v>
      </c>
      <c r="T3300" s="51">
        <v>6.05</v>
      </c>
      <c r="U3300" s="51">
        <v>2020</v>
      </c>
    </row>
    <row r="3301" spans="1:21" ht="15.5">
      <c r="A3301" s="51">
        <v>532</v>
      </c>
      <c r="B3301" s="51" t="s">
        <v>1049</v>
      </c>
      <c r="C3301" s="51" t="s">
        <v>389</v>
      </c>
      <c r="D3301" s="51" t="str">
        <f t="shared" si="51"/>
        <v>NID_NGDPHong Kong SAR</v>
      </c>
      <c r="E3301" s="51" t="s">
        <v>1050</v>
      </c>
      <c r="F3301" s="51" t="s">
        <v>390</v>
      </c>
      <c r="G3301" s="51" t="s">
        <v>391</v>
      </c>
      <c r="H3301" s="51" t="s">
        <v>392</v>
      </c>
      <c r="I3301" s="51"/>
      <c r="J3301" s="51" t="s">
        <v>1051</v>
      </c>
      <c r="K3301" s="51">
        <v>25.22</v>
      </c>
      <c r="L3301" s="51">
        <v>24.03</v>
      </c>
      <c r="M3301" s="51">
        <v>23.821999999999999</v>
      </c>
      <c r="N3301" s="51">
        <v>21.541</v>
      </c>
      <c r="O3301" s="51">
        <v>21.509</v>
      </c>
      <c r="P3301" s="51">
        <v>22.071000000000002</v>
      </c>
      <c r="Q3301" s="51">
        <v>21.997</v>
      </c>
      <c r="R3301" s="51">
        <v>18.869</v>
      </c>
      <c r="S3301" s="51">
        <v>19.760000000000002</v>
      </c>
      <c r="T3301" s="51">
        <v>19.843</v>
      </c>
      <c r="U3301" s="51">
        <v>2020</v>
      </c>
    </row>
    <row r="3302" spans="1:21" ht="15.5">
      <c r="A3302" s="51">
        <v>532</v>
      </c>
      <c r="B3302" s="51" t="s">
        <v>1049</v>
      </c>
      <c r="C3302" s="51" t="s">
        <v>393</v>
      </c>
      <c r="D3302" s="51" t="str">
        <f t="shared" si="51"/>
        <v>NGSD_NGDPHong Kong SAR</v>
      </c>
      <c r="E3302" s="51" t="s">
        <v>1050</v>
      </c>
      <c r="F3302" s="51" t="s">
        <v>394</v>
      </c>
      <c r="G3302" s="51" t="s">
        <v>395</v>
      </c>
      <c r="H3302" s="51" t="s">
        <v>392</v>
      </c>
      <c r="I3302" s="51"/>
      <c r="J3302" s="51" t="s">
        <v>1051</v>
      </c>
      <c r="K3302" s="51">
        <v>26.797999999999998</v>
      </c>
      <c r="L3302" s="51">
        <v>25.548999999999999</v>
      </c>
      <c r="M3302" s="51">
        <v>25.213999999999999</v>
      </c>
      <c r="N3302" s="51">
        <v>24.859000000000002</v>
      </c>
      <c r="O3302" s="51">
        <v>25.463000000000001</v>
      </c>
      <c r="P3302" s="51">
        <v>26.652000000000001</v>
      </c>
      <c r="Q3302" s="51">
        <v>25.734000000000002</v>
      </c>
      <c r="R3302" s="51">
        <v>24.83</v>
      </c>
      <c r="S3302" s="51">
        <v>26.253</v>
      </c>
      <c r="T3302" s="51">
        <v>25.3</v>
      </c>
      <c r="U3302" s="51">
        <v>2020</v>
      </c>
    </row>
    <row r="3303" spans="1:21" ht="15.5">
      <c r="A3303" s="51">
        <v>532</v>
      </c>
      <c r="B3303" s="51" t="s">
        <v>1049</v>
      </c>
      <c r="C3303" s="51" t="s">
        <v>396</v>
      </c>
      <c r="D3303" s="51" t="str">
        <f t="shared" si="51"/>
        <v>PCPIHong Kong SAR</v>
      </c>
      <c r="E3303" s="51" t="s">
        <v>1050</v>
      </c>
      <c r="F3303" s="51" t="s">
        <v>397</v>
      </c>
      <c r="G3303" s="51" t="s">
        <v>398</v>
      </c>
      <c r="H3303" s="51" t="s">
        <v>360</v>
      </c>
      <c r="I3303" s="51"/>
      <c r="J3303" s="51" t="s">
        <v>1052</v>
      </c>
      <c r="K3303" s="51">
        <v>89.625</v>
      </c>
      <c r="L3303" s="51">
        <v>93.5</v>
      </c>
      <c r="M3303" s="51">
        <v>97.65</v>
      </c>
      <c r="N3303" s="51">
        <v>100.575</v>
      </c>
      <c r="O3303" s="51">
        <v>103</v>
      </c>
      <c r="P3303" s="51">
        <v>104.52500000000001</v>
      </c>
      <c r="Q3303" s="51">
        <v>107.042</v>
      </c>
      <c r="R3303" s="51">
        <v>110.108</v>
      </c>
      <c r="S3303" s="51">
        <v>110.467</v>
      </c>
      <c r="T3303" s="51">
        <v>112.01300000000001</v>
      </c>
      <c r="U3303" s="51">
        <v>2020</v>
      </c>
    </row>
    <row r="3304" spans="1:21" ht="15.5">
      <c r="A3304" s="51">
        <v>532</v>
      </c>
      <c r="B3304" s="51" t="s">
        <v>1049</v>
      </c>
      <c r="C3304" s="51" t="s">
        <v>400</v>
      </c>
      <c r="D3304" s="51" t="str">
        <f t="shared" si="51"/>
        <v>PCPIPCHHong Kong SAR</v>
      </c>
      <c r="E3304" s="51" t="s">
        <v>1050</v>
      </c>
      <c r="F3304" s="51" t="s">
        <v>397</v>
      </c>
      <c r="G3304" s="51" t="s">
        <v>401</v>
      </c>
      <c r="H3304" s="51" t="s">
        <v>347</v>
      </c>
      <c r="I3304" s="51"/>
      <c r="J3304" s="51" t="s">
        <v>402</v>
      </c>
      <c r="K3304" s="51">
        <v>4.0640000000000001</v>
      </c>
      <c r="L3304" s="51">
        <v>4.3239999999999998</v>
      </c>
      <c r="M3304" s="51">
        <v>4.4390000000000001</v>
      </c>
      <c r="N3304" s="51">
        <v>2.9950000000000001</v>
      </c>
      <c r="O3304" s="51">
        <v>2.411</v>
      </c>
      <c r="P3304" s="51">
        <v>1.4810000000000001</v>
      </c>
      <c r="Q3304" s="51">
        <v>2.4079999999999999</v>
      </c>
      <c r="R3304" s="51">
        <v>2.8650000000000002</v>
      </c>
      <c r="S3304" s="51">
        <v>0.32500000000000001</v>
      </c>
      <c r="T3304" s="51">
        <v>1.4</v>
      </c>
      <c r="U3304" s="51">
        <v>2020</v>
      </c>
    </row>
    <row r="3305" spans="1:21" ht="15.5">
      <c r="A3305" s="51">
        <v>532</v>
      </c>
      <c r="B3305" s="51" t="s">
        <v>1049</v>
      </c>
      <c r="C3305" s="51" t="s">
        <v>403</v>
      </c>
      <c r="D3305" s="51" t="str">
        <f t="shared" si="51"/>
        <v>PCPIEHong Kong SAR</v>
      </c>
      <c r="E3305" s="51" t="s">
        <v>1050</v>
      </c>
      <c r="F3305" s="51" t="s">
        <v>404</v>
      </c>
      <c r="G3305" s="51" t="s">
        <v>405</v>
      </c>
      <c r="H3305" s="51" t="s">
        <v>360</v>
      </c>
      <c r="I3305" s="51"/>
      <c r="J3305" s="51" t="s">
        <v>1052</v>
      </c>
      <c r="K3305" s="51">
        <v>91.7</v>
      </c>
      <c r="L3305" s="51">
        <v>95.6</v>
      </c>
      <c r="M3305" s="51">
        <v>100.3</v>
      </c>
      <c r="N3305" s="51">
        <v>103.304</v>
      </c>
      <c r="O3305" s="51">
        <v>105.795</v>
      </c>
      <c r="P3305" s="51">
        <v>107.36199999999999</v>
      </c>
      <c r="Q3305" s="51">
        <v>109.947</v>
      </c>
      <c r="R3305" s="51">
        <v>113.096</v>
      </c>
      <c r="S3305" s="51">
        <v>113.464</v>
      </c>
      <c r="T3305" s="51">
        <v>115.053</v>
      </c>
      <c r="U3305" s="51">
        <v>2020</v>
      </c>
    </row>
    <row r="3306" spans="1:21" ht="15.5">
      <c r="A3306" s="51">
        <v>532</v>
      </c>
      <c r="B3306" s="51" t="s">
        <v>1049</v>
      </c>
      <c r="C3306" s="51" t="s">
        <v>406</v>
      </c>
      <c r="D3306" s="51" t="str">
        <f t="shared" si="51"/>
        <v>PCPIEPCHHong Kong SAR</v>
      </c>
      <c r="E3306" s="51" t="s">
        <v>1050</v>
      </c>
      <c r="F3306" s="51" t="s">
        <v>404</v>
      </c>
      <c r="G3306" s="51" t="s">
        <v>407</v>
      </c>
      <c r="H3306" s="51" t="s">
        <v>347</v>
      </c>
      <c r="I3306" s="51"/>
      <c r="J3306" s="51" t="s">
        <v>408</v>
      </c>
      <c r="K3306" s="51">
        <v>3.7330000000000001</v>
      </c>
      <c r="L3306" s="51">
        <v>4.2530000000000001</v>
      </c>
      <c r="M3306" s="51">
        <v>4.9160000000000004</v>
      </c>
      <c r="N3306" s="51">
        <v>2.9950000000000001</v>
      </c>
      <c r="O3306" s="51">
        <v>2.411</v>
      </c>
      <c r="P3306" s="51">
        <v>1.4810000000000001</v>
      </c>
      <c r="Q3306" s="51">
        <v>2.4079999999999999</v>
      </c>
      <c r="R3306" s="51">
        <v>2.8650000000000002</v>
      </c>
      <c r="S3306" s="51">
        <v>0.32500000000000001</v>
      </c>
      <c r="T3306" s="51">
        <v>1.4</v>
      </c>
      <c r="U3306" s="51">
        <v>2020</v>
      </c>
    </row>
    <row r="3307" spans="1:21" ht="15.5">
      <c r="A3307" s="51">
        <v>532</v>
      </c>
      <c r="B3307" s="51" t="s">
        <v>1049</v>
      </c>
      <c r="C3307" s="51" t="s">
        <v>409</v>
      </c>
      <c r="D3307" s="51" t="str">
        <f t="shared" si="51"/>
        <v>FLIBOR6Hong Kong SAR</v>
      </c>
      <c r="E3307" s="51" t="s">
        <v>1050</v>
      </c>
      <c r="F3307" s="51" t="s">
        <v>410</v>
      </c>
      <c r="G3307" s="51"/>
      <c r="H3307" s="51" t="s">
        <v>384</v>
      </c>
      <c r="I3307" s="51"/>
      <c r="J3307" s="51"/>
      <c r="K3307" s="51"/>
      <c r="L3307" s="51"/>
      <c r="M3307" s="51"/>
      <c r="N3307" s="51"/>
      <c r="O3307" s="51"/>
      <c r="P3307" s="51"/>
      <c r="Q3307" s="51"/>
      <c r="R3307" s="51"/>
      <c r="S3307" s="51"/>
      <c r="T3307" s="51"/>
      <c r="U3307" s="51"/>
    </row>
    <row r="3308" spans="1:21" ht="15.5">
      <c r="A3308" s="51">
        <v>532</v>
      </c>
      <c r="B3308" s="51" t="s">
        <v>1049</v>
      </c>
      <c r="C3308" s="51" t="s">
        <v>411</v>
      </c>
      <c r="D3308" s="51" t="str">
        <f t="shared" si="51"/>
        <v>TM_RPCHHong Kong SAR</v>
      </c>
      <c r="E3308" s="51" t="s">
        <v>1050</v>
      </c>
      <c r="F3308" s="51" t="s">
        <v>412</v>
      </c>
      <c r="G3308" s="51" t="s">
        <v>413</v>
      </c>
      <c r="H3308" s="51" t="s">
        <v>347</v>
      </c>
      <c r="I3308" s="51"/>
      <c r="J3308" s="51" t="s">
        <v>1053</v>
      </c>
      <c r="K3308" s="51">
        <v>4.2539999999999996</v>
      </c>
      <c r="L3308" s="51">
        <v>8.2989999999999995</v>
      </c>
      <c r="M3308" s="51">
        <v>1.0329999999999999</v>
      </c>
      <c r="N3308" s="51">
        <v>-1.776</v>
      </c>
      <c r="O3308" s="51">
        <v>0.87</v>
      </c>
      <c r="P3308" s="51">
        <v>6.6070000000000002</v>
      </c>
      <c r="Q3308" s="51">
        <v>4.4859999999999998</v>
      </c>
      <c r="R3308" s="51">
        <v>-6.7510000000000003</v>
      </c>
      <c r="S3308" s="51">
        <v>-6.2140000000000004</v>
      </c>
      <c r="T3308" s="51">
        <v>6.4480000000000004</v>
      </c>
      <c r="U3308" s="51">
        <v>2020</v>
      </c>
    </row>
    <row r="3309" spans="1:21" ht="15.5">
      <c r="A3309" s="51">
        <v>532</v>
      </c>
      <c r="B3309" s="51" t="s">
        <v>1049</v>
      </c>
      <c r="C3309" s="51" t="s">
        <v>415</v>
      </c>
      <c r="D3309" s="51" t="str">
        <f t="shared" si="51"/>
        <v>TMG_RPCHHong Kong SAR</v>
      </c>
      <c r="E3309" s="51" t="s">
        <v>1050</v>
      </c>
      <c r="F3309" s="51" t="s">
        <v>416</v>
      </c>
      <c r="G3309" s="51" t="s">
        <v>417</v>
      </c>
      <c r="H3309" s="51" t="s">
        <v>347</v>
      </c>
      <c r="I3309" s="51"/>
      <c r="J3309" s="51" t="s">
        <v>1053</v>
      </c>
      <c r="K3309" s="51">
        <v>4.5750000000000002</v>
      </c>
      <c r="L3309" s="51">
        <v>9.9190000000000005</v>
      </c>
      <c r="M3309" s="51">
        <v>1.4750000000000001</v>
      </c>
      <c r="N3309" s="51">
        <v>-2.673</v>
      </c>
      <c r="O3309" s="51">
        <v>0.70799999999999996</v>
      </c>
      <c r="P3309" s="51">
        <v>7.2720000000000002</v>
      </c>
      <c r="Q3309" s="51">
        <v>4.7229999999999999</v>
      </c>
      <c r="R3309" s="51">
        <v>-7.3419999999999996</v>
      </c>
      <c r="S3309" s="51">
        <v>-2.0720000000000001</v>
      </c>
      <c r="T3309" s="51">
        <v>7.3609999999999998</v>
      </c>
      <c r="U3309" s="51">
        <v>2020</v>
      </c>
    </row>
    <row r="3310" spans="1:21" ht="15.5">
      <c r="A3310" s="51">
        <v>532</v>
      </c>
      <c r="B3310" s="51" t="s">
        <v>1049</v>
      </c>
      <c r="C3310" s="51" t="s">
        <v>418</v>
      </c>
      <c r="D3310" s="51" t="str">
        <f t="shared" si="51"/>
        <v>TX_RPCHHong Kong SAR</v>
      </c>
      <c r="E3310" s="51" t="s">
        <v>1050</v>
      </c>
      <c r="F3310" s="51" t="s">
        <v>419</v>
      </c>
      <c r="G3310" s="51" t="s">
        <v>420</v>
      </c>
      <c r="H3310" s="51" t="s">
        <v>347</v>
      </c>
      <c r="I3310" s="51"/>
      <c r="J3310" s="51" t="s">
        <v>1053</v>
      </c>
      <c r="K3310" s="51">
        <v>3.2029999999999998</v>
      </c>
      <c r="L3310" s="51">
        <v>7.8140000000000001</v>
      </c>
      <c r="M3310" s="51">
        <v>0.97399999999999998</v>
      </c>
      <c r="N3310" s="51">
        <v>-1.3680000000000001</v>
      </c>
      <c r="O3310" s="51">
        <v>0.66100000000000003</v>
      </c>
      <c r="P3310" s="51">
        <v>5.8259999999999996</v>
      </c>
      <c r="Q3310" s="51">
        <v>3.6579999999999999</v>
      </c>
      <c r="R3310" s="51">
        <v>-5.55</v>
      </c>
      <c r="S3310" s="51">
        <v>-6.0540000000000003</v>
      </c>
      <c r="T3310" s="51">
        <v>6.0220000000000002</v>
      </c>
      <c r="U3310" s="51">
        <v>2020</v>
      </c>
    </row>
    <row r="3311" spans="1:21" ht="15.5">
      <c r="A3311" s="51">
        <v>532</v>
      </c>
      <c r="B3311" s="51" t="s">
        <v>1049</v>
      </c>
      <c r="C3311" s="51" t="s">
        <v>421</v>
      </c>
      <c r="D3311" s="51" t="str">
        <f t="shared" si="51"/>
        <v>TXG_RPCHHong Kong SAR</v>
      </c>
      <c r="E3311" s="51" t="s">
        <v>1050</v>
      </c>
      <c r="F3311" s="51" t="s">
        <v>422</v>
      </c>
      <c r="G3311" s="51" t="s">
        <v>423</v>
      </c>
      <c r="H3311" s="51" t="s">
        <v>347</v>
      </c>
      <c r="I3311" s="51"/>
      <c r="J3311" s="51" t="s">
        <v>1053</v>
      </c>
      <c r="K3311" s="51">
        <v>3.3050000000000002</v>
      </c>
      <c r="L3311" s="51">
        <v>8.2110000000000003</v>
      </c>
      <c r="M3311" s="51">
        <v>0.84</v>
      </c>
      <c r="N3311" s="51">
        <v>-1.726</v>
      </c>
      <c r="O3311" s="51">
        <v>1.5580000000000001</v>
      </c>
      <c r="P3311" s="51">
        <v>6.4509999999999996</v>
      </c>
      <c r="Q3311" s="51">
        <v>3.4660000000000002</v>
      </c>
      <c r="R3311" s="51">
        <v>-4.6239999999999997</v>
      </c>
      <c r="S3311" s="51">
        <v>-0.29299999999999998</v>
      </c>
      <c r="T3311" s="51">
        <v>7.1390000000000002</v>
      </c>
      <c r="U3311" s="51">
        <v>2020</v>
      </c>
    </row>
    <row r="3312" spans="1:21" ht="15.5">
      <c r="A3312" s="51">
        <v>532</v>
      </c>
      <c r="B3312" s="51" t="s">
        <v>1049</v>
      </c>
      <c r="C3312" s="51" t="s">
        <v>424</v>
      </c>
      <c r="D3312" s="51" t="str">
        <f t="shared" si="51"/>
        <v>LURHong Kong SAR</v>
      </c>
      <c r="E3312" s="51" t="s">
        <v>1050</v>
      </c>
      <c r="F3312" s="51" t="s">
        <v>425</v>
      </c>
      <c r="G3312" s="51" t="s">
        <v>426</v>
      </c>
      <c r="H3312" s="51" t="s">
        <v>427</v>
      </c>
      <c r="I3312" s="51"/>
      <c r="J3312" s="51" t="s">
        <v>1054</v>
      </c>
      <c r="K3312" s="51">
        <v>3.3029999999999999</v>
      </c>
      <c r="L3312" s="51">
        <v>3.3759999999999999</v>
      </c>
      <c r="M3312" s="51">
        <v>3.262</v>
      </c>
      <c r="N3312" s="51">
        <v>3.3069999999999999</v>
      </c>
      <c r="O3312" s="51">
        <v>3.387</v>
      </c>
      <c r="P3312" s="51">
        <v>3.1190000000000002</v>
      </c>
      <c r="Q3312" s="51">
        <v>2.8159999999999998</v>
      </c>
      <c r="R3312" s="51">
        <v>2.9550000000000001</v>
      </c>
      <c r="S3312" s="51">
        <v>5.8529999999999998</v>
      </c>
      <c r="T3312" s="51">
        <v>5.2629999999999999</v>
      </c>
      <c r="U3312" s="51">
        <v>2020</v>
      </c>
    </row>
    <row r="3313" spans="1:21" ht="15.5">
      <c r="A3313" s="51">
        <v>532</v>
      </c>
      <c r="B3313" s="51" t="s">
        <v>1049</v>
      </c>
      <c r="C3313" s="51" t="s">
        <v>428</v>
      </c>
      <c r="D3313" s="51" t="str">
        <f t="shared" si="51"/>
        <v>LEHong Kong SAR</v>
      </c>
      <c r="E3313" s="51" t="s">
        <v>1050</v>
      </c>
      <c r="F3313" s="51" t="s">
        <v>429</v>
      </c>
      <c r="G3313" s="51" t="s">
        <v>430</v>
      </c>
      <c r="H3313" s="51" t="s">
        <v>431</v>
      </c>
      <c r="I3313" s="51" t="s">
        <v>432</v>
      </c>
      <c r="J3313" s="51" t="s">
        <v>1054</v>
      </c>
      <c r="K3313" s="51">
        <v>3.6520000000000001</v>
      </c>
      <c r="L3313" s="51">
        <v>3.7229999999999999</v>
      </c>
      <c r="M3313" s="51">
        <v>3.738</v>
      </c>
      <c r="N3313" s="51">
        <v>3.774</v>
      </c>
      <c r="O3313" s="51">
        <v>3.7829999999999999</v>
      </c>
      <c r="P3313" s="51">
        <v>3.8170000000000002</v>
      </c>
      <c r="Q3313" s="51">
        <v>3.8639999999999999</v>
      </c>
      <c r="R3313" s="51">
        <v>3.8479999999999999</v>
      </c>
      <c r="S3313" s="51">
        <v>3.653</v>
      </c>
      <c r="T3313" s="51">
        <v>3.6930000000000001</v>
      </c>
      <c r="U3313" s="51">
        <v>2020</v>
      </c>
    </row>
    <row r="3314" spans="1:21" ht="15.5">
      <c r="A3314" s="51">
        <v>532</v>
      </c>
      <c r="B3314" s="51" t="s">
        <v>1049</v>
      </c>
      <c r="C3314" s="51" t="s">
        <v>433</v>
      </c>
      <c r="D3314" s="51" t="str">
        <f t="shared" si="51"/>
        <v>LPHong Kong SAR</v>
      </c>
      <c r="E3314" s="51" t="s">
        <v>1050</v>
      </c>
      <c r="F3314" s="51" t="s">
        <v>434</v>
      </c>
      <c r="G3314" s="51" t="s">
        <v>435</v>
      </c>
      <c r="H3314" s="51" t="s">
        <v>431</v>
      </c>
      <c r="I3314" s="51" t="s">
        <v>432</v>
      </c>
      <c r="J3314" s="51" t="s">
        <v>1055</v>
      </c>
      <c r="K3314" s="51">
        <v>7.1710000000000003</v>
      </c>
      <c r="L3314" s="51">
        <v>7.2110000000000003</v>
      </c>
      <c r="M3314" s="51">
        <v>7.2530000000000001</v>
      </c>
      <c r="N3314" s="51">
        <v>7.31</v>
      </c>
      <c r="O3314" s="51">
        <v>7.3769999999999998</v>
      </c>
      <c r="P3314" s="51">
        <v>7.4130000000000003</v>
      </c>
      <c r="Q3314" s="51">
        <v>7.4859999999999998</v>
      </c>
      <c r="R3314" s="51">
        <v>7.5209999999999999</v>
      </c>
      <c r="S3314" s="51">
        <v>7.4740000000000002</v>
      </c>
      <c r="T3314" s="51">
        <v>7.5179999999999998</v>
      </c>
      <c r="U3314" s="51">
        <v>2020</v>
      </c>
    </row>
    <row r="3315" spans="1:21" ht="15.5">
      <c r="A3315" s="51">
        <v>532</v>
      </c>
      <c r="B3315" s="51" t="s">
        <v>1049</v>
      </c>
      <c r="C3315" s="51" t="s">
        <v>437</v>
      </c>
      <c r="D3315" s="51" t="str">
        <f t="shared" si="51"/>
        <v>GGRHong Kong SAR</v>
      </c>
      <c r="E3315" s="51" t="s">
        <v>1050</v>
      </c>
      <c r="F3315" s="51" t="s">
        <v>438</v>
      </c>
      <c r="G3315" s="51" t="s">
        <v>439</v>
      </c>
      <c r="H3315" s="51" t="s">
        <v>342</v>
      </c>
      <c r="I3315" s="51" t="s">
        <v>343</v>
      </c>
      <c r="J3315" s="51" t="s">
        <v>1056</v>
      </c>
      <c r="K3315" s="51">
        <v>442.15</v>
      </c>
      <c r="L3315" s="51">
        <v>455.346</v>
      </c>
      <c r="M3315" s="51">
        <v>478.66800000000001</v>
      </c>
      <c r="N3315" s="51">
        <v>450.00700000000001</v>
      </c>
      <c r="O3315" s="51">
        <v>573.125</v>
      </c>
      <c r="P3315" s="51">
        <v>619.83600000000001</v>
      </c>
      <c r="Q3315" s="51">
        <v>599.774</v>
      </c>
      <c r="R3315" s="51">
        <v>590.92700000000002</v>
      </c>
      <c r="S3315" s="51">
        <v>543.96900000000005</v>
      </c>
      <c r="T3315" s="51">
        <v>591.62300000000005</v>
      </c>
      <c r="U3315" s="51">
        <v>2020</v>
      </c>
    </row>
    <row r="3316" spans="1:21" ht="15.5">
      <c r="A3316" s="51">
        <v>532</v>
      </c>
      <c r="B3316" s="51" t="s">
        <v>1049</v>
      </c>
      <c r="C3316" s="51" t="s">
        <v>441</v>
      </c>
      <c r="D3316" s="51" t="str">
        <f t="shared" si="51"/>
        <v>GGR_NGDPHong Kong SAR</v>
      </c>
      <c r="E3316" s="51" t="s">
        <v>1050</v>
      </c>
      <c r="F3316" s="51" t="s">
        <v>438</v>
      </c>
      <c r="G3316" s="51" t="s">
        <v>439</v>
      </c>
      <c r="H3316" s="51" t="s">
        <v>392</v>
      </c>
      <c r="I3316" s="51"/>
      <c r="J3316" s="51" t="s">
        <v>442</v>
      </c>
      <c r="K3316" s="51">
        <v>21.437000000000001</v>
      </c>
      <c r="L3316" s="51">
        <v>21.042999999999999</v>
      </c>
      <c r="M3316" s="51">
        <v>20.844999999999999</v>
      </c>
      <c r="N3316" s="51">
        <v>18.63</v>
      </c>
      <c r="O3316" s="51">
        <v>22.638999999999999</v>
      </c>
      <c r="P3316" s="51">
        <v>22.852</v>
      </c>
      <c r="Q3316" s="51">
        <v>20.742000000000001</v>
      </c>
      <c r="R3316" s="51">
        <v>20.218</v>
      </c>
      <c r="S3316" s="51">
        <v>19.675000000000001</v>
      </c>
      <c r="T3316" s="51">
        <v>20.295999999999999</v>
      </c>
      <c r="U3316" s="51">
        <v>2020</v>
      </c>
    </row>
    <row r="3317" spans="1:21" ht="15.5">
      <c r="A3317" s="51">
        <v>532</v>
      </c>
      <c r="B3317" s="51" t="s">
        <v>1049</v>
      </c>
      <c r="C3317" s="51" t="s">
        <v>443</v>
      </c>
      <c r="D3317" s="51" t="str">
        <f t="shared" si="51"/>
        <v>GGXHong Kong SAR</v>
      </c>
      <c r="E3317" s="51" t="s">
        <v>1050</v>
      </c>
      <c r="F3317" s="51" t="s">
        <v>444</v>
      </c>
      <c r="G3317" s="51" t="s">
        <v>445</v>
      </c>
      <c r="H3317" s="51" t="s">
        <v>342</v>
      </c>
      <c r="I3317" s="51" t="s">
        <v>343</v>
      </c>
      <c r="J3317" s="51" t="s">
        <v>1056</v>
      </c>
      <c r="K3317" s="51">
        <v>377.32499999999999</v>
      </c>
      <c r="L3317" s="51">
        <v>433.54300000000001</v>
      </c>
      <c r="M3317" s="51">
        <v>396.18299999999999</v>
      </c>
      <c r="N3317" s="51">
        <v>435.63299999999998</v>
      </c>
      <c r="O3317" s="51">
        <v>462.05200000000002</v>
      </c>
      <c r="P3317" s="51">
        <v>470.863</v>
      </c>
      <c r="Q3317" s="51">
        <v>531.82500000000005</v>
      </c>
      <c r="R3317" s="51">
        <v>607.83000000000004</v>
      </c>
      <c r="S3317" s="51">
        <v>821.1</v>
      </c>
      <c r="T3317" s="51">
        <v>728.46500000000003</v>
      </c>
      <c r="U3317" s="51">
        <v>2020</v>
      </c>
    </row>
    <row r="3318" spans="1:21" ht="15.5">
      <c r="A3318" s="51">
        <v>532</v>
      </c>
      <c r="B3318" s="51" t="s">
        <v>1049</v>
      </c>
      <c r="C3318" s="51" t="s">
        <v>446</v>
      </c>
      <c r="D3318" s="51" t="str">
        <f t="shared" si="51"/>
        <v>GGX_NGDPHong Kong SAR</v>
      </c>
      <c r="E3318" s="51" t="s">
        <v>1050</v>
      </c>
      <c r="F3318" s="51" t="s">
        <v>444</v>
      </c>
      <c r="G3318" s="51" t="s">
        <v>445</v>
      </c>
      <c r="H3318" s="51" t="s">
        <v>392</v>
      </c>
      <c r="I3318" s="51"/>
      <c r="J3318" s="51" t="s">
        <v>447</v>
      </c>
      <c r="K3318" s="51">
        <v>18.294</v>
      </c>
      <c r="L3318" s="51">
        <v>20.035</v>
      </c>
      <c r="M3318" s="51">
        <v>17.253</v>
      </c>
      <c r="N3318" s="51">
        <v>18.035</v>
      </c>
      <c r="O3318" s="51">
        <v>18.251999999999999</v>
      </c>
      <c r="P3318" s="51">
        <v>17.36</v>
      </c>
      <c r="Q3318" s="51">
        <v>18.391999999999999</v>
      </c>
      <c r="R3318" s="51">
        <v>20.795999999999999</v>
      </c>
      <c r="S3318" s="51">
        <v>29.699000000000002</v>
      </c>
      <c r="T3318" s="51">
        <v>24.991</v>
      </c>
      <c r="U3318" s="51">
        <v>2020</v>
      </c>
    </row>
    <row r="3319" spans="1:21" ht="15.5">
      <c r="A3319" s="51">
        <v>532</v>
      </c>
      <c r="B3319" s="51" t="s">
        <v>1049</v>
      </c>
      <c r="C3319" s="51" t="s">
        <v>448</v>
      </c>
      <c r="D3319" s="51" t="str">
        <f t="shared" si="51"/>
        <v>GGXCNLHong Kong SAR</v>
      </c>
      <c r="E3319" s="51" t="s">
        <v>1050</v>
      </c>
      <c r="F3319" s="51" t="s">
        <v>449</v>
      </c>
      <c r="G3319" s="51" t="s">
        <v>450</v>
      </c>
      <c r="H3319" s="51" t="s">
        <v>342</v>
      </c>
      <c r="I3319" s="51" t="s">
        <v>343</v>
      </c>
      <c r="J3319" s="51" t="s">
        <v>1056</v>
      </c>
      <c r="K3319" s="51">
        <v>64.825000000000003</v>
      </c>
      <c r="L3319" s="51">
        <v>21.803000000000001</v>
      </c>
      <c r="M3319" s="51">
        <v>82.484999999999999</v>
      </c>
      <c r="N3319" s="51">
        <v>14.374000000000001</v>
      </c>
      <c r="O3319" s="51">
        <v>111.07299999999999</v>
      </c>
      <c r="P3319" s="51">
        <v>148.97300000000001</v>
      </c>
      <c r="Q3319" s="51">
        <v>67.948999999999998</v>
      </c>
      <c r="R3319" s="51">
        <v>-16.902999999999999</v>
      </c>
      <c r="S3319" s="51">
        <v>-277.13099999999997</v>
      </c>
      <c r="T3319" s="51">
        <v>-136.84200000000001</v>
      </c>
      <c r="U3319" s="51">
        <v>2020</v>
      </c>
    </row>
    <row r="3320" spans="1:21" ht="15.5">
      <c r="A3320" s="51">
        <v>532</v>
      </c>
      <c r="B3320" s="51" t="s">
        <v>1049</v>
      </c>
      <c r="C3320" s="51" t="s">
        <v>451</v>
      </c>
      <c r="D3320" s="51" t="str">
        <f t="shared" si="51"/>
        <v>GGXCNL_NGDPHong Kong SAR</v>
      </c>
      <c r="E3320" s="51" t="s">
        <v>1050</v>
      </c>
      <c r="F3320" s="51" t="s">
        <v>449</v>
      </c>
      <c r="G3320" s="51" t="s">
        <v>450</v>
      </c>
      <c r="H3320" s="51" t="s">
        <v>392</v>
      </c>
      <c r="I3320" s="51"/>
      <c r="J3320" s="51" t="s">
        <v>452</v>
      </c>
      <c r="K3320" s="51">
        <v>3.1429999999999998</v>
      </c>
      <c r="L3320" s="51">
        <v>1.008</v>
      </c>
      <c r="M3320" s="51">
        <v>3.5920000000000001</v>
      </c>
      <c r="N3320" s="51">
        <v>0.59499999999999997</v>
      </c>
      <c r="O3320" s="51">
        <v>4.3879999999999999</v>
      </c>
      <c r="P3320" s="51">
        <v>5.492</v>
      </c>
      <c r="Q3320" s="51">
        <v>2.35</v>
      </c>
      <c r="R3320" s="51">
        <v>-0.57799999999999996</v>
      </c>
      <c r="S3320" s="51">
        <v>-10.023999999999999</v>
      </c>
      <c r="T3320" s="51">
        <v>-4.694</v>
      </c>
      <c r="U3320" s="51">
        <v>2020</v>
      </c>
    </row>
    <row r="3321" spans="1:21" ht="15.5">
      <c r="A3321" s="51">
        <v>532</v>
      </c>
      <c r="B3321" s="51" t="s">
        <v>1049</v>
      </c>
      <c r="C3321" s="51" t="s">
        <v>453</v>
      </c>
      <c r="D3321" s="51" t="str">
        <f t="shared" si="51"/>
        <v>GGSBHong Kong SAR</v>
      </c>
      <c r="E3321" s="51" t="s">
        <v>1050</v>
      </c>
      <c r="F3321" s="51" t="s">
        <v>454</v>
      </c>
      <c r="G3321" s="51" t="s">
        <v>455</v>
      </c>
      <c r="H3321" s="51" t="s">
        <v>342</v>
      </c>
      <c r="I3321" s="51" t="s">
        <v>343</v>
      </c>
      <c r="J3321" s="51" t="s">
        <v>1056</v>
      </c>
      <c r="K3321" s="51">
        <v>-15.602</v>
      </c>
      <c r="L3321" s="51">
        <v>-82.179000000000002</v>
      </c>
      <c r="M3321" s="51">
        <v>-17.530999999999999</v>
      </c>
      <c r="N3321" s="51">
        <v>-72.623999999999995</v>
      </c>
      <c r="O3321" s="51">
        <v>-23.279</v>
      </c>
      <c r="P3321" s="51">
        <v>-52.186</v>
      </c>
      <c r="Q3321" s="51">
        <v>-92.980999999999995</v>
      </c>
      <c r="R3321" s="51">
        <v>-98.558000000000007</v>
      </c>
      <c r="S3321" s="51">
        <v>-313.71699999999998</v>
      </c>
      <c r="T3321" s="51">
        <v>-241.214</v>
      </c>
      <c r="U3321" s="51">
        <v>2020</v>
      </c>
    </row>
    <row r="3322" spans="1:21" ht="15.5">
      <c r="A3322" s="51">
        <v>532</v>
      </c>
      <c r="B3322" s="51" t="s">
        <v>1049</v>
      </c>
      <c r="C3322" s="51" t="s">
        <v>456</v>
      </c>
      <c r="D3322" s="51" t="str">
        <f t="shared" si="51"/>
        <v>GGSB_NPGDPHong Kong SAR</v>
      </c>
      <c r="E3322" s="51" t="s">
        <v>1050</v>
      </c>
      <c r="F3322" s="51" t="s">
        <v>454</v>
      </c>
      <c r="G3322" s="51" t="s">
        <v>455</v>
      </c>
      <c r="H3322" s="51" t="s">
        <v>380</v>
      </c>
      <c r="I3322" s="51"/>
      <c r="J3322" s="51" t="s">
        <v>505</v>
      </c>
      <c r="K3322" s="51">
        <v>-0.755</v>
      </c>
      <c r="L3322" s="51">
        <v>-3.7970000000000002</v>
      </c>
      <c r="M3322" s="51">
        <v>-0.76400000000000001</v>
      </c>
      <c r="N3322" s="51">
        <v>-3</v>
      </c>
      <c r="O3322" s="51">
        <v>-0.91200000000000003</v>
      </c>
      <c r="P3322" s="51">
        <v>-1.925</v>
      </c>
      <c r="Q3322" s="51">
        <v>-3.2170000000000001</v>
      </c>
      <c r="R3322" s="51">
        <v>-3.2869999999999999</v>
      </c>
      <c r="S3322" s="51">
        <v>-10.571999999999999</v>
      </c>
      <c r="T3322" s="51">
        <v>-8.0239999999999991</v>
      </c>
      <c r="U3322" s="51">
        <v>2020</v>
      </c>
    </row>
    <row r="3323" spans="1:21" ht="15.5">
      <c r="A3323" s="51">
        <v>532</v>
      </c>
      <c r="B3323" s="51" t="s">
        <v>1049</v>
      </c>
      <c r="C3323" s="51" t="s">
        <v>457</v>
      </c>
      <c r="D3323" s="51" t="str">
        <f t="shared" si="51"/>
        <v>GGXONLBHong Kong SAR</v>
      </c>
      <c r="E3323" s="51" t="s">
        <v>1050</v>
      </c>
      <c r="F3323" s="51" t="s">
        <v>458</v>
      </c>
      <c r="G3323" s="51" t="s">
        <v>459</v>
      </c>
      <c r="H3323" s="51" t="s">
        <v>342</v>
      </c>
      <c r="I3323" s="51" t="s">
        <v>343</v>
      </c>
      <c r="J3323" s="51" t="s">
        <v>1056</v>
      </c>
      <c r="K3323" s="51">
        <v>27.404</v>
      </c>
      <c r="L3323" s="51">
        <v>-14.624000000000001</v>
      </c>
      <c r="M3323" s="51">
        <v>82.596000000000004</v>
      </c>
      <c r="N3323" s="51">
        <v>14.268000000000001</v>
      </c>
      <c r="O3323" s="51">
        <v>90.424000000000007</v>
      </c>
      <c r="P3323" s="51">
        <v>127.608</v>
      </c>
      <c r="Q3323" s="51">
        <v>27.684000000000001</v>
      </c>
      <c r="R3323" s="51">
        <v>-65.159000000000006</v>
      </c>
      <c r="S3323" s="51">
        <v>-310.87700000000001</v>
      </c>
      <c r="T3323" s="51">
        <v>-172.167</v>
      </c>
      <c r="U3323" s="51">
        <v>2020</v>
      </c>
    </row>
    <row r="3324" spans="1:21" ht="15.5">
      <c r="A3324" s="51">
        <v>532</v>
      </c>
      <c r="B3324" s="51" t="s">
        <v>1049</v>
      </c>
      <c r="C3324" s="51" t="s">
        <v>460</v>
      </c>
      <c r="D3324" s="51" t="str">
        <f t="shared" si="51"/>
        <v>GGXONLB_NGDPHong Kong SAR</v>
      </c>
      <c r="E3324" s="51" t="s">
        <v>1050</v>
      </c>
      <c r="F3324" s="51" t="s">
        <v>458</v>
      </c>
      <c r="G3324" s="51" t="s">
        <v>459</v>
      </c>
      <c r="H3324" s="51" t="s">
        <v>392</v>
      </c>
      <c r="I3324" s="51"/>
      <c r="J3324" s="51" t="s">
        <v>461</v>
      </c>
      <c r="K3324" s="51">
        <v>1.329</v>
      </c>
      <c r="L3324" s="51">
        <v>-0.67600000000000005</v>
      </c>
      <c r="M3324" s="51">
        <v>3.597</v>
      </c>
      <c r="N3324" s="51">
        <v>0.59099999999999997</v>
      </c>
      <c r="O3324" s="51">
        <v>3.5720000000000001</v>
      </c>
      <c r="P3324" s="51">
        <v>4.7050000000000001</v>
      </c>
      <c r="Q3324" s="51">
        <v>0.95699999999999996</v>
      </c>
      <c r="R3324" s="51">
        <v>-2.2290000000000001</v>
      </c>
      <c r="S3324" s="51">
        <v>-11.244</v>
      </c>
      <c r="T3324" s="51">
        <v>-5.9059999999999997</v>
      </c>
      <c r="U3324" s="51">
        <v>2020</v>
      </c>
    </row>
    <row r="3325" spans="1:21" ht="15.5">
      <c r="A3325" s="51">
        <v>532</v>
      </c>
      <c r="B3325" s="51" t="s">
        <v>1049</v>
      </c>
      <c r="C3325" s="51" t="s">
        <v>462</v>
      </c>
      <c r="D3325" s="51" t="str">
        <f t="shared" si="51"/>
        <v>GGXWDNHong Kong SAR</v>
      </c>
      <c r="E3325" s="51" t="s">
        <v>1050</v>
      </c>
      <c r="F3325" s="51" t="s">
        <v>463</v>
      </c>
      <c r="G3325" s="51" t="s">
        <v>464</v>
      </c>
      <c r="H3325" s="51" t="s">
        <v>342</v>
      </c>
      <c r="I3325" s="51" t="s">
        <v>343</v>
      </c>
      <c r="J3325" s="51"/>
      <c r="K3325" s="51"/>
      <c r="L3325" s="51"/>
      <c r="M3325" s="51"/>
      <c r="N3325" s="51"/>
      <c r="O3325" s="51"/>
      <c r="P3325" s="51"/>
      <c r="Q3325" s="51"/>
      <c r="R3325" s="51"/>
      <c r="S3325" s="51"/>
      <c r="T3325" s="51"/>
      <c r="U3325" s="51"/>
    </row>
    <row r="3326" spans="1:21" ht="15.5">
      <c r="A3326" s="51">
        <v>532</v>
      </c>
      <c r="B3326" s="51" t="s">
        <v>1049</v>
      </c>
      <c r="C3326" s="51" t="s">
        <v>465</v>
      </c>
      <c r="D3326" s="51" t="str">
        <f t="shared" si="51"/>
        <v>GGXWDN_NGDPHong Kong SAR</v>
      </c>
      <c r="E3326" s="51" t="s">
        <v>1050</v>
      </c>
      <c r="F3326" s="51" t="s">
        <v>463</v>
      </c>
      <c r="G3326" s="51" t="s">
        <v>464</v>
      </c>
      <c r="H3326" s="51" t="s">
        <v>392</v>
      </c>
      <c r="I3326" s="51"/>
      <c r="J3326" s="51"/>
      <c r="K3326" s="51"/>
      <c r="L3326" s="51"/>
      <c r="M3326" s="51"/>
      <c r="N3326" s="51"/>
      <c r="O3326" s="51"/>
      <c r="P3326" s="51"/>
      <c r="Q3326" s="51"/>
      <c r="R3326" s="51"/>
      <c r="S3326" s="51"/>
      <c r="T3326" s="51"/>
      <c r="U3326" s="51"/>
    </row>
    <row r="3327" spans="1:21" ht="15.5">
      <c r="A3327" s="51">
        <v>532</v>
      </c>
      <c r="B3327" s="51" t="s">
        <v>1049</v>
      </c>
      <c r="C3327" s="51" t="s">
        <v>466</v>
      </c>
      <c r="D3327" s="51" t="str">
        <f t="shared" si="51"/>
        <v>GGXWDGHong Kong SAR</v>
      </c>
      <c r="E3327" s="51" t="s">
        <v>1050</v>
      </c>
      <c r="F3327" s="51" t="s">
        <v>467</v>
      </c>
      <c r="G3327" s="51" t="s">
        <v>468</v>
      </c>
      <c r="H3327" s="51" t="s">
        <v>342</v>
      </c>
      <c r="I3327" s="51" t="s">
        <v>343</v>
      </c>
      <c r="J3327" s="51" t="s">
        <v>1056</v>
      </c>
      <c r="K3327" s="51">
        <v>11.204000000000001</v>
      </c>
      <c r="L3327" s="51">
        <v>11.196999999999999</v>
      </c>
      <c r="M3327" s="51">
        <v>1.5</v>
      </c>
      <c r="N3327" s="51">
        <v>1.5</v>
      </c>
      <c r="O3327" s="51">
        <v>1.5</v>
      </c>
      <c r="P3327" s="51">
        <v>1.5</v>
      </c>
      <c r="Q3327" s="51">
        <v>1.5</v>
      </c>
      <c r="R3327" s="51">
        <v>7.85</v>
      </c>
      <c r="S3327" s="51">
        <v>7.85</v>
      </c>
      <c r="T3327" s="51">
        <v>27.225000000000001</v>
      </c>
      <c r="U3327" s="51">
        <v>2020</v>
      </c>
    </row>
    <row r="3328" spans="1:21" ht="15.5">
      <c r="A3328" s="51">
        <v>532</v>
      </c>
      <c r="B3328" s="51" t="s">
        <v>1049</v>
      </c>
      <c r="C3328" s="51" t="s">
        <v>469</v>
      </c>
      <c r="D3328" s="51" t="str">
        <f t="shared" si="51"/>
        <v>GGXWDG_NGDPHong Kong SAR</v>
      </c>
      <c r="E3328" s="51" t="s">
        <v>1050</v>
      </c>
      <c r="F3328" s="51" t="s">
        <v>467</v>
      </c>
      <c r="G3328" s="51" t="s">
        <v>468</v>
      </c>
      <c r="H3328" s="51" t="s">
        <v>392</v>
      </c>
      <c r="I3328" s="51"/>
      <c r="J3328" s="51" t="s">
        <v>470</v>
      </c>
      <c r="K3328" s="51">
        <v>0.54300000000000004</v>
      </c>
      <c r="L3328" s="51">
        <v>0.51700000000000002</v>
      </c>
      <c r="M3328" s="51">
        <v>6.5000000000000002E-2</v>
      </c>
      <c r="N3328" s="51">
        <v>6.2E-2</v>
      </c>
      <c r="O3328" s="51">
        <v>5.8999999999999997E-2</v>
      </c>
      <c r="P3328" s="51">
        <v>5.5E-2</v>
      </c>
      <c r="Q3328" s="51">
        <v>5.1999999999999998E-2</v>
      </c>
      <c r="R3328" s="51">
        <v>0.26900000000000002</v>
      </c>
      <c r="S3328" s="51">
        <v>0.28399999999999997</v>
      </c>
      <c r="T3328" s="51">
        <v>0.93400000000000005</v>
      </c>
      <c r="U3328" s="51">
        <v>2020</v>
      </c>
    </row>
    <row r="3329" spans="1:21" ht="15.5">
      <c r="A3329" s="51">
        <v>532</v>
      </c>
      <c r="B3329" s="51" t="s">
        <v>1049</v>
      </c>
      <c r="C3329" s="51" t="s">
        <v>471</v>
      </c>
      <c r="D3329" s="51" t="str">
        <f t="shared" si="51"/>
        <v>NGDP_FYHong Kong SAR</v>
      </c>
      <c r="E3329" s="51" t="s">
        <v>1050</v>
      </c>
      <c r="F3329" s="51" t="s">
        <v>472</v>
      </c>
      <c r="G3329" s="51" t="s">
        <v>473</v>
      </c>
      <c r="H3329" s="51" t="s">
        <v>342</v>
      </c>
      <c r="I3329" s="51" t="s">
        <v>343</v>
      </c>
      <c r="J3329" s="51" t="s">
        <v>1056</v>
      </c>
      <c r="K3329" s="51">
        <v>2062.5700000000002</v>
      </c>
      <c r="L3329" s="51">
        <v>2163.9</v>
      </c>
      <c r="M3329" s="51">
        <v>2296.33</v>
      </c>
      <c r="N3329" s="51">
        <v>2415.56</v>
      </c>
      <c r="O3329" s="51">
        <v>2531.5300000000002</v>
      </c>
      <c r="P3329" s="51">
        <v>2712.38</v>
      </c>
      <c r="Q3329" s="51">
        <v>2891.62</v>
      </c>
      <c r="R3329" s="51">
        <v>2922.77</v>
      </c>
      <c r="S3329" s="51">
        <v>2764.75</v>
      </c>
      <c r="T3329" s="51">
        <v>2914.97</v>
      </c>
      <c r="U3329" s="51">
        <v>2020</v>
      </c>
    </row>
    <row r="3330" spans="1:21" ht="15.5">
      <c r="A3330" s="51">
        <v>532</v>
      </c>
      <c r="B3330" s="51" t="s">
        <v>1049</v>
      </c>
      <c r="C3330" s="51" t="s">
        <v>474</v>
      </c>
      <c r="D3330" s="51" t="str">
        <f t="shared" si="51"/>
        <v>BCAHong Kong SAR</v>
      </c>
      <c r="E3330" s="51" t="s">
        <v>1050</v>
      </c>
      <c r="F3330" s="51" t="s">
        <v>475</v>
      </c>
      <c r="G3330" s="51" t="s">
        <v>476</v>
      </c>
      <c r="H3330" s="51" t="s">
        <v>352</v>
      </c>
      <c r="I3330" s="51" t="s">
        <v>343</v>
      </c>
      <c r="J3330" s="51" t="s">
        <v>1057</v>
      </c>
      <c r="K3330" s="51">
        <v>4.1479999999999997</v>
      </c>
      <c r="L3330" s="51">
        <v>4.1879999999999997</v>
      </c>
      <c r="M3330" s="51">
        <v>4.0549999999999997</v>
      </c>
      <c r="N3330" s="51">
        <v>10.263999999999999</v>
      </c>
      <c r="O3330" s="51">
        <v>12.701000000000001</v>
      </c>
      <c r="P3330" s="51">
        <v>15.593</v>
      </c>
      <c r="Q3330" s="51">
        <v>13.523</v>
      </c>
      <c r="R3330" s="51">
        <v>21.937000000000001</v>
      </c>
      <c r="S3330" s="51">
        <v>22.702999999999999</v>
      </c>
      <c r="T3330" s="51">
        <v>20.114999999999998</v>
      </c>
      <c r="U3330" s="51">
        <v>2019</v>
      </c>
    </row>
    <row r="3331" spans="1:21" ht="15.5">
      <c r="A3331" s="51">
        <v>532</v>
      </c>
      <c r="B3331" s="51" t="s">
        <v>1049</v>
      </c>
      <c r="C3331" s="51" t="s">
        <v>478</v>
      </c>
      <c r="D3331" s="51" t="str">
        <f t="shared" ref="D3331:D3394" si="52">C3331&amp;E3331</f>
        <v>BCA_NGDPDHong Kong SAR</v>
      </c>
      <c r="E3331" s="51" t="s">
        <v>1050</v>
      </c>
      <c r="F3331" s="51" t="s">
        <v>475</v>
      </c>
      <c r="G3331" s="51" t="s">
        <v>476</v>
      </c>
      <c r="H3331" s="51" t="s">
        <v>392</v>
      </c>
      <c r="I3331" s="51"/>
      <c r="J3331" s="51" t="s">
        <v>479</v>
      </c>
      <c r="K3331" s="51">
        <v>1.579</v>
      </c>
      <c r="L3331" s="51">
        <v>1.5189999999999999</v>
      </c>
      <c r="M3331" s="51">
        <v>1.391</v>
      </c>
      <c r="N3331" s="51">
        <v>3.3170000000000002</v>
      </c>
      <c r="O3331" s="51">
        <v>3.9590000000000001</v>
      </c>
      <c r="P3331" s="51">
        <v>4.569</v>
      </c>
      <c r="Q3331" s="51">
        <v>3.7389999999999999</v>
      </c>
      <c r="R3331" s="51">
        <v>5.9989999999999997</v>
      </c>
      <c r="S3331" s="51">
        <v>6.4969999999999999</v>
      </c>
      <c r="T3331" s="51">
        <v>5.4569999999999999</v>
      </c>
      <c r="U3331" s="51">
        <v>2019</v>
      </c>
    </row>
    <row r="3332" spans="1:21" ht="15.5">
      <c r="A3332" s="51">
        <v>944</v>
      </c>
      <c r="B3332" s="51" t="s">
        <v>1058</v>
      </c>
      <c r="C3332" s="51" t="s">
        <v>338</v>
      </c>
      <c r="D3332" s="51" t="str">
        <f t="shared" si="52"/>
        <v>NGDP_RHungary</v>
      </c>
      <c r="E3332" s="51" t="s">
        <v>47</v>
      </c>
      <c r="F3332" s="51" t="s">
        <v>340</v>
      </c>
      <c r="G3332" s="51" t="s">
        <v>341</v>
      </c>
      <c r="H3332" s="51" t="s">
        <v>342</v>
      </c>
      <c r="I3332" s="51" t="s">
        <v>343</v>
      </c>
      <c r="J3332" s="51" t="s">
        <v>1059</v>
      </c>
      <c r="K3332" s="51">
        <v>31696.82</v>
      </c>
      <c r="L3332" s="51">
        <v>32286.61</v>
      </c>
      <c r="M3332" s="51">
        <v>33652</v>
      </c>
      <c r="N3332" s="51">
        <v>34937.31</v>
      </c>
      <c r="O3332" s="51">
        <v>35684.97</v>
      </c>
      <c r="P3332" s="51">
        <v>37225.410000000003</v>
      </c>
      <c r="Q3332" s="51">
        <v>39237.56</v>
      </c>
      <c r="R3332" s="51">
        <v>41033.93</v>
      </c>
      <c r="S3332" s="51">
        <v>38997.620000000003</v>
      </c>
      <c r="T3332" s="51">
        <v>40674.519999999997</v>
      </c>
      <c r="U3332" s="51">
        <v>2020</v>
      </c>
    </row>
    <row r="3333" spans="1:21" ht="15.5">
      <c r="A3333" s="51">
        <v>944</v>
      </c>
      <c r="B3333" s="51" t="s">
        <v>1058</v>
      </c>
      <c r="C3333" s="51" t="s">
        <v>345</v>
      </c>
      <c r="D3333" s="51" t="str">
        <f t="shared" si="52"/>
        <v>NGDP_RPCHHungary</v>
      </c>
      <c r="E3333" s="51" t="s">
        <v>47</v>
      </c>
      <c r="F3333" s="51" t="s">
        <v>340</v>
      </c>
      <c r="G3333" s="51" t="s">
        <v>346</v>
      </c>
      <c r="H3333" s="51" t="s">
        <v>347</v>
      </c>
      <c r="I3333" s="51"/>
      <c r="J3333" s="51" t="s">
        <v>348</v>
      </c>
      <c r="K3333" s="51">
        <v>-1.381</v>
      </c>
      <c r="L3333" s="51">
        <v>1.861</v>
      </c>
      <c r="M3333" s="51">
        <v>4.2290000000000001</v>
      </c>
      <c r="N3333" s="51">
        <v>3.819</v>
      </c>
      <c r="O3333" s="51">
        <v>2.14</v>
      </c>
      <c r="P3333" s="51">
        <v>4.3170000000000002</v>
      </c>
      <c r="Q3333" s="51">
        <v>5.4050000000000002</v>
      </c>
      <c r="R3333" s="51">
        <v>4.5780000000000003</v>
      </c>
      <c r="S3333" s="51">
        <v>-4.9619999999999997</v>
      </c>
      <c r="T3333" s="51">
        <v>4.3</v>
      </c>
      <c r="U3333" s="51">
        <v>2020</v>
      </c>
    </row>
    <row r="3334" spans="1:21" ht="15.5">
      <c r="A3334" s="51">
        <v>944</v>
      </c>
      <c r="B3334" s="51" t="s">
        <v>1058</v>
      </c>
      <c r="C3334" s="51" t="s">
        <v>349</v>
      </c>
      <c r="D3334" s="51" t="str">
        <f t="shared" si="52"/>
        <v>NGDPHungary</v>
      </c>
      <c r="E3334" s="51" t="s">
        <v>47</v>
      </c>
      <c r="F3334" s="51" t="s">
        <v>155</v>
      </c>
      <c r="G3334" s="51" t="s">
        <v>350</v>
      </c>
      <c r="H3334" s="51" t="s">
        <v>342</v>
      </c>
      <c r="I3334" s="51" t="s">
        <v>343</v>
      </c>
      <c r="J3334" s="51" t="s">
        <v>1059</v>
      </c>
      <c r="K3334" s="51">
        <v>28920.37</v>
      </c>
      <c r="L3334" s="51">
        <v>30290.92</v>
      </c>
      <c r="M3334" s="51">
        <v>32742.18</v>
      </c>
      <c r="N3334" s="51">
        <v>34937.31</v>
      </c>
      <c r="O3334" s="51">
        <v>36167.449999999997</v>
      </c>
      <c r="P3334" s="51">
        <v>39233.43</v>
      </c>
      <c r="Q3334" s="51">
        <v>43347.040000000001</v>
      </c>
      <c r="R3334" s="51">
        <v>47513.91</v>
      </c>
      <c r="S3334" s="51">
        <v>47604.7</v>
      </c>
      <c r="T3334" s="51">
        <v>51141.25</v>
      </c>
      <c r="U3334" s="51">
        <v>2020</v>
      </c>
    </row>
    <row r="3335" spans="1:21" ht="15.5">
      <c r="A3335" s="51">
        <v>944</v>
      </c>
      <c r="B3335" s="51" t="s">
        <v>1058</v>
      </c>
      <c r="C3335" s="51" t="s">
        <v>157</v>
      </c>
      <c r="D3335" s="51" t="str">
        <f t="shared" si="52"/>
        <v>NGDPDHungary</v>
      </c>
      <c r="E3335" s="51" t="s">
        <v>47</v>
      </c>
      <c r="F3335" s="51" t="s">
        <v>155</v>
      </c>
      <c r="G3335" s="51" t="s">
        <v>351</v>
      </c>
      <c r="H3335" s="51" t="s">
        <v>352</v>
      </c>
      <c r="I3335" s="51" t="s">
        <v>343</v>
      </c>
      <c r="J3335" s="51" t="s">
        <v>353</v>
      </c>
      <c r="K3335" s="51">
        <v>128.47499999999999</v>
      </c>
      <c r="L3335" s="51">
        <v>135.41200000000001</v>
      </c>
      <c r="M3335" s="51">
        <v>140.76499999999999</v>
      </c>
      <c r="N3335" s="51">
        <v>125.074</v>
      </c>
      <c r="O3335" s="51">
        <v>128.471</v>
      </c>
      <c r="P3335" s="51">
        <v>142.96199999999999</v>
      </c>
      <c r="Q3335" s="51">
        <v>160.41900000000001</v>
      </c>
      <c r="R3335" s="51">
        <v>163.459</v>
      </c>
      <c r="S3335" s="51">
        <v>154.56200000000001</v>
      </c>
      <c r="T3335" s="51">
        <v>176.54300000000001</v>
      </c>
      <c r="U3335" s="51">
        <v>2020</v>
      </c>
    </row>
    <row r="3336" spans="1:21" ht="15.5">
      <c r="A3336" s="51">
        <v>944</v>
      </c>
      <c r="B3336" s="51" t="s">
        <v>1058</v>
      </c>
      <c r="C3336" s="51" t="s">
        <v>354</v>
      </c>
      <c r="D3336" s="51" t="str">
        <f t="shared" si="52"/>
        <v>PPPGDPHungary</v>
      </c>
      <c r="E3336" s="51" t="s">
        <v>47</v>
      </c>
      <c r="F3336" s="51" t="s">
        <v>155</v>
      </c>
      <c r="G3336" s="51" t="s">
        <v>355</v>
      </c>
      <c r="H3336" s="51" t="s">
        <v>356</v>
      </c>
      <c r="I3336" s="51" t="s">
        <v>343</v>
      </c>
      <c r="J3336" s="51" t="s">
        <v>353</v>
      </c>
      <c r="K3336" s="51">
        <v>230.214</v>
      </c>
      <c r="L3336" s="51">
        <v>242.36699999999999</v>
      </c>
      <c r="M3336" s="51">
        <v>253.001</v>
      </c>
      <c r="N3336" s="51">
        <v>263.642</v>
      </c>
      <c r="O3336" s="51">
        <v>273.89800000000002</v>
      </c>
      <c r="P3336" s="51">
        <v>291.99599999999998</v>
      </c>
      <c r="Q3336" s="51">
        <v>315.16800000000001</v>
      </c>
      <c r="R3336" s="51">
        <v>335.48200000000003</v>
      </c>
      <c r="S3336" s="51">
        <v>322.69799999999998</v>
      </c>
      <c r="T3336" s="51">
        <v>342.70800000000003</v>
      </c>
      <c r="U3336" s="51">
        <v>2020</v>
      </c>
    </row>
    <row r="3337" spans="1:21" ht="15.5">
      <c r="A3337" s="51">
        <v>944</v>
      </c>
      <c r="B3337" s="51" t="s">
        <v>1058</v>
      </c>
      <c r="C3337" s="51" t="s">
        <v>357</v>
      </c>
      <c r="D3337" s="51" t="str">
        <f t="shared" si="52"/>
        <v>NGDP_DHungary</v>
      </c>
      <c r="E3337" s="51" t="s">
        <v>47</v>
      </c>
      <c r="F3337" s="51" t="s">
        <v>358</v>
      </c>
      <c r="G3337" s="51" t="s">
        <v>359</v>
      </c>
      <c r="H3337" s="51" t="s">
        <v>360</v>
      </c>
      <c r="I3337" s="51"/>
      <c r="J3337" s="51" t="s">
        <v>361</v>
      </c>
      <c r="K3337" s="51">
        <v>91.241</v>
      </c>
      <c r="L3337" s="51">
        <v>93.819000000000003</v>
      </c>
      <c r="M3337" s="51">
        <v>97.296000000000006</v>
      </c>
      <c r="N3337" s="51">
        <v>100</v>
      </c>
      <c r="O3337" s="51">
        <v>101.352</v>
      </c>
      <c r="P3337" s="51">
        <v>105.39400000000001</v>
      </c>
      <c r="Q3337" s="51">
        <v>110.473</v>
      </c>
      <c r="R3337" s="51">
        <v>115.792</v>
      </c>
      <c r="S3337" s="51">
        <v>122.071</v>
      </c>
      <c r="T3337" s="51">
        <v>125.733</v>
      </c>
      <c r="U3337" s="51">
        <v>2020</v>
      </c>
    </row>
    <row r="3338" spans="1:21" ht="15.5">
      <c r="A3338" s="51">
        <v>944</v>
      </c>
      <c r="B3338" s="51" t="s">
        <v>1058</v>
      </c>
      <c r="C3338" s="51" t="s">
        <v>362</v>
      </c>
      <c r="D3338" s="51" t="str">
        <f t="shared" si="52"/>
        <v>NGDPRPCHungary</v>
      </c>
      <c r="E3338" s="51" t="s">
        <v>47</v>
      </c>
      <c r="F3338" s="51" t="s">
        <v>363</v>
      </c>
      <c r="G3338" s="51" t="s">
        <v>364</v>
      </c>
      <c r="H3338" s="51" t="s">
        <v>342</v>
      </c>
      <c r="I3338" s="51" t="s">
        <v>333</v>
      </c>
      <c r="J3338" s="51" t="s">
        <v>365</v>
      </c>
      <c r="K3338" s="51">
        <v>3191382.9</v>
      </c>
      <c r="L3338" s="51">
        <v>3258312.04</v>
      </c>
      <c r="M3338" s="51">
        <v>3407107.32</v>
      </c>
      <c r="N3338" s="51">
        <v>3544776.08</v>
      </c>
      <c r="O3338" s="51">
        <v>3630210.58</v>
      </c>
      <c r="P3338" s="51">
        <v>3799286.79</v>
      </c>
      <c r="Q3338" s="51">
        <v>4012840.56</v>
      </c>
      <c r="R3338" s="51">
        <v>4198703.0599999996</v>
      </c>
      <c r="S3338" s="51">
        <v>3991568.48</v>
      </c>
      <c r="T3338" s="51">
        <v>4164484.28</v>
      </c>
      <c r="U3338" s="51">
        <v>2019</v>
      </c>
    </row>
    <row r="3339" spans="1:21" ht="15.5">
      <c r="A3339" s="51">
        <v>944</v>
      </c>
      <c r="B3339" s="51" t="s">
        <v>1058</v>
      </c>
      <c r="C3339" s="51" t="s">
        <v>366</v>
      </c>
      <c r="D3339" s="51" t="str">
        <f t="shared" si="52"/>
        <v>NGDPRPPPPCHungary</v>
      </c>
      <c r="E3339" s="51" t="s">
        <v>47</v>
      </c>
      <c r="F3339" s="51" t="s">
        <v>363</v>
      </c>
      <c r="G3339" s="51" t="s">
        <v>367</v>
      </c>
      <c r="H3339" s="51" t="s">
        <v>368</v>
      </c>
      <c r="I3339" s="51" t="s">
        <v>333</v>
      </c>
      <c r="J3339" s="51" t="s">
        <v>365</v>
      </c>
      <c r="K3339" s="51">
        <v>25033.16</v>
      </c>
      <c r="L3339" s="51">
        <v>25558.15</v>
      </c>
      <c r="M3339" s="51">
        <v>26725.3</v>
      </c>
      <c r="N3339" s="51">
        <v>27805.17</v>
      </c>
      <c r="O3339" s="51">
        <v>28475.32</v>
      </c>
      <c r="P3339" s="51">
        <v>29801.55</v>
      </c>
      <c r="Q3339" s="51">
        <v>31476.66</v>
      </c>
      <c r="R3339" s="51">
        <v>32934.559999999998</v>
      </c>
      <c r="S3339" s="51">
        <v>31309.8</v>
      </c>
      <c r="T3339" s="51">
        <v>32666.15</v>
      </c>
      <c r="U3339" s="51">
        <v>2019</v>
      </c>
    </row>
    <row r="3340" spans="1:21" ht="15.5">
      <c r="A3340" s="51">
        <v>944</v>
      </c>
      <c r="B3340" s="51" t="s">
        <v>1058</v>
      </c>
      <c r="C3340" s="51" t="s">
        <v>369</v>
      </c>
      <c r="D3340" s="51" t="str">
        <f t="shared" si="52"/>
        <v>NGDPPCHungary</v>
      </c>
      <c r="E3340" s="51" t="s">
        <v>47</v>
      </c>
      <c r="F3340" s="51" t="s">
        <v>370</v>
      </c>
      <c r="G3340" s="51" t="s">
        <v>371</v>
      </c>
      <c r="H3340" s="51" t="s">
        <v>342</v>
      </c>
      <c r="I3340" s="51" t="s">
        <v>333</v>
      </c>
      <c r="J3340" s="51" t="s">
        <v>372</v>
      </c>
      <c r="K3340" s="51">
        <v>2911837.5</v>
      </c>
      <c r="L3340" s="51">
        <v>3056909.88</v>
      </c>
      <c r="M3340" s="51">
        <v>3314992.2</v>
      </c>
      <c r="N3340" s="51">
        <v>3544776.08</v>
      </c>
      <c r="O3340" s="51">
        <v>3679293.29</v>
      </c>
      <c r="P3340" s="51">
        <v>4004228.41</v>
      </c>
      <c r="Q3340" s="51">
        <v>4433119.3499999996</v>
      </c>
      <c r="R3340" s="51">
        <v>4861752.99</v>
      </c>
      <c r="S3340" s="51">
        <v>4872538.38</v>
      </c>
      <c r="T3340" s="51">
        <v>5236126.58</v>
      </c>
      <c r="U3340" s="51">
        <v>2019</v>
      </c>
    </row>
    <row r="3341" spans="1:21" ht="15.5">
      <c r="A3341" s="51">
        <v>944</v>
      </c>
      <c r="B3341" s="51" t="s">
        <v>1058</v>
      </c>
      <c r="C3341" s="51" t="s">
        <v>373</v>
      </c>
      <c r="D3341" s="51" t="str">
        <f t="shared" si="52"/>
        <v>NGDPDPCHungary</v>
      </c>
      <c r="E3341" s="51" t="s">
        <v>47</v>
      </c>
      <c r="F3341" s="51" t="s">
        <v>370</v>
      </c>
      <c r="G3341" s="51" t="s">
        <v>374</v>
      </c>
      <c r="H3341" s="51" t="s">
        <v>352</v>
      </c>
      <c r="I3341" s="51" t="s">
        <v>333</v>
      </c>
      <c r="J3341" s="51" t="s">
        <v>372</v>
      </c>
      <c r="K3341" s="51">
        <v>12935.51</v>
      </c>
      <c r="L3341" s="51">
        <v>13665.53</v>
      </c>
      <c r="M3341" s="51">
        <v>14251.8</v>
      </c>
      <c r="N3341" s="51">
        <v>12690.17</v>
      </c>
      <c r="O3341" s="51">
        <v>13069.23</v>
      </c>
      <c r="P3341" s="51">
        <v>14590.9</v>
      </c>
      <c r="Q3341" s="51">
        <v>16406.099999999999</v>
      </c>
      <c r="R3341" s="51">
        <v>16725.59</v>
      </c>
      <c r="S3341" s="51">
        <v>15820.1</v>
      </c>
      <c r="T3341" s="51">
        <v>18075.43</v>
      </c>
      <c r="U3341" s="51">
        <v>2019</v>
      </c>
    </row>
    <row r="3342" spans="1:21" ht="15.5">
      <c r="A3342" s="51">
        <v>944</v>
      </c>
      <c r="B3342" s="51" t="s">
        <v>1058</v>
      </c>
      <c r="C3342" s="51" t="s">
        <v>375</v>
      </c>
      <c r="D3342" s="51" t="str">
        <f t="shared" si="52"/>
        <v>PPPPCHungary</v>
      </c>
      <c r="E3342" s="51" t="s">
        <v>47</v>
      </c>
      <c r="F3342" s="51" t="s">
        <v>370</v>
      </c>
      <c r="G3342" s="51" t="s">
        <v>376</v>
      </c>
      <c r="H3342" s="51" t="s">
        <v>356</v>
      </c>
      <c r="I3342" s="51" t="s">
        <v>333</v>
      </c>
      <c r="J3342" s="51" t="s">
        <v>372</v>
      </c>
      <c r="K3342" s="51">
        <v>23179.06</v>
      </c>
      <c r="L3342" s="51">
        <v>24459.3</v>
      </c>
      <c r="M3342" s="51">
        <v>25615.22</v>
      </c>
      <c r="N3342" s="51">
        <v>26749.4</v>
      </c>
      <c r="O3342" s="51">
        <v>27863.49</v>
      </c>
      <c r="P3342" s="51">
        <v>29801.55</v>
      </c>
      <c r="Q3342" s="51">
        <v>32232.41</v>
      </c>
      <c r="R3342" s="51">
        <v>34327.39</v>
      </c>
      <c r="S3342" s="51">
        <v>33029.519999999997</v>
      </c>
      <c r="T3342" s="51">
        <v>35088.33</v>
      </c>
      <c r="U3342" s="51">
        <v>2019</v>
      </c>
    </row>
    <row r="3343" spans="1:21" ht="15.5">
      <c r="A3343" s="51">
        <v>944</v>
      </c>
      <c r="B3343" s="51" t="s">
        <v>1058</v>
      </c>
      <c r="C3343" s="51" t="s">
        <v>377</v>
      </c>
      <c r="D3343" s="51" t="str">
        <f t="shared" si="52"/>
        <v>NGAP_NPGDPHungary</v>
      </c>
      <c r="E3343" s="51" t="s">
        <v>47</v>
      </c>
      <c r="F3343" s="51" t="s">
        <v>378</v>
      </c>
      <c r="G3343" s="51" t="s">
        <v>379</v>
      </c>
      <c r="H3343" s="51" t="s">
        <v>380</v>
      </c>
      <c r="I3343" s="51"/>
      <c r="J3343" s="51"/>
      <c r="K3343" s="51"/>
      <c r="L3343" s="51"/>
      <c r="M3343" s="51"/>
      <c r="N3343" s="51"/>
      <c r="O3343" s="51"/>
      <c r="P3343" s="51"/>
      <c r="Q3343" s="51"/>
      <c r="R3343" s="51"/>
      <c r="S3343" s="51"/>
      <c r="T3343" s="51"/>
      <c r="U3343" s="51"/>
    </row>
    <row r="3344" spans="1:21" ht="15.5">
      <c r="A3344" s="51">
        <v>944</v>
      </c>
      <c r="B3344" s="51" t="s">
        <v>1058</v>
      </c>
      <c r="C3344" s="51" t="s">
        <v>381</v>
      </c>
      <c r="D3344" s="51" t="str">
        <f t="shared" si="52"/>
        <v>PPPSHHungary</v>
      </c>
      <c r="E3344" s="51" t="s">
        <v>47</v>
      </c>
      <c r="F3344" s="51" t="s">
        <v>382</v>
      </c>
      <c r="G3344" s="51" t="s">
        <v>383</v>
      </c>
      <c r="H3344" s="51" t="s">
        <v>384</v>
      </c>
      <c r="I3344" s="51"/>
      <c r="J3344" s="51" t="s">
        <v>353</v>
      </c>
      <c r="K3344" s="51">
        <v>0.23</v>
      </c>
      <c r="L3344" s="51">
        <v>0.23100000000000001</v>
      </c>
      <c r="M3344" s="51">
        <v>0.23200000000000001</v>
      </c>
      <c r="N3344" s="51">
        <v>0.23699999999999999</v>
      </c>
      <c r="O3344" s="51">
        <v>0.23699999999999999</v>
      </c>
      <c r="P3344" s="51">
        <v>0.24</v>
      </c>
      <c r="Q3344" s="51">
        <v>0.24399999999999999</v>
      </c>
      <c r="R3344" s="51">
        <v>0.249</v>
      </c>
      <c r="S3344" s="51">
        <v>0.245</v>
      </c>
      <c r="T3344" s="51">
        <v>0.24099999999999999</v>
      </c>
      <c r="U3344" s="51">
        <v>2020</v>
      </c>
    </row>
    <row r="3345" spans="1:21" ht="15.5">
      <c r="A3345" s="51">
        <v>944</v>
      </c>
      <c r="B3345" s="51" t="s">
        <v>1058</v>
      </c>
      <c r="C3345" s="51" t="s">
        <v>385</v>
      </c>
      <c r="D3345" s="51" t="str">
        <f t="shared" si="52"/>
        <v>PPPEXHungary</v>
      </c>
      <c r="E3345" s="51" t="s">
        <v>47</v>
      </c>
      <c r="F3345" s="51" t="s">
        <v>386</v>
      </c>
      <c r="G3345" s="51" t="s">
        <v>387</v>
      </c>
      <c r="H3345" s="51" t="s">
        <v>388</v>
      </c>
      <c r="I3345" s="51"/>
      <c r="J3345" s="51" t="s">
        <v>353</v>
      </c>
      <c r="K3345" s="51">
        <v>125.624</v>
      </c>
      <c r="L3345" s="51">
        <v>124.979</v>
      </c>
      <c r="M3345" s="51">
        <v>129.41499999999999</v>
      </c>
      <c r="N3345" s="51">
        <v>132.518</v>
      </c>
      <c r="O3345" s="51">
        <v>132.047</v>
      </c>
      <c r="P3345" s="51">
        <v>134.363</v>
      </c>
      <c r="Q3345" s="51">
        <v>137.536</v>
      </c>
      <c r="R3345" s="51">
        <v>141.62899999999999</v>
      </c>
      <c r="S3345" s="51">
        <v>147.52099999999999</v>
      </c>
      <c r="T3345" s="51">
        <v>149.227</v>
      </c>
      <c r="U3345" s="51">
        <v>2020</v>
      </c>
    </row>
    <row r="3346" spans="1:21" ht="15.5">
      <c r="A3346" s="51">
        <v>944</v>
      </c>
      <c r="B3346" s="51" t="s">
        <v>1058</v>
      </c>
      <c r="C3346" s="51" t="s">
        <v>389</v>
      </c>
      <c r="D3346" s="51" t="str">
        <f t="shared" si="52"/>
        <v>NID_NGDPHungary</v>
      </c>
      <c r="E3346" s="51" t="s">
        <v>47</v>
      </c>
      <c r="F3346" s="51" t="s">
        <v>390</v>
      </c>
      <c r="G3346" s="51" t="s">
        <v>391</v>
      </c>
      <c r="H3346" s="51" t="s">
        <v>392</v>
      </c>
      <c r="I3346" s="51"/>
      <c r="J3346" s="51" t="s">
        <v>1059</v>
      </c>
      <c r="K3346" s="51">
        <v>19.181000000000001</v>
      </c>
      <c r="L3346" s="51">
        <v>20.81</v>
      </c>
      <c r="M3346" s="51">
        <v>23.276</v>
      </c>
      <c r="N3346" s="51">
        <v>23.076000000000001</v>
      </c>
      <c r="O3346" s="51">
        <v>21.015000000000001</v>
      </c>
      <c r="P3346" s="51">
        <v>22.625</v>
      </c>
      <c r="Q3346" s="51">
        <v>26.457000000000001</v>
      </c>
      <c r="R3346" s="51">
        <v>27.978000000000002</v>
      </c>
      <c r="S3346" s="51">
        <v>27.460999999999999</v>
      </c>
      <c r="T3346" s="51">
        <v>26.608000000000001</v>
      </c>
      <c r="U3346" s="51">
        <v>2020</v>
      </c>
    </row>
    <row r="3347" spans="1:21" ht="15.5">
      <c r="A3347" s="51">
        <v>944</v>
      </c>
      <c r="B3347" s="51" t="s">
        <v>1058</v>
      </c>
      <c r="C3347" s="51" t="s">
        <v>393</v>
      </c>
      <c r="D3347" s="51" t="str">
        <f t="shared" si="52"/>
        <v>NGSD_NGDPHungary</v>
      </c>
      <c r="E3347" s="51" t="s">
        <v>47</v>
      </c>
      <c r="F3347" s="51" t="s">
        <v>394</v>
      </c>
      <c r="G3347" s="51" t="s">
        <v>395</v>
      </c>
      <c r="H3347" s="51" t="s">
        <v>392</v>
      </c>
      <c r="I3347" s="51"/>
      <c r="J3347" s="51" t="s">
        <v>1059</v>
      </c>
      <c r="K3347" s="51">
        <v>20.884</v>
      </c>
      <c r="L3347" s="51">
        <v>24.422999999999998</v>
      </c>
      <c r="M3347" s="51">
        <v>24.593</v>
      </c>
      <c r="N3347" s="51">
        <v>25.556999999999999</v>
      </c>
      <c r="O3347" s="51">
        <v>25.643999999999998</v>
      </c>
      <c r="P3347" s="51">
        <v>24.77</v>
      </c>
      <c r="Q3347" s="51">
        <v>26.895</v>
      </c>
      <c r="R3347" s="51">
        <v>27.907</v>
      </c>
      <c r="S3347" s="51">
        <v>27.457999999999998</v>
      </c>
      <c r="T3347" s="51">
        <v>26.207999999999998</v>
      </c>
      <c r="U3347" s="51">
        <v>2020</v>
      </c>
    </row>
    <row r="3348" spans="1:21" ht="15.5">
      <c r="A3348" s="51">
        <v>944</v>
      </c>
      <c r="B3348" s="51" t="s">
        <v>1058</v>
      </c>
      <c r="C3348" s="51" t="s">
        <v>396</v>
      </c>
      <c r="D3348" s="51" t="str">
        <f t="shared" si="52"/>
        <v>PCPIHungary</v>
      </c>
      <c r="E3348" s="51" t="s">
        <v>47</v>
      </c>
      <c r="F3348" s="51" t="s">
        <v>397</v>
      </c>
      <c r="G3348" s="51" t="s">
        <v>398</v>
      </c>
      <c r="H3348" s="51" t="s">
        <v>360</v>
      </c>
      <c r="I3348" s="51"/>
      <c r="J3348" s="51" t="s">
        <v>1060</v>
      </c>
      <c r="K3348" s="51">
        <v>109.813</v>
      </c>
      <c r="L3348" s="51">
        <v>111.703</v>
      </c>
      <c r="M3348" s="51">
        <v>111.455</v>
      </c>
      <c r="N3348" s="51">
        <v>111.377</v>
      </c>
      <c r="O3348" s="51">
        <v>111.843</v>
      </c>
      <c r="P3348" s="51">
        <v>114.536</v>
      </c>
      <c r="Q3348" s="51">
        <v>117.79900000000001</v>
      </c>
      <c r="R3348" s="51">
        <v>121.771</v>
      </c>
      <c r="S3348" s="51">
        <v>125.812</v>
      </c>
      <c r="T3348" s="51">
        <v>130.37899999999999</v>
      </c>
      <c r="U3348" s="51">
        <v>2020</v>
      </c>
    </row>
    <row r="3349" spans="1:21" ht="15.5">
      <c r="A3349" s="51">
        <v>944</v>
      </c>
      <c r="B3349" s="51" t="s">
        <v>1058</v>
      </c>
      <c r="C3349" s="51" t="s">
        <v>400</v>
      </c>
      <c r="D3349" s="51" t="str">
        <f t="shared" si="52"/>
        <v>PCPIPCHHungary</v>
      </c>
      <c r="E3349" s="51" t="s">
        <v>47</v>
      </c>
      <c r="F3349" s="51" t="s">
        <v>397</v>
      </c>
      <c r="G3349" s="51" t="s">
        <v>401</v>
      </c>
      <c r="H3349" s="51" t="s">
        <v>347</v>
      </c>
      <c r="I3349" s="51"/>
      <c r="J3349" s="51" t="s">
        <v>402</v>
      </c>
      <c r="K3349" s="51">
        <v>5.6680000000000001</v>
      </c>
      <c r="L3349" s="51">
        <v>1.7210000000000001</v>
      </c>
      <c r="M3349" s="51">
        <v>-0.222</v>
      </c>
      <c r="N3349" s="51">
        <v>-7.0000000000000007E-2</v>
      </c>
      <c r="O3349" s="51">
        <v>0.41899999999999998</v>
      </c>
      <c r="P3349" s="51">
        <v>2.4079999999999999</v>
      </c>
      <c r="Q3349" s="51">
        <v>2.8490000000000002</v>
      </c>
      <c r="R3349" s="51">
        <v>3.371</v>
      </c>
      <c r="S3349" s="51">
        <v>3.319</v>
      </c>
      <c r="T3349" s="51">
        <v>3.63</v>
      </c>
      <c r="U3349" s="51">
        <v>2020</v>
      </c>
    </row>
    <row r="3350" spans="1:21" ht="15.5">
      <c r="A3350" s="51">
        <v>944</v>
      </c>
      <c r="B3350" s="51" t="s">
        <v>1058</v>
      </c>
      <c r="C3350" s="51" t="s">
        <v>403</v>
      </c>
      <c r="D3350" s="51" t="str">
        <f t="shared" si="52"/>
        <v>PCPIEHungary</v>
      </c>
      <c r="E3350" s="51" t="s">
        <v>47</v>
      </c>
      <c r="F3350" s="51" t="s">
        <v>404</v>
      </c>
      <c r="G3350" s="51" t="s">
        <v>405</v>
      </c>
      <c r="H3350" s="51" t="s">
        <v>360</v>
      </c>
      <c r="I3350" s="51"/>
      <c r="J3350" s="51" t="s">
        <v>1060</v>
      </c>
      <c r="K3350" s="51">
        <v>110.62</v>
      </c>
      <c r="L3350" s="51">
        <v>111.08</v>
      </c>
      <c r="M3350" s="51">
        <v>110.05</v>
      </c>
      <c r="N3350" s="51">
        <v>111.02800000000001</v>
      </c>
      <c r="O3350" s="51">
        <v>113.075</v>
      </c>
      <c r="P3350" s="51">
        <v>115.495</v>
      </c>
      <c r="Q3350" s="51">
        <v>118.67</v>
      </c>
      <c r="R3350" s="51">
        <v>123.455</v>
      </c>
      <c r="S3350" s="51">
        <v>126.788</v>
      </c>
      <c r="T3350" s="51">
        <v>131.685</v>
      </c>
      <c r="U3350" s="51">
        <v>2020</v>
      </c>
    </row>
    <row r="3351" spans="1:21" ht="15.5">
      <c r="A3351" s="51">
        <v>944</v>
      </c>
      <c r="B3351" s="51" t="s">
        <v>1058</v>
      </c>
      <c r="C3351" s="51" t="s">
        <v>406</v>
      </c>
      <c r="D3351" s="51" t="str">
        <f t="shared" si="52"/>
        <v>PCPIEPCHHungary</v>
      </c>
      <c r="E3351" s="51" t="s">
        <v>47</v>
      </c>
      <c r="F3351" s="51" t="s">
        <v>404</v>
      </c>
      <c r="G3351" s="51" t="s">
        <v>407</v>
      </c>
      <c r="H3351" s="51" t="s">
        <v>347</v>
      </c>
      <c r="I3351" s="51"/>
      <c r="J3351" s="51" t="s">
        <v>408</v>
      </c>
      <c r="K3351" s="51">
        <v>4.992</v>
      </c>
      <c r="L3351" s="51">
        <v>0.41599999999999998</v>
      </c>
      <c r="M3351" s="51">
        <v>-0.92700000000000005</v>
      </c>
      <c r="N3351" s="51">
        <v>0.88900000000000001</v>
      </c>
      <c r="O3351" s="51">
        <v>1.8440000000000001</v>
      </c>
      <c r="P3351" s="51">
        <v>2.14</v>
      </c>
      <c r="Q3351" s="51">
        <v>2.7490000000000001</v>
      </c>
      <c r="R3351" s="51">
        <v>4.0330000000000004</v>
      </c>
      <c r="S3351" s="51">
        <v>2.7</v>
      </c>
      <c r="T3351" s="51">
        <v>3.8620000000000001</v>
      </c>
      <c r="U3351" s="51">
        <v>2020</v>
      </c>
    </row>
    <row r="3352" spans="1:21" ht="15.5">
      <c r="A3352" s="51">
        <v>944</v>
      </c>
      <c r="B3352" s="51" t="s">
        <v>1058</v>
      </c>
      <c r="C3352" s="51" t="s">
        <v>409</v>
      </c>
      <c r="D3352" s="51" t="str">
        <f t="shared" si="52"/>
        <v>FLIBOR6Hungary</v>
      </c>
      <c r="E3352" s="51" t="s">
        <v>47</v>
      </c>
      <c r="F3352" s="51" t="s">
        <v>410</v>
      </c>
      <c r="G3352" s="51"/>
      <c r="H3352" s="51" t="s">
        <v>384</v>
      </c>
      <c r="I3352" s="51"/>
      <c r="J3352" s="51"/>
      <c r="K3352" s="51"/>
      <c r="L3352" s="51"/>
      <c r="M3352" s="51"/>
      <c r="N3352" s="51"/>
      <c r="O3352" s="51"/>
      <c r="P3352" s="51"/>
      <c r="Q3352" s="51"/>
      <c r="R3352" s="51"/>
      <c r="S3352" s="51"/>
      <c r="T3352" s="51"/>
      <c r="U3352" s="51"/>
    </row>
    <row r="3353" spans="1:21" ht="15.5">
      <c r="A3353" s="51">
        <v>944</v>
      </c>
      <c r="B3353" s="51" t="s">
        <v>1058</v>
      </c>
      <c r="C3353" s="51" t="s">
        <v>411</v>
      </c>
      <c r="D3353" s="51" t="str">
        <f t="shared" si="52"/>
        <v>TM_RPCHHungary</v>
      </c>
      <c r="E3353" s="51" t="s">
        <v>47</v>
      </c>
      <c r="F3353" s="51" t="s">
        <v>412</v>
      </c>
      <c r="G3353" s="51" t="s">
        <v>413</v>
      </c>
      <c r="H3353" s="51" t="s">
        <v>347</v>
      </c>
      <c r="I3353" s="51"/>
      <c r="J3353" s="51" t="s">
        <v>1061</v>
      </c>
      <c r="K3353" s="51">
        <v>-3.4729999999999999</v>
      </c>
      <c r="L3353" s="51">
        <v>4.2759999999999998</v>
      </c>
      <c r="M3353" s="51">
        <v>10.96</v>
      </c>
      <c r="N3353" s="51">
        <v>6.01</v>
      </c>
      <c r="O3353" s="51">
        <v>3.3919999999999999</v>
      </c>
      <c r="P3353" s="51">
        <v>8.4860000000000007</v>
      </c>
      <c r="Q3353" s="51">
        <v>6.9889999999999999</v>
      </c>
      <c r="R3353" s="51">
        <v>7.5149999999999997</v>
      </c>
      <c r="S3353" s="51">
        <v>-12.696</v>
      </c>
      <c r="T3353" s="51">
        <v>9.9879999999999995</v>
      </c>
      <c r="U3353" s="51">
        <v>2019</v>
      </c>
    </row>
    <row r="3354" spans="1:21" ht="15.5">
      <c r="A3354" s="51">
        <v>944</v>
      </c>
      <c r="B3354" s="51" t="s">
        <v>1058</v>
      </c>
      <c r="C3354" s="51" t="s">
        <v>415</v>
      </c>
      <c r="D3354" s="51" t="str">
        <f t="shared" si="52"/>
        <v>TMG_RPCHHungary</v>
      </c>
      <c r="E3354" s="51" t="s">
        <v>47</v>
      </c>
      <c r="F3354" s="51" t="s">
        <v>416</v>
      </c>
      <c r="G3354" s="51" t="s">
        <v>417</v>
      </c>
      <c r="H3354" s="51" t="s">
        <v>347</v>
      </c>
      <c r="I3354" s="51"/>
      <c r="J3354" s="51" t="s">
        <v>1061</v>
      </c>
      <c r="K3354" s="51">
        <v>-3.7650000000000001</v>
      </c>
      <c r="L3354" s="51">
        <v>7.32</v>
      </c>
      <c r="M3354" s="51">
        <v>6.0129999999999999</v>
      </c>
      <c r="N3354" s="51">
        <v>-5.9850000000000003</v>
      </c>
      <c r="O3354" s="51">
        <v>-2.4540000000000002</v>
      </c>
      <c r="P3354" s="51">
        <v>3.3959999999999999</v>
      </c>
      <c r="Q3354" s="51">
        <v>7.0209999999999999</v>
      </c>
      <c r="R3354" s="51">
        <v>7.3949999999999996</v>
      </c>
      <c r="S3354" s="51">
        <v>7.31</v>
      </c>
      <c r="T3354" s="51">
        <v>6.9029999999999996</v>
      </c>
      <c r="U3354" s="51">
        <v>2019</v>
      </c>
    </row>
    <row r="3355" spans="1:21" ht="15.5">
      <c r="A3355" s="51">
        <v>944</v>
      </c>
      <c r="B3355" s="51" t="s">
        <v>1058</v>
      </c>
      <c r="C3355" s="51" t="s">
        <v>418</v>
      </c>
      <c r="D3355" s="51" t="str">
        <f t="shared" si="52"/>
        <v>TX_RPCHHungary</v>
      </c>
      <c r="E3355" s="51" t="s">
        <v>47</v>
      </c>
      <c r="F3355" s="51" t="s">
        <v>419</v>
      </c>
      <c r="G3355" s="51" t="s">
        <v>420</v>
      </c>
      <c r="H3355" s="51" t="s">
        <v>347</v>
      </c>
      <c r="I3355" s="51"/>
      <c r="J3355" s="51" t="s">
        <v>1061</v>
      </c>
      <c r="K3355" s="51">
        <v>-1.704</v>
      </c>
      <c r="L3355" s="51">
        <v>4.1029999999999998</v>
      </c>
      <c r="M3355" s="51">
        <v>9.1980000000000004</v>
      </c>
      <c r="N3355" s="51">
        <v>7.3650000000000002</v>
      </c>
      <c r="O3355" s="51">
        <v>3.8039999999999998</v>
      </c>
      <c r="P3355" s="51">
        <v>6.4749999999999996</v>
      </c>
      <c r="Q3355" s="51">
        <v>5.0380000000000003</v>
      </c>
      <c r="R3355" s="51">
        <v>5.7859999999999996</v>
      </c>
      <c r="S3355" s="51">
        <v>-14.635</v>
      </c>
      <c r="T3355" s="51">
        <v>12.792999999999999</v>
      </c>
      <c r="U3355" s="51">
        <v>2019</v>
      </c>
    </row>
    <row r="3356" spans="1:21" ht="15.5">
      <c r="A3356" s="51">
        <v>944</v>
      </c>
      <c r="B3356" s="51" t="s">
        <v>1058</v>
      </c>
      <c r="C3356" s="51" t="s">
        <v>421</v>
      </c>
      <c r="D3356" s="51" t="str">
        <f t="shared" si="52"/>
        <v>TXG_RPCHHungary</v>
      </c>
      <c r="E3356" s="51" t="s">
        <v>47</v>
      </c>
      <c r="F3356" s="51" t="s">
        <v>422</v>
      </c>
      <c r="G3356" s="51" t="s">
        <v>423</v>
      </c>
      <c r="H3356" s="51" t="s">
        <v>347</v>
      </c>
      <c r="I3356" s="51"/>
      <c r="J3356" s="51" t="s">
        <v>1061</v>
      </c>
      <c r="K3356" s="51">
        <v>-3.2160000000000002</v>
      </c>
      <c r="L3356" s="51">
        <v>3.2629999999999999</v>
      </c>
      <c r="M3356" s="51">
        <v>6.8650000000000002</v>
      </c>
      <c r="N3356" s="51">
        <v>13.872</v>
      </c>
      <c r="O3356" s="51">
        <v>5.3760000000000003</v>
      </c>
      <c r="P3356" s="51">
        <v>6.6280000000000001</v>
      </c>
      <c r="Q3356" s="51">
        <v>1.204</v>
      </c>
      <c r="R3356" s="51">
        <v>4.7249999999999996</v>
      </c>
      <c r="S3356" s="51">
        <v>-1.9410000000000001</v>
      </c>
      <c r="T3356" s="51">
        <v>-2.9260000000000002</v>
      </c>
      <c r="U3356" s="51">
        <v>2019</v>
      </c>
    </row>
    <row r="3357" spans="1:21" ht="15.5">
      <c r="A3357" s="51">
        <v>944</v>
      </c>
      <c r="B3357" s="51" t="s">
        <v>1058</v>
      </c>
      <c r="C3357" s="51" t="s">
        <v>424</v>
      </c>
      <c r="D3357" s="51" t="str">
        <f t="shared" si="52"/>
        <v>LURHungary</v>
      </c>
      <c r="E3357" s="51" t="s">
        <v>47</v>
      </c>
      <c r="F3357" s="51" t="s">
        <v>425</v>
      </c>
      <c r="G3357" s="51" t="s">
        <v>426</v>
      </c>
      <c r="H3357" s="51" t="s">
        <v>427</v>
      </c>
      <c r="I3357" s="51"/>
      <c r="J3357" s="51" t="s">
        <v>1062</v>
      </c>
      <c r="K3357" s="51">
        <v>10.667999999999999</v>
      </c>
      <c r="L3357" s="51">
        <v>9.8490000000000002</v>
      </c>
      <c r="M3357" s="51">
        <v>7.5110000000000001</v>
      </c>
      <c r="N3357" s="51">
        <v>6.6260000000000003</v>
      </c>
      <c r="O3357" s="51">
        <v>4.9710000000000001</v>
      </c>
      <c r="P3357" s="51">
        <v>4.0410000000000004</v>
      </c>
      <c r="Q3357" s="51">
        <v>3.5960000000000001</v>
      </c>
      <c r="R3357" s="51">
        <v>3.3090000000000002</v>
      </c>
      <c r="S3357" s="51">
        <v>4.1150000000000002</v>
      </c>
      <c r="T3357" s="51">
        <v>3.7949999999999999</v>
      </c>
      <c r="U3357" s="51">
        <v>2020</v>
      </c>
    </row>
    <row r="3358" spans="1:21" ht="15.5">
      <c r="A3358" s="51">
        <v>944</v>
      </c>
      <c r="B3358" s="51" t="s">
        <v>1058</v>
      </c>
      <c r="C3358" s="51" t="s">
        <v>428</v>
      </c>
      <c r="D3358" s="51" t="str">
        <f t="shared" si="52"/>
        <v>LEHungary</v>
      </c>
      <c r="E3358" s="51" t="s">
        <v>47</v>
      </c>
      <c r="F3358" s="51" t="s">
        <v>429</v>
      </c>
      <c r="G3358" s="51" t="s">
        <v>430</v>
      </c>
      <c r="H3358" s="51" t="s">
        <v>431</v>
      </c>
      <c r="I3358" s="51" t="s">
        <v>432</v>
      </c>
      <c r="J3358" s="51"/>
      <c r="K3358" s="51"/>
      <c r="L3358" s="51"/>
      <c r="M3358" s="51"/>
      <c r="N3358" s="51"/>
      <c r="O3358" s="51"/>
      <c r="P3358" s="51"/>
      <c r="Q3358" s="51"/>
      <c r="R3358" s="51"/>
      <c r="S3358" s="51"/>
      <c r="T3358" s="51"/>
      <c r="U3358" s="51"/>
    </row>
    <row r="3359" spans="1:21" ht="15.5">
      <c r="A3359" s="51">
        <v>944</v>
      </c>
      <c r="B3359" s="51" t="s">
        <v>1058</v>
      </c>
      <c r="C3359" s="51" t="s">
        <v>433</v>
      </c>
      <c r="D3359" s="51" t="str">
        <f t="shared" si="52"/>
        <v>LPHungary</v>
      </c>
      <c r="E3359" s="51" t="s">
        <v>47</v>
      </c>
      <c r="F3359" s="51" t="s">
        <v>434</v>
      </c>
      <c r="G3359" s="51" t="s">
        <v>435</v>
      </c>
      <c r="H3359" s="51" t="s">
        <v>431</v>
      </c>
      <c r="I3359" s="51" t="s">
        <v>432</v>
      </c>
      <c r="J3359" s="51" t="s">
        <v>1063</v>
      </c>
      <c r="K3359" s="51">
        <v>9.9320000000000004</v>
      </c>
      <c r="L3359" s="51">
        <v>9.9090000000000007</v>
      </c>
      <c r="M3359" s="51">
        <v>9.8770000000000007</v>
      </c>
      <c r="N3359" s="51">
        <v>9.8559999999999999</v>
      </c>
      <c r="O3359" s="51">
        <v>9.83</v>
      </c>
      <c r="P3359" s="51">
        <v>9.798</v>
      </c>
      <c r="Q3359" s="51">
        <v>9.7780000000000005</v>
      </c>
      <c r="R3359" s="51">
        <v>9.7729999999999997</v>
      </c>
      <c r="S3359" s="51">
        <v>9.77</v>
      </c>
      <c r="T3359" s="51">
        <v>9.7669999999999995</v>
      </c>
      <c r="U3359" s="51">
        <v>2019</v>
      </c>
    </row>
    <row r="3360" spans="1:21" ht="15.5">
      <c r="A3360" s="51">
        <v>944</v>
      </c>
      <c r="B3360" s="51" t="s">
        <v>1058</v>
      </c>
      <c r="C3360" s="51" t="s">
        <v>437</v>
      </c>
      <c r="D3360" s="51" t="str">
        <f t="shared" si="52"/>
        <v>GGRHungary</v>
      </c>
      <c r="E3360" s="51" t="s">
        <v>47</v>
      </c>
      <c r="F3360" s="51" t="s">
        <v>438</v>
      </c>
      <c r="G3360" s="51" t="s">
        <v>439</v>
      </c>
      <c r="H3360" s="51" t="s">
        <v>342</v>
      </c>
      <c r="I3360" s="51" t="s">
        <v>343</v>
      </c>
      <c r="J3360" s="51" t="s">
        <v>1064</v>
      </c>
      <c r="K3360" s="51">
        <v>13567.95</v>
      </c>
      <c r="L3360" s="51">
        <v>14406.34</v>
      </c>
      <c r="M3360" s="51">
        <v>15507.11</v>
      </c>
      <c r="N3360" s="51">
        <v>16914.669999999998</v>
      </c>
      <c r="O3360" s="51">
        <v>16293.15</v>
      </c>
      <c r="P3360" s="51">
        <v>17288.36</v>
      </c>
      <c r="Q3360" s="51">
        <v>18993.560000000001</v>
      </c>
      <c r="R3360" s="51">
        <v>20587.57</v>
      </c>
      <c r="S3360" s="51">
        <v>20166.400000000001</v>
      </c>
      <c r="T3360" s="51">
        <v>21559.56</v>
      </c>
      <c r="U3360" s="51">
        <v>2019</v>
      </c>
    </row>
    <row r="3361" spans="1:21" ht="15.5">
      <c r="A3361" s="51">
        <v>944</v>
      </c>
      <c r="B3361" s="51" t="s">
        <v>1058</v>
      </c>
      <c r="C3361" s="51" t="s">
        <v>441</v>
      </c>
      <c r="D3361" s="51" t="str">
        <f t="shared" si="52"/>
        <v>GGR_NGDPHungary</v>
      </c>
      <c r="E3361" s="51" t="s">
        <v>47</v>
      </c>
      <c r="F3361" s="51" t="s">
        <v>438</v>
      </c>
      <c r="G3361" s="51" t="s">
        <v>439</v>
      </c>
      <c r="H3361" s="51" t="s">
        <v>392</v>
      </c>
      <c r="I3361" s="51"/>
      <c r="J3361" s="51" t="s">
        <v>442</v>
      </c>
      <c r="K3361" s="51">
        <v>46.914999999999999</v>
      </c>
      <c r="L3361" s="51">
        <v>47.56</v>
      </c>
      <c r="M3361" s="51">
        <v>47.360999999999997</v>
      </c>
      <c r="N3361" s="51">
        <v>48.414000000000001</v>
      </c>
      <c r="O3361" s="51">
        <v>45.048999999999999</v>
      </c>
      <c r="P3361" s="51">
        <v>44.064999999999998</v>
      </c>
      <c r="Q3361" s="51">
        <v>43.817</v>
      </c>
      <c r="R3361" s="51">
        <v>43.33</v>
      </c>
      <c r="S3361" s="51">
        <v>42.362000000000002</v>
      </c>
      <c r="T3361" s="51">
        <v>42.156999999999996</v>
      </c>
      <c r="U3361" s="51">
        <v>2019</v>
      </c>
    </row>
    <row r="3362" spans="1:21" ht="15.5">
      <c r="A3362" s="51">
        <v>944</v>
      </c>
      <c r="B3362" s="51" t="s">
        <v>1058</v>
      </c>
      <c r="C3362" s="51" t="s">
        <v>443</v>
      </c>
      <c r="D3362" s="51" t="str">
        <f t="shared" si="52"/>
        <v>GGXHungary</v>
      </c>
      <c r="E3362" s="51" t="s">
        <v>47</v>
      </c>
      <c r="F3362" s="51" t="s">
        <v>444</v>
      </c>
      <c r="G3362" s="51" t="s">
        <v>445</v>
      </c>
      <c r="H3362" s="51" t="s">
        <v>342</v>
      </c>
      <c r="I3362" s="51" t="s">
        <v>343</v>
      </c>
      <c r="J3362" s="51" t="s">
        <v>1064</v>
      </c>
      <c r="K3362" s="51">
        <v>14241.94</v>
      </c>
      <c r="L3362" s="51">
        <v>15194.73</v>
      </c>
      <c r="M3362" s="51">
        <v>16417.39</v>
      </c>
      <c r="N3362" s="51">
        <v>17615.37</v>
      </c>
      <c r="O3362" s="51">
        <v>16943.72</v>
      </c>
      <c r="P3362" s="51">
        <v>18242.25</v>
      </c>
      <c r="Q3362" s="51">
        <v>19910.169999999998</v>
      </c>
      <c r="R3362" s="51">
        <v>21545.62</v>
      </c>
      <c r="S3362" s="51">
        <v>24217.98</v>
      </c>
      <c r="T3362" s="51">
        <v>24863.22</v>
      </c>
      <c r="U3362" s="51">
        <v>2019</v>
      </c>
    </row>
    <row r="3363" spans="1:21" ht="15.5">
      <c r="A3363" s="51">
        <v>944</v>
      </c>
      <c r="B3363" s="51" t="s">
        <v>1058</v>
      </c>
      <c r="C3363" s="51" t="s">
        <v>446</v>
      </c>
      <c r="D3363" s="51" t="str">
        <f t="shared" si="52"/>
        <v>GGX_NGDPHungary</v>
      </c>
      <c r="E3363" s="51" t="s">
        <v>47</v>
      </c>
      <c r="F3363" s="51" t="s">
        <v>444</v>
      </c>
      <c r="G3363" s="51" t="s">
        <v>445</v>
      </c>
      <c r="H3363" s="51" t="s">
        <v>392</v>
      </c>
      <c r="I3363" s="51"/>
      <c r="J3363" s="51" t="s">
        <v>447</v>
      </c>
      <c r="K3363" s="51">
        <v>49.244999999999997</v>
      </c>
      <c r="L3363" s="51">
        <v>50.162999999999997</v>
      </c>
      <c r="M3363" s="51">
        <v>50.140999999999998</v>
      </c>
      <c r="N3363" s="51">
        <v>50.42</v>
      </c>
      <c r="O3363" s="51">
        <v>46.847999999999999</v>
      </c>
      <c r="P3363" s="51">
        <v>46.497</v>
      </c>
      <c r="Q3363" s="51">
        <v>45.932000000000002</v>
      </c>
      <c r="R3363" s="51">
        <v>45.345999999999997</v>
      </c>
      <c r="S3363" s="51">
        <v>50.872999999999998</v>
      </c>
      <c r="T3363" s="51">
        <v>48.616999999999997</v>
      </c>
      <c r="U3363" s="51">
        <v>2019</v>
      </c>
    </row>
    <row r="3364" spans="1:21" ht="15.5">
      <c r="A3364" s="51">
        <v>944</v>
      </c>
      <c r="B3364" s="51" t="s">
        <v>1058</v>
      </c>
      <c r="C3364" s="51" t="s">
        <v>448</v>
      </c>
      <c r="D3364" s="51" t="str">
        <f t="shared" si="52"/>
        <v>GGXCNLHungary</v>
      </c>
      <c r="E3364" s="51" t="s">
        <v>47</v>
      </c>
      <c r="F3364" s="51" t="s">
        <v>449</v>
      </c>
      <c r="G3364" s="51" t="s">
        <v>450</v>
      </c>
      <c r="H3364" s="51" t="s">
        <v>342</v>
      </c>
      <c r="I3364" s="51" t="s">
        <v>343</v>
      </c>
      <c r="J3364" s="51" t="s">
        <v>1064</v>
      </c>
      <c r="K3364" s="51">
        <v>-673.98699999999997</v>
      </c>
      <c r="L3364" s="51">
        <v>-788.38599999999997</v>
      </c>
      <c r="M3364" s="51">
        <v>-910.279</v>
      </c>
      <c r="N3364" s="51">
        <v>-700.70100000000002</v>
      </c>
      <c r="O3364" s="51">
        <v>-650.56600000000003</v>
      </c>
      <c r="P3364" s="51">
        <v>-953.88699999999994</v>
      </c>
      <c r="Q3364" s="51">
        <v>-916.61300000000006</v>
      </c>
      <c r="R3364" s="51">
        <v>-958.05100000000004</v>
      </c>
      <c r="S3364" s="51">
        <v>-4051.58</v>
      </c>
      <c r="T3364" s="51">
        <v>-3303.66</v>
      </c>
      <c r="U3364" s="51">
        <v>2019</v>
      </c>
    </row>
    <row r="3365" spans="1:21" ht="15.5">
      <c r="A3365" s="51">
        <v>944</v>
      </c>
      <c r="B3365" s="51" t="s">
        <v>1058</v>
      </c>
      <c r="C3365" s="51" t="s">
        <v>451</v>
      </c>
      <c r="D3365" s="51" t="str">
        <f t="shared" si="52"/>
        <v>GGXCNL_NGDPHungary</v>
      </c>
      <c r="E3365" s="51" t="s">
        <v>47</v>
      </c>
      <c r="F3365" s="51" t="s">
        <v>449</v>
      </c>
      <c r="G3365" s="51" t="s">
        <v>450</v>
      </c>
      <c r="H3365" s="51" t="s">
        <v>392</v>
      </c>
      <c r="I3365" s="51"/>
      <c r="J3365" s="51" t="s">
        <v>452</v>
      </c>
      <c r="K3365" s="51">
        <v>-2.33</v>
      </c>
      <c r="L3365" s="51">
        <v>-2.6030000000000002</v>
      </c>
      <c r="M3365" s="51">
        <v>-2.78</v>
      </c>
      <c r="N3365" s="51">
        <v>-2.0059999999999998</v>
      </c>
      <c r="O3365" s="51">
        <v>-1.7989999999999999</v>
      </c>
      <c r="P3365" s="51">
        <v>-2.431</v>
      </c>
      <c r="Q3365" s="51">
        <v>-2.1150000000000002</v>
      </c>
      <c r="R3365" s="51">
        <v>-2.016</v>
      </c>
      <c r="S3365" s="51">
        <v>-8.5109999999999992</v>
      </c>
      <c r="T3365" s="51">
        <v>-6.46</v>
      </c>
      <c r="U3365" s="51">
        <v>2019</v>
      </c>
    </row>
    <row r="3366" spans="1:21" ht="15.5">
      <c r="A3366" s="51">
        <v>944</v>
      </c>
      <c r="B3366" s="51" t="s">
        <v>1058</v>
      </c>
      <c r="C3366" s="51" t="s">
        <v>453</v>
      </c>
      <c r="D3366" s="51" t="str">
        <f t="shared" si="52"/>
        <v>GGSBHungary</v>
      </c>
      <c r="E3366" s="51" t="s">
        <v>47</v>
      </c>
      <c r="F3366" s="51" t="s">
        <v>454</v>
      </c>
      <c r="G3366" s="51" t="s">
        <v>455</v>
      </c>
      <c r="H3366" s="51" t="s">
        <v>342</v>
      </c>
      <c r="I3366" s="51" t="s">
        <v>343</v>
      </c>
      <c r="J3366" s="51" t="s">
        <v>1064</v>
      </c>
      <c r="K3366" s="51">
        <v>38.173000000000002</v>
      </c>
      <c r="L3366" s="51">
        <v>-184.44800000000001</v>
      </c>
      <c r="M3366" s="51">
        <v>-651.87400000000002</v>
      </c>
      <c r="N3366" s="51">
        <v>-484.50799999999998</v>
      </c>
      <c r="O3366" s="51">
        <v>-564.26400000000001</v>
      </c>
      <c r="P3366" s="51">
        <v>-1113.53</v>
      </c>
      <c r="Q3366" s="51">
        <v>-1266.72</v>
      </c>
      <c r="R3366" s="51">
        <v>-1468.52</v>
      </c>
      <c r="S3366" s="51">
        <v>-2532.4299999999998</v>
      </c>
      <c r="T3366" s="51">
        <v>-2883.66</v>
      </c>
      <c r="U3366" s="51">
        <v>2019</v>
      </c>
    </row>
    <row r="3367" spans="1:21" ht="15.5">
      <c r="A3367" s="51">
        <v>944</v>
      </c>
      <c r="B3367" s="51" t="s">
        <v>1058</v>
      </c>
      <c r="C3367" s="51" t="s">
        <v>456</v>
      </c>
      <c r="D3367" s="51" t="str">
        <f t="shared" si="52"/>
        <v>GGSB_NPGDPHungary</v>
      </c>
      <c r="E3367" s="51" t="s">
        <v>47</v>
      </c>
      <c r="F3367" s="51" t="s">
        <v>454</v>
      </c>
      <c r="G3367" s="51" t="s">
        <v>455</v>
      </c>
      <c r="H3367" s="51" t="s">
        <v>380</v>
      </c>
      <c r="I3367" s="51"/>
      <c r="J3367" s="51" t="s">
        <v>505</v>
      </c>
      <c r="K3367" s="51">
        <v>0.126</v>
      </c>
      <c r="L3367" s="51">
        <v>-0.57999999999999996</v>
      </c>
      <c r="M3367" s="51">
        <v>-1.9490000000000001</v>
      </c>
      <c r="N3367" s="51">
        <v>-1.3720000000000001</v>
      </c>
      <c r="O3367" s="51">
        <v>-1.5109999999999999</v>
      </c>
      <c r="P3367" s="51">
        <v>-2.8149999999999999</v>
      </c>
      <c r="Q3367" s="51">
        <v>-3.02</v>
      </c>
      <c r="R3367" s="51">
        <v>-3.3029999999999999</v>
      </c>
      <c r="S3367" s="51">
        <v>-5.3760000000000003</v>
      </c>
      <c r="T3367" s="51">
        <v>-5.782</v>
      </c>
      <c r="U3367" s="51">
        <v>2019</v>
      </c>
    </row>
    <row r="3368" spans="1:21" ht="15.5">
      <c r="A3368" s="51">
        <v>944</v>
      </c>
      <c r="B3368" s="51" t="s">
        <v>1058</v>
      </c>
      <c r="C3368" s="51" t="s">
        <v>457</v>
      </c>
      <c r="D3368" s="51" t="str">
        <f t="shared" si="52"/>
        <v>GGXONLBHungary</v>
      </c>
      <c r="E3368" s="51" t="s">
        <v>47</v>
      </c>
      <c r="F3368" s="51" t="s">
        <v>458</v>
      </c>
      <c r="G3368" s="51" t="s">
        <v>459</v>
      </c>
      <c r="H3368" s="51" t="s">
        <v>342</v>
      </c>
      <c r="I3368" s="51" t="s">
        <v>343</v>
      </c>
      <c r="J3368" s="51" t="s">
        <v>1064</v>
      </c>
      <c r="K3368" s="51">
        <v>539.39200000000005</v>
      </c>
      <c r="L3368" s="51">
        <v>502.399</v>
      </c>
      <c r="M3368" s="51">
        <v>317.25099999999998</v>
      </c>
      <c r="N3368" s="51">
        <v>459.72199999999998</v>
      </c>
      <c r="O3368" s="51">
        <v>434.43900000000002</v>
      </c>
      <c r="P3368" s="51">
        <v>59.185000000000002</v>
      </c>
      <c r="Q3368" s="51">
        <v>67.010000000000005</v>
      </c>
      <c r="R3368" s="51">
        <v>77.989000000000004</v>
      </c>
      <c r="S3368" s="51">
        <v>-3118.56</v>
      </c>
      <c r="T3368" s="51">
        <v>-2412.37</v>
      </c>
      <c r="U3368" s="51">
        <v>2019</v>
      </c>
    </row>
    <row r="3369" spans="1:21" ht="15.5">
      <c r="A3369" s="51">
        <v>944</v>
      </c>
      <c r="B3369" s="51" t="s">
        <v>1058</v>
      </c>
      <c r="C3369" s="51" t="s">
        <v>460</v>
      </c>
      <c r="D3369" s="51" t="str">
        <f t="shared" si="52"/>
        <v>GGXONLB_NGDPHungary</v>
      </c>
      <c r="E3369" s="51" t="s">
        <v>47</v>
      </c>
      <c r="F3369" s="51" t="s">
        <v>458</v>
      </c>
      <c r="G3369" s="51" t="s">
        <v>459</v>
      </c>
      <c r="H3369" s="51" t="s">
        <v>392</v>
      </c>
      <c r="I3369" s="51"/>
      <c r="J3369" s="51" t="s">
        <v>461</v>
      </c>
      <c r="K3369" s="51">
        <v>1.865</v>
      </c>
      <c r="L3369" s="51">
        <v>1.659</v>
      </c>
      <c r="M3369" s="51">
        <v>0.96899999999999997</v>
      </c>
      <c r="N3369" s="51">
        <v>1.3160000000000001</v>
      </c>
      <c r="O3369" s="51">
        <v>1.2010000000000001</v>
      </c>
      <c r="P3369" s="51">
        <v>0.151</v>
      </c>
      <c r="Q3369" s="51">
        <v>0.155</v>
      </c>
      <c r="R3369" s="51">
        <v>0.16400000000000001</v>
      </c>
      <c r="S3369" s="51">
        <v>-6.5510000000000002</v>
      </c>
      <c r="T3369" s="51">
        <v>-4.7169999999999996</v>
      </c>
      <c r="U3369" s="51">
        <v>2019</v>
      </c>
    </row>
    <row r="3370" spans="1:21" ht="15.5">
      <c r="A3370" s="51">
        <v>944</v>
      </c>
      <c r="B3370" s="51" t="s">
        <v>1058</v>
      </c>
      <c r="C3370" s="51" t="s">
        <v>462</v>
      </c>
      <c r="D3370" s="51" t="str">
        <f t="shared" si="52"/>
        <v>GGXWDNHungary</v>
      </c>
      <c r="E3370" s="51" t="s">
        <v>47</v>
      </c>
      <c r="F3370" s="51" t="s">
        <v>463</v>
      </c>
      <c r="G3370" s="51" t="s">
        <v>464</v>
      </c>
      <c r="H3370" s="51" t="s">
        <v>342</v>
      </c>
      <c r="I3370" s="51" t="s">
        <v>343</v>
      </c>
      <c r="J3370" s="51" t="s">
        <v>1064</v>
      </c>
      <c r="K3370" s="51">
        <v>20449.439999999999</v>
      </c>
      <c r="L3370" s="51">
        <v>21542.48</v>
      </c>
      <c r="M3370" s="51">
        <v>23066.13</v>
      </c>
      <c r="N3370" s="51">
        <v>24655.93</v>
      </c>
      <c r="O3370" s="51">
        <v>24583.78</v>
      </c>
      <c r="P3370" s="51">
        <v>25581.47</v>
      </c>
      <c r="Q3370" s="51">
        <v>26945.91</v>
      </c>
      <c r="R3370" s="51">
        <v>27733.65</v>
      </c>
      <c r="S3370" s="51">
        <v>35339.69</v>
      </c>
      <c r="T3370" s="51">
        <v>37370.949999999997</v>
      </c>
      <c r="U3370" s="51">
        <v>2019</v>
      </c>
    </row>
    <row r="3371" spans="1:21" ht="15.5">
      <c r="A3371" s="51">
        <v>944</v>
      </c>
      <c r="B3371" s="51" t="s">
        <v>1058</v>
      </c>
      <c r="C3371" s="51" t="s">
        <v>465</v>
      </c>
      <c r="D3371" s="51" t="str">
        <f t="shared" si="52"/>
        <v>GGXWDN_NGDPHungary</v>
      </c>
      <c r="E3371" s="51" t="s">
        <v>47</v>
      </c>
      <c r="F3371" s="51" t="s">
        <v>463</v>
      </c>
      <c r="G3371" s="51" t="s">
        <v>464</v>
      </c>
      <c r="H3371" s="51" t="s">
        <v>392</v>
      </c>
      <c r="I3371" s="51"/>
      <c r="J3371" s="51" t="s">
        <v>487</v>
      </c>
      <c r="K3371" s="51">
        <v>70.709000000000003</v>
      </c>
      <c r="L3371" s="51">
        <v>71.119</v>
      </c>
      <c r="M3371" s="51">
        <v>70.447999999999993</v>
      </c>
      <c r="N3371" s="51">
        <v>70.572000000000003</v>
      </c>
      <c r="O3371" s="51">
        <v>67.971999999999994</v>
      </c>
      <c r="P3371" s="51">
        <v>65.203000000000003</v>
      </c>
      <c r="Q3371" s="51">
        <v>62.162999999999997</v>
      </c>
      <c r="R3371" s="51">
        <v>58.37</v>
      </c>
      <c r="S3371" s="51">
        <v>74.236000000000004</v>
      </c>
      <c r="T3371" s="51">
        <v>73.073999999999998</v>
      </c>
      <c r="U3371" s="51">
        <v>2019</v>
      </c>
    </row>
    <row r="3372" spans="1:21" ht="15.5">
      <c r="A3372" s="51">
        <v>944</v>
      </c>
      <c r="B3372" s="51" t="s">
        <v>1058</v>
      </c>
      <c r="C3372" s="51" t="s">
        <v>466</v>
      </c>
      <c r="D3372" s="51" t="str">
        <f t="shared" si="52"/>
        <v>GGXWDGHungary</v>
      </c>
      <c r="E3372" s="51" t="s">
        <v>47</v>
      </c>
      <c r="F3372" s="51" t="s">
        <v>467</v>
      </c>
      <c r="G3372" s="51" t="s">
        <v>468</v>
      </c>
      <c r="H3372" s="51" t="s">
        <v>342</v>
      </c>
      <c r="I3372" s="51" t="s">
        <v>343</v>
      </c>
      <c r="J3372" s="51" t="s">
        <v>1064</v>
      </c>
      <c r="K3372" s="51">
        <v>22662.23</v>
      </c>
      <c r="L3372" s="51">
        <v>23431.200000000001</v>
      </c>
      <c r="M3372" s="51">
        <v>25109.360000000001</v>
      </c>
      <c r="N3372" s="51">
        <v>26489.81</v>
      </c>
      <c r="O3372" s="51">
        <v>27100.85</v>
      </c>
      <c r="P3372" s="51">
        <v>28311.91</v>
      </c>
      <c r="Q3372" s="51">
        <v>29962.639999999999</v>
      </c>
      <c r="R3372" s="51">
        <v>31040.38</v>
      </c>
      <c r="S3372" s="51">
        <v>38652.730000000003</v>
      </c>
      <c r="T3372" s="51">
        <v>40930.120000000003</v>
      </c>
      <c r="U3372" s="51">
        <v>2019</v>
      </c>
    </row>
    <row r="3373" spans="1:21" ht="15.5">
      <c r="A3373" s="51">
        <v>944</v>
      </c>
      <c r="B3373" s="51" t="s">
        <v>1058</v>
      </c>
      <c r="C3373" s="51" t="s">
        <v>469</v>
      </c>
      <c r="D3373" s="51" t="str">
        <f t="shared" si="52"/>
        <v>GGXWDG_NGDPHungary</v>
      </c>
      <c r="E3373" s="51" t="s">
        <v>47</v>
      </c>
      <c r="F3373" s="51" t="s">
        <v>467</v>
      </c>
      <c r="G3373" s="51" t="s">
        <v>468</v>
      </c>
      <c r="H3373" s="51" t="s">
        <v>392</v>
      </c>
      <c r="I3373" s="51"/>
      <c r="J3373" s="51" t="s">
        <v>470</v>
      </c>
      <c r="K3373" s="51">
        <v>78.361000000000004</v>
      </c>
      <c r="L3373" s="51">
        <v>77.353999999999999</v>
      </c>
      <c r="M3373" s="51">
        <v>76.688000000000002</v>
      </c>
      <c r="N3373" s="51">
        <v>75.820999999999998</v>
      </c>
      <c r="O3373" s="51">
        <v>74.932000000000002</v>
      </c>
      <c r="P3373" s="51">
        <v>72.162999999999997</v>
      </c>
      <c r="Q3373" s="51">
        <v>69.123000000000005</v>
      </c>
      <c r="R3373" s="51">
        <v>65.328999999999994</v>
      </c>
      <c r="S3373" s="51">
        <v>81.194999999999993</v>
      </c>
      <c r="T3373" s="51">
        <v>80.033000000000001</v>
      </c>
      <c r="U3373" s="51">
        <v>2019</v>
      </c>
    </row>
    <row r="3374" spans="1:21" ht="15.5">
      <c r="A3374" s="51">
        <v>944</v>
      </c>
      <c r="B3374" s="51" t="s">
        <v>1058</v>
      </c>
      <c r="C3374" s="51" t="s">
        <v>471</v>
      </c>
      <c r="D3374" s="51" t="str">
        <f t="shared" si="52"/>
        <v>NGDP_FYHungary</v>
      </c>
      <c r="E3374" s="51" t="s">
        <v>47</v>
      </c>
      <c r="F3374" s="51" t="s">
        <v>472</v>
      </c>
      <c r="G3374" s="51" t="s">
        <v>473</v>
      </c>
      <c r="H3374" s="51" t="s">
        <v>342</v>
      </c>
      <c r="I3374" s="51" t="s">
        <v>343</v>
      </c>
      <c r="J3374" s="51" t="s">
        <v>1064</v>
      </c>
      <c r="K3374" s="51">
        <v>28920.37</v>
      </c>
      <c r="L3374" s="51">
        <v>30290.92</v>
      </c>
      <c r="M3374" s="51">
        <v>32742.18</v>
      </c>
      <c r="N3374" s="51">
        <v>34937.31</v>
      </c>
      <c r="O3374" s="51">
        <v>36167.449999999997</v>
      </c>
      <c r="P3374" s="51">
        <v>39233.43</v>
      </c>
      <c r="Q3374" s="51">
        <v>43347.040000000001</v>
      </c>
      <c r="R3374" s="51">
        <v>47513.91</v>
      </c>
      <c r="S3374" s="51">
        <v>47604.7</v>
      </c>
      <c r="T3374" s="51">
        <v>51141.25</v>
      </c>
      <c r="U3374" s="51">
        <v>2019</v>
      </c>
    </row>
    <row r="3375" spans="1:21" ht="15.5">
      <c r="A3375" s="51">
        <v>944</v>
      </c>
      <c r="B3375" s="51" t="s">
        <v>1058</v>
      </c>
      <c r="C3375" s="51" t="s">
        <v>474</v>
      </c>
      <c r="D3375" s="51" t="str">
        <f t="shared" si="52"/>
        <v>BCAHungary</v>
      </c>
      <c r="E3375" s="51" t="s">
        <v>47</v>
      </c>
      <c r="F3375" s="51" t="s">
        <v>475</v>
      </c>
      <c r="G3375" s="51" t="s">
        <v>476</v>
      </c>
      <c r="H3375" s="51" t="s">
        <v>352</v>
      </c>
      <c r="I3375" s="51" t="s">
        <v>343</v>
      </c>
      <c r="J3375" s="51" t="s">
        <v>1065</v>
      </c>
      <c r="K3375" s="51">
        <v>1.9930000000000001</v>
      </c>
      <c r="L3375" s="51">
        <v>4.6989999999999998</v>
      </c>
      <c r="M3375" s="51">
        <v>1.7010000000000001</v>
      </c>
      <c r="N3375" s="51">
        <v>2.9380000000000002</v>
      </c>
      <c r="O3375" s="51">
        <v>5.7649999999999997</v>
      </c>
      <c r="P3375" s="51">
        <v>2.8109999999999999</v>
      </c>
      <c r="Q3375" s="51">
        <v>0.44500000000000001</v>
      </c>
      <c r="R3375" s="51">
        <v>-0.40600000000000003</v>
      </c>
      <c r="S3375" s="51">
        <v>-0.29599999999999999</v>
      </c>
      <c r="T3375" s="51">
        <v>-0.70599999999999996</v>
      </c>
      <c r="U3375" s="51">
        <v>2019</v>
      </c>
    </row>
    <row r="3376" spans="1:21" ht="15.5">
      <c r="A3376" s="51">
        <v>944</v>
      </c>
      <c r="B3376" s="51" t="s">
        <v>1058</v>
      </c>
      <c r="C3376" s="51" t="s">
        <v>478</v>
      </c>
      <c r="D3376" s="51" t="str">
        <f t="shared" si="52"/>
        <v>BCA_NGDPDHungary</v>
      </c>
      <c r="E3376" s="51" t="s">
        <v>47</v>
      </c>
      <c r="F3376" s="51" t="s">
        <v>475</v>
      </c>
      <c r="G3376" s="51" t="s">
        <v>476</v>
      </c>
      <c r="H3376" s="51" t="s">
        <v>392</v>
      </c>
      <c r="I3376" s="51"/>
      <c r="J3376" s="51" t="s">
        <v>479</v>
      </c>
      <c r="K3376" s="51">
        <v>1.5509999999999999</v>
      </c>
      <c r="L3376" s="51">
        <v>3.47</v>
      </c>
      <c r="M3376" s="51">
        <v>1.208</v>
      </c>
      <c r="N3376" s="51">
        <v>2.3490000000000002</v>
      </c>
      <c r="O3376" s="51">
        <v>4.4870000000000001</v>
      </c>
      <c r="P3376" s="51">
        <v>1.966</v>
      </c>
      <c r="Q3376" s="51">
        <v>0.27700000000000002</v>
      </c>
      <c r="R3376" s="51">
        <v>-0.249</v>
      </c>
      <c r="S3376" s="51">
        <v>-0.191</v>
      </c>
      <c r="T3376" s="51">
        <v>-0.4</v>
      </c>
      <c r="U3376" s="51">
        <v>2019</v>
      </c>
    </row>
    <row r="3377" spans="1:21" ht="15.5">
      <c r="A3377" s="51">
        <v>176</v>
      </c>
      <c r="B3377" s="51" t="s">
        <v>1066</v>
      </c>
      <c r="C3377" s="51" t="s">
        <v>338</v>
      </c>
      <c r="D3377" s="51" t="str">
        <f t="shared" si="52"/>
        <v>NGDP_RIceland</v>
      </c>
      <c r="E3377" s="51" t="s">
        <v>48</v>
      </c>
      <c r="F3377" s="51" t="s">
        <v>340</v>
      </c>
      <c r="G3377" s="51" t="s">
        <v>341</v>
      </c>
      <c r="H3377" s="51" t="s">
        <v>342</v>
      </c>
      <c r="I3377" s="51" t="s">
        <v>343</v>
      </c>
      <c r="J3377" s="51" t="s">
        <v>1067</v>
      </c>
      <c r="K3377" s="51">
        <v>2081.2199999999998</v>
      </c>
      <c r="L3377" s="51">
        <v>2175.9699999999998</v>
      </c>
      <c r="M3377" s="51">
        <v>2212.6799999999998</v>
      </c>
      <c r="N3377" s="51">
        <v>2310.85</v>
      </c>
      <c r="O3377" s="51">
        <v>2456.52</v>
      </c>
      <c r="P3377" s="51">
        <v>2559.5700000000002</v>
      </c>
      <c r="Q3377" s="51">
        <v>2680.24</v>
      </c>
      <c r="R3377" s="51">
        <v>2749.1</v>
      </c>
      <c r="S3377" s="51">
        <v>2566.31</v>
      </c>
      <c r="T3377" s="51">
        <v>2661.43</v>
      </c>
      <c r="U3377" s="51">
        <v>2018</v>
      </c>
    </row>
    <row r="3378" spans="1:21" ht="15.5">
      <c r="A3378" s="51">
        <v>176</v>
      </c>
      <c r="B3378" s="51" t="s">
        <v>1066</v>
      </c>
      <c r="C3378" s="51" t="s">
        <v>345</v>
      </c>
      <c r="D3378" s="51" t="str">
        <f t="shared" si="52"/>
        <v>NGDP_RPCHIceland</v>
      </c>
      <c r="E3378" s="51" t="s">
        <v>48</v>
      </c>
      <c r="F3378" s="51" t="s">
        <v>340</v>
      </c>
      <c r="G3378" s="51" t="s">
        <v>346</v>
      </c>
      <c r="H3378" s="51" t="s">
        <v>347</v>
      </c>
      <c r="I3378" s="51"/>
      <c r="J3378" s="51" t="s">
        <v>348</v>
      </c>
      <c r="K3378" s="51">
        <v>1.0640000000000001</v>
      </c>
      <c r="L3378" s="51">
        <v>4.5519999999999996</v>
      </c>
      <c r="M3378" s="51">
        <v>1.6870000000000001</v>
      </c>
      <c r="N3378" s="51">
        <v>4.4370000000000003</v>
      </c>
      <c r="O3378" s="51">
        <v>6.3040000000000003</v>
      </c>
      <c r="P3378" s="51">
        <v>4.1950000000000003</v>
      </c>
      <c r="Q3378" s="51">
        <v>4.7149999999999999</v>
      </c>
      <c r="R3378" s="51">
        <v>2.569</v>
      </c>
      <c r="S3378" s="51">
        <v>-6.649</v>
      </c>
      <c r="T3378" s="51">
        <v>3.7069999999999999</v>
      </c>
      <c r="U3378" s="51">
        <v>2018</v>
      </c>
    </row>
    <row r="3379" spans="1:21" ht="15.5">
      <c r="A3379" s="51">
        <v>176</v>
      </c>
      <c r="B3379" s="51" t="s">
        <v>1066</v>
      </c>
      <c r="C3379" s="51" t="s">
        <v>349</v>
      </c>
      <c r="D3379" s="51" t="str">
        <f t="shared" si="52"/>
        <v>NGDPIceland</v>
      </c>
      <c r="E3379" s="51" t="s">
        <v>48</v>
      </c>
      <c r="F3379" s="51" t="s">
        <v>155</v>
      </c>
      <c r="G3379" s="51" t="s">
        <v>350</v>
      </c>
      <c r="H3379" s="51" t="s">
        <v>342</v>
      </c>
      <c r="I3379" s="51" t="s">
        <v>343</v>
      </c>
      <c r="J3379" s="51" t="s">
        <v>1067</v>
      </c>
      <c r="K3379" s="51">
        <v>1845.16</v>
      </c>
      <c r="L3379" s="51">
        <v>1970.15</v>
      </c>
      <c r="M3379" s="51">
        <v>2086.36</v>
      </c>
      <c r="N3379" s="51">
        <v>2310.85</v>
      </c>
      <c r="O3379" s="51">
        <v>2512.06</v>
      </c>
      <c r="P3379" s="51">
        <v>2641.96</v>
      </c>
      <c r="Q3379" s="51">
        <v>2840.09</v>
      </c>
      <c r="R3379" s="51">
        <v>3045.15</v>
      </c>
      <c r="S3379" s="51">
        <v>2940.64</v>
      </c>
      <c r="T3379" s="51">
        <v>3132.29</v>
      </c>
      <c r="U3379" s="51">
        <v>2018</v>
      </c>
    </row>
    <row r="3380" spans="1:21" ht="15.5">
      <c r="A3380" s="51">
        <v>176</v>
      </c>
      <c r="B3380" s="51" t="s">
        <v>1066</v>
      </c>
      <c r="C3380" s="51" t="s">
        <v>157</v>
      </c>
      <c r="D3380" s="51" t="str">
        <f t="shared" si="52"/>
        <v>NGDPDIceland</v>
      </c>
      <c r="E3380" s="51" t="s">
        <v>48</v>
      </c>
      <c r="F3380" s="51" t="s">
        <v>155</v>
      </c>
      <c r="G3380" s="51" t="s">
        <v>351</v>
      </c>
      <c r="H3380" s="51" t="s">
        <v>352</v>
      </c>
      <c r="I3380" s="51" t="s">
        <v>343</v>
      </c>
      <c r="J3380" s="51" t="s">
        <v>353</v>
      </c>
      <c r="K3380" s="51">
        <v>14.752000000000001</v>
      </c>
      <c r="L3380" s="51">
        <v>16.125</v>
      </c>
      <c r="M3380" s="51">
        <v>17.867999999999999</v>
      </c>
      <c r="N3380" s="51">
        <v>17.516999999999999</v>
      </c>
      <c r="O3380" s="51">
        <v>20.792999999999999</v>
      </c>
      <c r="P3380" s="51">
        <v>24.728000000000002</v>
      </c>
      <c r="Q3380" s="51">
        <v>26.224</v>
      </c>
      <c r="R3380" s="51">
        <v>24.837</v>
      </c>
      <c r="S3380" s="51">
        <v>21.715</v>
      </c>
      <c r="T3380" s="51">
        <v>24.155000000000001</v>
      </c>
      <c r="U3380" s="51">
        <v>2018</v>
      </c>
    </row>
    <row r="3381" spans="1:21" ht="15.5">
      <c r="A3381" s="51">
        <v>176</v>
      </c>
      <c r="B3381" s="51" t="s">
        <v>1066</v>
      </c>
      <c r="C3381" s="51" t="s">
        <v>354</v>
      </c>
      <c r="D3381" s="51" t="str">
        <f t="shared" si="52"/>
        <v>PPPGDPIceland</v>
      </c>
      <c r="E3381" s="51" t="s">
        <v>48</v>
      </c>
      <c r="F3381" s="51" t="s">
        <v>155</v>
      </c>
      <c r="G3381" s="51" t="s">
        <v>355</v>
      </c>
      <c r="H3381" s="51" t="s">
        <v>356</v>
      </c>
      <c r="I3381" s="51" t="s">
        <v>343</v>
      </c>
      <c r="J3381" s="51" t="s">
        <v>353</v>
      </c>
      <c r="K3381" s="51">
        <v>13.472</v>
      </c>
      <c r="L3381" s="51">
        <v>14.378</v>
      </c>
      <c r="M3381" s="51">
        <v>15.058999999999999</v>
      </c>
      <c r="N3381" s="51">
        <v>16.280999999999999</v>
      </c>
      <c r="O3381" s="51">
        <v>17.937999999999999</v>
      </c>
      <c r="P3381" s="51">
        <v>19.266999999999999</v>
      </c>
      <c r="Q3381" s="51">
        <v>20.66</v>
      </c>
      <c r="R3381" s="51">
        <v>21.568999999999999</v>
      </c>
      <c r="S3381" s="51">
        <v>20.379000000000001</v>
      </c>
      <c r="T3381" s="51">
        <v>21.52</v>
      </c>
      <c r="U3381" s="51">
        <v>2018</v>
      </c>
    </row>
    <row r="3382" spans="1:21" ht="15.5">
      <c r="A3382" s="51">
        <v>176</v>
      </c>
      <c r="B3382" s="51" t="s">
        <v>1066</v>
      </c>
      <c r="C3382" s="51" t="s">
        <v>357</v>
      </c>
      <c r="D3382" s="51" t="str">
        <f t="shared" si="52"/>
        <v>NGDP_DIceland</v>
      </c>
      <c r="E3382" s="51" t="s">
        <v>48</v>
      </c>
      <c r="F3382" s="51" t="s">
        <v>358</v>
      </c>
      <c r="G3382" s="51" t="s">
        <v>359</v>
      </c>
      <c r="H3382" s="51" t="s">
        <v>360</v>
      </c>
      <c r="I3382" s="51"/>
      <c r="J3382" s="51" t="s">
        <v>361</v>
      </c>
      <c r="K3382" s="51">
        <v>88.658000000000001</v>
      </c>
      <c r="L3382" s="51">
        <v>90.540999999999997</v>
      </c>
      <c r="M3382" s="51">
        <v>94.290999999999997</v>
      </c>
      <c r="N3382" s="51">
        <v>100</v>
      </c>
      <c r="O3382" s="51">
        <v>102.261</v>
      </c>
      <c r="P3382" s="51">
        <v>103.21899999999999</v>
      </c>
      <c r="Q3382" s="51">
        <v>105.964</v>
      </c>
      <c r="R3382" s="51">
        <v>110.76900000000001</v>
      </c>
      <c r="S3382" s="51">
        <v>114.586</v>
      </c>
      <c r="T3382" s="51">
        <v>117.69199999999999</v>
      </c>
      <c r="U3382" s="51">
        <v>2018</v>
      </c>
    </row>
    <row r="3383" spans="1:21" ht="15.5">
      <c r="A3383" s="51">
        <v>176</v>
      </c>
      <c r="B3383" s="51" t="s">
        <v>1066</v>
      </c>
      <c r="C3383" s="51" t="s">
        <v>362</v>
      </c>
      <c r="D3383" s="51" t="str">
        <f t="shared" si="52"/>
        <v>NGDPRPCIceland</v>
      </c>
      <c r="E3383" s="51" t="s">
        <v>48</v>
      </c>
      <c r="F3383" s="51" t="s">
        <v>363</v>
      </c>
      <c r="G3383" s="51" t="s">
        <v>364</v>
      </c>
      <c r="H3383" s="51" t="s">
        <v>342</v>
      </c>
      <c r="I3383" s="51" t="s">
        <v>333</v>
      </c>
      <c r="J3383" s="51" t="s">
        <v>365</v>
      </c>
      <c r="K3383" s="51">
        <v>6512458.7300000004</v>
      </c>
      <c r="L3383" s="51">
        <v>6760660.79</v>
      </c>
      <c r="M3383" s="51">
        <v>6794212.5599999996</v>
      </c>
      <c r="N3383" s="51">
        <v>7021722.8799999999</v>
      </c>
      <c r="O3383" s="51">
        <v>7387376.7400000002</v>
      </c>
      <c r="P3383" s="51">
        <v>7564866.4500000002</v>
      </c>
      <c r="Q3383" s="51">
        <v>7691904.1500000004</v>
      </c>
      <c r="R3383" s="51">
        <v>7700757.1600000001</v>
      </c>
      <c r="S3383" s="51">
        <v>7047707.71</v>
      </c>
      <c r="T3383" s="51">
        <v>7191883.3399999999</v>
      </c>
      <c r="U3383" s="51">
        <v>2018</v>
      </c>
    </row>
    <row r="3384" spans="1:21" ht="15.5">
      <c r="A3384" s="51">
        <v>176</v>
      </c>
      <c r="B3384" s="51" t="s">
        <v>1066</v>
      </c>
      <c r="C3384" s="51" t="s">
        <v>366</v>
      </c>
      <c r="D3384" s="51" t="str">
        <f t="shared" si="52"/>
        <v>NGDPRPPPPCIceland</v>
      </c>
      <c r="E3384" s="51" t="s">
        <v>48</v>
      </c>
      <c r="F3384" s="51" t="s">
        <v>363</v>
      </c>
      <c r="G3384" s="51" t="s">
        <v>367</v>
      </c>
      <c r="H3384" s="51" t="s">
        <v>368</v>
      </c>
      <c r="I3384" s="51" t="s">
        <v>333</v>
      </c>
      <c r="J3384" s="51" t="s">
        <v>365</v>
      </c>
      <c r="K3384" s="51">
        <v>49022.77</v>
      </c>
      <c r="L3384" s="51">
        <v>50891.12</v>
      </c>
      <c r="M3384" s="51">
        <v>51143.68</v>
      </c>
      <c r="N3384" s="51">
        <v>52856.27</v>
      </c>
      <c r="O3384" s="51">
        <v>55608.74</v>
      </c>
      <c r="P3384" s="51">
        <v>56944.800000000003</v>
      </c>
      <c r="Q3384" s="51">
        <v>57901.09</v>
      </c>
      <c r="R3384" s="51">
        <v>57967.73</v>
      </c>
      <c r="S3384" s="51">
        <v>53051.87</v>
      </c>
      <c r="T3384" s="51">
        <v>54137.16</v>
      </c>
      <c r="U3384" s="51">
        <v>2018</v>
      </c>
    </row>
    <row r="3385" spans="1:21" ht="15.5">
      <c r="A3385" s="51">
        <v>176</v>
      </c>
      <c r="B3385" s="51" t="s">
        <v>1066</v>
      </c>
      <c r="C3385" s="51" t="s">
        <v>369</v>
      </c>
      <c r="D3385" s="51" t="str">
        <f t="shared" si="52"/>
        <v>NGDPPCIceland</v>
      </c>
      <c r="E3385" s="51" t="s">
        <v>48</v>
      </c>
      <c r="F3385" s="51" t="s">
        <v>370</v>
      </c>
      <c r="G3385" s="51" t="s">
        <v>371</v>
      </c>
      <c r="H3385" s="51" t="s">
        <v>342</v>
      </c>
      <c r="I3385" s="51" t="s">
        <v>333</v>
      </c>
      <c r="J3385" s="51" t="s">
        <v>372</v>
      </c>
      <c r="K3385" s="51">
        <v>5773796.4500000002</v>
      </c>
      <c r="L3385" s="51">
        <v>6121184.25</v>
      </c>
      <c r="M3385" s="51">
        <v>6406342.5999999996</v>
      </c>
      <c r="N3385" s="51">
        <v>7021719.8399999999</v>
      </c>
      <c r="O3385" s="51">
        <v>7554396.7599999998</v>
      </c>
      <c r="P3385" s="51">
        <v>7808384.2400000002</v>
      </c>
      <c r="Q3385" s="51">
        <v>8150635.6699999999</v>
      </c>
      <c r="R3385" s="51">
        <v>8530044.1799999997</v>
      </c>
      <c r="S3385" s="51">
        <v>8075700.1500000004</v>
      </c>
      <c r="T3385" s="51">
        <v>8464247.9800000004</v>
      </c>
      <c r="U3385" s="51">
        <v>2018</v>
      </c>
    </row>
    <row r="3386" spans="1:21" ht="15.5">
      <c r="A3386" s="51">
        <v>176</v>
      </c>
      <c r="B3386" s="51" t="s">
        <v>1066</v>
      </c>
      <c r="C3386" s="51" t="s">
        <v>373</v>
      </c>
      <c r="D3386" s="51" t="str">
        <f t="shared" si="52"/>
        <v>NGDPDPCIceland</v>
      </c>
      <c r="E3386" s="51" t="s">
        <v>48</v>
      </c>
      <c r="F3386" s="51" t="s">
        <v>370</v>
      </c>
      <c r="G3386" s="51" t="s">
        <v>374</v>
      </c>
      <c r="H3386" s="51" t="s">
        <v>352</v>
      </c>
      <c r="I3386" s="51" t="s">
        <v>333</v>
      </c>
      <c r="J3386" s="51" t="s">
        <v>372</v>
      </c>
      <c r="K3386" s="51">
        <v>46159.8</v>
      </c>
      <c r="L3386" s="51">
        <v>50100.08</v>
      </c>
      <c r="M3386" s="51">
        <v>54864.160000000003</v>
      </c>
      <c r="N3386" s="51">
        <v>53227.63</v>
      </c>
      <c r="O3386" s="51">
        <v>62530.42</v>
      </c>
      <c r="P3386" s="51">
        <v>73085.13</v>
      </c>
      <c r="Q3386" s="51">
        <v>75259.67</v>
      </c>
      <c r="R3386" s="51">
        <v>69572.37</v>
      </c>
      <c r="S3386" s="51">
        <v>59633.72</v>
      </c>
      <c r="T3386" s="51">
        <v>65273.42</v>
      </c>
      <c r="U3386" s="51">
        <v>2018</v>
      </c>
    </row>
    <row r="3387" spans="1:21" ht="15.5">
      <c r="A3387" s="51">
        <v>176</v>
      </c>
      <c r="B3387" s="51" t="s">
        <v>1066</v>
      </c>
      <c r="C3387" s="51" t="s">
        <v>375</v>
      </c>
      <c r="D3387" s="51" t="str">
        <f t="shared" si="52"/>
        <v>PPPPCIceland</v>
      </c>
      <c r="E3387" s="51" t="s">
        <v>48</v>
      </c>
      <c r="F3387" s="51" t="s">
        <v>370</v>
      </c>
      <c r="G3387" s="51" t="s">
        <v>376</v>
      </c>
      <c r="H3387" s="51" t="s">
        <v>356</v>
      </c>
      <c r="I3387" s="51" t="s">
        <v>333</v>
      </c>
      <c r="J3387" s="51" t="s">
        <v>372</v>
      </c>
      <c r="K3387" s="51">
        <v>42154.44</v>
      </c>
      <c r="L3387" s="51">
        <v>44672.800000000003</v>
      </c>
      <c r="M3387" s="51">
        <v>46239.21</v>
      </c>
      <c r="N3387" s="51">
        <v>49470.73</v>
      </c>
      <c r="O3387" s="51">
        <v>53942.99</v>
      </c>
      <c r="P3387" s="51">
        <v>56944.800000000003</v>
      </c>
      <c r="Q3387" s="51">
        <v>59291.27</v>
      </c>
      <c r="R3387" s="51">
        <v>60419.22</v>
      </c>
      <c r="S3387" s="51">
        <v>55965.79</v>
      </c>
      <c r="T3387" s="51">
        <v>58151.4</v>
      </c>
      <c r="U3387" s="51">
        <v>2018</v>
      </c>
    </row>
    <row r="3388" spans="1:21" ht="15.5">
      <c r="A3388" s="51">
        <v>176</v>
      </c>
      <c r="B3388" s="51" t="s">
        <v>1066</v>
      </c>
      <c r="C3388" s="51" t="s">
        <v>377</v>
      </c>
      <c r="D3388" s="51" t="str">
        <f t="shared" si="52"/>
        <v>NGAP_NPGDPIceland</v>
      </c>
      <c r="E3388" s="51" t="s">
        <v>48</v>
      </c>
      <c r="F3388" s="51" t="s">
        <v>378</v>
      </c>
      <c r="G3388" s="51" t="s">
        <v>379</v>
      </c>
      <c r="H3388" s="51" t="s">
        <v>380</v>
      </c>
      <c r="I3388" s="51"/>
      <c r="J3388" s="51"/>
      <c r="K3388" s="51"/>
      <c r="L3388" s="51"/>
      <c r="M3388" s="51"/>
      <c r="N3388" s="51"/>
      <c r="O3388" s="51"/>
      <c r="P3388" s="51"/>
      <c r="Q3388" s="51"/>
      <c r="R3388" s="51"/>
      <c r="S3388" s="51"/>
      <c r="T3388" s="51"/>
      <c r="U3388" s="51"/>
    </row>
    <row r="3389" spans="1:21" ht="15.5">
      <c r="A3389" s="51">
        <v>176</v>
      </c>
      <c r="B3389" s="51" t="s">
        <v>1066</v>
      </c>
      <c r="C3389" s="51" t="s">
        <v>381</v>
      </c>
      <c r="D3389" s="51" t="str">
        <f t="shared" si="52"/>
        <v>PPPSHIceland</v>
      </c>
      <c r="E3389" s="51" t="s">
        <v>48</v>
      </c>
      <c r="F3389" s="51" t="s">
        <v>382</v>
      </c>
      <c r="G3389" s="51" t="s">
        <v>383</v>
      </c>
      <c r="H3389" s="51" t="s">
        <v>384</v>
      </c>
      <c r="I3389" s="51"/>
      <c r="J3389" s="51" t="s">
        <v>353</v>
      </c>
      <c r="K3389" s="51">
        <v>1.2999999999999999E-2</v>
      </c>
      <c r="L3389" s="51">
        <v>1.4E-2</v>
      </c>
      <c r="M3389" s="51">
        <v>1.4E-2</v>
      </c>
      <c r="N3389" s="51">
        <v>1.4999999999999999E-2</v>
      </c>
      <c r="O3389" s="51">
        <v>1.6E-2</v>
      </c>
      <c r="P3389" s="51">
        <v>1.6E-2</v>
      </c>
      <c r="Q3389" s="51">
        <v>1.6E-2</v>
      </c>
      <c r="R3389" s="51">
        <v>1.6E-2</v>
      </c>
      <c r="S3389" s="51">
        <v>1.4999999999999999E-2</v>
      </c>
      <c r="T3389" s="51">
        <v>1.4999999999999999E-2</v>
      </c>
      <c r="U3389" s="51">
        <v>2018</v>
      </c>
    </row>
    <row r="3390" spans="1:21" ht="15.5">
      <c r="A3390" s="51">
        <v>176</v>
      </c>
      <c r="B3390" s="51" t="s">
        <v>1066</v>
      </c>
      <c r="C3390" s="51" t="s">
        <v>385</v>
      </c>
      <c r="D3390" s="51" t="str">
        <f t="shared" si="52"/>
        <v>PPPEXIceland</v>
      </c>
      <c r="E3390" s="51" t="s">
        <v>48</v>
      </c>
      <c r="F3390" s="51" t="s">
        <v>386</v>
      </c>
      <c r="G3390" s="51" t="s">
        <v>387</v>
      </c>
      <c r="H3390" s="51" t="s">
        <v>388</v>
      </c>
      <c r="I3390" s="51"/>
      <c r="J3390" s="51" t="s">
        <v>353</v>
      </c>
      <c r="K3390" s="51">
        <v>136.96799999999999</v>
      </c>
      <c r="L3390" s="51">
        <v>137.023</v>
      </c>
      <c r="M3390" s="51">
        <v>138.548</v>
      </c>
      <c r="N3390" s="51">
        <v>141.93700000000001</v>
      </c>
      <c r="O3390" s="51">
        <v>140.04400000000001</v>
      </c>
      <c r="P3390" s="51">
        <v>137.12200000000001</v>
      </c>
      <c r="Q3390" s="51">
        <v>137.46799999999999</v>
      </c>
      <c r="R3390" s="51">
        <v>141.18100000000001</v>
      </c>
      <c r="S3390" s="51">
        <v>144.297</v>
      </c>
      <c r="T3390" s="51">
        <v>145.55500000000001</v>
      </c>
      <c r="U3390" s="51">
        <v>2018</v>
      </c>
    </row>
    <row r="3391" spans="1:21" ht="15.5">
      <c r="A3391" s="51">
        <v>176</v>
      </c>
      <c r="B3391" s="51" t="s">
        <v>1066</v>
      </c>
      <c r="C3391" s="51" t="s">
        <v>389</v>
      </c>
      <c r="D3391" s="51" t="str">
        <f t="shared" si="52"/>
        <v>NID_NGDPIceland</v>
      </c>
      <c r="E3391" s="51" t="s">
        <v>48</v>
      </c>
      <c r="F3391" s="51" t="s">
        <v>390</v>
      </c>
      <c r="G3391" s="51" t="s">
        <v>391</v>
      </c>
      <c r="H3391" s="51" t="s">
        <v>392</v>
      </c>
      <c r="I3391" s="51"/>
      <c r="J3391" s="51" t="s">
        <v>1067</v>
      </c>
      <c r="K3391" s="51">
        <v>16.015999999999998</v>
      </c>
      <c r="L3391" s="51">
        <v>15.47</v>
      </c>
      <c r="M3391" s="51">
        <v>17.224</v>
      </c>
      <c r="N3391" s="51">
        <v>19.404</v>
      </c>
      <c r="O3391" s="51">
        <v>21.084</v>
      </c>
      <c r="P3391" s="51">
        <v>21.741</v>
      </c>
      <c r="Q3391" s="51">
        <v>21.989000000000001</v>
      </c>
      <c r="R3391" s="51">
        <v>20.606000000000002</v>
      </c>
      <c r="S3391" s="51">
        <v>21.667999999999999</v>
      </c>
      <c r="T3391" s="51">
        <v>22.048999999999999</v>
      </c>
      <c r="U3391" s="51">
        <v>2018</v>
      </c>
    </row>
    <row r="3392" spans="1:21" ht="15.5">
      <c r="A3392" s="51">
        <v>176</v>
      </c>
      <c r="B3392" s="51" t="s">
        <v>1066</v>
      </c>
      <c r="C3392" s="51" t="s">
        <v>393</v>
      </c>
      <c r="D3392" s="51" t="str">
        <f t="shared" si="52"/>
        <v>NGSD_NGDPIceland</v>
      </c>
      <c r="E3392" s="51" t="s">
        <v>48</v>
      </c>
      <c r="F3392" s="51" t="s">
        <v>394</v>
      </c>
      <c r="G3392" s="51" t="s">
        <v>395</v>
      </c>
      <c r="H3392" s="51" t="s">
        <v>392</v>
      </c>
      <c r="I3392" s="51"/>
      <c r="J3392" s="51" t="s">
        <v>1067</v>
      </c>
      <c r="K3392" s="51">
        <v>12.44</v>
      </c>
      <c r="L3392" s="51">
        <v>21.722000000000001</v>
      </c>
      <c r="M3392" s="51">
        <v>21.623000000000001</v>
      </c>
      <c r="N3392" s="51">
        <v>25.033999999999999</v>
      </c>
      <c r="O3392" s="51">
        <v>29.167999999999999</v>
      </c>
      <c r="P3392" s="51">
        <v>25.971</v>
      </c>
      <c r="Q3392" s="51">
        <v>25.742999999999999</v>
      </c>
      <c r="R3392" s="51">
        <v>26.972999999999999</v>
      </c>
      <c r="S3392" s="51">
        <v>22.716999999999999</v>
      </c>
      <c r="T3392" s="51">
        <v>23.088999999999999</v>
      </c>
      <c r="U3392" s="51">
        <v>2018</v>
      </c>
    </row>
    <row r="3393" spans="1:21" ht="15.5">
      <c r="A3393" s="51">
        <v>176</v>
      </c>
      <c r="B3393" s="51" t="s">
        <v>1066</v>
      </c>
      <c r="C3393" s="51" t="s">
        <v>396</v>
      </c>
      <c r="D3393" s="51" t="str">
        <f t="shared" si="52"/>
        <v>PCPIIceland</v>
      </c>
      <c r="E3393" s="51" t="s">
        <v>48</v>
      </c>
      <c r="F3393" s="51" t="s">
        <v>397</v>
      </c>
      <c r="G3393" s="51" t="s">
        <v>398</v>
      </c>
      <c r="H3393" s="51" t="s">
        <v>360</v>
      </c>
      <c r="I3393" s="51"/>
      <c r="J3393" s="51" t="s">
        <v>1068</v>
      </c>
      <c r="K3393" s="51">
        <v>140.72</v>
      </c>
      <c r="L3393" s="51">
        <v>146.16900000000001</v>
      </c>
      <c r="M3393" s="51">
        <v>149.161</v>
      </c>
      <c r="N3393" s="51">
        <v>151.59800000000001</v>
      </c>
      <c r="O3393" s="51">
        <v>154.16900000000001</v>
      </c>
      <c r="P3393" s="51">
        <v>156.88</v>
      </c>
      <c r="Q3393" s="51">
        <v>161.09399999999999</v>
      </c>
      <c r="R3393" s="51">
        <v>165.94</v>
      </c>
      <c r="S3393" s="51">
        <v>170.672</v>
      </c>
      <c r="T3393" s="51">
        <v>176.083</v>
      </c>
      <c r="U3393" s="51">
        <v>2018</v>
      </c>
    </row>
    <row r="3394" spans="1:21" ht="15.5">
      <c r="A3394" s="51">
        <v>176</v>
      </c>
      <c r="B3394" s="51" t="s">
        <v>1066</v>
      </c>
      <c r="C3394" s="51" t="s">
        <v>400</v>
      </c>
      <c r="D3394" s="51" t="str">
        <f t="shared" si="52"/>
        <v>PCPIPCHIceland</v>
      </c>
      <c r="E3394" s="51" t="s">
        <v>48</v>
      </c>
      <c r="F3394" s="51" t="s">
        <v>397</v>
      </c>
      <c r="G3394" s="51" t="s">
        <v>401</v>
      </c>
      <c r="H3394" s="51" t="s">
        <v>347</v>
      </c>
      <c r="I3394" s="51"/>
      <c r="J3394" s="51" t="s">
        <v>402</v>
      </c>
      <c r="K3394" s="51">
        <v>5.1870000000000003</v>
      </c>
      <c r="L3394" s="51">
        <v>3.8719999999999999</v>
      </c>
      <c r="M3394" s="51">
        <v>2.0470000000000002</v>
      </c>
      <c r="N3394" s="51">
        <v>1.6339999999999999</v>
      </c>
      <c r="O3394" s="51">
        <v>1.696</v>
      </c>
      <c r="P3394" s="51">
        <v>1.758</v>
      </c>
      <c r="Q3394" s="51">
        <v>2.6859999999999999</v>
      </c>
      <c r="R3394" s="51">
        <v>3.008</v>
      </c>
      <c r="S3394" s="51">
        <v>2.851</v>
      </c>
      <c r="T3394" s="51">
        <v>3.1709999999999998</v>
      </c>
      <c r="U3394" s="51">
        <v>2018</v>
      </c>
    </row>
    <row r="3395" spans="1:21" ht="15.5">
      <c r="A3395" s="51">
        <v>176</v>
      </c>
      <c r="B3395" s="51" t="s">
        <v>1066</v>
      </c>
      <c r="C3395" s="51" t="s">
        <v>403</v>
      </c>
      <c r="D3395" s="51" t="str">
        <f t="shared" ref="D3395:D3458" si="53">C3395&amp;E3395</f>
        <v>PCPIEIceland</v>
      </c>
      <c r="E3395" s="51" t="s">
        <v>48</v>
      </c>
      <c r="F3395" s="51" t="s">
        <v>404</v>
      </c>
      <c r="G3395" s="51" t="s">
        <v>405</v>
      </c>
      <c r="H3395" s="51" t="s">
        <v>360</v>
      </c>
      <c r="I3395" s="51"/>
      <c r="J3395" s="51" t="s">
        <v>1068</v>
      </c>
      <c r="K3395" s="51">
        <v>142.46</v>
      </c>
      <c r="L3395" s="51">
        <v>148.35</v>
      </c>
      <c r="M3395" s="51">
        <v>149.58000000000001</v>
      </c>
      <c r="N3395" s="51">
        <v>152.59</v>
      </c>
      <c r="O3395" s="51">
        <v>155.47999999999999</v>
      </c>
      <c r="P3395" s="51">
        <v>158.38999999999999</v>
      </c>
      <c r="Q3395" s="51">
        <v>164.31</v>
      </c>
      <c r="R3395" s="51">
        <v>167.6</v>
      </c>
      <c r="S3395" s="51">
        <v>173.6</v>
      </c>
      <c r="T3395" s="51">
        <v>178.15799999999999</v>
      </c>
      <c r="U3395" s="51">
        <v>2018</v>
      </c>
    </row>
    <row r="3396" spans="1:21" ht="15.5">
      <c r="A3396" s="51">
        <v>176</v>
      </c>
      <c r="B3396" s="51" t="s">
        <v>1066</v>
      </c>
      <c r="C3396" s="51" t="s">
        <v>406</v>
      </c>
      <c r="D3396" s="51" t="str">
        <f t="shared" si="53"/>
        <v>PCPIEPCHIceland</v>
      </c>
      <c r="E3396" s="51" t="s">
        <v>48</v>
      </c>
      <c r="F3396" s="51" t="s">
        <v>404</v>
      </c>
      <c r="G3396" s="51" t="s">
        <v>407</v>
      </c>
      <c r="H3396" s="51" t="s">
        <v>347</v>
      </c>
      <c r="I3396" s="51"/>
      <c r="J3396" s="51" t="s">
        <v>408</v>
      </c>
      <c r="K3396" s="51">
        <v>4.2060000000000004</v>
      </c>
      <c r="L3396" s="51">
        <v>4.1340000000000003</v>
      </c>
      <c r="M3396" s="51">
        <v>0.82899999999999996</v>
      </c>
      <c r="N3396" s="51">
        <v>2.012</v>
      </c>
      <c r="O3396" s="51">
        <v>1.8939999999999999</v>
      </c>
      <c r="P3396" s="51">
        <v>1.8720000000000001</v>
      </c>
      <c r="Q3396" s="51">
        <v>3.738</v>
      </c>
      <c r="R3396" s="51">
        <v>2.0019999999999998</v>
      </c>
      <c r="S3396" s="51">
        <v>3.58</v>
      </c>
      <c r="T3396" s="51">
        <v>2.6259999999999999</v>
      </c>
      <c r="U3396" s="51">
        <v>2018</v>
      </c>
    </row>
    <row r="3397" spans="1:21" ht="15.5">
      <c r="A3397" s="51">
        <v>176</v>
      </c>
      <c r="B3397" s="51" t="s">
        <v>1066</v>
      </c>
      <c r="C3397" s="51" t="s">
        <v>409</v>
      </c>
      <c r="D3397" s="51" t="str">
        <f t="shared" si="53"/>
        <v>FLIBOR6Iceland</v>
      </c>
      <c r="E3397" s="51" t="s">
        <v>48</v>
      </c>
      <c r="F3397" s="51" t="s">
        <v>410</v>
      </c>
      <c r="G3397" s="51"/>
      <c r="H3397" s="51" t="s">
        <v>384</v>
      </c>
      <c r="I3397" s="51"/>
      <c r="J3397" s="51"/>
      <c r="K3397" s="51"/>
      <c r="L3397" s="51"/>
      <c r="M3397" s="51"/>
      <c r="N3397" s="51"/>
      <c r="O3397" s="51"/>
      <c r="P3397" s="51"/>
      <c r="Q3397" s="51"/>
      <c r="R3397" s="51"/>
      <c r="S3397" s="51"/>
      <c r="T3397" s="51"/>
      <c r="U3397" s="51"/>
    </row>
    <row r="3398" spans="1:21" ht="15.5">
      <c r="A3398" s="51">
        <v>176</v>
      </c>
      <c r="B3398" s="51" t="s">
        <v>1066</v>
      </c>
      <c r="C3398" s="51" t="s">
        <v>411</v>
      </c>
      <c r="D3398" s="51" t="str">
        <f t="shared" si="53"/>
        <v>TM_RPCHIceland</v>
      </c>
      <c r="E3398" s="51" t="s">
        <v>48</v>
      </c>
      <c r="F3398" s="51" t="s">
        <v>412</v>
      </c>
      <c r="G3398" s="51" t="s">
        <v>413</v>
      </c>
      <c r="H3398" s="51" t="s">
        <v>347</v>
      </c>
      <c r="I3398" s="51"/>
      <c r="J3398" s="51" t="s">
        <v>1069</v>
      </c>
      <c r="K3398" s="51">
        <v>4.6040000000000001</v>
      </c>
      <c r="L3398" s="51">
        <v>0.106</v>
      </c>
      <c r="M3398" s="51">
        <v>10.02</v>
      </c>
      <c r="N3398" s="51">
        <v>13.542</v>
      </c>
      <c r="O3398" s="51">
        <v>14.603</v>
      </c>
      <c r="P3398" s="51">
        <v>11.831</v>
      </c>
      <c r="Q3398" s="51">
        <v>0.48899999999999999</v>
      </c>
      <c r="R3398" s="51">
        <v>-9.3109999999999999</v>
      </c>
      <c r="S3398" s="51">
        <v>-22.04</v>
      </c>
      <c r="T3398" s="51">
        <v>12.305999999999999</v>
      </c>
      <c r="U3398" s="51">
        <v>2018</v>
      </c>
    </row>
    <row r="3399" spans="1:21" ht="15.5">
      <c r="A3399" s="51">
        <v>176</v>
      </c>
      <c r="B3399" s="51" t="s">
        <v>1066</v>
      </c>
      <c r="C3399" s="51" t="s">
        <v>415</v>
      </c>
      <c r="D3399" s="51" t="str">
        <f t="shared" si="53"/>
        <v>TMG_RPCHIceland</v>
      </c>
      <c r="E3399" s="51" t="s">
        <v>48</v>
      </c>
      <c r="F3399" s="51" t="s">
        <v>416</v>
      </c>
      <c r="G3399" s="51" t="s">
        <v>417</v>
      </c>
      <c r="H3399" s="51" t="s">
        <v>347</v>
      </c>
      <c r="I3399" s="51"/>
      <c r="J3399" s="51" t="s">
        <v>1069</v>
      </c>
      <c r="K3399" s="51">
        <v>2.2799999999999998</v>
      </c>
      <c r="L3399" s="51">
        <v>-0.25600000000000001</v>
      </c>
      <c r="M3399" s="51">
        <v>9.8369999999999997</v>
      </c>
      <c r="N3399" s="51">
        <v>18.797999999999998</v>
      </c>
      <c r="O3399" s="51">
        <v>14.023</v>
      </c>
      <c r="P3399" s="51">
        <v>11.294</v>
      </c>
      <c r="Q3399" s="51">
        <v>-3.2170000000000001</v>
      </c>
      <c r="R3399" s="51">
        <v>-7.5819999999999999</v>
      </c>
      <c r="S3399" s="51">
        <v>-12.545</v>
      </c>
      <c r="T3399" s="51">
        <v>7.4550000000000001</v>
      </c>
      <c r="U3399" s="51">
        <v>2018</v>
      </c>
    </row>
    <row r="3400" spans="1:21" ht="15.5">
      <c r="A3400" s="51">
        <v>176</v>
      </c>
      <c r="B3400" s="51" t="s">
        <v>1066</v>
      </c>
      <c r="C3400" s="51" t="s">
        <v>418</v>
      </c>
      <c r="D3400" s="51" t="str">
        <f t="shared" si="53"/>
        <v>TX_RPCHIceland</v>
      </c>
      <c r="E3400" s="51" t="s">
        <v>48</v>
      </c>
      <c r="F3400" s="51" t="s">
        <v>419</v>
      </c>
      <c r="G3400" s="51" t="s">
        <v>420</v>
      </c>
      <c r="H3400" s="51" t="s">
        <v>347</v>
      </c>
      <c r="I3400" s="51"/>
      <c r="J3400" s="51" t="s">
        <v>1069</v>
      </c>
      <c r="K3400" s="51">
        <v>3.5979999999999999</v>
      </c>
      <c r="L3400" s="51">
        <v>6.8049999999999997</v>
      </c>
      <c r="M3400" s="51">
        <v>3.8889999999999998</v>
      </c>
      <c r="N3400" s="51">
        <v>8.9480000000000004</v>
      </c>
      <c r="O3400" s="51">
        <v>10.951000000000001</v>
      </c>
      <c r="P3400" s="51">
        <v>5.08</v>
      </c>
      <c r="Q3400" s="51">
        <v>1.6839999999999999</v>
      </c>
      <c r="R3400" s="51">
        <v>-4.649</v>
      </c>
      <c r="S3400" s="51">
        <v>-30.51</v>
      </c>
      <c r="T3400" s="51">
        <v>18.201000000000001</v>
      </c>
      <c r="U3400" s="51">
        <v>2018</v>
      </c>
    </row>
    <row r="3401" spans="1:21" ht="15.5">
      <c r="A3401" s="51">
        <v>176</v>
      </c>
      <c r="B3401" s="51" t="s">
        <v>1066</v>
      </c>
      <c r="C3401" s="51" t="s">
        <v>421</v>
      </c>
      <c r="D3401" s="51" t="str">
        <f t="shared" si="53"/>
        <v>TXG_RPCHIceland</v>
      </c>
      <c r="E3401" s="51" t="s">
        <v>48</v>
      </c>
      <c r="F3401" s="51" t="s">
        <v>422</v>
      </c>
      <c r="G3401" s="51" t="s">
        <v>423</v>
      </c>
      <c r="H3401" s="51" t="s">
        <v>347</v>
      </c>
      <c r="I3401" s="51"/>
      <c r="J3401" s="51" t="s">
        <v>1069</v>
      </c>
      <c r="K3401" s="51">
        <v>3.44</v>
      </c>
      <c r="L3401" s="51">
        <v>3.7679999999999998</v>
      </c>
      <c r="M3401" s="51">
        <v>2.758</v>
      </c>
      <c r="N3401" s="51">
        <v>3.1859999999999999</v>
      </c>
      <c r="O3401" s="51">
        <v>3.72</v>
      </c>
      <c r="P3401" s="51">
        <v>1.0920000000000001</v>
      </c>
      <c r="Q3401" s="51">
        <v>3.8580000000000001</v>
      </c>
      <c r="R3401" s="51">
        <v>-0.97399999999999998</v>
      </c>
      <c r="S3401" s="51">
        <v>-8.4540000000000006</v>
      </c>
      <c r="T3401" s="51">
        <v>6.4649999999999999</v>
      </c>
      <c r="U3401" s="51">
        <v>2018</v>
      </c>
    </row>
    <row r="3402" spans="1:21" ht="15.5">
      <c r="A3402" s="51">
        <v>176</v>
      </c>
      <c r="B3402" s="51" t="s">
        <v>1066</v>
      </c>
      <c r="C3402" s="51" t="s">
        <v>424</v>
      </c>
      <c r="D3402" s="51" t="str">
        <f t="shared" si="53"/>
        <v>LURIceland</v>
      </c>
      <c r="E3402" s="51" t="s">
        <v>48</v>
      </c>
      <c r="F3402" s="51" t="s">
        <v>425</v>
      </c>
      <c r="G3402" s="51" t="s">
        <v>426</v>
      </c>
      <c r="H3402" s="51" t="s">
        <v>427</v>
      </c>
      <c r="I3402" s="51"/>
      <c r="J3402" s="51" t="s">
        <v>1070</v>
      </c>
      <c r="K3402" s="51">
        <v>6.617</v>
      </c>
      <c r="L3402" s="51">
        <v>5.8330000000000002</v>
      </c>
      <c r="M3402" s="51">
        <v>5.4169999999999998</v>
      </c>
      <c r="N3402" s="51">
        <v>4.5</v>
      </c>
      <c r="O3402" s="51">
        <v>3.3420000000000001</v>
      </c>
      <c r="P3402" s="51">
        <v>3.2829999999999999</v>
      </c>
      <c r="Q3402" s="51">
        <v>3.1</v>
      </c>
      <c r="R3402" s="51">
        <v>3.9249999999999998</v>
      </c>
      <c r="S3402" s="51">
        <v>6.4329999999999998</v>
      </c>
      <c r="T3402" s="51">
        <v>6</v>
      </c>
      <c r="U3402" s="51">
        <v>2018</v>
      </c>
    </row>
    <row r="3403" spans="1:21" ht="15.5">
      <c r="A3403" s="51">
        <v>176</v>
      </c>
      <c r="B3403" s="51" t="s">
        <v>1066</v>
      </c>
      <c r="C3403" s="51" t="s">
        <v>428</v>
      </c>
      <c r="D3403" s="51" t="str">
        <f t="shared" si="53"/>
        <v>LEIceland</v>
      </c>
      <c r="E3403" s="51" t="s">
        <v>48</v>
      </c>
      <c r="F3403" s="51" t="s">
        <v>429</v>
      </c>
      <c r="G3403" s="51" t="s">
        <v>430</v>
      </c>
      <c r="H3403" s="51" t="s">
        <v>431</v>
      </c>
      <c r="I3403" s="51" t="s">
        <v>432</v>
      </c>
      <c r="J3403" s="51" t="s">
        <v>1070</v>
      </c>
      <c r="K3403" s="51">
        <v>0.16500000000000001</v>
      </c>
      <c r="L3403" s="51">
        <v>0.17100000000000001</v>
      </c>
      <c r="M3403" s="51">
        <v>0.17299999999999999</v>
      </c>
      <c r="N3403" s="51">
        <v>0.18</v>
      </c>
      <c r="O3403" s="51">
        <v>0.188</v>
      </c>
      <c r="P3403" s="51">
        <v>0.19</v>
      </c>
      <c r="Q3403" s="51">
        <v>0.193</v>
      </c>
      <c r="R3403" s="51">
        <v>0.19500000000000001</v>
      </c>
      <c r="S3403" s="51">
        <v>0.189</v>
      </c>
      <c r="T3403" s="51">
        <v>0.191</v>
      </c>
      <c r="U3403" s="51">
        <v>2018</v>
      </c>
    </row>
    <row r="3404" spans="1:21" ht="15.5">
      <c r="A3404" s="51">
        <v>176</v>
      </c>
      <c r="B3404" s="51" t="s">
        <v>1066</v>
      </c>
      <c r="C3404" s="51" t="s">
        <v>433</v>
      </c>
      <c r="D3404" s="51" t="str">
        <f t="shared" si="53"/>
        <v>LPIceland</v>
      </c>
      <c r="E3404" s="51" t="s">
        <v>48</v>
      </c>
      <c r="F3404" s="51" t="s">
        <v>434</v>
      </c>
      <c r="G3404" s="51" t="s">
        <v>435</v>
      </c>
      <c r="H3404" s="51" t="s">
        <v>431</v>
      </c>
      <c r="I3404" s="51" t="s">
        <v>432</v>
      </c>
      <c r="J3404" s="51" t="s">
        <v>1071</v>
      </c>
      <c r="K3404" s="51">
        <v>0.32</v>
      </c>
      <c r="L3404" s="51">
        <v>0.32200000000000001</v>
      </c>
      <c r="M3404" s="51">
        <v>0.32600000000000001</v>
      </c>
      <c r="N3404" s="51">
        <v>0.32900000000000001</v>
      </c>
      <c r="O3404" s="51">
        <v>0.33300000000000002</v>
      </c>
      <c r="P3404" s="51">
        <v>0.33800000000000002</v>
      </c>
      <c r="Q3404" s="51">
        <v>0.34799999999999998</v>
      </c>
      <c r="R3404" s="51">
        <v>0.35699999999999998</v>
      </c>
      <c r="S3404" s="51">
        <v>0.36399999999999999</v>
      </c>
      <c r="T3404" s="51">
        <v>0.37</v>
      </c>
      <c r="U3404" s="51">
        <v>2018</v>
      </c>
    </row>
    <row r="3405" spans="1:21" ht="15.5">
      <c r="A3405" s="51">
        <v>176</v>
      </c>
      <c r="B3405" s="51" t="s">
        <v>1066</v>
      </c>
      <c r="C3405" s="51" t="s">
        <v>437</v>
      </c>
      <c r="D3405" s="51" t="str">
        <f t="shared" si="53"/>
        <v>GGRIceland</v>
      </c>
      <c r="E3405" s="51" t="s">
        <v>48</v>
      </c>
      <c r="F3405" s="51" t="s">
        <v>438</v>
      </c>
      <c r="G3405" s="51" t="s">
        <v>439</v>
      </c>
      <c r="H3405" s="51" t="s">
        <v>342</v>
      </c>
      <c r="I3405" s="51" t="s">
        <v>343</v>
      </c>
      <c r="J3405" s="51" t="s">
        <v>1072</v>
      </c>
      <c r="K3405" s="51">
        <v>834.49599999999998</v>
      </c>
      <c r="L3405" s="51">
        <v>883.26900000000001</v>
      </c>
      <c r="M3405" s="51">
        <v>964.56299999999999</v>
      </c>
      <c r="N3405" s="51">
        <v>997.702</v>
      </c>
      <c r="O3405" s="51">
        <v>1483.98</v>
      </c>
      <c r="P3405" s="51">
        <v>1200.74</v>
      </c>
      <c r="Q3405" s="51">
        <v>1275.33</v>
      </c>
      <c r="R3405" s="51">
        <v>1276.24</v>
      </c>
      <c r="S3405" s="51">
        <v>1246.26</v>
      </c>
      <c r="T3405" s="51">
        <v>1227.97</v>
      </c>
      <c r="U3405" s="51">
        <v>2018</v>
      </c>
    </row>
    <row r="3406" spans="1:21" ht="15.5">
      <c r="A3406" s="51">
        <v>176</v>
      </c>
      <c r="B3406" s="51" t="s">
        <v>1066</v>
      </c>
      <c r="C3406" s="51" t="s">
        <v>441</v>
      </c>
      <c r="D3406" s="51" t="str">
        <f t="shared" si="53"/>
        <v>GGR_NGDPIceland</v>
      </c>
      <c r="E3406" s="51" t="s">
        <v>48</v>
      </c>
      <c r="F3406" s="51" t="s">
        <v>438</v>
      </c>
      <c r="G3406" s="51" t="s">
        <v>439</v>
      </c>
      <c r="H3406" s="51" t="s">
        <v>392</v>
      </c>
      <c r="I3406" s="51"/>
      <c r="J3406" s="51" t="s">
        <v>442</v>
      </c>
      <c r="K3406" s="51">
        <v>45.225999999999999</v>
      </c>
      <c r="L3406" s="51">
        <v>44.832999999999998</v>
      </c>
      <c r="M3406" s="51">
        <v>46.231999999999999</v>
      </c>
      <c r="N3406" s="51">
        <v>43.174999999999997</v>
      </c>
      <c r="O3406" s="51">
        <v>59.073999999999998</v>
      </c>
      <c r="P3406" s="51">
        <v>45.448999999999998</v>
      </c>
      <c r="Q3406" s="51">
        <v>44.905000000000001</v>
      </c>
      <c r="R3406" s="51">
        <v>41.91</v>
      </c>
      <c r="S3406" s="51">
        <v>42.381</v>
      </c>
      <c r="T3406" s="51">
        <v>39.204000000000001</v>
      </c>
      <c r="U3406" s="51">
        <v>2018</v>
      </c>
    </row>
    <row r="3407" spans="1:21" ht="15.5">
      <c r="A3407" s="51">
        <v>176</v>
      </c>
      <c r="B3407" s="51" t="s">
        <v>1066</v>
      </c>
      <c r="C3407" s="51" t="s">
        <v>443</v>
      </c>
      <c r="D3407" s="51" t="str">
        <f t="shared" si="53"/>
        <v>GGXIceland</v>
      </c>
      <c r="E3407" s="51" t="s">
        <v>48</v>
      </c>
      <c r="F3407" s="51" t="s">
        <v>444</v>
      </c>
      <c r="G3407" s="51" t="s">
        <v>445</v>
      </c>
      <c r="H3407" s="51" t="s">
        <v>342</v>
      </c>
      <c r="I3407" s="51" t="s">
        <v>343</v>
      </c>
      <c r="J3407" s="51" t="s">
        <v>1072</v>
      </c>
      <c r="K3407" s="51">
        <v>882.92600000000004</v>
      </c>
      <c r="L3407" s="51">
        <v>907.851</v>
      </c>
      <c r="M3407" s="51">
        <v>958.40800000000002</v>
      </c>
      <c r="N3407" s="51">
        <v>1006.84</v>
      </c>
      <c r="O3407" s="51">
        <v>1168.73</v>
      </c>
      <c r="P3407" s="51">
        <v>1175.51</v>
      </c>
      <c r="Q3407" s="51">
        <v>1249.3900000000001</v>
      </c>
      <c r="R3407" s="51">
        <v>1322.6</v>
      </c>
      <c r="S3407" s="51">
        <v>1461.32</v>
      </c>
      <c r="T3407" s="51">
        <v>1548.53</v>
      </c>
      <c r="U3407" s="51">
        <v>2018</v>
      </c>
    </row>
    <row r="3408" spans="1:21" ht="15.5">
      <c r="A3408" s="51">
        <v>176</v>
      </c>
      <c r="B3408" s="51" t="s">
        <v>1066</v>
      </c>
      <c r="C3408" s="51" t="s">
        <v>446</v>
      </c>
      <c r="D3408" s="51" t="str">
        <f t="shared" si="53"/>
        <v>GGX_NGDPIceland</v>
      </c>
      <c r="E3408" s="51" t="s">
        <v>48</v>
      </c>
      <c r="F3408" s="51" t="s">
        <v>444</v>
      </c>
      <c r="G3408" s="51" t="s">
        <v>445</v>
      </c>
      <c r="H3408" s="51" t="s">
        <v>392</v>
      </c>
      <c r="I3408" s="51"/>
      <c r="J3408" s="51" t="s">
        <v>447</v>
      </c>
      <c r="K3408" s="51">
        <v>47.850999999999999</v>
      </c>
      <c r="L3408" s="51">
        <v>46.08</v>
      </c>
      <c r="M3408" s="51">
        <v>45.936999999999998</v>
      </c>
      <c r="N3408" s="51">
        <v>43.57</v>
      </c>
      <c r="O3408" s="51">
        <v>46.524999999999999</v>
      </c>
      <c r="P3408" s="51">
        <v>44.494</v>
      </c>
      <c r="Q3408" s="51">
        <v>43.991</v>
      </c>
      <c r="R3408" s="51">
        <v>43.433</v>
      </c>
      <c r="S3408" s="51">
        <v>49.694000000000003</v>
      </c>
      <c r="T3408" s="51">
        <v>49.438000000000002</v>
      </c>
      <c r="U3408" s="51">
        <v>2018</v>
      </c>
    </row>
    <row r="3409" spans="1:21" ht="15.5">
      <c r="A3409" s="51">
        <v>176</v>
      </c>
      <c r="B3409" s="51" t="s">
        <v>1066</v>
      </c>
      <c r="C3409" s="51" t="s">
        <v>448</v>
      </c>
      <c r="D3409" s="51" t="str">
        <f t="shared" si="53"/>
        <v>GGXCNLIceland</v>
      </c>
      <c r="E3409" s="51" t="s">
        <v>48</v>
      </c>
      <c r="F3409" s="51" t="s">
        <v>449</v>
      </c>
      <c r="G3409" s="51" t="s">
        <v>450</v>
      </c>
      <c r="H3409" s="51" t="s">
        <v>342</v>
      </c>
      <c r="I3409" s="51" t="s">
        <v>343</v>
      </c>
      <c r="J3409" s="51" t="s">
        <v>1072</v>
      </c>
      <c r="K3409" s="51">
        <v>-48.43</v>
      </c>
      <c r="L3409" s="51">
        <v>-24.582000000000001</v>
      </c>
      <c r="M3409" s="51">
        <v>6.1550000000000002</v>
      </c>
      <c r="N3409" s="51">
        <v>-9.1370000000000005</v>
      </c>
      <c r="O3409" s="51">
        <v>315.245</v>
      </c>
      <c r="P3409" s="51">
        <v>25.228000000000002</v>
      </c>
      <c r="Q3409" s="51">
        <v>25.940999999999999</v>
      </c>
      <c r="R3409" s="51">
        <v>-46.360999999999997</v>
      </c>
      <c r="S3409" s="51">
        <v>-215.05600000000001</v>
      </c>
      <c r="T3409" s="51">
        <v>-320.56099999999998</v>
      </c>
      <c r="U3409" s="51">
        <v>2018</v>
      </c>
    </row>
    <row r="3410" spans="1:21" ht="15.5">
      <c r="A3410" s="51">
        <v>176</v>
      </c>
      <c r="B3410" s="51" t="s">
        <v>1066</v>
      </c>
      <c r="C3410" s="51" t="s">
        <v>451</v>
      </c>
      <c r="D3410" s="51" t="str">
        <f t="shared" si="53"/>
        <v>GGXCNL_NGDPIceland</v>
      </c>
      <c r="E3410" s="51" t="s">
        <v>48</v>
      </c>
      <c r="F3410" s="51" t="s">
        <v>449</v>
      </c>
      <c r="G3410" s="51" t="s">
        <v>450</v>
      </c>
      <c r="H3410" s="51" t="s">
        <v>392</v>
      </c>
      <c r="I3410" s="51"/>
      <c r="J3410" s="51" t="s">
        <v>452</v>
      </c>
      <c r="K3410" s="51">
        <v>-2.625</v>
      </c>
      <c r="L3410" s="51">
        <v>-1.248</v>
      </c>
      <c r="M3410" s="51">
        <v>0.29499999999999998</v>
      </c>
      <c r="N3410" s="51">
        <v>-0.39500000000000002</v>
      </c>
      <c r="O3410" s="51">
        <v>12.548999999999999</v>
      </c>
      <c r="P3410" s="51">
        <v>0.95499999999999996</v>
      </c>
      <c r="Q3410" s="51">
        <v>0.91300000000000003</v>
      </c>
      <c r="R3410" s="51">
        <v>-1.522</v>
      </c>
      <c r="S3410" s="51">
        <v>-7.3129999999999997</v>
      </c>
      <c r="T3410" s="51">
        <v>-10.234</v>
      </c>
      <c r="U3410" s="51">
        <v>2018</v>
      </c>
    </row>
    <row r="3411" spans="1:21" ht="15.5">
      <c r="A3411" s="51">
        <v>176</v>
      </c>
      <c r="B3411" s="51" t="s">
        <v>1066</v>
      </c>
      <c r="C3411" s="51" t="s">
        <v>453</v>
      </c>
      <c r="D3411" s="51" t="str">
        <f t="shared" si="53"/>
        <v>GGSBIceland</v>
      </c>
      <c r="E3411" s="51" t="s">
        <v>48</v>
      </c>
      <c r="F3411" s="51" t="s">
        <v>454</v>
      </c>
      <c r="G3411" s="51" t="s">
        <v>455</v>
      </c>
      <c r="H3411" s="51" t="s">
        <v>342</v>
      </c>
      <c r="I3411" s="51" t="s">
        <v>343</v>
      </c>
      <c r="J3411" s="51" t="s">
        <v>1072</v>
      </c>
      <c r="K3411" s="51">
        <v>-15.147</v>
      </c>
      <c r="L3411" s="51">
        <v>-27.356000000000002</v>
      </c>
      <c r="M3411" s="51">
        <v>-6.3609999999999998</v>
      </c>
      <c r="N3411" s="51">
        <v>-3.5409999999999999</v>
      </c>
      <c r="O3411" s="51">
        <v>16.747</v>
      </c>
      <c r="P3411" s="51">
        <v>-27.544</v>
      </c>
      <c r="Q3411" s="51">
        <v>-39.177999999999997</v>
      </c>
      <c r="R3411" s="51">
        <v>-102.60899999999999</v>
      </c>
      <c r="S3411" s="51">
        <v>-110.795</v>
      </c>
      <c r="T3411" s="51">
        <v>-168.006</v>
      </c>
      <c r="U3411" s="51">
        <v>2018</v>
      </c>
    </row>
    <row r="3412" spans="1:21" ht="15.5">
      <c r="A3412" s="51">
        <v>176</v>
      </c>
      <c r="B3412" s="51" t="s">
        <v>1066</v>
      </c>
      <c r="C3412" s="51" t="s">
        <v>456</v>
      </c>
      <c r="D3412" s="51" t="str">
        <f t="shared" si="53"/>
        <v>GGSB_NPGDPIceland</v>
      </c>
      <c r="E3412" s="51" t="s">
        <v>48</v>
      </c>
      <c r="F3412" s="51" t="s">
        <v>454</v>
      </c>
      <c r="G3412" s="51" t="s">
        <v>455</v>
      </c>
      <c r="H3412" s="51" t="s">
        <v>380</v>
      </c>
      <c r="I3412" s="51"/>
      <c r="J3412" s="51" t="s">
        <v>505</v>
      </c>
      <c r="K3412" s="51">
        <v>-0.80400000000000005</v>
      </c>
      <c r="L3412" s="51">
        <v>-1.389</v>
      </c>
      <c r="M3412" s="51">
        <v>-0.3</v>
      </c>
      <c r="N3412" s="51">
        <v>-0.152</v>
      </c>
      <c r="O3412" s="51">
        <v>0.67300000000000004</v>
      </c>
      <c r="P3412" s="51">
        <v>-1.056</v>
      </c>
      <c r="Q3412" s="51">
        <v>-1.421</v>
      </c>
      <c r="R3412" s="51">
        <v>-3.45</v>
      </c>
      <c r="S3412" s="51">
        <v>-3.5960000000000001</v>
      </c>
      <c r="T3412" s="51">
        <v>-5.2430000000000003</v>
      </c>
      <c r="U3412" s="51">
        <v>2018</v>
      </c>
    </row>
    <row r="3413" spans="1:21" ht="15.5">
      <c r="A3413" s="51">
        <v>176</v>
      </c>
      <c r="B3413" s="51" t="s">
        <v>1066</v>
      </c>
      <c r="C3413" s="51" t="s">
        <v>457</v>
      </c>
      <c r="D3413" s="51" t="str">
        <f t="shared" si="53"/>
        <v>GGXONLBIceland</v>
      </c>
      <c r="E3413" s="51" t="s">
        <v>48</v>
      </c>
      <c r="F3413" s="51" t="s">
        <v>458</v>
      </c>
      <c r="G3413" s="51" t="s">
        <v>459</v>
      </c>
      <c r="H3413" s="51" t="s">
        <v>342</v>
      </c>
      <c r="I3413" s="51" t="s">
        <v>343</v>
      </c>
      <c r="J3413" s="51" t="s">
        <v>1072</v>
      </c>
      <c r="K3413" s="51">
        <v>5.9130000000000003</v>
      </c>
      <c r="L3413" s="51">
        <v>36.975999999999999</v>
      </c>
      <c r="M3413" s="51">
        <v>78.757000000000005</v>
      </c>
      <c r="N3413" s="51">
        <v>74.173000000000002</v>
      </c>
      <c r="O3413" s="51">
        <v>388.39699999999999</v>
      </c>
      <c r="P3413" s="51">
        <v>104.35</v>
      </c>
      <c r="Q3413" s="51">
        <v>87.602000000000004</v>
      </c>
      <c r="R3413" s="51">
        <v>14.006</v>
      </c>
      <c r="S3413" s="51">
        <v>-146.214</v>
      </c>
      <c r="T3413" s="51">
        <v>-244.09100000000001</v>
      </c>
      <c r="U3413" s="51">
        <v>2018</v>
      </c>
    </row>
    <row r="3414" spans="1:21" ht="15.5">
      <c r="A3414" s="51">
        <v>176</v>
      </c>
      <c r="B3414" s="51" t="s">
        <v>1066</v>
      </c>
      <c r="C3414" s="51" t="s">
        <v>460</v>
      </c>
      <c r="D3414" s="51" t="str">
        <f t="shared" si="53"/>
        <v>GGXONLB_NGDPIceland</v>
      </c>
      <c r="E3414" s="51" t="s">
        <v>48</v>
      </c>
      <c r="F3414" s="51" t="s">
        <v>458</v>
      </c>
      <c r="G3414" s="51" t="s">
        <v>459</v>
      </c>
      <c r="H3414" s="51" t="s">
        <v>392</v>
      </c>
      <c r="I3414" s="51"/>
      <c r="J3414" s="51" t="s">
        <v>461</v>
      </c>
      <c r="K3414" s="51">
        <v>0.32</v>
      </c>
      <c r="L3414" s="51">
        <v>1.877</v>
      </c>
      <c r="M3414" s="51">
        <v>3.7749999999999999</v>
      </c>
      <c r="N3414" s="51">
        <v>3.21</v>
      </c>
      <c r="O3414" s="51">
        <v>15.461</v>
      </c>
      <c r="P3414" s="51">
        <v>3.95</v>
      </c>
      <c r="Q3414" s="51">
        <v>3.0840000000000001</v>
      </c>
      <c r="R3414" s="51">
        <v>0.46</v>
      </c>
      <c r="S3414" s="51">
        <v>-4.9720000000000004</v>
      </c>
      <c r="T3414" s="51">
        <v>-7.7930000000000001</v>
      </c>
      <c r="U3414" s="51">
        <v>2018</v>
      </c>
    </row>
    <row r="3415" spans="1:21" ht="15.5">
      <c r="A3415" s="51">
        <v>176</v>
      </c>
      <c r="B3415" s="51" t="s">
        <v>1066</v>
      </c>
      <c r="C3415" s="51" t="s">
        <v>462</v>
      </c>
      <c r="D3415" s="51" t="str">
        <f t="shared" si="53"/>
        <v>GGXWDNIceland</v>
      </c>
      <c r="E3415" s="51" t="s">
        <v>48</v>
      </c>
      <c r="F3415" s="51" t="s">
        <v>463</v>
      </c>
      <c r="G3415" s="51" t="s">
        <v>464</v>
      </c>
      <c r="H3415" s="51" t="s">
        <v>342</v>
      </c>
      <c r="I3415" s="51" t="s">
        <v>343</v>
      </c>
      <c r="J3415" s="51" t="s">
        <v>1072</v>
      </c>
      <c r="K3415" s="51">
        <v>1934.16</v>
      </c>
      <c r="L3415" s="51">
        <v>1954.32</v>
      </c>
      <c r="M3415" s="51">
        <v>1838.84</v>
      </c>
      <c r="N3415" s="51">
        <v>1802.73</v>
      </c>
      <c r="O3415" s="51">
        <v>1637.16</v>
      </c>
      <c r="P3415" s="51">
        <v>1529.78</v>
      </c>
      <c r="Q3415" s="51">
        <v>1381.49</v>
      </c>
      <c r="R3415" s="51">
        <v>1687.93</v>
      </c>
      <c r="S3415" s="51">
        <v>1875.14</v>
      </c>
      <c r="T3415" s="51">
        <v>2184.96</v>
      </c>
      <c r="U3415" s="51">
        <v>2018</v>
      </c>
    </row>
    <row r="3416" spans="1:21" ht="15.5">
      <c r="A3416" s="51">
        <v>176</v>
      </c>
      <c r="B3416" s="51" t="s">
        <v>1066</v>
      </c>
      <c r="C3416" s="51" t="s">
        <v>465</v>
      </c>
      <c r="D3416" s="51" t="str">
        <f t="shared" si="53"/>
        <v>GGXWDN_NGDPIceland</v>
      </c>
      <c r="E3416" s="51" t="s">
        <v>48</v>
      </c>
      <c r="F3416" s="51" t="s">
        <v>463</v>
      </c>
      <c r="G3416" s="51" t="s">
        <v>464</v>
      </c>
      <c r="H3416" s="51" t="s">
        <v>392</v>
      </c>
      <c r="I3416" s="51"/>
      <c r="J3416" s="51" t="s">
        <v>487</v>
      </c>
      <c r="K3416" s="51">
        <v>104.824</v>
      </c>
      <c r="L3416" s="51">
        <v>99.197000000000003</v>
      </c>
      <c r="M3416" s="51">
        <v>88.135999999999996</v>
      </c>
      <c r="N3416" s="51">
        <v>78.012</v>
      </c>
      <c r="O3416" s="51">
        <v>65.171999999999997</v>
      </c>
      <c r="P3416" s="51">
        <v>57.902999999999999</v>
      </c>
      <c r="Q3416" s="51">
        <v>48.642000000000003</v>
      </c>
      <c r="R3416" s="51">
        <v>55.43</v>
      </c>
      <c r="S3416" s="51">
        <v>63.765999999999998</v>
      </c>
      <c r="T3416" s="51">
        <v>69.756</v>
      </c>
      <c r="U3416" s="51">
        <v>2018</v>
      </c>
    </row>
    <row r="3417" spans="1:21" ht="15.5">
      <c r="A3417" s="51">
        <v>176</v>
      </c>
      <c r="B3417" s="51" t="s">
        <v>1066</v>
      </c>
      <c r="C3417" s="51" t="s">
        <v>466</v>
      </c>
      <c r="D3417" s="51" t="str">
        <f t="shared" si="53"/>
        <v>GGXWDGIceland</v>
      </c>
      <c r="E3417" s="51" t="s">
        <v>48</v>
      </c>
      <c r="F3417" s="51" t="s">
        <v>467</v>
      </c>
      <c r="G3417" s="51" t="s">
        <v>468</v>
      </c>
      <c r="H3417" s="51" t="s">
        <v>342</v>
      </c>
      <c r="I3417" s="51" t="s">
        <v>343</v>
      </c>
      <c r="J3417" s="51" t="s">
        <v>1072</v>
      </c>
      <c r="K3417" s="51">
        <v>2471.29</v>
      </c>
      <c r="L3417" s="51">
        <v>2403.13</v>
      </c>
      <c r="M3417" s="51">
        <v>2403.8200000000002</v>
      </c>
      <c r="N3417" s="51">
        <v>2246.69</v>
      </c>
      <c r="O3417" s="51">
        <v>2007.04</v>
      </c>
      <c r="P3417" s="51">
        <v>1832.24</v>
      </c>
      <c r="Q3417" s="51">
        <v>1736.66</v>
      </c>
      <c r="R3417" s="51">
        <v>2080.73</v>
      </c>
      <c r="S3417" s="51">
        <v>2348.61</v>
      </c>
      <c r="T3417" s="51">
        <v>2584.63</v>
      </c>
      <c r="U3417" s="51">
        <v>2018</v>
      </c>
    </row>
    <row r="3418" spans="1:21" ht="15.5">
      <c r="A3418" s="51">
        <v>176</v>
      </c>
      <c r="B3418" s="51" t="s">
        <v>1066</v>
      </c>
      <c r="C3418" s="51" t="s">
        <v>469</v>
      </c>
      <c r="D3418" s="51" t="str">
        <f t="shared" si="53"/>
        <v>GGXWDG_NGDPIceland</v>
      </c>
      <c r="E3418" s="51" t="s">
        <v>48</v>
      </c>
      <c r="F3418" s="51" t="s">
        <v>467</v>
      </c>
      <c r="G3418" s="51" t="s">
        <v>468</v>
      </c>
      <c r="H3418" s="51" t="s">
        <v>392</v>
      </c>
      <c r="I3418" s="51"/>
      <c r="J3418" s="51" t="s">
        <v>470</v>
      </c>
      <c r="K3418" s="51">
        <v>133.934</v>
      </c>
      <c r="L3418" s="51">
        <v>121.977</v>
      </c>
      <c r="M3418" s="51">
        <v>115.21599999999999</v>
      </c>
      <c r="N3418" s="51">
        <v>97.222999999999999</v>
      </c>
      <c r="O3418" s="51">
        <v>79.896000000000001</v>
      </c>
      <c r="P3418" s="51">
        <v>69.352000000000004</v>
      </c>
      <c r="Q3418" s="51">
        <v>61.148000000000003</v>
      </c>
      <c r="R3418" s="51">
        <v>68.328999999999994</v>
      </c>
      <c r="S3418" s="51">
        <v>79.867000000000004</v>
      </c>
      <c r="T3418" s="51">
        <v>82.516000000000005</v>
      </c>
      <c r="U3418" s="51">
        <v>2018</v>
      </c>
    </row>
    <row r="3419" spans="1:21" ht="15.5">
      <c r="A3419" s="51">
        <v>176</v>
      </c>
      <c r="B3419" s="51" t="s">
        <v>1066</v>
      </c>
      <c r="C3419" s="51" t="s">
        <v>471</v>
      </c>
      <c r="D3419" s="51" t="str">
        <f t="shared" si="53"/>
        <v>NGDP_FYIceland</v>
      </c>
      <c r="E3419" s="51" t="s">
        <v>48</v>
      </c>
      <c r="F3419" s="51" t="s">
        <v>472</v>
      </c>
      <c r="G3419" s="51" t="s">
        <v>473</v>
      </c>
      <c r="H3419" s="51" t="s">
        <v>342</v>
      </c>
      <c r="I3419" s="51" t="s">
        <v>343</v>
      </c>
      <c r="J3419" s="51" t="s">
        <v>1072</v>
      </c>
      <c r="K3419" s="51">
        <v>1845.16</v>
      </c>
      <c r="L3419" s="51">
        <v>1970.15</v>
      </c>
      <c r="M3419" s="51">
        <v>2086.36</v>
      </c>
      <c r="N3419" s="51">
        <v>2310.85</v>
      </c>
      <c r="O3419" s="51">
        <v>2512.06</v>
      </c>
      <c r="P3419" s="51">
        <v>2641.96</v>
      </c>
      <c r="Q3419" s="51">
        <v>2840.09</v>
      </c>
      <c r="R3419" s="51">
        <v>3045.15</v>
      </c>
      <c r="S3419" s="51">
        <v>2940.64</v>
      </c>
      <c r="T3419" s="51">
        <v>3132.29</v>
      </c>
      <c r="U3419" s="51">
        <v>2018</v>
      </c>
    </row>
    <row r="3420" spans="1:21" ht="15.5">
      <c r="A3420" s="51">
        <v>176</v>
      </c>
      <c r="B3420" s="51" t="s">
        <v>1066</v>
      </c>
      <c r="C3420" s="51" t="s">
        <v>474</v>
      </c>
      <c r="D3420" s="51" t="str">
        <f t="shared" si="53"/>
        <v>BCAIceland</v>
      </c>
      <c r="E3420" s="51" t="s">
        <v>48</v>
      </c>
      <c r="F3420" s="51" t="s">
        <v>475</v>
      </c>
      <c r="G3420" s="51" t="s">
        <v>476</v>
      </c>
      <c r="H3420" s="51" t="s">
        <v>352</v>
      </c>
      <c r="I3420" s="51" t="s">
        <v>343</v>
      </c>
      <c r="J3420" s="51" t="s">
        <v>1073</v>
      </c>
      <c r="K3420" s="51">
        <v>-0.52800000000000002</v>
      </c>
      <c r="L3420" s="51">
        <v>1.008</v>
      </c>
      <c r="M3420" s="51">
        <v>0.78600000000000003</v>
      </c>
      <c r="N3420" s="51">
        <v>0.98599999999999999</v>
      </c>
      <c r="O3420" s="51">
        <v>1.681</v>
      </c>
      <c r="P3420" s="51">
        <v>1.046</v>
      </c>
      <c r="Q3420" s="51">
        <v>0.98499999999999999</v>
      </c>
      <c r="R3420" s="51">
        <v>1.581</v>
      </c>
      <c r="S3420" s="51">
        <v>0.22800000000000001</v>
      </c>
      <c r="T3420" s="51">
        <v>0.251</v>
      </c>
      <c r="U3420" s="51">
        <v>2018</v>
      </c>
    </row>
    <row r="3421" spans="1:21" ht="15.5">
      <c r="A3421" s="51">
        <v>176</v>
      </c>
      <c r="B3421" s="51" t="s">
        <v>1066</v>
      </c>
      <c r="C3421" s="51" t="s">
        <v>478</v>
      </c>
      <c r="D3421" s="51" t="str">
        <f t="shared" si="53"/>
        <v>BCA_NGDPDIceland</v>
      </c>
      <c r="E3421" s="51" t="s">
        <v>48</v>
      </c>
      <c r="F3421" s="51" t="s">
        <v>475</v>
      </c>
      <c r="G3421" s="51" t="s">
        <v>476</v>
      </c>
      <c r="H3421" s="51" t="s">
        <v>392</v>
      </c>
      <c r="I3421" s="51"/>
      <c r="J3421" s="51" t="s">
        <v>479</v>
      </c>
      <c r="K3421" s="51">
        <v>-3.5760000000000001</v>
      </c>
      <c r="L3421" s="51">
        <v>6.2530000000000001</v>
      </c>
      <c r="M3421" s="51">
        <v>4.399</v>
      </c>
      <c r="N3421" s="51">
        <v>5.63</v>
      </c>
      <c r="O3421" s="51">
        <v>8.0839999999999996</v>
      </c>
      <c r="P3421" s="51">
        <v>4.2300000000000004</v>
      </c>
      <c r="Q3421" s="51">
        <v>3.754</v>
      </c>
      <c r="R3421" s="51">
        <v>6.3659999999999997</v>
      </c>
      <c r="S3421" s="51">
        <v>1.05</v>
      </c>
      <c r="T3421" s="51">
        <v>1.0409999999999999</v>
      </c>
      <c r="U3421" s="51">
        <v>2018</v>
      </c>
    </row>
    <row r="3422" spans="1:21" ht="15.5">
      <c r="A3422" s="51">
        <v>534</v>
      </c>
      <c r="B3422" s="51" t="s">
        <v>1074</v>
      </c>
      <c r="C3422" s="51" t="s">
        <v>338</v>
      </c>
      <c r="D3422" s="51" t="str">
        <f t="shared" si="53"/>
        <v>NGDP_RIndia</v>
      </c>
      <c r="E3422" s="51" t="s">
        <v>204</v>
      </c>
      <c r="F3422" s="51" t="s">
        <v>340</v>
      </c>
      <c r="G3422" s="51" t="s">
        <v>341</v>
      </c>
      <c r="H3422" s="51" t="s">
        <v>342</v>
      </c>
      <c r="I3422" s="51" t="s">
        <v>343</v>
      </c>
      <c r="J3422" s="51" t="s">
        <v>1075</v>
      </c>
      <c r="K3422" s="51">
        <v>92130.2</v>
      </c>
      <c r="L3422" s="51">
        <v>98013.7</v>
      </c>
      <c r="M3422" s="51">
        <v>105276.7</v>
      </c>
      <c r="N3422" s="51">
        <v>113694.9</v>
      </c>
      <c r="O3422" s="51">
        <v>123081.9</v>
      </c>
      <c r="P3422" s="51">
        <v>131445.79999999999</v>
      </c>
      <c r="Q3422" s="51">
        <v>140033.20000000001</v>
      </c>
      <c r="R3422" s="51">
        <v>145692.70000000001</v>
      </c>
      <c r="S3422" s="51">
        <v>134088.79999999999</v>
      </c>
      <c r="T3422" s="51">
        <v>150911.74</v>
      </c>
      <c r="U3422" s="51">
        <v>2021</v>
      </c>
    </row>
    <row r="3423" spans="1:21" ht="15.5">
      <c r="A3423" s="51">
        <v>534</v>
      </c>
      <c r="B3423" s="51" t="s">
        <v>1074</v>
      </c>
      <c r="C3423" s="51" t="s">
        <v>345</v>
      </c>
      <c r="D3423" s="51" t="str">
        <f t="shared" si="53"/>
        <v>NGDP_RPCHIndia</v>
      </c>
      <c r="E3423" s="51" t="s">
        <v>204</v>
      </c>
      <c r="F3423" s="51" t="s">
        <v>340</v>
      </c>
      <c r="G3423" s="51" t="s">
        <v>346</v>
      </c>
      <c r="H3423" s="51" t="s">
        <v>347</v>
      </c>
      <c r="I3423" s="51"/>
      <c r="J3423" s="51" t="s">
        <v>348</v>
      </c>
      <c r="K3423" s="51">
        <v>5.4560000000000004</v>
      </c>
      <c r="L3423" s="51">
        <v>6.3860000000000001</v>
      </c>
      <c r="M3423" s="51">
        <v>7.41</v>
      </c>
      <c r="N3423" s="51">
        <v>7.9960000000000004</v>
      </c>
      <c r="O3423" s="51">
        <v>8.2560000000000002</v>
      </c>
      <c r="P3423" s="51">
        <v>6.7949999999999999</v>
      </c>
      <c r="Q3423" s="51">
        <v>6.5330000000000004</v>
      </c>
      <c r="R3423" s="51">
        <v>4.0419999999999998</v>
      </c>
      <c r="S3423" s="51">
        <v>-7.9649999999999999</v>
      </c>
      <c r="T3423" s="51">
        <v>12.545999999999999</v>
      </c>
      <c r="U3423" s="51">
        <v>2021</v>
      </c>
    </row>
    <row r="3424" spans="1:21" ht="15.5">
      <c r="A3424" s="51">
        <v>534</v>
      </c>
      <c r="B3424" s="51" t="s">
        <v>1074</v>
      </c>
      <c r="C3424" s="51" t="s">
        <v>349</v>
      </c>
      <c r="D3424" s="51" t="str">
        <f t="shared" si="53"/>
        <v>NGDPIndia</v>
      </c>
      <c r="E3424" s="51" t="s">
        <v>204</v>
      </c>
      <c r="F3424" s="51" t="s">
        <v>155</v>
      </c>
      <c r="G3424" s="51" t="s">
        <v>350</v>
      </c>
      <c r="H3424" s="51" t="s">
        <v>342</v>
      </c>
      <c r="I3424" s="51" t="s">
        <v>343</v>
      </c>
      <c r="J3424" s="51" t="s">
        <v>1075</v>
      </c>
      <c r="K3424" s="51">
        <v>99440.1</v>
      </c>
      <c r="L3424" s="51">
        <v>112335.2</v>
      </c>
      <c r="M3424" s="51">
        <v>124679.6</v>
      </c>
      <c r="N3424" s="51">
        <v>137718.70000000001</v>
      </c>
      <c r="O3424" s="51">
        <v>153916.70000000001</v>
      </c>
      <c r="P3424" s="51">
        <v>170900.4</v>
      </c>
      <c r="Q3424" s="51">
        <v>188869.6</v>
      </c>
      <c r="R3424" s="51">
        <v>203510.1</v>
      </c>
      <c r="S3424" s="51">
        <v>195861.6</v>
      </c>
      <c r="T3424" s="51">
        <v>228476.39</v>
      </c>
      <c r="U3424" s="51">
        <v>2021</v>
      </c>
    </row>
    <row r="3425" spans="1:21" ht="15.5">
      <c r="A3425" s="51">
        <v>534</v>
      </c>
      <c r="B3425" s="51" t="s">
        <v>1074</v>
      </c>
      <c r="C3425" s="51" t="s">
        <v>157</v>
      </c>
      <c r="D3425" s="51" t="str">
        <f t="shared" si="53"/>
        <v>NGDPDIndia</v>
      </c>
      <c r="E3425" s="51" t="s">
        <v>204</v>
      </c>
      <c r="F3425" s="51" t="s">
        <v>155</v>
      </c>
      <c r="G3425" s="51" t="s">
        <v>351</v>
      </c>
      <c r="H3425" s="51" t="s">
        <v>352</v>
      </c>
      <c r="I3425" s="51" t="s">
        <v>343</v>
      </c>
      <c r="J3425" s="51" t="s">
        <v>353</v>
      </c>
      <c r="K3425" s="51">
        <v>1827.64</v>
      </c>
      <c r="L3425" s="51">
        <v>1856.72</v>
      </c>
      <c r="M3425" s="51">
        <v>2039.13</v>
      </c>
      <c r="N3425" s="51">
        <v>2103.59</v>
      </c>
      <c r="O3425" s="51">
        <v>2294.12</v>
      </c>
      <c r="P3425" s="51">
        <v>2651.47</v>
      </c>
      <c r="Q3425" s="51">
        <v>2701.11</v>
      </c>
      <c r="R3425" s="51">
        <v>2870.5</v>
      </c>
      <c r="S3425" s="51">
        <v>2708.77</v>
      </c>
      <c r="T3425" s="51">
        <v>3049.7</v>
      </c>
      <c r="U3425" s="51">
        <v>2021</v>
      </c>
    </row>
    <row r="3426" spans="1:21" ht="15.5">
      <c r="A3426" s="51">
        <v>534</v>
      </c>
      <c r="B3426" s="51" t="s">
        <v>1074</v>
      </c>
      <c r="C3426" s="51" t="s">
        <v>354</v>
      </c>
      <c r="D3426" s="51" t="str">
        <f t="shared" si="53"/>
        <v>PPPGDPIndia</v>
      </c>
      <c r="E3426" s="51" t="s">
        <v>204</v>
      </c>
      <c r="F3426" s="51" t="s">
        <v>155</v>
      </c>
      <c r="G3426" s="51" t="s">
        <v>355</v>
      </c>
      <c r="H3426" s="51" t="s">
        <v>356</v>
      </c>
      <c r="I3426" s="51" t="s">
        <v>343</v>
      </c>
      <c r="J3426" s="51" t="s">
        <v>353</v>
      </c>
      <c r="K3426" s="51">
        <v>6153.15</v>
      </c>
      <c r="L3426" s="51">
        <v>6477.52</v>
      </c>
      <c r="M3426" s="51">
        <v>6781.02</v>
      </c>
      <c r="N3426" s="51">
        <v>7159.8</v>
      </c>
      <c r="O3426" s="51">
        <v>7735</v>
      </c>
      <c r="P3426" s="51">
        <v>8276.93</v>
      </c>
      <c r="Q3426" s="51">
        <v>9029.3799999999992</v>
      </c>
      <c r="R3426" s="51">
        <v>9562.01</v>
      </c>
      <c r="S3426" s="51">
        <v>8907.1200000000008</v>
      </c>
      <c r="T3426" s="51">
        <v>10207.290000000001</v>
      </c>
      <c r="U3426" s="51">
        <v>2021</v>
      </c>
    </row>
    <row r="3427" spans="1:21" ht="15.5">
      <c r="A3427" s="51">
        <v>534</v>
      </c>
      <c r="B3427" s="51" t="s">
        <v>1074</v>
      </c>
      <c r="C3427" s="51" t="s">
        <v>357</v>
      </c>
      <c r="D3427" s="51" t="str">
        <f t="shared" si="53"/>
        <v>NGDP_DIndia</v>
      </c>
      <c r="E3427" s="51" t="s">
        <v>204</v>
      </c>
      <c r="F3427" s="51" t="s">
        <v>358</v>
      </c>
      <c r="G3427" s="51" t="s">
        <v>359</v>
      </c>
      <c r="H3427" s="51" t="s">
        <v>360</v>
      </c>
      <c r="I3427" s="51"/>
      <c r="J3427" s="51" t="s">
        <v>361</v>
      </c>
      <c r="K3427" s="51">
        <v>107.934</v>
      </c>
      <c r="L3427" s="51">
        <v>114.61199999999999</v>
      </c>
      <c r="M3427" s="51">
        <v>118.43</v>
      </c>
      <c r="N3427" s="51">
        <v>121.13</v>
      </c>
      <c r="O3427" s="51">
        <v>125.05200000000001</v>
      </c>
      <c r="P3427" s="51">
        <v>130.01599999999999</v>
      </c>
      <c r="Q3427" s="51">
        <v>134.875</v>
      </c>
      <c r="R3427" s="51">
        <v>139.684</v>
      </c>
      <c r="S3427" s="51">
        <v>146.06899999999999</v>
      </c>
      <c r="T3427" s="51">
        <v>151.39699999999999</v>
      </c>
      <c r="U3427" s="51">
        <v>2021</v>
      </c>
    </row>
    <row r="3428" spans="1:21" ht="15.5">
      <c r="A3428" s="51">
        <v>534</v>
      </c>
      <c r="B3428" s="51" t="s">
        <v>1074</v>
      </c>
      <c r="C3428" s="51" t="s">
        <v>362</v>
      </c>
      <c r="D3428" s="51" t="str">
        <f t="shared" si="53"/>
        <v>NGDPRPCIndia</v>
      </c>
      <c r="E3428" s="51" t="s">
        <v>204</v>
      </c>
      <c r="F3428" s="51" t="s">
        <v>363</v>
      </c>
      <c r="G3428" s="51" t="s">
        <v>364</v>
      </c>
      <c r="H3428" s="51" t="s">
        <v>342</v>
      </c>
      <c r="I3428" s="51" t="s">
        <v>333</v>
      </c>
      <c r="J3428" s="51" t="s">
        <v>365</v>
      </c>
      <c r="K3428" s="51">
        <v>72785.16</v>
      </c>
      <c r="L3428" s="51">
        <v>76522.62</v>
      </c>
      <c r="M3428" s="51">
        <v>81256.84</v>
      </c>
      <c r="N3428" s="51">
        <v>86779.9</v>
      </c>
      <c r="O3428" s="51">
        <v>92926.39</v>
      </c>
      <c r="P3428" s="51">
        <v>98192.16</v>
      </c>
      <c r="Q3428" s="51">
        <v>103527.58</v>
      </c>
      <c r="R3428" s="51">
        <v>106531.51</v>
      </c>
      <c r="S3428" s="51">
        <v>97264.81</v>
      </c>
      <c r="T3428" s="51">
        <v>108414.69</v>
      </c>
      <c r="U3428" s="51">
        <v>2013</v>
      </c>
    </row>
    <row r="3429" spans="1:21" ht="15.5">
      <c r="A3429" s="51">
        <v>534</v>
      </c>
      <c r="B3429" s="51" t="s">
        <v>1074</v>
      </c>
      <c r="C3429" s="51" t="s">
        <v>366</v>
      </c>
      <c r="D3429" s="51" t="str">
        <f t="shared" si="53"/>
        <v>NGDPRPPPPCIndia</v>
      </c>
      <c r="E3429" s="51" t="s">
        <v>204</v>
      </c>
      <c r="F3429" s="51" t="s">
        <v>363</v>
      </c>
      <c r="G3429" s="51" t="s">
        <v>367</v>
      </c>
      <c r="H3429" s="51" t="s">
        <v>368</v>
      </c>
      <c r="I3429" s="51" t="s">
        <v>333</v>
      </c>
      <c r="J3429" s="51" t="s">
        <v>365</v>
      </c>
      <c r="K3429" s="51">
        <v>4583.17</v>
      </c>
      <c r="L3429" s="51">
        <v>4818.51</v>
      </c>
      <c r="M3429" s="51">
        <v>5116.6099999999997</v>
      </c>
      <c r="N3429" s="51">
        <v>5464.39</v>
      </c>
      <c r="O3429" s="51">
        <v>5851.43</v>
      </c>
      <c r="P3429" s="51">
        <v>6183</v>
      </c>
      <c r="Q3429" s="51">
        <v>6518.97</v>
      </c>
      <c r="R3429" s="51">
        <v>6708.12</v>
      </c>
      <c r="S3429" s="51">
        <v>6124.61</v>
      </c>
      <c r="T3429" s="51">
        <v>6826.7</v>
      </c>
      <c r="U3429" s="51">
        <v>2013</v>
      </c>
    </row>
    <row r="3430" spans="1:21" ht="15.5">
      <c r="A3430" s="51">
        <v>534</v>
      </c>
      <c r="B3430" s="51" t="s">
        <v>1074</v>
      </c>
      <c r="C3430" s="51" t="s">
        <v>369</v>
      </c>
      <c r="D3430" s="51" t="str">
        <f t="shared" si="53"/>
        <v>NGDPPCIndia</v>
      </c>
      <c r="E3430" s="51" t="s">
        <v>204</v>
      </c>
      <c r="F3430" s="51" t="s">
        <v>370</v>
      </c>
      <c r="G3430" s="51" t="s">
        <v>371</v>
      </c>
      <c r="H3430" s="51" t="s">
        <v>342</v>
      </c>
      <c r="I3430" s="51" t="s">
        <v>333</v>
      </c>
      <c r="J3430" s="51" t="s">
        <v>372</v>
      </c>
      <c r="K3430" s="51">
        <v>78560.160000000003</v>
      </c>
      <c r="L3430" s="51">
        <v>87703.9</v>
      </c>
      <c r="M3430" s="51">
        <v>96232.79</v>
      </c>
      <c r="N3430" s="51">
        <v>105116.55</v>
      </c>
      <c r="O3430" s="51">
        <v>116206.56</v>
      </c>
      <c r="P3430" s="51">
        <v>127665.39</v>
      </c>
      <c r="Q3430" s="51">
        <v>139632.69</v>
      </c>
      <c r="R3430" s="51">
        <v>148807.99</v>
      </c>
      <c r="S3430" s="51">
        <v>142073.32999999999</v>
      </c>
      <c r="T3430" s="51">
        <v>164136.98000000001</v>
      </c>
      <c r="U3430" s="51">
        <v>2013</v>
      </c>
    </row>
    <row r="3431" spans="1:21" ht="15.5">
      <c r="A3431" s="51">
        <v>534</v>
      </c>
      <c r="B3431" s="51" t="s">
        <v>1074</v>
      </c>
      <c r="C3431" s="51" t="s">
        <v>373</v>
      </c>
      <c r="D3431" s="51" t="str">
        <f t="shared" si="53"/>
        <v>NGDPDPCIndia</v>
      </c>
      <c r="E3431" s="51" t="s">
        <v>204</v>
      </c>
      <c r="F3431" s="51" t="s">
        <v>370</v>
      </c>
      <c r="G3431" s="51" t="s">
        <v>374</v>
      </c>
      <c r="H3431" s="51" t="s">
        <v>352</v>
      </c>
      <c r="I3431" s="51" t="s">
        <v>333</v>
      </c>
      <c r="J3431" s="51" t="s">
        <v>372</v>
      </c>
      <c r="K3431" s="51">
        <v>1443.88</v>
      </c>
      <c r="L3431" s="51">
        <v>1449.61</v>
      </c>
      <c r="M3431" s="51">
        <v>1573.88</v>
      </c>
      <c r="N3431" s="51">
        <v>1605.61</v>
      </c>
      <c r="O3431" s="51">
        <v>1732.05</v>
      </c>
      <c r="P3431" s="51">
        <v>1980.69</v>
      </c>
      <c r="Q3431" s="51">
        <v>1996.95</v>
      </c>
      <c r="R3431" s="51">
        <v>2098.9299999999998</v>
      </c>
      <c r="S3431" s="51">
        <v>1964.88</v>
      </c>
      <c r="T3431" s="51">
        <v>2190.9</v>
      </c>
      <c r="U3431" s="51">
        <v>2013</v>
      </c>
    </row>
    <row r="3432" spans="1:21" ht="15.5">
      <c r="A3432" s="51">
        <v>534</v>
      </c>
      <c r="B3432" s="51" t="s">
        <v>1074</v>
      </c>
      <c r="C3432" s="51" t="s">
        <v>375</v>
      </c>
      <c r="D3432" s="51" t="str">
        <f t="shared" si="53"/>
        <v>PPPPCIndia</v>
      </c>
      <c r="E3432" s="51" t="s">
        <v>204</v>
      </c>
      <c r="F3432" s="51" t="s">
        <v>370</v>
      </c>
      <c r="G3432" s="51" t="s">
        <v>376</v>
      </c>
      <c r="H3432" s="51" t="s">
        <v>356</v>
      </c>
      <c r="I3432" s="51" t="s">
        <v>333</v>
      </c>
      <c r="J3432" s="51" t="s">
        <v>372</v>
      </c>
      <c r="K3432" s="51">
        <v>4861.1499999999996</v>
      </c>
      <c r="L3432" s="51">
        <v>5057.22</v>
      </c>
      <c r="M3432" s="51">
        <v>5233.87</v>
      </c>
      <c r="N3432" s="51">
        <v>5464.86</v>
      </c>
      <c r="O3432" s="51">
        <v>5839.9</v>
      </c>
      <c r="P3432" s="51">
        <v>6183</v>
      </c>
      <c r="Q3432" s="51">
        <v>6675.49</v>
      </c>
      <c r="R3432" s="51">
        <v>6991.81</v>
      </c>
      <c r="S3432" s="51">
        <v>6461.01</v>
      </c>
      <c r="T3432" s="51">
        <v>7332.9</v>
      </c>
      <c r="U3432" s="51">
        <v>2013</v>
      </c>
    </row>
    <row r="3433" spans="1:21" ht="15.5">
      <c r="A3433" s="51">
        <v>534</v>
      </c>
      <c r="B3433" s="51" t="s">
        <v>1074</v>
      </c>
      <c r="C3433" s="51" t="s">
        <v>377</v>
      </c>
      <c r="D3433" s="51" t="str">
        <f t="shared" si="53"/>
        <v>NGAP_NPGDPIndia</v>
      </c>
      <c r="E3433" s="51" t="s">
        <v>204</v>
      </c>
      <c r="F3433" s="51" t="s">
        <v>378</v>
      </c>
      <c r="G3433" s="51" t="s">
        <v>379</v>
      </c>
      <c r="H3433" s="51" t="s">
        <v>380</v>
      </c>
      <c r="I3433" s="51"/>
      <c r="J3433" s="51"/>
      <c r="K3433" s="51"/>
      <c r="L3433" s="51"/>
      <c r="M3433" s="51"/>
      <c r="N3433" s="51"/>
      <c r="O3433" s="51"/>
      <c r="P3433" s="51"/>
      <c r="Q3433" s="51"/>
      <c r="R3433" s="51"/>
      <c r="S3433" s="51"/>
      <c r="T3433" s="51"/>
      <c r="U3433" s="51"/>
    </row>
    <row r="3434" spans="1:21" ht="15.5">
      <c r="A3434" s="51">
        <v>534</v>
      </c>
      <c r="B3434" s="51" t="s">
        <v>1074</v>
      </c>
      <c r="C3434" s="51" t="s">
        <v>381</v>
      </c>
      <c r="D3434" s="51" t="str">
        <f t="shared" si="53"/>
        <v>PPPSHIndia</v>
      </c>
      <c r="E3434" s="51" t="s">
        <v>204</v>
      </c>
      <c r="F3434" s="51" t="s">
        <v>382</v>
      </c>
      <c r="G3434" s="51" t="s">
        <v>383</v>
      </c>
      <c r="H3434" s="51" t="s">
        <v>384</v>
      </c>
      <c r="I3434" s="51"/>
      <c r="J3434" s="51" t="s">
        <v>353</v>
      </c>
      <c r="K3434" s="51">
        <v>6.1449999999999996</v>
      </c>
      <c r="L3434" s="51">
        <v>6.165</v>
      </c>
      <c r="M3434" s="51">
        <v>6.2210000000000001</v>
      </c>
      <c r="N3434" s="51">
        <v>6.4349999999999996</v>
      </c>
      <c r="O3434" s="51">
        <v>6.6950000000000003</v>
      </c>
      <c r="P3434" s="51">
        <v>6.8019999999999996</v>
      </c>
      <c r="Q3434" s="51">
        <v>7.0010000000000003</v>
      </c>
      <c r="R3434" s="51">
        <v>7.0940000000000003</v>
      </c>
      <c r="S3434" s="51">
        <v>6.7649999999999997</v>
      </c>
      <c r="T3434" s="51">
        <v>7.19</v>
      </c>
      <c r="U3434" s="51">
        <v>2021</v>
      </c>
    </row>
    <row r="3435" spans="1:21" ht="15.5">
      <c r="A3435" s="51">
        <v>534</v>
      </c>
      <c r="B3435" s="51" t="s">
        <v>1074</v>
      </c>
      <c r="C3435" s="51" t="s">
        <v>385</v>
      </c>
      <c r="D3435" s="51" t="str">
        <f t="shared" si="53"/>
        <v>PPPEXIndia</v>
      </c>
      <c r="E3435" s="51" t="s">
        <v>204</v>
      </c>
      <c r="F3435" s="51" t="s">
        <v>386</v>
      </c>
      <c r="G3435" s="51" t="s">
        <v>387</v>
      </c>
      <c r="H3435" s="51" t="s">
        <v>388</v>
      </c>
      <c r="I3435" s="51"/>
      <c r="J3435" s="51" t="s">
        <v>353</v>
      </c>
      <c r="K3435" s="51">
        <v>16.161000000000001</v>
      </c>
      <c r="L3435" s="51">
        <v>17.341999999999999</v>
      </c>
      <c r="M3435" s="51">
        <v>18.387</v>
      </c>
      <c r="N3435" s="51">
        <v>19.234999999999999</v>
      </c>
      <c r="O3435" s="51">
        <v>19.899000000000001</v>
      </c>
      <c r="P3435" s="51">
        <v>20.648</v>
      </c>
      <c r="Q3435" s="51">
        <v>20.917000000000002</v>
      </c>
      <c r="R3435" s="51">
        <v>21.283000000000001</v>
      </c>
      <c r="S3435" s="51">
        <v>21.989000000000001</v>
      </c>
      <c r="T3435" s="51">
        <v>22.384</v>
      </c>
      <c r="U3435" s="51">
        <v>2021</v>
      </c>
    </row>
    <row r="3436" spans="1:21" ht="15.5">
      <c r="A3436" s="51">
        <v>534</v>
      </c>
      <c r="B3436" s="51" t="s">
        <v>1074</v>
      </c>
      <c r="C3436" s="51" t="s">
        <v>389</v>
      </c>
      <c r="D3436" s="51" t="str">
        <f t="shared" si="53"/>
        <v>NID_NGDPIndia</v>
      </c>
      <c r="E3436" s="51" t="s">
        <v>204</v>
      </c>
      <c r="F3436" s="51" t="s">
        <v>390</v>
      </c>
      <c r="G3436" s="51" t="s">
        <v>391</v>
      </c>
      <c r="H3436" s="51" t="s">
        <v>392</v>
      </c>
      <c r="I3436" s="51"/>
      <c r="J3436" s="51" t="s">
        <v>1075</v>
      </c>
      <c r="K3436" s="51">
        <v>38.347999999999999</v>
      </c>
      <c r="L3436" s="51">
        <v>34.024000000000001</v>
      </c>
      <c r="M3436" s="51">
        <v>34.268000000000001</v>
      </c>
      <c r="N3436" s="51">
        <v>32.116999999999997</v>
      </c>
      <c r="O3436" s="51">
        <v>30.172000000000001</v>
      </c>
      <c r="P3436" s="51">
        <v>30.981999999999999</v>
      </c>
      <c r="Q3436" s="51">
        <v>32.07</v>
      </c>
      <c r="R3436" s="51">
        <v>30.664000000000001</v>
      </c>
      <c r="S3436" s="51">
        <v>28.42</v>
      </c>
      <c r="T3436" s="51">
        <v>30.061</v>
      </c>
      <c r="U3436" s="51">
        <v>2021</v>
      </c>
    </row>
    <row r="3437" spans="1:21" ht="15.5">
      <c r="A3437" s="51">
        <v>534</v>
      </c>
      <c r="B3437" s="51" t="s">
        <v>1074</v>
      </c>
      <c r="C3437" s="51" t="s">
        <v>393</v>
      </c>
      <c r="D3437" s="51" t="str">
        <f t="shared" si="53"/>
        <v>NGSD_NGDPIndia</v>
      </c>
      <c r="E3437" s="51" t="s">
        <v>204</v>
      </c>
      <c r="F3437" s="51" t="s">
        <v>394</v>
      </c>
      <c r="G3437" s="51" t="s">
        <v>395</v>
      </c>
      <c r="H3437" s="51" t="s">
        <v>392</v>
      </c>
      <c r="I3437" s="51"/>
      <c r="J3437" s="51" t="s">
        <v>1075</v>
      </c>
      <c r="K3437" s="51">
        <v>33.540999999999997</v>
      </c>
      <c r="L3437" s="51">
        <v>32.286000000000001</v>
      </c>
      <c r="M3437" s="51">
        <v>32.954000000000001</v>
      </c>
      <c r="N3437" s="51">
        <v>31.067</v>
      </c>
      <c r="O3437" s="51">
        <v>29.547000000000001</v>
      </c>
      <c r="P3437" s="51">
        <v>29.146999999999998</v>
      </c>
      <c r="Q3437" s="51">
        <v>29.952999999999999</v>
      </c>
      <c r="R3437" s="51">
        <v>29.809000000000001</v>
      </c>
      <c r="S3437" s="51">
        <v>29.427</v>
      </c>
      <c r="T3437" s="51">
        <v>28.872</v>
      </c>
      <c r="U3437" s="51">
        <v>2021</v>
      </c>
    </row>
    <row r="3438" spans="1:21" ht="15.5">
      <c r="A3438" s="51">
        <v>534</v>
      </c>
      <c r="B3438" s="51" t="s">
        <v>1074</v>
      </c>
      <c r="C3438" s="51" t="s">
        <v>396</v>
      </c>
      <c r="D3438" s="51" t="str">
        <f t="shared" si="53"/>
        <v>PCPIIndia</v>
      </c>
      <c r="E3438" s="51" t="s">
        <v>204</v>
      </c>
      <c r="F3438" s="51" t="s">
        <v>397</v>
      </c>
      <c r="G3438" s="51" t="s">
        <v>398</v>
      </c>
      <c r="H3438" s="51" t="s">
        <v>360</v>
      </c>
      <c r="I3438" s="51"/>
      <c r="J3438" s="51" t="s">
        <v>1076</v>
      </c>
      <c r="K3438" s="51">
        <v>108.983</v>
      </c>
      <c r="L3438" s="51">
        <v>119.227</v>
      </c>
      <c r="M3438" s="51">
        <v>126.142</v>
      </c>
      <c r="N3438" s="51">
        <v>132.32300000000001</v>
      </c>
      <c r="O3438" s="51">
        <v>138.27799999999999</v>
      </c>
      <c r="P3438" s="51">
        <v>143.25899999999999</v>
      </c>
      <c r="Q3438" s="51">
        <v>148.17099999999999</v>
      </c>
      <c r="R3438" s="51">
        <v>155.227</v>
      </c>
      <c r="S3438" s="51">
        <v>164.84200000000001</v>
      </c>
      <c r="T3438" s="51">
        <v>172.899</v>
      </c>
      <c r="U3438" s="51">
        <v>2020</v>
      </c>
    </row>
    <row r="3439" spans="1:21" ht="15.5">
      <c r="A3439" s="51">
        <v>534</v>
      </c>
      <c r="B3439" s="51" t="s">
        <v>1074</v>
      </c>
      <c r="C3439" s="51" t="s">
        <v>400</v>
      </c>
      <c r="D3439" s="51" t="str">
        <f t="shared" si="53"/>
        <v>PCPIPCHIndia</v>
      </c>
      <c r="E3439" s="51" t="s">
        <v>204</v>
      </c>
      <c r="F3439" s="51" t="s">
        <v>397</v>
      </c>
      <c r="G3439" s="51" t="s">
        <v>401</v>
      </c>
      <c r="H3439" s="51" t="s">
        <v>347</v>
      </c>
      <c r="I3439" s="51"/>
      <c r="J3439" s="51" t="s">
        <v>402</v>
      </c>
      <c r="K3439" s="51">
        <v>10</v>
      </c>
      <c r="L3439" s="51">
        <v>9.4</v>
      </c>
      <c r="M3439" s="51">
        <v>5.8</v>
      </c>
      <c r="N3439" s="51">
        <v>4.9000000000000004</v>
      </c>
      <c r="O3439" s="51">
        <v>4.5</v>
      </c>
      <c r="P3439" s="51">
        <v>3.6019999999999999</v>
      </c>
      <c r="Q3439" s="51">
        <v>3.4279999999999999</v>
      </c>
      <c r="R3439" s="51">
        <v>4.7619999999999996</v>
      </c>
      <c r="S3439" s="51">
        <v>6.1950000000000003</v>
      </c>
      <c r="T3439" s="51">
        <v>4.8879999999999999</v>
      </c>
      <c r="U3439" s="51">
        <v>2020</v>
      </c>
    </row>
    <row r="3440" spans="1:21" ht="15.5">
      <c r="A3440" s="51">
        <v>534</v>
      </c>
      <c r="B3440" s="51" t="s">
        <v>1074</v>
      </c>
      <c r="C3440" s="51" t="s">
        <v>403</v>
      </c>
      <c r="D3440" s="51" t="str">
        <f t="shared" si="53"/>
        <v>PCPIEIndia</v>
      </c>
      <c r="E3440" s="51" t="s">
        <v>204</v>
      </c>
      <c r="F3440" s="51" t="s">
        <v>404</v>
      </c>
      <c r="G3440" s="51" t="s">
        <v>405</v>
      </c>
      <c r="H3440" s="51" t="s">
        <v>360</v>
      </c>
      <c r="I3440" s="51"/>
      <c r="J3440" s="51" t="s">
        <v>1076</v>
      </c>
      <c r="K3440" s="51">
        <v>105.7</v>
      </c>
      <c r="L3440" s="51">
        <v>113.8</v>
      </c>
      <c r="M3440" s="51">
        <v>119.8</v>
      </c>
      <c r="N3440" s="51">
        <v>126.1</v>
      </c>
      <c r="O3440" s="51">
        <v>130.6</v>
      </c>
      <c r="P3440" s="51">
        <v>136.6</v>
      </c>
      <c r="Q3440" s="51">
        <v>139.96700000000001</v>
      </c>
      <c r="R3440" s="51">
        <v>149.30000000000001</v>
      </c>
      <c r="S3440" s="51">
        <v>156.684</v>
      </c>
      <c r="T3440" s="51">
        <v>164.28</v>
      </c>
      <c r="U3440" s="51">
        <v>2020</v>
      </c>
    </row>
    <row r="3441" spans="1:21" ht="15.5">
      <c r="A3441" s="51">
        <v>534</v>
      </c>
      <c r="B3441" s="51" t="s">
        <v>1074</v>
      </c>
      <c r="C3441" s="51" t="s">
        <v>406</v>
      </c>
      <c r="D3441" s="51" t="str">
        <f t="shared" si="53"/>
        <v>PCPIEPCHIndia</v>
      </c>
      <c r="E3441" s="51" t="s">
        <v>204</v>
      </c>
      <c r="F3441" s="51" t="s">
        <v>404</v>
      </c>
      <c r="G3441" s="51" t="s">
        <v>407</v>
      </c>
      <c r="H3441" s="51" t="s">
        <v>347</v>
      </c>
      <c r="I3441" s="51"/>
      <c r="J3441" s="51" t="s">
        <v>408</v>
      </c>
      <c r="K3441" s="51">
        <v>10.488</v>
      </c>
      <c r="L3441" s="51">
        <v>7.6630000000000003</v>
      </c>
      <c r="M3441" s="51">
        <v>5.2720000000000002</v>
      </c>
      <c r="N3441" s="51">
        <v>5.2590000000000003</v>
      </c>
      <c r="O3441" s="51">
        <v>3.569</v>
      </c>
      <c r="P3441" s="51">
        <v>4.5940000000000003</v>
      </c>
      <c r="Q3441" s="51">
        <v>2.4649999999999999</v>
      </c>
      <c r="R3441" s="51">
        <v>6.6680000000000001</v>
      </c>
      <c r="S3441" s="51">
        <v>4.9459999999999997</v>
      </c>
      <c r="T3441" s="51">
        <v>4.8470000000000004</v>
      </c>
      <c r="U3441" s="51">
        <v>2020</v>
      </c>
    </row>
    <row r="3442" spans="1:21" ht="15.5">
      <c r="A3442" s="51">
        <v>534</v>
      </c>
      <c r="B3442" s="51" t="s">
        <v>1074</v>
      </c>
      <c r="C3442" s="51" t="s">
        <v>409</v>
      </c>
      <c r="D3442" s="51" t="str">
        <f t="shared" si="53"/>
        <v>FLIBOR6India</v>
      </c>
      <c r="E3442" s="51" t="s">
        <v>204</v>
      </c>
      <c r="F3442" s="51" t="s">
        <v>410</v>
      </c>
      <c r="G3442" s="51"/>
      <c r="H3442" s="51" t="s">
        <v>384</v>
      </c>
      <c r="I3442" s="51"/>
      <c r="J3442" s="51"/>
      <c r="K3442" s="51"/>
      <c r="L3442" s="51"/>
      <c r="M3442" s="51"/>
      <c r="N3442" s="51"/>
      <c r="O3442" s="51"/>
      <c r="P3442" s="51"/>
      <c r="Q3442" s="51"/>
      <c r="R3442" s="51"/>
      <c r="S3442" s="51"/>
      <c r="T3442" s="51"/>
      <c r="U3442" s="51"/>
    </row>
    <row r="3443" spans="1:21" ht="15.5">
      <c r="A3443" s="51">
        <v>534</v>
      </c>
      <c r="B3443" s="51" t="s">
        <v>1074</v>
      </c>
      <c r="C3443" s="51" t="s">
        <v>411</v>
      </c>
      <c r="D3443" s="51" t="str">
        <f t="shared" si="53"/>
        <v>TM_RPCHIndia</v>
      </c>
      <c r="E3443" s="51" t="s">
        <v>204</v>
      </c>
      <c r="F3443" s="51" t="s">
        <v>412</v>
      </c>
      <c r="G3443" s="51" t="s">
        <v>413</v>
      </c>
      <c r="H3443" s="51" t="s">
        <v>347</v>
      </c>
      <c r="I3443" s="51"/>
      <c r="J3443" s="51" t="s">
        <v>1077</v>
      </c>
      <c r="K3443" s="51">
        <v>1.7030000000000001</v>
      </c>
      <c r="L3443" s="51">
        <v>-3.391</v>
      </c>
      <c r="M3443" s="51">
        <v>6.2270000000000003</v>
      </c>
      <c r="N3443" s="51">
        <v>1.3160000000000001</v>
      </c>
      <c r="O3443" s="51">
        <v>4.3010000000000002</v>
      </c>
      <c r="P3443" s="51">
        <v>13.159000000000001</v>
      </c>
      <c r="Q3443" s="51">
        <v>4.048</v>
      </c>
      <c r="R3443" s="51">
        <v>-4.1929999999999996</v>
      </c>
      <c r="S3443" s="51">
        <v>-15.398999999999999</v>
      </c>
      <c r="T3443" s="51">
        <v>16.722000000000001</v>
      </c>
      <c r="U3443" s="51">
        <v>2020</v>
      </c>
    </row>
    <row r="3444" spans="1:21" ht="15.5">
      <c r="A3444" s="51">
        <v>534</v>
      </c>
      <c r="B3444" s="51" t="s">
        <v>1074</v>
      </c>
      <c r="C3444" s="51" t="s">
        <v>415</v>
      </c>
      <c r="D3444" s="51" t="str">
        <f t="shared" si="53"/>
        <v>TMG_RPCHIndia</v>
      </c>
      <c r="E3444" s="51" t="s">
        <v>204</v>
      </c>
      <c r="F3444" s="51" t="s">
        <v>416</v>
      </c>
      <c r="G3444" s="51" t="s">
        <v>417</v>
      </c>
      <c r="H3444" s="51" t="s">
        <v>347</v>
      </c>
      <c r="I3444" s="51"/>
      <c r="J3444" s="51" t="s">
        <v>1077</v>
      </c>
      <c r="K3444" s="51">
        <v>1.82</v>
      </c>
      <c r="L3444" s="51">
        <v>-3.1280000000000001</v>
      </c>
      <c r="M3444" s="51">
        <v>7.601</v>
      </c>
      <c r="N3444" s="51">
        <v>0.88300000000000001</v>
      </c>
      <c r="O3444" s="51">
        <v>1.9670000000000001</v>
      </c>
      <c r="P3444" s="51">
        <v>10.771000000000001</v>
      </c>
      <c r="Q3444" s="51">
        <v>3.7320000000000002</v>
      </c>
      <c r="R3444" s="51">
        <v>-5.7949999999999999</v>
      </c>
      <c r="S3444" s="51">
        <v>-19</v>
      </c>
      <c r="T3444" s="51">
        <v>19.8</v>
      </c>
      <c r="U3444" s="51">
        <v>2020</v>
      </c>
    </row>
    <row r="3445" spans="1:21" ht="15.5">
      <c r="A3445" s="51">
        <v>534</v>
      </c>
      <c r="B3445" s="51" t="s">
        <v>1074</v>
      </c>
      <c r="C3445" s="51" t="s">
        <v>418</v>
      </c>
      <c r="D3445" s="51" t="str">
        <f t="shared" si="53"/>
        <v>TX_RPCHIndia</v>
      </c>
      <c r="E3445" s="51" t="s">
        <v>204</v>
      </c>
      <c r="F3445" s="51" t="s">
        <v>419</v>
      </c>
      <c r="G3445" s="51" t="s">
        <v>420</v>
      </c>
      <c r="H3445" s="51" t="s">
        <v>347</v>
      </c>
      <c r="I3445" s="51"/>
      <c r="J3445" s="51" t="s">
        <v>1077</v>
      </c>
      <c r="K3445" s="51">
        <v>-1.4999999999999999E-2</v>
      </c>
      <c r="L3445" s="51">
        <v>4.7</v>
      </c>
      <c r="M3445" s="51">
        <v>4.0069999999999997</v>
      </c>
      <c r="N3445" s="51">
        <v>-4.9989999999999997</v>
      </c>
      <c r="O3445" s="51">
        <v>6.7590000000000003</v>
      </c>
      <c r="P3445" s="51">
        <v>9.9480000000000004</v>
      </c>
      <c r="Q3445" s="51">
        <v>4.79</v>
      </c>
      <c r="R3445" s="51">
        <v>-2.0510000000000002</v>
      </c>
      <c r="S3445" s="51">
        <v>-8.016</v>
      </c>
      <c r="T3445" s="51">
        <v>11.047000000000001</v>
      </c>
      <c r="U3445" s="51">
        <v>2020</v>
      </c>
    </row>
    <row r="3446" spans="1:21" ht="15.5">
      <c r="A3446" s="51">
        <v>534</v>
      </c>
      <c r="B3446" s="51" t="s">
        <v>1074</v>
      </c>
      <c r="C3446" s="51" t="s">
        <v>421</v>
      </c>
      <c r="D3446" s="51" t="str">
        <f t="shared" si="53"/>
        <v>TXG_RPCHIndia</v>
      </c>
      <c r="E3446" s="51" t="s">
        <v>204</v>
      </c>
      <c r="F3446" s="51" t="s">
        <v>422</v>
      </c>
      <c r="G3446" s="51" t="s">
        <v>423</v>
      </c>
      <c r="H3446" s="51" t="s">
        <v>347</v>
      </c>
      <c r="I3446" s="51"/>
      <c r="J3446" s="51" t="s">
        <v>1077</v>
      </c>
      <c r="K3446" s="51">
        <v>-0.39</v>
      </c>
      <c r="L3446" s="51">
        <v>6.5030000000000001</v>
      </c>
      <c r="M3446" s="51">
        <v>5.15</v>
      </c>
      <c r="N3446" s="51">
        <v>-6.2080000000000002</v>
      </c>
      <c r="O3446" s="51">
        <v>8.0220000000000002</v>
      </c>
      <c r="P3446" s="51">
        <v>5.1660000000000004</v>
      </c>
      <c r="Q3446" s="51">
        <v>5.2060000000000004</v>
      </c>
      <c r="R3446" s="51">
        <v>-4.3789999999999996</v>
      </c>
      <c r="S3446" s="51">
        <v>-11</v>
      </c>
      <c r="T3446" s="51">
        <v>12</v>
      </c>
      <c r="U3446" s="51">
        <v>2020</v>
      </c>
    </row>
    <row r="3447" spans="1:21" ht="15.5">
      <c r="A3447" s="51">
        <v>534</v>
      </c>
      <c r="B3447" s="51" t="s">
        <v>1074</v>
      </c>
      <c r="C3447" s="51" t="s">
        <v>424</v>
      </c>
      <c r="D3447" s="51" t="str">
        <f t="shared" si="53"/>
        <v>LURIndia</v>
      </c>
      <c r="E3447" s="51" t="s">
        <v>204</v>
      </c>
      <c r="F3447" s="51" t="s">
        <v>425</v>
      </c>
      <c r="G3447" s="51" t="s">
        <v>426</v>
      </c>
      <c r="H3447" s="51" t="s">
        <v>427</v>
      </c>
      <c r="I3447" s="51"/>
      <c r="J3447" s="51"/>
      <c r="K3447" s="51"/>
      <c r="L3447" s="51"/>
      <c r="M3447" s="51"/>
      <c r="N3447" s="51"/>
      <c r="O3447" s="51"/>
      <c r="P3447" s="51"/>
      <c r="Q3447" s="51"/>
      <c r="R3447" s="51"/>
      <c r="S3447" s="51"/>
      <c r="T3447" s="51"/>
      <c r="U3447" s="51"/>
    </row>
    <row r="3448" spans="1:21" ht="15.5">
      <c r="A3448" s="51">
        <v>534</v>
      </c>
      <c r="B3448" s="51" t="s">
        <v>1074</v>
      </c>
      <c r="C3448" s="51" t="s">
        <v>428</v>
      </c>
      <c r="D3448" s="51" t="str">
        <f t="shared" si="53"/>
        <v>LEIndia</v>
      </c>
      <c r="E3448" s="51" t="s">
        <v>204</v>
      </c>
      <c r="F3448" s="51" t="s">
        <v>429</v>
      </c>
      <c r="G3448" s="51" t="s">
        <v>430</v>
      </c>
      <c r="H3448" s="51" t="s">
        <v>431</v>
      </c>
      <c r="I3448" s="51" t="s">
        <v>432</v>
      </c>
      <c r="J3448" s="51"/>
      <c r="K3448" s="51"/>
      <c r="L3448" s="51"/>
      <c r="M3448" s="51"/>
      <c r="N3448" s="51"/>
      <c r="O3448" s="51"/>
      <c r="P3448" s="51"/>
      <c r="Q3448" s="51"/>
      <c r="R3448" s="51"/>
      <c r="S3448" s="51"/>
      <c r="T3448" s="51"/>
      <c r="U3448" s="51"/>
    </row>
    <row r="3449" spans="1:21" ht="15.5">
      <c r="A3449" s="51">
        <v>534</v>
      </c>
      <c r="B3449" s="51" t="s">
        <v>1074</v>
      </c>
      <c r="C3449" s="51" t="s">
        <v>433</v>
      </c>
      <c r="D3449" s="51" t="str">
        <f t="shared" si="53"/>
        <v>LPIndia</v>
      </c>
      <c r="E3449" s="51" t="s">
        <v>204</v>
      </c>
      <c r="F3449" s="51" t="s">
        <v>434</v>
      </c>
      <c r="G3449" s="51" t="s">
        <v>435</v>
      </c>
      <c r="H3449" s="51" t="s">
        <v>431</v>
      </c>
      <c r="I3449" s="51" t="s">
        <v>432</v>
      </c>
      <c r="J3449" s="51" t="s">
        <v>1078</v>
      </c>
      <c r="K3449" s="51">
        <v>1265.78</v>
      </c>
      <c r="L3449" s="51">
        <v>1280.8499999999999</v>
      </c>
      <c r="M3449" s="51">
        <v>1295.5999999999999</v>
      </c>
      <c r="N3449" s="51">
        <v>1310.1500000000001</v>
      </c>
      <c r="O3449" s="51">
        <v>1324.51</v>
      </c>
      <c r="P3449" s="51">
        <v>1338.66</v>
      </c>
      <c r="Q3449" s="51">
        <v>1352.62</v>
      </c>
      <c r="R3449" s="51">
        <v>1367.6</v>
      </c>
      <c r="S3449" s="51">
        <v>1378.6</v>
      </c>
      <c r="T3449" s="51">
        <v>1391.99</v>
      </c>
      <c r="U3449" s="51">
        <v>2013</v>
      </c>
    </row>
    <row r="3450" spans="1:21" ht="15.5">
      <c r="A3450" s="51">
        <v>534</v>
      </c>
      <c r="B3450" s="51" t="s">
        <v>1074</v>
      </c>
      <c r="C3450" s="51" t="s">
        <v>437</v>
      </c>
      <c r="D3450" s="51" t="str">
        <f t="shared" si="53"/>
        <v>GGRIndia</v>
      </c>
      <c r="E3450" s="51" t="s">
        <v>204</v>
      </c>
      <c r="F3450" s="51" t="s">
        <v>438</v>
      </c>
      <c r="G3450" s="51" t="s">
        <v>439</v>
      </c>
      <c r="H3450" s="51" t="s">
        <v>342</v>
      </c>
      <c r="I3450" s="51" t="s">
        <v>343</v>
      </c>
      <c r="J3450" s="51" t="s">
        <v>1079</v>
      </c>
      <c r="K3450" s="51">
        <v>19703.36</v>
      </c>
      <c r="L3450" s="51">
        <v>22018.07</v>
      </c>
      <c r="M3450" s="51">
        <v>23875.360000000001</v>
      </c>
      <c r="N3450" s="51">
        <v>27342.52</v>
      </c>
      <c r="O3450" s="51">
        <v>30957.01</v>
      </c>
      <c r="P3450" s="51">
        <v>33951.19</v>
      </c>
      <c r="Q3450" s="51">
        <v>37795.699999999997</v>
      </c>
      <c r="R3450" s="51">
        <v>39978.550000000003</v>
      </c>
      <c r="S3450" s="51">
        <v>36679.81</v>
      </c>
      <c r="T3450" s="51">
        <v>44009.8</v>
      </c>
      <c r="U3450" s="51">
        <v>2020</v>
      </c>
    </row>
    <row r="3451" spans="1:21" ht="15.5">
      <c r="A3451" s="51">
        <v>534</v>
      </c>
      <c r="B3451" s="51" t="s">
        <v>1074</v>
      </c>
      <c r="C3451" s="51" t="s">
        <v>441</v>
      </c>
      <c r="D3451" s="51" t="str">
        <f t="shared" si="53"/>
        <v>GGR_NGDPIndia</v>
      </c>
      <c r="E3451" s="51" t="s">
        <v>204</v>
      </c>
      <c r="F3451" s="51" t="s">
        <v>438</v>
      </c>
      <c r="G3451" s="51" t="s">
        <v>439</v>
      </c>
      <c r="H3451" s="51" t="s">
        <v>392</v>
      </c>
      <c r="I3451" s="51"/>
      <c r="J3451" s="51" t="s">
        <v>442</v>
      </c>
      <c r="K3451" s="51">
        <v>19.814</v>
      </c>
      <c r="L3451" s="51">
        <v>19.600000000000001</v>
      </c>
      <c r="M3451" s="51">
        <v>19.149000000000001</v>
      </c>
      <c r="N3451" s="51">
        <v>19.853999999999999</v>
      </c>
      <c r="O3451" s="51">
        <v>20.113</v>
      </c>
      <c r="P3451" s="51">
        <v>19.866</v>
      </c>
      <c r="Q3451" s="51">
        <v>20.012</v>
      </c>
      <c r="R3451" s="51">
        <v>19.645</v>
      </c>
      <c r="S3451" s="51">
        <v>18.727</v>
      </c>
      <c r="T3451" s="51">
        <v>19.262</v>
      </c>
      <c r="U3451" s="51">
        <v>2020</v>
      </c>
    </row>
    <row r="3452" spans="1:21" ht="15.5">
      <c r="A3452" s="51">
        <v>534</v>
      </c>
      <c r="B3452" s="51" t="s">
        <v>1074</v>
      </c>
      <c r="C3452" s="51" t="s">
        <v>443</v>
      </c>
      <c r="D3452" s="51" t="str">
        <f t="shared" si="53"/>
        <v>GGXIndia</v>
      </c>
      <c r="E3452" s="51" t="s">
        <v>204</v>
      </c>
      <c r="F3452" s="51" t="s">
        <v>444</v>
      </c>
      <c r="G3452" s="51" t="s">
        <v>445</v>
      </c>
      <c r="H3452" s="51" t="s">
        <v>342</v>
      </c>
      <c r="I3452" s="51" t="s">
        <v>343</v>
      </c>
      <c r="J3452" s="51" t="s">
        <v>1079</v>
      </c>
      <c r="K3452" s="51">
        <v>27210.65</v>
      </c>
      <c r="L3452" s="51">
        <v>29881.11</v>
      </c>
      <c r="M3452" s="51">
        <v>32691.54</v>
      </c>
      <c r="N3452" s="51">
        <v>37265.269999999997</v>
      </c>
      <c r="O3452" s="51">
        <v>41915.89</v>
      </c>
      <c r="P3452" s="51">
        <v>44830.02</v>
      </c>
      <c r="Q3452" s="51">
        <v>49758.42</v>
      </c>
      <c r="R3452" s="51">
        <v>55050.87</v>
      </c>
      <c r="S3452" s="51">
        <v>60683.07</v>
      </c>
      <c r="T3452" s="51">
        <v>66818.55</v>
      </c>
      <c r="U3452" s="51">
        <v>2020</v>
      </c>
    </row>
    <row r="3453" spans="1:21" ht="15.5">
      <c r="A3453" s="51">
        <v>534</v>
      </c>
      <c r="B3453" s="51" t="s">
        <v>1074</v>
      </c>
      <c r="C3453" s="51" t="s">
        <v>446</v>
      </c>
      <c r="D3453" s="51" t="str">
        <f t="shared" si="53"/>
        <v>GGX_NGDPIndia</v>
      </c>
      <c r="E3453" s="51" t="s">
        <v>204</v>
      </c>
      <c r="F3453" s="51" t="s">
        <v>444</v>
      </c>
      <c r="G3453" s="51" t="s">
        <v>445</v>
      </c>
      <c r="H3453" s="51" t="s">
        <v>392</v>
      </c>
      <c r="I3453" s="51"/>
      <c r="J3453" s="51" t="s">
        <v>447</v>
      </c>
      <c r="K3453" s="51">
        <v>27.364000000000001</v>
      </c>
      <c r="L3453" s="51">
        <v>26.6</v>
      </c>
      <c r="M3453" s="51">
        <v>26.22</v>
      </c>
      <c r="N3453" s="51">
        <v>27.059000000000001</v>
      </c>
      <c r="O3453" s="51">
        <v>27.233000000000001</v>
      </c>
      <c r="P3453" s="51">
        <v>26.231999999999999</v>
      </c>
      <c r="Q3453" s="51">
        <v>26.344999999999999</v>
      </c>
      <c r="R3453" s="51">
        <v>27.050999999999998</v>
      </c>
      <c r="S3453" s="51">
        <v>30.983000000000001</v>
      </c>
      <c r="T3453" s="51">
        <v>29.245000000000001</v>
      </c>
      <c r="U3453" s="51">
        <v>2020</v>
      </c>
    </row>
    <row r="3454" spans="1:21" ht="15.5">
      <c r="A3454" s="51">
        <v>534</v>
      </c>
      <c r="B3454" s="51" t="s">
        <v>1074</v>
      </c>
      <c r="C3454" s="51" t="s">
        <v>448</v>
      </c>
      <c r="D3454" s="51" t="str">
        <f t="shared" si="53"/>
        <v>GGXCNLIndia</v>
      </c>
      <c r="E3454" s="51" t="s">
        <v>204</v>
      </c>
      <c r="F3454" s="51" t="s">
        <v>449</v>
      </c>
      <c r="G3454" s="51" t="s">
        <v>450</v>
      </c>
      <c r="H3454" s="51" t="s">
        <v>342</v>
      </c>
      <c r="I3454" s="51" t="s">
        <v>343</v>
      </c>
      <c r="J3454" s="51" t="s">
        <v>1079</v>
      </c>
      <c r="K3454" s="51">
        <v>-7507.29</v>
      </c>
      <c r="L3454" s="51">
        <v>-7863.04</v>
      </c>
      <c r="M3454" s="51">
        <v>-8816.18</v>
      </c>
      <c r="N3454" s="51">
        <v>-9922.75</v>
      </c>
      <c r="O3454" s="51">
        <v>-10958.88</v>
      </c>
      <c r="P3454" s="51">
        <v>-10878.83</v>
      </c>
      <c r="Q3454" s="51">
        <v>-11962.72</v>
      </c>
      <c r="R3454" s="51">
        <v>-15072.32</v>
      </c>
      <c r="S3454" s="51">
        <v>-24003.26</v>
      </c>
      <c r="T3454" s="51">
        <v>-22808.75</v>
      </c>
      <c r="U3454" s="51">
        <v>2020</v>
      </c>
    </row>
    <row r="3455" spans="1:21" ht="15.5">
      <c r="A3455" s="51">
        <v>534</v>
      </c>
      <c r="B3455" s="51" t="s">
        <v>1074</v>
      </c>
      <c r="C3455" s="51" t="s">
        <v>451</v>
      </c>
      <c r="D3455" s="51" t="str">
        <f t="shared" si="53"/>
        <v>GGXCNL_NGDPIndia</v>
      </c>
      <c r="E3455" s="51" t="s">
        <v>204</v>
      </c>
      <c r="F3455" s="51" t="s">
        <v>449</v>
      </c>
      <c r="G3455" s="51" t="s">
        <v>450</v>
      </c>
      <c r="H3455" s="51" t="s">
        <v>392</v>
      </c>
      <c r="I3455" s="51"/>
      <c r="J3455" s="51" t="s">
        <v>452</v>
      </c>
      <c r="K3455" s="51">
        <v>-7.55</v>
      </c>
      <c r="L3455" s="51">
        <v>-7</v>
      </c>
      <c r="M3455" s="51">
        <v>-7.0709999999999997</v>
      </c>
      <c r="N3455" s="51">
        <v>-7.2050000000000001</v>
      </c>
      <c r="O3455" s="51">
        <v>-7.12</v>
      </c>
      <c r="P3455" s="51">
        <v>-6.3659999999999997</v>
      </c>
      <c r="Q3455" s="51">
        <v>-6.3339999999999996</v>
      </c>
      <c r="R3455" s="51">
        <v>-7.4059999999999997</v>
      </c>
      <c r="S3455" s="51">
        <v>-12.255000000000001</v>
      </c>
      <c r="T3455" s="51">
        <v>-9.9830000000000005</v>
      </c>
      <c r="U3455" s="51">
        <v>2020</v>
      </c>
    </row>
    <row r="3456" spans="1:21" ht="15.5">
      <c r="A3456" s="51">
        <v>534</v>
      </c>
      <c r="B3456" s="51" t="s">
        <v>1074</v>
      </c>
      <c r="C3456" s="51" t="s">
        <v>453</v>
      </c>
      <c r="D3456" s="51" t="str">
        <f t="shared" si="53"/>
        <v>GGSBIndia</v>
      </c>
      <c r="E3456" s="51" t="s">
        <v>204</v>
      </c>
      <c r="F3456" s="51" t="s">
        <v>454</v>
      </c>
      <c r="G3456" s="51" t="s">
        <v>455</v>
      </c>
      <c r="H3456" s="51" t="s">
        <v>342</v>
      </c>
      <c r="I3456" s="51" t="s">
        <v>343</v>
      </c>
      <c r="J3456" s="51" t="s">
        <v>1079</v>
      </c>
      <c r="K3456" s="51">
        <v>-7342.44</v>
      </c>
      <c r="L3456" s="51">
        <v>-7529.25</v>
      </c>
      <c r="M3456" s="51">
        <v>-8479.89</v>
      </c>
      <c r="N3456" s="51">
        <v>-9751.75</v>
      </c>
      <c r="O3456" s="51">
        <v>-11233.14</v>
      </c>
      <c r="P3456" s="51">
        <v>-10656.78</v>
      </c>
      <c r="Q3456" s="51">
        <v>-12535.55</v>
      </c>
      <c r="R3456" s="51">
        <v>-15056.31</v>
      </c>
      <c r="S3456" s="51">
        <v>-17584.16</v>
      </c>
      <c r="T3456" s="51">
        <v>-20984.94</v>
      </c>
      <c r="U3456" s="51">
        <v>2020</v>
      </c>
    </row>
    <row r="3457" spans="1:21" ht="15.5">
      <c r="A3457" s="51">
        <v>534</v>
      </c>
      <c r="B3457" s="51" t="s">
        <v>1074</v>
      </c>
      <c r="C3457" s="51" t="s">
        <v>456</v>
      </c>
      <c r="D3457" s="51" t="str">
        <f t="shared" si="53"/>
        <v>GGSB_NPGDPIndia</v>
      </c>
      <c r="E3457" s="51" t="s">
        <v>204</v>
      </c>
      <c r="F3457" s="51" t="s">
        <v>454</v>
      </c>
      <c r="G3457" s="51" t="s">
        <v>455</v>
      </c>
      <c r="H3457" s="51" t="s">
        <v>380</v>
      </c>
      <c r="I3457" s="51"/>
      <c r="J3457" s="51" t="s">
        <v>505</v>
      </c>
      <c r="K3457" s="51">
        <v>-7.3120000000000003</v>
      </c>
      <c r="L3457" s="51">
        <v>-6.5819999999999999</v>
      </c>
      <c r="M3457" s="51">
        <v>-6.6879999999999997</v>
      </c>
      <c r="N3457" s="51">
        <v>-7.0279999999999996</v>
      </c>
      <c r="O3457" s="51">
        <v>-7.3739999999999997</v>
      </c>
      <c r="P3457" s="51">
        <v>-6.3239999999999998</v>
      </c>
      <c r="Q3457" s="51">
        <v>-6.7530000000000001</v>
      </c>
      <c r="R3457" s="51">
        <v>-7.3949999999999996</v>
      </c>
      <c r="S3457" s="51">
        <v>-8.1929999999999996</v>
      </c>
      <c r="T3457" s="51">
        <v>-8.8989999999999991</v>
      </c>
      <c r="U3457" s="51">
        <v>2020</v>
      </c>
    </row>
    <row r="3458" spans="1:21" ht="15.5">
      <c r="A3458" s="51">
        <v>534</v>
      </c>
      <c r="B3458" s="51" t="s">
        <v>1074</v>
      </c>
      <c r="C3458" s="51" t="s">
        <v>457</v>
      </c>
      <c r="D3458" s="51" t="str">
        <f t="shared" si="53"/>
        <v>GGXONLBIndia</v>
      </c>
      <c r="E3458" s="51" t="s">
        <v>204</v>
      </c>
      <c r="F3458" s="51" t="s">
        <v>458</v>
      </c>
      <c r="G3458" s="51" t="s">
        <v>459</v>
      </c>
      <c r="H3458" s="51" t="s">
        <v>342</v>
      </c>
      <c r="I3458" s="51" t="s">
        <v>343</v>
      </c>
      <c r="J3458" s="51" t="s">
        <v>1079</v>
      </c>
      <c r="K3458" s="51">
        <v>-3172.77</v>
      </c>
      <c r="L3458" s="51">
        <v>-2740.05</v>
      </c>
      <c r="M3458" s="51">
        <v>-3209.25</v>
      </c>
      <c r="N3458" s="51">
        <v>-3696.03</v>
      </c>
      <c r="O3458" s="51">
        <v>-3876.72</v>
      </c>
      <c r="P3458" s="51">
        <v>-2791.01</v>
      </c>
      <c r="Q3458" s="51">
        <v>-3069.99</v>
      </c>
      <c r="R3458" s="51">
        <v>-5611.55</v>
      </c>
      <c r="S3458" s="51">
        <v>-13267.11</v>
      </c>
      <c r="T3458" s="51">
        <v>-10377.200000000001</v>
      </c>
      <c r="U3458" s="51">
        <v>2020</v>
      </c>
    </row>
    <row r="3459" spans="1:21" ht="15.5">
      <c r="A3459" s="51">
        <v>534</v>
      </c>
      <c r="B3459" s="51" t="s">
        <v>1074</v>
      </c>
      <c r="C3459" s="51" t="s">
        <v>460</v>
      </c>
      <c r="D3459" s="51" t="str">
        <f t="shared" ref="D3459:D3522" si="54">C3459&amp;E3459</f>
        <v>GGXONLB_NGDPIndia</v>
      </c>
      <c r="E3459" s="51" t="s">
        <v>204</v>
      </c>
      <c r="F3459" s="51" t="s">
        <v>458</v>
      </c>
      <c r="G3459" s="51" t="s">
        <v>459</v>
      </c>
      <c r="H3459" s="51" t="s">
        <v>392</v>
      </c>
      <c r="I3459" s="51"/>
      <c r="J3459" s="51" t="s">
        <v>461</v>
      </c>
      <c r="K3459" s="51">
        <v>-3.1909999999999998</v>
      </c>
      <c r="L3459" s="51">
        <v>-2.4390000000000001</v>
      </c>
      <c r="M3459" s="51">
        <v>-2.5739999999999998</v>
      </c>
      <c r="N3459" s="51">
        <v>-2.6840000000000002</v>
      </c>
      <c r="O3459" s="51">
        <v>-2.5190000000000001</v>
      </c>
      <c r="P3459" s="51">
        <v>-1.633</v>
      </c>
      <c r="Q3459" s="51">
        <v>-1.625</v>
      </c>
      <c r="R3459" s="51">
        <v>-2.7570000000000001</v>
      </c>
      <c r="S3459" s="51">
        <v>-6.774</v>
      </c>
      <c r="T3459" s="51">
        <v>-4.5419999999999998</v>
      </c>
      <c r="U3459" s="51">
        <v>2020</v>
      </c>
    </row>
    <row r="3460" spans="1:21" ht="15.5">
      <c r="A3460" s="51">
        <v>534</v>
      </c>
      <c r="B3460" s="51" t="s">
        <v>1074</v>
      </c>
      <c r="C3460" s="51" t="s">
        <v>462</v>
      </c>
      <c r="D3460" s="51" t="str">
        <f t="shared" si="54"/>
        <v>GGXWDNIndia</v>
      </c>
      <c r="E3460" s="51" t="s">
        <v>204</v>
      </c>
      <c r="F3460" s="51" t="s">
        <v>463</v>
      </c>
      <c r="G3460" s="51" t="s">
        <v>464</v>
      </c>
      <c r="H3460" s="51" t="s">
        <v>342</v>
      </c>
      <c r="I3460" s="51" t="s">
        <v>343</v>
      </c>
      <c r="J3460" s="51"/>
      <c r="K3460" s="51"/>
      <c r="L3460" s="51"/>
      <c r="M3460" s="51"/>
      <c r="N3460" s="51"/>
      <c r="O3460" s="51"/>
      <c r="P3460" s="51"/>
      <c r="Q3460" s="51"/>
      <c r="R3460" s="51"/>
      <c r="S3460" s="51"/>
      <c r="T3460" s="51"/>
      <c r="U3460" s="51"/>
    </row>
    <row r="3461" spans="1:21" ht="15.5">
      <c r="A3461" s="51">
        <v>534</v>
      </c>
      <c r="B3461" s="51" t="s">
        <v>1074</v>
      </c>
      <c r="C3461" s="51" t="s">
        <v>465</v>
      </c>
      <c r="D3461" s="51" t="str">
        <f t="shared" si="54"/>
        <v>GGXWDN_NGDPIndia</v>
      </c>
      <c r="E3461" s="51" t="s">
        <v>204</v>
      </c>
      <c r="F3461" s="51" t="s">
        <v>463</v>
      </c>
      <c r="G3461" s="51" t="s">
        <v>464</v>
      </c>
      <c r="H3461" s="51" t="s">
        <v>392</v>
      </c>
      <c r="I3461" s="51"/>
      <c r="J3461" s="51"/>
      <c r="K3461" s="51"/>
      <c r="L3461" s="51"/>
      <c r="M3461" s="51"/>
      <c r="N3461" s="51"/>
      <c r="O3461" s="51"/>
      <c r="P3461" s="51"/>
      <c r="Q3461" s="51"/>
      <c r="R3461" s="51"/>
      <c r="S3461" s="51"/>
      <c r="T3461" s="51"/>
      <c r="U3461" s="51"/>
    </row>
    <row r="3462" spans="1:21" ht="15.5">
      <c r="A3462" s="51">
        <v>534</v>
      </c>
      <c r="B3462" s="51" t="s">
        <v>1074</v>
      </c>
      <c r="C3462" s="51" t="s">
        <v>466</v>
      </c>
      <c r="D3462" s="51" t="str">
        <f t="shared" si="54"/>
        <v>GGXWDGIndia</v>
      </c>
      <c r="E3462" s="51" t="s">
        <v>204</v>
      </c>
      <c r="F3462" s="51" t="s">
        <v>467</v>
      </c>
      <c r="G3462" s="51" t="s">
        <v>468</v>
      </c>
      <c r="H3462" s="51" t="s">
        <v>342</v>
      </c>
      <c r="I3462" s="51" t="s">
        <v>343</v>
      </c>
      <c r="J3462" s="51" t="s">
        <v>1079</v>
      </c>
      <c r="K3462" s="51">
        <v>67279.42</v>
      </c>
      <c r="L3462" s="51">
        <v>75690.759999999995</v>
      </c>
      <c r="M3462" s="51">
        <v>83319.83</v>
      </c>
      <c r="N3462" s="51">
        <v>94717.16</v>
      </c>
      <c r="O3462" s="51">
        <v>105758.54</v>
      </c>
      <c r="P3462" s="51">
        <v>118701.66</v>
      </c>
      <c r="Q3462" s="51">
        <v>132655.48000000001</v>
      </c>
      <c r="R3462" s="51">
        <v>150368.07999999999</v>
      </c>
      <c r="S3462" s="51">
        <v>175411.07</v>
      </c>
      <c r="T3462" s="51">
        <v>197852.63</v>
      </c>
      <c r="U3462" s="51">
        <v>2020</v>
      </c>
    </row>
    <row r="3463" spans="1:21" ht="15.5">
      <c r="A3463" s="51">
        <v>534</v>
      </c>
      <c r="B3463" s="51" t="s">
        <v>1074</v>
      </c>
      <c r="C3463" s="51" t="s">
        <v>469</v>
      </c>
      <c r="D3463" s="51" t="str">
        <f t="shared" si="54"/>
        <v>GGXWDG_NGDPIndia</v>
      </c>
      <c r="E3463" s="51" t="s">
        <v>204</v>
      </c>
      <c r="F3463" s="51" t="s">
        <v>467</v>
      </c>
      <c r="G3463" s="51" t="s">
        <v>468</v>
      </c>
      <c r="H3463" s="51" t="s">
        <v>392</v>
      </c>
      <c r="I3463" s="51"/>
      <c r="J3463" s="51" t="s">
        <v>470</v>
      </c>
      <c r="K3463" s="51">
        <v>67.658000000000001</v>
      </c>
      <c r="L3463" s="51">
        <v>67.379000000000005</v>
      </c>
      <c r="M3463" s="51">
        <v>66.826999999999998</v>
      </c>
      <c r="N3463" s="51">
        <v>68.775999999999996</v>
      </c>
      <c r="O3463" s="51">
        <v>68.712000000000003</v>
      </c>
      <c r="P3463" s="51">
        <v>69.456999999999994</v>
      </c>
      <c r="Q3463" s="51">
        <v>70.236999999999995</v>
      </c>
      <c r="R3463" s="51">
        <v>73.887</v>
      </c>
      <c r="S3463" s="51">
        <v>89.558999999999997</v>
      </c>
      <c r="T3463" s="51">
        <v>86.596999999999994</v>
      </c>
      <c r="U3463" s="51">
        <v>2020</v>
      </c>
    </row>
    <row r="3464" spans="1:21" ht="15.5">
      <c r="A3464" s="51">
        <v>534</v>
      </c>
      <c r="B3464" s="51" t="s">
        <v>1074</v>
      </c>
      <c r="C3464" s="51" t="s">
        <v>471</v>
      </c>
      <c r="D3464" s="51" t="str">
        <f t="shared" si="54"/>
        <v>NGDP_FYIndia</v>
      </c>
      <c r="E3464" s="51" t="s">
        <v>204</v>
      </c>
      <c r="F3464" s="51" t="s">
        <v>472</v>
      </c>
      <c r="G3464" s="51" t="s">
        <v>473</v>
      </c>
      <c r="H3464" s="51" t="s">
        <v>342</v>
      </c>
      <c r="I3464" s="51" t="s">
        <v>343</v>
      </c>
      <c r="J3464" s="51" t="s">
        <v>1079</v>
      </c>
      <c r="K3464" s="51">
        <v>99440.1</v>
      </c>
      <c r="L3464" s="51">
        <v>112335.2</v>
      </c>
      <c r="M3464" s="51">
        <v>124679.6</v>
      </c>
      <c r="N3464" s="51">
        <v>137718.70000000001</v>
      </c>
      <c r="O3464" s="51">
        <v>153916.70000000001</v>
      </c>
      <c r="P3464" s="51">
        <v>170900.4</v>
      </c>
      <c r="Q3464" s="51">
        <v>188869.6</v>
      </c>
      <c r="R3464" s="51">
        <v>203510.1</v>
      </c>
      <c r="S3464" s="51">
        <v>195861.6</v>
      </c>
      <c r="T3464" s="51">
        <v>228476.39</v>
      </c>
      <c r="U3464" s="51">
        <v>2020</v>
      </c>
    </row>
    <row r="3465" spans="1:21" ht="15.5">
      <c r="A3465" s="51">
        <v>534</v>
      </c>
      <c r="B3465" s="51" t="s">
        <v>1074</v>
      </c>
      <c r="C3465" s="51" t="s">
        <v>474</v>
      </c>
      <c r="D3465" s="51" t="str">
        <f t="shared" si="54"/>
        <v>BCAIndia</v>
      </c>
      <c r="E3465" s="51" t="s">
        <v>204</v>
      </c>
      <c r="F3465" s="51" t="s">
        <v>475</v>
      </c>
      <c r="G3465" s="51" t="s">
        <v>476</v>
      </c>
      <c r="H3465" s="51" t="s">
        <v>352</v>
      </c>
      <c r="I3465" s="51" t="s">
        <v>343</v>
      </c>
      <c r="J3465" s="51" t="s">
        <v>1080</v>
      </c>
      <c r="K3465" s="51">
        <v>-87.843000000000004</v>
      </c>
      <c r="L3465" s="51">
        <v>-32.256999999999998</v>
      </c>
      <c r="M3465" s="51">
        <v>-26.788</v>
      </c>
      <c r="N3465" s="51">
        <v>-22.085999999999999</v>
      </c>
      <c r="O3465" s="51">
        <v>-14.351000000000001</v>
      </c>
      <c r="P3465" s="51">
        <v>-48.661999999999999</v>
      </c>
      <c r="Q3465" s="51">
        <v>-57.183</v>
      </c>
      <c r="R3465" s="51">
        <v>-24.55</v>
      </c>
      <c r="S3465" s="51">
        <v>27.280999999999999</v>
      </c>
      <c r="T3465" s="51">
        <v>-36.267000000000003</v>
      </c>
      <c r="U3465" s="51">
        <v>2020</v>
      </c>
    </row>
    <row r="3466" spans="1:21" ht="15.5">
      <c r="A3466" s="51">
        <v>534</v>
      </c>
      <c r="B3466" s="51" t="s">
        <v>1074</v>
      </c>
      <c r="C3466" s="51" t="s">
        <v>478</v>
      </c>
      <c r="D3466" s="51" t="str">
        <f t="shared" si="54"/>
        <v>BCA_NGDPDIndia</v>
      </c>
      <c r="E3466" s="51" t="s">
        <v>204</v>
      </c>
      <c r="F3466" s="51" t="s">
        <v>475</v>
      </c>
      <c r="G3466" s="51" t="s">
        <v>476</v>
      </c>
      <c r="H3466" s="51" t="s">
        <v>392</v>
      </c>
      <c r="I3466" s="51"/>
      <c r="J3466" s="51" t="s">
        <v>479</v>
      </c>
      <c r="K3466" s="51">
        <v>-4.806</v>
      </c>
      <c r="L3466" s="51">
        <v>-1.7370000000000001</v>
      </c>
      <c r="M3466" s="51">
        <v>-1.3140000000000001</v>
      </c>
      <c r="N3466" s="51">
        <v>-1.05</v>
      </c>
      <c r="O3466" s="51">
        <v>-0.626</v>
      </c>
      <c r="P3466" s="51">
        <v>-1.835</v>
      </c>
      <c r="Q3466" s="51">
        <v>-2.117</v>
      </c>
      <c r="R3466" s="51">
        <v>-0.85499999999999998</v>
      </c>
      <c r="S3466" s="51">
        <v>1.0069999999999999</v>
      </c>
      <c r="T3466" s="51">
        <v>-1.1890000000000001</v>
      </c>
      <c r="U3466" s="51">
        <v>2020</v>
      </c>
    </row>
    <row r="3467" spans="1:21" ht="15.5">
      <c r="A3467" s="51">
        <v>536</v>
      </c>
      <c r="B3467" s="51" t="s">
        <v>1081</v>
      </c>
      <c r="C3467" s="51" t="s">
        <v>338</v>
      </c>
      <c r="D3467" s="51" t="str">
        <f t="shared" si="54"/>
        <v>NGDP_RIndonesia</v>
      </c>
      <c r="E3467" s="51" t="s">
        <v>294</v>
      </c>
      <c r="F3467" s="51" t="s">
        <v>340</v>
      </c>
      <c r="G3467" s="51" t="s">
        <v>341</v>
      </c>
      <c r="H3467" s="51" t="s">
        <v>342</v>
      </c>
      <c r="I3467" s="51" t="s">
        <v>343</v>
      </c>
      <c r="J3467" s="51" t="s">
        <v>1082</v>
      </c>
      <c r="K3467" s="51">
        <v>7727083.4000000004</v>
      </c>
      <c r="L3467" s="51">
        <v>8156497.7999999998</v>
      </c>
      <c r="M3467" s="51">
        <v>8564866.5999999996</v>
      </c>
      <c r="N3467" s="51">
        <v>8982517.0999999996</v>
      </c>
      <c r="O3467" s="51">
        <v>9434613.4000000004</v>
      </c>
      <c r="P3467" s="51">
        <v>9912928.0999999996</v>
      </c>
      <c r="Q3467" s="51">
        <v>10425851.9</v>
      </c>
      <c r="R3467" s="51">
        <v>10949037.800000001</v>
      </c>
      <c r="S3467" s="51">
        <v>10722442.699999999</v>
      </c>
      <c r="T3467" s="51">
        <v>11183694.67</v>
      </c>
      <c r="U3467" s="51">
        <v>2020</v>
      </c>
    </row>
    <row r="3468" spans="1:21" ht="15.5">
      <c r="A3468" s="51">
        <v>536</v>
      </c>
      <c r="B3468" s="51" t="s">
        <v>1081</v>
      </c>
      <c r="C3468" s="51" t="s">
        <v>345</v>
      </c>
      <c r="D3468" s="51" t="str">
        <f t="shared" si="54"/>
        <v>NGDP_RPCHIndonesia</v>
      </c>
      <c r="E3468" s="51" t="s">
        <v>294</v>
      </c>
      <c r="F3468" s="51" t="s">
        <v>340</v>
      </c>
      <c r="G3468" s="51" t="s">
        <v>346</v>
      </c>
      <c r="H3468" s="51" t="s">
        <v>347</v>
      </c>
      <c r="I3468" s="51"/>
      <c r="J3468" s="51" t="s">
        <v>348</v>
      </c>
      <c r="K3468" s="51">
        <v>6.03</v>
      </c>
      <c r="L3468" s="51">
        <v>5.5570000000000004</v>
      </c>
      <c r="M3468" s="51">
        <v>5.0069999999999997</v>
      </c>
      <c r="N3468" s="51">
        <v>4.8760000000000003</v>
      </c>
      <c r="O3468" s="51">
        <v>5.0330000000000004</v>
      </c>
      <c r="P3468" s="51">
        <v>5.07</v>
      </c>
      <c r="Q3468" s="51">
        <v>5.1740000000000004</v>
      </c>
      <c r="R3468" s="51">
        <v>5.0179999999999998</v>
      </c>
      <c r="S3468" s="51">
        <v>-2.0699999999999998</v>
      </c>
      <c r="T3468" s="51">
        <v>4.3019999999999996</v>
      </c>
      <c r="U3468" s="51">
        <v>2020</v>
      </c>
    </row>
    <row r="3469" spans="1:21" ht="15.5">
      <c r="A3469" s="51">
        <v>536</v>
      </c>
      <c r="B3469" s="51" t="s">
        <v>1081</v>
      </c>
      <c r="C3469" s="51" t="s">
        <v>349</v>
      </c>
      <c r="D3469" s="51" t="str">
        <f t="shared" si="54"/>
        <v>NGDPIndonesia</v>
      </c>
      <c r="E3469" s="51" t="s">
        <v>294</v>
      </c>
      <c r="F3469" s="51" t="s">
        <v>155</v>
      </c>
      <c r="G3469" s="51" t="s">
        <v>350</v>
      </c>
      <c r="H3469" s="51" t="s">
        <v>342</v>
      </c>
      <c r="I3469" s="51" t="s">
        <v>343</v>
      </c>
      <c r="J3469" s="51" t="s">
        <v>1082</v>
      </c>
      <c r="K3469" s="51">
        <v>8615704.5</v>
      </c>
      <c r="L3469" s="51">
        <v>9546134</v>
      </c>
      <c r="M3469" s="51">
        <v>10569705.300000001</v>
      </c>
      <c r="N3469" s="51">
        <v>11526332.800000001</v>
      </c>
      <c r="O3469" s="51">
        <v>12401728.5</v>
      </c>
      <c r="P3469" s="51">
        <v>13589825.699999999</v>
      </c>
      <c r="Q3469" s="51">
        <v>14838756</v>
      </c>
      <c r="R3469" s="51">
        <v>15832535.4</v>
      </c>
      <c r="S3469" s="51">
        <v>15434151.800000001</v>
      </c>
      <c r="T3469" s="51">
        <v>16427918.390000001</v>
      </c>
      <c r="U3469" s="51">
        <v>2020</v>
      </c>
    </row>
    <row r="3470" spans="1:21" ht="15.5">
      <c r="A3470" s="51">
        <v>536</v>
      </c>
      <c r="B3470" s="51" t="s">
        <v>1081</v>
      </c>
      <c r="C3470" s="51" t="s">
        <v>157</v>
      </c>
      <c r="D3470" s="51" t="str">
        <f t="shared" si="54"/>
        <v>NGDPDIndonesia</v>
      </c>
      <c r="E3470" s="51" t="s">
        <v>294</v>
      </c>
      <c r="F3470" s="51" t="s">
        <v>155</v>
      </c>
      <c r="G3470" s="51" t="s">
        <v>351</v>
      </c>
      <c r="H3470" s="51" t="s">
        <v>352</v>
      </c>
      <c r="I3470" s="51" t="s">
        <v>343</v>
      </c>
      <c r="J3470" s="51" t="s">
        <v>353</v>
      </c>
      <c r="K3470" s="51">
        <v>919.00199999999995</v>
      </c>
      <c r="L3470" s="51">
        <v>916.64599999999996</v>
      </c>
      <c r="M3470" s="51">
        <v>891.05100000000004</v>
      </c>
      <c r="N3470" s="51">
        <v>860.74099999999999</v>
      </c>
      <c r="O3470" s="51">
        <v>932.06600000000003</v>
      </c>
      <c r="P3470" s="51">
        <v>1015.49</v>
      </c>
      <c r="Q3470" s="51">
        <v>1042.71</v>
      </c>
      <c r="R3470" s="51">
        <v>1120.04</v>
      </c>
      <c r="S3470" s="51">
        <v>1059.6400000000001</v>
      </c>
      <c r="T3470" s="51">
        <v>1158.78</v>
      </c>
      <c r="U3470" s="51">
        <v>2020</v>
      </c>
    </row>
    <row r="3471" spans="1:21" ht="15.5">
      <c r="A3471" s="51">
        <v>536</v>
      </c>
      <c r="B3471" s="51" t="s">
        <v>1081</v>
      </c>
      <c r="C3471" s="51" t="s">
        <v>354</v>
      </c>
      <c r="D3471" s="51" t="str">
        <f t="shared" si="54"/>
        <v>PPPGDPIndonesia</v>
      </c>
      <c r="E3471" s="51" t="s">
        <v>294</v>
      </c>
      <c r="F3471" s="51" t="s">
        <v>155</v>
      </c>
      <c r="G3471" s="51" t="s">
        <v>355</v>
      </c>
      <c r="H3471" s="51" t="s">
        <v>356</v>
      </c>
      <c r="I3471" s="51" t="s">
        <v>343</v>
      </c>
      <c r="J3471" s="51" t="s">
        <v>353</v>
      </c>
      <c r="K3471" s="51">
        <v>2413.44</v>
      </c>
      <c r="L3471" s="51">
        <v>2535.04</v>
      </c>
      <c r="M3471" s="51">
        <v>2622.25</v>
      </c>
      <c r="N3471" s="51">
        <v>2647.71</v>
      </c>
      <c r="O3471" s="51">
        <v>2744.9</v>
      </c>
      <c r="P3471" s="51">
        <v>2894.13</v>
      </c>
      <c r="Q3471" s="51">
        <v>3116.96</v>
      </c>
      <c r="R3471" s="51">
        <v>3331.81</v>
      </c>
      <c r="S3471" s="51">
        <v>3302.41</v>
      </c>
      <c r="T3471" s="51">
        <v>3507.24</v>
      </c>
      <c r="U3471" s="51">
        <v>2020</v>
      </c>
    </row>
    <row r="3472" spans="1:21" ht="15.5">
      <c r="A3472" s="51">
        <v>536</v>
      </c>
      <c r="B3472" s="51" t="s">
        <v>1081</v>
      </c>
      <c r="C3472" s="51" t="s">
        <v>357</v>
      </c>
      <c r="D3472" s="51" t="str">
        <f t="shared" si="54"/>
        <v>NGDP_DIndonesia</v>
      </c>
      <c r="E3472" s="51" t="s">
        <v>294</v>
      </c>
      <c r="F3472" s="51" t="s">
        <v>358</v>
      </c>
      <c r="G3472" s="51" t="s">
        <v>359</v>
      </c>
      <c r="H3472" s="51" t="s">
        <v>360</v>
      </c>
      <c r="I3472" s="51"/>
      <c r="J3472" s="51" t="s">
        <v>361</v>
      </c>
      <c r="K3472" s="51">
        <v>111.5</v>
      </c>
      <c r="L3472" s="51">
        <v>117.03700000000001</v>
      </c>
      <c r="M3472" s="51">
        <v>123.408</v>
      </c>
      <c r="N3472" s="51">
        <v>128.32</v>
      </c>
      <c r="O3472" s="51">
        <v>131.44900000000001</v>
      </c>
      <c r="P3472" s="51">
        <v>137.09200000000001</v>
      </c>
      <c r="Q3472" s="51">
        <v>142.327</v>
      </c>
      <c r="R3472" s="51">
        <v>144.602</v>
      </c>
      <c r="S3472" s="51">
        <v>143.94200000000001</v>
      </c>
      <c r="T3472" s="51">
        <v>146.892</v>
      </c>
      <c r="U3472" s="51">
        <v>2020</v>
      </c>
    </row>
    <row r="3473" spans="1:21" ht="15.5">
      <c r="A3473" s="51">
        <v>536</v>
      </c>
      <c r="B3473" s="51" t="s">
        <v>1081</v>
      </c>
      <c r="C3473" s="51" t="s">
        <v>362</v>
      </c>
      <c r="D3473" s="51" t="str">
        <f t="shared" si="54"/>
        <v>NGDPRPCIndonesia</v>
      </c>
      <c r="E3473" s="51" t="s">
        <v>294</v>
      </c>
      <c r="F3473" s="51" t="s">
        <v>363</v>
      </c>
      <c r="G3473" s="51" t="s">
        <v>364</v>
      </c>
      <c r="H3473" s="51" t="s">
        <v>342</v>
      </c>
      <c r="I3473" s="51" t="s">
        <v>333</v>
      </c>
      <c r="J3473" s="51" t="s">
        <v>365</v>
      </c>
      <c r="K3473" s="51">
        <v>31484474.289999999</v>
      </c>
      <c r="L3473" s="51">
        <v>32780966.5</v>
      </c>
      <c r="M3473" s="51">
        <v>33965353.609999999</v>
      </c>
      <c r="N3473" s="51">
        <v>35144531.880000003</v>
      </c>
      <c r="O3473" s="51">
        <v>36498031.5</v>
      </c>
      <c r="P3473" s="51">
        <v>37928905.649999999</v>
      </c>
      <c r="Q3473" s="51">
        <v>39467704.240000002</v>
      </c>
      <c r="R3473" s="51">
        <v>41021167.659999996</v>
      </c>
      <c r="S3473" s="51">
        <v>39682780.390000001</v>
      </c>
      <c r="T3473" s="51">
        <v>41078994.619999997</v>
      </c>
      <c r="U3473" s="51">
        <v>2020</v>
      </c>
    </row>
    <row r="3474" spans="1:21" ht="15.5">
      <c r="A3474" s="51">
        <v>536</v>
      </c>
      <c r="B3474" s="51" t="s">
        <v>1081</v>
      </c>
      <c r="C3474" s="51" t="s">
        <v>366</v>
      </c>
      <c r="D3474" s="51" t="str">
        <f t="shared" si="54"/>
        <v>NGDPRPPPPCIndonesia</v>
      </c>
      <c r="E3474" s="51" t="s">
        <v>294</v>
      </c>
      <c r="F3474" s="51" t="s">
        <v>363</v>
      </c>
      <c r="G3474" s="51" t="s">
        <v>367</v>
      </c>
      <c r="H3474" s="51" t="s">
        <v>368</v>
      </c>
      <c r="I3474" s="51" t="s">
        <v>333</v>
      </c>
      <c r="J3474" s="51" t="s">
        <v>365</v>
      </c>
      <c r="K3474" s="51">
        <v>9192.0400000000009</v>
      </c>
      <c r="L3474" s="51">
        <v>9570.56</v>
      </c>
      <c r="M3474" s="51">
        <v>9916.34</v>
      </c>
      <c r="N3474" s="51">
        <v>10260.61</v>
      </c>
      <c r="O3474" s="51">
        <v>10655.77</v>
      </c>
      <c r="P3474" s="51">
        <v>11073.52</v>
      </c>
      <c r="Q3474" s="51">
        <v>11522.78</v>
      </c>
      <c r="R3474" s="51">
        <v>11976.32</v>
      </c>
      <c r="S3474" s="51">
        <v>11585.57</v>
      </c>
      <c r="T3474" s="51">
        <v>11993.2</v>
      </c>
      <c r="U3474" s="51">
        <v>2020</v>
      </c>
    </row>
    <row r="3475" spans="1:21" ht="15.5">
      <c r="A3475" s="51">
        <v>536</v>
      </c>
      <c r="B3475" s="51" t="s">
        <v>1081</v>
      </c>
      <c r="C3475" s="51" t="s">
        <v>369</v>
      </c>
      <c r="D3475" s="51" t="str">
        <f t="shared" si="54"/>
        <v>NGDPPCIndonesia</v>
      </c>
      <c r="E3475" s="51" t="s">
        <v>294</v>
      </c>
      <c r="F3475" s="51" t="s">
        <v>370</v>
      </c>
      <c r="G3475" s="51" t="s">
        <v>371</v>
      </c>
      <c r="H3475" s="51" t="s">
        <v>342</v>
      </c>
      <c r="I3475" s="51" t="s">
        <v>333</v>
      </c>
      <c r="J3475" s="51" t="s">
        <v>372</v>
      </c>
      <c r="K3475" s="51">
        <v>35105215.359999999</v>
      </c>
      <c r="L3475" s="51">
        <v>38365914.700000003</v>
      </c>
      <c r="M3475" s="51">
        <v>41915863.359999999</v>
      </c>
      <c r="N3475" s="51">
        <v>45097333.640000001</v>
      </c>
      <c r="O3475" s="51">
        <v>47976388.460000001</v>
      </c>
      <c r="P3475" s="51">
        <v>51997473.560000002</v>
      </c>
      <c r="Q3475" s="51">
        <v>56173024.390000001</v>
      </c>
      <c r="R3475" s="51">
        <v>59317457.93</v>
      </c>
      <c r="S3475" s="51">
        <v>57120385.119999997</v>
      </c>
      <c r="T3475" s="51">
        <v>60341630.479999997</v>
      </c>
      <c r="U3475" s="51">
        <v>2020</v>
      </c>
    </row>
    <row r="3476" spans="1:21" ht="15.5">
      <c r="A3476" s="51">
        <v>536</v>
      </c>
      <c r="B3476" s="51" t="s">
        <v>1081</v>
      </c>
      <c r="C3476" s="51" t="s">
        <v>373</v>
      </c>
      <c r="D3476" s="51" t="str">
        <f t="shared" si="54"/>
        <v>NGDPDPCIndonesia</v>
      </c>
      <c r="E3476" s="51" t="s">
        <v>294</v>
      </c>
      <c r="F3476" s="51" t="s">
        <v>370</v>
      </c>
      <c r="G3476" s="51" t="s">
        <v>374</v>
      </c>
      <c r="H3476" s="51" t="s">
        <v>352</v>
      </c>
      <c r="I3476" s="51" t="s">
        <v>333</v>
      </c>
      <c r="J3476" s="51" t="s">
        <v>372</v>
      </c>
      <c r="K3476" s="51">
        <v>3744.53</v>
      </c>
      <c r="L3476" s="51">
        <v>3684</v>
      </c>
      <c r="M3476" s="51">
        <v>3533.61</v>
      </c>
      <c r="N3476" s="51">
        <v>3367.69</v>
      </c>
      <c r="O3476" s="51">
        <v>3605.72</v>
      </c>
      <c r="P3476" s="51">
        <v>3885.47</v>
      </c>
      <c r="Q3476" s="51">
        <v>3947.25</v>
      </c>
      <c r="R3476" s="51">
        <v>4196.3</v>
      </c>
      <c r="S3476" s="51">
        <v>3921.62</v>
      </c>
      <c r="T3476" s="51">
        <v>4256.34</v>
      </c>
      <c r="U3476" s="51">
        <v>2020</v>
      </c>
    </row>
    <row r="3477" spans="1:21" ht="15.5">
      <c r="A3477" s="51">
        <v>536</v>
      </c>
      <c r="B3477" s="51" t="s">
        <v>1081</v>
      </c>
      <c r="C3477" s="51" t="s">
        <v>375</v>
      </c>
      <c r="D3477" s="51" t="str">
        <f t="shared" si="54"/>
        <v>PPPPCIndonesia</v>
      </c>
      <c r="E3477" s="51" t="s">
        <v>294</v>
      </c>
      <c r="F3477" s="51" t="s">
        <v>370</v>
      </c>
      <c r="G3477" s="51" t="s">
        <v>376</v>
      </c>
      <c r="H3477" s="51" t="s">
        <v>356</v>
      </c>
      <c r="I3477" s="51" t="s">
        <v>333</v>
      </c>
      <c r="J3477" s="51" t="s">
        <v>372</v>
      </c>
      <c r="K3477" s="51">
        <v>9833.69</v>
      </c>
      <c r="L3477" s="51">
        <v>10188.33</v>
      </c>
      <c r="M3477" s="51">
        <v>10398.959999999999</v>
      </c>
      <c r="N3477" s="51">
        <v>10359.280000000001</v>
      </c>
      <c r="O3477" s="51">
        <v>10618.7</v>
      </c>
      <c r="P3477" s="51">
        <v>11073.52</v>
      </c>
      <c r="Q3477" s="51">
        <v>11799.44</v>
      </c>
      <c r="R3477" s="51">
        <v>12482.81</v>
      </c>
      <c r="S3477" s="51">
        <v>12221.92</v>
      </c>
      <c r="T3477" s="51">
        <v>12882.49</v>
      </c>
      <c r="U3477" s="51">
        <v>2020</v>
      </c>
    </row>
    <row r="3478" spans="1:21" ht="15.5">
      <c r="A3478" s="51">
        <v>536</v>
      </c>
      <c r="B3478" s="51" t="s">
        <v>1081</v>
      </c>
      <c r="C3478" s="51" t="s">
        <v>377</v>
      </c>
      <c r="D3478" s="51" t="str">
        <f t="shared" si="54"/>
        <v>NGAP_NPGDPIndonesia</v>
      </c>
      <c r="E3478" s="51" t="s">
        <v>294</v>
      </c>
      <c r="F3478" s="51" t="s">
        <v>378</v>
      </c>
      <c r="G3478" s="51" t="s">
        <v>379</v>
      </c>
      <c r="H3478" s="51" t="s">
        <v>380</v>
      </c>
      <c r="I3478" s="51"/>
      <c r="J3478" s="51"/>
      <c r="K3478" s="51"/>
      <c r="L3478" s="51"/>
      <c r="M3478" s="51"/>
      <c r="N3478" s="51"/>
      <c r="O3478" s="51"/>
      <c r="P3478" s="51"/>
      <c r="Q3478" s="51"/>
      <c r="R3478" s="51"/>
      <c r="S3478" s="51"/>
      <c r="T3478" s="51"/>
      <c r="U3478" s="51"/>
    </row>
    <row r="3479" spans="1:21" ht="15.5">
      <c r="A3479" s="51">
        <v>536</v>
      </c>
      <c r="B3479" s="51" t="s">
        <v>1081</v>
      </c>
      <c r="C3479" s="51" t="s">
        <v>381</v>
      </c>
      <c r="D3479" s="51" t="str">
        <f t="shared" si="54"/>
        <v>PPPSHIndonesia</v>
      </c>
      <c r="E3479" s="51" t="s">
        <v>294</v>
      </c>
      <c r="F3479" s="51" t="s">
        <v>382</v>
      </c>
      <c r="G3479" s="51" t="s">
        <v>383</v>
      </c>
      <c r="H3479" s="51" t="s">
        <v>384</v>
      </c>
      <c r="I3479" s="51"/>
      <c r="J3479" s="51" t="s">
        <v>353</v>
      </c>
      <c r="K3479" s="51">
        <v>2.41</v>
      </c>
      <c r="L3479" s="51">
        <v>2.4129999999999998</v>
      </c>
      <c r="M3479" s="51">
        <v>2.4060000000000001</v>
      </c>
      <c r="N3479" s="51">
        <v>2.38</v>
      </c>
      <c r="O3479" s="51">
        <v>2.3759999999999999</v>
      </c>
      <c r="P3479" s="51">
        <v>2.3780000000000001</v>
      </c>
      <c r="Q3479" s="51">
        <v>2.4169999999999998</v>
      </c>
      <c r="R3479" s="51">
        <v>2.472</v>
      </c>
      <c r="S3479" s="51">
        <v>2.508</v>
      </c>
      <c r="T3479" s="51">
        <v>2.4710000000000001</v>
      </c>
      <c r="U3479" s="51">
        <v>2020</v>
      </c>
    </row>
    <row r="3480" spans="1:21" ht="15.5">
      <c r="A3480" s="51">
        <v>536</v>
      </c>
      <c r="B3480" s="51" t="s">
        <v>1081</v>
      </c>
      <c r="C3480" s="51" t="s">
        <v>385</v>
      </c>
      <c r="D3480" s="51" t="str">
        <f t="shared" si="54"/>
        <v>PPPEXIndonesia</v>
      </c>
      <c r="E3480" s="51" t="s">
        <v>294</v>
      </c>
      <c r="F3480" s="51" t="s">
        <v>386</v>
      </c>
      <c r="G3480" s="51" t="s">
        <v>387</v>
      </c>
      <c r="H3480" s="51" t="s">
        <v>388</v>
      </c>
      <c r="I3480" s="51"/>
      <c r="J3480" s="51" t="s">
        <v>353</v>
      </c>
      <c r="K3480" s="51">
        <v>3569.89</v>
      </c>
      <c r="L3480" s="51">
        <v>3765.67</v>
      </c>
      <c r="M3480" s="51">
        <v>4030.78</v>
      </c>
      <c r="N3480" s="51">
        <v>4353.33</v>
      </c>
      <c r="O3480" s="51">
        <v>4518.1000000000004</v>
      </c>
      <c r="P3480" s="51">
        <v>4695.66</v>
      </c>
      <c r="Q3480" s="51">
        <v>4760.6499999999996</v>
      </c>
      <c r="R3480" s="51">
        <v>4751.93</v>
      </c>
      <c r="S3480" s="51">
        <v>4673.6000000000004</v>
      </c>
      <c r="T3480" s="51">
        <v>4684</v>
      </c>
      <c r="U3480" s="51">
        <v>2020</v>
      </c>
    </row>
    <row r="3481" spans="1:21" ht="15.5">
      <c r="A3481" s="51">
        <v>536</v>
      </c>
      <c r="B3481" s="51" t="s">
        <v>1081</v>
      </c>
      <c r="C3481" s="51" t="s">
        <v>389</v>
      </c>
      <c r="D3481" s="51" t="str">
        <f t="shared" si="54"/>
        <v>NID_NGDPIndonesia</v>
      </c>
      <c r="E3481" s="51" t="s">
        <v>294</v>
      </c>
      <c r="F3481" s="51" t="s">
        <v>390</v>
      </c>
      <c r="G3481" s="51" t="s">
        <v>391</v>
      </c>
      <c r="H3481" s="51" t="s">
        <v>392</v>
      </c>
      <c r="I3481" s="51"/>
      <c r="J3481" s="51" t="s">
        <v>1082</v>
      </c>
      <c r="K3481" s="51">
        <v>35.072000000000003</v>
      </c>
      <c r="L3481" s="51">
        <v>33.831000000000003</v>
      </c>
      <c r="M3481" s="51">
        <v>34.6</v>
      </c>
      <c r="N3481" s="51">
        <v>34.063000000000002</v>
      </c>
      <c r="O3481" s="51">
        <v>33.859000000000002</v>
      </c>
      <c r="P3481" s="51">
        <v>33.710999999999999</v>
      </c>
      <c r="Q3481" s="51">
        <v>34.570999999999998</v>
      </c>
      <c r="R3481" s="51">
        <v>33.78</v>
      </c>
      <c r="S3481" s="51">
        <v>32.366999999999997</v>
      </c>
      <c r="T3481" s="51">
        <v>32.453000000000003</v>
      </c>
      <c r="U3481" s="51">
        <v>2020</v>
      </c>
    </row>
    <row r="3482" spans="1:21" ht="15.5">
      <c r="A3482" s="51">
        <v>536</v>
      </c>
      <c r="B3482" s="51" t="s">
        <v>1081</v>
      </c>
      <c r="C3482" s="51" t="s">
        <v>393</v>
      </c>
      <c r="D3482" s="51" t="str">
        <f t="shared" si="54"/>
        <v>NGSD_NGDPIndonesia</v>
      </c>
      <c r="E3482" s="51" t="s">
        <v>294</v>
      </c>
      <c r="F3482" s="51" t="s">
        <v>394</v>
      </c>
      <c r="G3482" s="51" t="s">
        <v>395</v>
      </c>
      <c r="H3482" s="51" t="s">
        <v>392</v>
      </c>
      <c r="I3482" s="51"/>
      <c r="J3482" s="51" t="s">
        <v>1082</v>
      </c>
      <c r="K3482" s="51">
        <v>32.414999999999999</v>
      </c>
      <c r="L3482" s="51">
        <v>30.655999999999999</v>
      </c>
      <c r="M3482" s="51">
        <v>31.513000000000002</v>
      </c>
      <c r="N3482" s="51">
        <v>32.027999999999999</v>
      </c>
      <c r="O3482" s="51">
        <v>32.04</v>
      </c>
      <c r="P3482" s="51">
        <v>32.116</v>
      </c>
      <c r="Q3482" s="51">
        <v>31.632999999999999</v>
      </c>
      <c r="R3482" s="51">
        <v>31.077000000000002</v>
      </c>
      <c r="S3482" s="51">
        <v>31.92</v>
      </c>
      <c r="T3482" s="51">
        <v>31.152999999999999</v>
      </c>
      <c r="U3482" s="51">
        <v>2020</v>
      </c>
    </row>
    <row r="3483" spans="1:21" ht="15.5">
      <c r="A3483" s="51">
        <v>536</v>
      </c>
      <c r="B3483" s="51" t="s">
        <v>1081</v>
      </c>
      <c r="C3483" s="51" t="s">
        <v>396</v>
      </c>
      <c r="D3483" s="51" t="str">
        <f t="shared" si="54"/>
        <v>PCPIIndonesia</v>
      </c>
      <c r="E3483" s="51" t="s">
        <v>294</v>
      </c>
      <c r="F3483" s="51" t="s">
        <v>397</v>
      </c>
      <c r="G3483" s="51" t="s">
        <v>398</v>
      </c>
      <c r="H3483" s="51" t="s">
        <v>360</v>
      </c>
      <c r="I3483" s="51"/>
      <c r="J3483" s="51" t="s">
        <v>1083</v>
      </c>
      <c r="K3483" s="51">
        <v>74.807000000000002</v>
      </c>
      <c r="L3483" s="51">
        <v>79.602999999999994</v>
      </c>
      <c r="M3483" s="51">
        <v>84.694999999999993</v>
      </c>
      <c r="N3483" s="51">
        <v>90.082999999999998</v>
      </c>
      <c r="O3483" s="51">
        <v>93.26</v>
      </c>
      <c r="P3483" s="51">
        <v>96.813000000000002</v>
      </c>
      <c r="Q3483" s="51">
        <v>99.998999999999995</v>
      </c>
      <c r="R3483" s="51">
        <v>102.819</v>
      </c>
      <c r="S3483" s="51">
        <v>104.90900000000001</v>
      </c>
      <c r="T3483" s="51">
        <v>107.059</v>
      </c>
      <c r="U3483" s="51">
        <v>2020</v>
      </c>
    </row>
    <row r="3484" spans="1:21" ht="15.5">
      <c r="A3484" s="51">
        <v>536</v>
      </c>
      <c r="B3484" s="51" t="s">
        <v>1081</v>
      </c>
      <c r="C3484" s="51" t="s">
        <v>400</v>
      </c>
      <c r="D3484" s="51" t="str">
        <f t="shared" si="54"/>
        <v>PCPIPCHIndonesia</v>
      </c>
      <c r="E3484" s="51" t="s">
        <v>294</v>
      </c>
      <c r="F3484" s="51" t="s">
        <v>397</v>
      </c>
      <c r="G3484" s="51" t="s">
        <v>401</v>
      </c>
      <c r="H3484" s="51" t="s">
        <v>347</v>
      </c>
      <c r="I3484" s="51"/>
      <c r="J3484" s="51" t="s">
        <v>402</v>
      </c>
      <c r="K3484" s="51">
        <v>3.9809999999999999</v>
      </c>
      <c r="L3484" s="51">
        <v>6.4109999999999996</v>
      </c>
      <c r="M3484" s="51">
        <v>6.3970000000000002</v>
      </c>
      <c r="N3484" s="51">
        <v>6.3609999999999998</v>
      </c>
      <c r="O3484" s="51">
        <v>3.5270000000000001</v>
      </c>
      <c r="P3484" s="51">
        <v>3.8090000000000002</v>
      </c>
      <c r="Q3484" s="51">
        <v>3.2919999999999998</v>
      </c>
      <c r="R3484" s="51">
        <v>2.82</v>
      </c>
      <c r="S3484" s="51">
        <v>2.0329999999999999</v>
      </c>
      <c r="T3484" s="51">
        <v>2.0489999999999999</v>
      </c>
      <c r="U3484" s="51">
        <v>2020</v>
      </c>
    </row>
    <row r="3485" spans="1:21" ht="15.5">
      <c r="A3485" s="51">
        <v>536</v>
      </c>
      <c r="B3485" s="51" t="s">
        <v>1081</v>
      </c>
      <c r="C3485" s="51" t="s">
        <v>403</v>
      </c>
      <c r="D3485" s="51" t="str">
        <f t="shared" si="54"/>
        <v>PCPIEIndonesia</v>
      </c>
      <c r="E3485" s="51" t="s">
        <v>294</v>
      </c>
      <c r="F3485" s="51" t="s">
        <v>404</v>
      </c>
      <c r="G3485" s="51" t="s">
        <v>405</v>
      </c>
      <c r="H3485" s="51" t="s">
        <v>360</v>
      </c>
      <c r="I3485" s="51"/>
      <c r="J3485" s="51" t="s">
        <v>1083</v>
      </c>
      <c r="K3485" s="51">
        <v>76.010000000000005</v>
      </c>
      <c r="L3485" s="51">
        <v>82.15</v>
      </c>
      <c r="M3485" s="51">
        <v>89.02</v>
      </c>
      <c r="N3485" s="51">
        <v>92.01</v>
      </c>
      <c r="O3485" s="51">
        <v>94.79</v>
      </c>
      <c r="P3485" s="51">
        <v>98.21</v>
      </c>
      <c r="Q3485" s="51">
        <v>101.31</v>
      </c>
      <c r="R3485" s="51">
        <v>103.93</v>
      </c>
      <c r="S3485" s="51">
        <v>105.68</v>
      </c>
      <c r="T3485" s="51">
        <v>108.613</v>
      </c>
      <c r="U3485" s="51">
        <v>2020</v>
      </c>
    </row>
    <row r="3486" spans="1:21" ht="15.5">
      <c r="A3486" s="51">
        <v>536</v>
      </c>
      <c r="B3486" s="51" t="s">
        <v>1081</v>
      </c>
      <c r="C3486" s="51" t="s">
        <v>406</v>
      </c>
      <c r="D3486" s="51" t="str">
        <f t="shared" si="54"/>
        <v>PCPIEPCHIndonesia</v>
      </c>
      <c r="E3486" s="51" t="s">
        <v>294</v>
      </c>
      <c r="F3486" s="51" t="s">
        <v>404</v>
      </c>
      <c r="G3486" s="51" t="s">
        <v>407</v>
      </c>
      <c r="H3486" s="51" t="s">
        <v>347</v>
      </c>
      <c r="I3486" s="51"/>
      <c r="J3486" s="51" t="s">
        <v>408</v>
      </c>
      <c r="K3486" s="51">
        <v>3.6549999999999998</v>
      </c>
      <c r="L3486" s="51">
        <v>8.0779999999999994</v>
      </c>
      <c r="M3486" s="51">
        <v>8.3629999999999995</v>
      </c>
      <c r="N3486" s="51">
        <v>3.359</v>
      </c>
      <c r="O3486" s="51">
        <v>3.0209999999999999</v>
      </c>
      <c r="P3486" s="51">
        <v>3.6080000000000001</v>
      </c>
      <c r="Q3486" s="51">
        <v>3.157</v>
      </c>
      <c r="R3486" s="51">
        <v>2.5859999999999999</v>
      </c>
      <c r="S3486" s="51">
        <v>1.6839999999999999</v>
      </c>
      <c r="T3486" s="51">
        <v>2.7749999999999999</v>
      </c>
      <c r="U3486" s="51">
        <v>2020</v>
      </c>
    </row>
    <row r="3487" spans="1:21" ht="15.5">
      <c r="A3487" s="51">
        <v>536</v>
      </c>
      <c r="B3487" s="51" t="s">
        <v>1081</v>
      </c>
      <c r="C3487" s="51" t="s">
        <v>409</v>
      </c>
      <c r="D3487" s="51" t="str">
        <f t="shared" si="54"/>
        <v>FLIBOR6Indonesia</v>
      </c>
      <c r="E3487" s="51" t="s">
        <v>294</v>
      </c>
      <c r="F3487" s="51" t="s">
        <v>410</v>
      </c>
      <c r="G3487" s="51"/>
      <c r="H3487" s="51" t="s">
        <v>384</v>
      </c>
      <c r="I3487" s="51"/>
      <c r="J3487" s="51"/>
      <c r="K3487" s="51"/>
      <c r="L3487" s="51"/>
      <c r="M3487" s="51"/>
      <c r="N3487" s="51"/>
      <c r="O3487" s="51"/>
      <c r="P3487" s="51"/>
      <c r="Q3487" s="51"/>
      <c r="R3487" s="51"/>
      <c r="S3487" s="51"/>
      <c r="T3487" s="51"/>
      <c r="U3487" s="51"/>
    </row>
    <row r="3488" spans="1:21" ht="15.5">
      <c r="A3488" s="51">
        <v>536</v>
      </c>
      <c r="B3488" s="51" t="s">
        <v>1081</v>
      </c>
      <c r="C3488" s="51" t="s">
        <v>411</v>
      </c>
      <c r="D3488" s="51" t="str">
        <f t="shared" si="54"/>
        <v>TM_RPCHIndonesia</v>
      </c>
      <c r="E3488" s="51" t="s">
        <v>294</v>
      </c>
      <c r="F3488" s="51" t="s">
        <v>412</v>
      </c>
      <c r="G3488" s="51" t="s">
        <v>413</v>
      </c>
      <c r="H3488" s="51" t="s">
        <v>347</v>
      </c>
      <c r="I3488" s="51"/>
      <c r="J3488" s="51" t="s">
        <v>1084</v>
      </c>
      <c r="K3488" s="51">
        <v>15.831</v>
      </c>
      <c r="L3488" s="51">
        <v>1.081</v>
      </c>
      <c r="M3488" s="51">
        <v>1.0999999999999999E-2</v>
      </c>
      <c r="N3488" s="51">
        <v>-7.4329999999999998</v>
      </c>
      <c r="O3488" s="51">
        <v>1.226</v>
      </c>
      <c r="P3488" s="51">
        <v>10.356999999999999</v>
      </c>
      <c r="Q3488" s="51">
        <v>14.144</v>
      </c>
      <c r="R3488" s="51">
        <v>-9.2579999999999991</v>
      </c>
      <c r="S3488" s="51">
        <v>-14.571999999999999</v>
      </c>
      <c r="T3488" s="51">
        <v>11.999000000000001</v>
      </c>
      <c r="U3488" s="51">
        <v>2020</v>
      </c>
    </row>
    <row r="3489" spans="1:21" ht="15.5">
      <c r="A3489" s="51">
        <v>536</v>
      </c>
      <c r="B3489" s="51" t="s">
        <v>1081</v>
      </c>
      <c r="C3489" s="51" t="s">
        <v>415</v>
      </c>
      <c r="D3489" s="51" t="str">
        <f t="shared" si="54"/>
        <v>TMG_RPCHIndonesia</v>
      </c>
      <c r="E3489" s="51" t="s">
        <v>294</v>
      </c>
      <c r="F3489" s="51" t="s">
        <v>416</v>
      </c>
      <c r="G3489" s="51" t="s">
        <v>417</v>
      </c>
      <c r="H3489" s="51" t="s">
        <v>347</v>
      </c>
      <c r="I3489" s="51"/>
      <c r="J3489" s="51" t="s">
        <v>1084</v>
      </c>
      <c r="K3489" s="51">
        <v>15.831</v>
      </c>
      <c r="L3489" s="51">
        <v>1.081</v>
      </c>
      <c r="M3489" s="51">
        <v>1.0999999999999999E-2</v>
      </c>
      <c r="N3489" s="51">
        <v>-7.4329999999999998</v>
      </c>
      <c r="O3489" s="51">
        <v>1.226</v>
      </c>
      <c r="P3489" s="51">
        <v>10.356999999999999</v>
      </c>
      <c r="Q3489" s="51">
        <v>14.144</v>
      </c>
      <c r="R3489" s="51">
        <v>-9.2579999999999991</v>
      </c>
      <c r="S3489" s="51">
        <v>-14.571999999999999</v>
      </c>
      <c r="T3489" s="51">
        <v>11.999000000000001</v>
      </c>
      <c r="U3489" s="51">
        <v>2020</v>
      </c>
    </row>
    <row r="3490" spans="1:21" ht="15.5">
      <c r="A3490" s="51">
        <v>536</v>
      </c>
      <c r="B3490" s="51" t="s">
        <v>1081</v>
      </c>
      <c r="C3490" s="51" t="s">
        <v>418</v>
      </c>
      <c r="D3490" s="51" t="str">
        <f t="shared" si="54"/>
        <v>TX_RPCHIndonesia</v>
      </c>
      <c r="E3490" s="51" t="s">
        <v>294</v>
      </c>
      <c r="F3490" s="51" t="s">
        <v>419</v>
      </c>
      <c r="G3490" s="51" t="s">
        <v>420</v>
      </c>
      <c r="H3490" s="51" t="s">
        <v>347</v>
      </c>
      <c r="I3490" s="51"/>
      <c r="J3490" s="51" t="s">
        <v>1084</v>
      </c>
      <c r="K3490" s="51">
        <v>2.2930000000000001</v>
      </c>
      <c r="L3490" s="51">
        <v>1.768</v>
      </c>
      <c r="M3490" s="51">
        <v>-0.27</v>
      </c>
      <c r="N3490" s="51">
        <v>-3.798</v>
      </c>
      <c r="O3490" s="51">
        <v>-0.76500000000000001</v>
      </c>
      <c r="P3490" s="51">
        <v>12.555999999999999</v>
      </c>
      <c r="Q3490" s="51">
        <v>6.1870000000000003</v>
      </c>
      <c r="R3490" s="51">
        <v>-6.7430000000000003</v>
      </c>
      <c r="S3490" s="51">
        <v>-3.6139999999999999</v>
      </c>
      <c r="T3490" s="51">
        <v>9.1</v>
      </c>
      <c r="U3490" s="51">
        <v>2020</v>
      </c>
    </row>
    <row r="3491" spans="1:21" ht="15.5">
      <c r="A3491" s="51">
        <v>536</v>
      </c>
      <c r="B3491" s="51" t="s">
        <v>1081</v>
      </c>
      <c r="C3491" s="51" t="s">
        <v>421</v>
      </c>
      <c r="D3491" s="51" t="str">
        <f t="shared" si="54"/>
        <v>TXG_RPCHIndonesia</v>
      </c>
      <c r="E3491" s="51" t="s">
        <v>294</v>
      </c>
      <c r="F3491" s="51" t="s">
        <v>422</v>
      </c>
      <c r="G3491" s="51" t="s">
        <v>423</v>
      </c>
      <c r="H3491" s="51" t="s">
        <v>347</v>
      </c>
      <c r="I3491" s="51"/>
      <c r="J3491" s="51" t="s">
        <v>1084</v>
      </c>
      <c r="K3491" s="51">
        <v>2.2930000000000001</v>
      </c>
      <c r="L3491" s="51">
        <v>1.768</v>
      </c>
      <c r="M3491" s="51">
        <v>-0.27</v>
      </c>
      <c r="N3491" s="51">
        <v>-3.798</v>
      </c>
      <c r="O3491" s="51">
        <v>-0.76500000000000001</v>
      </c>
      <c r="P3491" s="51">
        <v>12.555999999999999</v>
      </c>
      <c r="Q3491" s="51">
        <v>6.1870000000000003</v>
      </c>
      <c r="R3491" s="51">
        <v>-6.7430000000000003</v>
      </c>
      <c r="S3491" s="51">
        <v>-3.6139999999999999</v>
      </c>
      <c r="T3491" s="51">
        <v>9.1</v>
      </c>
      <c r="U3491" s="51">
        <v>2020</v>
      </c>
    </row>
    <row r="3492" spans="1:21" ht="15.5">
      <c r="A3492" s="51">
        <v>536</v>
      </c>
      <c r="B3492" s="51" t="s">
        <v>1081</v>
      </c>
      <c r="C3492" s="51" t="s">
        <v>424</v>
      </c>
      <c r="D3492" s="51" t="str">
        <f t="shared" si="54"/>
        <v>LURIndonesia</v>
      </c>
      <c r="E3492" s="51" t="s">
        <v>294</v>
      </c>
      <c r="F3492" s="51" t="s">
        <v>425</v>
      </c>
      <c r="G3492" s="51" t="s">
        <v>426</v>
      </c>
      <c r="H3492" s="51" t="s">
        <v>427</v>
      </c>
      <c r="I3492" s="51"/>
      <c r="J3492" s="51" t="s">
        <v>1085</v>
      </c>
      <c r="K3492" s="51">
        <v>6.14</v>
      </c>
      <c r="L3492" s="51">
        <v>6.25</v>
      </c>
      <c r="M3492" s="51">
        <v>5.94</v>
      </c>
      <c r="N3492" s="51">
        <v>6.18</v>
      </c>
      <c r="O3492" s="51">
        <v>5.61</v>
      </c>
      <c r="P3492" s="51">
        <v>5.5</v>
      </c>
      <c r="Q3492" s="51">
        <v>5.34</v>
      </c>
      <c r="R3492" s="51">
        <v>5.28</v>
      </c>
      <c r="S3492" s="51">
        <v>7.07</v>
      </c>
      <c r="T3492" s="51">
        <v>6.5</v>
      </c>
      <c r="U3492" s="51">
        <v>2020</v>
      </c>
    </row>
    <row r="3493" spans="1:21" ht="15.5">
      <c r="A3493" s="51">
        <v>536</v>
      </c>
      <c r="B3493" s="51" t="s">
        <v>1081</v>
      </c>
      <c r="C3493" s="51" t="s">
        <v>428</v>
      </c>
      <c r="D3493" s="51" t="str">
        <f t="shared" si="54"/>
        <v>LEIndonesia</v>
      </c>
      <c r="E3493" s="51" t="s">
        <v>294</v>
      </c>
      <c r="F3493" s="51" t="s">
        <v>429</v>
      </c>
      <c r="G3493" s="51" t="s">
        <v>430</v>
      </c>
      <c r="H3493" s="51" t="s">
        <v>431</v>
      </c>
      <c r="I3493" s="51" t="s">
        <v>432</v>
      </c>
      <c r="J3493" s="51"/>
      <c r="K3493" s="51"/>
      <c r="L3493" s="51"/>
      <c r="M3493" s="51"/>
      <c r="N3493" s="51"/>
      <c r="O3493" s="51"/>
      <c r="P3493" s="51"/>
      <c r="Q3493" s="51"/>
      <c r="R3493" s="51"/>
      <c r="S3493" s="51"/>
      <c r="T3493" s="51"/>
      <c r="U3493" s="51"/>
    </row>
    <row r="3494" spans="1:21" ht="15.5">
      <c r="A3494" s="51">
        <v>536</v>
      </c>
      <c r="B3494" s="51" t="s">
        <v>1081</v>
      </c>
      <c r="C3494" s="51" t="s">
        <v>433</v>
      </c>
      <c r="D3494" s="51" t="str">
        <f t="shared" si="54"/>
        <v>LPIndonesia</v>
      </c>
      <c r="E3494" s="51" t="s">
        <v>294</v>
      </c>
      <c r="F3494" s="51" t="s">
        <v>434</v>
      </c>
      <c r="G3494" s="51" t="s">
        <v>435</v>
      </c>
      <c r="H3494" s="51" t="s">
        <v>431</v>
      </c>
      <c r="I3494" s="51" t="s">
        <v>432</v>
      </c>
      <c r="J3494" s="51" t="s">
        <v>1086</v>
      </c>
      <c r="K3494" s="51">
        <v>245.42500000000001</v>
      </c>
      <c r="L3494" s="51">
        <v>248.81800000000001</v>
      </c>
      <c r="M3494" s="51">
        <v>252.16499999999999</v>
      </c>
      <c r="N3494" s="51">
        <v>255.58799999999999</v>
      </c>
      <c r="O3494" s="51">
        <v>258.49700000000001</v>
      </c>
      <c r="P3494" s="51">
        <v>261.35599999999999</v>
      </c>
      <c r="Q3494" s="51">
        <v>264.16199999999998</v>
      </c>
      <c r="R3494" s="51">
        <v>266.91199999999998</v>
      </c>
      <c r="S3494" s="51">
        <v>270.20400000000001</v>
      </c>
      <c r="T3494" s="51">
        <v>272.24900000000002</v>
      </c>
      <c r="U3494" s="51">
        <v>2020</v>
      </c>
    </row>
    <row r="3495" spans="1:21" ht="15.5">
      <c r="A3495" s="51">
        <v>536</v>
      </c>
      <c r="B3495" s="51" t="s">
        <v>1081</v>
      </c>
      <c r="C3495" s="51" t="s">
        <v>437</v>
      </c>
      <c r="D3495" s="51" t="str">
        <f t="shared" si="54"/>
        <v>GGRIndonesia</v>
      </c>
      <c r="E3495" s="51" t="s">
        <v>294</v>
      </c>
      <c r="F3495" s="51" t="s">
        <v>438</v>
      </c>
      <c r="G3495" s="51" t="s">
        <v>439</v>
      </c>
      <c r="H3495" s="51" t="s">
        <v>342</v>
      </c>
      <c r="I3495" s="51" t="s">
        <v>343</v>
      </c>
      <c r="J3495" s="51" t="s">
        <v>1087</v>
      </c>
      <c r="K3495" s="51">
        <v>1486152.64</v>
      </c>
      <c r="L3495" s="51">
        <v>1609899.88</v>
      </c>
      <c r="M3495" s="51">
        <v>1739834.56</v>
      </c>
      <c r="N3495" s="51">
        <v>1714502.34</v>
      </c>
      <c r="O3495" s="51">
        <v>1778097.89</v>
      </c>
      <c r="P3495" s="51">
        <v>1909821.24</v>
      </c>
      <c r="Q3495" s="51">
        <v>2208120.4900000002</v>
      </c>
      <c r="R3495" s="51">
        <v>2240879.19</v>
      </c>
      <c r="S3495" s="51">
        <v>1908408.87</v>
      </c>
      <c r="T3495" s="51">
        <v>2037957.96</v>
      </c>
      <c r="U3495" s="51">
        <v>2020</v>
      </c>
    </row>
    <row r="3496" spans="1:21" ht="15.5">
      <c r="A3496" s="51">
        <v>536</v>
      </c>
      <c r="B3496" s="51" t="s">
        <v>1081</v>
      </c>
      <c r="C3496" s="51" t="s">
        <v>441</v>
      </c>
      <c r="D3496" s="51" t="str">
        <f t="shared" si="54"/>
        <v>GGR_NGDPIndonesia</v>
      </c>
      <c r="E3496" s="51" t="s">
        <v>294</v>
      </c>
      <c r="F3496" s="51" t="s">
        <v>438</v>
      </c>
      <c r="G3496" s="51" t="s">
        <v>439</v>
      </c>
      <c r="H3496" s="51" t="s">
        <v>392</v>
      </c>
      <c r="I3496" s="51"/>
      <c r="J3496" s="51" t="s">
        <v>442</v>
      </c>
      <c r="K3496" s="51">
        <v>17.248999999999999</v>
      </c>
      <c r="L3496" s="51">
        <v>16.864000000000001</v>
      </c>
      <c r="M3496" s="51">
        <v>16.460999999999999</v>
      </c>
      <c r="N3496" s="51">
        <v>14.875</v>
      </c>
      <c r="O3496" s="51">
        <v>14.337999999999999</v>
      </c>
      <c r="P3496" s="51">
        <v>14.053000000000001</v>
      </c>
      <c r="Q3496" s="51">
        <v>14.881</v>
      </c>
      <c r="R3496" s="51">
        <v>14.154</v>
      </c>
      <c r="S3496" s="51">
        <v>12.365</v>
      </c>
      <c r="T3496" s="51">
        <v>12.404999999999999</v>
      </c>
      <c r="U3496" s="51">
        <v>2020</v>
      </c>
    </row>
    <row r="3497" spans="1:21" ht="15.5">
      <c r="A3497" s="51">
        <v>536</v>
      </c>
      <c r="B3497" s="51" t="s">
        <v>1081</v>
      </c>
      <c r="C3497" s="51" t="s">
        <v>443</v>
      </c>
      <c r="D3497" s="51" t="str">
        <f t="shared" si="54"/>
        <v>GGXIndonesia</v>
      </c>
      <c r="E3497" s="51" t="s">
        <v>294</v>
      </c>
      <c r="F3497" s="51" t="s">
        <v>444</v>
      </c>
      <c r="G3497" s="51" t="s">
        <v>445</v>
      </c>
      <c r="H3497" s="51" t="s">
        <v>342</v>
      </c>
      <c r="I3497" s="51" t="s">
        <v>343</v>
      </c>
      <c r="J3497" s="51" t="s">
        <v>1087</v>
      </c>
      <c r="K3497" s="51">
        <v>1622837.25</v>
      </c>
      <c r="L3497" s="51">
        <v>1821515.84</v>
      </c>
      <c r="M3497" s="51">
        <v>1966625.29</v>
      </c>
      <c r="N3497" s="51">
        <v>2014591.08</v>
      </c>
      <c r="O3497" s="51">
        <v>2086438.83</v>
      </c>
      <c r="P3497" s="51">
        <v>2250798.2400000002</v>
      </c>
      <c r="Q3497" s="51">
        <v>2467820.4900000002</v>
      </c>
      <c r="R3497" s="51">
        <v>2593822.9900000002</v>
      </c>
      <c r="S3497" s="51">
        <v>2813922.47</v>
      </c>
      <c r="T3497" s="51">
        <v>3044291.65</v>
      </c>
      <c r="U3497" s="51">
        <v>2020</v>
      </c>
    </row>
    <row r="3498" spans="1:21" ht="15.5">
      <c r="A3498" s="51">
        <v>536</v>
      </c>
      <c r="B3498" s="51" t="s">
        <v>1081</v>
      </c>
      <c r="C3498" s="51" t="s">
        <v>446</v>
      </c>
      <c r="D3498" s="51" t="str">
        <f t="shared" si="54"/>
        <v>GGX_NGDPIndonesia</v>
      </c>
      <c r="E3498" s="51" t="s">
        <v>294</v>
      </c>
      <c r="F3498" s="51" t="s">
        <v>444</v>
      </c>
      <c r="G3498" s="51" t="s">
        <v>445</v>
      </c>
      <c r="H3498" s="51" t="s">
        <v>392</v>
      </c>
      <c r="I3498" s="51"/>
      <c r="J3498" s="51" t="s">
        <v>447</v>
      </c>
      <c r="K3498" s="51">
        <v>18.835999999999999</v>
      </c>
      <c r="L3498" s="51">
        <v>19.081</v>
      </c>
      <c r="M3498" s="51">
        <v>18.606000000000002</v>
      </c>
      <c r="N3498" s="51">
        <v>17.478000000000002</v>
      </c>
      <c r="O3498" s="51">
        <v>16.824000000000002</v>
      </c>
      <c r="P3498" s="51">
        <v>16.562000000000001</v>
      </c>
      <c r="Q3498" s="51">
        <v>16.631</v>
      </c>
      <c r="R3498" s="51">
        <v>16.382999999999999</v>
      </c>
      <c r="S3498" s="51">
        <v>18.231999999999999</v>
      </c>
      <c r="T3498" s="51">
        <v>18.530999999999999</v>
      </c>
      <c r="U3498" s="51">
        <v>2020</v>
      </c>
    </row>
    <row r="3499" spans="1:21" ht="15.5">
      <c r="A3499" s="51">
        <v>536</v>
      </c>
      <c r="B3499" s="51" t="s">
        <v>1081</v>
      </c>
      <c r="C3499" s="51" t="s">
        <v>448</v>
      </c>
      <c r="D3499" s="51" t="str">
        <f t="shared" si="54"/>
        <v>GGXCNLIndonesia</v>
      </c>
      <c r="E3499" s="51" t="s">
        <v>294</v>
      </c>
      <c r="F3499" s="51" t="s">
        <v>449</v>
      </c>
      <c r="G3499" s="51" t="s">
        <v>450</v>
      </c>
      <c r="H3499" s="51" t="s">
        <v>342</v>
      </c>
      <c r="I3499" s="51" t="s">
        <v>343</v>
      </c>
      <c r="J3499" s="51" t="s">
        <v>1087</v>
      </c>
      <c r="K3499" s="51">
        <v>-136684.6</v>
      </c>
      <c r="L3499" s="51">
        <v>-211615.96</v>
      </c>
      <c r="M3499" s="51">
        <v>-226790.73</v>
      </c>
      <c r="N3499" s="51">
        <v>-300088.74</v>
      </c>
      <c r="O3499" s="51">
        <v>-308340.94</v>
      </c>
      <c r="P3499" s="51">
        <v>-340977</v>
      </c>
      <c r="Q3499" s="51">
        <v>-259700</v>
      </c>
      <c r="R3499" s="51">
        <v>-352943.8</v>
      </c>
      <c r="S3499" s="51">
        <v>-905513.6</v>
      </c>
      <c r="T3499" s="51">
        <v>-1006333.69</v>
      </c>
      <c r="U3499" s="51">
        <v>2020</v>
      </c>
    </row>
    <row r="3500" spans="1:21" ht="15.5">
      <c r="A3500" s="51">
        <v>536</v>
      </c>
      <c r="B3500" s="51" t="s">
        <v>1081</v>
      </c>
      <c r="C3500" s="51" t="s">
        <v>451</v>
      </c>
      <c r="D3500" s="51" t="str">
        <f t="shared" si="54"/>
        <v>GGXCNL_NGDPIndonesia</v>
      </c>
      <c r="E3500" s="51" t="s">
        <v>294</v>
      </c>
      <c r="F3500" s="51" t="s">
        <v>449</v>
      </c>
      <c r="G3500" s="51" t="s">
        <v>450</v>
      </c>
      <c r="H3500" s="51" t="s">
        <v>392</v>
      </c>
      <c r="I3500" s="51"/>
      <c r="J3500" s="51" t="s">
        <v>452</v>
      </c>
      <c r="K3500" s="51">
        <v>-1.5860000000000001</v>
      </c>
      <c r="L3500" s="51">
        <v>-2.2170000000000001</v>
      </c>
      <c r="M3500" s="51">
        <v>-2.1459999999999999</v>
      </c>
      <c r="N3500" s="51">
        <v>-2.6040000000000001</v>
      </c>
      <c r="O3500" s="51">
        <v>-2.4860000000000002</v>
      </c>
      <c r="P3500" s="51">
        <v>-2.5089999999999999</v>
      </c>
      <c r="Q3500" s="51">
        <v>-1.75</v>
      </c>
      <c r="R3500" s="51">
        <v>-2.2290000000000001</v>
      </c>
      <c r="S3500" s="51">
        <v>-5.867</v>
      </c>
      <c r="T3500" s="51">
        <v>-6.1260000000000003</v>
      </c>
      <c r="U3500" s="51">
        <v>2020</v>
      </c>
    </row>
    <row r="3501" spans="1:21" ht="15.5">
      <c r="A3501" s="51">
        <v>536</v>
      </c>
      <c r="B3501" s="51" t="s">
        <v>1081</v>
      </c>
      <c r="C3501" s="51" t="s">
        <v>453</v>
      </c>
      <c r="D3501" s="51" t="str">
        <f t="shared" si="54"/>
        <v>GGSBIndonesia</v>
      </c>
      <c r="E3501" s="51" t="s">
        <v>294</v>
      </c>
      <c r="F3501" s="51" t="s">
        <v>454</v>
      </c>
      <c r="G3501" s="51" t="s">
        <v>455</v>
      </c>
      <c r="H3501" s="51" t="s">
        <v>342</v>
      </c>
      <c r="I3501" s="51" t="s">
        <v>343</v>
      </c>
      <c r="J3501" s="51" t="s">
        <v>1087</v>
      </c>
      <c r="K3501" s="51">
        <v>-163960.84</v>
      </c>
      <c r="L3501" s="51">
        <v>-239516.49</v>
      </c>
      <c r="M3501" s="51">
        <v>-245255.17</v>
      </c>
      <c r="N3501" s="51">
        <v>-306198.31</v>
      </c>
      <c r="O3501" s="51">
        <v>-305906.3</v>
      </c>
      <c r="P3501" s="51">
        <v>-330716.14</v>
      </c>
      <c r="Q3501" s="51">
        <v>-251549.84</v>
      </c>
      <c r="R3501" s="51">
        <v>-344824.63</v>
      </c>
      <c r="S3501" s="51">
        <v>-769038.77</v>
      </c>
      <c r="T3501" s="51">
        <v>-881124.3</v>
      </c>
      <c r="U3501" s="51">
        <v>2020</v>
      </c>
    </row>
    <row r="3502" spans="1:21" ht="15.5">
      <c r="A3502" s="51">
        <v>536</v>
      </c>
      <c r="B3502" s="51" t="s">
        <v>1081</v>
      </c>
      <c r="C3502" s="51" t="s">
        <v>456</v>
      </c>
      <c r="D3502" s="51" t="str">
        <f t="shared" si="54"/>
        <v>GGSB_NPGDPIndonesia</v>
      </c>
      <c r="E3502" s="51" t="s">
        <v>294</v>
      </c>
      <c r="F3502" s="51" t="s">
        <v>454</v>
      </c>
      <c r="G3502" s="51" t="s">
        <v>455</v>
      </c>
      <c r="H3502" s="51" t="s">
        <v>380</v>
      </c>
      <c r="I3502" s="51"/>
      <c r="J3502" s="51" t="s">
        <v>505</v>
      </c>
      <c r="K3502" s="51">
        <v>-1.9350000000000001</v>
      </c>
      <c r="L3502" s="51">
        <v>-2.5470000000000002</v>
      </c>
      <c r="M3502" s="51">
        <v>-2.3420000000000001</v>
      </c>
      <c r="N3502" s="51">
        <v>-2.665</v>
      </c>
      <c r="O3502" s="51">
        <v>-2.464</v>
      </c>
      <c r="P3502" s="51">
        <v>-2.4220000000000002</v>
      </c>
      <c r="Q3502" s="51">
        <v>-1.69</v>
      </c>
      <c r="R3502" s="51">
        <v>-2.1709999999999998</v>
      </c>
      <c r="S3502" s="51">
        <v>-4.7409999999999997</v>
      </c>
      <c r="T3502" s="51">
        <v>-5.1429999999999998</v>
      </c>
      <c r="U3502" s="51">
        <v>2020</v>
      </c>
    </row>
    <row r="3503" spans="1:21" ht="15.5">
      <c r="A3503" s="51">
        <v>536</v>
      </c>
      <c r="B3503" s="51" t="s">
        <v>1081</v>
      </c>
      <c r="C3503" s="51" t="s">
        <v>457</v>
      </c>
      <c r="D3503" s="51" t="str">
        <f t="shared" si="54"/>
        <v>GGXONLBIndonesia</v>
      </c>
      <c r="E3503" s="51" t="s">
        <v>294</v>
      </c>
      <c r="F3503" s="51" t="s">
        <v>458</v>
      </c>
      <c r="G3503" s="51" t="s">
        <v>459</v>
      </c>
      <c r="H3503" s="51" t="s">
        <v>342</v>
      </c>
      <c r="I3503" s="51" t="s">
        <v>343</v>
      </c>
      <c r="J3503" s="51" t="s">
        <v>1087</v>
      </c>
      <c r="K3503" s="51">
        <v>-36168.61</v>
      </c>
      <c r="L3503" s="51">
        <v>-98580.47</v>
      </c>
      <c r="M3503" s="51">
        <v>-93349.73</v>
      </c>
      <c r="N3503" s="51">
        <v>-144078.99</v>
      </c>
      <c r="O3503" s="51">
        <v>-125579.67</v>
      </c>
      <c r="P3503" s="51">
        <v>-124409</v>
      </c>
      <c r="Q3503" s="51">
        <v>-1606</v>
      </c>
      <c r="R3503" s="51">
        <v>-77419.5</v>
      </c>
      <c r="S3503" s="51">
        <v>-591430.9</v>
      </c>
      <c r="T3503" s="51">
        <v>-675529.99</v>
      </c>
      <c r="U3503" s="51">
        <v>2020</v>
      </c>
    </row>
    <row r="3504" spans="1:21" ht="15.5">
      <c r="A3504" s="51">
        <v>536</v>
      </c>
      <c r="B3504" s="51" t="s">
        <v>1081</v>
      </c>
      <c r="C3504" s="51" t="s">
        <v>460</v>
      </c>
      <c r="D3504" s="51" t="str">
        <f t="shared" si="54"/>
        <v>GGXONLB_NGDPIndonesia</v>
      </c>
      <c r="E3504" s="51" t="s">
        <v>294</v>
      </c>
      <c r="F3504" s="51" t="s">
        <v>458</v>
      </c>
      <c r="G3504" s="51" t="s">
        <v>459</v>
      </c>
      <c r="H3504" s="51" t="s">
        <v>392</v>
      </c>
      <c r="I3504" s="51"/>
      <c r="J3504" s="51" t="s">
        <v>461</v>
      </c>
      <c r="K3504" s="51">
        <v>-0.42</v>
      </c>
      <c r="L3504" s="51">
        <v>-1.0329999999999999</v>
      </c>
      <c r="M3504" s="51">
        <v>-0.88300000000000001</v>
      </c>
      <c r="N3504" s="51">
        <v>-1.25</v>
      </c>
      <c r="O3504" s="51">
        <v>-1.0129999999999999</v>
      </c>
      <c r="P3504" s="51">
        <v>-0.91500000000000004</v>
      </c>
      <c r="Q3504" s="51">
        <v>-1.0999999999999999E-2</v>
      </c>
      <c r="R3504" s="51">
        <v>-0.48899999999999999</v>
      </c>
      <c r="S3504" s="51">
        <v>-3.8319999999999999</v>
      </c>
      <c r="T3504" s="51">
        <v>-4.1120000000000001</v>
      </c>
      <c r="U3504" s="51">
        <v>2020</v>
      </c>
    </row>
    <row r="3505" spans="1:21" ht="15.5">
      <c r="A3505" s="51">
        <v>536</v>
      </c>
      <c r="B3505" s="51" t="s">
        <v>1081</v>
      </c>
      <c r="C3505" s="51" t="s">
        <v>462</v>
      </c>
      <c r="D3505" s="51" t="str">
        <f t="shared" si="54"/>
        <v>GGXWDNIndonesia</v>
      </c>
      <c r="E3505" s="51" t="s">
        <v>294</v>
      </c>
      <c r="F3505" s="51" t="s">
        <v>463</v>
      </c>
      <c r="G3505" s="51" t="s">
        <v>464</v>
      </c>
      <c r="H3505" s="51" t="s">
        <v>342</v>
      </c>
      <c r="I3505" s="51" t="s">
        <v>343</v>
      </c>
      <c r="J3505" s="51" t="s">
        <v>1087</v>
      </c>
      <c r="K3505" s="51">
        <v>1600510.86</v>
      </c>
      <c r="L3505" s="51">
        <v>1966547.52</v>
      </c>
      <c r="M3505" s="51">
        <v>2153833.31</v>
      </c>
      <c r="N3505" s="51">
        <v>2540802.9900000002</v>
      </c>
      <c r="O3505" s="51">
        <v>2908364.2</v>
      </c>
      <c r="P3505" s="51">
        <v>3436206.1</v>
      </c>
      <c r="Q3505" s="51">
        <v>3955757.53</v>
      </c>
      <c r="R3505" s="51">
        <v>4280410.8499999996</v>
      </c>
      <c r="S3505" s="51">
        <v>5093549.62</v>
      </c>
      <c r="T3505" s="51">
        <v>6237380.8700000001</v>
      </c>
      <c r="U3505" s="51">
        <v>2020</v>
      </c>
    </row>
    <row r="3506" spans="1:21" ht="15.5">
      <c r="A3506" s="51">
        <v>536</v>
      </c>
      <c r="B3506" s="51" t="s">
        <v>1081</v>
      </c>
      <c r="C3506" s="51" t="s">
        <v>465</v>
      </c>
      <c r="D3506" s="51" t="str">
        <f t="shared" si="54"/>
        <v>GGXWDN_NGDPIndonesia</v>
      </c>
      <c r="E3506" s="51" t="s">
        <v>294</v>
      </c>
      <c r="F3506" s="51" t="s">
        <v>463</v>
      </c>
      <c r="G3506" s="51" t="s">
        <v>464</v>
      </c>
      <c r="H3506" s="51" t="s">
        <v>392</v>
      </c>
      <c r="I3506" s="51"/>
      <c r="J3506" s="51" t="s">
        <v>487</v>
      </c>
      <c r="K3506" s="51">
        <v>18.577000000000002</v>
      </c>
      <c r="L3506" s="51">
        <v>20.6</v>
      </c>
      <c r="M3506" s="51">
        <v>20.376999999999999</v>
      </c>
      <c r="N3506" s="51">
        <v>22.042999999999999</v>
      </c>
      <c r="O3506" s="51">
        <v>23.451000000000001</v>
      </c>
      <c r="P3506" s="51">
        <v>25.285</v>
      </c>
      <c r="Q3506" s="51">
        <v>26.658000000000001</v>
      </c>
      <c r="R3506" s="51">
        <v>27.036000000000001</v>
      </c>
      <c r="S3506" s="51">
        <v>33.002000000000002</v>
      </c>
      <c r="T3506" s="51">
        <v>37.968000000000004</v>
      </c>
      <c r="U3506" s="51">
        <v>2020</v>
      </c>
    </row>
    <row r="3507" spans="1:21" ht="15.5">
      <c r="A3507" s="51">
        <v>536</v>
      </c>
      <c r="B3507" s="51" t="s">
        <v>1081</v>
      </c>
      <c r="C3507" s="51" t="s">
        <v>466</v>
      </c>
      <c r="D3507" s="51" t="str">
        <f t="shared" si="54"/>
        <v>GGXWDGIndonesia</v>
      </c>
      <c r="E3507" s="51" t="s">
        <v>294</v>
      </c>
      <c r="F3507" s="51" t="s">
        <v>467</v>
      </c>
      <c r="G3507" s="51" t="s">
        <v>468</v>
      </c>
      <c r="H3507" s="51" t="s">
        <v>342</v>
      </c>
      <c r="I3507" s="51" t="s">
        <v>343</v>
      </c>
      <c r="J3507" s="51" t="s">
        <v>1087</v>
      </c>
      <c r="K3507" s="51">
        <v>1978200</v>
      </c>
      <c r="L3507" s="51">
        <v>2371900</v>
      </c>
      <c r="M3507" s="51">
        <v>2608775.69</v>
      </c>
      <c r="N3507" s="51">
        <v>3113643.31</v>
      </c>
      <c r="O3507" s="51">
        <v>3466960.36</v>
      </c>
      <c r="P3507" s="51">
        <v>3994802.26</v>
      </c>
      <c r="Q3507" s="51">
        <v>4514353.6900000004</v>
      </c>
      <c r="R3507" s="51">
        <v>4839007.01</v>
      </c>
      <c r="S3507" s="51">
        <v>5652145.7800000003</v>
      </c>
      <c r="T3507" s="51">
        <v>6795977.0300000003</v>
      </c>
      <c r="U3507" s="51">
        <v>2020</v>
      </c>
    </row>
    <row r="3508" spans="1:21" ht="15.5">
      <c r="A3508" s="51">
        <v>536</v>
      </c>
      <c r="B3508" s="51" t="s">
        <v>1081</v>
      </c>
      <c r="C3508" s="51" t="s">
        <v>469</v>
      </c>
      <c r="D3508" s="51" t="str">
        <f t="shared" si="54"/>
        <v>GGXWDG_NGDPIndonesia</v>
      </c>
      <c r="E3508" s="51" t="s">
        <v>294</v>
      </c>
      <c r="F3508" s="51" t="s">
        <v>467</v>
      </c>
      <c r="G3508" s="51" t="s">
        <v>468</v>
      </c>
      <c r="H3508" s="51" t="s">
        <v>392</v>
      </c>
      <c r="I3508" s="51"/>
      <c r="J3508" s="51" t="s">
        <v>470</v>
      </c>
      <c r="K3508" s="51">
        <v>22.96</v>
      </c>
      <c r="L3508" s="51">
        <v>24.847000000000001</v>
      </c>
      <c r="M3508" s="51">
        <v>24.681999999999999</v>
      </c>
      <c r="N3508" s="51">
        <v>27.013000000000002</v>
      </c>
      <c r="O3508" s="51">
        <v>27.954999999999998</v>
      </c>
      <c r="P3508" s="51">
        <v>29.396000000000001</v>
      </c>
      <c r="Q3508" s="51">
        <v>30.422999999999998</v>
      </c>
      <c r="R3508" s="51">
        <v>30.564</v>
      </c>
      <c r="S3508" s="51">
        <v>36.621000000000002</v>
      </c>
      <c r="T3508" s="51">
        <v>41.368000000000002</v>
      </c>
      <c r="U3508" s="51">
        <v>2020</v>
      </c>
    </row>
    <row r="3509" spans="1:21" ht="15.5">
      <c r="A3509" s="51">
        <v>536</v>
      </c>
      <c r="B3509" s="51" t="s">
        <v>1081</v>
      </c>
      <c r="C3509" s="51" t="s">
        <v>471</v>
      </c>
      <c r="D3509" s="51" t="str">
        <f t="shared" si="54"/>
        <v>NGDP_FYIndonesia</v>
      </c>
      <c r="E3509" s="51" t="s">
        <v>294</v>
      </c>
      <c r="F3509" s="51" t="s">
        <v>472</v>
      </c>
      <c r="G3509" s="51" t="s">
        <v>473</v>
      </c>
      <c r="H3509" s="51" t="s">
        <v>342</v>
      </c>
      <c r="I3509" s="51" t="s">
        <v>343</v>
      </c>
      <c r="J3509" s="51" t="s">
        <v>1087</v>
      </c>
      <c r="K3509" s="51">
        <v>8615704.5</v>
      </c>
      <c r="L3509" s="51">
        <v>9546134</v>
      </c>
      <c r="M3509" s="51">
        <v>10569705.300000001</v>
      </c>
      <c r="N3509" s="51">
        <v>11526332.800000001</v>
      </c>
      <c r="O3509" s="51">
        <v>12401728.5</v>
      </c>
      <c r="P3509" s="51">
        <v>13589825.699999999</v>
      </c>
      <c r="Q3509" s="51">
        <v>14838756</v>
      </c>
      <c r="R3509" s="51">
        <v>15832535.4</v>
      </c>
      <c r="S3509" s="51">
        <v>15434151.800000001</v>
      </c>
      <c r="T3509" s="51">
        <v>16427918.390000001</v>
      </c>
      <c r="U3509" s="51">
        <v>2020</v>
      </c>
    </row>
    <row r="3510" spans="1:21" ht="15.5">
      <c r="A3510" s="51">
        <v>536</v>
      </c>
      <c r="B3510" s="51" t="s">
        <v>1081</v>
      </c>
      <c r="C3510" s="51" t="s">
        <v>474</v>
      </c>
      <c r="D3510" s="51" t="str">
        <f t="shared" si="54"/>
        <v>BCAIndonesia</v>
      </c>
      <c r="E3510" s="51" t="s">
        <v>294</v>
      </c>
      <c r="F3510" s="51" t="s">
        <v>475</v>
      </c>
      <c r="G3510" s="51" t="s">
        <v>476</v>
      </c>
      <c r="H3510" s="51" t="s">
        <v>352</v>
      </c>
      <c r="I3510" s="51" t="s">
        <v>343</v>
      </c>
      <c r="J3510" s="51" t="s">
        <v>1088</v>
      </c>
      <c r="K3510" s="51">
        <v>-24.417999999999999</v>
      </c>
      <c r="L3510" s="51">
        <v>-29.109000000000002</v>
      </c>
      <c r="M3510" s="51">
        <v>-27.51</v>
      </c>
      <c r="N3510" s="51">
        <v>-17.518000000000001</v>
      </c>
      <c r="O3510" s="51">
        <v>-16.952999999999999</v>
      </c>
      <c r="P3510" s="51">
        <v>-16.196000000000002</v>
      </c>
      <c r="Q3510" s="51">
        <v>-30.632999999999999</v>
      </c>
      <c r="R3510" s="51">
        <v>-30.279</v>
      </c>
      <c r="S3510" s="51">
        <v>-4.7389999999999999</v>
      </c>
      <c r="T3510" s="51">
        <v>-15.064</v>
      </c>
      <c r="U3510" s="51">
        <v>2020</v>
      </c>
    </row>
    <row r="3511" spans="1:21" ht="15.5">
      <c r="A3511" s="51">
        <v>536</v>
      </c>
      <c r="B3511" s="51" t="s">
        <v>1081</v>
      </c>
      <c r="C3511" s="51" t="s">
        <v>478</v>
      </c>
      <c r="D3511" s="51" t="str">
        <f t="shared" si="54"/>
        <v>BCA_NGDPDIndonesia</v>
      </c>
      <c r="E3511" s="51" t="s">
        <v>294</v>
      </c>
      <c r="F3511" s="51" t="s">
        <v>475</v>
      </c>
      <c r="G3511" s="51" t="s">
        <v>476</v>
      </c>
      <c r="H3511" s="51" t="s">
        <v>392</v>
      </c>
      <c r="I3511" s="51"/>
      <c r="J3511" s="51" t="s">
        <v>479</v>
      </c>
      <c r="K3511" s="51">
        <v>-2.657</v>
      </c>
      <c r="L3511" s="51">
        <v>-3.1760000000000002</v>
      </c>
      <c r="M3511" s="51">
        <v>-3.0870000000000002</v>
      </c>
      <c r="N3511" s="51">
        <v>-2.0350000000000001</v>
      </c>
      <c r="O3511" s="51">
        <v>-1.819</v>
      </c>
      <c r="P3511" s="51">
        <v>-1.595</v>
      </c>
      <c r="Q3511" s="51">
        <v>-2.9380000000000002</v>
      </c>
      <c r="R3511" s="51">
        <v>-2.7029999999999998</v>
      </c>
      <c r="S3511" s="51">
        <v>-0.44700000000000001</v>
      </c>
      <c r="T3511" s="51">
        <v>-1.3</v>
      </c>
      <c r="U3511" s="51">
        <v>2020</v>
      </c>
    </row>
    <row r="3512" spans="1:21" ht="15.5">
      <c r="A3512" s="51">
        <v>429</v>
      </c>
      <c r="B3512" s="51" t="s">
        <v>1089</v>
      </c>
      <c r="C3512" s="51" t="s">
        <v>338</v>
      </c>
      <c r="D3512" s="51" t="str">
        <f t="shared" si="54"/>
        <v>NGDP_RIslamic Republic of Iran</v>
      </c>
      <c r="E3512" s="51" t="s">
        <v>1090</v>
      </c>
      <c r="F3512" s="51" t="s">
        <v>340</v>
      </c>
      <c r="G3512" s="51" t="s">
        <v>341</v>
      </c>
      <c r="H3512" s="51" t="s">
        <v>342</v>
      </c>
      <c r="I3512" s="51" t="s">
        <v>343</v>
      </c>
      <c r="J3512" s="51" t="s">
        <v>1091</v>
      </c>
      <c r="K3512" s="51">
        <v>5920152.4199999999</v>
      </c>
      <c r="L3512" s="51">
        <v>5908662.9699999997</v>
      </c>
      <c r="M3512" s="51">
        <v>6180663.4800000004</v>
      </c>
      <c r="N3512" s="51">
        <v>6099038.8499999996</v>
      </c>
      <c r="O3512" s="51">
        <v>6916081</v>
      </c>
      <c r="P3512" s="51">
        <v>7175793</v>
      </c>
      <c r="Q3512" s="51">
        <v>6743381.71</v>
      </c>
      <c r="R3512" s="51">
        <v>6285896.2300000004</v>
      </c>
      <c r="S3512" s="51">
        <v>6381195.4000000004</v>
      </c>
      <c r="T3512" s="51">
        <v>6543232.5599999996</v>
      </c>
      <c r="U3512" s="51">
        <v>2020</v>
      </c>
    </row>
    <row r="3513" spans="1:21" ht="15.5">
      <c r="A3513" s="51">
        <v>429</v>
      </c>
      <c r="B3513" s="51" t="s">
        <v>1089</v>
      </c>
      <c r="C3513" s="51" t="s">
        <v>345</v>
      </c>
      <c r="D3513" s="51" t="str">
        <f t="shared" si="54"/>
        <v>NGDP_RPCHIslamic Republic of Iran</v>
      </c>
      <c r="E3513" s="51" t="s">
        <v>1090</v>
      </c>
      <c r="F3513" s="51" t="s">
        <v>340</v>
      </c>
      <c r="G3513" s="51" t="s">
        <v>346</v>
      </c>
      <c r="H3513" s="51" t="s">
        <v>347</v>
      </c>
      <c r="I3513" s="51"/>
      <c r="J3513" s="51" t="s">
        <v>348</v>
      </c>
      <c r="K3513" s="51">
        <v>-7.4450000000000003</v>
      </c>
      <c r="L3513" s="51">
        <v>-0.19400000000000001</v>
      </c>
      <c r="M3513" s="51">
        <v>4.6029999999999998</v>
      </c>
      <c r="N3513" s="51">
        <v>-1.321</v>
      </c>
      <c r="O3513" s="51">
        <v>13.396000000000001</v>
      </c>
      <c r="P3513" s="51">
        <v>3.7549999999999999</v>
      </c>
      <c r="Q3513" s="51">
        <v>-6.0259999999999998</v>
      </c>
      <c r="R3513" s="51">
        <v>-6.7839999999999998</v>
      </c>
      <c r="S3513" s="51">
        <v>1.516</v>
      </c>
      <c r="T3513" s="51">
        <v>2.5390000000000001</v>
      </c>
      <c r="U3513" s="51">
        <v>2020</v>
      </c>
    </row>
    <row r="3514" spans="1:21" ht="15.5">
      <c r="A3514" s="51">
        <v>429</v>
      </c>
      <c r="B3514" s="51" t="s">
        <v>1089</v>
      </c>
      <c r="C3514" s="51" t="s">
        <v>349</v>
      </c>
      <c r="D3514" s="51" t="str">
        <f t="shared" si="54"/>
        <v>NGDPIslamic Republic of Iran</v>
      </c>
      <c r="E3514" s="51" t="s">
        <v>1090</v>
      </c>
      <c r="F3514" s="51" t="s">
        <v>155</v>
      </c>
      <c r="G3514" s="51" t="s">
        <v>350</v>
      </c>
      <c r="H3514" s="51" t="s">
        <v>342</v>
      </c>
      <c r="I3514" s="51" t="s">
        <v>343</v>
      </c>
      <c r="J3514" s="51" t="s">
        <v>1091</v>
      </c>
      <c r="K3514" s="51">
        <v>7341942.7000000002</v>
      </c>
      <c r="L3514" s="51">
        <v>9933967.8499999996</v>
      </c>
      <c r="M3514" s="51">
        <v>11517487.619999999</v>
      </c>
      <c r="N3514" s="51">
        <v>11414166.949999999</v>
      </c>
      <c r="O3514" s="51">
        <v>13151261</v>
      </c>
      <c r="P3514" s="51">
        <v>15316529.6</v>
      </c>
      <c r="Q3514" s="51">
        <v>19128841</v>
      </c>
      <c r="R3514" s="51">
        <v>24412571</v>
      </c>
      <c r="S3514" s="51">
        <v>33152348.489999998</v>
      </c>
      <c r="T3514" s="51">
        <v>47731850.960000001</v>
      </c>
      <c r="U3514" s="51">
        <v>2020</v>
      </c>
    </row>
    <row r="3515" spans="1:21" ht="15.5">
      <c r="A3515" s="51">
        <v>429</v>
      </c>
      <c r="B3515" s="51" t="s">
        <v>1089</v>
      </c>
      <c r="C3515" s="51" t="s">
        <v>157</v>
      </c>
      <c r="D3515" s="51" t="str">
        <f t="shared" si="54"/>
        <v>NGDPDIslamic Republic of Iran</v>
      </c>
      <c r="E3515" s="51" t="s">
        <v>1090</v>
      </c>
      <c r="F3515" s="51" t="s">
        <v>155</v>
      </c>
      <c r="G3515" s="51" t="s">
        <v>351</v>
      </c>
      <c r="H3515" s="51" t="s">
        <v>352</v>
      </c>
      <c r="I3515" s="51" t="s">
        <v>343</v>
      </c>
      <c r="J3515" s="51" t="s">
        <v>353</v>
      </c>
      <c r="K3515" s="51">
        <v>392.29500000000002</v>
      </c>
      <c r="L3515" s="51">
        <v>400.08699999999999</v>
      </c>
      <c r="M3515" s="51">
        <v>433.08800000000002</v>
      </c>
      <c r="N3515" s="51">
        <v>385.02300000000002</v>
      </c>
      <c r="O3515" s="51">
        <v>418.06400000000002</v>
      </c>
      <c r="P3515" s="51">
        <v>445.52800000000002</v>
      </c>
      <c r="Q3515" s="51">
        <v>456.59</v>
      </c>
      <c r="R3515" s="51">
        <v>581.25199999999995</v>
      </c>
      <c r="S3515" s="51">
        <v>635.72400000000005</v>
      </c>
      <c r="T3515" s="51">
        <v>682.85900000000004</v>
      </c>
      <c r="U3515" s="51">
        <v>2020</v>
      </c>
    </row>
    <row r="3516" spans="1:21" ht="15.5">
      <c r="A3516" s="51">
        <v>429</v>
      </c>
      <c r="B3516" s="51" t="s">
        <v>1089</v>
      </c>
      <c r="C3516" s="51" t="s">
        <v>354</v>
      </c>
      <c r="D3516" s="51" t="str">
        <f t="shared" si="54"/>
        <v>PPPGDPIslamic Republic of Iran</v>
      </c>
      <c r="E3516" s="51" t="s">
        <v>1090</v>
      </c>
      <c r="F3516" s="51" t="s">
        <v>155</v>
      </c>
      <c r="G3516" s="51" t="s">
        <v>355</v>
      </c>
      <c r="H3516" s="51" t="s">
        <v>356</v>
      </c>
      <c r="I3516" s="51" t="s">
        <v>343</v>
      </c>
      <c r="J3516" s="51" t="s">
        <v>353</v>
      </c>
      <c r="K3516" s="51">
        <v>1204.8699999999999</v>
      </c>
      <c r="L3516" s="51">
        <v>1168.17</v>
      </c>
      <c r="M3516" s="51">
        <v>1180.25</v>
      </c>
      <c r="N3516" s="51">
        <v>1066.5899999999999</v>
      </c>
      <c r="O3516" s="51">
        <v>1114.82</v>
      </c>
      <c r="P3516" s="51">
        <v>1172.67</v>
      </c>
      <c r="Q3516" s="51">
        <v>1128.46</v>
      </c>
      <c r="R3516" s="51">
        <v>1070.68</v>
      </c>
      <c r="S3516" s="51">
        <v>1100.0899999999999</v>
      </c>
      <c r="T3516" s="51">
        <v>1148.58</v>
      </c>
      <c r="U3516" s="51">
        <v>2020</v>
      </c>
    </row>
    <row r="3517" spans="1:21" ht="15.5">
      <c r="A3517" s="51">
        <v>429</v>
      </c>
      <c r="B3517" s="51" t="s">
        <v>1089</v>
      </c>
      <c r="C3517" s="51" t="s">
        <v>357</v>
      </c>
      <c r="D3517" s="51" t="str">
        <f t="shared" si="54"/>
        <v>NGDP_DIslamic Republic of Iran</v>
      </c>
      <c r="E3517" s="51" t="s">
        <v>1090</v>
      </c>
      <c r="F3517" s="51" t="s">
        <v>358</v>
      </c>
      <c r="G3517" s="51" t="s">
        <v>359</v>
      </c>
      <c r="H3517" s="51" t="s">
        <v>360</v>
      </c>
      <c r="I3517" s="51"/>
      <c r="J3517" s="51" t="s">
        <v>361</v>
      </c>
      <c r="K3517" s="51">
        <v>124.01600000000001</v>
      </c>
      <c r="L3517" s="51">
        <v>168.125</v>
      </c>
      <c r="M3517" s="51">
        <v>186.34700000000001</v>
      </c>
      <c r="N3517" s="51">
        <v>187.14699999999999</v>
      </c>
      <c r="O3517" s="51">
        <v>190.155</v>
      </c>
      <c r="P3517" s="51">
        <v>213.447</v>
      </c>
      <c r="Q3517" s="51">
        <v>283.66800000000001</v>
      </c>
      <c r="R3517" s="51">
        <v>388.37099999999998</v>
      </c>
      <c r="S3517" s="51">
        <v>519.53200000000004</v>
      </c>
      <c r="T3517" s="51">
        <v>729.48400000000004</v>
      </c>
      <c r="U3517" s="51">
        <v>2020</v>
      </c>
    </row>
    <row r="3518" spans="1:21" ht="15.5">
      <c r="A3518" s="51">
        <v>429</v>
      </c>
      <c r="B3518" s="51" t="s">
        <v>1089</v>
      </c>
      <c r="C3518" s="51" t="s">
        <v>362</v>
      </c>
      <c r="D3518" s="51" t="str">
        <f t="shared" si="54"/>
        <v>NGDPRPCIslamic Republic of Iran</v>
      </c>
      <c r="E3518" s="51" t="s">
        <v>1090</v>
      </c>
      <c r="F3518" s="51" t="s">
        <v>363</v>
      </c>
      <c r="G3518" s="51" t="s">
        <v>364</v>
      </c>
      <c r="H3518" s="51" t="s">
        <v>342</v>
      </c>
      <c r="I3518" s="51" t="s">
        <v>333</v>
      </c>
      <c r="J3518" s="51" t="s">
        <v>365</v>
      </c>
      <c r="K3518" s="51">
        <v>77857813.400000006</v>
      </c>
      <c r="L3518" s="51">
        <v>76793727.359999999</v>
      </c>
      <c r="M3518" s="51">
        <v>78764444.900000006</v>
      </c>
      <c r="N3518" s="51">
        <v>76740339.349999994</v>
      </c>
      <c r="O3518" s="51">
        <v>85956563.489999995</v>
      </c>
      <c r="P3518" s="51">
        <v>88130132.659999996</v>
      </c>
      <c r="Q3518" s="51">
        <v>81876944.519999996</v>
      </c>
      <c r="R3518" s="51">
        <v>75488785.709999993</v>
      </c>
      <c r="S3518" s="51">
        <v>75832454.379999995</v>
      </c>
      <c r="T3518" s="51">
        <v>76983552.040000007</v>
      </c>
      <c r="U3518" s="51">
        <v>2019</v>
      </c>
    </row>
    <row r="3519" spans="1:21" ht="15.5">
      <c r="A3519" s="51">
        <v>429</v>
      </c>
      <c r="B3519" s="51" t="s">
        <v>1089</v>
      </c>
      <c r="C3519" s="51" t="s">
        <v>366</v>
      </c>
      <c r="D3519" s="51" t="str">
        <f t="shared" si="54"/>
        <v>NGDPRPPPPCIslamic Republic of Iran</v>
      </c>
      <c r="E3519" s="51" t="s">
        <v>1090</v>
      </c>
      <c r="F3519" s="51" t="s">
        <v>363</v>
      </c>
      <c r="G3519" s="51" t="s">
        <v>367</v>
      </c>
      <c r="H3519" s="51" t="s">
        <v>368</v>
      </c>
      <c r="I3519" s="51" t="s">
        <v>333</v>
      </c>
      <c r="J3519" s="51" t="s">
        <v>365</v>
      </c>
      <c r="K3519" s="51">
        <v>12723.5</v>
      </c>
      <c r="L3519" s="51">
        <v>12549.6</v>
      </c>
      <c r="M3519" s="51">
        <v>12871.66</v>
      </c>
      <c r="N3519" s="51">
        <v>12540.88</v>
      </c>
      <c r="O3519" s="51">
        <v>14046.99</v>
      </c>
      <c r="P3519" s="51">
        <v>14402.19</v>
      </c>
      <c r="Q3519" s="51">
        <v>13380.3</v>
      </c>
      <c r="R3519" s="51">
        <v>12336.35</v>
      </c>
      <c r="S3519" s="51">
        <v>12392.51</v>
      </c>
      <c r="T3519" s="51">
        <v>12580.62</v>
      </c>
      <c r="U3519" s="51">
        <v>2019</v>
      </c>
    </row>
    <row r="3520" spans="1:21" ht="15.5">
      <c r="A3520" s="51">
        <v>429</v>
      </c>
      <c r="B3520" s="51" t="s">
        <v>1089</v>
      </c>
      <c r="C3520" s="51" t="s">
        <v>369</v>
      </c>
      <c r="D3520" s="51" t="str">
        <f t="shared" si="54"/>
        <v>NGDPPCIslamic Republic of Iran</v>
      </c>
      <c r="E3520" s="51" t="s">
        <v>1090</v>
      </c>
      <c r="F3520" s="51" t="s">
        <v>370</v>
      </c>
      <c r="G3520" s="51" t="s">
        <v>371</v>
      </c>
      <c r="H3520" s="51" t="s">
        <v>342</v>
      </c>
      <c r="I3520" s="51" t="s">
        <v>333</v>
      </c>
      <c r="J3520" s="51" t="s">
        <v>372</v>
      </c>
      <c r="K3520" s="51">
        <v>96556231.090000004</v>
      </c>
      <c r="L3520" s="51">
        <v>129109821.09</v>
      </c>
      <c r="M3520" s="51">
        <v>146775264.94</v>
      </c>
      <c r="N3520" s="51">
        <v>143617226.81999999</v>
      </c>
      <c r="O3520" s="51">
        <v>163450543.88999999</v>
      </c>
      <c r="P3520" s="51">
        <v>188111304.99000001</v>
      </c>
      <c r="Q3520" s="51">
        <v>232258994.11000001</v>
      </c>
      <c r="R3520" s="51">
        <v>293176227.12</v>
      </c>
      <c r="S3520" s="51">
        <v>393973824.08999997</v>
      </c>
      <c r="T3520" s="51">
        <v>561582887.39999998</v>
      </c>
      <c r="U3520" s="51">
        <v>2019</v>
      </c>
    </row>
    <row r="3521" spans="1:21" ht="15.5">
      <c r="A3521" s="51">
        <v>429</v>
      </c>
      <c r="B3521" s="51" t="s">
        <v>1089</v>
      </c>
      <c r="C3521" s="51" t="s">
        <v>373</v>
      </c>
      <c r="D3521" s="51" t="str">
        <f t="shared" si="54"/>
        <v>NGDPDPCIslamic Republic of Iran</v>
      </c>
      <c r="E3521" s="51" t="s">
        <v>1090</v>
      </c>
      <c r="F3521" s="51" t="s">
        <v>370</v>
      </c>
      <c r="G3521" s="51" t="s">
        <v>374</v>
      </c>
      <c r="H3521" s="51" t="s">
        <v>352</v>
      </c>
      <c r="I3521" s="51" t="s">
        <v>333</v>
      </c>
      <c r="J3521" s="51" t="s">
        <v>372</v>
      </c>
      <c r="K3521" s="51">
        <v>5159.2</v>
      </c>
      <c r="L3521" s="51">
        <v>5199.8500000000004</v>
      </c>
      <c r="M3521" s="51">
        <v>5519.14</v>
      </c>
      <c r="N3521" s="51">
        <v>4844.5</v>
      </c>
      <c r="O3521" s="51">
        <v>5195.91</v>
      </c>
      <c r="P3521" s="51">
        <v>5471.79</v>
      </c>
      <c r="Q3521" s="51">
        <v>5543.84</v>
      </c>
      <c r="R3521" s="51">
        <v>6980.39</v>
      </c>
      <c r="S3521" s="51">
        <v>7554.77</v>
      </c>
      <c r="T3521" s="51">
        <v>8034.09</v>
      </c>
      <c r="U3521" s="51">
        <v>2019</v>
      </c>
    </row>
    <row r="3522" spans="1:21" ht="15.5">
      <c r="A3522" s="51">
        <v>429</v>
      </c>
      <c r="B3522" s="51" t="s">
        <v>1089</v>
      </c>
      <c r="C3522" s="51" t="s">
        <v>375</v>
      </c>
      <c r="D3522" s="51" t="str">
        <f t="shared" si="54"/>
        <v>PPPPCIslamic Republic of Iran</v>
      </c>
      <c r="E3522" s="51" t="s">
        <v>1090</v>
      </c>
      <c r="F3522" s="51" t="s">
        <v>370</v>
      </c>
      <c r="G3522" s="51" t="s">
        <v>376</v>
      </c>
      <c r="H3522" s="51" t="s">
        <v>356</v>
      </c>
      <c r="I3522" s="51" t="s">
        <v>333</v>
      </c>
      <c r="J3522" s="51" t="s">
        <v>372</v>
      </c>
      <c r="K3522" s="51">
        <v>15845.61</v>
      </c>
      <c r="L3522" s="51">
        <v>15182.52</v>
      </c>
      <c r="M3522" s="51">
        <v>15040.68</v>
      </c>
      <c r="N3522" s="51">
        <v>13420.21</v>
      </c>
      <c r="O3522" s="51">
        <v>13855.49</v>
      </c>
      <c r="P3522" s="51">
        <v>14402.19</v>
      </c>
      <c r="Q3522" s="51">
        <v>13701.56</v>
      </c>
      <c r="R3522" s="51">
        <v>12858.06</v>
      </c>
      <c r="S3522" s="51">
        <v>13073.18</v>
      </c>
      <c r="T3522" s="51">
        <v>13513.47</v>
      </c>
      <c r="U3522" s="51">
        <v>2019</v>
      </c>
    </row>
    <row r="3523" spans="1:21" ht="15.5">
      <c r="A3523" s="51">
        <v>429</v>
      </c>
      <c r="B3523" s="51" t="s">
        <v>1089</v>
      </c>
      <c r="C3523" s="51" t="s">
        <v>377</v>
      </c>
      <c r="D3523" s="51" t="str">
        <f t="shared" ref="D3523:D3586" si="55">C3523&amp;E3523</f>
        <v>NGAP_NPGDPIslamic Republic of Iran</v>
      </c>
      <c r="E3523" s="51" t="s">
        <v>1090</v>
      </c>
      <c r="F3523" s="51" t="s">
        <v>378</v>
      </c>
      <c r="G3523" s="51" t="s">
        <v>379</v>
      </c>
      <c r="H3523" s="51" t="s">
        <v>380</v>
      </c>
      <c r="I3523" s="51"/>
      <c r="J3523" s="51"/>
      <c r="K3523" s="51"/>
      <c r="L3523" s="51"/>
      <c r="M3523" s="51"/>
      <c r="N3523" s="51"/>
      <c r="O3523" s="51"/>
      <c r="P3523" s="51"/>
      <c r="Q3523" s="51"/>
      <c r="R3523" s="51"/>
      <c r="S3523" s="51"/>
      <c r="T3523" s="51"/>
      <c r="U3523" s="51"/>
    </row>
    <row r="3524" spans="1:21" ht="15.5">
      <c r="A3524" s="51">
        <v>429</v>
      </c>
      <c r="B3524" s="51" t="s">
        <v>1089</v>
      </c>
      <c r="C3524" s="51" t="s">
        <v>381</v>
      </c>
      <c r="D3524" s="51" t="str">
        <f t="shared" si="55"/>
        <v>PPPSHIslamic Republic of Iran</v>
      </c>
      <c r="E3524" s="51" t="s">
        <v>1090</v>
      </c>
      <c r="F3524" s="51" t="s">
        <v>382</v>
      </c>
      <c r="G3524" s="51" t="s">
        <v>383</v>
      </c>
      <c r="H3524" s="51" t="s">
        <v>384</v>
      </c>
      <c r="I3524" s="51"/>
      <c r="J3524" s="51" t="s">
        <v>353</v>
      </c>
      <c r="K3524" s="51">
        <v>1.2030000000000001</v>
      </c>
      <c r="L3524" s="51">
        <v>1.1120000000000001</v>
      </c>
      <c r="M3524" s="51">
        <v>1.083</v>
      </c>
      <c r="N3524" s="51">
        <v>0.95899999999999996</v>
      </c>
      <c r="O3524" s="51">
        <v>0.96499999999999997</v>
      </c>
      <c r="P3524" s="51">
        <v>0.96399999999999997</v>
      </c>
      <c r="Q3524" s="51">
        <v>0.875</v>
      </c>
      <c r="R3524" s="51">
        <v>0.79400000000000004</v>
      </c>
      <c r="S3524" s="51">
        <v>0.83599999999999997</v>
      </c>
      <c r="T3524" s="51">
        <v>0.80900000000000005</v>
      </c>
      <c r="U3524" s="51">
        <v>2020</v>
      </c>
    </row>
    <row r="3525" spans="1:21" ht="15.5">
      <c r="A3525" s="51">
        <v>429</v>
      </c>
      <c r="B3525" s="51" t="s">
        <v>1089</v>
      </c>
      <c r="C3525" s="51" t="s">
        <v>385</v>
      </c>
      <c r="D3525" s="51" t="str">
        <f t="shared" si="55"/>
        <v>PPPEXIslamic Republic of Iran</v>
      </c>
      <c r="E3525" s="51" t="s">
        <v>1090</v>
      </c>
      <c r="F3525" s="51" t="s">
        <v>386</v>
      </c>
      <c r="G3525" s="51" t="s">
        <v>387</v>
      </c>
      <c r="H3525" s="51" t="s">
        <v>388</v>
      </c>
      <c r="I3525" s="51"/>
      <c r="J3525" s="51" t="s">
        <v>353</v>
      </c>
      <c r="K3525" s="51">
        <v>6093.56</v>
      </c>
      <c r="L3525" s="51">
        <v>8503.85</v>
      </c>
      <c r="M3525" s="51">
        <v>9758.5499999999993</v>
      </c>
      <c r="N3525" s="51">
        <v>10701.56</v>
      </c>
      <c r="O3525" s="51">
        <v>11796.81</v>
      </c>
      <c r="P3525" s="51">
        <v>13061.3</v>
      </c>
      <c r="Q3525" s="51">
        <v>16951.28</v>
      </c>
      <c r="R3525" s="51">
        <v>22800.97</v>
      </c>
      <c r="S3525" s="51">
        <v>30136.04</v>
      </c>
      <c r="T3525" s="51">
        <v>41557.269999999997</v>
      </c>
      <c r="U3525" s="51">
        <v>2020</v>
      </c>
    </row>
    <row r="3526" spans="1:21" ht="15.5">
      <c r="A3526" s="51">
        <v>429</v>
      </c>
      <c r="B3526" s="51" t="s">
        <v>1089</v>
      </c>
      <c r="C3526" s="51" t="s">
        <v>389</v>
      </c>
      <c r="D3526" s="51" t="str">
        <f t="shared" si="55"/>
        <v>NID_NGDPIslamic Republic of Iran</v>
      </c>
      <c r="E3526" s="51" t="s">
        <v>1090</v>
      </c>
      <c r="F3526" s="51" t="s">
        <v>390</v>
      </c>
      <c r="G3526" s="51" t="s">
        <v>391</v>
      </c>
      <c r="H3526" s="51" t="s">
        <v>392</v>
      </c>
      <c r="I3526" s="51"/>
      <c r="J3526" s="51" t="s">
        <v>1091</v>
      </c>
      <c r="K3526" s="51">
        <v>41.988999999999997</v>
      </c>
      <c r="L3526" s="51">
        <v>41.761000000000003</v>
      </c>
      <c r="M3526" s="51">
        <v>41.731000000000002</v>
      </c>
      <c r="N3526" s="51">
        <v>36.536999999999999</v>
      </c>
      <c r="O3526" s="51">
        <v>35.698999999999998</v>
      </c>
      <c r="P3526" s="51">
        <v>37.843000000000004</v>
      </c>
      <c r="Q3526" s="51">
        <v>37.826000000000001</v>
      </c>
      <c r="R3526" s="51">
        <v>44.38</v>
      </c>
      <c r="S3526" s="51">
        <v>42.664999999999999</v>
      </c>
      <c r="T3526" s="51">
        <v>42.26</v>
      </c>
      <c r="U3526" s="51">
        <v>2020</v>
      </c>
    </row>
    <row r="3527" spans="1:21" ht="15.5">
      <c r="A3527" s="51">
        <v>429</v>
      </c>
      <c r="B3527" s="51" t="s">
        <v>1089</v>
      </c>
      <c r="C3527" s="51" t="s">
        <v>393</v>
      </c>
      <c r="D3527" s="51" t="str">
        <f t="shared" si="55"/>
        <v>NGSD_NGDPIslamic Republic of Iran</v>
      </c>
      <c r="E3527" s="51" t="s">
        <v>1090</v>
      </c>
      <c r="F3527" s="51" t="s">
        <v>394</v>
      </c>
      <c r="G3527" s="51" t="s">
        <v>395</v>
      </c>
      <c r="H3527" s="51" t="s">
        <v>392</v>
      </c>
      <c r="I3527" s="51"/>
      <c r="J3527" s="51" t="s">
        <v>1091</v>
      </c>
      <c r="K3527" s="51">
        <v>47.530999999999999</v>
      </c>
      <c r="L3527" s="51">
        <v>47.543999999999997</v>
      </c>
      <c r="M3527" s="51">
        <v>44.548000000000002</v>
      </c>
      <c r="N3527" s="51">
        <v>36.89</v>
      </c>
      <c r="O3527" s="51">
        <v>38.865000000000002</v>
      </c>
      <c r="P3527" s="51">
        <v>41.19</v>
      </c>
      <c r="Q3527" s="51">
        <v>43.683</v>
      </c>
      <c r="R3527" s="51">
        <v>45.026000000000003</v>
      </c>
      <c r="S3527" s="51">
        <v>41.963000000000001</v>
      </c>
      <c r="T3527" s="51">
        <v>43.423000000000002</v>
      </c>
      <c r="U3527" s="51">
        <v>2020</v>
      </c>
    </row>
    <row r="3528" spans="1:21" ht="15.5">
      <c r="A3528" s="51">
        <v>429</v>
      </c>
      <c r="B3528" s="51" t="s">
        <v>1089</v>
      </c>
      <c r="C3528" s="51" t="s">
        <v>396</v>
      </c>
      <c r="D3528" s="51" t="str">
        <f t="shared" si="55"/>
        <v>PCPIIslamic Republic of Iran</v>
      </c>
      <c r="E3528" s="51" t="s">
        <v>1090</v>
      </c>
      <c r="F3528" s="51" t="s">
        <v>397</v>
      </c>
      <c r="G3528" s="51" t="s">
        <v>398</v>
      </c>
      <c r="H3528" s="51" t="s">
        <v>360</v>
      </c>
      <c r="I3528" s="51"/>
      <c r="J3528" s="51" t="s">
        <v>1092</v>
      </c>
      <c r="K3528" s="51">
        <v>52.642000000000003</v>
      </c>
      <c r="L3528" s="51">
        <v>70.908000000000001</v>
      </c>
      <c r="M3528" s="51">
        <v>81.941999999999993</v>
      </c>
      <c r="N3528" s="51">
        <v>91.707999999999998</v>
      </c>
      <c r="O3528" s="51">
        <v>100.008</v>
      </c>
      <c r="P3528" s="51">
        <v>109.65</v>
      </c>
      <c r="Q3528" s="51">
        <v>142.79</v>
      </c>
      <c r="R3528" s="51">
        <v>192.22900000000001</v>
      </c>
      <c r="S3528" s="51">
        <v>262.392</v>
      </c>
      <c r="T3528" s="51">
        <v>364.72500000000002</v>
      </c>
      <c r="U3528" s="51">
        <v>2019</v>
      </c>
    </row>
    <row r="3529" spans="1:21" ht="15.5">
      <c r="A3529" s="51">
        <v>429</v>
      </c>
      <c r="B3529" s="51" t="s">
        <v>1089</v>
      </c>
      <c r="C3529" s="51" t="s">
        <v>400</v>
      </c>
      <c r="D3529" s="51" t="str">
        <f t="shared" si="55"/>
        <v>PCPIPCHIslamic Republic of Iran</v>
      </c>
      <c r="E3529" s="51" t="s">
        <v>1090</v>
      </c>
      <c r="F3529" s="51" t="s">
        <v>397</v>
      </c>
      <c r="G3529" s="51" t="s">
        <v>401</v>
      </c>
      <c r="H3529" s="51" t="s">
        <v>347</v>
      </c>
      <c r="I3529" s="51"/>
      <c r="J3529" s="51" t="s">
        <v>402</v>
      </c>
      <c r="K3529" s="51">
        <v>30.57</v>
      </c>
      <c r="L3529" s="51">
        <v>34.700000000000003</v>
      </c>
      <c r="M3529" s="51">
        <v>15.56</v>
      </c>
      <c r="N3529" s="51">
        <v>11.919</v>
      </c>
      <c r="O3529" s="51">
        <v>9.0500000000000007</v>
      </c>
      <c r="P3529" s="51">
        <v>9.641</v>
      </c>
      <c r="Q3529" s="51">
        <v>30.222999999999999</v>
      </c>
      <c r="R3529" s="51">
        <v>34.622999999999998</v>
      </c>
      <c r="S3529" s="51">
        <v>36.5</v>
      </c>
      <c r="T3529" s="51">
        <v>39</v>
      </c>
      <c r="U3529" s="51">
        <v>2019</v>
      </c>
    </row>
    <row r="3530" spans="1:21" ht="15.5">
      <c r="A3530" s="51">
        <v>429</v>
      </c>
      <c r="B3530" s="51" t="s">
        <v>1089</v>
      </c>
      <c r="C3530" s="51" t="s">
        <v>403</v>
      </c>
      <c r="D3530" s="51" t="str">
        <f t="shared" si="55"/>
        <v>PCPIEIslamic Republic of Iran</v>
      </c>
      <c r="E3530" s="51" t="s">
        <v>1090</v>
      </c>
      <c r="F3530" s="51" t="s">
        <v>404</v>
      </c>
      <c r="G3530" s="51" t="s">
        <v>405</v>
      </c>
      <c r="H3530" s="51" t="s">
        <v>360</v>
      </c>
      <c r="I3530" s="51"/>
      <c r="J3530" s="51" t="s">
        <v>1092</v>
      </c>
      <c r="K3530" s="51">
        <v>62.9</v>
      </c>
      <c r="L3530" s="51">
        <v>75.2</v>
      </c>
      <c r="M3530" s="51">
        <v>87.4</v>
      </c>
      <c r="N3530" s="51">
        <v>94.7</v>
      </c>
      <c r="O3530" s="51">
        <v>105.9</v>
      </c>
      <c r="P3530" s="51">
        <v>114.7</v>
      </c>
      <c r="Q3530" s="51">
        <v>170.69300000000001</v>
      </c>
      <c r="R3530" s="51">
        <v>208.30099999999999</v>
      </c>
      <c r="S3530" s="51">
        <v>308.286</v>
      </c>
      <c r="T3530" s="51">
        <v>400.77199999999999</v>
      </c>
      <c r="U3530" s="51">
        <v>2019</v>
      </c>
    </row>
    <row r="3531" spans="1:21" ht="15.5">
      <c r="A3531" s="51">
        <v>429</v>
      </c>
      <c r="B3531" s="51" t="s">
        <v>1089</v>
      </c>
      <c r="C3531" s="51" t="s">
        <v>406</v>
      </c>
      <c r="D3531" s="51" t="str">
        <f t="shared" si="55"/>
        <v>PCPIEPCHIslamic Republic of Iran</v>
      </c>
      <c r="E3531" s="51" t="s">
        <v>1090</v>
      </c>
      <c r="F3531" s="51" t="s">
        <v>404</v>
      </c>
      <c r="G3531" s="51" t="s">
        <v>407</v>
      </c>
      <c r="H3531" s="51" t="s">
        <v>347</v>
      </c>
      <c r="I3531" s="51"/>
      <c r="J3531" s="51" t="s">
        <v>408</v>
      </c>
      <c r="K3531" s="51">
        <v>41.347999999999999</v>
      </c>
      <c r="L3531" s="51">
        <v>19.555</v>
      </c>
      <c r="M3531" s="51">
        <v>16.222999999999999</v>
      </c>
      <c r="N3531" s="51">
        <v>8.3520000000000003</v>
      </c>
      <c r="O3531" s="51">
        <v>11.827</v>
      </c>
      <c r="P3531" s="51">
        <v>8.31</v>
      </c>
      <c r="Q3531" s="51">
        <v>48.817</v>
      </c>
      <c r="R3531" s="51">
        <v>22.033000000000001</v>
      </c>
      <c r="S3531" s="51">
        <v>48</v>
      </c>
      <c r="T3531" s="51">
        <v>30</v>
      </c>
      <c r="U3531" s="51">
        <v>2019</v>
      </c>
    </row>
    <row r="3532" spans="1:21" ht="15.5">
      <c r="A3532" s="51">
        <v>429</v>
      </c>
      <c r="B3532" s="51" t="s">
        <v>1089</v>
      </c>
      <c r="C3532" s="51" t="s">
        <v>409</v>
      </c>
      <c r="D3532" s="51" t="str">
        <f t="shared" si="55"/>
        <v>FLIBOR6Islamic Republic of Iran</v>
      </c>
      <c r="E3532" s="51" t="s">
        <v>1090</v>
      </c>
      <c r="F3532" s="51" t="s">
        <v>410</v>
      </c>
      <c r="G3532" s="51"/>
      <c r="H3532" s="51" t="s">
        <v>384</v>
      </c>
      <c r="I3532" s="51"/>
      <c r="J3532" s="51"/>
      <c r="K3532" s="51"/>
      <c r="L3532" s="51"/>
      <c r="M3532" s="51"/>
      <c r="N3532" s="51"/>
      <c r="O3532" s="51"/>
      <c r="P3532" s="51"/>
      <c r="Q3532" s="51"/>
      <c r="R3532" s="51"/>
      <c r="S3532" s="51"/>
      <c r="T3532" s="51"/>
      <c r="U3532" s="51"/>
    </row>
    <row r="3533" spans="1:21" ht="15.5">
      <c r="A3533" s="51">
        <v>429</v>
      </c>
      <c r="B3533" s="51" t="s">
        <v>1089</v>
      </c>
      <c r="C3533" s="51" t="s">
        <v>411</v>
      </c>
      <c r="D3533" s="51" t="str">
        <f t="shared" si="55"/>
        <v>TM_RPCHIslamic Republic of Iran</v>
      </c>
      <c r="E3533" s="51" t="s">
        <v>1090</v>
      </c>
      <c r="F3533" s="51" t="s">
        <v>412</v>
      </c>
      <c r="G3533" s="51" t="s">
        <v>413</v>
      </c>
      <c r="H3533" s="51" t="s">
        <v>347</v>
      </c>
      <c r="I3533" s="51"/>
      <c r="J3533" s="51" t="s">
        <v>1093</v>
      </c>
      <c r="K3533" s="51">
        <v>-11.468</v>
      </c>
      <c r="L3533" s="51">
        <v>-5.6829999999999998</v>
      </c>
      <c r="M3533" s="51">
        <v>17.074000000000002</v>
      </c>
      <c r="N3533" s="51">
        <v>-8.0250000000000004</v>
      </c>
      <c r="O3533" s="51">
        <v>11.31</v>
      </c>
      <c r="P3533" s="51">
        <v>10.659000000000001</v>
      </c>
      <c r="Q3533" s="51">
        <v>-17.911999999999999</v>
      </c>
      <c r="R3533" s="51">
        <v>-11.62</v>
      </c>
      <c r="S3533" s="51">
        <v>7.532</v>
      </c>
      <c r="T3533" s="51">
        <v>3.2909999999999999</v>
      </c>
      <c r="U3533" s="51">
        <v>2020</v>
      </c>
    </row>
    <row r="3534" spans="1:21" ht="15.5">
      <c r="A3534" s="51">
        <v>429</v>
      </c>
      <c r="B3534" s="51" t="s">
        <v>1089</v>
      </c>
      <c r="C3534" s="51" t="s">
        <v>415</v>
      </c>
      <c r="D3534" s="51" t="str">
        <f t="shared" si="55"/>
        <v>TMG_RPCHIslamic Republic of Iran</v>
      </c>
      <c r="E3534" s="51" t="s">
        <v>1090</v>
      </c>
      <c r="F3534" s="51" t="s">
        <v>416</v>
      </c>
      <c r="G3534" s="51" t="s">
        <v>417</v>
      </c>
      <c r="H3534" s="51" t="s">
        <v>347</v>
      </c>
      <c r="I3534" s="51"/>
      <c r="J3534" s="51" t="s">
        <v>1093</v>
      </c>
      <c r="K3534" s="51">
        <v>-11.29</v>
      </c>
      <c r="L3534" s="51">
        <v>-6.7480000000000002</v>
      </c>
      <c r="M3534" s="51">
        <v>15.907999999999999</v>
      </c>
      <c r="N3534" s="51">
        <v>-10.396000000000001</v>
      </c>
      <c r="O3534" s="51">
        <v>13.242000000000001</v>
      </c>
      <c r="P3534" s="51">
        <v>11.7</v>
      </c>
      <c r="Q3534" s="51">
        <v>-20.11</v>
      </c>
      <c r="R3534" s="51">
        <v>-11.845000000000001</v>
      </c>
      <c r="S3534" s="51">
        <v>7.532</v>
      </c>
      <c r="T3534" s="51">
        <v>3.2909999999999999</v>
      </c>
      <c r="U3534" s="51">
        <v>2020</v>
      </c>
    </row>
    <row r="3535" spans="1:21" ht="15.5">
      <c r="A3535" s="51">
        <v>429</v>
      </c>
      <c r="B3535" s="51" t="s">
        <v>1089</v>
      </c>
      <c r="C3535" s="51" t="s">
        <v>418</v>
      </c>
      <c r="D3535" s="51" t="str">
        <f t="shared" si="55"/>
        <v>TX_RPCHIslamic Republic of Iran</v>
      </c>
      <c r="E3535" s="51" t="s">
        <v>1090</v>
      </c>
      <c r="F3535" s="51" t="s">
        <v>419</v>
      </c>
      <c r="G3535" s="51" t="s">
        <v>420</v>
      </c>
      <c r="H3535" s="51" t="s">
        <v>347</v>
      </c>
      <c r="I3535" s="51"/>
      <c r="J3535" s="51" t="s">
        <v>1093</v>
      </c>
      <c r="K3535" s="51">
        <v>-28.105</v>
      </c>
      <c r="L3535" s="51">
        <v>-1.3009999999999999</v>
      </c>
      <c r="M3535" s="51">
        <v>21.638000000000002</v>
      </c>
      <c r="N3535" s="51">
        <v>49.860999999999997</v>
      </c>
      <c r="O3535" s="51">
        <v>13.711</v>
      </c>
      <c r="P3535" s="51">
        <v>0.114</v>
      </c>
      <c r="Q3535" s="51">
        <v>-15.847</v>
      </c>
      <c r="R3535" s="51">
        <v>-21.86</v>
      </c>
      <c r="S3535" s="51">
        <v>22.981999999999999</v>
      </c>
      <c r="T3535" s="51">
        <v>5.5789999999999997</v>
      </c>
      <c r="U3535" s="51">
        <v>2020</v>
      </c>
    </row>
    <row r="3536" spans="1:21" ht="15.5">
      <c r="A3536" s="51">
        <v>429</v>
      </c>
      <c r="B3536" s="51" t="s">
        <v>1089</v>
      </c>
      <c r="C3536" s="51" t="s">
        <v>421</v>
      </c>
      <c r="D3536" s="51" t="str">
        <f t="shared" si="55"/>
        <v>TXG_RPCHIslamic Republic of Iran</v>
      </c>
      <c r="E3536" s="51" t="s">
        <v>1090</v>
      </c>
      <c r="F3536" s="51" t="s">
        <v>422</v>
      </c>
      <c r="G3536" s="51" t="s">
        <v>423</v>
      </c>
      <c r="H3536" s="51" t="s">
        <v>347</v>
      </c>
      <c r="I3536" s="51"/>
      <c r="J3536" s="51" t="s">
        <v>1093</v>
      </c>
      <c r="K3536" s="51">
        <v>-27.515000000000001</v>
      </c>
      <c r="L3536" s="51">
        <v>-2.1230000000000002</v>
      </c>
      <c r="M3536" s="51">
        <v>16.783000000000001</v>
      </c>
      <c r="N3536" s="51">
        <v>47.176000000000002</v>
      </c>
      <c r="O3536" s="51">
        <v>16.25</v>
      </c>
      <c r="P3536" s="51">
        <v>2.2410000000000001</v>
      </c>
      <c r="Q3536" s="51">
        <v>-16.411999999999999</v>
      </c>
      <c r="R3536" s="51">
        <v>-26.459</v>
      </c>
      <c r="S3536" s="51">
        <v>24.407</v>
      </c>
      <c r="T3536" s="51">
        <v>2.9390000000000001</v>
      </c>
      <c r="U3536" s="51">
        <v>2020</v>
      </c>
    </row>
    <row r="3537" spans="1:21" ht="15.5">
      <c r="A3537" s="51">
        <v>429</v>
      </c>
      <c r="B3537" s="51" t="s">
        <v>1089</v>
      </c>
      <c r="C3537" s="51" t="s">
        <v>424</v>
      </c>
      <c r="D3537" s="51" t="str">
        <f t="shared" si="55"/>
        <v>LURIslamic Republic of Iran</v>
      </c>
      <c r="E3537" s="51" t="s">
        <v>1090</v>
      </c>
      <c r="F3537" s="51" t="s">
        <v>425</v>
      </c>
      <c r="G3537" s="51" t="s">
        <v>426</v>
      </c>
      <c r="H3537" s="51" t="s">
        <v>427</v>
      </c>
      <c r="I3537" s="51"/>
      <c r="J3537" s="51" t="s">
        <v>1094</v>
      </c>
      <c r="K3537" s="51">
        <v>12.1</v>
      </c>
      <c r="L3537" s="51">
        <v>10.4</v>
      </c>
      <c r="M3537" s="51">
        <v>10.6</v>
      </c>
      <c r="N3537" s="51">
        <v>11</v>
      </c>
      <c r="O3537" s="51">
        <v>12.425000000000001</v>
      </c>
      <c r="P3537" s="51">
        <v>12.074999999999999</v>
      </c>
      <c r="Q3537" s="51">
        <v>12.025</v>
      </c>
      <c r="R3537" s="51">
        <v>10.65</v>
      </c>
      <c r="S3537" s="51">
        <v>10.823</v>
      </c>
      <c r="T3537" s="51">
        <v>11.247999999999999</v>
      </c>
      <c r="U3537" s="51">
        <v>2020</v>
      </c>
    </row>
    <row r="3538" spans="1:21" ht="15.5">
      <c r="A3538" s="51">
        <v>429</v>
      </c>
      <c r="B3538" s="51" t="s">
        <v>1089</v>
      </c>
      <c r="C3538" s="51" t="s">
        <v>428</v>
      </c>
      <c r="D3538" s="51" t="str">
        <f t="shared" si="55"/>
        <v>LEIslamic Republic of Iran</v>
      </c>
      <c r="E3538" s="51" t="s">
        <v>1090</v>
      </c>
      <c r="F3538" s="51" t="s">
        <v>429</v>
      </c>
      <c r="G3538" s="51" t="s">
        <v>430</v>
      </c>
      <c r="H3538" s="51" t="s">
        <v>431</v>
      </c>
      <c r="I3538" s="51" t="s">
        <v>432</v>
      </c>
      <c r="J3538" s="51"/>
      <c r="K3538" s="51"/>
      <c r="L3538" s="51"/>
      <c r="M3538" s="51"/>
      <c r="N3538" s="51"/>
      <c r="O3538" s="51"/>
      <c r="P3538" s="51"/>
      <c r="Q3538" s="51"/>
      <c r="R3538" s="51"/>
      <c r="S3538" s="51"/>
      <c r="T3538" s="51"/>
      <c r="U3538" s="51"/>
    </row>
    <row r="3539" spans="1:21" ht="15.5">
      <c r="A3539" s="51">
        <v>429</v>
      </c>
      <c r="B3539" s="51" t="s">
        <v>1089</v>
      </c>
      <c r="C3539" s="51" t="s">
        <v>433</v>
      </c>
      <c r="D3539" s="51" t="str">
        <f t="shared" si="55"/>
        <v>LPIslamic Republic of Iran</v>
      </c>
      <c r="E3539" s="51" t="s">
        <v>1090</v>
      </c>
      <c r="F3539" s="51" t="s">
        <v>434</v>
      </c>
      <c r="G3539" s="51" t="s">
        <v>435</v>
      </c>
      <c r="H3539" s="51" t="s">
        <v>431</v>
      </c>
      <c r="I3539" s="51" t="s">
        <v>432</v>
      </c>
      <c r="J3539" s="51" t="s">
        <v>1095</v>
      </c>
      <c r="K3539" s="51">
        <v>76.037999999999997</v>
      </c>
      <c r="L3539" s="51">
        <v>76.941999999999993</v>
      </c>
      <c r="M3539" s="51">
        <v>78.47</v>
      </c>
      <c r="N3539" s="51">
        <v>79.475999999999999</v>
      </c>
      <c r="O3539" s="51">
        <v>80.459999999999994</v>
      </c>
      <c r="P3539" s="51">
        <v>81.423000000000002</v>
      </c>
      <c r="Q3539" s="51">
        <v>82.36</v>
      </c>
      <c r="R3539" s="51">
        <v>83.269000000000005</v>
      </c>
      <c r="S3539" s="51">
        <v>84.149000000000001</v>
      </c>
      <c r="T3539" s="51">
        <v>84.995000000000005</v>
      </c>
      <c r="U3539" s="51">
        <v>2019</v>
      </c>
    </row>
    <row r="3540" spans="1:21" ht="15.5">
      <c r="A3540" s="51">
        <v>429</v>
      </c>
      <c r="B3540" s="51" t="s">
        <v>1089</v>
      </c>
      <c r="C3540" s="51" t="s">
        <v>437</v>
      </c>
      <c r="D3540" s="51" t="str">
        <f t="shared" si="55"/>
        <v>GGRIslamic Republic of Iran</v>
      </c>
      <c r="E3540" s="51" t="s">
        <v>1090</v>
      </c>
      <c r="F3540" s="51" t="s">
        <v>438</v>
      </c>
      <c r="G3540" s="51" t="s">
        <v>439</v>
      </c>
      <c r="H3540" s="51" t="s">
        <v>342</v>
      </c>
      <c r="I3540" s="51" t="s">
        <v>343</v>
      </c>
      <c r="J3540" s="51" t="s">
        <v>1096</v>
      </c>
      <c r="K3540" s="51">
        <v>993729.52</v>
      </c>
      <c r="L3540" s="51">
        <v>1326784.0900000001</v>
      </c>
      <c r="M3540" s="51">
        <v>1606799.9</v>
      </c>
      <c r="N3540" s="51">
        <v>1794099.7</v>
      </c>
      <c r="O3540" s="51">
        <v>2199473.6</v>
      </c>
      <c r="P3540" s="51">
        <v>2594888.9</v>
      </c>
      <c r="Q3540" s="51">
        <v>2943525.57</v>
      </c>
      <c r="R3540" s="51">
        <v>2550000</v>
      </c>
      <c r="S3540" s="51">
        <v>3175921.16</v>
      </c>
      <c r="T3540" s="51">
        <v>4837715.9400000004</v>
      </c>
      <c r="U3540" s="51">
        <v>2019</v>
      </c>
    </row>
    <row r="3541" spans="1:21" ht="15.5">
      <c r="A3541" s="51">
        <v>429</v>
      </c>
      <c r="B3541" s="51" t="s">
        <v>1089</v>
      </c>
      <c r="C3541" s="51" t="s">
        <v>441</v>
      </c>
      <c r="D3541" s="51" t="str">
        <f t="shared" si="55"/>
        <v>GGR_NGDPIslamic Republic of Iran</v>
      </c>
      <c r="E3541" s="51" t="s">
        <v>1090</v>
      </c>
      <c r="F3541" s="51" t="s">
        <v>438</v>
      </c>
      <c r="G3541" s="51" t="s">
        <v>439</v>
      </c>
      <c r="H3541" s="51" t="s">
        <v>392</v>
      </c>
      <c r="I3541" s="51"/>
      <c r="J3541" s="51" t="s">
        <v>442</v>
      </c>
      <c r="K3541" s="51">
        <v>13.535</v>
      </c>
      <c r="L3541" s="51">
        <v>13.356</v>
      </c>
      <c r="M3541" s="51">
        <v>13.951000000000001</v>
      </c>
      <c r="N3541" s="51">
        <v>15.718</v>
      </c>
      <c r="O3541" s="51">
        <v>16.724</v>
      </c>
      <c r="P3541" s="51">
        <v>16.942</v>
      </c>
      <c r="Q3541" s="51">
        <v>15.388</v>
      </c>
      <c r="R3541" s="51">
        <v>10.445</v>
      </c>
      <c r="S3541" s="51">
        <v>9.58</v>
      </c>
      <c r="T3541" s="51">
        <v>10.135</v>
      </c>
      <c r="U3541" s="51">
        <v>2019</v>
      </c>
    </row>
    <row r="3542" spans="1:21" ht="15.5">
      <c r="A3542" s="51">
        <v>429</v>
      </c>
      <c r="B3542" s="51" t="s">
        <v>1089</v>
      </c>
      <c r="C3542" s="51" t="s">
        <v>443</v>
      </c>
      <c r="D3542" s="51" t="str">
        <f t="shared" si="55"/>
        <v>GGXIslamic Republic of Iran</v>
      </c>
      <c r="E3542" s="51" t="s">
        <v>1090</v>
      </c>
      <c r="F3542" s="51" t="s">
        <v>444</v>
      </c>
      <c r="G3542" s="51" t="s">
        <v>445</v>
      </c>
      <c r="H3542" s="51" t="s">
        <v>342</v>
      </c>
      <c r="I3542" s="51" t="s">
        <v>343</v>
      </c>
      <c r="J3542" s="51" t="s">
        <v>1096</v>
      </c>
      <c r="K3542" s="51">
        <v>1039275.7</v>
      </c>
      <c r="L3542" s="51">
        <v>1415137.5</v>
      </c>
      <c r="M3542" s="51">
        <v>1735115.2</v>
      </c>
      <c r="N3542" s="51">
        <v>1975650.8</v>
      </c>
      <c r="O3542" s="51">
        <v>2454963.1</v>
      </c>
      <c r="P3542" s="51">
        <v>2864951.5</v>
      </c>
      <c r="Q3542" s="51">
        <v>3298140.25</v>
      </c>
      <c r="R3542" s="51">
        <v>3790000</v>
      </c>
      <c r="S3542" s="51">
        <v>5951874.9900000002</v>
      </c>
      <c r="T3542" s="51">
        <v>8100918.3899999997</v>
      </c>
      <c r="U3542" s="51">
        <v>2019</v>
      </c>
    </row>
    <row r="3543" spans="1:21" ht="15.5">
      <c r="A3543" s="51">
        <v>429</v>
      </c>
      <c r="B3543" s="51" t="s">
        <v>1089</v>
      </c>
      <c r="C3543" s="51" t="s">
        <v>446</v>
      </c>
      <c r="D3543" s="51" t="str">
        <f t="shared" si="55"/>
        <v>GGX_NGDPIslamic Republic of Iran</v>
      </c>
      <c r="E3543" s="51" t="s">
        <v>1090</v>
      </c>
      <c r="F3543" s="51" t="s">
        <v>444</v>
      </c>
      <c r="G3543" s="51" t="s">
        <v>445</v>
      </c>
      <c r="H3543" s="51" t="s">
        <v>392</v>
      </c>
      <c r="I3543" s="51"/>
      <c r="J3543" s="51" t="s">
        <v>447</v>
      </c>
      <c r="K3543" s="51">
        <v>14.154999999999999</v>
      </c>
      <c r="L3543" s="51">
        <v>14.244999999999999</v>
      </c>
      <c r="M3543" s="51">
        <v>15.065</v>
      </c>
      <c r="N3543" s="51">
        <v>17.309000000000001</v>
      </c>
      <c r="O3543" s="51">
        <v>18.667000000000002</v>
      </c>
      <c r="P3543" s="51">
        <v>18.704999999999998</v>
      </c>
      <c r="Q3543" s="51">
        <v>17.242000000000001</v>
      </c>
      <c r="R3543" s="51">
        <v>15.525</v>
      </c>
      <c r="S3543" s="51">
        <v>17.952999999999999</v>
      </c>
      <c r="T3543" s="51">
        <v>16.972000000000001</v>
      </c>
      <c r="U3543" s="51">
        <v>2019</v>
      </c>
    </row>
    <row r="3544" spans="1:21" ht="15.5">
      <c r="A3544" s="51">
        <v>429</v>
      </c>
      <c r="B3544" s="51" t="s">
        <v>1089</v>
      </c>
      <c r="C3544" s="51" t="s">
        <v>448</v>
      </c>
      <c r="D3544" s="51" t="str">
        <f t="shared" si="55"/>
        <v>GGXCNLIslamic Republic of Iran</v>
      </c>
      <c r="E3544" s="51" t="s">
        <v>1090</v>
      </c>
      <c r="F3544" s="51" t="s">
        <v>449</v>
      </c>
      <c r="G3544" s="51" t="s">
        <v>450</v>
      </c>
      <c r="H3544" s="51" t="s">
        <v>342</v>
      </c>
      <c r="I3544" s="51" t="s">
        <v>343</v>
      </c>
      <c r="J3544" s="51" t="s">
        <v>1096</v>
      </c>
      <c r="K3544" s="51">
        <v>-45546.18</v>
      </c>
      <c r="L3544" s="51">
        <v>-88353.41</v>
      </c>
      <c r="M3544" s="51">
        <v>-128315.3</v>
      </c>
      <c r="N3544" s="51">
        <v>-181551.1</v>
      </c>
      <c r="O3544" s="51">
        <v>-255489.5</v>
      </c>
      <c r="P3544" s="51">
        <v>-270062.59999999998</v>
      </c>
      <c r="Q3544" s="51">
        <v>-354614.68</v>
      </c>
      <c r="R3544" s="51">
        <v>-1240000</v>
      </c>
      <c r="S3544" s="51">
        <v>-2775953.84</v>
      </c>
      <c r="T3544" s="51">
        <v>-3263202.46</v>
      </c>
      <c r="U3544" s="51">
        <v>2019</v>
      </c>
    </row>
    <row r="3545" spans="1:21" ht="15.5">
      <c r="A3545" s="51">
        <v>429</v>
      </c>
      <c r="B3545" s="51" t="s">
        <v>1089</v>
      </c>
      <c r="C3545" s="51" t="s">
        <v>451</v>
      </c>
      <c r="D3545" s="51" t="str">
        <f t="shared" si="55"/>
        <v>GGXCNL_NGDPIslamic Republic of Iran</v>
      </c>
      <c r="E3545" s="51" t="s">
        <v>1090</v>
      </c>
      <c r="F3545" s="51" t="s">
        <v>449</v>
      </c>
      <c r="G3545" s="51" t="s">
        <v>450</v>
      </c>
      <c r="H3545" s="51" t="s">
        <v>392</v>
      </c>
      <c r="I3545" s="51"/>
      <c r="J3545" s="51" t="s">
        <v>452</v>
      </c>
      <c r="K3545" s="51">
        <v>-0.62</v>
      </c>
      <c r="L3545" s="51">
        <v>-0.88900000000000001</v>
      </c>
      <c r="M3545" s="51">
        <v>-1.1140000000000001</v>
      </c>
      <c r="N3545" s="51">
        <v>-1.591</v>
      </c>
      <c r="O3545" s="51">
        <v>-1.9430000000000001</v>
      </c>
      <c r="P3545" s="51">
        <v>-1.7629999999999999</v>
      </c>
      <c r="Q3545" s="51">
        <v>-1.8540000000000001</v>
      </c>
      <c r="R3545" s="51">
        <v>-5.0789999999999997</v>
      </c>
      <c r="S3545" s="51">
        <v>-8.3729999999999993</v>
      </c>
      <c r="T3545" s="51">
        <v>-6.8369999999999997</v>
      </c>
      <c r="U3545" s="51">
        <v>2019</v>
      </c>
    </row>
    <row r="3546" spans="1:21" ht="15.5">
      <c r="A3546" s="51">
        <v>429</v>
      </c>
      <c r="B3546" s="51" t="s">
        <v>1089</v>
      </c>
      <c r="C3546" s="51" t="s">
        <v>453</v>
      </c>
      <c r="D3546" s="51" t="str">
        <f t="shared" si="55"/>
        <v>GGSBIslamic Republic of Iran</v>
      </c>
      <c r="E3546" s="51" t="s">
        <v>1090</v>
      </c>
      <c r="F3546" s="51" t="s">
        <v>454</v>
      </c>
      <c r="G3546" s="51" t="s">
        <v>455</v>
      </c>
      <c r="H3546" s="51" t="s">
        <v>342</v>
      </c>
      <c r="I3546" s="51" t="s">
        <v>343</v>
      </c>
      <c r="J3546" s="51"/>
      <c r="K3546" s="51"/>
      <c r="L3546" s="51"/>
      <c r="M3546" s="51"/>
      <c r="N3546" s="51"/>
      <c r="O3546" s="51"/>
      <c r="P3546" s="51"/>
      <c r="Q3546" s="51"/>
      <c r="R3546" s="51"/>
      <c r="S3546" s="51"/>
      <c r="T3546" s="51"/>
      <c r="U3546" s="51"/>
    </row>
    <row r="3547" spans="1:21" ht="15.5">
      <c r="A3547" s="51">
        <v>429</v>
      </c>
      <c r="B3547" s="51" t="s">
        <v>1089</v>
      </c>
      <c r="C3547" s="51" t="s">
        <v>456</v>
      </c>
      <c r="D3547" s="51" t="str">
        <f t="shared" si="55"/>
        <v>GGSB_NPGDPIslamic Republic of Iran</v>
      </c>
      <c r="E3547" s="51" t="s">
        <v>1090</v>
      </c>
      <c r="F3547" s="51" t="s">
        <v>454</v>
      </c>
      <c r="G3547" s="51" t="s">
        <v>455</v>
      </c>
      <c r="H3547" s="51" t="s">
        <v>380</v>
      </c>
      <c r="I3547" s="51"/>
      <c r="J3547" s="51"/>
      <c r="K3547" s="51"/>
      <c r="L3547" s="51"/>
      <c r="M3547" s="51"/>
      <c r="N3547" s="51"/>
      <c r="O3547" s="51"/>
      <c r="P3547" s="51"/>
      <c r="Q3547" s="51"/>
      <c r="R3547" s="51"/>
      <c r="S3547" s="51"/>
      <c r="T3547" s="51"/>
      <c r="U3547" s="51"/>
    </row>
    <row r="3548" spans="1:21" ht="15.5">
      <c r="A3548" s="51">
        <v>429</v>
      </c>
      <c r="B3548" s="51" t="s">
        <v>1089</v>
      </c>
      <c r="C3548" s="51" t="s">
        <v>457</v>
      </c>
      <c r="D3548" s="51" t="str">
        <f t="shared" si="55"/>
        <v>GGXONLBIslamic Republic of Iran</v>
      </c>
      <c r="E3548" s="51" t="s">
        <v>1090</v>
      </c>
      <c r="F3548" s="51" t="s">
        <v>458</v>
      </c>
      <c r="G3548" s="51" t="s">
        <v>459</v>
      </c>
      <c r="H3548" s="51" t="s">
        <v>342</v>
      </c>
      <c r="I3548" s="51" t="s">
        <v>343</v>
      </c>
      <c r="J3548" s="51" t="s">
        <v>1096</v>
      </c>
      <c r="K3548" s="51">
        <v>-39405.360000000001</v>
      </c>
      <c r="L3548" s="51">
        <v>-80089.649999999994</v>
      </c>
      <c r="M3548" s="51">
        <v>-118390.92</v>
      </c>
      <c r="N3548" s="51">
        <v>-169773.59</v>
      </c>
      <c r="O3548" s="51">
        <v>-185809.31</v>
      </c>
      <c r="P3548" s="51">
        <v>-152441.24</v>
      </c>
      <c r="Q3548" s="51">
        <v>-216813.31</v>
      </c>
      <c r="R3548" s="51">
        <v>-1109582.68</v>
      </c>
      <c r="S3548" s="51">
        <v>-2484419.98</v>
      </c>
      <c r="T3548" s="51">
        <v>-2228123.0299999998</v>
      </c>
      <c r="U3548" s="51">
        <v>2019</v>
      </c>
    </row>
    <row r="3549" spans="1:21" ht="15.5">
      <c r="A3549" s="51">
        <v>429</v>
      </c>
      <c r="B3549" s="51" t="s">
        <v>1089</v>
      </c>
      <c r="C3549" s="51" t="s">
        <v>460</v>
      </c>
      <c r="D3549" s="51" t="str">
        <f t="shared" si="55"/>
        <v>GGXONLB_NGDPIslamic Republic of Iran</v>
      </c>
      <c r="E3549" s="51" t="s">
        <v>1090</v>
      </c>
      <c r="F3549" s="51" t="s">
        <v>458</v>
      </c>
      <c r="G3549" s="51" t="s">
        <v>459</v>
      </c>
      <c r="H3549" s="51" t="s">
        <v>392</v>
      </c>
      <c r="I3549" s="51"/>
      <c r="J3549" s="51" t="s">
        <v>461</v>
      </c>
      <c r="K3549" s="51">
        <v>-0.53700000000000003</v>
      </c>
      <c r="L3549" s="51">
        <v>-0.80600000000000005</v>
      </c>
      <c r="M3549" s="51">
        <v>-1.028</v>
      </c>
      <c r="N3549" s="51">
        <v>-1.4870000000000001</v>
      </c>
      <c r="O3549" s="51">
        <v>-1.413</v>
      </c>
      <c r="P3549" s="51">
        <v>-0.995</v>
      </c>
      <c r="Q3549" s="51">
        <v>-1.133</v>
      </c>
      <c r="R3549" s="51">
        <v>-4.5449999999999999</v>
      </c>
      <c r="S3549" s="51">
        <v>-7.4939999999999998</v>
      </c>
      <c r="T3549" s="51">
        <v>-4.6680000000000001</v>
      </c>
      <c r="U3549" s="51">
        <v>2019</v>
      </c>
    </row>
    <row r="3550" spans="1:21" ht="15.5">
      <c r="A3550" s="51">
        <v>429</v>
      </c>
      <c r="B3550" s="51" t="s">
        <v>1089</v>
      </c>
      <c r="C3550" s="51" t="s">
        <v>462</v>
      </c>
      <c r="D3550" s="51" t="str">
        <f t="shared" si="55"/>
        <v>GGXWDNIslamic Republic of Iran</v>
      </c>
      <c r="E3550" s="51" t="s">
        <v>1090</v>
      </c>
      <c r="F3550" s="51" t="s">
        <v>463</v>
      </c>
      <c r="G3550" s="51" t="s">
        <v>464</v>
      </c>
      <c r="H3550" s="51" t="s">
        <v>342</v>
      </c>
      <c r="I3550" s="51" t="s">
        <v>343</v>
      </c>
      <c r="J3550" s="51" t="s">
        <v>1096</v>
      </c>
      <c r="K3550" s="51">
        <v>73235.600000000006</v>
      </c>
      <c r="L3550" s="51">
        <v>-582795.78</v>
      </c>
      <c r="M3550" s="51">
        <v>-699434.95</v>
      </c>
      <c r="N3550" s="51">
        <v>-268856</v>
      </c>
      <c r="O3550" s="51">
        <v>4214093</v>
      </c>
      <c r="P3550" s="51">
        <v>3630149.86</v>
      </c>
      <c r="Q3550" s="51">
        <v>4890199</v>
      </c>
      <c r="R3550" s="51">
        <v>9315887</v>
      </c>
      <c r="S3550" s="51">
        <v>11829701.65</v>
      </c>
      <c r="T3550" s="51">
        <v>15124007.42</v>
      </c>
      <c r="U3550" s="51">
        <v>2019</v>
      </c>
    </row>
    <row r="3551" spans="1:21" ht="15.5">
      <c r="A3551" s="51">
        <v>429</v>
      </c>
      <c r="B3551" s="51" t="s">
        <v>1089</v>
      </c>
      <c r="C3551" s="51" t="s">
        <v>465</v>
      </c>
      <c r="D3551" s="51" t="str">
        <f t="shared" si="55"/>
        <v>GGXWDN_NGDPIslamic Republic of Iran</v>
      </c>
      <c r="E3551" s="51" t="s">
        <v>1090</v>
      </c>
      <c r="F3551" s="51" t="s">
        <v>463</v>
      </c>
      <c r="G3551" s="51" t="s">
        <v>464</v>
      </c>
      <c r="H3551" s="51" t="s">
        <v>392</v>
      </c>
      <c r="I3551" s="51"/>
      <c r="J3551" s="51" t="s">
        <v>487</v>
      </c>
      <c r="K3551" s="51">
        <v>0.997</v>
      </c>
      <c r="L3551" s="51">
        <v>-5.867</v>
      </c>
      <c r="M3551" s="51">
        <v>-6.0730000000000004</v>
      </c>
      <c r="N3551" s="51">
        <v>-2.355</v>
      </c>
      <c r="O3551" s="51">
        <v>32.042999999999999</v>
      </c>
      <c r="P3551" s="51">
        <v>23.701000000000001</v>
      </c>
      <c r="Q3551" s="51">
        <v>25.565000000000001</v>
      </c>
      <c r="R3551" s="51">
        <v>38.159999999999997</v>
      </c>
      <c r="S3551" s="51">
        <v>35.683</v>
      </c>
      <c r="T3551" s="51">
        <v>31.684999999999999</v>
      </c>
      <c r="U3551" s="51">
        <v>2019</v>
      </c>
    </row>
    <row r="3552" spans="1:21" ht="15.5">
      <c r="A3552" s="51">
        <v>429</v>
      </c>
      <c r="B3552" s="51" t="s">
        <v>1089</v>
      </c>
      <c r="C3552" s="51" t="s">
        <v>466</v>
      </c>
      <c r="D3552" s="51" t="str">
        <f t="shared" si="55"/>
        <v>GGXWDGIslamic Republic of Iran</v>
      </c>
      <c r="E3552" s="51" t="s">
        <v>1090</v>
      </c>
      <c r="F3552" s="51" t="s">
        <v>467</v>
      </c>
      <c r="G3552" s="51" t="s">
        <v>468</v>
      </c>
      <c r="H3552" s="51" t="s">
        <v>342</v>
      </c>
      <c r="I3552" s="51" t="s">
        <v>343</v>
      </c>
      <c r="J3552" s="51" t="s">
        <v>1096</v>
      </c>
      <c r="K3552" s="51">
        <v>859469.6</v>
      </c>
      <c r="L3552" s="51">
        <v>1027450.12</v>
      </c>
      <c r="M3552" s="51">
        <v>1264923.75</v>
      </c>
      <c r="N3552" s="51">
        <v>1592744</v>
      </c>
      <c r="O3552" s="51">
        <v>5871993</v>
      </c>
      <c r="P3552" s="51">
        <v>5654349.8600000003</v>
      </c>
      <c r="Q3552" s="51">
        <v>7359199</v>
      </c>
      <c r="R3552" s="51">
        <v>11684887</v>
      </c>
      <c r="S3552" s="51">
        <v>14178701.65</v>
      </c>
      <c r="T3552" s="51">
        <v>17458007.420000002</v>
      </c>
      <c r="U3552" s="51">
        <v>2019</v>
      </c>
    </row>
    <row r="3553" spans="1:21" ht="15.5">
      <c r="A3553" s="51">
        <v>429</v>
      </c>
      <c r="B3553" s="51" t="s">
        <v>1089</v>
      </c>
      <c r="C3553" s="51" t="s">
        <v>469</v>
      </c>
      <c r="D3553" s="51" t="str">
        <f t="shared" si="55"/>
        <v>GGXWDG_NGDPIslamic Republic of Iran</v>
      </c>
      <c r="E3553" s="51" t="s">
        <v>1090</v>
      </c>
      <c r="F3553" s="51" t="s">
        <v>467</v>
      </c>
      <c r="G3553" s="51" t="s">
        <v>468</v>
      </c>
      <c r="H3553" s="51" t="s">
        <v>392</v>
      </c>
      <c r="I3553" s="51"/>
      <c r="J3553" s="51" t="s">
        <v>470</v>
      </c>
      <c r="K3553" s="51">
        <v>11.706</v>
      </c>
      <c r="L3553" s="51">
        <v>10.343</v>
      </c>
      <c r="M3553" s="51">
        <v>10.983000000000001</v>
      </c>
      <c r="N3553" s="51">
        <v>13.954000000000001</v>
      </c>
      <c r="O3553" s="51">
        <v>44.65</v>
      </c>
      <c r="P3553" s="51">
        <v>36.917000000000002</v>
      </c>
      <c r="Q3553" s="51">
        <v>38.472000000000001</v>
      </c>
      <c r="R3553" s="51">
        <v>47.863999999999997</v>
      </c>
      <c r="S3553" s="51">
        <v>42.768000000000001</v>
      </c>
      <c r="T3553" s="51">
        <v>36.575000000000003</v>
      </c>
      <c r="U3553" s="51">
        <v>2019</v>
      </c>
    </row>
    <row r="3554" spans="1:21" ht="15.5">
      <c r="A3554" s="51">
        <v>429</v>
      </c>
      <c r="B3554" s="51" t="s">
        <v>1089</v>
      </c>
      <c r="C3554" s="51" t="s">
        <v>471</v>
      </c>
      <c r="D3554" s="51" t="str">
        <f t="shared" si="55"/>
        <v>NGDP_FYIslamic Republic of Iran</v>
      </c>
      <c r="E3554" s="51" t="s">
        <v>1090</v>
      </c>
      <c r="F3554" s="51" t="s">
        <v>472</v>
      </c>
      <c r="G3554" s="51" t="s">
        <v>473</v>
      </c>
      <c r="H3554" s="51" t="s">
        <v>342</v>
      </c>
      <c r="I3554" s="51" t="s">
        <v>343</v>
      </c>
      <c r="J3554" s="51" t="s">
        <v>1096</v>
      </c>
      <c r="K3554" s="51">
        <v>7341942.7000000002</v>
      </c>
      <c r="L3554" s="51">
        <v>9933967.8499999996</v>
      </c>
      <c r="M3554" s="51">
        <v>11517487.619999999</v>
      </c>
      <c r="N3554" s="51">
        <v>11414166.949999999</v>
      </c>
      <c r="O3554" s="51">
        <v>13151261</v>
      </c>
      <c r="P3554" s="51">
        <v>15316529.6</v>
      </c>
      <c r="Q3554" s="51">
        <v>19128841</v>
      </c>
      <c r="R3554" s="51">
        <v>24412571</v>
      </c>
      <c r="S3554" s="51">
        <v>33152348.489999998</v>
      </c>
      <c r="T3554" s="51">
        <v>47731850.960000001</v>
      </c>
      <c r="U3554" s="51">
        <v>2019</v>
      </c>
    </row>
    <row r="3555" spans="1:21" ht="15.5">
      <c r="A3555" s="51">
        <v>429</v>
      </c>
      <c r="B3555" s="51" t="s">
        <v>1089</v>
      </c>
      <c r="C3555" s="51" t="s">
        <v>474</v>
      </c>
      <c r="D3555" s="51" t="str">
        <f t="shared" si="55"/>
        <v>BCAIslamic Republic of Iran</v>
      </c>
      <c r="E3555" s="51" t="s">
        <v>1090</v>
      </c>
      <c r="F3555" s="51" t="s">
        <v>475</v>
      </c>
      <c r="G3555" s="51" t="s">
        <v>476</v>
      </c>
      <c r="H3555" s="51" t="s">
        <v>352</v>
      </c>
      <c r="I3555" s="51" t="s">
        <v>343</v>
      </c>
      <c r="J3555" s="51" t="s">
        <v>1097</v>
      </c>
      <c r="K3555" s="51">
        <v>21.74</v>
      </c>
      <c r="L3555" s="51">
        <v>23.135999999999999</v>
      </c>
      <c r="M3555" s="51">
        <v>12.2</v>
      </c>
      <c r="N3555" s="51">
        <v>1.36</v>
      </c>
      <c r="O3555" s="51">
        <v>13.236000000000001</v>
      </c>
      <c r="P3555" s="51">
        <v>14.916</v>
      </c>
      <c r="Q3555" s="51">
        <v>26.741</v>
      </c>
      <c r="R3555" s="51">
        <v>3.754</v>
      </c>
      <c r="S3555" s="51">
        <v>-4.4610000000000003</v>
      </c>
      <c r="T3555" s="51">
        <v>7.9409999999999998</v>
      </c>
      <c r="U3555" s="51">
        <v>2020</v>
      </c>
    </row>
    <row r="3556" spans="1:21" ht="15.5">
      <c r="A3556" s="51">
        <v>429</v>
      </c>
      <c r="B3556" s="51" t="s">
        <v>1089</v>
      </c>
      <c r="C3556" s="51" t="s">
        <v>478</v>
      </c>
      <c r="D3556" s="51" t="str">
        <f t="shared" si="55"/>
        <v>BCA_NGDPDIslamic Republic of Iran</v>
      </c>
      <c r="E3556" s="51" t="s">
        <v>1090</v>
      </c>
      <c r="F3556" s="51" t="s">
        <v>475</v>
      </c>
      <c r="G3556" s="51" t="s">
        <v>476</v>
      </c>
      <c r="H3556" s="51" t="s">
        <v>392</v>
      </c>
      <c r="I3556" s="51"/>
      <c r="J3556" s="51" t="s">
        <v>479</v>
      </c>
      <c r="K3556" s="51">
        <v>5.5419999999999998</v>
      </c>
      <c r="L3556" s="51">
        <v>5.7830000000000004</v>
      </c>
      <c r="M3556" s="51">
        <v>2.8170000000000002</v>
      </c>
      <c r="N3556" s="51">
        <v>0.35299999999999998</v>
      </c>
      <c r="O3556" s="51">
        <v>3.1659999999999999</v>
      </c>
      <c r="P3556" s="51">
        <v>3.3479999999999999</v>
      </c>
      <c r="Q3556" s="51">
        <v>5.8570000000000002</v>
      </c>
      <c r="R3556" s="51">
        <v>0.64600000000000002</v>
      </c>
      <c r="S3556" s="51">
        <v>-0.70199999999999996</v>
      </c>
      <c r="T3556" s="51">
        <v>1.163</v>
      </c>
      <c r="U3556" s="51">
        <v>2020</v>
      </c>
    </row>
    <row r="3557" spans="1:21" ht="15.5">
      <c r="A3557" s="51">
        <v>433</v>
      </c>
      <c r="B3557" s="51" t="s">
        <v>1098</v>
      </c>
      <c r="C3557" s="51" t="s">
        <v>338</v>
      </c>
      <c r="D3557" s="51" t="str">
        <f t="shared" si="55"/>
        <v>NGDP_RIraq</v>
      </c>
      <c r="E3557" s="51" t="s">
        <v>1099</v>
      </c>
      <c r="F3557" s="51" t="s">
        <v>340</v>
      </c>
      <c r="G3557" s="51" t="s">
        <v>341</v>
      </c>
      <c r="H3557" s="51" t="s">
        <v>342</v>
      </c>
      <c r="I3557" s="51" t="s">
        <v>343</v>
      </c>
      <c r="J3557" s="51" t="s">
        <v>1100</v>
      </c>
      <c r="K3557" s="51">
        <v>162587.53</v>
      </c>
      <c r="L3557" s="51">
        <v>174990.18</v>
      </c>
      <c r="M3557" s="51">
        <v>176282.47</v>
      </c>
      <c r="N3557" s="51">
        <v>180754.02</v>
      </c>
      <c r="O3557" s="51">
        <v>208227.03</v>
      </c>
      <c r="P3557" s="51">
        <v>201149.5</v>
      </c>
      <c r="Q3557" s="51">
        <v>202816.51</v>
      </c>
      <c r="R3557" s="51">
        <v>211863.8</v>
      </c>
      <c r="S3557" s="51">
        <v>188801.62</v>
      </c>
      <c r="T3557" s="51">
        <v>190906.59</v>
      </c>
      <c r="U3557" s="51">
        <v>2020</v>
      </c>
    </row>
    <row r="3558" spans="1:21" ht="15.5">
      <c r="A3558" s="51">
        <v>433</v>
      </c>
      <c r="B3558" s="51" t="s">
        <v>1098</v>
      </c>
      <c r="C3558" s="51" t="s">
        <v>345</v>
      </c>
      <c r="D3558" s="51" t="str">
        <f t="shared" si="55"/>
        <v>NGDP_RPCHIraq</v>
      </c>
      <c r="E3558" s="51" t="s">
        <v>1099</v>
      </c>
      <c r="F3558" s="51" t="s">
        <v>340</v>
      </c>
      <c r="G3558" s="51" t="s">
        <v>346</v>
      </c>
      <c r="H3558" s="51" t="s">
        <v>347</v>
      </c>
      <c r="I3558" s="51"/>
      <c r="J3558" s="51" t="s">
        <v>348</v>
      </c>
      <c r="K3558" s="51">
        <v>13.936</v>
      </c>
      <c r="L3558" s="51">
        <v>7.6280000000000001</v>
      </c>
      <c r="M3558" s="51">
        <v>0.73799999999999999</v>
      </c>
      <c r="N3558" s="51">
        <v>2.5369999999999999</v>
      </c>
      <c r="O3558" s="51">
        <v>15.199</v>
      </c>
      <c r="P3558" s="51">
        <v>-3.399</v>
      </c>
      <c r="Q3558" s="51">
        <v>0.82899999999999996</v>
      </c>
      <c r="R3558" s="51">
        <v>4.4610000000000003</v>
      </c>
      <c r="S3558" s="51">
        <v>-10.885</v>
      </c>
      <c r="T3558" s="51">
        <v>1.115</v>
      </c>
      <c r="U3558" s="51">
        <v>2020</v>
      </c>
    </row>
    <row r="3559" spans="1:21" ht="15.5">
      <c r="A3559" s="51">
        <v>433</v>
      </c>
      <c r="B3559" s="51" t="s">
        <v>1098</v>
      </c>
      <c r="C3559" s="51" t="s">
        <v>349</v>
      </c>
      <c r="D3559" s="51" t="str">
        <f t="shared" si="55"/>
        <v>NGDPIraq</v>
      </c>
      <c r="E3559" s="51" t="s">
        <v>1099</v>
      </c>
      <c r="F3559" s="51" t="s">
        <v>155</v>
      </c>
      <c r="G3559" s="51" t="s">
        <v>350</v>
      </c>
      <c r="H3559" s="51" t="s">
        <v>342</v>
      </c>
      <c r="I3559" s="51" t="s">
        <v>343</v>
      </c>
      <c r="J3559" s="51" t="s">
        <v>1100</v>
      </c>
      <c r="K3559" s="51">
        <v>254225.49</v>
      </c>
      <c r="L3559" s="51">
        <v>273587.53000000003</v>
      </c>
      <c r="M3559" s="51">
        <v>273603.02</v>
      </c>
      <c r="N3559" s="51">
        <v>207121.63</v>
      </c>
      <c r="O3559" s="51">
        <v>197933.26</v>
      </c>
      <c r="P3559" s="51">
        <v>227348.97</v>
      </c>
      <c r="Q3559" s="51">
        <v>256430.04</v>
      </c>
      <c r="R3559" s="51">
        <v>262917.15000000002</v>
      </c>
      <c r="S3559" s="51">
        <v>204960.97</v>
      </c>
      <c r="T3559" s="51">
        <v>276562.28999999998</v>
      </c>
      <c r="U3559" s="51">
        <v>2020</v>
      </c>
    </row>
    <row r="3560" spans="1:21" ht="15.5">
      <c r="A3560" s="51">
        <v>433</v>
      </c>
      <c r="B3560" s="51" t="s">
        <v>1098</v>
      </c>
      <c r="C3560" s="51" t="s">
        <v>157</v>
      </c>
      <c r="D3560" s="51" t="str">
        <f t="shared" si="55"/>
        <v>NGDPDIraq</v>
      </c>
      <c r="E3560" s="51" t="s">
        <v>1099</v>
      </c>
      <c r="F3560" s="51" t="s">
        <v>155</v>
      </c>
      <c r="G3560" s="51" t="s">
        <v>351</v>
      </c>
      <c r="H3560" s="51" t="s">
        <v>352</v>
      </c>
      <c r="I3560" s="51" t="s">
        <v>343</v>
      </c>
      <c r="J3560" s="51" t="s">
        <v>353</v>
      </c>
      <c r="K3560" s="51">
        <v>218.03200000000001</v>
      </c>
      <c r="L3560" s="51">
        <v>234.63800000000001</v>
      </c>
      <c r="M3560" s="51">
        <v>234.65100000000001</v>
      </c>
      <c r="N3560" s="51">
        <v>177.63399999999999</v>
      </c>
      <c r="O3560" s="51">
        <v>167.71600000000001</v>
      </c>
      <c r="P3560" s="51">
        <v>192.34299999999999</v>
      </c>
      <c r="Q3560" s="51">
        <v>216.946</v>
      </c>
      <c r="R3560" s="51">
        <v>222.434</v>
      </c>
      <c r="S3560" s="51">
        <v>172.119</v>
      </c>
      <c r="T3560" s="51">
        <v>190.733</v>
      </c>
      <c r="U3560" s="51">
        <v>2020</v>
      </c>
    </row>
    <row r="3561" spans="1:21" ht="15.5">
      <c r="A3561" s="51">
        <v>433</v>
      </c>
      <c r="B3561" s="51" t="s">
        <v>1098</v>
      </c>
      <c r="C3561" s="51" t="s">
        <v>354</v>
      </c>
      <c r="D3561" s="51" t="str">
        <f t="shared" si="55"/>
        <v>PPPGDPIraq</v>
      </c>
      <c r="E3561" s="51" t="s">
        <v>1099</v>
      </c>
      <c r="F3561" s="51" t="s">
        <v>155</v>
      </c>
      <c r="G3561" s="51" t="s">
        <v>355</v>
      </c>
      <c r="H3561" s="51" t="s">
        <v>356</v>
      </c>
      <c r="I3561" s="51" t="s">
        <v>343</v>
      </c>
      <c r="J3561" s="51" t="s">
        <v>353</v>
      </c>
      <c r="K3561" s="51">
        <v>483.55900000000003</v>
      </c>
      <c r="L3561" s="51">
        <v>515.10599999999999</v>
      </c>
      <c r="M3561" s="51">
        <v>490.96199999999999</v>
      </c>
      <c r="N3561" s="51">
        <v>369.51900000000001</v>
      </c>
      <c r="O3561" s="51">
        <v>346.95600000000002</v>
      </c>
      <c r="P3561" s="51">
        <v>405.43</v>
      </c>
      <c r="Q3561" s="51">
        <v>418.60399999999998</v>
      </c>
      <c r="R3561" s="51">
        <v>445.084</v>
      </c>
      <c r="S3561" s="51">
        <v>401.44299999999998</v>
      </c>
      <c r="T3561" s="51">
        <v>413.31599999999997</v>
      </c>
      <c r="U3561" s="51">
        <v>2020</v>
      </c>
    </row>
    <row r="3562" spans="1:21" ht="15.5">
      <c r="A3562" s="51">
        <v>433</v>
      </c>
      <c r="B3562" s="51" t="s">
        <v>1098</v>
      </c>
      <c r="C3562" s="51" t="s">
        <v>357</v>
      </c>
      <c r="D3562" s="51" t="str">
        <f t="shared" si="55"/>
        <v>NGDP_DIraq</v>
      </c>
      <c r="E3562" s="51" t="s">
        <v>1099</v>
      </c>
      <c r="F3562" s="51" t="s">
        <v>358</v>
      </c>
      <c r="G3562" s="51" t="s">
        <v>359</v>
      </c>
      <c r="H3562" s="51" t="s">
        <v>360</v>
      </c>
      <c r="I3562" s="51"/>
      <c r="J3562" s="51" t="s">
        <v>361</v>
      </c>
      <c r="K3562" s="51">
        <v>156.36199999999999</v>
      </c>
      <c r="L3562" s="51">
        <v>156.345</v>
      </c>
      <c r="M3562" s="51">
        <v>155.20699999999999</v>
      </c>
      <c r="N3562" s="51">
        <v>114.58799999999999</v>
      </c>
      <c r="O3562" s="51">
        <v>95.055999999999997</v>
      </c>
      <c r="P3562" s="51">
        <v>113.02500000000001</v>
      </c>
      <c r="Q3562" s="51">
        <v>126.435</v>
      </c>
      <c r="R3562" s="51">
        <v>124.09699999999999</v>
      </c>
      <c r="S3562" s="51">
        <v>108.559</v>
      </c>
      <c r="T3562" s="51">
        <v>144.86799999999999</v>
      </c>
      <c r="U3562" s="51">
        <v>2020</v>
      </c>
    </row>
    <row r="3563" spans="1:21" ht="15.5">
      <c r="A3563" s="51">
        <v>433</v>
      </c>
      <c r="B3563" s="51" t="s">
        <v>1098</v>
      </c>
      <c r="C3563" s="51" t="s">
        <v>362</v>
      </c>
      <c r="D3563" s="51" t="str">
        <f t="shared" si="55"/>
        <v>NGDPRPCIraq</v>
      </c>
      <c r="E3563" s="51" t="s">
        <v>1099</v>
      </c>
      <c r="F3563" s="51" t="s">
        <v>363</v>
      </c>
      <c r="G3563" s="51" t="s">
        <v>364</v>
      </c>
      <c r="H3563" s="51" t="s">
        <v>342</v>
      </c>
      <c r="I3563" s="51" t="s">
        <v>333</v>
      </c>
      <c r="J3563" s="51" t="s">
        <v>365</v>
      </c>
      <c r="K3563" s="51">
        <v>4990683.59</v>
      </c>
      <c r="L3563" s="51">
        <v>5236486.8899999997</v>
      </c>
      <c r="M3563" s="51">
        <v>5036642.03</v>
      </c>
      <c r="N3563" s="51">
        <v>5133219.8099999996</v>
      </c>
      <c r="O3563" s="51">
        <v>5757038.3099999996</v>
      </c>
      <c r="P3563" s="51">
        <v>5416050.2000000002</v>
      </c>
      <c r="Q3563" s="51">
        <v>5319891.42</v>
      </c>
      <c r="R3563" s="51">
        <v>5416376.7199999997</v>
      </c>
      <c r="S3563" s="51">
        <v>4704467.38</v>
      </c>
      <c r="T3563" s="51">
        <v>4636372.3899999997</v>
      </c>
      <c r="U3563" s="51">
        <v>2013</v>
      </c>
    </row>
    <row r="3564" spans="1:21" ht="15.5">
      <c r="A3564" s="51">
        <v>433</v>
      </c>
      <c r="B3564" s="51" t="s">
        <v>1098</v>
      </c>
      <c r="C3564" s="51" t="s">
        <v>366</v>
      </c>
      <c r="D3564" s="51" t="str">
        <f t="shared" si="55"/>
        <v>NGDPRPPPPCIraq</v>
      </c>
      <c r="E3564" s="51" t="s">
        <v>1099</v>
      </c>
      <c r="F3564" s="51" t="s">
        <v>363</v>
      </c>
      <c r="G3564" s="51" t="s">
        <v>367</v>
      </c>
      <c r="H3564" s="51" t="s">
        <v>368</v>
      </c>
      <c r="I3564" s="51" t="s">
        <v>333</v>
      </c>
      <c r="J3564" s="51" t="s">
        <v>365</v>
      </c>
      <c r="K3564" s="51">
        <v>10059.040000000001</v>
      </c>
      <c r="L3564" s="51">
        <v>10554.47</v>
      </c>
      <c r="M3564" s="51">
        <v>10151.67</v>
      </c>
      <c r="N3564" s="51">
        <v>10346.33</v>
      </c>
      <c r="O3564" s="51">
        <v>11603.67</v>
      </c>
      <c r="P3564" s="51">
        <v>10916.39</v>
      </c>
      <c r="Q3564" s="51">
        <v>10722.58</v>
      </c>
      <c r="R3564" s="51">
        <v>10917.05</v>
      </c>
      <c r="S3564" s="51">
        <v>9482.15</v>
      </c>
      <c r="T3564" s="51">
        <v>9344.9</v>
      </c>
      <c r="U3564" s="51">
        <v>2013</v>
      </c>
    </row>
    <row r="3565" spans="1:21" ht="15.5">
      <c r="A3565" s="51">
        <v>433</v>
      </c>
      <c r="B3565" s="51" t="s">
        <v>1098</v>
      </c>
      <c r="C3565" s="51" t="s">
        <v>369</v>
      </c>
      <c r="D3565" s="51" t="str">
        <f t="shared" si="55"/>
        <v>NGDPPCIraq</v>
      </c>
      <c r="E3565" s="51" t="s">
        <v>1099</v>
      </c>
      <c r="F3565" s="51" t="s">
        <v>370</v>
      </c>
      <c r="G3565" s="51" t="s">
        <v>371</v>
      </c>
      <c r="H3565" s="51" t="s">
        <v>342</v>
      </c>
      <c r="I3565" s="51" t="s">
        <v>333</v>
      </c>
      <c r="J3565" s="51" t="s">
        <v>372</v>
      </c>
      <c r="K3565" s="51">
        <v>7803544.0999999996</v>
      </c>
      <c r="L3565" s="51">
        <v>8186959.7000000002</v>
      </c>
      <c r="M3565" s="51">
        <v>7817229.1500000004</v>
      </c>
      <c r="N3565" s="51">
        <v>5882031.6399999997</v>
      </c>
      <c r="O3565" s="51">
        <v>5472437.29</v>
      </c>
      <c r="P3565" s="51">
        <v>6121484.0499999998</v>
      </c>
      <c r="Q3565" s="51">
        <v>6726178.1699999999</v>
      </c>
      <c r="R3565" s="51">
        <v>6721574.5700000003</v>
      </c>
      <c r="S3565" s="51">
        <v>5107118.2300000004</v>
      </c>
      <c r="T3565" s="51">
        <v>6716613.4100000001</v>
      </c>
      <c r="U3565" s="51">
        <v>2013</v>
      </c>
    </row>
    <row r="3566" spans="1:21" ht="15.5">
      <c r="A3566" s="51">
        <v>433</v>
      </c>
      <c r="B3566" s="51" t="s">
        <v>1098</v>
      </c>
      <c r="C3566" s="51" t="s">
        <v>373</v>
      </c>
      <c r="D3566" s="51" t="str">
        <f t="shared" si="55"/>
        <v>NGDPDPCIraq</v>
      </c>
      <c r="E3566" s="51" t="s">
        <v>1099</v>
      </c>
      <c r="F3566" s="51" t="s">
        <v>370</v>
      </c>
      <c r="G3566" s="51" t="s">
        <v>374</v>
      </c>
      <c r="H3566" s="51" t="s">
        <v>352</v>
      </c>
      <c r="I3566" s="51" t="s">
        <v>333</v>
      </c>
      <c r="J3566" s="51" t="s">
        <v>372</v>
      </c>
      <c r="K3566" s="51">
        <v>6692.58</v>
      </c>
      <c r="L3566" s="51">
        <v>7021.41</v>
      </c>
      <c r="M3566" s="51">
        <v>6704.31</v>
      </c>
      <c r="N3566" s="51">
        <v>5044.62</v>
      </c>
      <c r="O3566" s="51">
        <v>4637</v>
      </c>
      <c r="P3566" s="51">
        <v>5178.92</v>
      </c>
      <c r="Q3566" s="51">
        <v>5690.51</v>
      </c>
      <c r="R3566" s="51">
        <v>5686.61</v>
      </c>
      <c r="S3566" s="51">
        <v>4288.7700000000004</v>
      </c>
      <c r="T3566" s="51">
        <v>4632.1499999999996</v>
      </c>
      <c r="U3566" s="51">
        <v>2013</v>
      </c>
    </row>
    <row r="3567" spans="1:21" ht="15.5">
      <c r="A3567" s="51">
        <v>433</v>
      </c>
      <c r="B3567" s="51" t="s">
        <v>1098</v>
      </c>
      <c r="C3567" s="51" t="s">
        <v>375</v>
      </c>
      <c r="D3567" s="51" t="str">
        <f t="shared" si="55"/>
        <v>PPPPCIraq</v>
      </c>
      <c r="E3567" s="51" t="s">
        <v>1099</v>
      </c>
      <c r="F3567" s="51" t="s">
        <v>370</v>
      </c>
      <c r="G3567" s="51" t="s">
        <v>376</v>
      </c>
      <c r="H3567" s="51" t="s">
        <v>356</v>
      </c>
      <c r="I3567" s="51" t="s">
        <v>333</v>
      </c>
      <c r="J3567" s="51" t="s">
        <v>372</v>
      </c>
      <c r="K3567" s="51">
        <v>14843.03</v>
      </c>
      <c r="L3567" s="51">
        <v>15414.28</v>
      </c>
      <c r="M3567" s="51">
        <v>14027.48</v>
      </c>
      <c r="N3567" s="51">
        <v>10493.95</v>
      </c>
      <c r="O3567" s="51">
        <v>9592.61</v>
      </c>
      <c r="P3567" s="51">
        <v>10916.39</v>
      </c>
      <c r="Q3567" s="51">
        <v>10980.02</v>
      </c>
      <c r="R3567" s="51">
        <v>11378.74</v>
      </c>
      <c r="S3567" s="51">
        <v>10002.969999999999</v>
      </c>
      <c r="T3567" s="51">
        <v>10037.82</v>
      </c>
      <c r="U3567" s="51">
        <v>2013</v>
      </c>
    </row>
    <row r="3568" spans="1:21" ht="15.5">
      <c r="A3568" s="51">
        <v>433</v>
      </c>
      <c r="B3568" s="51" t="s">
        <v>1098</v>
      </c>
      <c r="C3568" s="51" t="s">
        <v>377</v>
      </c>
      <c r="D3568" s="51" t="str">
        <f t="shared" si="55"/>
        <v>NGAP_NPGDPIraq</v>
      </c>
      <c r="E3568" s="51" t="s">
        <v>1099</v>
      </c>
      <c r="F3568" s="51" t="s">
        <v>378</v>
      </c>
      <c r="G3568" s="51" t="s">
        <v>379</v>
      </c>
      <c r="H3568" s="51" t="s">
        <v>380</v>
      </c>
      <c r="I3568" s="51"/>
      <c r="J3568" s="51"/>
      <c r="K3568" s="51"/>
      <c r="L3568" s="51"/>
      <c r="M3568" s="51"/>
      <c r="N3568" s="51"/>
      <c r="O3568" s="51"/>
      <c r="P3568" s="51"/>
      <c r="Q3568" s="51"/>
      <c r="R3568" s="51"/>
      <c r="S3568" s="51"/>
      <c r="T3568" s="51"/>
      <c r="U3568" s="51"/>
    </row>
    <row r="3569" spans="1:21" ht="15.5">
      <c r="A3569" s="51">
        <v>433</v>
      </c>
      <c r="B3569" s="51" t="s">
        <v>1098</v>
      </c>
      <c r="C3569" s="51" t="s">
        <v>381</v>
      </c>
      <c r="D3569" s="51" t="str">
        <f t="shared" si="55"/>
        <v>PPPSHIraq</v>
      </c>
      <c r="E3569" s="51" t="s">
        <v>1099</v>
      </c>
      <c r="F3569" s="51" t="s">
        <v>382</v>
      </c>
      <c r="G3569" s="51" t="s">
        <v>383</v>
      </c>
      <c r="H3569" s="51" t="s">
        <v>384</v>
      </c>
      <c r="I3569" s="51"/>
      <c r="J3569" s="51" t="s">
        <v>353</v>
      </c>
      <c r="K3569" s="51">
        <v>0.48299999999999998</v>
      </c>
      <c r="L3569" s="51">
        <v>0.49</v>
      </c>
      <c r="M3569" s="51">
        <v>0.45</v>
      </c>
      <c r="N3569" s="51">
        <v>0.33200000000000002</v>
      </c>
      <c r="O3569" s="51">
        <v>0.3</v>
      </c>
      <c r="P3569" s="51">
        <v>0.33300000000000002</v>
      </c>
      <c r="Q3569" s="51">
        <v>0.32500000000000001</v>
      </c>
      <c r="R3569" s="51">
        <v>0.33</v>
      </c>
      <c r="S3569" s="51">
        <v>0.30499999999999999</v>
      </c>
      <c r="T3569" s="51">
        <v>0.29099999999999998</v>
      </c>
      <c r="U3569" s="51">
        <v>2020</v>
      </c>
    </row>
    <row r="3570" spans="1:21" ht="15.5">
      <c r="A3570" s="51">
        <v>433</v>
      </c>
      <c r="B3570" s="51" t="s">
        <v>1098</v>
      </c>
      <c r="C3570" s="51" t="s">
        <v>385</v>
      </c>
      <c r="D3570" s="51" t="str">
        <f t="shared" si="55"/>
        <v>PPPEXIraq</v>
      </c>
      <c r="E3570" s="51" t="s">
        <v>1099</v>
      </c>
      <c r="F3570" s="51" t="s">
        <v>386</v>
      </c>
      <c r="G3570" s="51" t="s">
        <v>387</v>
      </c>
      <c r="H3570" s="51" t="s">
        <v>388</v>
      </c>
      <c r="I3570" s="51"/>
      <c r="J3570" s="51" t="s">
        <v>353</v>
      </c>
      <c r="K3570" s="51">
        <v>525.73800000000006</v>
      </c>
      <c r="L3570" s="51">
        <v>531.12800000000004</v>
      </c>
      <c r="M3570" s="51">
        <v>557.279</v>
      </c>
      <c r="N3570" s="51">
        <v>560.51700000000005</v>
      </c>
      <c r="O3570" s="51">
        <v>570.48500000000001</v>
      </c>
      <c r="P3570" s="51">
        <v>560.76099999999997</v>
      </c>
      <c r="Q3570" s="51">
        <v>612.58299999999997</v>
      </c>
      <c r="R3570" s="51">
        <v>590.71400000000006</v>
      </c>
      <c r="S3570" s="51">
        <v>510.56</v>
      </c>
      <c r="T3570" s="51">
        <v>669.13099999999997</v>
      </c>
      <c r="U3570" s="51">
        <v>2020</v>
      </c>
    </row>
    <row r="3571" spans="1:21" ht="15.5">
      <c r="A3571" s="51">
        <v>433</v>
      </c>
      <c r="B3571" s="51" t="s">
        <v>1098</v>
      </c>
      <c r="C3571" s="51" t="s">
        <v>389</v>
      </c>
      <c r="D3571" s="51" t="str">
        <f t="shared" si="55"/>
        <v>NID_NGDPIraq</v>
      </c>
      <c r="E3571" s="51" t="s">
        <v>1099</v>
      </c>
      <c r="F3571" s="51" t="s">
        <v>390</v>
      </c>
      <c r="G3571" s="51" t="s">
        <v>391</v>
      </c>
      <c r="H3571" s="51" t="s">
        <v>392</v>
      </c>
      <c r="I3571" s="51"/>
      <c r="J3571" s="51"/>
      <c r="K3571" s="51"/>
      <c r="L3571" s="51"/>
      <c r="M3571" s="51"/>
      <c r="N3571" s="51"/>
      <c r="O3571" s="51"/>
      <c r="P3571" s="51"/>
      <c r="Q3571" s="51"/>
      <c r="R3571" s="51"/>
      <c r="S3571" s="51"/>
      <c r="T3571" s="51"/>
      <c r="U3571" s="51"/>
    </row>
    <row r="3572" spans="1:21" ht="15.5">
      <c r="A3572" s="51">
        <v>433</v>
      </c>
      <c r="B3572" s="51" t="s">
        <v>1098</v>
      </c>
      <c r="C3572" s="51" t="s">
        <v>393</v>
      </c>
      <c r="D3572" s="51" t="str">
        <f t="shared" si="55"/>
        <v>NGSD_NGDPIraq</v>
      </c>
      <c r="E3572" s="51" t="s">
        <v>1099</v>
      </c>
      <c r="F3572" s="51" t="s">
        <v>394</v>
      </c>
      <c r="G3572" s="51" t="s">
        <v>395</v>
      </c>
      <c r="H3572" s="51" t="s">
        <v>392</v>
      </c>
      <c r="I3572" s="51"/>
      <c r="J3572" s="51" t="s">
        <v>1100</v>
      </c>
      <c r="K3572" s="51">
        <v>27.158000000000001</v>
      </c>
      <c r="L3572" s="51">
        <v>28.331</v>
      </c>
      <c r="M3572" s="51">
        <v>28.565000000000001</v>
      </c>
      <c r="N3572" s="51">
        <v>18.568000000000001</v>
      </c>
      <c r="O3572" s="51">
        <v>13.608000000000001</v>
      </c>
      <c r="P3572" s="51">
        <v>11.94</v>
      </c>
      <c r="Q3572" s="51">
        <v>17.317</v>
      </c>
      <c r="R3572" s="51">
        <v>15.565</v>
      </c>
      <c r="S3572" s="51">
        <v>1.899</v>
      </c>
      <c r="T3572" s="51">
        <v>17.597000000000001</v>
      </c>
      <c r="U3572" s="51">
        <v>2020</v>
      </c>
    </row>
    <row r="3573" spans="1:21" ht="15.5">
      <c r="A3573" s="51">
        <v>433</v>
      </c>
      <c r="B3573" s="51" t="s">
        <v>1098</v>
      </c>
      <c r="C3573" s="51" t="s">
        <v>396</v>
      </c>
      <c r="D3573" s="51" t="str">
        <f t="shared" si="55"/>
        <v>PCPIIraq</v>
      </c>
      <c r="E3573" s="51" t="s">
        <v>1099</v>
      </c>
      <c r="F3573" s="51" t="s">
        <v>397</v>
      </c>
      <c r="G3573" s="51" t="s">
        <v>398</v>
      </c>
      <c r="H3573" s="51" t="s">
        <v>360</v>
      </c>
      <c r="I3573" s="51"/>
      <c r="J3573" s="51" t="s">
        <v>1101</v>
      </c>
      <c r="K3573" s="51">
        <v>115.249</v>
      </c>
      <c r="L3573" s="51">
        <v>117.41500000000001</v>
      </c>
      <c r="M3573" s="51">
        <v>120.041</v>
      </c>
      <c r="N3573" s="51">
        <v>121.71299999999999</v>
      </c>
      <c r="O3573" s="51">
        <v>122.35299999999999</v>
      </c>
      <c r="P3573" s="51">
        <v>122.474</v>
      </c>
      <c r="Q3573" s="51">
        <v>122.92400000000001</v>
      </c>
      <c r="R3573" s="51">
        <v>122.679</v>
      </c>
      <c r="S3573" s="51">
        <v>123.38200000000001</v>
      </c>
      <c r="T3573" s="51">
        <v>134.93799999999999</v>
      </c>
      <c r="U3573" s="51">
        <v>2020</v>
      </c>
    </row>
    <row r="3574" spans="1:21" ht="15.5">
      <c r="A3574" s="51">
        <v>433</v>
      </c>
      <c r="B3574" s="51" t="s">
        <v>1098</v>
      </c>
      <c r="C3574" s="51" t="s">
        <v>400</v>
      </c>
      <c r="D3574" s="51" t="str">
        <f t="shared" si="55"/>
        <v>PCPIPCHIraq</v>
      </c>
      <c r="E3574" s="51" t="s">
        <v>1099</v>
      </c>
      <c r="F3574" s="51" t="s">
        <v>397</v>
      </c>
      <c r="G3574" s="51" t="s">
        <v>401</v>
      </c>
      <c r="H3574" s="51" t="s">
        <v>347</v>
      </c>
      <c r="I3574" s="51"/>
      <c r="J3574" s="51" t="s">
        <v>402</v>
      </c>
      <c r="K3574" s="51">
        <v>6.0890000000000004</v>
      </c>
      <c r="L3574" s="51">
        <v>1.879</v>
      </c>
      <c r="M3574" s="51">
        <v>2.2360000000000002</v>
      </c>
      <c r="N3574" s="51">
        <v>1.393</v>
      </c>
      <c r="O3574" s="51">
        <v>0.52500000000000002</v>
      </c>
      <c r="P3574" s="51">
        <v>9.9000000000000005E-2</v>
      </c>
      <c r="Q3574" s="51">
        <v>0.36699999999999999</v>
      </c>
      <c r="R3574" s="51">
        <v>-0.19900000000000001</v>
      </c>
      <c r="S3574" s="51">
        <v>0.57299999999999995</v>
      </c>
      <c r="T3574" s="51">
        <v>9.3659999999999997</v>
      </c>
      <c r="U3574" s="51">
        <v>2020</v>
      </c>
    </row>
    <row r="3575" spans="1:21" ht="15.5">
      <c r="A3575" s="51">
        <v>433</v>
      </c>
      <c r="B3575" s="51" t="s">
        <v>1098</v>
      </c>
      <c r="C3575" s="51" t="s">
        <v>403</v>
      </c>
      <c r="D3575" s="51" t="str">
        <f t="shared" si="55"/>
        <v>PCPIEIraq</v>
      </c>
      <c r="E3575" s="51" t="s">
        <v>1099</v>
      </c>
      <c r="F3575" s="51" t="s">
        <v>404</v>
      </c>
      <c r="G3575" s="51" t="s">
        <v>405</v>
      </c>
      <c r="H3575" s="51" t="s">
        <v>360</v>
      </c>
      <c r="I3575" s="51"/>
      <c r="J3575" s="51" t="s">
        <v>1101</v>
      </c>
      <c r="K3575" s="51">
        <v>115.571</v>
      </c>
      <c r="L3575" s="51">
        <v>119.191</v>
      </c>
      <c r="M3575" s="51">
        <v>121.083</v>
      </c>
      <c r="N3575" s="51">
        <v>123.879</v>
      </c>
      <c r="O3575" s="51">
        <v>121.961</v>
      </c>
      <c r="P3575" s="51">
        <v>122.205</v>
      </c>
      <c r="Q3575" s="51">
        <v>122.08799999999999</v>
      </c>
      <c r="R3575" s="51">
        <v>122.205</v>
      </c>
      <c r="S3575" s="51">
        <v>126.06100000000001</v>
      </c>
      <c r="T3575" s="51">
        <v>141.04300000000001</v>
      </c>
      <c r="U3575" s="51">
        <v>2020</v>
      </c>
    </row>
    <row r="3576" spans="1:21" ht="15.5">
      <c r="A3576" s="51">
        <v>433</v>
      </c>
      <c r="B3576" s="51" t="s">
        <v>1098</v>
      </c>
      <c r="C3576" s="51" t="s">
        <v>406</v>
      </c>
      <c r="D3576" s="51" t="str">
        <f t="shared" si="55"/>
        <v>PCPIEPCHIraq</v>
      </c>
      <c r="E3576" s="51" t="s">
        <v>1099</v>
      </c>
      <c r="F3576" s="51" t="s">
        <v>404</v>
      </c>
      <c r="G3576" s="51" t="s">
        <v>407</v>
      </c>
      <c r="H3576" s="51" t="s">
        <v>347</v>
      </c>
      <c r="I3576" s="51"/>
      <c r="J3576" s="51" t="s">
        <v>408</v>
      </c>
      <c r="K3576" s="51">
        <v>3.6139999999999999</v>
      </c>
      <c r="L3576" s="51">
        <v>3.1320000000000001</v>
      </c>
      <c r="M3576" s="51">
        <v>1.587</v>
      </c>
      <c r="N3576" s="51">
        <v>2.31</v>
      </c>
      <c r="O3576" s="51">
        <v>-1.548</v>
      </c>
      <c r="P3576" s="51">
        <v>0.2</v>
      </c>
      <c r="Q3576" s="51">
        <v>-9.6000000000000002E-2</v>
      </c>
      <c r="R3576" s="51">
        <v>9.6000000000000002E-2</v>
      </c>
      <c r="S3576" s="51">
        <v>3.1549999999999998</v>
      </c>
      <c r="T3576" s="51">
        <v>11.885</v>
      </c>
      <c r="U3576" s="51">
        <v>2020</v>
      </c>
    </row>
    <row r="3577" spans="1:21" ht="15.5">
      <c r="A3577" s="51">
        <v>433</v>
      </c>
      <c r="B3577" s="51" t="s">
        <v>1098</v>
      </c>
      <c r="C3577" s="51" t="s">
        <v>409</v>
      </c>
      <c r="D3577" s="51" t="str">
        <f t="shared" si="55"/>
        <v>FLIBOR6Iraq</v>
      </c>
      <c r="E3577" s="51" t="s">
        <v>1099</v>
      </c>
      <c r="F3577" s="51" t="s">
        <v>410</v>
      </c>
      <c r="G3577" s="51"/>
      <c r="H3577" s="51" t="s">
        <v>384</v>
      </c>
      <c r="I3577" s="51"/>
      <c r="J3577" s="51"/>
      <c r="K3577" s="51"/>
      <c r="L3577" s="51"/>
      <c r="M3577" s="51"/>
      <c r="N3577" s="51"/>
      <c r="O3577" s="51"/>
      <c r="P3577" s="51"/>
      <c r="Q3577" s="51"/>
      <c r="R3577" s="51"/>
      <c r="S3577" s="51"/>
      <c r="T3577" s="51"/>
      <c r="U3577" s="51"/>
    </row>
    <row r="3578" spans="1:21" ht="15.5">
      <c r="A3578" s="51">
        <v>433</v>
      </c>
      <c r="B3578" s="51" t="s">
        <v>1098</v>
      </c>
      <c r="C3578" s="51" t="s">
        <v>411</v>
      </c>
      <c r="D3578" s="51" t="str">
        <f t="shared" si="55"/>
        <v>TM_RPCHIraq</v>
      </c>
      <c r="E3578" s="51" t="s">
        <v>1099</v>
      </c>
      <c r="F3578" s="51" t="s">
        <v>412</v>
      </c>
      <c r="G3578" s="51" t="s">
        <v>413</v>
      </c>
      <c r="H3578" s="51" t="s">
        <v>347</v>
      </c>
      <c r="I3578" s="51"/>
      <c r="J3578" s="51"/>
      <c r="K3578" s="51"/>
      <c r="L3578" s="51"/>
      <c r="M3578" s="51"/>
      <c r="N3578" s="51"/>
      <c r="O3578" s="51"/>
      <c r="P3578" s="51"/>
      <c r="Q3578" s="51"/>
      <c r="R3578" s="51"/>
      <c r="S3578" s="51"/>
      <c r="T3578" s="51"/>
      <c r="U3578" s="51"/>
    </row>
    <row r="3579" spans="1:21" ht="15.5">
      <c r="A3579" s="51">
        <v>433</v>
      </c>
      <c r="B3579" s="51" t="s">
        <v>1098</v>
      </c>
      <c r="C3579" s="51" t="s">
        <v>415</v>
      </c>
      <c r="D3579" s="51" t="str">
        <f t="shared" si="55"/>
        <v>TMG_RPCHIraq</v>
      </c>
      <c r="E3579" s="51" t="s">
        <v>1099</v>
      </c>
      <c r="F3579" s="51" t="s">
        <v>416</v>
      </c>
      <c r="G3579" s="51" t="s">
        <v>417</v>
      </c>
      <c r="H3579" s="51" t="s">
        <v>347</v>
      </c>
      <c r="I3579" s="51"/>
      <c r="J3579" s="51"/>
      <c r="K3579" s="51"/>
      <c r="L3579" s="51"/>
      <c r="M3579" s="51"/>
      <c r="N3579" s="51"/>
      <c r="O3579" s="51"/>
      <c r="P3579" s="51"/>
      <c r="Q3579" s="51"/>
      <c r="R3579" s="51"/>
      <c r="S3579" s="51"/>
      <c r="T3579" s="51"/>
      <c r="U3579" s="51"/>
    </row>
    <row r="3580" spans="1:21" ht="15.5">
      <c r="A3580" s="51">
        <v>433</v>
      </c>
      <c r="B3580" s="51" t="s">
        <v>1098</v>
      </c>
      <c r="C3580" s="51" t="s">
        <v>418</v>
      </c>
      <c r="D3580" s="51" t="str">
        <f t="shared" si="55"/>
        <v>TX_RPCHIraq</v>
      </c>
      <c r="E3580" s="51" t="s">
        <v>1099</v>
      </c>
      <c r="F3580" s="51" t="s">
        <v>419</v>
      </c>
      <c r="G3580" s="51" t="s">
        <v>420</v>
      </c>
      <c r="H3580" s="51" t="s">
        <v>347</v>
      </c>
      <c r="I3580" s="51"/>
      <c r="J3580" s="51"/>
      <c r="K3580" s="51"/>
      <c r="L3580" s="51"/>
      <c r="M3580" s="51"/>
      <c r="N3580" s="51"/>
      <c r="O3580" s="51"/>
      <c r="P3580" s="51"/>
      <c r="Q3580" s="51"/>
      <c r="R3580" s="51"/>
      <c r="S3580" s="51"/>
      <c r="T3580" s="51"/>
      <c r="U3580" s="51"/>
    </row>
    <row r="3581" spans="1:21" ht="15.5">
      <c r="A3581" s="51">
        <v>433</v>
      </c>
      <c r="B3581" s="51" t="s">
        <v>1098</v>
      </c>
      <c r="C3581" s="51" t="s">
        <v>421</v>
      </c>
      <c r="D3581" s="51" t="str">
        <f t="shared" si="55"/>
        <v>TXG_RPCHIraq</v>
      </c>
      <c r="E3581" s="51" t="s">
        <v>1099</v>
      </c>
      <c r="F3581" s="51" t="s">
        <v>422</v>
      </c>
      <c r="G3581" s="51" t="s">
        <v>423</v>
      </c>
      <c r="H3581" s="51" t="s">
        <v>347</v>
      </c>
      <c r="I3581" s="51"/>
      <c r="J3581" s="51"/>
      <c r="K3581" s="51"/>
      <c r="L3581" s="51"/>
      <c r="M3581" s="51"/>
      <c r="N3581" s="51"/>
      <c r="O3581" s="51"/>
      <c r="P3581" s="51"/>
      <c r="Q3581" s="51"/>
      <c r="R3581" s="51"/>
      <c r="S3581" s="51"/>
      <c r="T3581" s="51"/>
      <c r="U3581" s="51"/>
    </row>
    <row r="3582" spans="1:21" ht="15.5">
      <c r="A3582" s="51">
        <v>433</v>
      </c>
      <c r="B3582" s="51" t="s">
        <v>1098</v>
      </c>
      <c r="C3582" s="51" t="s">
        <v>424</v>
      </c>
      <c r="D3582" s="51" t="str">
        <f t="shared" si="55"/>
        <v>LURIraq</v>
      </c>
      <c r="E3582" s="51" t="s">
        <v>1099</v>
      </c>
      <c r="F3582" s="51" t="s">
        <v>425</v>
      </c>
      <c r="G3582" s="51" t="s">
        <v>426</v>
      </c>
      <c r="H3582" s="51" t="s">
        <v>427</v>
      </c>
      <c r="I3582" s="51"/>
      <c r="J3582" s="51"/>
      <c r="K3582" s="51"/>
      <c r="L3582" s="51"/>
      <c r="M3582" s="51"/>
      <c r="N3582" s="51"/>
      <c r="O3582" s="51"/>
      <c r="P3582" s="51"/>
      <c r="Q3582" s="51"/>
      <c r="R3582" s="51"/>
      <c r="S3582" s="51"/>
      <c r="T3582" s="51"/>
      <c r="U3582" s="51"/>
    </row>
    <row r="3583" spans="1:21" ht="15.5">
      <c r="A3583" s="51">
        <v>433</v>
      </c>
      <c r="B3583" s="51" t="s">
        <v>1098</v>
      </c>
      <c r="C3583" s="51" t="s">
        <v>428</v>
      </c>
      <c r="D3583" s="51" t="str">
        <f t="shared" si="55"/>
        <v>LEIraq</v>
      </c>
      <c r="E3583" s="51" t="s">
        <v>1099</v>
      </c>
      <c r="F3583" s="51" t="s">
        <v>429</v>
      </c>
      <c r="G3583" s="51" t="s">
        <v>430</v>
      </c>
      <c r="H3583" s="51" t="s">
        <v>431</v>
      </c>
      <c r="I3583" s="51" t="s">
        <v>432</v>
      </c>
      <c r="J3583" s="51"/>
      <c r="K3583" s="51"/>
      <c r="L3583" s="51"/>
      <c r="M3583" s="51"/>
      <c r="N3583" s="51"/>
      <c r="O3583" s="51"/>
      <c r="P3583" s="51"/>
      <c r="Q3583" s="51"/>
      <c r="R3583" s="51"/>
      <c r="S3583" s="51"/>
      <c r="T3583" s="51"/>
      <c r="U3583" s="51"/>
    </row>
    <row r="3584" spans="1:21" ht="15.5">
      <c r="A3584" s="51">
        <v>433</v>
      </c>
      <c r="B3584" s="51" t="s">
        <v>1098</v>
      </c>
      <c r="C3584" s="51" t="s">
        <v>433</v>
      </c>
      <c r="D3584" s="51" t="str">
        <f t="shared" si="55"/>
        <v>LPIraq</v>
      </c>
      <c r="E3584" s="51" t="s">
        <v>1099</v>
      </c>
      <c r="F3584" s="51" t="s">
        <v>434</v>
      </c>
      <c r="G3584" s="51" t="s">
        <v>435</v>
      </c>
      <c r="H3584" s="51" t="s">
        <v>431</v>
      </c>
      <c r="I3584" s="51" t="s">
        <v>432</v>
      </c>
      <c r="J3584" s="51" t="s">
        <v>1102</v>
      </c>
      <c r="K3584" s="51">
        <v>32.578000000000003</v>
      </c>
      <c r="L3584" s="51">
        <v>33.417000000000002</v>
      </c>
      <c r="M3584" s="51">
        <v>35</v>
      </c>
      <c r="N3584" s="51">
        <v>35.213000000000001</v>
      </c>
      <c r="O3584" s="51">
        <v>36.168999999999997</v>
      </c>
      <c r="P3584" s="51">
        <v>37.14</v>
      </c>
      <c r="Q3584" s="51">
        <v>38.124000000000002</v>
      </c>
      <c r="R3584" s="51">
        <v>39.115000000000002</v>
      </c>
      <c r="S3584" s="51">
        <v>40.131999999999998</v>
      </c>
      <c r="T3584" s="51">
        <v>41.176000000000002</v>
      </c>
      <c r="U3584" s="51">
        <v>2013</v>
      </c>
    </row>
    <row r="3585" spans="1:21" ht="15.5">
      <c r="A3585" s="51">
        <v>433</v>
      </c>
      <c r="B3585" s="51" t="s">
        <v>1098</v>
      </c>
      <c r="C3585" s="51" t="s">
        <v>437</v>
      </c>
      <c r="D3585" s="51" t="str">
        <f t="shared" si="55"/>
        <v>GGRIraq</v>
      </c>
      <c r="E3585" s="51" t="s">
        <v>1099</v>
      </c>
      <c r="F3585" s="51" t="s">
        <v>438</v>
      </c>
      <c r="G3585" s="51" t="s">
        <v>439</v>
      </c>
      <c r="H3585" s="51" t="s">
        <v>342</v>
      </c>
      <c r="I3585" s="51" t="s">
        <v>343</v>
      </c>
      <c r="J3585" s="51" t="s">
        <v>1103</v>
      </c>
      <c r="K3585" s="51">
        <v>119449.32</v>
      </c>
      <c r="L3585" s="51">
        <v>115417.55</v>
      </c>
      <c r="M3585" s="51">
        <v>104385.7</v>
      </c>
      <c r="N3585" s="51">
        <v>63450.14</v>
      </c>
      <c r="O3585" s="51">
        <v>55497.78</v>
      </c>
      <c r="P3585" s="51">
        <v>76317.73</v>
      </c>
      <c r="Q3585" s="51">
        <v>105599.45</v>
      </c>
      <c r="R3585" s="51">
        <v>99268.7</v>
      </c>
      <c r="S3585" s="51">
        <v>61429</v>
      </c>
      <c r="T3585" s="51">
        <v>119628.22</v>
      </c>
      <c r="U3585" s="51">
        <v>2020</v>
      </c>
    </row>
    <row r="3586" spans="1:21" ht="15.5">
      <c r="A3586" s="51">
        <v>433</v>
      </c>
      <c r="B3586" s="51" t="s">
        <v>1098</v>
      </c>
      <c r="C3586" s="51" t="s">
        <v>441</v>
      </c>
      <c r="D3586" s="51" t="str">
        <f t="shared" si="55"/>
        <v>GGR_NGDPIraq</v>
      </c>
      <c r="E3586" s="51" t="s">
        <v>1099</v>
      </c>
      <c r="F3586" s="51" t="s">
        <v>438</v>
      </c>
      <c r="G3586" s="51" t="s">
        <v>439</v>
      </c>
      <c r="H3586" s="51" t="s">
        <v>392</v>
      </c>
      <c r="I3586" s="51"/>
      <c r="J3586" s="51" t="s">
        <v>442</v>
      </c>
      <c r="K3586" s="51">
        <v>46.985999999999997</v>
      </c>
      <c r="L3586" s="51">
        <v>42.186999999999998</v>
      </c>
      <c r="M3586" s="51">
        <v>38.152000000000001</v>
      </c>
      <c r="N3586" s="51">
        <v>30.634</v>
      </c>
      <c r="O3586" s="51">
        <v>28.039000000000001</v>
      </c>
      <c r="P3586" s="51">
        <v>33.569000000000003</v>
      </c>
      <c r="Q3586" s="51">
        <v>41.180999999999997</v>
      </c>
      <c r="R3586" s="51">
        <v>37.756999999999998</v>
      </c>
      <c r="S3586" s="51">
        <v>29.971</v>
      </c>
      <c r="T3586" s="51">
        <v>43.255000000000003</v>
      </c>
      <c r="U3586" s="51">
        <v>2020</v>
      </c>
    </row>
    <row r="3587" spans="1:21" ht="15.5">
      <c r="A3587" s="51">
        <v>433</v>
      </c>
      <c r="B3587" s="51" t="s">
        <v>1098</v>
      </c>
      <c r="C3587" s="51" t="s">
        <v>443</v>
      </c>
      <c r="D3587" s="51" t="str">
        <f t="shared" ref="D3587:D3650" si="56">C3587&amp;E3587</f>
        <v>GGXIraq</v>
      </c>
      <c r="E3587" s="51" t="s">
        <v>1099</v>
      </c>
      <c r="F3587" s="51" t="s">
        <v>444</v>
      </c>
      <c r="G3587" s="51" t="s">
        <v>445</v>
      </c>
      <c r="H3587" s="51" t="s">
        <v>342</v>
      </c>
      <c r="I3587" s="51" t="s">
        <v>343</v>
      </c>
      <c r="J3587" s="51" t="s">
        <v>1103</v>
      </c>
      <c r="K3587" s="51">
        <v>109041.15</v>
      </c>
      <c r="L3587" s="51">
        <v>132003.20000000001</v>
      </c>
      <c r="M3587" s="51">
        <v>119791.01</v>
      </c>
      <c r="N3587" s="51">
        <v>90023.13</v>
      </c>
      <c r="O3587" s="51">
        <v>84218.1</v>
      </c>
      <c r="P3587" s="51">
        <v>79734.02</v>
      </c>
      <c r="Q3587" s="51">
        <v>84689</v>
      </c>
      <c r="R3587" s="51">
        <v>96936.12</v>
      </c>
      <c r="S3587" s="51">
        <v>101970.56</v>
      </c>
      <c r="T3587" s="51">
        <v>145185.93</v>
      </c>
      <c r="U3587" s="51">
        <v>2020</v>
      </c>
    </row>
    <row r="3588" spans="1:21" ht="15.5">
      <c r="A3588" s="51">
        <v>433</v>
      </c>
      <c r="B3588" s="51" t="s">
        <v>1098</v>
      </c>
      <c r="C3588" s="51" t="s">
        <v>446</v>
      </c>
      <c r="D3588" s="51" t="str">
        <f t="shared" si="56"/>
        <v>GGX_NGDPIraq</v>
      </c>
      <c r="E3588" s="51" t="s">
        <v>1099</v>
      </c>
      <c r="F3588" s="51" t="s">
        <v>444</v>
      </c>
      <c r="G3588" s="51" t="s">
        <v>445</v>
      </c>
      <c r="H3588" s="51" t="s">
        <v>392</v>
      </c>
      <c r="I3588" s="51"/>
      <c r="J3588" s="51" t="s">
        <v>447</v>
      </c>
      <c r="K3588" s="51">
        <v>42.892000000000003</v>
      </c>
      <c r="L3588" s="51">
        <v>48.249000000000002</v>
      </c>
      <c r="M3588" s="51">
        <v>43.783000000000001</v>
      </c>
      <c r="N3588" s="51">
        <v>43.463999999999999</v>
      </c>
      <c r="O3588" s="51">
        <v>42.548999999999999</v>
      </c>
      <c r="P3588" s="51">
        <v>35.070999999999998</v>
      </c>
      <c r="Q3588" s="51">
        <v>33.026000000000003</v>
      </c>
      <c r="R3588" s="51">
        <v>36.869</v>
      </c>
      <c r="S3588" s="51">
        <v>49.750999999999998</v>
      </c>
      <c r="T3588" s="51">
        <v>52.497</v>
      </c>
      <c r="U3588" s="51">
        <v>2020</v>
      </c>
    </row>
    <row r="3589" spans="1:21" ht="15.5">
      <c r="A3589" s="51">
        <v>433</v>
      </c>
      <c r="B3589" s="51" t="s">
        <v>1098</v>
      </c>
      <c r="C3589" s="51" t="s">
        <v>448</v>
      </c>
      <c r="D3589" s="51" t="str">
        <f t="shared" si="56"/>
        <v>GGXCNLIraq</v>
      </c>
      <c r="E3589" s="51" t="s">
        <v>1099</v>
      </c>
      <c r="F3589" s="51" t="s">
        <v>449</v>
      </c>
      <c r="G3589" s="51" t="s">
        <v>450</v>
      </c>
      <c r="H3589" s="51" t="s">
        <v>342</v>
      </c>
      <c r="I3589" s="51" t="s">
        <v>343</v>
      </c>
      <c r="J3589" s="51" t="s">
        <v>1103</v>
      </c>
      <c r="K3589" s="51">
        <v>10408.18</v>
      </c>
      <c r="L3589" s="51">
        <v>-16585.650000000001</v>
      </c>
      <c r="M3589" s="51">
        <v>-15405.31</v>
      </c>
      <c r="N3589" s="51">
        <v>-26572.99</v>
      </c>
      <c r="O3589" s="51">
        <v>-28720.32</v>
      </c>
      <c r="P3589" s="51">
        <v>-3416.29</v>
      </c>
      <c r="Q3589" s="51">
        <v>20910.45</v>
      </c>
      <c r="R3589" s="51">
        <v>2332.58</v>
      </c>
      <c r="S3589" s="51">
        <v>-40541.56</v>
      </c>
      <c r="T3589" s="51">
        <v>-25557.71</v>
      </c>
      <c r="U3589" s="51">
        <v>2020</v>
      </c>
    </row>
    <row r="3590" spans="1:21" ht="15.5">
      <c r="A3590" s="51">
        <v>433</v>
      </c>
      <c r="B3590" s="51" t="s">
        <v>1098</v>
      </c>
      <c r="C3590" s="51" t="s">
        <v>451</v>
      </c>
      <c r="D3590" s="51" t="str">
        <f t="shared" si="56"/>
        <v>GGXCNL_NGDPIraq</v>
      </c>
      <c r="E3590" s="51" t="s">
        <v>1099</v>
      </c>
      <c r="F3590" s="51" t="s">
        <v>449</v>
      </c>
      <c r="G3590" s="51" t="s">
        <v>450</v>
      </c>
      <c r="H3590" s="51" t="s">
        <v>392</v>
      </c>
      <c r="I3590" s="51"/>
      <c r="J3590" s="51" t="s">
        <v>452</v>
      </c>
      <c r="K3590" s="51">
        <v>4.0940000000000003</v>
      </c>
      <c r="L3590" s="51">
        <v>-6.0620000000000003</v>
      </c>
      <c r="M3590" s="51">
        <v>-5.6310000000000002</v>
      </c>
      <c r="N3590" s="51">
        <v>-12.83</v>
      </c>
      <c r="O3590" s="51">
        <v>-14.51</v>
      </c>
      <c r="P3590" s="51">
        <v>-1.5029999999999999</v>
      </c>
      <c r="Q3590" s="51">
        <v>8.1539999999999999</v>
      </c>
      <c r="R3590" s="51">
        <v>0.88700000000000001</v>
      </c>
      <c r="S3590" s="51">
        <v>-19.78</v>
      </c>
      <c r="T3590" s="51">
        <v>-9.2409999999999997</v>
      </c>
      <c r="U3590" s="51">
        <v>2020</v>
      </c>
    </row>
    <row r="3591" spans="1:21" ht="15.5">
      <c r="A3591" s="51">
        <v>433</v>
      </c>
      <c r="B3591" s="51" t="s">
        <v>1098</v>
      </c>
      <c r="C3591" s="51" t="s">
        <v>453</v>
      </c>
      <c r="D3591" s="51" t="str">
        <f t="shared" si="56"/>
        <v>GGSBIraq</v>
      </c>
      <c r="E3591" s="51" t="s">
        <v>1099</v>
      </c>
      <c r="F3591" s="51" t="s">
        <v>454</v>
      </c>
      <c r="G3591" s="51" t="s">
        <v>455</v>
      </c>
      <c r="H3591" s="51" t="s">
        <v>342</v>
      </c>
      <c r="I3591" s="51" t="s">
        <v>343</v>
      </c>
      <c r="J3591" s="51"/>
      <c r="K3591" s="51"/>
      <c r="L3591" s="51"/>
      <c r="M3591" s="51"/>
      <c r="N3591" s="51"/>
      <c r="O3591" s="51"/>
      <c r="P3591" s="51"/>
      <c r="Q3591" s="51"/>
      <c r="R3591" s="51"/>
      <c r="S3591" s="51"/>
      <c r="T3591" s="51"/>
      <c r="U3591" s="51"/>
    </row>
    <row r="3592" spans="1:21" ht="15.5">
      <c r="A3592" s="51">
        <v>433</v>
      </c>
      <c r="B3592" s="51" t="s">
        <v>1098</v>
      </c>
      <c r="C3592" s="51" t="s">
        <v>456</v>
      </c>
      <c r="D3592" s="51" t="str">
        <f t="shared" si="56"/>
        <v>GGSB_NPGDPIraq</v>
      </c>
      <c r="E3592" s="51" t="s">
        <v>1099</v>
      </c>
      <c r="F3592" s="51" t="s">
        <v>454</v>
      </c>
      <c r="G3592" s="51" t="s">
        <v>455</v>
      </c>
      <c r="H3592" s="51" t="s">
        <v>380</v>
      </c>
      <c r="I3592" s="51"/>
      <c r="J3592" s="51"/>
      <c r="K3592" s="51"/>
      <c r="L3592" s="51"/>
      <c r="M3592" s="51"/>
      <c r="N3592" s="51"/>
      <c r="O3592" s="51"/>
      <c r="P3592" s="51"/>
      <c r="Q3592" s="51"/>
      <c r="R3592" s="51"/>
      <c r="S3592" s="51"/>
      <c r="T3592" s="51"/>
      <c r="U3592" s="51"/>
    </row>
    <row r="3593" spans="1:21" ht="15.5">
      <c r="A3593" s="51">
        <v>433</v>
      </c>
      <c r="B3593" s="51" t="s">
        <v>1098</v>
      </c>
      <c r="C3593" s="51" t="s">
        <v>457</v>
      </c>
      <c r="D3593" s="51" t="str">
        <f t="shared" si="56"/>
        <v>GGXONLBIraq</v>
      </c>
      <c r="E3593" s="51" t="s">
        <v>1099</v>
      </c>
      <c r="F3593" s="51" t="s">
        <v>458</v>
      </c>
      <c r="G3593" s="51" t="s">
        <v>459</v>
      </c>
      <c r="H3593" s="51" t="s">
        <v>342</v>
      </c>
      <c r="I3593" s="51" t="s">
        <v>343</v>
      </c>
      <c r="J3593" s="51" t="s">
        <v>1103</v>
      </c>
      <c r="K3593" s="51">
        <v>11330.08</v>
      </c>
      <c r="L3593" s="51">
        <v>-15600.47</v>
      </c>
      <c r="M3593" s="51">
        <v>-14703.59</v>
      </c>
      <c r="N3593" s="51">
        <v>-25264.18</v>
      </c>
      <c r="O3593" s="51">
        <v>-27326.99</v>
      </c>
      <c r="P3593" s="51">
        <v>-1175.8699999999999</v>
      </c>
      <c r="Q3593" s="51">
        <v>24458.45</v>
      </c>
      <c r="R3593" s="51">
        <v>5066.32</v>
      </c>
      <c r="S3593" s="51">
        <v>-38078.480000000003</v>
      </c>
      <c r="T3593" s="51">
        <v>-22472.42</v>
      </c>
      <c r="U3593" s="51">
        <v>2020</v>
      </c>
    </row>
    <row r="3594" spans="1:21" ht="15.5">
      <c r="A3594" s="51">
        <v>433</v>
      </c>
      <c r="B3594" s="51" t="s">
        <v>1098</v>
      </c>
      <c r="C3594" s="51" t="s">
        <v>460</v>
      </c>
      <c r="D3594" s="51" t="str">
        <f t="shared" si="56"/>
        <v>GGXONLB_NGDPIraq</v>
      </c>
      <c r="E3594" s="51" t="s">
        <v>1099</v>
      </c>
      <c r="F3594" s="51" t="s">
        <v>458</v>
      </c>
      <c r="G3594" s="51" t="s">
        <v>459</v>
      </c>
      <c r="H3594" s="51" t="s">
        <v>392</v>
      </c>
      <c r="I3594" s="51"/>
      <c r="J3594" s="51" t="s">
        <v>461</v>
      </c>
      <c r="K3594" s="51">
        <v>4.4569999999999999</v>
      </c>
      <c r="L3594" s="51">
        <v>-5.702</v>
      </c>
      <c r="M3594" s="51">
        <v>-5.3739999999999997</v>
      </c>
      <c r="N3594" s="51">
        <v>-12.198</v>
      </c>
      <c r="O3594" s="51">
        <v>-13.805999999999999</v>
      </c>
      <c r="P3594" s="51">
        <v>-0.51700000000000002</v>
      </c>
      <c r="Q3594" s="51">
        <v>9.5380000000000003</v>
      </c>
      <c r="R3594" s="51">
        <v>1.927</v>
      </c>
      <c r="S3594" s="51">
        <v>-18.577999999999999</v>
      </c>
      <c r="T3594" s="51">
        <v>-8.1259999999999994</v>
      </c>
      <c r="U3594" s="51">
        <v>2020</v>
      </c>
    </row>
    <row r="3595" spans="1:21" ht="15.5">
      <c r="A3595" s="51">
        <v>433</v>
      </c>
      <c r="B3595" s="51" t="s">
        <v>1098</v>
      </c>
      <c r="C3595" s="51" t="s">
        <v>462</v>
      </c>
      <c r="D3595" s="51" t="str">
        <f t="shared" si="56"/>
        <v>GGXWDNIraq</v>
      </c>
      <c r="E3595" s="51" t="s">
        <v>1099</v>
      </c>
      <c r="F3595" s="51" t="s">
        <v>463</v>
      </c>
      <c r="G3595" s="51" t="s">
        <v>464</v>
      </c>
      <c r="H3595" s="51" t="s">
        <v>342</v>
      </c>
      <c r="I3595" s="51" t="s">
        <v>343</v>
      </c>
      <c r="J3595" s="51"/>
      <c r="K3595" s="51"/>
      <c r="L3595" s="51"/>
      <c r="M3595" s="51"/>
      <c r="N3595" s="51"/>
      <c r="O3595" s="51"/>
      <c r="P3595" s="51"/>
      <c r="Q3595" s="51"/>
      <c r="R3595" s="51"/>
      <c r="S3595" s="51"/>
      <c r="T3595" s="51"/>
      <c r="U3595" s="51"/>
    </row>
    <row r="3596" spans="1:21" ht="15.5">
      <c r="A3596" s="51">
        <v>433</v>
      </c>
      <c r="B3596" s="51" t="s">
        <v>1098</v>
      </c>
      <c r="C3596" s="51" t="s">
        <v>465</v>
      </c>
      <c r="D3596" s="51" t="str">
        <f t="shared" si="56"/>
        <v>GGXWDN_NGDPIraq</v>
      </c>
      <c r="E3596" s="51" t="s">
        <v>1099</v>
      </c>
      <c r="F3596" s="51" t="s">
        <v>463</v>
      </c>
      <c r="G3596" s="51" t="s">
        <v>464</v>
      </c>
      <c r="H3596" s="51" t="s">
        <v>392</v>
      </c>
      <c r="I3596" s="51"/>
      <c r="J3596" s="51"/>
      <c r="K3596" s="51"/>
      <c r="L3596" s="51"/>
      <c r="M3596" s="51"/>
      <c r="N3596" s="51"/>
      <c r="O3596" s="51"/>
      <c r="P3596" s="51"/>
      <c r="Q3596" s="51"/>
      <c r="R3596" s="51"/>
      <c r="S3596" s="51"/>
      <c r="T3596" s="51"/>
      <c r="U3596" s="51"/>
    </row>
    <row r="3597" spans="1:21" ht="15.5">
      <c r="A3597" s="51">
        <v>433</v>
      </c>
      <c r="B3597" s="51" t="s">
        <v>1098</v>
      </c>
      <c r="C3597" s="51" t="s">
        <v>466</v>
      </c>
      <c r="D3597" s="51" t="str">
        <f t="shared" si="56"/>
        <v>GGXWDGIraq</v>
      </c>
      <c r="E3597" s="51" t="s">
        <v>1099</v>
      </c>
      <c r="F3597" s="51" t="s">
        <v>467</v>
      </c>
      <c r="G3597" s="51" t="s">
        <v>468</v>
      </c>
      <c r="H3597" s="51" t="s">
        <v>342</v>
      </c>
      <c r="I3597" s="51" t="s">
        <v>343</v>
      </c>
      <c r="J3597" s="51" t="s">
        <v>1103</v>
      </c>
      <c r="K3597" s="51">
        <v>88424.2</v>
      </c>
      <c r="L3597" s="51">
        <v>87512.43</v>
      </c>
      <c r="M3597" s="51">
        <v>89912.75</v>
      </c>
      <c r="N3597" s="51">
        <v>117923.44</v>
      </c>
      <c r="O3597" s="51">
        <v>132626.97</v>
      </c>
      <c r="P3597" s="51">
        <v>134274.70000000001</v>
      </c>
      <c r="Q3597" s="51">
        <v>128261.24</v>
      </c>
      <c r="R3597" s="51">
        <v>125423.34</v>
      </c>
      <c r="S3597" s="51">
        <v>166331.82999999999</v>
      </c>
      <c r="T3597" s="51">
        <v>192719.09</v>
      </c>
      <c r="U3597" s="51">
        <v>2020</v>
      </c>
    </row>
    <row r="3598" spans="1:21" ht="15.5">
      <c r="A3598" s="51">
        <v>433</v>
      </c>
      <c r="B3598" s="51" t="s">
        <v>1098</v>
      </c>
      <c r="C3598" s="51" t="s">
        <v>469</v>
      </c>
      <c r="D3598" s="51" t="str">
        <f t="shared" si="56"/>
        <v>GGXWDG_NGDPIraq</v>
      </c>
      <c r="E3598" s="51" t="s">
        <v>1099</v>
      </c>
      <c r="F3598" s="51" t="s">
        <v>467</v>
      </c>
      <c r="G3598" s="51" t="s">
        <v>468</v>
      </c>
      <c r="H3598" s="51" t="s">
        <v>392</v>
      </c>
      <c r="I3598" s="51"/>
      <c r="J3598" s="51" t="s">
        <v>470</v>
      </c>
      <c r="K3598" s="51">
        <v>34.781999999999996</v>
      </c>
      <c r="L3598" s="51">
        <v>31.986999999999998</v>
      </c>
      <c r="M3598" s="51">
        <v>32.862000000000002</v>
      </c>
      <c r="N3598" s="51">
        <v>56.933999999999997</v>
      </c>
      <c r="O3598" s="51">
        <v>67.006</v>
      </c>
      <c r="P3598" s="51">
        <v>59.061</v>
      </c>
      <c r="Q3598" s="51">
        <v>50.018000000000001</v>
      </c>
      <c r="R3598" s="51">
        <v>47.704999999999998</v>
      </c>
      <c r="S3598" s="51">
        <v>81.153000000000006</v>
      </c>
      <c r="T3598" s="51">
        <v>69.683999999999997</v>
      </c>
      <c r="U3598" s="51">
        <v>2020</v>
      </c>
    </row>
    <row r="3599" spans="1:21" ht="15.5">
      <c r="A3599" s="51">
        <v>433</v>
      </c>
      <c r="B3599" s="51" t="s">
        <v>1098</v>
      </c>
      <c r="C3599" s="51" t="s">
        <v>471</v>
      </c>
      <c r="D3599" s="51" t="str">
        <f t="shared" si="56"/>
        <v>NGDP_FYIraq</v>
      </c>
      <c r="E3599" s="51" t="s">
        <v>1099</v>
      </c>
      <c r="F3599" s="51" t="s">
        <v>472</v>
      </c>
      <c r="G3599" s="51" t="s">
        <v>473</v>
      </c>
      <c r="H3599" s="51" t="s">
        <v>342</v>
      </c>
      <c r="I3599" s="51" t="s">
        <v>343</v>
      </c>
      <c r="J3599" s="51" t="s">
        <v>1103</v>
      </c>
      <c r="K3599" s="51">
        <v>254225.49</v>
      </c>
      <c r="L3599" s="51">
        <v>273587.53000000003</v>
      </c>
      <c r="M3599" s="51">
        <v>273603.02</v>
      </c>
      <c r="N3599" s="51">
        <v>207121.63</v>
      </c>
      <c r="O3599" s="51">
        <v>197933.26</v>
      </c>
      <c r="P3599" s="51">
        <v>227348.97</v>
      </c>
      <c r="Q3599" s="51">
        <v>256430.04</v>
      </c>
      <c r="R3599" s="51">
        <v>262917.15000000002</v>
      </c>
      <c r="S3599" s="51">
        <v>204960.97</v>
      </c>
      <c r="T3599" s="51">
        <v>276562.28999999998</v>
      </c>
      <c r="U3599" s="51">
        <v>2020</v>
      </c>
    </row>
    <row r="3600" spans="1:21" ht="15.5">
      <c r="A3600" s="51">
        <v>433</v>
      </c>
      <c r="B3600" s="51" t="s">
        <v>1098</v>
      </c>
      <c r="C3600" s="51" t="s">
        <v>474</v>
      </c>
      <c r="D3600" s="51" t="str">
        <f t="shared" si="56"/>
        <v>BCAIraq</v>
      </c>
      <c r="E3600" s="51" t="s">
        <v>1099</v>
      </c>
      <c r="F3600" s="51" t="s">
        <v>475</v>
      </c>
      <c r="G3600" s="51" t="s">
        <v>476</v>
      </c>
      <c r="H3600" s="51" t="s">
        <v>352</v>
      </c>
      <c r="I3600" s="51" t="s">
        <v>343</v>
      </c>
      <c r="J3600" s="51" t="s">
        <v>1104</v>
      </c>
      <c r="K3600" s="51">
        <v>11.026999999999999</v>
      </c>
      <c r="L3600" s="51">
        <v>2.681</v>
      </c>
      <c r="M3600" s="51">
        <v>6.1059999999999999</v>
      </c>
      <c r="N3600" s="51">
        <v>-11.311999999999999</v>
      </c>
      <c r="O3600" s="51">
        <v>-12.537000000000001</v>
      </c>
      <c r="P3600" s="51">
        <v>-9.0359999999999996</v>
      </c>
      <c r="Q3600" s="51">
        <v>9.7270000000000003</v>
      </c>
      <c r="R3600" s="51">
        <v>1.087</v>
      </c>
      <c r="S3600" s="51">
        <v>-25.524999999999999</v>
      </c>
      <c r="T3600" s="51">
        <v>-2.7E-2</v>
      </c>
      <c r="U3600" s="51">
        <v>2020</v>
      </c>
    </row>
    <row r="3601" spans="1:21" ht="15.5">
      <c r="A3601" s="51">
        <v>433</v>
      </c>
      <c r="B3601" s="51" t="s">
        <v>1098</v>
      </c>
      <c r="C3601" s="51" t="s">
        <v>478</v>
      </c>
      <c r="D3601" s="51" t="str">
        <f t="shared" si="56"/>
        <v>BCA_NGDPDIraq</v>
      </c>
      <c r="E3601" s="51" t="s">
        <v>1099</v>
      </c>
      <c r="F3601" s="51" t="s">
        <v>475</v>
      </c>
      <c r="G3601" s="51" t="s">
        <v>476</v>
      </c>
      <c r="H3601" s="51" t="s">
        <v>392</v>
      </c>
      <c r="I3601" s="51"/>
      <c r="J3601" s="51" t="s">
        <v>479</v>
      </c>
      <c r="K3601" s="51">
        <v>5.0579999999999998</v>
      </c>
      <c r="L3601" s="51">
        <v>1.143</v>
      </c>
      <c r="M3601" s="51">
        <v>2.6019999999999999</v>
      </c>
      <c r="N3601" s="51">
        <v>-6.3680000000000003</v>
      </c>
      <c r="O3601" s="51">
        <v>-7.4749999999999996</v>
      </c>
      <c r="P3601" s="51">
        <v>-4.6980000000000004</v>
      </c>
      <c r="Q3601" s="51">
        <v>4.484</v>
      </c>
      <c r="R3601" s="51">
        <v>0.48899999999999999</v>
      </c>
      <c r="S3601" s="51">
        <v>-14.83</v>
      </c>
      <c r="T3601" s="51">
        <v>-1.4E-2</v>
      </c>
      <c r="U3601" s="51">
        <v>2020</v>
      </c>
    </row>
    <row r="3602" spans="1:21" ht="15.5">
      <c r="A3602" s="51">
        <v>178</v>
      </c>
      <c r="B3602" s="51" t="s">
        <v>1105</v>
      </c>
      <c r="C3602" s="51" t="s">
        <v>338</v>
      </c>
      <c r="D3602" s="51" t="str">
        <f t="shared" si="56"/>
        <v>NGDP_RIreland</v>
      </c>
      <c r="E3602" s="51" t="s">
        <v>49</v>
      </c>
      <c r="F3602" s="51" t="s">
        <v>340</v>
      </c>
      <c r="G3602" s="51" t="s">
        <v>341</v>
      </c>
      <c r="H3602" s="51" t="s">
        <v>342</v>
      </c>
      <c r="I3602" s="51" t="s">
        <v>343</v>
      </c>
      <c r="J3602" s="51" t="s">
        <v>1106</v>
      </c>
      <c r="K3602" s="51">
        <v>195.23099999999999</v>
      </c>
      <c r="L3602" s="51">
        <v>198.18700000000001</v>
      </c>
      <c r="M3602" s="51">
        <v>215.14500000000001</v>
      </c>
      <c r="N3602" s="51">
        <v>269.58699999999999</v>
      </c>
      <c r="O3602" s="51">
        <v>274.93099999999998</v>
      </c>
      <c r="P3602" s="51">
        <v>300.87200000000001</v>
      </c>
      <c r="Q3602" s="51">
        <v>327.79300000000001</v>
      </c>
      <c r="R3602" s="51">
        <v>347.21100000000001</v>
      </c>
      <c r="S3602" s="51">
        <v>355.80500000000001</v>
      </c>
      <c r="T3602" s="51">
        <v>370.87099999999998</v>
      </c>
      <c r="U3602" s="51">
        <v>2019</v>
      </c>
    </row>
    <row r="3603" spans="1:21" ht="15.5">
      <c r="A3603" s="51">
        <v>178</v>
      </c>
      <c r="B3603" s="51" t="s">
        <v>1105</v>
      </c>
      <c r="C3603" s="51" t="s">
        <v>345</v>
      </c>
      <c r="D3603" s="51" t="str">
        <f t="shared" si="56"/>
        <v>NGDP_RPCHIreland</v>
      </c>
      <c r="E3603" s="51" t="s">
        <v>49</v>
      </c>
      <c r="F3603" s="51" t="s">
        <v>340</v>
      </c>
      <c r="G3603" s="51" t="s">
        <v>346</v>
      </c>
      <c r="H3603" s="51" t="s">
        <v>347</v>
      </c>
      <c r="I3603" s="51"/>
      <c r="J3603" s="51" t="s">
        <v>348</v>
      </c>
      <c r="K3603" s="51">
        <v>-0.115</v>
      </c>
      <c r="L3603" s="51">
        <v>1.514</v>
      </c>
      <c r="M3603" s="51">
        <v>8.5570000000000004</v>
      </c>
      <c r="N3603" s="51">
        <v>25.305</v>
      </c>
      <c r="O3603" s="51">
        <v>1.982</v>
      </c>
      <c r="P3603" s="51">
        <v>9.4350000000000005</v>
      </c>
      <c r="Q3603" s="51">
        <v>8.9480000000000004</v>
      </c>
      <c r="R3603" s="51">
        <v>5.9240000000000004</v>
      </c>
      <c r="S3603" s="51">
        <v>2.4750000000000001</v>
      </c>
      <c r="T3603" s="51">
        <v>4.234</v>
      </c>
      <c r="U3603" s="51">
        <v>2019</v>
      </c>
    </row>
    <row r="3604" spans="1:21" ht="15.5">
      <c r="A3604" s="51">
        <v>178</v>
      </c>
      <c r="B3604" s="51" t="s">
        <v>1105</v>
      </c>
      <c r="C3604" s="51" t="s">
        <v>349</v>
      </c>
      <c r="D3604" s="51" t="str">
        <f t="shared" si="56"/>
        <v>NGDPIreland</v>
      </c>
      <c r="E3604" s="51" t="s">
        <v>49</v>
      </c>
      <c r="F3604" s="51" t="s">
        <v>155</v>
      </c>
      <c r="G3604" s="51" t="s">
        <v>350</v>
      </c>
      <c r="H3604" s="51" t="s">
        <v>342</v>
      </c>
      <c r="I3604" s="51" t="s">
        <v>343</v>
      </c>
      <c r="J3604" s="51" t="s">
        <v>1106</v>
      </c>
      <c r="K3604" s="51">
        <v>175.15899999999999</v>
      </c>
      <c r="L3604" s="51">
        <v>179.39699999999999</v>
      </c>
      <c r="M3604" s="51">
        <v>194.82300000000001</v>
      </c>
      <c r="N3604" s="51">
        <v>263.185</v>
      </c>
      <c r="O3604" s="51">
        <v>270.32900000000001</v>
      </c>
      <c r="P3604" s="51">
        <v>298.90199999999999</v>
      </c>
      <c r="Q3604" s="51">
        <v>327.28899999999999</v>
      </c>
      <c r="R3604" s="51">
        <v>355.82299999999998</v>
      </c>
      <c r="S3604" s="51">
        <v>366.88200000000001</v>
      </c>
      <c r="T3604" s="51">
        <v>391.20800000000003</v>
      </c>
      <c r="U3604" s="51">
        <v>2019</v>
      </c>
    </row>
    <row r="3605" spans="1:21" ht="15.5">
      <c r="A3605" s="51">
        <v>178</v>
      </c>
      <c r="B3605" s="51" t="s">
        <v>1105</v>
      </c>
      <c r="C3605" s="51" t="s">
        <v>157</v>
      </c>
      <c r="D3605" s="51" t="str">
        <f t="shared" si="56"/>
        <v>NGDPDIreland</v>
      </c>
      <c r="E3605" s="51" t="s">
        <v>49</v>
      </c>
      <c r="F3605" s="51" t="s">
        <v>155</v>
      </c>
      <c r="G3605" s="51" t="s">
        <v>351</v>
      </c>
      <c r="H3605" s="51" t="s">
        <v>352</v>
      </c>
      <c r="I3605" s="51" t="s">
        <v>343</v>
      </c>
      <c r="J3605" s="51" t="s">
        <v>353</v>
      </c>
      <c r="K3605" s="51">
        <v>225.185</v>
      </c>
      <c r="L3605" s="51">
        <v>238.26400000000001</v>
      </c>
      <c r="M3605" s="51">
        <v>258.88900000000001</v>
      </c>
      <c r="N3605" s="51">
        <v>292.03699999999998</v>
      </c>
      <c r="O3605" s="51">
        <v>299.14499999999998</v>
      </c>
      <c r="P3605" s="51">
        <v>337.54500000000002</v>
      </c>
      <c r="Q3605" s="51">
        <v>386.68900000000002</v>
      </c>
      <c r="R3605" s="51">
        <v>398.37900000000002</v>
      </c>
      <c r="S3605" s="51">
        <v>418.71600000000001</v>
      </c>
      <c r="T3605" s="51">
        <v>476.66300000000001</v>
      </c>
      <c r="U3605" s="51">
        <v>2019</v>
      </c>
    </row>
    <row r="3606" spans="1:21" ht="15.5">
      <c r="A3606" s="51">
        <v>178</v>
      </c>
      <c r="B3606" s="51" t="s">
        <v>1105</v>
      </c>
      <c r="C3606" s="51" t="s">
        <v>354</v>
      </c>
      <c r="D3606" s="51" t="str">
        <f t="shared" si="56"/>
        <v>PPPGDPIreland</v>
      </c>
      <c r="E3606" s="51" t="s">
        <v>49</v>
      </c>
      <c r="F3606" s="51" t="s">
        <v>155</v>
      </c>
      <c r="G3606" s="51" t="s">
        <v>355</v>
      </c>
      <c r="H3606" s="51" t="s">
        <v>356</v>
      </c>
      <c r="I3606" s="51" t="s">
        <v>343</v>
      </c>
      <c r="J3606" s="51" t="s">
        <v>353</v>
      </c>
      <c r="K3606" s="51">
        <v>212.81100000000001</v>
      </c>
      <c r="L3606" s="51">
        <v>221.142</v>
      </c>
      <c r="M3606" s="51">
        <v>237.86699999999999</v>
      </c>
      <c r="N3606" s="51">
        <v>325.13299999999998</v>
      </c>
      <c r="O3606" s="51">
        <v>340.30700000000002</v>
      </c>
      <c r="P3606" s="51">
        <v>377.83100000000002</v>
      </c>
      <c r="Q3606" s="51">
        <v>421.52199999999999</v>
      </c>
      <c r="R3606" s="51">
        <v>454.46300000000002</v>
      </c>
      <c r="S3606" s="51">
        <v>471.35700000000003</v>
      </c>
      <c r="T3606" s="51">
        <v>500.27</v>
      </c>
      <c r="U3606" s="51">
        <v>2019</v>
      </c>
    </row>
    <row r="3607" spans="1:21" ht="15.5">
      <c r="A3607" s="51">
        <v>178</v>
      </c>
      <c r="B3607" s="51" t="s">
        <v>1105</v>
      </c>
      <c r="C3607" s="51" t="s">
        <v>357</v>
      </c>
      <c r="D3607" s="51" t="str">
        <f t="shared" si="56"/>
        <v>NGDP_DIreland</v>
      </c>
      <c r="E3607" s="51" t="s">
        <v>49</v>
      </c>
      <c r="F3607" s="51" t="s">
        <v>358</v>
      </c>
      <c r="G3607" s="51" t="s">
        <v>359</v>
      </c>
      <c r="H3607" s="51" t="s">
        <v>360</v>
      </c>
      <c r="I3607" s="51"/>
      <c r="J3607" s="51" t="s">
        <v>361</v>
      </c>
      <c r="K3607" s="51">
        <v>89.718999999999994</v>
      </c>
      <c r="L3607" s="51">
        <v>90.519000000000005</v>
      </c>
      <c r="M3607" s="51">
        <v>90.554000000000002</v>
      </c>
      <c r="N3607" s="51">
        <v>97.625</v>
      </c>
      <c r="O3607" s="51">
        <v>98.325999999999993</v>
      </c>
      <c r="P3607" s="51">
        <v>99.344999999999999</v>
      </c>
      <c r="Q3607" s="51">
        <v>99.846000000000004</v>
      </c>
      <c r="R3607" s="51">
        <v>102.48</v>
      </c>
      <c r="S3607" s="51">
        <v>103.113</v>
      </c>
      <c r="T3607" s="51">
        <v>105.483</v>
      </c>
      <c r="U3607" s="51">
        <v>2019</v>
      </c>
    </row>
    <row r="3608" spans="1:21" ht="15.5">
      <c r="A3608" s="51">
        <v>178</v>
      </c>
      <c r="B3608" s="51" t="s">
        <v>1105</v>
      </c>
      <c r="C3608" s="51" t="s">
        <v>362</v>
      </c>
      <c r="D3608" s="51" t="str">
        <f t="shared" si="56"/>
        <v>NGDPRPCIreland</v>
      </c>
      <c r="E3608" s="51" t="s">
        <v>49</v>
      </c>
      <c r="F3608" s="51" t="s">
        <v>363</v>
      </c>
      <c r="G3608" s="51" t="s">
        <v>364</v>
      </c>
      <c r="H3608" s="51" t="s">
        <v>342</v>
      </c>
      <c r="I3608" s="51" t="s">
        <v>333</v>
      </c>
      <c r="J3608" s="51" t="s">
        <v>365</v>
      </c>
      <c r="K3608" s="51">
        <v>42397.1</v>
      </c>
      <c r="L3608" s="51">
        <v>42800.07</v>
      </c>
      <c r="M3608" s="51">
        <v>46095.16</v>
      </c>
      <c r="N3608" s="51">
        <v>57189.32</v>
      </c>
      <c r="O3608" s="51">
        <v>57621.34</v>
      </c>
      <c r="P3608" s="51">
        <v>62350.82</v>
      </c>
      <c r="Q3608" s="51">
        <v>67089.58</v>
      </c>
      <c r="R3608" s="51">
        <v>70144.63</v>
      </c>
      <c r="S3608" s="51">
        <v>71251.63</v>
      </c>
      <c r="T3608" s="51">
        <v>73569.81</v>
      </c>
      <c r="U3608" s="51">
        <v>2019</v>
      </c>
    </row>
    <row r="3609" spans="1:21" ht="15.5">
      <c r="A3609" s="51">
        <v>178</v>
      </c>
      <c r="B3609" s="51" t="s">
        <v>1105</v>
      </c>
      <c r="C3609" s="51" t="s">
        <v>366</v>
      </c>
      <c r="D3609" s="51" t="str">
        <f t="shared" si="56"/>
        <v>NGDPRPPPPCIreland</v>
      </c>
      <c r="E3609" s="51" t="s">
        <v>49</v>
      </c>
      <c r="F3609" s="51" t="s">
        <v>363</v>
      </c>
      <c r="G3609" s="51" t="s">
        <v>367</v>
      </c>
      <c r="H3609" s="51" t="s">
        <v>368</v>
      </c>
      <c r="I3609" s="51" t="s">
        <v>333</v>
      </c>
      <c r="J3609" s="51" t="s">
        <v>365</v>
      </c>
      <c r="K3609" s="51">
        <v>53241.77</v>
      </c>
      <c r="L3609" s="51">
        <v>53747.81</v>
      </c>
      <c r="M3609" s="51">
        <v>57885.75</v>
      </c>
      <c r="N3609" s="51">
        <v>71817.66</v>
      </c>
      <c r="O3609" s="51">
        <v>72360.19</v>
      </c>
      <c r="P3609" s="51">
        <v>78299.41</v>
      </c>
      <c r="Q3609" s="51">
        <v>84250.3</v>
      </c>
      <c r="R3609" s="51">
        <v>88086.78</v>
      </c>
      <c r="S3609" s="51">
        <v>89476.95</v>
      </c>
      <c r="T3609" s="51">
        <v>92388.08</v>
      </c>
      <c r="U3609" s="51">
        <v>2019</v>
      </c>
    </row>
    <row r="3610" spans="1:21" ht="15.5">
      <c r="A3610" s="51">
        <v>178</v>
      </c>
      <c r="B3610" s="51" t="s">
        <v>1105</v>
      </c>
      <c r="C3610" s="51" t="s">
        <v>369</v>
      </c>
      <c r="D3610" s="51" t="str">
        <f t="shared" si="56"/>
        <v>NGDPPCIreland</v>
      </c>
      <c r="E3610" s="51" t="s">
        <v>49</v>
      </c>
      <c r="F3610" s="51" t="s">
        <v>370</v>
      </c>
      <c r="G3610" s="51" t="s">
        <v>371</v>
      </c>
      <c r="H3610" s="51" t="s">
        <v>342</v>
      </c>
      <c r="I3610" s="51" t="s">
        <v>333</v>
      </c>
      <c r="J3610" s="51" t="s">
        <v>372</v>
      </c>
      <c r="K3610" s="51">
        <v>38038.19</v>
      </c>
      <c r="L3610" s="51">
        <v>38742.22</v>
      </c>
      <c r="M3610" s="51">
        <v>41741.14</v>
      </c>
      <c r="N3610" s="51">
        <v>55831.22</v>
      </c>
      <c r="O3610" s="51">
        <v>56656.83</v>
      </c>
      <c r="P3610" s="51">
        <v>61942.57</v>
      </c>
      <c r="Q3610" s="51">
        <v>66986.429999999993</v>
      </c>
      <c r="R3610" s="51">
        <v>71884.45</v>
      </c>
      <c r="S3610" s="51">
        <v>73469.850000000006</v>
      </c>
      <c r="T3610" s="51">
        <v>77603.960000000006</v>
      </c>
      <c r="U3610" s="51">
        <v>2019</v>
      </c>
    </row>
    <row r="3611" spans="1:21" ht="15.5">
      <c r="A3611" s="51">
        <v>178</v>
      </c>
      <c r="B3611" s="51" t="s">
        <v>1105</v>
      </c>
      <c r="C3611" s="51" t="s">
        <v>373</v>
      </c>
      <c r="D3611" s="51" t="str">
        <f t="shared" si="56"/>
        <v>NGDPDPCIreland</v>
      </c>
      <c r="E3611" s="51" t="s">
        <v>49</v>
      </c>
      <c r="F3611" s="51" t="s">
        <v>370</v>
      </c>
      <c r="G3611" s="51" t="s">
        <v>374</v>
      </c>
      <c r="H3611" s="51" t="s">
        <v>352</v>
      </c>
      <c r="I3611" s="51" t="s">
        <v>333</v>
      </c>
      <c r="J3611" s="51" t="s">
        <v>372</v>
      </c>
      <c r="K3611" s="51">
        <v>48901.98</v>
      </c>
      <c r="L3611" s="51">
        <v>51454.99</v>
      </c>
      <c r="M3611" s="51">
        <v>55467.43</v>
      </c>
      <c r="N3611" s="51">
        <v>61951.73</v>
      </c>
      <c r="O3611" s="51">
        <v>62696.32</v>
      </c>
      <c r="P3611" s="51">
        <v>69950.66</v>
      </c>
      <c r="Q3611" s="51">
        <v>79143.8</v>
      </c>
      <c r="R3611" s="51">
        <v>80481.69</v>
      </c>
      <c r="S3611" s="51">
        <v>83849.81</v>
      </c>
      <c r="T3611" s="51">
        <v>94555.79</v>
      </c>
      <c r="U3611" s="51">
        <v>2019</v>
      </c>
    </row>
    <row r="3612" spans="1:21" ht="15.5">
      <c r="A3612" s="51">
        <v>178</v>
      </c>
      <c r="B3612" s="51" t="s">
        <v>1105</v>
      </c>
      <c r="C3612" s="51" t="s">
        <v>375</v>
      </c>
      <c r="D3612" s="51" t="str">
        <f t="shared" si="56"/>
        <v>PPPPCIreland</v>
      </c>
      <c r="E3612" s="51" t="s">
        <v>49</v>
      </c>
      <c r="F3612" s="51" t="s">
        <v>370</v>
      </c>
      <c r="G3612" s="51" t="s">
        <v>376</v>
      </c>
      <c r="H3612" s="51" t="s">
        <v>356</v>
      </c>
      <c r="I3612" s="51" t="s">
        <v>333</v>
      </c>
      <c r="J3612" s="51" t="s">
        <v>372</v>
      </c>
      <c r="K3612" s="51">
        <v>46214.87</v>
      </c>
      <c r="L3612" s="51">
        <v>47757.49</v>
      </c>
      <c r="M3612" s="51">
        <v>50963.42</v>
      </c>
      <c r="N3612" s="51">
        <v>68972.62</v>
      </c>
      <c r="O3612" s="51">
        <v>71323.06</v>
      </c>
      <c r="P3612" s="51">
        <v>78299.41</v>
      </c>
      <c r="Q3612" s="51">
        <v>86273.12</v>
      </c>
      <c r="R3612" s="51">
        <v>91812.03</v>
      </c>
      <c r="S3612" s="51">
        <v>94391.53</v>
      </c>
      <c r="T3612" s="51">
        <v>99238.6</v>
      </c>
      <c r="U3612" s="51">
        <v>2019</v>
      </c>
    </row>
    <row r="3613" spans="1:21" ht="15.5">
      <c r="A3613" s="51">
        <v>178</v>
      </c>
      <c r="B3613" s="51" t="s">
        <v>1105</v>
      </c>
      <c r="C3613" s="51" t="s">
        <v>377</v>
      </c>
      <c r="D3613" s="51" t="str">
        <f t="shared" si="56"/>
        <v>NGAP_NPGDPIreland</v>
      </c>
      <c r="E3613" s="51" t="s">
        <v>49</v>
      </c>
      <c r="F3613" s="51" t="s">
        <v>378</v>
      </c>
      <c r="G3613" s="51" t="s">
        <v>379</v>
      </c>
      <c r="H3613" s="51" t="s">
        <v>380</v>
      </c>
      <c r="I3613" s="51"/>
      <c r="J3613" s="51" t="s">
        <v>348</v>
      </c>
      <c r="K3613" s="51">
        <v>-4.9480000000000004</v>
      </c>
      <c r="L3613" s="51">
        <v>-3.165</v>
      </c>
      <c r="M3613" s="51">
        <v>-1.2</v>
      </c>
      <c r="N3613" s="51">
        <v>0.5</v>
      </c>
      <c r="O3613" s="51">
        <v>1.9</v>
      </c>
      <c r="P3613" s="51">
        <v>1.9330000000000001</v>
      </c>
      <c r="Q3613" s="51">
        <v>1.6970000000000001</v>
      </c>
      <c r="R3613" s="51">
        <v>1.6240000000000001</v>
      </c>
      <c r="S3613" s="51">
        <v>-2.2160000000000002</v>
      </c>
      <c r="T3613" s="51">
        <v>-2.1840000000000002</v>
      </c>
      <c r="U3613" s="51">
        <v>2019</v>
      </c>
    </row>
    <row r="3614" spans="1:21" ht="15.5">
      <c r="A3614" s="51">
        <v>178</v>
      </c>
      <c r="B3614" s="51" t="s">
        <v>1105</v>
      </c>
      <c r="C3614" s="51" t="s">
        <v>381</v>
      </c>
      <c r="D3614" s="51" t="str">
        <f t="shared" si="56"/>
        <v>PPPSHIreland</v>
      </c>
      <c r="E3614" s="51" t="s">
        <v>49</v>
      </c>
      <c r="F3614" s="51" t="s">
        <v>382</v>
      </c>
      <c r="G3614" s="51" t="s">
        <v>383</v>
      </c>
      <c r="H3614" s="51" t="s">
        <v>384</v>
      </c>
      <c r="I3614" s="51"/>
      <c r="J3614" s="51" t="s">
        <v>353</v>
      </c>
      <c r="K3614" s="51">
        <v>0.21299999999999999</v>
      </c>
      <c r="L3614" s="51">
        <v>0.21</v>
      </c>
      <c r="M3614" s="51">
        <v>0.218</v>
      </c>
      <c r="N3614" s="51">
        <v>0.29199999999999998</v>
      </c>
      <c r="O3614" s="51">
        <v>0.29499999999999998</v>
      </c>
      <c r="P3614" s="51">
        <v>0.31</v>
      </c>
      <c r="Q3614" s="51">
        <v>0.32700000000000001</v>
      </c>
      <c r="R3614" s="51">
        <v>0.33700000000000002</v>
      </c>
      <c r="S3614" s="51">
        <v>0.35799999999999998</v>
      </c>
      <c r="T3614" s="51">
        <v>0.35199999999999998</v>
      </c>
      <c r="U3614" s="51">
        <v>2019</v>
      </c>
    </row>
    <row r="3615" spans="1:21" ht="15.5">
      <c r="A3615" s="51">
        <v>178</v>
      </c>
      <c r="B3615" s="51" t="s">
        <v>1105</v>
      </c>
      <c r="C3615" s="51" t="s">
        <v>385</v>
      </c>
      <c r="D3615" s="51" t="str">
        <f t="shared" si="56"/>
        <v>PPPEXIreland</v>
      </c>
      <c r="E3615" s="51" t="s">
        <v>49</v>
      </c>
      <c r="F3615" s="51" t="s">
        <v>386</v>
      </c>
      <c r="G3615" s="51" t="s">
        <v>387</v>
      </c>
      <c r="H3615" s="51" t="s">
        <v>388</v>
      </c>
      <c r="I3615" s="51"/>
      <c r="J3615" s="51" t="s">
        <v>353</v>
      </c>
      <c r="K3615" s="51">
        <v>0.82299999999999995</v>
      </c>
      <c r="L3615" s="51">
        <v>0.81100000000000005</v>
      </c>
      <c r="M3615" s="51">
        <v>0.81899999999999995</v>
      </c>
      <c r="N3615" s="51">
        <v>0.80900000000000005</v>
      </c>
      <c r="O3615" s="51">
        <v>0.79400000000000004</v>
      </c>
      <c r="P3615" s="51">
        <v>0.79100000000000004</v>
      </c>
      <c r="Q3615" s="51">
        <v>0.77600000000000002</v>
      </c>
      <c r="R3615" s="51">
        <v>0.78300000000000003</v>
      </c>
      <c r="S3615" s="51">
        <v>0.77800000000000002</v>
      </c>
      <c r="T3615" s="51">
        <v>0.78200000000000003</v>
      </c>
      <c r="U3615" s="51">
        <v>2019</v>
      </c>
    </row>
    <row r="3616" spans="1:21" ht="15.5">
      <c r="A3616" s="51">
        <v>178</v>
      </c>
      <c r="B3616" s="51" t="s">
        <v>1105</v>
      </c>
      <c r="C3616" s="51" t="s">
        <v>389</v>
      </c>
      <c r="D3616" s="51" t="str">
        <f t="shared" si="56"/>
        <v>NID_NGDPIreland</v>
      </c>
      <c r="E3616" s="51" t="s">
        <v>49</v>
      </c>
      <c r="F3616" s="51" t="s">
        <v>390</v>
      </c>
      <c r="G3616" s="51" t="s">
        <v>391</v>
      </c>
      <c r="H3616" s="51" t="s">
        <v>392</v>
      </c>
      <c r="I3616" s="51"/>
      <c r="J3616" s="51" t="s">
        <v>1106</v>
      </c>
      <c r="K3616" s="51">
        <v>20.265999999999998</v>
      </c>
      <c r="L3616" s="51">
        <v>18.710999999999999</v>
      </c>
      <c r="M3616" s="51">
        <v>22.238</v>
      </c>
      <c r="N3616" s="51">
        <v>25.576000000000001</v>
      </c>
      <c r="O3616" s="51">
        <v>37.460999999999999</v>
      </c>
      <c r="P3616" s="51">
        <v>33.857999999999997</v>
      </c>
      <c r="Q3616" s="51">
        <v>28.312999999999999</v>
      </c>
      <c r="R3616" s="51">
        <v>44.793999999999997</v>
      </c>
      <c r="S3616" s="51">
        <v>31.65</v>
      </c>
      <c r="T3616" s="51">
        <v>19.350999999999999</v>
      </c>
      <c r="U3616" s="51">
        <v>2019</v>
      </c>
    </row>
    <row r="3617" spans="1:21" ht="15.5">
      <c r="A3617" s="51">
        <v>178</v>
      </c>
      <c r="B3617" s="51" t="s">
        <v>1105</v>
      </c>
      <c r="C3617" s="51" t="s">
        <v>393</v>
      </c>
      <c r="D3617" s="51" t="str">
        <f t="shared" si="56"/>
        <v>NGSD_NGDPIreland</v>
      </c>
      <c r="E3617" s="51" t="s">
        <v>49</v>
      </c>
      <c r="F3617" s="51" t="s">
        <v>394</v>
      </c>
      <c r="G3617" s="51" t="s">
        <v>395</v>
      </c>
      <c r="H3617" s="51" t="s">
        <v>392</v>
      </c>
      <c r="I3617" s="51"/>
      <c r="J3617" s="51" t="s">
        <v>1106</v>
      </c>
      <c r="K3617" s="51">
        <v>16.878</v>
      </c>
      <c r="L3617" s="51">
        <v>20.265000000000001</v>
      </c>
      <c r="M3617" s="51">
        <v>23.312000000000001</v>
      </c>
      <c r="N3617" s="51">
        <v>29.966000000000001</v>
      </c>
      <c r="O3617" s="51">
        <v>33.253999999999998</v>
      </c>
      <c r="P3617" s="51">
        <v>34.345999999999997</v>
      </c>
      <c r="Q3617" s="51">
        <v>34.305999999999997</v>
      </c>
      <c r="R3617" s="51">
        <v>33.439</v>
      </c>
      <c r="S3617" s="51">
        <v>36.262</v>
      </c>
      <c r="T3617" s="51">
        <v>26.327000000000002</v>
      </c>
      <c r="U3617" s="51">
        <v>2019</v>
      </c>
    </row>
    <row r="3618" spans="1:21" ht="15.5">
      <c r="A3618" s="51">
        <v>178</v>
      </c>
      <c r="B3618" s="51" t="s">
        <v>1105</v>
      </c>
      <c r="C3618" s="51" t="s">
        <v>396</v>
      </c>
      <c r="D3618" s="51" t="str">
        <f t="shared" si="56"/>
        <v>PCPIIreland</v>
      </c>
      <c r="E3618" s="51" t="s">
        <v>49</v>
      </c>
      <c r="F3618" s="51" t="s">
        <v>397</v>
      </c>
      <c r="G3618" s="51" t="s">
        <v>398</v>
      </c>
      <c r="H3618" s="51" t="s">
        <v>360</v>
      </c>
      <c r="I3618" s="51"/>
      <c r="J3618" s="51" t="s">
        <v>1107</v>
      </c>
      <c r="K3618" s="51">
        <v>99.191999999999993</v>
      </c>
      <c r="L3618" s="51">
        <v>99.724999999999994</v>
      </c>
      <c r="M3618" s="51">
        <v>100.033</v>
      </c>
      <c r="N3618" s="51">
        <v>99.983000000000004</v>
      </c>
      <c r="O3618" s="51">
        <v>99.808000000000007</v>
      </c>
      <c r="P3618" s="51">
        <v>100.06699999999999</v>
      </c>
      <c r="Q3618" s="51">
        <v>100.77500000000001</v>
      </c>
      <c r="R3618" s="51">
        <v>101.642</v>
      </c>
      <c r="S3618" s="51">
        <v>101.175</v>
      </c>
      <c r="T3618" s="51">
        <v>102.794</v>
      </c>
      <c r="U3618" s="51">
        <v>2019</v>
      </c>
    </row>
    <row r="3619" spans="1:21" ht="15.5">
      <c r="A3619" s="51">
        <v>178</v>
      </c>
      <c r="B3619" s="51" t="s">
        <v>1105</v>
      </c>
      <c r="C3619" s="51" t="s">
        <v>400</v>
      </c>
      <c r="D3619" s="51" t="str">
        <f t="shared" si="56"/>
        <v>PCPIPCHIreland</v>
      </c>
      <c r="E3619" s="51" t="s">
        <v>49</v>
      </c>
      <c r="F3619" s="51" t="s">
        <v>397</v>
      </c>
      <c r="G3619" s="51" t="s">
        <v>401</v>
      </c>
      <c r="H3619" s="51" t="s">
        <v>347</v>
      </c>
      <c r="I3619" s="51"/>
      <c r="J3619" s="51" t="s">
        <v>402</v>
      </c>
      <c r="K3619" s="51">
        <v>1.8919999999999999</v>
      </c>
      <c r="L3619" s="51">
        <v>0.53800000000000003</v>
      </c>
      <c r="M3619" s="51">
        <v>0.309</v>
      </c>
      <c r="N3619" s="51">
        <v>-0.05</v>
      </c>
      <c r="O3619" s="51">
        <v>-0.17499999999999999</v>
      </c>
      <c r="P3619" s="51">
        <v>0.25900000000000001</v>
      </c>
      <c r="Q3619" s="51">
        <v>0.70799999999999996</v>
      </c>
      <c r="R3619" s="51">
        <v>0.86</v>
      </c>
      <c r="S3619" s="51">
        <v>-0.45900000000000002</v>
      </c>
      <c r="T3619" s="51">
        <v>1.6</v>
      </c>
      <c r="U3619" s="51">
        <v>2019</v>
      </c>
    </row>
    <row r="3620" spans="1:21" ht="15.5">
      <c r="A3620" s="51">
        <v>178</v>
      </c>
      <c r="B3620" s="51" t="s">
        <v>1105</v>
      </c>
      <c r="C3620" s="51" t="s">
        <v>403</v>
      </c>
      <c r="D3620" s="51" t="str">
        <f t="shared" si="56"/>
        <v>PCPIEIreland</v>
      </c>
      <c r="E3620" s="51" t="s">
        <v>49</v>
      </c>
      <c r="F3620" s="51" t="s">
        <v>404</v>
      </c>
      <c r="G3620" s="51" t="s">
        <v>405</v>
      </c>
      <c r="H3620" s="51" t="s">
        <v>360</v>
      </c>
      <c r="I3620" s="51"/>
      <c r="J3620" s="51" t="s">
        <v>1107</v>
      </c>
      <c r="K3620" s="51">
        <v>99.7</v>
      </c>
      <c r="L3620" s="51">
        <v>100</v>
      </c>
      <c r="M3620" s="51">
        <v>99.7</v>
      </c>
      <c r="N3620" s="51">
        <v>100</v>
      </c>
      <c r="O3620" s="51">
        <v>99.8</v>
      </c>
      <c r="P3620" s="51">
        <v>100.3</v>
      </c>
      <c r="Q3620" s="51">
        <v>101</v>
      </c>
      <c r="R3620" s="51">
        <v>102.1</v>
      </c>
      <c r="S3620" s="51">
        <v>101.1</v>
      </c>
      <c r="T3620" s="51">
        <v>103.095</v>
      </c>
      <c r="U3620" s="51">
        <v>2019</v>
      </c>
    </row>
    <row r="3621" spans="1:21" ht="15.5">
      <c r="A3621" s="51">
        <v>178</v>
      </c>
      <c r="B3621" s="51" t="s">
        <v>1105</v>
      </c>
      <c r="C3621" s="51" t="s">
        <v>406</v>
      </c>
      <c r="D3621" s="51" t="str">
        <f t="shared" si="56"/>
        <v>PCPIEPCHIreland</v>
      </c>
      <c r="E3621" s="51" t="s">
        <v>49</v>
      </c>
      <c r="F3621" s="51" t="s">
        <v>404</v>
      </c>
      <c r="G3621" s="51" t="s">
        <v>407</v>
      </c>
      <c r="H3621" s="51" t="s">
        <v>347</v>
      </c>
      <c r="I3621" s="51"/>
      <c r="J3621" s="51" t="s">
        <v>408</v>
      </c>
      <c r="K3621" s="51">
        <v>1.7350000000000001</v>
      </c>
      <c r="L3621" s="51">
        <v>0.30099999999999999</v>
      </c>
      <c r="M3621" s="51">
        <v>-0.3</v>
      </c>
      <c r="N3621" s="51">
        <v>0.30099999999999999</v>
      </c>
      <c r="O3621" s="51">
        <v>-0.2</v>
      </c>
      <c r="P3621" s="51">
        <v>0.501</v>
      </c>
      <c r="Q3621" s="51">
        <v>0.69799999999999995</v>
      </c>
      <c r="R3621" s="51">
        <v>1.089</v>
      </c>
      <c r="S3621" s="51">
        <v>-0.97899999999999998</v>
      </c>
      <c r="T3621" s="51">
        <v>1.9730000000000001</v>
      </c>
      <c r="U3621" s="51">
        <v>2019</v>
      </c>
    </row>
    <row r="3622" spans="1:21" ht="15.5">
      <c r="A3622" s="51">
        <v>178</v>
      </c>
      <c r="B3622" s="51" t="s">
        <v>1105</v>
      </c>
      <c r="C3622" s="51" t="s">
        <v>409</v>
      </c>
      <c r="D3622" s="51" t="str">
        <f t="shared" si="56"/>
        <v>FLIBOR6Ireland</v>
      </c>
      <c r="E3622" s="51" t="s">
        <v>49</v>
      </c>
      <c r="F3622" s="51" t="s">
        <v>410</v>
      </c>
      <c r="G3622" s="51"/>
      <c r="H3622" s="51" t="s">
        <v>384</v>
      </c>
      <c r="I3622" s="51"/>
      <c r="J3622" s="51"/>
      <c r="K3622" s="51"/>
      <c r="L3622" s="51"/>
      <c r="M3622" s="51"/>
      <c r="N3622" s="51"/>
      <c r="O3622" s="51"/>
      <c r="P3622" s="51"/>
      <c r="Q3622" s="51"/>
      <c r="R3622" s="51"/>
      <c r="S3622" s="51"/>
      <c r="T3622" s="51"/>
      <c r="U3622" s="51"/>
    </row>
    <row r="3623" spans="1:21" ht="15.5">
      <c r="A3623" s="51">
        <v>178</v>
      </c>
      <c r="B3623" s="51" t="s">
        <v>1105</v>
      </c>
      <c r="C3623" s="51" t="s">
        <v>411</v>
      </c>
      <c r="D3623" s="51" t="str">
        <f t="shared" si="56"/>
        <v>TM_RPCHIreland</v>
      </c>
      <c r="E3623" s="51" t="s">
        <v>49</v>
      </c>
      <c r="F3623" s="51" t="s">
        <v>412</v>
      </c>
      <c r="G3623" s="51" t="s">
        <v>413</v>
      </c>
      <c r="H3623" s="51" t="s">
        <v>347</v>
      </c>
      <c r="I3623" s="51"/>
      <c r="J3623" s="51" t="s">
        <v>1108</v>
      </c>
      <c r="K3623" s="51">
        <v>-1.21</v>
      </c>
      <c r="L3623" s="51">
        <v>0.996</v>
      </c>
      <c r="M3623" s="51">
        <v>14.561999999999999</v>
      </c>
      <c r="N3623" s="51">
        <v>32.302999999999997</v>
      </c>
      <c r="O3623" s="51">
        <v>19.027000000000001</v>
      </c>
      <c r="P3623" s="51">
        <v>0.97199999999999998</v>
      </c>
      <c r="Q3623" s="51">
        <v>3.456</v>
      </c>
      <c r="R3623" s="51">
        <v>31.995000000000001</v>
      </c>
      <c r="S3623" s="51">
        <v>-9.9730000000000008</v>
      </c>
      <c r="T3623" s="51">
        <v>-8</v>
      </c>
      <c r="U3623" s="51">
        <v>2019</v>
      </c>
    </row>
    <row r="3624" spans="1:21" ht="15.5">
      <c r="A3624" s="51">
        <v>178</v>
      </c>
      <c r="B3624" s="51" t="s">
        <v>1105</v>
      </c>
      <c r="C3624" s="51" t="s">
        <v>415</v>
      </c>
      <c r="D3624" s="51" t="str">
        <f t="shared" si="56"/>
        <v>TMG_RPCHIreland</v>
      </c>
      <c r="E3624" s="51" t="s">
        <v>49</v>
      </c>
      <c r="F3624" s="51" t="s">
        <v>416</v>
      </c>
      <c r="G3624" s="51" t="s">
        <v>417</v>
      </c>
      <c r="H3624" s="51" t="s">
        <v>347</v>
      </c>
      <c r="I3624" s="51"/>
      <c r="J3624" s="51" t="s">
        <v>1108</v>
      </c>
      <c r="K3624" s="51">
        <v>5.77</v>
      </c>
      <c r="L3624" s="51">
        <v>2.327</v>
      </c>
      <c r="M3624" s="51">
        <v>9.11</v>
      </c>
      <c r="N3624" s="51">
        <v>15.625999999999999</v>
      </c>
      <c r="O3624" s="51">
        <v>6.8179999999999996</v>
      </c>
      <c r="P3624" s="51">
        <v>-1.4430000000000001</v>
      </c>
      <c r="Q3624" s="51">
        <v>12.1</v>
      </c>
      <c r="R3624" s="51">
        <v>9.0820000000000007</v>
      </c>
      <c r="S3624" s="51">
        <v>-5.98</v>
      </c>
      <c r="T3624" s="51">
        <v>3</v>
      </c>
      <c r="U3624" s="51">
        <v>2019</v>
      </c>
    </row>
    <row r="3625" spans="1:21" ht="15.5">
      <c r="A3625" s="51">
        <v>178</v>
      </c>
      <c r="B3625" s="51" t="s">
        <v>1105</v>
      </c>
      <c r="C3625" s="51" t="s">
        <v>418</v>
      </c>
      <c r="D3625" s="51" t="str">
        <f t="shared" si="56"/>
        <v>TX_RPCHIreland</v>
      </c>
      <c r="E3625" s="51" t="s">
        <v>49</v>
      </c>
      <c r="F3625" s="51" t="s">
        <v>419</v>
      </c>
      <c r="G3625" s="51" t="s">
        <v>420</v>
      </c>
      <c r="H3625" s="51" t="s">
        <v>347</v>
      </c>
      <c r="I3625" s="51"/>
      <c r="J3625" s="51" t="s">
        <v>1108</v>
      </c>
      <c r="K3625" s="51">
        <v>-0.78600000000000003</v>
      </c>
      <c r="L3625" s="51">
        <v>3.1680000000000001</v>
      </c>
      <c r="M3625" s="51">
        <v>14.526</v>
      </c>
      <c r="N3625" s="51">
        <v>38.212000000000003</v>
      </c>
      <c r="O3625" s="51">
        <v>4.5439999999999996</v>
      </c>
      <c r="P3625" s="51">
        <v>9.5329999999999995</v>
      </c>
      <c r="Q3625" s="51">
        <v>11.212999999999999</v>
      </c>
      <c r="R3625" s="51">
        <v>10.598000000000001</v>
      </c>
      <c r="S3625" s="51">
        <v>6.1749999999999998</v>
      </c>
      <c r="T3625" s="51">
        <v>6</v>
      </c>
      <c r="U3625" s="51">
        <v>2019</v>
      </c>
    </row>
    <row r="3626" spans="1:21" ht="15.5">
      <c r="A3626" s="51">
        <v>178</v>
      </c>
      <c r="B3626" s="51" t="s">
        <v>1105</v>
      </c>
      <c r="C3626" s="51" t="s">
        <v>421</v>
      </c>
      <c r="D3626" s="51" t="str">
        <f t="shared" si="56"/>
        <v>TXG_RPCHIreland</v>
      </c>
      <c r="E3626" s="51" t="s">
        <v>49</v>
      </c>
      <c r="F3626" s="51" t="s">
        <v>422</v>
      </c>
      <c r="G3626" s="51" t="s">
        <v>423</v>
      </c>
      <c r="H3626" s="51" t="s">
        <v>347</v>
      </c>
      <c r="I3626" s="51"/>
      <c r="J3626" s="51" t="s">
        <v>1108</v>
      </c>
      <c r="K3626" s="51">
        <v>-2.2589999999999999</v>
      </c>
      <c r="L3626" s="51">
        <v>-0.434</v>
      </c>
      <c r="M3626" s="51">
        <v>16.277999999999999</v>
      </c>
      <c r="N3626" s="51">
        <v>59.125</v>
      </c>
      <c r="O3626" s="51">
        <v>0.08</v>
      </c>
      <c r="P3626" s="51">
        <v>3.2530000000000001</v>
      </c>
      <c r="Q3626" s="51">
        <v>11.243</v>
      </c>
      <c r="R3626" s="51">
        <v>8.1890000000000001</v>
      </c>
      <c r="S3626" s="51">
        <v>11.742000000000001</v>
      </c>
      <c r="T3626" s="51">
        <v>8</v>
      </c>
      <c r="U3626" s="51">
        <v>2019</v>
      </c>
    </row>
    <row r="3627" spans="1:21" ht="15.5">
      <c r="A3627" s="51">
        <v>178</v>
      </c>
      <c r="B3627" s="51" t="s">
        <v>1105</v>
      </c>
      <c r="C3627" s="51" t="s">
        <v>424</v>
      </c>
      <c r="D3627" s="51" t="str">
        <f t="shared" si="56"/>
        <v>LURIreland</v>
      </c>
      <c r="E3627" s="51" t="s">
        <v>49</v>
      </c>
      <c r="F3627" s="51" t="s">
        <v>425</v>
      </c>
      <c r="G3627" s="51" t="s">
        <v>426</v>
      </c>
      <c r="H3627" s="51" t="s">
        <v>427</v>
      </c>
      <c r="I3627" s="51"/>
      <c r="J3627" s="51" t="s">
        <v>1109</v>
      </c>
      <c r="K3627" s="51">
        <v>15.5</v>
      </c>
      <c r="L3627" s="51">
        <v>13.782999999999999</v>
      </c>
      <c r="M3627" s="51">
        <v>11.9</v>
      </c>
      <c r="N3627" s="51">
        <v>9.9499999999999993</v>
      </c>
      <c r="O3627" s="51">
        <v>8.3829999999999991</v>
      </c>
      <c r="P3627" s="51">
        <v>6.742</v>
      </c>
      <c r="Q3627" s="51">
        <v>5.7830000000000004</v>
      </c>
      <c r="R3627" s="51">
        <v>4.9749999999999996</v>
      </c>
      <c r="S3627" s="51">
        <v>5.625</v>
      </c>
      <c r="T3627" s="51">
        <v>6.827</v>
      </c>
      <c r="U3627" s="51">
        <v>2019</v>
      </c>
    </row>
    <row r="3628" spans="1:21" ht="15.5">
      <c r="A3628" s="51">
        <v>178</v>
      </c>
      <c r="B3628" s="51" t="s">
        <v>1105</v>
      </c>
      <c r="C3628" s="51" t="s">
        <v>428</v>
      </c>
      <c r="D3628" s="51" t="str">
        <f t="shared" si="56"/>
        <v>LEIreland</v>
      </c>
      <c r="E3628" s="51" t="s">
        <v>49</v>
      </c>
      <c r="F3628" s="51" t="s">
        <v>429</v>
      </c>
      <c r="G3628" s="51" t="s">
        <v>430</v>
      </c>
      <c r="H3628" s="51" t="s">
        <v>431</v>
      </c>
      <c r="I3628" s="51" t="s">
        <v>432</v>
      </c>
      <c r="J3628" s="51" t="s">
        <v>1109</v>
      </c>
      <c r="K3628" s="51">
        <v>1.88</v>
      </c>
      <c r="L3628" s="51">
        <v>1.9370000000000001</v>
      </c>
      <c r="M3628" s="51">
        <v>1.9890000000000001</v>
      </c>
      <c r="N3628" s="51">
        <v>2.0569999999999999</v>
      </c>
      <c r="O3628" s="51">
        <v>2.1320000000000001</v>
      </c>
      <c r="P3628" s="51">
        <v>2.194</v>
      </c>
      <c r="Q3628" s="51">
        <v>2.258</v>
      </c>
      <c r="R3628" s="51">
        <v>2.3239999999999998</v>
      </c>
      <c r="S3628" s="51">
        <v>2.2949999999999999</v>
      </c>
      <c r="T3628" s="51">
        <v>2.3170000000000002</v>
      </c>
      <c r="U3628" s="51">
        <v>2019</v>
      </c>
    </row>
    <row r="3629" spans="1:21" ht="15.5">
      <c r="A3629" s="51">
        <v>178</v>
      </c>
      <c r="B3629" s="51" t="s">
        <v>1105</v>
      </c>
      <c r="C3629" s="51" t="s">
        <v>433</v>
      </c>
      <c r="D3629" s="51" t="str">
        <f t="shared" si="56"/>
        <v>LPIreland</v>
      </c>
      <c r="E3629" s="51" t="s">
        <v>49</v>
      </c>
      <c r="F3629" s="51" t="s">
        <v>434</v>
      </c>
      <c r="G3629" s="51" t="s">
        <v>435</v>
      </c>
      <c r="H3629" s="51" t="s">
        <v>431</v>
      </c>
      <c r="I3629" s="51" t="s">
        <v>432</v>
      </c>
      <c r="J3629" s="51" t="s">
        <v>1110</v>
      </c>
      <c r="K3629" s="51">
        <v>4.6050000000000004</v>
      </c>
      <c r="L3629" s="51">
        <v>4.6310000000000002</v>
      </c>
      <c r="M3629" s="51">
        <v>4.6669999999999998</v>
      </c>
      <c r="N3629" s="51">
        <v>4.7140000000000004</v>
      </c>
      <c r="O3629" s="51">
        <v>4.7709999999999999</v>
      </c>
      <c r="P3629" s="51">
        <v>4.8250000000000002</v>
      </c>
      <c r="Q3629" s="51">
        <v>4.8860000000000001</v>
      </c>
      <c r="R3629" s="51">
        <v>4.95</v>
      </c>
      <c r="S3629" s="51">
        <v>4.9939999999999998</v>
      </c>
      <c r="T3629" s="51">
        <v>5.0410000000000004</v>
      </c>
      <c r="U3629" s="51">
        <v>2019</v>
      </c>
    </row>
    <row r="3630" spans="1:21" ht="15.5">
      <c r="A3630" s="51">
        <v>178</v>
      </c>
      <c r="B3630" s="51" t="s">
        <v>1105</v>
      </c>
      <c r="C3630" s="51" t="s">
        <v>437</v>
      </c>
      <c r="D3630" s="51" t="str">
        <f t="shared" si="56"/>
        <v>GGRIreland</v>
      </c>
      <c r="E3630" s="51" t="s">
        <v>49</v>
      </c>
      <c r="F3630" s="51" t="s">
        <v>438</v>
      </c>
      <c r="G3630" s="51" t="s">
        <v>439</v>
      </c>
      <c r="H3630" s="51" t="s">
        <v>342</v>
      </c>
      <c r="I3630" s="51" t="s">
        <v>343</v>
      </c>
      <c r="J3630" s="51" t="s">
        <v>1111</v>
      </c>
      <c r="K3630" s="51">
        <v>60.228000000000002</v>
      </c>
      <c r="L3630" s="51">
        <v>62.121000000000002</v>
      </c>
      <c r="M3630" s="51">
        <v>66.903000000000006</v>
      </c>
      <c r="N3630" s="51">
        <v>71.884</v>
      </c>
      <c r="O3630" s="51">
        <v>74.694999999999993</v>
      </c>
      <c r="P3630" s="51">
        <v>77.971999999999994</v>
      </c>
      <c r="Q3630" s="51">
        <v>84.167000000000002</v>
      </c>
      <c r="R3630" s="51">
        <v>89.135000000000005</v>
      </c>
      <c r="S3630" s="51">
        <v>85.975999999999999</v>
      </c>
      <c r="T3630" s="51">
        <v>87.576999999999998</v>
      </c>
      <c r="U3630" s="51">
        <v>2019</v>
      </c>
    </row>
    <row r="3631" spans="1:21" ht="15.5">
      <c r="A3631" s="51">
        <v>178</v>
      </c>
      <c r="B3631" s="51" t="s">
        <v>1105</v>
      </c>
      <c r="C3631" s="51" t="s">
        <v>441</v>
      </c>
      <c r="D3631" s="51" t="str">
        <f t="shared" si="56"/>
        <v>GGR_NGDPIreland</v>
      </c>
      <c r="E3631" s="51" t="s">
        <v>49</v>
      </c>
      <c r="F3631" s="51" t="s">
        <v>438</v>
      </c>
      <c r="G3631" s="51" t="s">
        <v>439</v>
      </c>
      <c r="H3631" s="51" t="s">
        <v>392</v>
      </c>
      <c r="I3631" s="51"/>
      <c r="J3631" s="51" t="s">
        <v>442</v>
      </c>
      <c r="K3631" s="51">
        <v>34.384999999999998</v>
      </c>
      <c r="L3631" s="51">
        <v>34.628</v>
      </c>
      <c r="M3631" s="51">
        <v>34.341000000000001</v>
      </c>
      <c r="N3631" s="51">
        <v>27.312999999999999</v>
      </c>
      <c r="O3631" s="51">
        <v>27.631</v>
      </c>
      <c r="P3631" s="51">
        <v>26.085999999999999</v>
      </c>
      <c r="Q3631" s="51">
        <v>25.716000000000001</v>
      </c>
      <c r="R3631" s="51">
        <v>25.05</v>
      </c>
      <c r="S3631" s="51">
        <v>23.434000000000001</v>
      </c>
      <c r="T3631" s="51">
        <v>22.385999999999999</v>
      </c>
      <c r="U3631" s="51">
        <v>2019</v>
      </c>
    </row>
    <row r="3632" spans="1:21" ht="15.5">
      <c r="A3632" s="51">
        <v>178</v>
      </c>
      <c r="B3632" s="51" t="s">
        <v>1105</v>
      </c>
      <c r="C3632" s="51" t="s">
        <v>443</v>
      </c>
      <c r="D3632" s="51" t="str">
        <f t="shared" si="56"/>
        <v>GGXIreland</v>
      </c>
      <c r="E3632" s="51" t="s">
        <v>49</v>
      </c>
      <c r="F3632" s="51" t="s">
        <v>444</v>
      </c>
      <c r="G3632" s="51" t="s">
        <v>445</v>
      </c>
      <c r="H3632" s="51" t="s">
        <v>342</v>
      </c>
      <c r="I3632" s="51" t="s">
        <v>343</v>
      </c>
      <c r="J3632" s="51" t="s">
        <v>1111</v>
      </c>
      <c r="K3632" s="51">
        <v>74.423000000000002</v>
      </c>
      <c r="L3632" s="51">
        <v>73.248000000000005</v>
      </c>
      <c r="M3632" s="51">
        <v>73.995999999999995</v>
      </c>
      <c r="N3632" s="51">
        <v>77.058999999999997</v>
      </c>
      <c r="O3632" s="51">
        <v>76.5</v>
      </c>
      <c r="P3632" s="51">
        <v>78.929000000000002</v>
      </c>
      <c r="Q3632" s="51">
        <v>83.786000000000001</v>
      </c>
      <c r="R3632" s="51">
        <v>87.284999999999997</v>
      </c>
      <c r="S3632" s="51">
        <v>105.33199999999999</v>
      </c>
      <c r="T3632" s="51">
        <v>108.91500000000001</v>
      </c>
      <c r="U3632" s="51">
        <v>2019</v>
      </c>
    </row>
    <row r="3633" spans="1:21" ht="15.5">
      <c r="A3633" s="51">
        <v>178</v>
      </c>
      <c r="B3633" s="51" t="s">
        <v>1105</v>
      </c>
      <c r="C3633" s="51" t="s">
        <v>446</v>
      </c>
      <c r="D3633" s="51" t="str">
        <f t="shared" si="56"/>
        <v>GGX_NGDPIreland</v>
      </c>
      <c r="E3633" s="51" t="s">
        <v>49</v>
      </c>
      <c r="F3633" s="51" t="s">
        <v>444</v>
      </c>
      <c r="G3633" s="51" t="s">
        <v>445</v>
      </c>
      <c r="H3633" s="51" t="s">
        <v>392</v>
      </c>
      <c r="I3633" s="51"/>
      <c r="J3633" s="51" t="s">
        <v>447</v>
      </c>
      <c r="K3633" s="51">
        <v>42.488999999999997</v>
      </c>
      <c r="L3633" s="51">
        <v>40.83</v>
      </c>
      <c r="M3633" s="51">
        <v>37.981000000000002</v>
      </c>
      <c r="N3633" s="51">
        <v>29.279</v>
      </c>
      <c r="O3633" s="51">
        <v>28.298999999999999</v>
      </c>
      <c r="P3633" s="51">
        <v>26.405999999999999</v>
      </c>
      <c r="Q3633" s="51">
        <v>25.6</v>
      </c>
      <c r="R3633" s="51">
        <v>24.53</v>
      </c>
      <c r="S3633" s="51">
        <v>28.71</v>
      </c>
      <c r="T3633" s="51">
        <v>27.841000000000001</v>
      </c>
      <c r="U3633" s="51">
        <v>2019</v>
      </c>
    </row>
    <row r="3634" spans="1:21" ht="15.5">
      <c r="A3634" s="51">
        <v>178</v>
      </c>
      <c r="B3634" s="51" t="s">
        <v>1105</v>
      </c>
      <c r="C3634" s="51" t="s">
        <v>448</v>
      </c>
      <c r="D3634" s="51" t="str">
        <f t="shared" si="56"/>
        <v>GGXCNLIreland</v>
      </c>
      <c r="E3634" s="51" t="s">
        <v>49</v>
      </c>
      <c r="F3634" s="51" t="s">
        <v>449</v>
      </c>
      <c r="G3634" s="51" t="s">
        <v>450</v>
      </c>
      <c r="H3634" s="51" t="s">
        <v>342</v>
      </c>
      <c r="I3634" s="51" t="s">
        <v>343</v>
      </c>
      <c r="J3634" s="51" t="s">
        <v>1111</v>
      </c>
      <c r="K3634" s="51">
        <v>-14.195</v>
      </c>
      <c r="L3634" s="51">
        <v>-11.127000000000001</v>
      </c>
      <c r="M3634" s="51">
        <v>-7.093</v>
      </c>
      <c r="N3634" s="51">
        <v>-5.1749999999999998</v>
      </c>
      <c r="O3634" s="51">
        <v>-1.8049999999999999</v>
      </c>
      <c r="P3634" s="51">
        <v>-0.95699999999999996</v>
      </c>
      <c r="Q3634" s="51">
        <v>0.38</v>
      </c>
      <c r="R3634" s="51">
        <v>1.85</v>
      </c>
      <c r="S3634" s="51">
        <v>-19.356000000000002</v>
      </c>
      <c r="T3634" s="51">
        <v>-21.338000000000001</v>
      </c>
      <c r="U3634" s="51">
        <v>2019</v>
      </c>
    </row>
    <row r="3635" spans="1:21" ht="15.5">
      <c r="A3635" s="51">
        <v>178</v>
      </c>
      <c r="B3635" s="51" t="s">
        <v>1105</v>
      </c>
      <c r="C3635" s="51" t="s">
        <v>451</v>
      </c>
      <c r="D3635" s="51" t="str">
        <f t="shared" si="56"/>
        <v>GGXCNL_NGDPIreland</v>
      </c>
      <c r="E3635" s="51" t="s">
        <v>49</v>
      </c>
      <c r="F3635" s="51" t="s">
        <v>449</v>
      </c>
      <c r="G3635" s="51" t="s">
        <v>450</v>
      </c>
      <c r="H3635" s="51" t="s">
        <v>392</v>
      </c>
      <c r="I3635" s="51"/>
      <c r="J3635" s="51" t="s">
        <v>452</v>
      </c>
      <c r="K3635" s="51">
        <v>-8.1039999999999992</v>
      </c>
      <c r="L3635" s="51">
        <v>-6.2030000000000003</v>
      </c>
      <c r="M3635" s="51">
        <v>-3.64</v>
      </c>
      <c r="N3635" s="51">
        <v>-1.966</v>
      </c>
      <c r="O3635" s="51">
        <v>-0.66800000000000004</v>
      </c>
      <c r="P3635" s="51">
        <v>-0.32</v>
      </c>
      <c r="Q3635" s="51">
        <v>0.11600000000000001</v>
      </c>
      <c r="R3635" s="51">
        <v>0.52</v>
      </c>
      <c r="S3635" s="51">
        <v>-5.2759999999999998</v>
      </c>
      <c r="T3635" s="51">
        <v>-5.4539999999999997</v>
      </c>
      <c r="U3635" s="51">
        <v>2019</v>
      </c>
    </row>
    <row r="3636" spans="1:21" ht="15.5">
      <c r="A3636" s="51">
        <v>178</v>
      </c>
      <c r="B3636" s="51" t="s">
        <v>1105</v>
      </c>
      <c r="C3636" s="51" t="s">
        <v>453</v>
      </c>
      <c r="D3636" s="51" t="str">
        <f t="shared" si="56"/>
        <v>GGSBIreland</v>
      </c>
      <c r="E3636" s="51" t="s">
        <v>49</v>
      </c>
      <c r="F3636" s="51" t="s">
        <v>454</v>
      </c>
      <c r="G3636" s="51" t="s">
        <v>455</v>
      </c>
      <c r="H3636" s="51" t="s">
        <v>342</v>
      </c>
      <c r="I3636" s="51" t="s">
        <v>343</v>
      </c>
      <c r="J3636" s="51" t="s">
        <v>1111</v>
      </c>
      <c r="K3636" s="51">
        <v>-10.467000000000001</v>
      </c>
      <c r="L3636" s="51">
        <v>-8.6370000000000005</v>
      </c>
      <c r="M3636" s="51">
        <v>-6.55</v>
      </c>
      <c r="N3636" s="51">
        <v>-4.2649999999999997</v>
      </c>
      <c r="O3636" s="51">
        <v>-3.9209999999999998</v>
      </c>
      <c r="P3636" s="51">
        <v>-2.6150000000000002</v>
      </c>
      <c r="Q3636" s="51">
        <v>-1.355</v>
      </c>
      <c r="R3636" s="51">
        <v>8.5999999999999993E-2</v>
      </c>
      <c r="S3636" s="51">
        <v>-16.916</v>
      </c>
      <c r="T3636" s="51">
        <v>-18.867000000000001</v>
      </c>
      <c r="U3636" s="51">
        <v>2019</v>
      </c>
    </row>
    <row r="3637" spans="1:21" ht="15.5">
      <c r="A3637" s="51">
        <v>178</v>
      </c>
      <c r="B3637" s="51" t="s">
        <v>1105</v>
      </c>
      <c r="C3637" s="51" t="s">
        <v>456</v>
      </c>
      <c r="D3637" s="51" t="str">
        <f t="shared" si="56"/>
        <v>GGSB_NPGDPIreland</v>
      </c>
      <c r="E3637" s="51" t="s">
        <v>49</v>
      </c>
      <c r="F3637" s="51" t="s">
        <v>454</v>
      </c>
      <c r="G3637" s="51" t="s">
        <v>455</v>
      </c>
      <c r="H3637" s="51" t="s">
        <v>380</v>
      </c>
      <c r="I3637" s="51"/>
      <c r="J3637" s="51" t="s">
        <v>505</v>
      </c>
      <c r="K3637" s="51">
        <v>-5.68</v>
      </c>
      <c r="L3637" s="51">
        <v>-4.6619999999999999</v>
      </c>
      <c r="M3637" s="51">
        <v>-3.3220000000000001</v>
      </c>
      <c r="N3637" s="51">
        <v>-1.629</v>
      </c>
      <c r="O3637" s="51">
        <v>-1.478</v>
      </c>
      <c r="P3637" s="51">
        <v>-0.89200000000000002</v>
      </c>
      <c r="Q3637" s="51">
        <v>-0.42099999999999999</v>
      </c>
      <c r="R3637" s="51">
        <v>2.5000000000000001E-2</v>
      </c>
      <c r="S3637" s="51">
        <v>-4.5090000000000003</v>
      </c>
      <c r="T3637" s="51">
        <v>-4.7169999999999996</v>
      </c>
      <c r="U3637" s="51">
        <v>2019</v>
      </c>
    </row>
    <row r="3638" spans="1:21" ht="15.5">
      <c r="A3638" s="51">
        <v>178</v>
      </c>
      <c r="B3638" s="51" t="s">
        <v>1105</v>
      </c>
      <c r="C3638" s="51" t="s">
        <v>457</v>
      </c>
      <c r="D3638" s="51" t="str">
        <f t="shared" si="56"/>
        <v>GGXONLBIreland</v>
      </c>
      <c r="E3638" s="51" t="s">
        <v>49</v>
      </c>
      <c r="F3638" s="51" t="s">
        <v>458</v>
      </c>
      <c r="G3638" s="51" t="s">
        <v>459</v>
      </c>
      <c r="H3638" s="51" t="s">
        <v>342</v>
      </c>
      <c r="I3638" s="51" t="s">
        <v>343</v>
      </c>
      <c r="J3638" s="51" t="s">
        <v>1111</v>
      </c>
      <c r="K3638" s="51">
        <v>-8.5069999999999997</v>
      </c>
      <c r="L3638" s="51">
        <v>-4.7699999999999996</v>
      </c>
      <c r="M3638" s="51">
        <v>-0.55300000000000005</v>
      </c>
      <c r="N3638" s="51">
        <v>1.0820000000000001</v>
      </c>
      <c r="O3638" s="51">
        <v>4.2080000000000002</v>
      </c>
      <c r="P3638" s="51">
        <v>4.8419999999999996</v>
      </c>
      <c r="Q3638" s="51">
        <v>5.5190000000000001</v>
      </c>
      <c r="R3638" s="51">
        <v>6.1689999999999996</v>
      </c>
      <c r="S3638" s="51">
        <v>-15.425000000000001</v>
      </c>
      <c r="T3638" s="51">
        <v>-17.393000000000001</v>
      </c>
      <c r="U3638" s="51">
        <v>2019</v>
      </c>
    </row>
    <row r="3639" spans="1:21" ht="15.5">
      <c r="A3639" s="51">
        <v>178</v>
      </c>
      <c r="B3639" s="51" t="s">
        <v>1105</v>
      </c>
      <c r="C3639" s="51" t="s">
        <v>460</v>
      </c>
      <c r="D3639" s="51" t="str">
        <f t="shared" si="56"/>
        <v>GGXONLB_NGDPIreland</v>
      </c>
      <c r="E3639" s="51" t="s">
        <v>49</v>
      </c>
      <c r="F3639" s="51" t="s">
        <v>458</v>
      </c>
      <c r="G3639" s="51" t="s">
        <v>459</v>
      </c>
      <c r="H3639" s="51" t="s">
        <v>392</v>
      </c>
      <c r="I3639" s="51"/>
      <c r="J3639" s="51" t="s">
        <v>461</v>
      </c>
      <c r="K3639" s="51">
        <v>-4.8570000000000002</v>
      </c>
      <c r="L3639" s="51">
        <v>-2.6589999999999998</v>
      </c>
      <c r="M3639" s="51">
        <v>-0.28399999999999997</v>
      </c>
      <c r="N3639" s="51">
        <v>0.41099999999999998</v>
      </c>
      <c r="O3639" s="51">
        <v>1.5569999999999999</v>
      </c>
      <c r="P3639" s="51">
        <v>1.62</v>
      </c>
      <c r="Q3639" s="51">
        <v>1.6859999999999999</v>
      </c>
      <c r="R3639" s="51">
        <v>1.734</v>
      </c>
      <c r="S3639" s="51">
        <v>-4.2039999999999997</v>
      </c>
      <c r="T3639" s="51">
        <v>-4.4459999999999997</v>
      </c>
      <c r="U3639" s="51">
        <v>2019</v>
      </c>
    </row>
    <row r="3640" spans="1:21" ht="15.5">
      <c r="A3640" s="51">
        <v>178</v>
      </c>
      <c r="B3640" s="51" t="s">
        <v>1105</v>
      </c>
      <c r="C3640" s="51" t="s">
        <v>462</v>
      </c>
      <c r="D3640" s="51" t="str">
        <f t="shared" si="56"/>
        <v>GGXWDNIreland</v>
      </c>
      <c r="E3640" s="51" t="s">
        <v>49</v>
      </c>
      <c r="F3640" s="51" t="s">
        <v>463</v>
      </c>
      <c r="G3640" s="51" t="s">
        <v>464</v>
      </c>
      <c r="H3640" s="51" t="s">
        <v>342</v>
      </c>
      <c r="I3640" s="51" t="s">
        <v>343</v>
      </c>
      <c r="J3640" s="51" t="s">
        <v>1111</v>
      </c>
      <c r="K3640" s="51">
        <v>152.28200000000001</v>
      </c>
      <c r="L3640" s="51">
        <v>161.548</v>
      </c>
      <c r="M3640" s="51">
        <v>167.44</v>
      </c>
      <c r="N3640" s="51">
        <v>172.81399999999999</v>
      </c>
      <c r="O3640" s="51">
        <v>176.642</v>
      </c>
      <c r="P3640" s="51">
        <v>175.697</v>
      </c>
      <c r="Q3640" s="51">
        <v>177.309</v>
      </c>
      <c r="R3640" s="51">
        <v>175.79499999999999</v>
      </c>
      <c r="S3640" s="51">
        <v>200.983</v>
      </c>
      <c r="T3640" s="51">
        <v>226.74199999999999</v>
      </c>
      <c r="U3640" s="51">
        <v>2019</v>
      </c>
    </row>
    <row r="3641" spans="1:21" ht="15.5">
      <c r="A3641" s="51">
        <v>178</v>
      </c>
      <c r="B3641" s="51" t="s">
        <v>1105</v>
      </c>
      <c r="C3641" s="51" t="s">
        <v>465</v>
      </c>
      <c r="D3641" s="51" t="str">
        <f t="shared" si="56"/>
        <v>GGXWDN_NGDPIreland</v>
      </c>
      <c r="E3641" s="51" t="s">
        <v>49</v>
      </c>
      <c r="F3641" s="51" t="s">
        <v>463</v>
      </c>
      <c r="G3641" s="51" t="s">
        <v>464</v>
      </c>
      <c r="H3641" s="51" t="s">
        <v>392</v>
      </c>
      <c r="I3641" s="51"/>
      <c r="J3641" s="51" t="s">
        <v>487</v>
      </c>
      <c r="K3641" s="51">
        <v>86.938999999999993</v>
      </c>
      <c r="L3641" s="51">
        <v>90.051000000000002</v>
      </c>
      <c r="M3641" s="51">
        <v>85.944999999999993</v>
      </c>
      <c r="N3641" s="51">
        <v>65.662999999999997</v>
      </c>
      <c r="O3641" s="51">
        <v>65.343000000000004</v>
      </c>
      <c r="P3641" s="51">
        <v>58.780999999999999</v>
      </c>
      <c r="Q3641" s="51">
        <v>54.174999999999997</v>
      </c>
      <c r="R3641" s="51">
        <v>49.405000000000001</v>
      </c>
      <c r="S3641" s="51">
        <v>54.780999999999999</v>
      </c>
      <c r="T3641" s="51">
        <v>57.959000000000003</v>
      </c>
      <c r="U3641" s="51">
        <v>2019</v>
      </c>
    </row>
    <row r="3642" spans="1:21" ht="15.5">
      <c r="A3642" s="51">
        <v>178</v>
      </c>
      <c r="B3642" s="51" t="s">
        <v>1105</v>
      </c>
      <c r="C3642" s="51" t="s">
        <v>466</v>
      </c>
      <c r="D3642" s="51" t="str">
        <f t="shared" si="56"/>
        <v>GGXWDGIreland</v>
      </c>
      <c r="E3642" s="51" t="s">
        <v>49</v>
      </c>
      <c r="F3642" s="51" t="s">
        <v>467</v>
      </c>
      <c r="G3642" s="51" t="s">
        <v>468</v>
      </c>
      <c r="H3642" s="51" t="s">
        <v>342</v>
      </c>
      <c r="I3642" s="51" t="s">
        <v>343</v>
      </c>
      <c r="J3642" s="51" t="s">
        <v>1111</v>
      </c>
      <c r="K3642" s="51">
        <v>210.036</v>
      </c>
      <c r="L3642" s="51">
        <v>215.352</v>
      </c>
      <c r="M3642" s="51">
        <v>203.37799999999999</v>
      </c>
      <c r="N3642" s="51">
        <v>201.62200000000001</v>
      </c>
      <c r="O3642" s="51">
        <v>200.62100000000001</v>
      </c>
      <c r="P3642" s="51">
        <v>201.249</v>
      </c>
      <c r="Q3642" s="51">
        <v>205.881</v>
      </c>
      <c r="R3642" s="51">
        <v>204.19800000000001</v>
      </c>
      <c r="S3642" s="51">
        <v>219.4</v>
      </c>
      <c r="T3642" s="51">
        <v>247.25800000000001</v>
      </c>
      <c r="U3642" s="51">
        <v>2019</v>
      </c>
    </row>
    <row r="3643" spans="1:21" ht="15.5">
      <c r="A3643" s="51">
        <v>178</v>
      </c>
      <c r="B3643" s="51" t="s">
        <v>1105</v>
      </c>
      <c r="C3643" s="51" t="s">
        <v>469</v>
      </c>
      <c r="D3643" s="51" t="str">
        <f t="shared" si="56"/>
        <v>GGXWDG_NGDPIreland</v>
      </c>
      <c r="E3643" s="51" t="s">
        <v>49</v>
      </c>
      <c r="F3643" s="51" t="s">
        <v>467</v>
      </c>
      <c r="G3643" s="51" t="s">
        <v>468</v>
      </c>
      <c r="H3643" s="51" t="s">
        <v>392</v>
      </c>
      <c r="I3643" s="51"/>
      <c r="J3643" s="51" t="s">
        <v>470</v>
      </c>
      <c r="K3643" s="51">
        <v>119.91200000000001</v>
      </c>
      <c r="L3643" s="51">
        <v>120.042</v>
      </c>
      <c r="M3643" s="51">
        <v>104.39100000000001</v>
      </c>
      <c r="N3643" s="51">
        <v>76.608999999999995</v>
      </c>
      <c r="O3643" s="51">
        <v>74.212999999999994</v>
      </c>
      <c r="P3643" s="51">
        <v>67.33</v>
      </c>
      <c r="Q3643" s="51">
        <v>62.905000000000001</v>
      </c>
      <c r="R3643" s="51">
        <v>57.387</v>
      </c>
      <c r="S3643" s="51">
        <v>59.801000000000002</v>
      </c>
      <c r="T3643" s="51">
        <v>63.204000000000001</v>
      </c>
      <c r="U3643" s="51">
        <v>2019</v>
      </c>
    </row>
    <row r="3644" spans="1:21" ht="15.5">
      <c r="A3644" s="51">
        <v>178</v>
      </c>
      <c r="B3644" s="51" t="s">
        <v>1105</v>
      </c>
      <c r="C3644" s="51" t="s">
        <v>471</v>
      </c>
      <c r="D3644" s="51" t="str">
        <f t="shared" si="56"/>
        <v>NGDP_FYIreland</v>
      </c>
      <c r="E3644" s="51" t="s">
        <v>49</v>
      </c>
      <c r="F3644" s="51" t="s">
        <v>472</v>
      </c>
      <c r="G3644" s="51" t="s">
        <v>473</v>
      </c>
      <c r="H3644" s="51" t="s">
        <v>342</v>
      </c>
      <c r="I3644" s="51" t="s">
        <v>343</v>
      </c>
      <c r="J3644" s="51" t="s">
        <v>1111</v>
      </c>
      <c r="K3644" s="51">
        <v>175.15899999999999</v>
      </c>
      <c r="L3644" s="51">
        <v>179.39699999999999</v>
      </c>
      <c r="M3644" s="51">
        <v>194.82300000000001</v>
      </c>
      <c r="N3644" s="51">
        <v>263.185</v>
      </c>
      <c r="O3644" s="51">
        <v>270.32900000000001</v>
      </c>
      <c r="P3644" s="51">
        <v>298.90199999999999</v>
      </c>
      <c r="Q3644" s="51">
        <v>327.28899999999999</v>
      </c>
      <c r="R3644" s="51">
        <v>355.82299999999998</v>
      </c>
      <c r="S3644" s="51">
        <v>366.88200000000001</v>
      </c>
      <c r="T3644" s="51">
        <v>391.20800000000003</v>
      </c>
      <c r="U3644" s="51">
        <v>2019</v>
      </c>
    </row>
    <row r="3645" spans="1:21" ht="15.5">
      <c r="A3645" s="51">
        <v>178</v>
      </c>
      <c r="B3645" s="51" t="s">
        <v>1105</v>
      </c>
      <c r="C3645" s="51" t="s">
        <v>474</v>
      </c>
      <c r="D3645" s="51" t="str">
        <f t="shared" si="56"/>
        <v>BCAIreland</v>
      </c>
      <c r="E3645" s="51" t="s">
        <v>49</v>
      </c>
      <c r="F3645" s="51" t="s">
        <v>475</v>
      </c>
      <c r="G3645" s="51" t="s">
        <v>476</v>
      </c>
      <c r="H3645" s="51" t="s">
        <v>352</v>
      </c>
      <c r="I3645" s="51" t="s">
        <v>343</v>
      </c>
      <c r="J3645" s="51" t="s">
        <v>1112</v>
      </c>
      <c r="K3645" s="51">
        <v>-7.6289999999999996</v>
      </c>
      <c r="L3645" s="51">
        <v>3.7029999999999998</v>
      </c>
      <c r="M3645" s="51">
        <v>2.7829999999999999</v>
      </c>
      <c r="N3645" s="51">
        <v>12.823</v>
      </c>
      <c r="O3645" s="51">
        <v>-12.586</v>
      </c>
      <c r="P3645" s="51">
        <v>1.6479999999999999</v>
      </c>
      <c r="Q3645" s="51">
        <v>23.175999999999998</v>
      </c>
      <c r="R3645" s="51">
        <v>-45.237000000000002</v>
      </c>
      <c r="S3645" s="51">
        <v>19.314</v>
      </c>
      <c r="T3645" s="51">
        <v>33.256</v>
      </c>
      <c r="U3645" s="51">
        <v>2019</v>
      </c>
    </row>
    <row r="3646" spans="1:21" ht="15.5">
      <c r="A3646" s="51">
        <v>178</v>
      </c>
      <c r="B3646" s="51" t="s">
        <v>1105</v>
      </c>
      <c r="C3646" s="51" t="s">
        <v>478</v>
      </c>
      <c r="D3646" s="51" t="str">
        <f t="shared" si="56"/>
        <v>BCA_NGDPDIreland</v>
      </c>
      <c r="E3646" s="51" t="s">
        <v>49</v>
      </c>
      <c r="F3646" s="51" t="s">
        <v>475</v>
      </c>
      <c r="G3646" s="51" t="s">
        <v>476</v>
      </c>
      <c r="H3646" s="51" t="s">
        <v>392</v>
      </c>
      <c r="I3646" s="51"/>
      <c r="J3646" s="51" t="s">
        <v>479</v>
      </c>
      <c r="K3646" s="51">
        <v>-3.3879999999999999</v>
      </c>
      <c r="L3646" s="51">
        <v>1.554</v>
      </c>
      <c r="M3646" s="51">
        <v>1.075</v>
      </c>
      <c r="N3646" s="51">
        <v>4.391</v>
      </c>
      <c r="O3646" s="51">
        <v>-4.2069999999999999</v>
      </c>
      <c r="P3646" s="51">
        <v>0.48799999999999999</v>
      </c>
      <c r="Q3646" s="51">
        <v>5.9930000000000003</v>
      </c>
      <c r="R3646" s="51">
        <v>-11.355</v>
      </c>
      <c r="S3646" s="51">
        <v>4.6130000000000004</v>
      </c>
      <c r="T3646" s="51">
        <v>6.9770000000000003</v>
      </c>
      <c r="U3646" s="51">
        <v>2019</v>
      </c>
    </row>
    <row r="3647" spans="1:21" ht="15.5">
      <c r="A3647" s="51">
        <v>436</v>
      </c>
      <c r="B3647" s="51" t="s">
        <v>1113</v>
      </c>
      <c r="C3647" s="51" t="s">
        <v>338</v>
      </c>
      <c r="D3647" s="51" t="str">
        <f t="shared" si="56"/>
        <v>NGDP_RIsrael</v>
      </c>
      <c r="E3647" s="51" t="s">
        <v>190</v>
      </c>
      <c r="F3647" s="51" t="s">
        <v>340</v>
      </c>
      <c r="G3647" s="51" t="s">
        <v>341</v>
      </c>
      <c r="H3647" s="51" t="s">
        <v>342</v>
      </c>
      <c r="I3647" s="51" t="s">
        <v>343</v>
      </c>
      <c r="J3647" s="51" t="s">
        <v>1114</v>
      </c>
      <c r="K3647" s="51">
        <v>1052.29</v>
      </c>
      <c r="L3647" s="51">
        <v>1097.6400000000001</v>
      </c>
      <c r="M3647" s="51">
        <v>1140.8599999999999</v>
      </c>
      <c r="N3647" s="51">
        <v>1166.53</v>
      </c>
      <c r="O3647" s="51">
        <v>1211.1600000000001</v>
      </c>
      <c r="P3647" s="51">
        <v>1254.55</v>
      </c>
      <c r="Q3647" s="51">
        <v>1298.24</v>
      </c>
      <c r="R3647" s="51">
        <v>1342.97</v>
      </c>
      <c r="S3647" s="51">
        <v>1311.05</v>
      </c>
      <c r="T3647" s="51">
        <v>1376.48</v>
      </c>
      <c r="U3647" s="51">
        <v>2020</v>
      </c>
    </row>
    <row r="3648" spans="1:21" ht="15.5">
      <c r="A3648" s="51">
        <v>436</v>
      </c>
      <c r="B3648" s="51" t="s">
        <v>1113</v>
      </c>
      <c r="C3648" s="51" t="s">
        <v>345</v>
      </c>
      <c r="D3648" s="51" t="str">
        <f t="shared" si="56"/>
        <v>NGDP_RPCHIsrael</v>
      </c>
      <c r="E3648" s="51" t="s">
        <v>190</v>
      </c>
      <c r="F3648" s="51" t="s">
        <v>340</v>
      </c>
      <c r="G3648" s="51" t="s">
        <v>346</v>
      </c>
      <c r="H3648" s="51" t="s">
        <v>347</v>
      </c>
      <c r="I3648" s="51"/>
      <c r="J3648" s="51" t="s">
        <v>348</v>
      </c>
      <c r="K3648" s="51">
        <v>2.5369999999999999</v>
      </c>
      <c r="L3648" s="51">
        <v>4.3099999999999996</v>
      </c>
      <c r="M3648" s="51">
        <v>3.9369999999999998</v>
      </c>
      <c r="N3648" s="51">
        <v>2.25</v>
      </c>
      <c r="O3648" s="51">
        <v>3.8260000000000001</v>
      </c>
      <c r="P3648" s="51">
        <v>3.5819999999999999</v>
      </c>
      <c r="Q3648" s="51">
        <v>3.4820000000000002</v>
      </c>
      <c r="R3648" s="51">
        <v>3.4460000000000002</v>
      </c>
      <c r="S3648" s="51">
        <v>-2.3769999999999998</v>
      </c>
      <c r="T3648" s="51">
        <v>4.9909999999999997</v>
      </c>
      <c r="U3648" s="51">
        <v>2020</v>
      </c>
    </row>
    <row r="3649" spans="1:21" ht="15.5">
      <c r="A3649" s="51">
        <v>436</v>
      </c>
      <c r="B3649" s="51" t="s">
        <v>1113</v>
      </c>
      <c r="C3649" s="51" t="s">
        <v>349</v>
      </c>
      <c r="D3649" s="51" t="str">
        <f t="shared" si="56"/>
        <v>NGDPIsrael</v>
      </c>
      <c r="E3649" s="51" t="s">
        <v>190</v>
      </c>
      <c r="F3649" s="51" t="s">
        <v>155</v>
      </c>
      <c r="G3649" s="51" t="s">
        <v>350</v>
      </c>
      <c r="H3649" s="51" t="s">
        <v>342</v>
      </c>
      <c r="I3649" s="51" t="s">
        <v>343</v>
      </c>
      <c r="J3649" s="51" t="s">
        <v>1114</v>
      </c>
      <c r="K3649" s="51">
        <v>991.64</v>
      </c>
      <c r="L3649" s="51">
        <v>1056.8399999999999</v>
      </c>
      <c r="M3649" s="51">
        <v>1109.33</v>
      </c>
      <c r="N3649" s="51">
        <v>1166.53</v>
      </c>
      <c r="O3649" s="51">
        <v>1223.67</v>
      </c>
      <c r="P3649" s="51">
        <v>1269.45</v>
      </c>
      <c r="Q3649" s="51">
        <v>1330.14</v>
      </c>
      <c r="R3649" s="51">
        <v>1406.75</v>
      </c>
      <c r="S3649" s="51">
        <v>1386.05</v>
      </c>
      <c r="T3649" s="51">
        <v>1458.69</v>
      </c>
      <c r="U3649" s="51">
        <v>2020</v>
      </c>
    </row>
    <row r="3650" spans="1:21" ht="15.5">
      <c r="A3650" s="51">
        <v>436</v>
      </c>
      <c r="B3650" s="51" t="s">
        <v>1113</v>
      </c>
      <c r="C3650" s="51" t="s">
        <v>157</v>
      </c>
      <c r="D3650" s="51" t="str">
        <f t="shared" si="56"/>
        <v>NGDPDIsrael</v>
      </c>
      <c r="E3650" s="51" t="s">
        <v>190</v>
      </c>
      <c r="F3650" s="51" t="s">
        <v>155</v>
      </c>
      <c r="G3650" s="51" t="s">
        <v>351</v>
      </c>
      <c r="H3650" s="51" t="s">
        <v>352</v>
      </c>
      <c r="I3650" s="51" t="s">
        <v>343</v>
      </c>
      <c r="J3650" s="51" t="s">
        <v>353</v>
      </c>
      <c r="K3650" s="51">
        <v>257.173</v>
      </c>
      <c r="L3650" s="51">
        <v>292.69299999999998</v>
      </c>
      <c r="M3650" s="51">
        <v>310.048</v>
      </c>
      <c r="N3650" s="51">
        <v>300.12299999999999</v>
      </c>
      <c r="O3650" s="51">
        <v>318.61700000000002</v>
      </c>
      <c r="P3650" s="51">
        <v>352.66800000000001</v>
      </c>
      <c r="Q3650" s="51">
        <v>370.45600000000002</v>
      </c>
      <c r="R3650" s="51">
        <v>394.65199999999999</v>
      </c>
      <c r="S3650" s="51">
        <v>402.63900000000001</v>
      </c>
      <c r="T3650" s="51">
        <v>446.70800000000003</v>
      </c>
      <c r="U3650" s="51">
        <v>2020</v>
      </c>
    </row>
    <row r="3651" spans="1:21" ht="15.5">
      <c r="A3651" s="51">
        <v>436</v>
      </c>
      <c r="B3651" s="51" t="s">
        <v>1113</v>
      </c>
      <c r="C3651" s="51" t="s">
        <v>354</v>
      </c>
      <c r="D3651" s="51" t="str">
        <f t="shared" ref="D3651:D3714" si="57">C3651&amp;E3651</f>
        <v>PPPGDPIsrael</v>
      </c>
      <c r="E3651" s="51" t="s">
        <v>190</v>
      </c>
      <c r="F3651" s="51" t="s">
        <v>155</v>
      </c>
      <c r="G3651" s="51" t="s">
        <v>355</v>
      </c>
      <c r="H3651" s="51" t="s">
        <v>356</v>
      </c>
      <c r="I3651" s="51" t="s">
        <v>343</v>
      </c>
      <c r="J3651" s="51" t="s">
        <v>353</v>
      </c>
      <c r="K3651" s="51">
        <v>250.708</v>
      </c>
      <c r="L3651" s="51">
        <v>275.25099999999998</v>
      </c>
      <c r="M3651" s="51">
        <v>281.52699999999999</v>
      </c>
      <c r="N3651" s="51">
        <v>297.27100000000002</v>
      </c>
      <c r="O3651" s="51">
        <v>323.07600000000002</v>
      </c>
      <c r="P3651" s="51">
        <v>338.96600000000001</v>
      </c>
      <c r="Q3651" s="51">
        <v>359.19099999999997</v>
      </c>
      <c r="R3651" s="51">
        <v>378.20299999999997</v>
      </c>
      <c r="S3651" s="51">
        <v>373.68900000000002</v>
      </c>
      <c r="T3651" s="51">
        <v>399.488</v>
      </c>
      <c r="U3651" s="51">
        <v>2020</v>
      </c>
    </row>
    <row r="3652" spans="1:21" ht="15.5">
      <c r="A3652" s="51">
        <v>436</v>
      </c>
      <c r="B3652" s="51" t="s">
        <v>1113</v>
      </c>
      <c r="C3652" s="51" t="s">
        <v>357</v>
      </c>
      <c r="D3652" s="51" t="str">
        <f t="shared" si="57"/>
        <v>NGDP_DIsrael</v>
      </c>
      <c r="E3652" s="51" t="s">
        <v>190</v>
      </c>
      <c r="F3652" s="51" t="s">
        <v>358</v>
      </c>
      <c r="G3652" s="51" t="s">
        <v>359</v>
      </c>
      <c r="H3652" s="51" t="s">
        <v>360</v>
      </c>
      <c r="I3652" s="51"/>
      <c r="J3652" s="51" t="s">
        <v>361</v>
      </c>
      <c r="K3652" s="51">
        <v>94.236000000000004</v>
      </c>
      <c r="L3652" s="51">
        <v>96.283000000000001</v>
      </c>
      <c r="M3652" s="51">
        <v>97.236000000000004</v>
      </c>
      <c r="N3652" s="51">
        <v>100</v>
      </c>
      <c r="O3652" s="51">
        <v>101.032</v>
      </c>
      <c r="P3652" s="51">
        <v>101.188</v>
      </c>
      <c r="Q3652" s="51">
        <v>102.458</v>
      </c>
      <c r="R3652" s="51">
        <v>104.749</v>
      </c>
      <c r="S3652" s="51">
        <v>105.72</v>
      </c>
      <c r="T3652" s="51">
        <v>105.97199999999999</v>
      </c>
      <c r="U3652" s="51">
        <v>2020</v>
      </c>
    </row>
    <row r="3653" spans="1:21" ht="15.5">
      <c r="A3653" s="51">
        <v>436</v>
      </c>
      <c r="B3653" s="51" t="s">
        <v>1113</v>
      </c>
      <c r="C3653" s="51" t="s">
        <v>362</v>
      </c>
      <c r="D3653" s="51" t="str">
        <f t="shared" si="57"/>
        <v>NGDPRPCIsrael</v>
      </c>
      <c r="E3653" s="51" t="s">
        <v>190</v>
      </c>
      <c r="F3653" s="51" t="s">
        <v>363</v>
      </c>
      <c r="G3653" s="51" t="s">
        <v>364</v>
      </c>
      <c r="H3653" s="51" t="s">
        <v>342</v>
      </c>
      <c r="I3653" s="51" t="s">
        <v>333</v>
      </c>
      <c r="J3653" s="51" t="s">
        <v>365</v>
      </c>
      <c r="K3653" s="51">
        <v>133079.57</v>
      </c>
      <c r="L3653" s="51">
        <v>136250.79</v>
      </c>
      <c r="M3653" s="51">
        <v>138924.82999999999</v>
      </c>
      <c r="N3653" s="51">
        <v>139258.23999999999</v>
      </c>
      <c r="O3653" s="51">
        <v>141765.9</v>
      </c>
      <c r="P3653" s="51">
        <v>144040.04999999999</v>
      </c>
      <c r="Q3653" s="51">
        <v>146206.69</v>
      </c>
      <c r="R3653" s="51">
        <v>148377.87</v>
      </c>
      <c r="S3653" s="51">
        <v>142256.34</v>
      </c>
      <c r="T3653" s="51">
        <v>146680.60999999999</v>
      </c>
      <c r="U3653" s="51">
        <v>2019</v>
      </c>
    </row>
    <row r="3654" spans="1:21" ht="15.5">
      <c r="A3654" s="51">
        <v>436</v>
      </c>
      <c r="B3654" s="51" t="s">
        <v>1113</v>
      </c>
      <c r="C3654" s="51" t="s">
        <v>366</v>
      </c>
      <c r="D3654" s="51" t="str">
        <f t="shared" si="57"/>
        <v>NGDPRPPPPCIsrael</v>
      </c>
      <c r="E3654" s="51" t="s">
        <v>190</v>
      </c>
      <c r="F3654" s="51" t="s">
        <v>363</v>
      </c>
      <c r="G3654" s="51" t="s">
        <v>367</v>
      </c>
      <c r="H3654" s="51" t="s">
        <v>368</v>
      </c>
      <c r="I3654" s="51" t="s">
        <v>333</v>
      </c>
      <c r="J3654" s="51" t="s">
        <v>365</v>
      </c>
      <c r="K3654" s="51">
        <v>35956.69</v>
      </c>
      <c r="L3654" s="51">
        <v>36813.519999999997</v>
      </c>
      <c r="M3654" s="51">
        <v>37536.019999999997</v>
      </c>
      <c r="N3654" s="51">
        <v>37626.1</v>
      </c>
      <c r="O3654" s="51">
        <v>38303.64</v>
      </c>
      <c r="P3654" s="51">
        <v>38918.089999999997</v>
      </c>
      <c r="Q3654" s="51">
        <v>39503.5</v>
      </c>
      <c r="R3654" s="51">
        <v>40090.129999999997</v>
      </c>
      <c r="S3654" s="51">
        <v>38436.15</v>
      </c>
      <c r="T3654" s="51">
        <v>39631.550000000003</v>
      </c>
      <c r="U3654" s="51">
        <v>2019</v>
      </c>
    </row>
    <row r="3655" spans="1:21" ht="15.5">
      <c r="A3655" s="51">
        <v>436</v>
      </c>
      <c r="B3655" s="51" t="s">
        <v>1113</v>
      </c>
      <c r="C3655" s="51" t="s">
        <v>369</v>
      </c>
      <c r="D3655" s="51" t="str">
        <f t="shared" si="57"/>
        <v>NGDPPCIsrael</v>
      </c>
      <c r="E3655" s="51" t="s">
        <v>190</v>
      </c>
      <c r="F3655" s="51" t="s">
        <v>370</v>
      </c>
      <c r="G3655" s="51" t="s">
        <v>371</v>
      </c>
      <c r="H3655" s="51" t="s">
        <v>342</v>
      </c>
      <c r="I3655" s="51" t="s">
        <v>333</v>
      </c>
      <c r="J3655" s="51" t="s">
        <v>372</v>
      </c>
      <c r="K3655" s="51">
        <v>125409.49</v>
      </c>
      <c r="L3655" s="51">
        <v>131186.39000000001</v>
      </c>
      <c r="M3655" s="51">
        <v>135085</v>
      </c>
      <c r="N3655" s="51">
        <v>139258.12</v>
      </c>
      <c r="O3655" s="51">
        <v>143229.49</v>
      </c>
      <c r="P3655" s="51">
        <v>145750.78</v>
      </c>
      <c r="Q3655" s="51">
        <v>149800.16</v>
      </c>
      <c r="R3655" s="51">
        <v>155424.13</v>
      </c>
      <c r="S3655" s="51">
        <v>150393.82</v>
      </c>
      <c r="T3655" s="51">
        <v>155441.04999999999</v>
      </c>
      <c r="U3655" s="51">
        <v>2019</v>
      </c>
    </row>
    <row r="3656" spans="1:21" ht="15.5">
      <c r="A3656" s="51">
        <v>436</v>
      </c>
      <c r="B3656" s="51" t="s">
        <v>1113</v>
      </c>
      <c r="C3656" s="51" t="s">
        <v>373</v>
      </c>
      <c r="D3656" s="51" t="str">
        <f t="shared" si="57"/>
        <v>NGDPDPCIsrael</v>
      </c>
      <c r="E3656" s="51" t="s">
        <v>190</v>
      </c>
      <c r="F3656" s="51" t="s">
        <v>370</v>
      </c>
      <c r="G3656" s="51" t="s">
        <v>374</v>
      </c>
      <c r="H3656" s="51" t="s">
        <v>352</v>
      </c>
      <c r="I3656" s="51" t="s">
        <v>333</v>
      </c>
      <c r="J3656" s="51" t="s">
        <v>372</v>
      </c>
      <c r="K3656" s="51">
        <v>32523.87</v>
      </c>
      <c r="L3656" s="51">
        <v>36332.089999999997</v>
      </c>
      <c r="M3656" s="51">
        <v>37755.120000000003</v>
      </c>
      <c r="N3656" s="51">
        <v>35828.17</v>
      </c>
      <c r="O3656" s="51">
        <v>37293.839999999997</v>
      </c>
      <c r="P3656" s="51">
        <v>40491.33</v>
      </c>
      <c r="Q3656" s="51">
        <v>41720.58</v>
      </c>
      <c r="R3656" s="51">
        <v>43603.01</v>
      </c>
      <c r="S3656" s="51">
        <v>43688.58</v>
      </c>
      <c r="T3656" s="51">
        <v>47602.11</v>
      </c>
      <c r="U3656" s="51">
        <v>2019</v>
      </c>
    </row>
    <row r="3657" spans="1:21" ht="15.5">
      <c r="A3657" s="51">
        <v>436</v>
      </c>
      <c r="B3657" s="51" t="s">
        <v>1113</v>
      </c>
      <c r="C3657" s="51" t="s">
        <v>375</v>
      </c>
      <c r="D3657" s="51" t="str">
        <f t="shared" si="57"/>
        <v>PPPPCIsrael</v>
      </c>
      <c r="E3657" s="51" t="s">
        <v>190</v>
      </c>
      <c r="F3657" s="51" t="s">
        <v>370</v>
      </c>
      <c r="G3657" s="51" t="s">
        <v>376</v>
      </c>
      <c r="H3657" s="51" t="s">
        <v>356</v>
      </c>
      <c r="I3657" s="51" t="s">
        <v>333</v>
      </c>
      <c r="J3657" s="51" t="s">
        <v>372</v>
      </c>
      <c r="K3657" s="51">
        <v>31706.23</v>
      </c>
      <c r="L3657" s="51">
        <v>34166.980000000003</v>
      </c>
      <c r="M3657" s="51">
        <v>34282.17</v>
      </c>
      <c r="N3657" s="51">
        <v>35487.699999999997</v>
      </c>
      <c r="O3657" s="51">
        <v>37815.81</v>
      </c>
      <c r="P3657" s="51">
        <v>38918.089999999997</v>
      </c>
      <c r="Q3657" s="51">
        <v>40451.97</v>
      </c>
      <c r="R3657" s="51">
        <v>41785.56</v>
      </c>
      <c r="S3657" s="51">
        <v>40547.29</v>
      </c>
      <c r="T3657" s="51">
        <v>42570.2</v>
      </c>
      <c r="U3657" s="51">
        <v>2019</v>
      </c>
    </row>
    <row r="3658" spans="1:21" ht="15.5">
      <c r="A3658" s="51">
        <v>436</v>
      </c>
      <c r="B3658" s="51" t="s">
        <v>1113</v>
      </c>
      <c r="C3658" s="51" t="s">
        <v>377</v>
      </c>
      <c r="D3658" s="51" t="str">
        <f t="shared" si="57"/>
        <v>NGAP_NPGDPIsrael</v>
      </c>
      <c r="E3658" s="51" t="s">
        <v>190</v>
      </c>
      <c r="F3658" s="51" t="s">
        <v>378</v>
      </c>
      <c r="G3658" s="51" t="s">
        <v>379</v>
      </c>
      <c r="H3658" s="51" t="s">
        <v>380</v>
      </c>
      <c r="I3658" s="51"/>
      <c r="J3658" s="51"/>
      <c r="K3658" s="51"/>
      <c r="L3658" s="51"/>
      <c r="M3658" s="51"/>
      <c r="N3658" s="51"/>
      <c r="O3658" s="51"/>
      <c r="P3658" s="51"/>
      <c r="Q3658" s="51"/>
      <c r="R3658" s="51"/>
      <c r="S3658" s="51"/>
      <c r="T3658" s="51"/>
      <c r="U3658" s="51"/>
    </row>
    <row r="3659" spans="1:21" ht="15.5">
      <c r="A3659" s="51">
        <v>436</v>
      </c>
      <c r="B3659" s="51" t="s">
        <v>1113</v>
      </c>
      <c r="C3659" s="51" t="s">
        <v>381</v>
      </c>
      <c r="D3659" s="51" t="str">
        <f t="shared" si="57"/>
        <v>PPPSHIsrael</v>
      </c>
      <c r="E3659" s="51" t="s">
        <v>190</v>
      </c>
      <c r="F3659" s="51" t="s">
        <v>382</v>
      </c>
      <c r="G3659" s="51" t="s">
        <v>383</v>
      </c>
      <c r="H3659" s="51" t="s">
        <v>384</v>
      </c>
      <c r="I3659" s="51"/>
      <c r="J3659" s="51" t="s">
        <v>353</v>
      </c>
      <c r="K3659" s="51">
        <v>0.25</v>
      </c>
      <c r="L3659" s="51">
        <v>0.26200000000000001</v>
      </c>
      <c r="M3659" s="51">
        <v>0.25800000000000001</v>
      </c>
      <c r="N3659" s="51">
        <v>0.26700000000000002</v>
      </c>
      <c r="O3659" s="51">
        <v>0.28000000000000003</v>
      </c>
      <c r="P3659" s="51">
        <v>0.27900000000000003</v>
      </c>
      <c r="Q3659" s="51">
        <v>0.27900000000000003</v>
      </c>
      <c r="R3659" s="51">
        <v>0.28100000000000003</v>
      </c>
      <c r="S3659" s="51">
        <v>0.28399999999999997</v>
      </c>
      <c r="T3659" s="51">
        <v>0.28100000000000003</v>
      </c>
      <c r="U3659" s="51">
        <v>2020</v>
      </c>
    </row>
    <row r="3660" spans="1:21" ht="15.5">
      <c r="A3660" s="51">
        <v>436</v>
      </c>
      <c r="B3660" s="51" t="s">
        <v>1113</v>
      </c>
      <c r="C3660" s="51" t="s">
        <v>385</v>
      </c>
      <c r="D3660" s="51" t="str">
        <f t="shared" si="57"/>
        <v>PPPEXIsrael</v>
      </c>
      <c r="E3660" s="51" t="s">
        <v>190</v>
      </c>
      <c r="F3660" s="51" t="s">
        <v>386</v>
      </c>
      <c r="G3660" s="51" t="s">
        <v>387</v>
      </c>
      <c r="H3660" s="51" t="s">
        <v>388</v>
      </c>
      <c r="I3660" s="51"/>
      <c r="J3660" s="51" t="s">
        <v>353</v>
      </c>
      <c r="K3660" s="51">
        <v>3.9550000000000001</v>
      </c>
      <c r="L3660" s="51">
        <v>3.84</v>
      </c>
      <c r="M3660" s="51">
        <v>3.94</v>
      </c>
      <c r="N3660" s="51">
        <v>3.9239999999999999</v>
      </c>
      <c r="O3660" s="51">
        <v>3.7879999999999998</v>
      </c>
      <c r="P3660" s="51">
        <v>3.7450000000000001</v>
      </c>
      <c r="Q3660" s="51">
        <v>3.7029999999999998</v>
      </c>
      <c r="R3660" s="51">
        <v>3.72</v>
      </c>
      <c r="S3660" s="51">
        <v>3.7090000000000001</v>
      </c>
      <c r="T3660" s="51">
        <v>3.6509999999999998</v>
      </c>
      <c r="U3660" s="51">
        <v>2020</v>
      </c>
    </row>
    <row r="3661" spans="1:21" ht="15.5">
      <c r="A3661" s="51">
        <v>436</v>
      </c>
      <c r="B3661" s="51" t="s">
        <v>1113</v>
      </c>
      <c r="C3661" s="51" t="s">
        <v>389</v>
      </c>
      <c r="D3661" s="51" t="str">
        <f t="shared" si="57"/>
        <v>NID_NGDPIsrael</v>
      </c>
      <c r="E3661" s="51" t="s">
        <v>190</v>
      </c>
      <c r="F3661" s="51" t="s">
        <v>390</v>
      </c>
      <c r="G3661" s="51" t="s">
        <v>391</v>
      </c>
      <c r="H3661" s="51" t="s">
        <v>392</v>
      </c>
      <c r="I3661" s="51"/>
      <c r="J3661" s="51" t="s">
        <v>1114</v>
      </c>
      <c r="K3661" s="51">
        <v>21.312999999999999</v>
      </c>
      <c r="L3661" s="51">
        <v>20.074999999999999</v>
      </c>
      <c r="M3661" s="51">
        <v>20.562000000000001</v>
      </c>
      <c r="N3661" s="51">
        <v>19.925999999999998</v>
      </c>
      <c r="O3661" s="51">
        <v>21.120999999999999</v>
      </c>
      <c r="P3661" s="51">
        <v>21.513000000000002</v>
      </c>
      <c r="Q3661" s="51">
        <v>21.713999999999999</v>
      </c>
      <c r="R3661" s="51">
        <v>21.356999999999999</v>
      </c>
      <c r="S3661" s="51">
        <v>21.878</v>
      </c>
      <c r="T3661" s="51">
        <v>21.613</v>
      </c>
      <c r="U3661" s="51">
        <v>2020</v>
      </c>
    </row>
    <row r="3662" spans="1:21" ht="15.5">
      <c r="A3662" s="51">
        <v>436</v>
      </c>
      <c r="B3662" s="51" t="s">
        <v>1113</v>
      </c>
      <c r="C3662" s="51" t="s">
        <v>393</v>
      </c>
      <c r="D3662" s="51" t="str">
        <f t="shared" si="57"/>
        <v>NGSD_NGDPIsrael</v>
      </c>
      <c r="E3662" s="51" t="s">
        <v>190</v>
      </c>
      <c r="F3662" s="51" t="s">
        <v>394</v>
      </c>
      <c r="G3662" s="51" t="s">
        <v>395</v>
      </c>
      <c r="H3662" s="51" t="s">
        <v>392</v>
      </c>
      <c r="I3662" s="51"/>
      <c r="J3662" s="51" t="s">
        <v>1114</v>
      </c>
      <c r="K3662" s="51">
        <v>21.821000000000002</v>
      </c>
      <c r="L3662" s="51">
        <v>22.962</v>
      </c>
      <c r="M3662" s="51">
        <v>24.774000000000001</v>
      </c>
      <c r="N3662" s="51">
        <v>25.283999999999999</v>
      </c>
      <c r="O3662" s="51">
        <v>24.616</v>
      </c>
      <c r="P3662" s="51">
        <v>24.408999999999999</v>
      </c>
      <c r="Q3662" s="51">
        <v>24.417999999999999</v>
      </c>
      <c r="R3662" s="51">
        <v>24.477</v>
      </c>
      <c r="S3662" s="51">
        <v>26.78</v>
      </c>
      <c r="T3662" s="51">
        <v>25.713000000000001</v>
      </c>
      <c r="U3662" s="51">
        <v>2020</v>
      </c>
    </row>
    <row r="3663" spans="1:21" ht="15.5">
      <c r="A3663" s="51">
        <v>436</v>
      </c>
      <c r="B3663" s="51" t="s">
        <v>1113</v>
      </c>
      <c r="C3663" s="51" t="s">
        <v>396</v>
      </c>
      <c r="D3663" s="51" t="str">
        <f t="shared" si="57"/>
        <v>PCPIIsrael</v>
      </c>
      <c r="E3663" s="51" t="s">
        <v>190</v>
      </c>
      <c r="F3663" s="51" t="s">
        <v>397</v>
      </c>
      <c r="G3663" s="51" t="s">
        <v>398</v>
      </c>
      <c r="H3663" s="51" t="s">
        <v>360</v>
      </c>
      <c r="I3663" s="51"/>
      <c r="J3663" s="51" t="s">
        <v>1115</v>
      </c>
      <c r="K3663" s="51">
        <v>97.878</v>
      </c>
      <c r="L3663" s="51">
        <v>99.370999999999995</v>
      </c>
      <c r="M3663" s="51">
        <v>99.843999999999994</v>
      </c>
      <c r="N3663" s="51">
        <v>99.212999999999994</v>
      </c>
      <c r="O3663" s="51">
        <v>98.671999999999997</v>
      </c>
      <c r="P3663" s="51">
        <v>98.911000000000001</v>
      </c>
      <c r="Q3663" s="51">
        <v>99.709000000000003</v>
      </c>
      <c r="R3663" s="51">
        <v>100.548</v>
      </c>
      <c r="S3663" s="51">
        <v>99.957999999999998</v>
      </c>
      <c r="T3663" s="51">
        <v>100.30500000000001</v>
      </c>
      <c r="U3663" s="51">
        <v>2020</v>
      </c>
    </row>
    <row r="3664" spans="1:21" ht="15.5">
      <c r="A3664" s="51">
        <v>436</v>
      </c>
      <c r="B3664" s="51" t="s">
        <v>1113</v>
      </c>
      <c r="C3664" s="51" t="s">
        <v>400</v>
      </c>
      <c r="D3664" s="51" t="str">
        <f t="shared" si="57"/>
        <v>PCPIPCHIsrael</v>
      </c>
      <c r="E3664" s="51" t="s">
        <v>190</v>
      </c>
      <c r="F3664" s="51" t="s">
        <v>397</v>
      </c>
      <c r="G3664" s="51" t="s">
        <v>401</v>
      </c>
      <c r="H3664" s="51" t="s">
        <v>347</v>
      </c>
      <c r="I3664" s="51"/>
      <c r="J3664" s="51" t="s">
        <v>402</v>
      </c>
      <c r="K3664" s="51">
        <v>1.708</v>
      </c>
      <c r="L3664" s="51">
        <v>1.526</v>
      </c>
      <c r="M3664" s="51">
        <v>0.47599999999999998</v>
      </c>
      <c r="N3664" s="51">
        <v>-0.63200000000000001</v>
      </c>
      <c r="O3664" s="51">
        <v>-0.54500000000000004</v>
      </c>
      <c r="P3664" s="51">
        <v>0.24199999999999999</v>
      </c>
      <c r="Q3664" s="51">
        <v>0.80700000000000005</v>
      </c>
      <c r="R3664" s="51">
        <v>0.84199999999999997</v>
      </c>
      <c r="S3664" s="51">
        <v>-0.58699999999999997</v>
      </c>
      <c r="T3664" s="51">
        <v>0.34599999999999997</v>
      </c>
      <c r="U3664" s="51">
        <v>2020</v>
      </c>
    </row>
    <row r="3665" spans="1:21" ht="15.5">
      <c r="A3665" s="51">
        <v>436</v>
      </c>
      <c r="B3665" s="51" t="s">
        <v>1113</v>
      </c>
      <c r="C3665" s="51" t="s">
        <v>403</v>
      </c>
      <c r="D3665" s="51" t="str">
        <f t="shared" si="57"/>
        <v>PCPIEIsrael</v>
      </c>
      <c r="E3665" s="51" t="s">
        <v>190</v>
      </c>
      <c r="F3665" s="51" t="s">
        <v>404</v>
      </c>
      <c r="G3665" s="51" t="s">
        <v>405</v>
      </c>
      <c r="H3665" s="51" t="s">
        <v>360</v>
      </c>
      <c r="I3665" s="51"/>
      <c r="J3665" s="51" t="s">
        <v>1115</v>
      </c>
      <c r="K3665" s="51">
        <v>98.32</v>
      </c>
      <c r="L3665" s="51">
        <v>100.105</v>
      </c>
      <c r="M3665" s="51">
        <v>99.91</v>
      </c>
      <c r="N3665" s="51">
        <v>98.912999999999997</v>
      </c>
      <c r="O3665" s="51">
        <v>98.713999999999999</v>
      </c>
      <c r="P3665" s="51">
        <v>99.108999999999995</v>
      </c>
      <c r="Q3665" s="51">
        <v>99.897999999999996</v>
      </c>
      <c r="R3665" s="51">
        <v>100.499</v>
      </c>
      <c r="S3665" s="51">
        <v>99.801000000000002</v>
      </c>
      <c r="T3665" s="51">
        <v>100.46</v>
      </c>
      <c r="U3665" s="51">
        <v>2020</v>
      </c>
    </row>
    <row r="3666" spans="1:21" ht="15.5">
      <c r="A3666" s="51">
        <v>436</v>
      </c>
      <c r="B3666" s="51" t="s">
        <v>1113</v>
      </c>
      <c r="C3666" s="51" t="s">
        <v>406</v>
      </c>
      <c r="D3666" s="51" t="str">
        <f t="shared" si="57"/>
        <v>PCPIEPCHIsrael</v>
      </c>
      <c r="E3666" s="51" t="s">
        <v>190</v>
      </c>
      <c r="F3666" s="51" t="s">
        <v>404</v>
      </c>
      <c r="G3666" s="51" t="s">
        <v>407</v>
      </c>
      <c r="H3666" s="51" t="s">
        <v>347</v>
      </c>
      <c r="I3666" s="51"/>
      <c r="J3666" s="51" t="s">
        <v>408</v>
      </c>
      <c r="K3666" s="51">
        <v>1.635</v>
      </c>
      <c r="L3666" s="51">
        <v>1.8160000000000001</v>
      </c>
      <c r="M3666" s="51">
        <v>-0.19600000000000001</v>
      </c>
      <c r="N3666" s="51">
        <v>-0.997</v>
      </c>
      <c r="O3666" s="51">
        <v>-0.20200000000000001</v>
      </c>
      <c r="P3666" s="51">
        <v>0.4</v>
      </c>
      <c r="Q3666" s="51">
        <v>0.79700000000000004</v>
      </c>
      <c r="R3666" s="51">
        <v>0.60099999999999998</v>
      </c>
      <c r="S3666" s="51">
        <v>-0.69399999999999995</v>
      </c>
      <c r="T3666" s="51">
        <v>0.66</v>
      </c>
      <c r="U3666" s="51">
        <v>2020</v>
      </c>
    </row>
    <row r="3667" spans="1:21" ht="15.5">
      <c r="A3667" s="51">
        <v>436</v>
      </c>
      <c r="B3667" s="51" t="s">
        <v>1113</v>
      </c>
      <c r="C3667" s="51" t="s">
        <v>409</v>
      </c>
      <c r="D3667" s="51" t="str">
        <f t="shared" si="57"/>
        <v>FLIBOR6Israel</v>
      </c>
      <c r="E3667" s="51" t="s">
        <v>190</v>
      </c>
      <c r="F3667" s="51" t="s">
        <v>410</v>
      </c>
      <c r="G3667" s="51"/>
      <c r="H3667" s="51" t="s">
        <v>384</v>
      </c>
      <c r="I3667" s="51"/>
      <c r="J3667" s="51"/>
      <c r="K3667" s="51"/>
      <c r="L3667" s="51"/>
      <c r="M3667" s="51"/>
      <c r="N3667" s="51"/>
      <c r="O3667" s="51"/>
      <c r="P3667" s="51"/>
      <c r="Q3667" s="51"/>
      <c r="R3667" s="51"/>
      <c r="S3667" s="51"/>
      <c r="T3667" s="51"/>
      <c r="U3667" s="51"/>
    </row>
    <row r="3668" spans="1:21" ht="15.5">
      <c r="A3668" s="51">
        <v>436</v>
      </c>
      <c r="B3668" s="51" t="s">
        <v>1113</v>
      </c>
      <c r="C3668" s="51" t="s">
        <v>411</v>
      </c>
      <c r="D3668" s="51" t="str">
        <f t="shared" si="57"/>
        <v>TM_RPCHIsrael</v>
      </c>
      <c r="E3668" s="51" t="s">
        <v>190</v>
      </c>
      <c r="F3668" s="51" t="s">
        <v>412</v>
      </c>
      <c r="G3668" s="51" t="s">
        <v>413</v>
      </c>
      <c r="H3668" s="51" t="s">
        <v>347</v>
      </c>
      <c r="I3668" s="51"/>
      <c r="J3668" s="51" t="s">
        <v>1116</v>
      </c>
      <c r="K3668" s="51">
        <v>2.149</v>
      </c>
      <c r="L3668" s="51">
        <v>1.3180000000000001</v>
      </c>
      <c r="M3668" s="51">
        <v>2.06</v>
      </c>
      <c r="N3668" s="51">
        <v>0.16500000000000001</v>
      </c>
      <c r="O3668" s="51">
        <v>10.367000000000001</v>
      </c>
      <c r="P3668" s="51">
        <v>4.7709999999999999</v>
      </c>
      <c r="Q3668" s="51">
        <v>6.4089999999999998</v>
      </c>
      <c r="R3668" s="51">
        <v>4.1079999999999997</v>
      </c>
      <c r="S3668" s="51">
        <v>-8.1050000000000004</v>
      </c>
      <c r="T3668" s="51">
        <v>13.861000000000001</v>
      </c>
      <c r="U3668" s="51">
        <v>2020</v>
      </c>
    </row>
    <row r="3669" spans="1:21" ht="15.5">
      <c r="A3669" s="51">
        <v>436</v>
      </c>
      <c r="B3669" s="51" t="s">
        <v>1113</v>
      </c>
      <c r="C3669" s="51" t="s">
        <v>415</v>
      </c>
      <c r="D3669" s="51" t="str">
        <f t="shared" si="57"/>
        <v>TMG_RPCHIsrael</v>
      </c>
      <c r="E3669" s="51" t="s">
        <v>190</v>
      </c>
      <c r="F3669" s="51" t="s">
        <v>416</v>
      </c>
      <c r="G3669" s="51" t="s">
        <v>417</v>
      </c>
      <c r="H3669" s="51" t="s">
        <v>347</v>
      </c>
      <c r="I3669" s="51"/>
      <c r="J3669" s="51" t="s">
        <v>1116</v>
      </c>
      <c r="K3669" s="51">
        <v>0.27900000000000003</v>
      </c>
      <c r="L3669" s="51">
        <v>-9.9000000000000005E-2</v>
      </c>
      <c r="M3669" s="51">
        <v>3.1040000000000001</v>
      </c>
      <c r="N3669" s="51">
        <v>0.25700000000000001</v>
      </c>
      <c r="O3669" s="51">
        <v>10.782999999999999</v>
      </c>
      <c r="P3669" s="51">
        <v>1.1919999999999999</v>
      </c>
      <c r="Q3669" s="51">
        <v>5.6609999999999996</v>
      </c>
      <c r="R3669" s="51">
        <v>2.9449999999999998</v>
      </c>
      <c r="S3669" s="51">
        <v>-2.508</v>
      </c>
      <c r="T3669" s="51">
        <v>13.861000000000001</v>
      </c>
      <c r="U3669" s="51">
        <v>2020</v>
      </c>
    </row>
    <row r="3670" spans="1:21" ht="15.5">
      <c r="A3670" s="51">
        <v>436</v>
      </c>
      <c r="B3670" s="51" t="s">
        <v>1113</v>
      </c>
      <c r="C3670" s="51" t="s">
        <v>418</v>
      </c>
      <c r="D3670" s="51" t="str">
        <f t="shared" si="57"/>
        <v>TX_RPCHIsrael</v>
      </c>
      <c r="E3670" s="51" t="s">
        <v>190</v>
      </c>
      <c r="F3670" s="51" t="s">
        <v>419</v>
      </c>
      <c r="G3670" s="51" t="s">
        <v>420</v>
      </c>
      <c r="H3670" s="51" t="s">
        <v>347</v>
      </c>
      <c r="I3670" s="51"/>
      <c r="J3670" s="51" t="s">
        <v>1116</v>
      </c>
      <c r="K3670" s="51">
        <v>-0.248</v>
      </c>
      <c r="L3670" s="51">
        <v>5.0090000000000003</v>
      </c>
      <c r="M3670" s="51">
        <v>0.75900000000000001</v>
      </c>
      <c r="N3670" s="51">
        <v>-2.391</v>
      </c>
      <c r="O3670" s="51">
        <v>0.82199999999999995</v>
      </c>
      <c r="P3670" s="51">
        <v>3.496</v>
      </c>
      <c r="Q3670" s="51">
        <v>6.4059999999999997</v>
      </c>
      <c r="R3670" s="51">
        <v>4.0199999999999996</v>
      </c>
      <c r="S3670" s="51">
        <v>0.56399999999999995</v>
      </c>
      <c r="T3670" s="51">
        <v>7.8129999999999997</v>
      </c>
      <c r="U3670" s="51">
        <v>2020</v>
      </c>
    </row>
    <row r="3671" spans="1:21" ht="15.5">
      <c r="A3671" s="51">
        <v>436</v>
      </c>
      <c r="B3671" s="51" t="s">
        <v>1113</v>
      </c>
      <c r="C3671" s="51" t="s">
        <v>421</v>
      </c>
      <c r="D3671" s="51" t="str">
        <f t="shared" si="57"/>
        <v>TXG_RPCHIsrael</v>
      </c>
      <c r="E3671" s="51" t="s">
        <v>190</v>
      </c>
      <c r="F3671" s="51" t="s">
        <v>422</v>
      </c>
      <c r="G3671" s="51" t="s">
        <v>423</v>
      </c>
      <c r="H3671" s="51" t="s">
        <v>347</v>
      </c>
      <c r="I3671" s="51"/>
      <c r="J3671" s="51" t="s">
        <v>1116</v>
      </c>
      <c r="K3671" s="51">
        <v>-4.1360000000000001</v>
      </c>
      <c r="L3671" s="51">
        <v>2.528</v>
      </c>
      <c r="M3671" s="51">
        <v>1.0169999999999999</v>
      </c>
      <c r="N3671" s="51">
        <v>-4.6139999999999999</v>
      </c>
      <c r="O3671" s="51">
        <v>-1.454</v>
      </c>
      <c r="P3671" s="51">
        <v>-5.0999999999999997E-2</v>
      </c>
      <c r="Q3671" s="51">
        <v>2.1960000000000002</v>
      </c>
      <c r="R3671" s="51">
        <v>2.1349999999999998</v>
      </c>
      <c r="S3671" s="51">
        <v>0.28299999999999997</v>
      </c>
      <c r="T3671" s="51">
        <v>3.681</v>
      </c>
      <c r="U3671" s="51">
        <v>2020</v>
      </c>
    </row>
    <row r="3672" spans="1:21" ht="15.5">
      <c r="A3672" s="51">
        <v>436</v>
      </c>
      <c r="B3672" s="51" t="s">
        <v>1113</v>
      </c>
      <c r="C3672" s="51" t="s">
        <v>424</v>
      </c>
      <c r="D3672" s="51" t="str">
        <f t="shared" si="57"/>
        <v>LURIsrael</v>
      </c>
      <c r="E3672" s="51" t="s">
        <v>190</v>
      </c>
      <c r="F3672" s="51" t="s">
        <v>425</v>
      </c>
      <c r="G3672" s="51" t="s">
        <v>426</v>
      </c>
      <c r="H3672" s="51" t="s">
        <v>427</v>
      </c>
      <c r="I3672" s="51"/>
      <c r="J3672" s="51" t="s">
        <v>1117</v>
      </c>
      <c r="K3672" s="51">
        <v>6.875</v>
      </c>
      <c r="L3672" s="51">
        <v>6.25</v>
      </c>
      <c r="M3672" s="51">
        <v>5.9</v>
      </c>
      <c r="N3672" s="51">
        <v>5.2750000000000004</v>
      </c>
      <c r="O3672" s="51">
        <v>4.8</v>
      </c>
      <c r="P3672" s="51">
        <v>4.2249999999999996</v>
      </c>
      <c r="Q3672" s="51">
        <v>4</v>
      </c>
      <c r="R3672" s="51">
        <v>3.8250000000000002</v>
      </c>
      <c r="S3672" s="51">
        <v>4.3</v>
      </c>
      <c r="T3672" s="51">
        <v>5</v>
      </c>
      <c r="U3672" s="51">
        <v>2020</v>
      </c>
    </row>
    <row r="3673" spans="1:21" ht="15.5">
      <c r="A3673" s="51">
        <v>436</v>
      </c>
      <c r="B3673" s="51" t="s">
        <v>1113</v>
      </c>
      <c r="C3673" s="51" t="s">
        <v>428</v>
      </c>
      <c r="D3673" s="51" t="str">
        <f t="shared" si="57"/>
        <v>LEIsrael</v>
      </c>
      <c r="E3673" s="51" t="s">
        <v>190</v>
      </c>
      <c r="F3673" s="51" t="s">
        <v>429</v>
      </c>
      <c r="G3673" s="51" t="s">
        <v>430</v>
      </c>
      <c r="H3673" s="51" t="s">
        <v>431</v>
      </c>
      <c r="I3673" s="51" t="s">
        <v>432</v>
      </c>
      <c r="J3673" s="51" t="s">
        <v>1117</v>
      </c>
      <c r="K3673" s="51">
        <v>3.36</v>
      </c>
      <c r="L3673" s="51">
        <v>3.4489999999999998</v>
      </c>
      <c r="M3673" s="51">
        <v>3.5539999999999998</v>
      </c>
      <c r="N3673" s="51">
        <v>3.6440000000000001</v>
      </c>
      <c r="O3673" s="51">
        <v>3.738</v>
      </c>
      <c r="P3673" s="51">
        <v>3.8250000000000002</v>
      </c>
      <c r="Q3673" s="51">
        <v>3.9060000000000001</v>
      </c>
      <c r="R3673" s="51">
        <v>3.9670000000000001</v>
      </c>
      <c r="S3673" s="51">
        <v>3.9129999999999998</v>
      </c>
      <c r="T3673" s="51">
        <v>3.9390000000000001</v>
      </c>
      <c r="U3673" s="51">
        <v>2020</v>
      </c>
    </row>
    <row r="3674" spans="1:21" ht="15.5">
      <c r="A3674" s="51">
        <v>436</v>
      </c>
      <c r="B3674" s="51" t="s">
        <v>1113</v>
      </c>
      <c r="C3674" s="51" t="s">
        <v>433</v>
      </c>
      <c r="D3674" s="51" t="str">
        <f t="shared" si="57"/>
        <v>LPIsrael</v>
      </c>
      <c r="E3674" s="51" t="s">
        <v>190</v>
      </c>
      <c r="F3674" s="51" t="s">
        <v>434</v>
      </c>
      <c r="G3674" s="51" t="s">
        <v>435</v>
      </c>
      <c r="H3674" s="51" t="s">
        <v>431</v>
      </c>
      <c r="I3674" s="51" t="s">
        <v>432</v>
      </c>
      <c r="J3674" s="51" t="s">
        <v>1118</v>
      </c>
      <c r="K3674" s="51">
        <v>7.907</v>
      </c>
      <c r="L3674" s="51">
        <v>8.0559999999999992</v>
      </c>
      <c r="M3674" s="51">
        <v>8.2119999999999997</v>
      </c>
      <c r="N3674" s="51">
        <v>8.3770000000000007</v>
      </c>
      <c r="O3674" s="51">
        <v>8.5429999999999993</v>
      </c>
      <c r="P3674" s="51">
        <v>8.7100000000000009</v>
      </c>
      <c r="Q3674" s="51">
        <v>8.8789999999999996</v>
      </c>
      <c r="R3674" s="51">
        <v>9.0510000000000002</v>
      </c>
      <c r="S3674" s="51">
        <v>9.2159999999999993</v>
      </c>
      <c r="T3674" s="51">
        <v>9.3840000000000003</v>
      </c>
      <c r="U3674" s="51">
        <v>2019</v>
      </c>
    </row>
    <row r="3675" spans="1:21" ht="15.5">
      <c r="A3675" s="51">
        <v>436</v>
      </c>
      <c r="B3675" s="51" t="s">
        <v>1113</v>
      </c>
      <c r="C3675" s="51" t="s">
        <v>437</v>
      </c>
      <c r="D3675" s="51" t="str">
        <f t="shared" si="57"/>
        <v>GGRIsrael</v>
      </c>
      <c r="E3675" s="51" t="s">
        <v>190</v>
      </c>
      <c r="F3675" s="51" t="s">
        <v>438</v>
      </c>
      <c r="G3675" s="51" t="s">
        <v>439</v>
      </c>
      <c r="H3675" s="51" t="s">
        <v>342</v>
      </c>
      <c r="I3675" s="51" t="s">
        <v>343</v>
      </c>
      <c r="J3675" s="51" t="s">
        <v>1119</v>
      </c>
      <c r="K3675" s="51">
        <v>358.27699999999999</v>
      </c>
      <c r="L3675" s="51">
        <v>384.84800000000001</v>
      </c>
      <c r="M3675" s="51">
        <v>405.77100000000002</v>
      </c>
      <c r="N3675" s="51">
        <v>428.928</v>
      </c>
      <c r="O3675" s="51">
        <v>447.21600000000001</v>
      </c>
      <c r="P3675" s="51">
        <v>479.505</v>
      </c>
      <c r="Q3675" s="51">
        <v>480.91399999999999</v>
      </c>
      <c r="R3675" s="51">
        <v>496.803</v>
      </c>
      <c r="S3675" s="51">
        <v>479.54399999999998</v>
      </c>
      <c r="T3675" s="51">
        <v>515.74300000000005</v>
      </c>
      <c r="U3675" s="51">
        <v>2019</v>
      </c>
    </row>
    <row r="3676" spans="1:21" ht="15.5">
      <c r="A3676" s="51">
        <v>436</v>
      </c>
      <c r="B3676" s="51" t="s">
        <v>1113</v>
      </c>
      <c r="C3676" s="51" t="s">
        <v>441</v>
      </c>
      <c r="D3676" s="51" t="str">
        <f t="shared" si="57"/>
        <v>GGR_NGDPIsrael</v>
      </c>
      <c r="E3676" s="51" t="s">
        <v>190</v>
      </c>
      <c r="F3676" s="51" t="s">
        <v>438</v>
      </c>
      <c r="G3676" s="51" t="s">
        <v>439</v>
      </c>
      <c r="H3676" s="51" t="s">
        <v>392</v>
      </c>
      <c r="I3676" s="51"/>
      <c r="J3676" s="51" t="s">
        <v>442</v>
      </c>
      <c r="K3676" s="51">
        <v>36.130000000000003</v>
      </c>
      <c r="L3676" s="51">
        <v>36.414999999999999</v>
      </c>
      <c r="M3676" s="51">
        <v>36.578000000000003</v>
      </c>
      <c r="N3676" s="51">
        <v>36.770000000000003</v>
      </c>
      <c r="O3676" s="51">
        <v>36.546999999999997</v>
      </c>
      <c r="P3676" s="51">
        <v>37.773000000000003</v>
      </c>
      <c r="Q3676" s="51">
        <v>36.155000000000001</v>
      </c>
      <c r="R3676" s="51">
        <v>35.316000000000003</v>
      </c>
      <c r="S3676" s="51">
        <v>34.597999999999999</v>
      </c>
      <c r="T3676" s="51">
        <v>35.356999999999999</v>
      </c>
      <c r="U3676" s="51">
        <v>2019</v>
      </c>
    </row>
    <row r="3677" spans="1:21" ht="15.5">
      <c r="A3677" s="51">
        <v>436</v>
      </c>
      <c r="B3677" s="51" t="s">
        <v>1113</v>
      </c>
      <c r="C3677" s="51" t="s">
        <v>443</v>
      </c>
      <c r="D3677" s="51" t="str">
        <f t="shared" si="57"/>
        <v>GGXIsrael</v>
      </c>
      <c r="E3677" s="51" t="s">
        <v>190</v>
      </c>
      <c r="F3677" s="51" t="s">
        <v>444</v>
      </c>
      <c r="G3677" s="51" t="s">
        <v>445</v>
      </c>
      <c r="H3677" s="51" t="s">
        <v>342</v>
      </c>
      <c r="I3677" s="51" t="s">
        <v>343</v>
      </c>
      <c r="J3677" s="51" t="s">
        <v>1119</v>
      </c>
      <c r="K3677" s="51">
        <v>401.52300000000002</v>
      </c>
      <c r="L3677" s="51">
        <v>427.86399999999998</v>
      </c>
      <c r="M3677" s="51">
        <v>431.88400000000001</v>
      </c>
      <c r="N3677" s="51">
        <v>441.31799999999998</v>
      </c>
      <c r="O3677" s="51">
        <v>464.78500000000003</v>
      </c>
      <c r="P3677" s="51">
        <v>493.41199999999998</v>
      </c>
      <c r="Q3677" s="51">
        <v>528.322</v>
      </c>
      <c r="R3677" s="51">
        <v>552.24099999999999</v>
      </c>
      <c r="S3677" s="51">
        <v>643.09400000000005</v>
      </c>
      <c r="T3677" s="51">
        <v>645.62699999999995</v>
      </c>
      <c r="U3677" s="51">
        <v>2019</v>
      </c>
    </row>
    <row r="3678" spans="1:21" ht="15.5">
      <c r="A3678" s="51">
        <v>436</v>
      </c>
      <c r="B3678" s="51" t="s">
        <v>1113</v>
      </c>
      <c r="C3678" s="51" t="s">
        <v>446</v>
      </c>
      <c r="D3678" s="51" t="str">
        <f t="shared" si="57"/>
        <v>GGX_NGDPIsrael</v>
      </c>
      <c r="E3678" s="51" t="s">
        <v>190</v>
      </c>
      <c r="F3678" s="51" t="s">
        <v>444</v>
      </c>
      <c r="G3678" s="51" t="s">
        <v>445</v>
      </c>
      <c r="H3678" s="51" t="s">
        <v>392</v>
      </c>
      <c r="I3678" s="51"/>
      <c r="J3678" s="51" t="s">
        <v>447</v>
      </c>
      <c r="K3678" s="51">
        <v>40.491</v>
      </c>
      <c r="L3678" s="51">
        <v>40.484999999999999</v>
      </c>
      <c r="M3678" s="51">
        <v>38.932000000000002</v>
      </c>
      <c r="N3678" s="51">
        <v>37.832000000000001</v>
      </c>
      <c r="O3678" s="51">
        <v>37.982999999999997</v>
      </c>
      <c r="P3678" s="51">
        <v>38.868000000000002</v>
      </c>
      <c r="Q3678" s="51">
        <v>39.719000000000001</v>
      </c>
      <c r="R3678" s="51">
        <v>39.256999999999998</v>
      </c>
      <c r="S3678" s="51">
        <v>46.398000000000003</v>
      </c>
      <c r="T3678" s="51">
        <v>44.261000000000003</v>
      </c>
      <c r="U3678" s="51">
        <v>2019</v>
      </c>
    </row>
    <row r="3679" spans="1:21" ht="15.5">
      <c r="A3679" s="51">
        <v>436</v>
      </c>
      <c r="B3679" s="51" t="s">
        <v>1113</v>
      </c>
      <c r="C3679" s="51" t="s">
        <v>448</v>
      </c>
      <c r="D3679" s="51" t="str">
        <f t="shared" si="57"/>
        <v>GGXCNLIsrael</v>
      </c>
      <c r="E3679" s="51" t="s">
        <v>190</v>
      </c>
      <c r="F3679" s="51" t="s">
        <v>449</v>
      </c>
      <c r="G3679" s="51" t="s">
        <v>450</v>
      </c>
      <c r="H3679" s="51" t="s">
        <v>342</v>
      </c>
      <c r="I3679" s="51" t="s">
        <v>343</v>
      </c>
      <c r="J3679" s="51" t="s">
        <v>1119</v>
      </c>
      <c r="K3679" s="51">
        <v>-43.246000000000002</v>
      </c>
      <c r="L3679" s="51">
        <v>-43.015999999999998</v>
      </c>
      <c r="M3679" s="51">
        <v>-26.113</v>
      </c>
      <c r="N3679" s="51">
        <v>-12.39</v>
      </c>
      <c r="O3679" s="51">
        <v>-17.568000000000001</v>
      </c>
      <c r="P3679" s="51">
        <v>-13.907</v>
      </c>
      <c r="Q3679" s="51">
        <v>-47.408000000000001</v>
      </c>
      <c r="R3679" s="51">
        <v>-55.439</v>
      </c>
      <c r="S3679" s="51">
        <v>-163.55000000000001</v>
      </c>
      <c r="T3679" s="51">
        <v>-129.88399999999999</v>
      </c>
      <c r="U3679" s="51">
        <v>2019</v>
      </c>
    </row>
    <row r="3680" spans="1:21" ht="15.5">
      <c r="A3680" s="51">
        <v>436</v>
      </c>
      <c r="B3680" s="51" t="s">
        <v>1113</v>
      </c>
      <c r="C3680" s="51" t="s">
        <v>451</v>
      </c>
      <c r="D3680" s="51" t="str">
        <f t="shared" si="57"/>
        <v>GGXCNL_NGDPIsrael</v>
      </c>
      <c r="E3680" s="51" t="s">
        <v>190</v>
      </c>
      <c r="F3680" s="51" t="s">
        <v>449</v>
      </c>
      <c r="G3680" s="51" t="s">
        <v>450</v>
      </c>
      <c r="H3680" s="51" t="s">
        <v>392</v>
      </c>
      <c r="I3680" s="51"/>
      <c r="J3680" s="51" t="s">
        <v>452</v>
      </c>
      <c r="K3680" s="51">
        <v>-4.3609999999999998</v>
      </c>
      <c r="L3680" s="51">
        <v>-4.07</v>
      </c>
      <c r="M3680" s="51">
        <v>-2.3540000000000001</v>
      </c>
      <c r="N3680" s="51">
        <v>-1.0620000000000001</v>
      </c>
      <c r="O3680" s="51">
        <v>-1.4359999999999999</v>
      </c>
      <c r="P3680" s="51">
        <v>-1.0960000000000001</v>
      </c>
      <c r="Q3680" s="51">
        <v>-3.5640000000000001</v>
      </c>
      <c r="R3680" s="51">
        <v>-3.9409999999999998</v>
      </c>
      <c r="S3680" s="51">
        <v>-11.8</v>
      </c>
      <c r="T3680" s="51">
        <v>-8.9039999999999999</v>
      </c>
      <c r="U3680" s="51">
        <v>2019</v>
      </c>
    </row>
    <row r="3681" spans="1:21" ht="15.5">
      <c r="A3681" s="51">
        <v>436</v>
      </c>
      <c r="B3681" s="51" t="s">
        <v>1113</v>
      </c>
      <c r="C3681" s="51" t="s">
        <v>453</v>
      </c>
      <c r="D3681" s="51" t="str">
        <f t="shared" si="57"/>
        <v>GGSBIsrael</v>
      </c>
      <c r="E3681" s="51" t="s">
        <v>190</v>
      </c>
      <c r="F3681" s="51" t="s">
        <v>454</v>
      </c>
      <c r="G3681" s="51" t="s">
        <v>455</v>
      </c>
      <c r="H3681" s="51" t="s">
        <v>342</v>
      </c>
      <c r="I3681" s="51" t="s">
        <v>343</v>
      </c>
      <c r="J3681" s="51" t="s">
        <v>1119</v>
      </c>
      <c r="K3681" s="51">
        <v>-42.345999999999997</v>
      </c>
      <c r="L3681" s="51">
        <v>-44.415999999999997</v>
      </c>
      <c r="M3681" s="51">
        <v>-28.88</v>
      </c>
      <c r="N3681" s="51">
        <v>-9.9380000000000006</v>
      </c>
      <c r="O3681" s="51">
        <v>-22.227</v>
      </c>
      <c r="P3681" s="51">
        <v>-28.954999999999998</v>
      </c>
      <c r="Q3681" s="51">
        <v>-47.656999999999996</v>
      </c>
      <c r="R3681" s="51">
        <v>-57.923000000000002</v>
      </c>
      <c r="S3681" s="51">
        <v>-144.92599999999999</v>
      </c>
      <c r="T3681" s="51">
        <v>-117.807</v>
      </c>
      <c r="U3681" s="51">
        <v>2019</v>
      </c>
    </row>
    <row r="3682" spans="1:21" ht="15.5">
      <c r="A3682" s="51">
        <v>436</v>
      </c>
      <c r="B3682" s="51" t="s">
        <v>1113</v>
      </c>
      <c r="C3682" s="51" t="s">
        <v>456</v>
      </c>
      <c r="D3682" s="51" t="str">
        <f t="shared" si="57"/>
        <v>GGSB_NPGDPIsrael</v>
      </c>
      <c r="E3682" s="51" t="s">
        <v>190</v>
      </c>
      <c r="F3682" s="51" t="s">
        <v>454</v>
      </c>
      <c r="G3682" s="51" t="s">
        <v>455</v>
      </c>
      <c r="H3682" s="51" t="s">
        <v>380</v>
      </c>
      <c r="I3682" s="51"/>
      <c r="J3682" s="51" t="s">
        <v>505</v>
      </c>
      <c r="K3682" s="51">
        <v>-4.26</v>
      </c>
      <c r="L3682" s="51">
        <v>-4.218</v>
      </c>
      <c r="M3682" s="51">
        <v>-2.621</v>
      </c>
      <c r="N3682" s="51">
        <v>-0.84699999999999998</v>
      </c>
      <c r="O3682" s="51">
        <v>-1.8120000000000001</v>
      </c>
      <c r="P3682" s="51">
        <v>-2.2789999999999999</v>
      </c>
      <c r="Q3682" s="51">
        <v>-3.585</v>
      </c>
      <c r="R3682" s="51">
        <v>-4.1379999999999999</v>
      </c>
      <c r="S3682" s="51">
        <v>-10.065</v>
      </c>
      <c r="T3682" s="51">
        <v>-7.891</v>
      </c>
      <c r="U3682" s="51">
        <v>2019</v>
      </c>
    </row>
    <row r="3683" spans="1:21" ht="15.5">
      <c r="A3683" s="51">
        <v>436</v>
      </c>
      <c r="B3683" s="51" t="s">
        <v>1113</v>
      </c>
      <c r="C3683" s="51" t="s">
        <v>457</v>
      </c>
      <c r="D3683" s="51" t="str">
        <f t="shared" si="57"/>
        <v>GGXONLBIsrael</v>
      </c>
      <c r="E3683" s="51" t="s">
        <v>190</v>
      </c>
      <c r="F3683" s="51" t="s">
        <v>458</v>
      </c>
      <c r="G3683" s="51" t="s">
        <v>459</v>
      </c>
      <c r="H3683" s="51" t="s">
        <v>342</v>
      </c>
      <c r="I3683" s="51" t="s">
        <v>343</v>
      </c>
      <c r="J3683" s="51" t="s">
        <v>1119</v>
      </c>
      <c r="K3683" s="51">
        <v>-12.974</v>
      </c>
      <c r="L3683" s="51">
        <v>-11.175000000000001</v>
      </c>
      <c r="M3683" s="51">
        <v>-3.258</v>
      </c>
      <c r="N3683" s="51">
        <v>7.9249999999999998</v>
      </c>
      <c r="O3683" s="51">
        <v>5.008</v>
      </c>
      <c r="P3683" s="51">
        <v>10.353</v>
      </c>
      <c r="Q3683" s="51">
        <v>-18.956</v>
      </c>
      <c r="R3683" s="51">
        <v>-28.067</v>
      </c>
      <c r="S3683" s="51">
        <v>-136.35499999999999</v>
      </c>
      <c r="T3683" s="51">
        <v>-97.909000000000006</v>
      </c>
      <c r="U3683" s="51">
        <v>2019</v>
      </c>
    </row>
    <row r="3684" spans="1:21" ht="15.5">
      <c r="A3684" s="51">
        <v>436</v>
      </c>
      <c r="B3684" s="51" t="s">
        <v>1113</v>
      </c>
      <c r="C3684" s="51" t="s">
        <v>460</v>
      </c>
      <c r="D3684" s="51" t="str">
        <f t="shared" si="57"/>
        <v>GGXONLB_NGDPIsrael</v>
      </c>
      <c r="E3684" s="51" t="s">
        <v>190</v>
      </c>
      <c r="F3684" s="51" t="s">
        <v>458</v>
      </c>
      <c r="G3684" s="51" t="s">
        <v>459</v>
      </c>
      <c r="H3684" s="51" t="s">
        <v>392</v>
      </c>
      <c r="I3684" s="51"/>
      <c r="J3684" s="51" t="s">
        <v>461</v>
      </c>
      <c r="K3684" s="51">
        <v>-1.3080000000000001</v>
      </c>
      <c r="L3684" s="51">
        <v>-1.0569999999999999</v>
      </c>
      <c r="M3684" s="51">
        <v>-0.29399999999999998</v>
      </c>
      <c r="N3684" s="51">
        <v>0.67900000000000005</v>
      </c>
      <c r="O3684" s="51">
        <v>0.40899999999999997</v>
      </c>
      <c r="P3684" s="51">
        <v>0.81599999999999995</v>
      </c>
      <c r="Q3684" s="51">
        <v>-1.425</v>
      </c>
      <c r="R3684" s="51">
        <v>-1.9950000000000001</v>
      </c>
      <c r="S3684" s="51">
        <v>-9.8379999999999992</v>
      </c>
      <c r="T3684" s="51">
        <v>-6.7119999999999997</v>
      </c>
      <c r="U3684" s="51">
        <v>2019</v>
      </c>
    </row>
    <row r="3685" spans="1:21" ht="15.5">
      <c r="A3685" s="51">
        <v>436</v>
      </c>
      <c r="B3685" s="51" t="s">
        <v>1113</v>
      </c>
      <c r="C3685" s="51" t="s">
        <v>462</v>
      </c>
      <c r="D3685" s="51" t="str">
        <f t="shared" si="57"/>
        <v>GGXWDNIsrael</v>
      </c>
      <c r="E3685" s="51" t="s">
        <v>190</v>
      </c>
      <c r="F3685" s="51" t="s">
        <v>463</v>
      </c>
      <c r="G3685" s="51" t="s">
        <v>464</v>
      </c>
      <c r="H3685" s="51" t="s">
        <v>342</v>
      </c>
      <c r="I3685" s="51" t="s">
        <v>343</v>
      </c>
      <c r="J3685" s="51" t="s">
        <v>1119</v>
      </c>
      <c r="K3685" s="51">
        <v>626.71600000000001</v>
      </c>
      <c r="L3685" s="51">
        <v>657.35599999999999</v>
      </c>
      <c r="M3685" s="51">
        <v>685.56399999999996</v>
      </c>
      <c r="N3685" s="51">
        <v>701.08299999999997</v>
      </c>
      <c r="O3685" s="51">
        <v>714.62199999999996</v>
      </c>
      <c r="P3685" s="51">
        <v>721.04600000000005</v>
      </c>
      <c r="Q3685" s="51">
        <v>763.50199999999995</v>
      </c>
      <c r="R3685" s="51">
        <v>804.66</v>
      </c>
      <c r="S3685" s="51">
        <v>973.21</v>
      </c>
      <c r="T3685" s="51">
        <v>1103.0999999999999</v>
      </c>
      <c r="U3685" s="51">
        <v>2019</v>
      </c>
    </row>
    <row r="3686" spans="1:21" ht="15.5">
      <c r="A3686" s="51">
        <v>436</v>
      </c>
      <c r="B3686" s="51" t="s">
        <v>1113</v>
      </c>
      <c r="C3686" s="51" t="s">
        <v>465</v>
      </c>
      <c r="D3686" s="51" t="str">
        <f t="shared" si="57"/>
        <v>GGXWDN_NGDPIsrael</v>
      </c>
      <c r="E3686" s="51" t="s">
        <v>190</v>
      </c>
      <c r="F3686" s="51" t="s">
        <v>463</v>
      </c>
      <c r="G3686" s="51" t="s">
        <v>464</v>
      </c>
      <c r="H3686" s="51" t="s">
        <v>392</v>
      </c>
      <c r="I3686" s="51"/>
      <c r="J3686" s="51" t="s">
        <v>487</v>
      </c>
      <c r="K3686" s="51">
        <v>63.2</v>
      </c>
      <c r="L3686" s="51">
        <v>62.2</v>
      </c>
      <c r="M3686" s="51">
        <v>61.8</v>
      </c>
      <c r="N3686" s="51">
        <v>60.1</v>
      </c>
      <c r="O3686" s="51">
        <v>58.4</v>
      </c>
      <c r="P3686" s="51">
        <v>56.8</v>
      </c>
      <c r="Q3686" s="51">
        <v>57.4</v>
      </c>
      <c r="R3686" s="51">
        <v>57.2</v>
      </c>
      <c r="S3686" s="51">
        <v>70.215000000000003</v>
      </c>
      <c r="T3686" s="51">
        <v>75.622</v>
      </c>
      <c r="U3686" s="51">
        <v>2019</v>
      </c>
    </row>
    <row r="3687" spans="1:21" ht="15.5">
      <c r="A3687" s="51">
        <v>436</v>
      </c>
      <c r="B3687" s="51" t="s">
        <v>1113</v>
      </c>
      <c r="C3687" s="51" t="s">
        <v>466</v>
      </c>
      <c r="D3687" s="51" t="str">
        <f t="shared" si="57"/>
        <v>GGXWDGIsrael</v>
      </c>
      <c r="E3687" s="51" t="s">
        <v>190</v>
      </c>
      <c r="F3687" s="51" t="s">
        <v>467</v>
      </c>
      <c r="G3687" s="51" t="s">
        <v>468</v>
      </c>
      <c r="H3687" s="51" t="s">
        <v>342</v>
      </c>
      <c r="I3687" s="51" t="s">
        <v>343</v>
      </c>
      <c r="J3687" s="51" t="s">
        <v>1119</v>
      </c>
      <c r="K3687" s="51">
        <v>678.81</v>
      </c>
      <c r="L3687" s="51">
        <v>709.11</v>
      </c>
      <c r="M3687" s="51">
        <v>729.34</v>
      </c>
      <c r="N3687" s="51">
        <v>744.55</v>
      </c>
      <c r="O3687" s="51">
        <v>760.06</v>
      </c>
      <c r="P3687" s="51">
        <v>769.38</v>
      </c>
      <c r="Q3687" s="51">
        <v>809.75</v>
      </c>
      <c r="R3687" s="51">
        <v>843.75</v>
      </c>
      <c r="S3687" s="51">
        <v>1012.3</v>
      </c>
      <c r="T3687" s="51">
        <v>1142.18</v>
      </c>
      <c r="U3687" s="51">
        <v>2019</v>
      </c>
    </row>
    <row r="3688" spans="1:21" ht="15.5">
      <c r="A3688" s="51">
        <v>436</v>
      </c>
      <c r="B3688" s="51" t="s">
        <v>1113</v>
      </c>
      <c r="C3688" s="51" t="s">
        <v>469</v>
      </c>
      <c r="D3688" s="51" t="str">
        <f t="shared" si="57"/>
        <v>GGXWDG_NGDPIsrael</v>
      </c>
      <c r="E3688" s="51" t="s">
        <v>190</v>
      </c>
      <c r="F3688" s="51" t="s">
        <v>467</v>
      </c>
      <c r="G3688" s="51" t="s">
        <v>468</v>
      </c>
      <c r="H3688" s="51" t="s">
        <v>392</v>
      </c>
      <c r="I3688" s="51"/>
      <c r="J3688" s="51" t="s">
        <v>470</v>
      </c>
      <c r="K3688" s="51">
        <v>68.453000000000003</v>
      </c>
      <c r="L3688" s="51">
        <v>67.096999999999994</v>
      </c>
      <c r="M3688" s="51">
        <v>65.745999999999995</v>
      </c>
      <c r="N3688" s="51">
        <v>63.826000000000001</v>
      </c>
      <c r="O3688" s="51">
        <v>62.113</v>
      </c>
      <c r="P3688" s="51">
        <v>60.606999999999999</v>
      </c>
      <c r="Q3688" s="51">
        <v>60.877000000000002</v>
      </c>
      <c r="R3688" s="51">
        <v>59.978999999999999</v>
      </c>
      <c r="S3688" s="51">
        <v>73.034999999999997</v>
      </c>
      <c r="T3688" s="51">
        <v>78.302000000000007</v>
      </c>
      <c r="U3688" s="51">
        <v>2019</v>
      </c>
    </row>
    <row r="3689" spans="1:21" ht="15.5">
      <c r="A3689" s="51">
        <v>436</v>
      </c>
      <c r="B3689" s="51" t="s">
        <v>1113</v>
      </c>
      <c r="C3689" s="51" t="s">
        <v>471</v>
      </c>
      <c r="D3689" s="51" t="str">
        <f t="shared" si="57"/>
        <v>NGDP_FYIsrael</v>
      </c>
      <c r="E3689" s="51" t="s">
        <v>190</v>
      </c>
      <c r="F3689" s="51" t="s">
        <v>472</v>
      </c>
      <c r="G3689" s="51" t="s">
        <v>473</v>
      </c>
      <c r="H3689" s="51" t="s">
        <v>342</v>
      </c>
      <c r="I3689" s="51" t="s">
        <v>343</v>
      </c>
      <c r="J3689" s="51" t="s">
        <v>1119</v>
      </c>
      <c r="K3689" s="51">
        <v>991.64</v>
      </c>
      <c r="L3689" s="51">
        <v>1056.8399999999999</v>
      </c>
      <c r="M3689" s="51">
        <v>1109.33</v>
      </c>
      <c r="N3689" s="51">
        <v>1166.53</v>
      </c>
      <c r="O3689" s="51">
        <v>1223.67</v>
      </c>
      <c r="P3689" s="51">
        <v>1269.45</v>
      </c>
      <c r="Q3689" s="51">
        <v>1330.14</v>
      </c>
      <c r="R3689" s="51">
        <v>1406.75</v>
      </c>
      <c r="S3689" s="51">
        <v>1386.05</v>
      </c>
      <c r="T3689" s="51">
        <v>1458.69</v>
      </c>
      <c r="U3689" s="51">
        <v>2019</v>
      </c>
    </row>
    <row r="3690" spans="1:21" ht="15.5">
      <c r="A3690" s="51">
        <v>436</v>
      </c>
      <c r="B3690" s="51" t="s">
        <v>1113</v>
      </c>
      <c r="C3690" s="51" t="s">
        <v>474</v>
      </c>
      <c r="D3690" s="51" t="str">
        <f t="shared" si="57"/>
        <v>BCAIsrael</v>
      </c>
      <c r="E3690" s="51" t="s">
        <v>190</v>
      </c>
      <c r="F3690" s="51" t="s">
        <v>475</v>
      </c>
      <c r="G3690" s="51" t="s">
        <v>476</v>
      </c>
      <c r="H3690" s="51" t="s">
        <v>352</v>
      </c>
      <c r="I3690" s="51" t="s">
        <v>343</v>
      </c>
      <c r="J3690" s="51" t="s">
        <v>1120</v>
      </c>
      <c r="K3690" s="51">
        <v>1.3049999999999999</v>
      </c>
      <c r="L3690" s="51">
        <v>8.4499999999999993</v>
      </c>
      <c r="M3690" s="51">
        <v>13.061999999999999</v>
      </c>
      <c r="N3690" s="51">
        <v>16.081</v>
      </c>
      <c r="O3690" s="51">
        <v>11.135999999999999</v>
      </c>
      <c r="P3690" s="51">
        <v>10.212999999999999</v>
      </c>
      <c r="Q3690" s="51">
        <v>10.013999999999999</v>
      </c>
      <c r="R3690" s="51">
        <v>12.315</v>
      </c>
      <c r="S3690" s="51">
        <v>19.736999999999998</v>
      </c>
      <c r="T3690" s="51">
        <v>18.317</v>
      </c>
      <c r="U3690" s="51">
        <v>2020</v>
      </c>
    </row>
    <row r="3691" spans="1:21" ht="15.5">
      <c r="A3691" s="51">
        <v>436</v>
      </c>
      <c r="B3691" s="51" t="s">
        <v>1113</v>
      </c>
      <c r="C3691" s="51" t="s">
        <v>478</v>
      </c>
      <c r="D3691" s="51" t="str">
        <f t="shared" si="57"/>
        <v>BCA_NGDPDIsrael</v>
      </c>
      <c r="E3691" s="51" t="s">
        <v>190</v>
      </c>
      <c r="F3691" s="51" t="s">
        <v>475</v>
      </c>
      <c r="G3691" s="51" t="s">
        <v>476</v>
      </c>
      <c r="H3691" s="51" t="s">
        <v>392</v>
      </c>
      <c r="I3691" s="51"/>
      <c r="J3691" s="51" t="s">
        <v>479</v>
      </c>
      <c r="K3691" s="51">
        <v>0.50800000000000001</v>
      </c>
      <c r="L3691" s="51">
        <v>2.887</v>
      </c>
      <c r="M3691" s="51">
        <v>4.2130000000000001</v>
      </c>
      <c r="N3691" s="51">
        <v>5.3579999999999997</v>
      </c>
      <c r="O3691" s="51">
        <v>3.4950000000000001</v>
      </c>
      <c r="P3691" s="51">
        <v>2.8959999999999999</v>
      </c>
      <c r="Q3691" s="51">
        <v>2.7029999999999998</v>
      </c>
      <c r="R3691" s="51">
        <v>3.12</v>
      </c>
      <c r="S3691" s="51">
        <v>4.9020000000000001</v>
      </c>
      <c r="T3691" s="51">
        <v>4.0999999999999996</v>
      </c>
      <c r="U3691" s="51">
        <v>2020</v>
      </c>
    </row>
    <row r="3692" spans="1:21" ht="15.5">
      <c r="A3692" s="51">
        <v>136</v>
      </c>
      <c r="B3692" s="51" t="s">
        <v>1121</v>
      </c>
      <c r="C3692" s="51" t="s">
        <v>338</v>
      </c>
      <c r="D3692" s="51" t="str">
        <f t="shared" si="57"/>
        <v>NGDP_RItaly</v>
      </c>
      <c r="E3692" s="51" t="s">
        <v>50</v>
      </c>
      <c r="F3692" s="51" t="s">
        <v>340</v>
      </c>
      <c r="G3692" s="51" t="s">
        <v>341</v>
      </c>
      <c r="H3692" s="51" t="s">
        <v>342</v>
      </c>
      <c r="I3692" s="51" t="s">
        <v>343</v>
      </c>
      <c r="J3692" s="51" t="s">
        <v>1122</v>
      </c>
      <c r="K3692" s="51">
        <v>1673.46</v>
      </c>
      <c r="L3692" s="51">
        <v>1642.65</v>
      </c>
      <c r="M3692" s="51">
        <v>1642.57</v>
      </c>
      <c r="N3692" s="51">
        <v>1655.36</v>
      </c>
      <c r="O3692" s="51">
        <v>1676.77</v>
      </c>
      <c r="P3692" s="51">
        <v>1704.73</v>
      </c>
      <c r="Q3692" s="51">
        <v>1720.79</v>
      </c>
      <c r="R3692" s="51">
        <v>1725.73</v>
      </c>
      <c r="S3692" s="51">
        <v>1572.64</v>
      </c>
      <c r="T3692" s="51">
        <v>1637.91</v>
      </c>
      <c r="U3692" s="51">
        <v>2020</v>
      </c>
    </row>
    <row r="3693" spans="1:21" ht="15.5">
      <c r="A3693" s="51">
        <v>136</v>
      </c>
      <c r="B3693" s="51" t="s">
        <v>1121</v>
      </c>
      <c r="C3693" s="51" t="s">
        <v>345</v>
      </c>
      <c r="D3693" s="51" t="str">
        <f t="shared" si="57"/>
        <v>NGDP_RPCHItaly</v>
      </c>
      <c r="E3693" s="51" t="s">
        <v>50</v>
      </c>
      <c r="F3693" s="51" t="s">
        <v>340</v>
      </c>
      <c r="G3693" s="51" t="s">
        <v>346</v>
      </c>
      <c r="H3693" s="51" t="s">
        <v>347</v>
      </c>
      <c r="I3693" s="51"/>
      <c r="J3693" s="51" t="s">
        <v>348</v>
      </c>
      <c r="K3693" s="51">
        <v>-2.9809999999999999</v>
      </c>
      <c r="L3693" s="51">
        <v>-1.841</v>
      </c>
      <c r="M3693" s="51">
        <v>-5.0000000000000001E-3</v>
      </c>
      <c r="N3693" s="51">
        <v>0.77800000000000002</v>
      </c>
      <c r="O3693" s="51">
        <v>1.2929999999999999</v>
      </c>
      <c r="P3693" s="51">
        <v>1.6679999999999999</v>
      </c>
      <c r="Q3693" s="51">
        <v>0.94199999999999995</v>
      </c>
      <c r="R3693" s="51">
        <v>0.28699999999999998</v>
      </c>
      <c r="S3693" s="51">
        <v>-8.8710000000000004</v>
      </c>
      <c r="T3693" s="51">
        <v>4.1500000000000004</v>
      </c>
      <c r="U3693" s="51">
        <v>2020</v>
      </c>
    </row>
    <row r="3694" spans="1:21" ht="15.5">
      <c r="A3694" s="51">
        <v>136</v>
      </c>
      <c r="B3694" s="51" t="s">
        <v>1121</v>
      </c>
      <c r="C3694" s="51" t="s">
        <v>349</v>
      </c>
      <c r="D3694" s="51" t="str">
        <f t="shared" si="57"/>
        <v>NGDPItaly</v>
      </c>
      <c r="E3694" s="51" t="s">
        <v>50</v>
      </c>
      <c r="F3694" s="51" t="s">
        <v>155</v>
      </c>
      <c r="G3694" s="51" t="s">
        <v>350</v>
      </c>
      <c r="H3694" s="51" t="s">
        <v>342</v>
      </c>
      <c r="I3694" s="51" t="s">
        <v>343</v>
      </c>
      <c r="J3694" s="51" t="s">
        <v>1122</v>
      </c>
      <c r="K3694" s="51">
        <v>1624.36</v>
      </c>
      <c r="L3694" s="51">
        <v>1612.75</v>
      </c>
      <c r="M3694" s="51">
        <v>1627.41</v>
      </c>
      <c r="N3694" s="51">
        <v>1655.36</v>
      </c>
      <c r="O3694" s="51">
        <v>1695.79</v>
      </c>
      <c r="P3694" s="51">
        <v>1736.59</v>
      </c>
      <c r="Q3694" s="51">
        <v>1771.57</v>
      </c>
      <c r="R3694" s="51">
        <v>1790.94</v>
      </c>
      <c r="S3694" s="51">
        <v>1651.6</v>
      </c>
      <c r="T3694" s="51">
        <v>1728.68</v>
      </c>
      <c r="U3694" s="51">
        <v>2020</v>
      </c>
    </row>
    <row r="3695" spans="1:21" ht="15.5">
      <c r="A3695" s="51">
        <v>136</v>
      </c>
      <c r="B3695" s="51" t="s">
        <v>1121</v>
      </c>
      <c r="C3695" s="51" t="s">
        <v>157</v>
      </c>
      <c r="D3695" s="51" t="str">
        <f t="shared" si="57"/>
        <v>NGDPDItaly</v>
      </c>
      <c r="E3695" s="51" t="s">
        <v>50</v>
      </c>
      <c r="F3695" s="51" t="s">
        <v>155</v>
      </c>
      <c r="G3695" s="51" t="s">
        <v>351</v>
      </c>
      <c r="H3695" s="51" t="s">
        <v>352</v>
      </c>
      <c r="I3695" s="51" t="s">
        <v>343</v>
      </c>
      <c r="J3695" s="51" t="s">
        <v>353</v>
      </c>
      <c r="K3695" s="51">
        <v>2088.2800000000002</v>
      </c>
      <c r="L3695" s="51">
        <v>2141.9499999999998</v>
      </c>
      <c r="M3695" s="51">
        <v>2162.5700000000002</v>
      </c>
      <c r="N3695" s="51">
        <v>1836.82</v>
      </c>
      <c r="O3695" s="51">
        <v>1876.55</v>
      </c>
      <c r="P3695" s="51">
        <v>1961.11</v>
      </c>
      <c r="Q3695" s="51">
        <v>2093.09</v>
      </c>
      <c r="R3695" s="51">
        <v>2005.14</v>
      </c>
      <c r="S3695" s="51">
        <v>1884.94</v>
      </c>
      <c r="T3695" s="51">
        <v>2106.29</v>
      </c>
      <c r="U3695" s="51">
        <v>2020</v>
      </c>
    </row>
    <row r="3696" spans="1:21" ht="15.5">
      <c r="A3696" s="51">
        <v>136</v>
      </c>
      <c r="B3696" s="51" t="s">
        <v>1121</v>
      </c>
      <c r="C3696" s="51" t="s">
        <v>354</v>
      </c>
      <c r="D3696" s="51" t="str">
        <f t="shared" si="57"/>
        <v>PPPGDPItaly</v>
      </c>
      <c r="E3696" s="51" t="s">
        <v>50</v>
      </c>
      <c r="F3696" s="51" t="s">
        <v>155</v>
      </c>
      <c r="G3696" s="51" t="s">
        <v>355</v>
      </c>
      <c r="H3696" s="51" t="s">
        <v>356</v>
      </c>
      <c r="I3696" s="51" t="s">
        <v>343</v>
      </c>
      <c r="J3696" s="51" t="s">
        <v>353</v>
      </c>
      <c r="K3696" s="51">
        <v>2172.38</v>
      </c>
      <c r="L3696" s="51">
        <v>2187.38</v>
      </c>
      <c r="M3696" s="51">
        <v>2200.2600000000002</v>
      </c>
      <c r="N3696" s="51">
        <v>2241.52</v>
      </c>
      <c r="O3696" s="51">
        <v>2420.4299999999998</v>
      </c>
      <c r="P3696" s="51">
        <v>2529.5</v>
      </c>
      <c r="Q3696" s="51">
        <v>2614.63</v>
      </c>
      <c r="R3696" s="51">
        <v>2668.96</v>
      </c>
      <c r="S3696" s="51">
        <v>2461.67</v>
      </c>
      <c r="T3696" s="51">
        <v>2610.56</v>
      </c>
      <c r="U3696" s="51">
        <v>2020</v>
      </c>
    </row>
    <row r="3697" spans="1:21" ht="15.5">
      <c r="A3697" s="51">
        <v>136</v>
      </c>
      <c r="B3697" s="51" t="s">
        <v>1121</v>
      </c>
      <c r="C3697" s="51" t="s">
        <v>357</v>
      </c>
      <c r="D3697" s="51" t="str">
        <f t="shared" si="57"/>
        <v>NGDP_DItaly</v>
      </c>
      <c r="E3697" s="51" t="s">
        <v>50</v>
      </c>
      <c r="F3697" s="51" t="s">
        <v>358</v>
      </c>
      <c r="G3697" s="51" t="s">
        <v>359</v>
      </c>
      <c r="H3697" s="51" t="s">
        <v>360</v>
      </c>
      <c r="I3697" s="51"/>
      <c r="J3697" s="51" t="s">
        <v>361</v>
      </c>
      <c r="K3697" s="51">
        <v>97.066000000000003</v>
      </c>
      <c r="L3697" s="51">
        <v>98.18</v>
      </c>
      <c r="M3697" s="51">
        <v>99.076999999999998</v>
      </c>
      <c r="N3697" s="51">
        <v>100</v>
      </c>
      <c r="O3697" s="51">
        <v>101.134</v>
      </c>
      <c r="P3697" s="51">
        <v>101.869</v>
      </c>
      <c r="Q3697" s="51">
        <v>102.95099999999999</v>
      </c>
      <c r="R3697" s="51">
        <v>103.779</v>
      </c>
      <c r="S3697" s="51">
        <v>105.02</v>
      </c>
      <c r="T3697" s="51">
        <v>105.541</v>
      </c>
      <c r="U3697" s="51">
        <v>2020</v>
      </c>
    </row>
    <row r="3698" spans="1:21" ht="15.5">
      <c r="A3698" s="51">
        <v>136</v>
      </c>
      <c r="B3698" s="51" t="s">
        <v>1121</v>
      </c>
      <c r="C3698" s="51" t="s">
        <v>362</v>
      </c>
      <c r="D3698" s="51" t="str">
        <f t="shared" si="57"/>
        <v>NGDPRPCItaly</v>
      </c>
      <c r="E3698" s="51" t="s">
        <v>50</v>
      </c>
      <c r="F3698" s="51" t="s">
        <v>363</v>
      </c>
      <c r="G3698" s="51" t="s">
        <v>364</v>
      </c>
      <c r="H3698" s="51" t="s">
        <v>342</v>
      </c>
      <c r="I3698" s="51" t="s">
        <v>333</v>
      </c>
      <c r="J3698" s="51" t="s">
        <v>365</v>
      </c>
      <c r="K3698" s="51">
        <v>27813.03</v>
      </c>
      <c r="L3698" s="51">
        <v>27146.59</v>
      </c>
      <c r="M3698" s="51">
        <v>27023.67</v>
      </c>
      <c r="N3698" s="51">
        <v>27228.2</v>
      </c>
      <c r="O3698" s="51">
        <v>27639.51</v>
      </c>
      <c r="P3698" s="51">
        <v>28135.81</v>
      </c>
      <c r="Q3698" s="51">
        <v>28450.3</v>
      </c>
      <c r="R3698" s="51">
        <v>28590.89</v>
      </c>
      <c r="S3698" s="51">
        <v>26104.25</v>
      </c>
      <c r="T3698" s="51">
        <v>27214.639999999999</v>
      </c>
      <c r="U3698" s="51">
        <v>2019</v>
      </c>
    </row>
    <row r="3699" spans="1:21" ht="15.5">
      <c r="A3699" s="51">
        <v>136</v>
      </c>
      <c r="B3699" s="51" t="s">
        <v>1121</v>
      </c>
      <c r="C3699" s="51" t="s">
        <v>366</v>
      </c>
      <c r="D3699" s="51" t="str">
        <f t="shared" si="57"/>
        <v>NGDPRPPPPCItaly</v>
      </c>
      <c r="E3699" s="51" t="s">
        <v>50</v>
      </c>
      <c r="F3699" s="51" t="s">
        <v>363</v>
      </c>
      <c r="G3699" s="51" t="s">
        <v>367</v>
      </c>
      <c r="H3699" s="51" t="s">
        <v>368</v>
      </c>
      <c r="I3699" s="51" t="s">
        <v>333</v>
      </c>
      <c r="J3699" s="51" t="s">
        <v>365</v>
      </c>
      <c r="K3699" s="51">
        <v>41269.31</v>
      </c>
      <c r="L3699" s="51">
        <v>40280.44</v>
      </c>
      <c r="M3699" s="51">
        <v>40098.06</v>
      </c>
      <c r="N3699" s="51">
        <v>40401.53</v>
      </c>
      <c r="O3699" s="51">
        <v>41011.839999999997</v>
      </c>
      <c r="P3699" s="51">
        <v>41748.26</v>
      </c>
      <c r="Q3699" s="51">
        <v>42214.9</v>
      </c>
      <c r="R3699" s="51">
        <v>42423.51</v>
      </c>
      <c r="S3699" s="51">
        <v>38733.800000000003</v>
      </c>
      <c r="T3699" s="51">
        <v>40381.42</v>
      </c>
      <c r="U3699" s="51">
        <v>2019</v>
      </c>
    </row>
    <row r="3700" spans="1:21" ht="15.5">
      <c r="A3700" s="51">
        <v>136</v>
      </c>
      <c r="B3700" s="51" t="s">
        <v>1121</v>
      </c>
      <c r="C3700" s="51" t="s">
        <v>369</v>
      </c>
      <c r="D3700" s="51" t="str">
        <f t="shared" si="57"/>
        <v>NGDPPCItaly</v>
      </c>
      <c r="E3700" s="51" t="s">
        <v>50</v>
      </c>
      <c r="F3700" s="51" t="s">
        <v>370</v>
      </c>
      <c r="G3700" s="51" t="s">
        <v>371</v>
      </c>
      <c r="H3700" s="51" t="s">
        <v>342</v>
      </c>
      <c r="I3700" s="51" t="s">
        <v>333</v>
      </c>
      <c r="J3700" s="51" t="s">
        <v>372</v>
      </c>
      <c r="K3700" s="51">
        <v>26997.03</v>
      </c>
      <c r="L3700" s="51">
        <v>26652.52</v>
      </c>
      <c r="M3700" s="51">
        <v>26774.18</v>
      </c>
      <c r="N3700" s="51">
        <v>27228.2</v>
      </c>
      <c r="O3700" s="51">
        <v>27953.05</v>
      </c>
      <c r="P3700" s="51">
        <v>28661.66</v>
      </c>
      <c r="Q3700" s="51">
        <v>29289.86</v>
      </c>
      <c r="R3700" s="51">
        <v>29671.23</v>
      </c>
      <c r="S3700" s="51">
        <v>27414.799999999999</v>
      </c>
      <c r="T3700" s="51">
        <v>28722.71</v>
      </c>
      <c r="U3700" s="51">
        <v>2019</v>
      </c>
    </row>
    <row r="3701" spans="1:21" ht="15.5">
      <c r="A3701" s="51">
        <v>136</v>
      </c>
      <c r="B3701" s="51" t="s">
        <v>1121</v>
      </c>
      <c r="C3701" s="51" t="s">
        <v>373</v>
      </c>
      <c r="D3701" s="51" t="str">
        <f t="shared" si="57"/>
        <v>NGDPDPCItaly</v>
      </c>
      <c r="E3701" s="51" t="s">
        <v>50</v>
      </c>
      <c r="F3701" s="51" t="s">
        <v>370</v>
      </c>
      <c r="G3701" s="51" t="s">
        <v>374</v>
      </c>
      <c r="H3701" s="51" t="s">
        <v>352</v>
      </c>
      <c r="I3701" s="51" t="s">
        <v>333</v>
      </c>
      <c r="J3701" s="51" t="s">
        <v>372</v>
      </c>
      <c r="K3701" s="51">
        <v>34707.440000000002</v>
      </c>
      <c r="L3701" s="51">
        <v>35398.21</v>
      </c>
      <c r="M3701" s="51">
        <v>35578.68</v>
      </c>
      <c r="N3701" s="51">
        <v>30213.1</v>
      </c>
      <c r="O3701" s="51">
        <v>30932.78</v>
      </c>
      <c r="P3701" s="51">
        <v>32367.11</v>
      </c>
      <c r="Q3701" s="51">
        <v>34605.68</v>
      </c>
      <c r="R3701" s="51">
        <v>33219.85</v>
      </c>
      <c r="S3701" s="51">
        <v>31288.02</v>
      </c>
      <c r="T3701" s="51">
        <v>34996.910000000003</v>
      </c>
      <c r="U3701" s="51">
        <v>2019</v>
      </c>
    </row>
    <row r="3702" spans="1:21" ht="15.5">
      <c r="A3702" s="51">
        <v>136</v>
      </c>
      <c r="B3702" s="51" t="s">
        <v>1121</v>
      </c>
      <c r="C3702" s="51" t="s">
        <v>375</v>
      </c>
      <c r="D3702" s="51" t="str">
        <f t="shared" si="57"/>
        <v>PPPPCItaly</v>
      </c>
      <c r="E3702" s="51" t="s">
        <v>50</v>
      </c>
      <c r="F3702" s="51" t="s">
        <v>370</v>
      </c>
      <c r="G3702" s="51" t="s">
        <v>376</v>
      </c>
      <c r="H3702" s="51" t="s">
        <v>356</v>
      </c>
      <c r="I3702" s="51" t="s">
        <v>333</v>
      </c>
      <c r="J3702" s="51" t="s">
        <v>372</v>
      </c>
      <c r="K3702" s="51">
        <v>36105.26</v>
      </c>
      <c r="L3702" s="51">
        <v>36148.85</v>
      </c>
      <c r="M3702" s="51">
        <v>36198.76</v>
      </c>
      <c r="N3702" s="51">
        <v>36869.83</v>
      </c>
      <c r="O3702" s="51">
        <v>39897.89</v>
      </c>
      <c r="P3702" s="51">
        <v>41748.26</v>
      </c>
      <c r="Q3702" s="51">
        <v>43228.47</v>
      </c>
      <c r="R3702" s="51">
        <v>44217.62</v>
      </c>
      <c r="S3702" s="51">
        <v>40861.29</v>
      </c>
      <c r="T3702" s="51">
        <v>43375.68</v>
      </c>
      <c r="U3702" s="51">
        <v>2019</v>
      </c>
    </row>
    <row r="3703" spans="1:21" ht="15.5">
      <c r="A3703" s="51">
        <v>136</v>
      </c>
      <c r="B3703" s="51" t="s">
        <v>1121</v>
      </c>
      <c r="C3703" s="51" t="s">
        <v>377</v>
      </c>
      <c r="D3703" s="51" t="str">
        <f t="shared" si="57"/>
        <v>NGAP_NPGDPItaly</v>
      </c>
      <c r="E3703" s="51" t="s">
        <v>50</v>
      </c>
      <c r="F3703" s="51" t="s">
        <v>378</v>
      </c>
      <c r="G3703" s="51" t="s">
        <v>379</v>
      </c>
      <c r="H3703" s="51" t="s">
        <v>380</v>
      </c>
      <c r="I3703" s="51"/>
      <c r="J3703" s="51" t="s">
        <v>348</v>
      </c>
      <c r="K3703" s="51">
        <v>-2.79</v>
      </c>
      <c r="L3703" s="51">
        <v>-4.07</v>
      </c>
      <c r="M3703" s="51">
        <v>-4.0999999999999996</v>
      </c>
      <c r="N3703" s="51">
        <v>-3.43</v>
      </c>
      <c r="O3703" s="51">
        <v>-2.5419999999999998</v>
      </c>
      <c r="P3703" s="51">
        <v>-1.3109999999999999</v>
      </c>
      <c r="Q3703" s="51">
        <v>-0.77800000000000002</v>
      </c>
      <c r="R3703" s="51">
        <v>-0.89</v>
      </c>
      <c r="S3703" s="51">
        <v>-5.7220000000000004</v>
      </c>
      <c r="T3703" s="51">
        <v>-5.7939999999999996</v>
      </c>
      <c r="U3703" s="51">
        <v>2020</v>
      </c>
    </row>
    <row r="3704" spans="1:21" ht="15.5">
      <c r="A3704" s="51">
        <v>136</v>
      </c>
      <c r="B3704" s="51" t="s">
        <v>1121</v>
      </c>
      <c r="C3704" s="51" t="s">
        <v>381</v>
      </c>
      <c r="D3704" s="51" t="str">
        <f t="shared" si="57"/>
        <v>PPPSHItaly</v>
      </c>
      <c r="E3704" s="51" t="s">
        <v>50</v>
      </c>
      <c r="F3704" s="51" t="s">
        <v>382</v>
      </c>
      <c r="G3704" s="51" t="s">
        <v>383</v>
      </c>
      <c r="H3704" s="51" t="s">
        <v>384</v>
      </c>
      <c r="I3704" s="51"/>
      <c r="J3704" s="51" t="s">
        <v>353</v>
      </c>
      <c r="K3704" s="51">
        <v>2.169</v>
      </c>
      <c r="L3704" s="51">
        <v>2.0819999999999999</v>
      </c>
      <c r="M3704" s="51">
        <v>2.0190000000000001</v>
      </c>
      <c r="N3704" s="51">
        <v>2.0139999999999998</v>
      </c>
      <c r="O3704" s="51">
        <v>2.0950000000000002</v>
      </c>
      <c r="P3704" s="51">
        <v>2.0790000000000002</v>
      </c>
      <c r="Q3704" s="51">
        <v>2.0270000000000001</v>
      </c>
      <c r="R3704" s="51">
        <v>1.98</v>
      </c>
      <c r="S3704" s="51">
        <v>1.87</v>
      </c>
      <c r="T3704" s="51">
        <v>1.839</v>
      </c>
      <c r="U3704" s="51">
        <v>2020</v>
      </c>
    </row>
    <row r="3705" spans="1:21" ht="15.5">
      <c r="A3705" s="51">
        <v>136</v>
      </c>
      <c r="B3705" s="51" t="s">
        <v>1121</v>
      </c>
      <c r="C3705" s="51" t="s">
        <v>385</v>
      </c>
      <c r="D3705" s="51" t="str">
        <f t="shared" si="57"/>
        <v>PPPEXItaly</v>
      </c>
      <c r="E3705" s="51" t="s">
        <v>50</v>
      </c>
      <c r="F3705" s="51" t="s">
        <v>386</v>
      </c>
      <c r="G3705" s="51" t="s">
        <v>387</v>
      </c>
      <c r="H3705" s="51" t="s">
        <v>388</v>
      </c>
      <c r="I3705" s="51"/>
      <c r="J3705" s="51" t="s">
        <v>353</v>
      </c>
      <c r="K3705" s="51">
        <v>0.748</v>
      </c>
      <c r="L3705" s="51">
        <v>0.73699999999999999</v>
      </c>
      <c r="M3705" s="51">
        <v>0.74</v>
      </c>
      <c r="N3705" s="51">
        <v>0.73799999999999999</v>
      </c>
      <c r="O3705" s="51">
        <v>0.70099999999999996</v>
      </c>
      <c r="P3705" s="51">
        <v>0.68700000000000006</v>
      </c>
      <c r="Q3705" s="51">
        <v>0.67800000000000005</v>
      </c>
      <c r="R3705" s="51">
        <v>0.67100000000000004</v>
      </c>
      <c r="S3705" s="51">
        <v>0.67100000000000004</v>
      </c>
      <c r="T3705" s="51">
        <v>0.66200000000000003</v>
      </c>
      <c r="U3705" s="51">
        <v>2020</v>
      </c>
    </row>
    <row r="3706" spans="1:21" ht="15.5">
      <c r="A3706" s="51">
        <v>136</v>
      </c>
      <c r="B3706" s="51" t="s">
        <v>1121</v>
      </c>
      <c r="C3706" s="51" t="s">
        <v>389</v>
      </c>
      <c r="D3706" s="51" t="str">
        <f t="shared" si="57"/>
        <v>NID_NGDPItaly</v>
      </c>
      <c r="E3706" s="51" t="s">
        <v>50</v>
      </c>
      <c r="F3706" s="51" t="s">
        <v>390</v>
      </c>
      <c r="G3706" s="51" t="s">
        <v>391</v>
      </c>
      <c r="H3706" s="51" t="s">
        <v>392</v>
      </c>
      <c r="I3706" s="51"/>
      <c r="J3706" s="51" t="s">
        <v>1122</v>
      </c>
      <c r="K3706" s="51">
        <v>17.789000000000001</v>
      </c>
      <c r="L3706" s="51">
        <v>16.891999999999999</v>
      </c>
      <c r="M3706" s="51">
        <v>16.959</v>
      </c>
      <c r="N3706" s="51">
        <v>17.106999999999999</v>
      </c>
      <c r="O3706" s="51">
        <v>17.561</v>
      </c>
      <c r="P3706" s="51">
        <v>18.053999999999998</v>
      </c>
      <c r="Q3706" s="51">
        <v>18.529</v>
      </c>
      <c r="R3706" s="51">
        <v>18.010999999999999</v>
      </c>
      <c r="S3706" s="51">
        <v>17.5</v>
      </c>
      <c r="T3706" s="51">
        <v>17.873000000000001</v>
      </c>
      <c r="U3706" s="51">
        <v>2020</v>
      </c>
    </row>
    <row r="3707" spans="1:21" ht="15.5">
      <c r="A3707" s="51">
        <v>136</v>
      </c>
      <c r="B3707" s="51" t="s">
        <v>1121</v>
      </c>
      <c r="C3707" s="51" t="s">
        <v>393</v>
      </c>
      <c r="D3707" s="51" t="str">
        <f t="shared" si="57"/>
        <v>NGSD_NGDPItaly</v>
      </c>
      <c r="E3707" s="51" t="s">
        <v>50</v>
      </c>
      <c r="F3707" s="51" t="s">
        <v>394</v>
      </c>
      <c r="G3707" s="51" t="s">
        <v>395</v>
      </c>
      <c r="H3707" s="51" t="s">
        <v>392</v>
      </c>
      <c r="I3707" s="51"/>
      <c r="J3707" s="51" t="s">
        <v>1122</v>
      </c>
      <c r="K3707" s="51">
        <v>17.559000000000001</v>
      </c>
      <c r="L3707" s="51">
        <v>18.001000000000001</v>
      </c>
      <c r="M3707" s="51">
        <v>18.858000000000001</v>
      </c>
      <c r="N3707" s="51">
        <v>18.529</v>
      </c>
      <c r="O3707" s="51">
        <v>20.155999999999999</v>
      </c>
      <c r="P3707" s="51">
        <v>20.629000000000001</v>
      </c>
      <c r="Q3707" s="51">
        <v>21.024000000000001</v>
      </c>
      <c r="R3707" s="51">
        <v>20.992999999999999</v>
      </c>
      <c r="S3707" s="51">
        <v>21.126000000000001</v>
      </c>
      <c r="T3707" s="51">
        <v>21.369</v>
      </c>
      <c r="U3707" s="51">
        <v>2020</v>
      </c>
    </row>
    <row r="3708" spans="1:21" ht="15.5">
      <c r="A3708" s="51">
        <v>136</v>
      </c>
      <c r="B3708" s="51" t="s">
        <v>1121</v>
      </c>
      <c r="C3708" s="51" t="s">
        <v>396</v>
      </c>
      <c r="D3708" s="51" t="str">
        <f t="shared" si="57"/>
        <v>PCPIItaly</v>
      </c>
      <c r="E3708" s="51" t="s">
        <v>50</v>
      </c>
      <c r="F3708" s="51" t="s">
        <v>397</v>
      </c>
      <c r="G3708" s="51" t="s">
        <v>398</v>
      </c>
      <c r="H3708" s="51" t="s">
        <v>360</v>
      </c>
      <c r="I3708" s="51"/>
      <c r="J3708" s="51" t="s">
        <v>908</v>
      </c>
      <c r="K3708" s="51">
        <v>98.424999999999997</v>
      </c>
      <c r="L3708" s="51">
        <v>99.65</v>
      </c>
      <c r="M3708" s="51">
        <v>99.882999999999996</v>
      </c>
      <c r="N3708" s="51">
        <v>99.992000000000004</v>
      </c>
      <c r="O3708" s="51">
        <v>99.941999999999993</v>
      </c>
      <c r="P3708" s="51">
        <v>101.267</v>
      </c>
      <c r="Q3708" s="51">
        <v>102.52500000000001</v>
      </c>
      <c r="R3708" s="51">
        <v>103.175</v>
      </c>
      <c r="S3708" s="51">
        <v>103.02500000000001</v>
      </c>
      <c r="T3708" s="51">
        <v>103.80800000000001</v>
      </c>
      <c r="U3708" s="51">
        <v>2020</v>
      </c>
    </row>
    <row r="3709" spans="1:21" ht="15.5">
      <c r="A3709" s="51">
        <v>136</v>
      </c>
      <c r="B3709" s="51" t="s">
        <v>1121</v>
      </c>
      <c r="C3709" s="51" t="s">
        <v>400</v>
      </c>
      <c r="D3709" s="51" t="str">
        <f t="shared" si="57"/>
        <v>PCPIPCHItaly</v>
      </c>
      <c r="E3709" s="51" t="s">
        <v>50</v>
      </c>
      <c r="F3709" s="51" t="s">
        <v>397</v>
      </c>
      <c r="G3709" s="51" t="s">
        <v>401</v>
      </c>
      <c r="H3709" s="51" t="s">
        <v>347</v>
      </c>
      <c r="I3709" s="51"/>
      <c r="J3709" s="51" t="s">
        <v>402</v>
      </c>
      <c r="K3709" s="51">
        <v>3.3149999999999999</v>
      </c>
      <c r="L3709" s="51">
        <v>1.2450000000000001</v>
      </c>
      <c r="M3709" s="51">
        <v>0.23400000000000001</v>
      </c>
      <c r="N3709" s="51">
        <v>0.108</v>
      </c>
      <c r="O3709" s="51">
        <v>-0.05</v>
      </c>
      <c r="P3709" s="51">
        <v>1.3260000000000001</v>
      </c>
      <c r="Q3709" s="51">
        <v>1.2430000000000001</v>
      </c>
      <c r="R3709" s="51">
        <v>0.63400000000000001</v>
      </c>
      <c r="S3709" s="51">
        <v>-0.14499999999999999</v>
      </c>
      <c r="T3709" s="51">
        <v>0.76</v>
      </c>
      <c r="U3709" s="51">
        <v>2020</v>
      </c>
    </row>
    <row r="3710" spans="1:21" ht="15.5">
      <c r="A3710" s="51">
        <v>136</v>
      </c>
      <c r="B3710" s="51" t="s">
        <v>1121</v>
      </c>
      <c r="C3710" s="51" t="s">
        <v>403</v>
      </c>
      <c r="D3710" s="51" t="str">
        <f t="shared" si="57"/>
        <v>PCPIEItaly</v>
      </c>
      <c r="E3710" s="51" t="s">
        <v>50</v>
      </c>
      <c r="F3710" s="51" t="s">
        <v>404</v>
      </c>
      <c r="G3710" s="51" t="s">
        <v>405</v>
      </c>
      <c r="H3710" s="51" t="s">
        <v>360</v>
      </c>
      <c r="I3710" s="51"/>
      <c r="J3710" s="51" t="s">
        <v>908</v>
      </c>
      <c r="K3710" s="51">
        <v>99.9</v>
      </c>
      <c r="L3710" s="51">
        <v>100.5</v>
      </c>
      <c r="M3710" s="51">
        <v>100.5</v>
      </c>
      <c r="N3710" s="51">
        <v>100.6</v>
      </c>
      <c r="O3710" s="51">
        <v>101.1</v>
      </c>
      <c r="P3710" s="51">
        <v>102.1</v>
      </c>
      <c r="Q3710" s="51">
        <v>103.3</v>
      </c>
      <c r="R3710" s="51">
        <v>103.8</v>
      </c>
      <c r="S3710" s="51">
        <v>103.5</v>
      </c>
      <c r="T3710" s="51">
        <v>104.286</v>
      </c>
      <c r="U3710" s="51">
        <v>2020</v>
      </c>
    </row>
    <row r="3711" spans="1:21" ht="15.5">
      <c r="A3711" s="51">
        <v>136</v>
      </c>
      <c r="B3711" s="51" t="s">
        <v>1121</v>
      </c>
      <c r="C3711" s="51" t="s">
        <v>406</v>
      </c>
      <c r="D3711" s="51" t="str">
        <f t="shared" si="57"/>
        <v>PCPIEPCHItaly</v>
      </c>
      <c r="E3711" s="51" t="s">
        <v>50</v>
      </c>
      <c r="F3711" s="51" t="s">
        <v>404</v>
      </c>
      <c r="G3711" s="51" t="s">
        <v>407</v>
      </c>
      <c r="H3711" s="51" t="s">
        <v>347</v>
      </c>
      <c r="I3711" s="51"/>
      <c r="J3711" s="51" t="s">
        <v>408</v>
      </c>
      <c r="K3711" s="51">
        <v>2.5670000000000002</v>
      </c>
      <c r="L3711" s="51">
        <v>0.60099999999999998</v>
      </c>
      <c r="M3711" s="51">
        <v>0</v>
      </c>
      <c r="N3711" s="51">
        <v>0.1</v>
      </c>
      <c r="O3711" s="51">
        <v>0.497</v>
      </c>
      <c r="P3711" s="51">
        <v>0.98899999999999999</v>
      </c>
      <c r="Q3711" s="51">
        <v>1.175</v>
      </c>
      <c r="R3711" s="51">
        <v>0.48399999999999999</v>
      </c>
      <c r="S3711" s="51">
        <v>-0.28899999999999998</v>
      </c>
      <c r="T3711" s="51">
        <v>0.76</v>
      </c>
      <c r="U3711" s="51">
        <v>2020</v>
      </c>
    </row>
    <row r="3712" spans="1:21" ht="15.5">
      <c r="A3712" s="51">
        <v>136</v>
      </c>
      <c r="B3712" s="51" t="s">
        <v>1121</v>
      </c>
      <c r="C3712" s="51" t="s">
        <v>409</v>
      </c>
      <c r="D3712" s="51" t="str">
        <f t="shared" si="57"/>
        <v>FLIBOR6Italy</v>
      </c>
      <c r="E3712" s="51" t="s">
        <v>50</v>
      </c>
      <c r="F3712" s="51" t="s">
        <v>410</v>
      </c>
      <c r="G3712" s="51"/>
      <c r="H3712" s="51" t="s">
        <v>384</v>
      </c>
      <c r="I3712" s="51"/>
      <c r="J3712" s="51"/>
      <c r="K3712" s="51"/>
      <c r="L3712" s="51"/>
      <c r="M3712" s="51"/>
      <c r="N3712" s="51"/>
      <c r="O3712" s="51"/>
      <c r="P3712" s="51"/>
      <c r="Q3712" s="51"/>
      <c r="R3712" s="51"/>
      <c r="S3712" s="51"/>
      <c r="T3712" s="51"/>
      <c r="U3712" s="51"/>
    </row>
    <row r="3713" spans="1:21" ht="15.5">
      <c r="A3713" s="51">
        <v>136</v>
      </c>
      <c r="B3713" s="51" t="s">
        <v>1121</v>
      </c>
      <c r="C3713" s="51" t="s">
        <v>411</v>
      </c>
      <c r="D3713" s="51" t="str">
        <f t="shared" si="57"/>
        <v>TM_RPCHItaly</v>
      </c>
      <c r="E3713" s="51" t="s">
        <v>50</v>
      </c>
      <c r="F3713" s="51" t="s">
        <v>412</v>
      </c>
      <c r="G3713" s="51" t="s">
        <v>413</v>
      </c>
      <c r="H3713" s="51" t="s">
        <v>347</v>
      </c>
      <c r="I3713" s="51"/>
      <c r="J3713" s="51" t="s">
        <v>1123</v>
      </c>
      <c r="K3713" s="51">
        <v>-8.1189999999999998</v>
      </c>
      <c r="L3713" s="51">
        <v>-2.702</v>
      </c>
      <c r="M3713" s="51">
        <v>3.452</v>
      </c>
      <c r="N3713" s="51">
        <v>6.4640000000000004</v>
      </c>
      <c r="O3713" s="51">
        <v>3.927</v>
      </c>
      <c r="P3713" s="51">
        <v>6.0919999999999996</v>
      </c>
      <c r="Q3713" s="51">
        <v>3.4329999999999998</v>
      </c>
      <c r="R3713" s="51">
        <v>-0.65</v>
      </c>
      <c r="S3713" s="51">
        <v>-12.590999999999999</v>
      </c>
      <c r="T3713" s="51">
        <v>8.9670000000000005</v>
      </c>
      <c r="U3713" s="51">
        <v>2020</v>
      </c>
    </row>
    <row r="3714" spans="1:21" ht="15.5">
      <c r="A3714" s="51">
        <v>136</v>
      </c>
      <c r="B3714" s="51" t="s">
        <v>1121</v>
      </c>
      <c r="C3714" s="51" t="s">
        <v>415</v>
      </c>
      <c r="D3714" s="51" t="str">
        <f t="shared" si="57"/>
        <v>TMG_RPCHItaly</v>
      </c>
      <c r="E3714" s="51" t="s">
        <v>50</v>
      </c>
      <c r="F3714" s="51" t="s">
        <v>416</v>
      </c>
      <c r="G3714" s="51" t="s">
        <v>417</v>
      </c>
      <c r="H3714" s="51" t="s">
        <v>347</v>
      </c>
      <c r="I3714" s="51"/>
      <c r="J3714" s="51" t="s">
        <v>1123</v>
      </c>
      <c r="K3714" s="51">
        <v>-8.8350000000000009</v>
      </c>
      <c r="L3714" s="51">
        <v>-2.9</v>
      </c>
      <c r="M3714" s="51">
        <v>3.294</v>
      </c>
      <c r="N3714" s="51">
        <v>8.0079999999999991</v>
      </c>
      <c r="O3714" s="51">
        <v>3.9</v>
      </c>
      <c r="P3714" s="51">
        <v>5.625</v>
      </c>
      <c r="Q3714" s="51">
        <v>3.2839999999999998</v>
      </c>
      <c r="R3714" s="51">
        <v>-0.77900000000000003</v>
      </c>
      <c r="S3714" s="51">
        <v>-8.8989999999999991</v>
      </c>
      <c r="T3714" s="51">
        <v>8.9209999999999994</v>
      </c>
      <c r="U3714" s="51">
        <v>2020</v>
      </c>
    </row>
    <row r="3715" spans="1:21" ht="15.5">
      <c r="A3715" s="51">
        <v>136</v>
      </c>
      <c r="B3715" s="51" t="s">
        <v>1121</v>
      </c>
      <c r="C3715" s="51" t="s">
        <v>418</v>
      </c>
      <c r="D3715" s="51" t="str">
        <f t="shared" ref="D3715:D3778" si="58">C3715&amp;E3715</f>
        <v>TX_RPCHItaly</v>
      </c>
      <c r="E3715" s="51" t="s">
        <v>50</v>
      </c>
      <c r="F3715" s="51" t="s">
        <v>419</v>
      </c>
      <c r="G3715" s="51" t="s">
        <v>420</v>
      </c>
      <c r="H3715" s="51" t="s">
        <v>347</v>
      </c>
      <c r="I3715" s="51"/>
      <c r="J3715" s="51" t="s">
        <v>1123</v>
      </c>
      <c r="K3715" s="51">
        <v>2.032</v>
      </c>
      <c r="L3715" s="51">
        <v>0.374</v>
      </c>
      <c r="M3715" s="51">
        <v>2.6150000000000002</v>
      </c>
      <c r="N3715" s="51">
        <v>4.274</v>
      </c>
      <c r="O3715" s="51">
        <v>1.865</v>
      </c>
      <c r="P3715" s="51">
        <v>5.4359999999999999</v>
      </c>
      <c r="Q3715" s="51">
        <v>2.145</v>
      </c>
      <c r="R3715" s="51">
        <v>1.625</v>
      </c>
      <c r="S3715" s="51">
        <v>-13.76</v>
      </c>
      <c r="T3715" s="51">
        <v>9.6359999999999992</v>
      </c>
      <c r="U3715" s="51">
        <v>2020</v>
      </c>
    </row>
    <row r="3716" spans="1:21" ht="15.5">
      <c r="A3716" s="51">
        <v>136</v>
      </c>
      <c r="B3716" s="51" t="s">
        <v>1121</v>
      </c>
      <c r="C3716" s="51" t="s">
        <v>421</v>
      </c>
      <c r="D3716" s="51" t="str">
        <f t="shared" si="58"/>
        <v>TXG_RPCHItaly</v>
      </c>
      <c r="E3716" s="51" t="s">
        <v>50</v>
      </c>
      <c r="F3716" s="51" t="s">
        <v>422</v>
      </c>
      <c r="G3716" s="51" t="s">
        <v>423</v>
      </c>
      <c r="H3716" s="51" t="s">
        <v>347</v>
      </c>
      <c r="I3716" s="51"/>
      <c r="J3716" s="51" t="s">
        <v>1123</v>
      </c>
      <c r="K3716" s="51">
        <v>1.363</v>
      </c>
      <c r="L3716" s="51">
        <v>0.65300000000000002</v>
      </c>
      <c r="M3716" s="51">
        <v>2.8679999999999999</v>
      </c>
      <c r="N3716" s="51">
        <v>4.5330000000000004</v>
      </c>
      <c r="O3716" s="51">
        <v>1.51</v>
      </c>
      <c r="P3716" s="51">
        <v>4.923</v>
      </c>
      <c r="Q3716" s="51">
        <v>1.8460000000000001</v>
      </c>
      <c r="R3716" s="51">
        <v>1.147</v>
      </c>
      <c r="S3716" s="51">
        <v>-9.7810000000000006</v>
      </c>
      <c r="T3716" s="51">
        <v>8.1110000000000007</v>
      </c>
      <c r="U3716" s="51">
        <v>2020</v>
      </c>
    </row>
    <row r="3717" spans="1:21" ht="15.5">
      <c r="A3717" s="51">
        <v>136</v>
      </c>
      <c r="B3717" s="51" t="s">
        <v>1121</v>
      </c>
      <c r="C3717" s="51" t="s">
        <v>424</v>
      </c>
      <c r="D3717" s="51" t="str">
        <f t="shared" si="58"/>
        <v>LURItaly</v>
      </c>
      <c r="E3717" s="51" t="s">
        <v>50</v>
      </c>
      <c r="F3717" s="51" t="s">
        <v>425</v>
      </c>
      <c r="G3717" s="51" t="s">
        <v>426</v>
      </c>
      <c r="H3717" s="51" t="s">
        <v>427</v>
      </c>
      <c r="I3717" s="51"/>
      <c r="J3717" s="51" t="s">
        <v>549</v>
      </c>
      <c r="K3717" s="51">
        <v>10.667</v>
      </c>
      <c r="L3717" s="51">
        <v>12.125</v>
      </c>
      <c r="M3717" s="51">
        <v>12.617000000000001</v>
      </c>
      <c r="N3717" s="51">
        <v>11.907999999999999</v>
      </c>
      <c r="O3717" s="51">
        <v>11.657999999999999</v>
      </c>
      <c r="P3717" s="51">
        <v>11.257999999999999</v>
      </c>
      <c r="Q3717" s="51">
        <v>10.625</v>
      </c>
      <c r="R3717" s="51">
        <v>9.875</v>
      </c>
      <c r="S3717" s="51">
        <v>9.1199999999999992</v>
      </c>
      <c r="T3717" s="51">
        <v>10.3</v>
      </c>
      <c r="U3717" s="51">
        <v>2019</v>
      </c>
    </row>
    <row r="3718" spans="1:21" ht="15.5">
      <c r="A3718" s="51">
        <v>136</v>
      </c>
      <c r="B3718" s="51" t="s">
        <v>1121</v>
      </c>
      <c r="C3718" s="51" t="s">
        <v>428</v>
      </c>
      <c r="D3718" s="51" t="str">
        <f t="shared" si="58"/>
        <v>LEItaly</v>
      </c>
      <c r="E3718" s="51" t="s">
        <v>50</v>
      </c>
      <c r="F3718" s="51" t="s">
        <v>429</v>
      </c>
      <c r="G3718" s="51" t="s">
        <v>430</v>
      </c>
      <c r="H3718" s="51" t="s">
        <v>431</v>
      </c>
      <c r="I3718" s="51" t="s">
        <v>432</v>
      </c>
      <c r="J3718" s="51" t="s">
        <v>549</v>
      </c>
      <c r="K3718" s="51">
        <v>22.565999999999999</v>
      </c>
      <c r="L3718" s="51">
        <v>22.190999999999999</v>
      </c>
      <c r="M3718" s="51">
        <v>22.279</v>
      </c>
      <c r="N3718" s="51">
        <v>22.465</v>
      </c>
      <c r="O3718" s="51">
        <v>22.757999999999999</v>
      </c>
      <c r="P3718" s="51">
        <v>23.023</v>
      </c>
      <c r="Q3718" s="51">
        <v>23.215</v>
      </c>
      <c r="R3718" s="51">
        <v>23.36</v>
      </c>
      <c r="S3718" s="51">
        <v>22.939</v>
      </c>
      <c r="T3718" s="51">
        <v>23.094000000000001</v>
      </c>
      <c r="U3718" s="51">
        <v>2019</v>
      </c>
    </row>
    <row r="3719" spans="1:21" ht="15.5">
      <c r="A3719" s="51">
        <v>136</v>
      </c>
      <c r="B3719" s="51" t="s">
        <v>1121</v>
      </c>
      <c r="C3719" s="51" t="s">
        <v>433</v>
      </c>
      <c r="D3719" s="51" t="str">
        <f t="shared" si="58"/>
        <v>LPItaly</v>
      </c>
      <c r="E3719" s="51" t="s">
        <v>50</v>
      </c>
      <c r="F3719" s="51" t="s">
        <v>434</v>
      </c>
      <c r="G3719" s="51" t="s">
        <v>435</v>
      </c>
      <c r="H3719" s="51" t="s">
        <v>431</v>
      </c>
      <c r="I3719" s="51" t="s">
        <v>432</v>
      </c>
      <c r="J3719" s="51" t="s">
        <v>910</v>
      </c>
      <c r="K3719" s="51">
        <v>60.167999999999999</v>
      </c>
      <c r="L3719" s="51">
        <v>60.51</v>
      </c>
      <c r="M3719" s="51">
        <v>60.783000000000001</v>
      </c>
      <c r="N3719" s="51">
        <v>60.795999999999999</v>
      </c>
      <c r="O3719" s="51">
        <v>60.665999999999997</v>
      </c>
      <c r="P3719" s="51">
        <v>60.588999999999999</v>
      </c>
      <c r="Q3719" s="51">
        <v>60.484000000000002</v>
      </c>
      <c r="R3719" s="51">
        <v>60.36</v>
      </c>
      <c r="S3719" s="51">
        <v>60.244999999999997</v>
      </c>
      <c r="T3719" s="51">
        <v>60.185000000000002</v>
      </c>
      <c r="U3719" s="51">
        <v>2019</v>
      </c>
    </row>
    <row r="3720" spans="1:21" ht="15.5">
      <c r="A3720" s="51">
        <v>136</v>
      </c>
      <c r="B3720" s="51" t="s">
        <v>1121</v>
      </c>
      <c r="C3720" s="51" t="s">
        <v>437</v>
      </c>
      <c r="D3720" s="51" t="str">
        <f t="shared" si="58"/>
        <v>GGRItaly</v>
      </c>
      <c r="E3720" s="51" t="s">
        <v>50</v>
      </c>
      <c r="F3720" s="51" t="s">
        <v>438</v>
      </c>
      <c r="G3720" s="51" t="s">
        <v>439</v>
      </c>
      <c r="H3720" s="51" t="s">
        <v>342</v>
      </c>
      <c r="I3720" s="51" t="s">
        <v>343</v>
      </c>
      <c r="J3720" s="51" t="s">
        <v>1124</v>
      </c>
      <c r="K3720" s="51">
        <v>773.92</v>
      </c>
      <c r="L3720" s="51">
        <v>775.68899999999996</v>
      </c>
      <c r="M3720" s="51">
        <v>779.54499999999996</v>
      </c>
      <c r="N3720" s="51">
        <v>790.67899999999997</v>
      </c>
      <c r="O3720" s="51">
        <v>791.5</v>
      </c>
      <c r="P3720" s="51">
        <v>804.80700000000002</v>
      </c>
      <c r="Q3720" s="51">
        <v>818.524</v>
      </c>
      <c r="R3720" s="51">
        <v>843.10199999999998</v>
      </c>
      <c r="S3720" s="51">
        <v>789.26400000000001</v>
      </c>
      <c r="T3720" s="51">
        <v>828.88199999999995</v>
      </c>
      <c r="U3720" s="51">
        <v>2020</v>
      </c>
    </row>
    <row r="3721" spans="1:21" ht="15.5">
      <c r="A3721" s="51">
        <v>136</v>
      </c>
      <c r="B3721" s="51" t="s">
        <v>1121</v>
      </c>
      <c r="C3721" s="51" t="s">
        <v>441</v>
      </c>
      <c r="D3721" s="51" t="str">
        <f t="shared" si="58"/>
        <v>GGR_NGDPItaly</v>
      </c>
      <c r="E3721" s="51" t="s">
        <v>50</v>
      </c>
      <c r="F3721" s="51" t="s">
        <v>438</v>
      </c>
      <c r="G3721" s="51" t="s">
        <v>439</v>
      </c>
      <c r="H3721" s="51" t="s">
        <v>392</v>
      </c>
      <c r="I3721" s="51"/>
      <c r="J3721" s="51" t="s">
        <v>442</v>
      </c>
      <c r="K3721" s="51">
        <v>47.645000000000003</v>
      </c>
      <c r="L3721" s="51">
        <v>48.097000000000001</v>
      </c>
      <c r="M3721" s="51">
        <v>47.901000000000003</v>
      </c>
      <c r="N3721" s="51">
        <v>47.765000000000001</v>
      </c>
      <c r="O3721" s="51">
        <v>46.673999999999999</v>
      </c>
      <c r="P3721" s="51">
        <v>46.344000000000001</v>
      </c>
      <c r="Q3721" s="51">
        <v>46.203000000000003</v>
      </c>
      <c r="R3721" s="51">
        <v>47.076000000000001</v>
      </c>
      <c r="S3721" s="51">
        <v>47.787999999999997</v>
      </c>
      <c r="T3721" s="51">
        <v>47.948999999999998</v>
      </c>
      <c r="U3721" s="51">
        <v>2020</v>
      </c>
    </row>
    <row r="3722" spans="1:21" ht="15.5">
      <c r="A3722" s="51">
        <v>136</v>
      </c>
      <c r="B3722" s="51" t="s">
        <v>1121</v>
      </c>
      <c r="C3722" s="51" t="s">
        <v>443</v>
      </c>
      <c r="D3722" s="51" t="str">
        <f t="shared" si="58"/>
        <v>GGXItaly</v>
      </c>
      <c r="E3722" s="51" t="s">
        <v>50</v>
      </c>
      <c r="F3722" s="51" t="s">
        <v>444</v>
      </c>
      <c r="G3722" s="51" t="s">
        <v>445</v>
      </c>
      <c r="H3722" s="51" t="s">
        <v>342</v>
      </c>
      <c r="I3722" s="51" t="s">
        <v>343</v>
      </c>
      <c r="J3722" s="51" t="s">
        <v>1124</v>
      </c>
      <c r="K3722" s="51">
        <v>821.76400000000001</v>
      </c>
      <c r="L3722" s="51">
        <v>821.721</v>
      </c>
      <c r="M3722" s="51">
        <v>827.625</v>
      </c>
      <c r="N3722" s="51">
        <v>832.92700000000002</v>
      </c>
      <c r="O3722" s="51">
        <v>832.26499999999999</v>
      </c>
      <c r="P3722" s="51">
        <v>846.80700000000002</v>
      </c>
      <c r="Q3722" s="51">
        <v>857.15200000000004</v>
      </c>
      <c r="R3722" s="51">
        <v>871.00300000000004</v>
      </c>
      <c r="S3722" s="51">
        <v>945.60199999999998</v>
      </c>
      <c r="T3722" s="51">
        <v>980.44799999999998</v>
      </c>
      <c r="U3722" s="51">
        <v>2020</v>
      </c>
    </row>
    <row r="3723" spans="1:21" ht="15.5">
      <c r="A3723" s="51">
        <v>136</v>
      </c>
      <c r="B3723" s="51" t="s">
        <v>1121</v>
      </c>
      <c r="C3723" s="51" t="s">
        <v>446</v>
      </c>
      <c r="D3723" s="51" t="str">
        <f t="shared" si="58"/>
        <v>GGX_NGDPItaly</v>
      </c>
      <c r="E3723" s="51" t="s">
        <v>50</v>
      </c>
      <c r="F3723" s="51" t="s">
        <v>444</v>
      </c>
      <c r="G3723" s="51" t="s">
        <v>445</v>
      </c>
      <c r="H3723" s="51" t="s">
        <v>392</v>
      </c>
      <c r="I3723" s="51"/>
      <c r="J3723" s="51" t="s">
        <v>447</v>
      </c>
      <c r="K3723" s="51">
        <v>50.59</v>
      </c>
      <c r="L3723" s="51">
        <v>50.951999999999998</v>
      </c>
      <c r="M3723" s="51">
        <v>50.854999999999997</v>
      </c>
      <c r="N3723" s="51">
        <v>50.317</v>
      </c>
      <c r="O3723" s="51">
        <v>49.078000000000003</v>
      </c>
      <c r="P3723" s="51">
        <v>48.762999999999998</v>
      </c>
      <c r="Q3723" s="51">
        <v>48.384</v>
      </c>
      <c r="R3723" s="51">
        <v>48.634</v>
      </c>
      <c r="S3723" s="51">
        <v>57.253999999999998</v>
      </c>
      <c r="T3723" s="51">
        <v>56.716999999999999</v>
      </c>
      <c r="U3723" s="51">
        <v>2020</v>
      </c>
    </row>
    <row r="3724" spans="1:21" ht="15.5">
      <c r="A3724" s="51">
        <v>136</v>
      </c>
      <c r="B3724" s="51" t="s">
        <v>1121</v>
      </c>
      <c r="C3724" s="51" t="s">
        <v>448</v>
      </c>
      <c r="D3724" s="51" t="str">
        <f t="shared" si="58"/>
        <v>GGXCNLItaly</v>
      </c>
      <c r="E3724" s="51" t="s">
        <v>50</v>
      </c>
      <c r="F3724" s="51" t="s">
        <v>449</v>
      </c>
      <c r="G3724" s="51" t="s">
        <v>450</v>
      </c>
      <c r="H3724" s="51" t="s">
        <v>342</v>
      </c>
      <c r="I3724" s="51" t="s">
        <v>343</v>
      </c>
      <c r="J3724" s="51" t="s">
        <v>1124</v>
      </c>
      <c r="K3724" s="51">
        <v>-47.844000000000001</v>
      </c>
      <c r="L3724" s="51">
        <v>-46.031999999999996</v>
      </c>
      <c r="M3724" s="51">
        <v>-48.08</v>
      </c>
      <c r="N3724" s="51">
        <v>-42.247999999999998</v>
      </c>
      <c r="O3724" s="51">
        <v>-40.765000000000001</v>
      </c>
      <c r="P3724" s="51">
        <v>-42</v>
      </c>
      <c r="Q3724" s="51">
        <v>-38.628</v>
      </c>
      <c r="R3724" s="51">
        <v>-27.901</v>
      </c>
      <c r="S3724" s="51">
        <v>-156.33799999999999</v>
      </c>
      <c r="T3724" s="51">
        <v>-151.566</v>
      </c>
      <c r="U3724" s="51">
        <v>2020</v>
      </c>
    </row>
    <row r="3725" spans="1:21" ht="15.5">
      <c r="A3725" s="51">
        <v>136</v>
      </c>
      <c r="B3725" s="51" t="s">
        <v>1121</v>
      </c>
      <c r="C3725" s="51" t="s">
        <v>451</v>
      </c>
      <c r="D3725" s="51" t="str">
        <f t="shared" si="58"/>
        <v>GGXCNL_NGDPItaly</v>
      </c>
      <c r="E3725" s="51" t="s">
        <v>50</v>
      </c>
      <c r="F3725" s="51" t="s">
        <v>449</v>
      </c>
      <c r="G3725" s="51" t="s">
        <v>450</v>
      </c>
      <c r="H3725" s="51" t="s">
        <v>392</v>
      </c>
      <c r="I3725" s="51"/>
      <c r="J3725" s="51" t="s">
        <v>452</v>
      </c>
      <c r="K3725" s="51">
        <v>-2.9449999999999998</v>
      </c>
      <c r="L3725" s="51">
        <v>-2.8540000000000001</v>
      </c>
      <c r="M3725" s="51">
        <v>-2.9540000000000002</v>
      </c>
      <c r="N3725" s="51">
        <v>-2.552</v>
      </c>
      <c r="O3725" s="51">
        <v>-2.4039999999999999</v>
      </c>
      <c r="P3725" s="51">
        <v>-2.419</v>
      </c>
      <c r="Q3725" s="51">
        <v>-2.1800000000000002</v>
      </c>
      <c r="R3725" s="51">
        <v>-1.5580000000000001</v>
      </c>
      <c r="S3725" s="51">
        <v>-9.4659999999999993</v>
      </c>
      <c r="T3725" s="51">
        <v>-8.7680000000000007</v>
      </c>
      <c r="U3725" s="51">
        <v>2020</v>
      </c>
    </row>
    <row r="3726" spans="1:21" ht="15.5">
      <c r="A3726" s="51">
        <v>136</v>
      </c>
      <c r="B3726" s="51" t="s">
        <v>1121</v>
      </c>
      <c r="C3726" s="51" t="s">
        <v>453</v>
      </c>
      <c r="D3726" s="51" t="str">
        <f t="shared" si="58"/>
        <v>GGSBItaly</v>
      </c>
      <c r="E3726" s="51" t="s">
        <v>50</v>
      </c>
      <c r="F3726" s="51" t="s">
        <v>454</v>
      </c>
      <c r="G3726" s="51" t="s">
        <v>455</v>
      </c>
      <c r="H3726" s="51" t="s">
        <v>342</v>
      </c>
      <c r="I3726" s="51" t="s">
        <v>343</v>
      </c>
      <c r="J3726" s="51" t="s">
        <v>1124</v>
      </c>
      <c r="K3726" s="51">
        <v>-26.128</v>
      </c>
      <c r="L3726" s="51">
        <v>-8.7430000000000003</v>
      </c>
      <c r="M3726" s="51">
        <v>-17.484000000000002</v>
      </c>
      <c r="N3726" s="51">
        <v>-10.683999999999999</v>
      </c>
      <c r="O3726" s="51">
        <v>-22.727</v>
      </c>
      <c r="P3726" s="51">
        <v>-30.548999999999999</v>
      </c>
      <c r="Q3726" s="51">
        <v>-33.091999999999999</v>
      </c>
      <c r="R3726" s="51">
        <v>-19.466000000000001</v>
      </c>
      <c r="S3726" s="51">
        <v>-89.087999999999994</v>
      </c>
      <c r="T3726" s="51">
        <v>-95.131</v>
      </c>
      <c r="U3726" s="51">
        <v>2020</v>
      </c>
    </row>
    <row r="3727" spans="1:21" ht="15.5">
      <c r="A3727" s="51">
        <v>136</v>
      </c>
      <c r="B3727" s="51" t="s">
        <v>1121</v>
      </c>
      <c r="C3727" s="51" t="s">
        <v>456</v>
      </c>
      <c r="D3727" s="51" t="str">
        <f t="shared" si="58"/>
        <v>GGSB_NPGDPItaly</v>
      </c>
      <c r="E3727" s="51" t="s">
        <v>50</v>
      </c>
      <c r="F3727" s="51" t="s">
        <v>454</v>
      </c>
      <c r="G3727" s="51" t="s">
        <v>455</v>
      </c>
      <c r="H3727" s="51" t="s">
        <v>380</v>
      </c>
      <c r="I3727" s="51"/>
      <c r="J3727" s="51" t="s">
        <v>505</v>
      </c>
      <c r="K3727" s="51">
        <v>-1.5640000000000001</v>
      </c>
      <c r="L3727" s="51">
        <v>-0.52</v>
      </c>
      <c r="M3727" s="51">
        <v>-1.03</v>
      </c>
      <c r="N3727" s="51">
        <v>-0.623</v>
      </c>
      <c r="O3727" s="51">
        <v>-1.306</v>
      </c>
      <c r="P3727" s="51">
        <v>-1.736</v>
      </c>
      <c r="Q3727" s="51">
        <v>-1.853</v>
      </c>
      <c r="R3727" s="51">
        <v>-1.077</v>
      </c>
      <c r="S3727" s="51">
        <v>-5.085</v>
      </c>
      <c r="T3727" s="51">
        <v>-5.1840000000000002</v>
      </c>
      <c r="U3727" s="51">
        <v>2020</v>
      </c>
    </row>
    <row r="3728" spans="1:21" ht="15.5">
      <c r="A3728" s="51">
        <v>136</v>
      </c>
      <c r="B3728" s="51" t="s">
        <v>1121</v>
      </c>
      <c r="C3728" s="51" t="s">
        <v>457</v>
      </c>
      <c r="D3728" s="51" t="str">
        <f t="shared" si="58"/>
        <v>GGXONLBItaly</v>
      </c>
      <c r="E3728" s="51" t="s">
        <v>50</v>
      </c>
      <c r="F3728" s="51" t="s">
        <v>458</v>
      </c>
      <c r="G3728" s="51" t="s">
        <v>459</v>
      </c>
      <c r="H3728" s="51" t="s">
        <v>342</v>
      </c>
      <c r="I3728" s="51" t="s">
        <v>343</v>
      </c>
      <c r="J3728" s="51" t="s">
        <v>1124</v>
      </c>
      <c r="K3728" s="51">
        <v>32.984999999999999</v>
      </c>
      <c r="L3728" s="51">
        <v>28.753</v>
      </c>
      <c r="M3728" s="51">
        <v>23.311</v>
      </c>
      <c r="N3728" s="51">
        <v>22.876000000000001</v>
      </c>
      <c r="O3728" s="51">
        <v>22.663</v>
      </c>
      <c r="P3728" s="51">
        <v>20.428000000000001</v>
      </c>
      <c r="Q3728" s="51">
        <v>23.108000000000001</v>
      </c>
      <c r="R3728" s="51">
        <v>29.591000000000001</v>
      </c>
      <c r="S3728" s="51">
        <v>-101.88800000000001</v>
      </c>
      <c r="T3728" s="51">
        <v>-96.471000000000004</v>
      </c>
      <c r="U3728" s="51">
        <v>2020</v>
      </c>
    </row>
    <row r="3729" spans="1:21" ht="15.5">
      <c r="A3729" s="51">
        <v>136</v>
      </c>
      <c r="B3729" s="51" t="s">
        <v>1121</v>
      </c>
      <c r="C3729" s="51" t="s">
        <v>460</v>
      </c>
      <c r="D3729" s="51" t="str">
        <f t="shared" si="58"/>
        <v>GGXONLB_NGDPItaly</v>
      </c>
      <c r="E3729" s="51" t="s">
        <v>50</v>
      </c>
      <c r="F3729" s="51" t="s">
        <v>458</v>
      </c>
      <c r="G3729" s="51" t="s">
        <v>459</v>
      </c>
      <c r="H3729" s="51" t="s">
        <v>392</v>
      </c>
      <c r="I3729" s="51"/>
      <c r="J3729" s="51" t="s">
        <v>461</v>
      </c>
      <c r="K3729" s="51">
        <v>2.0310000000000001</v>
      </c>
      <c r="L3729" s="51">
        <v>1.7829999999999999</v>
      </c>
      <c r="M3729" s="51">
        <v>1.4319999999999999</v>
      </c>
      <c r="N3729" s="51">
        <v>1.3819999999999999</v>
      </c>
      <c r="O3729" s="51">
        <v>1.3360000000000001</v>
      </c>
      <c r="P3729" s="51">
        <v>1.1759999999999999</v>
      </c>
      <c r="Q3729" s="51">
        <v>1.304</v>
      </c>
      <c r="R3729" s="51">
        <v>1.6519999999999999</v>
      </c>
      <c r="S3729" s="51">
        <v>-6.1689999999999996</v>
      </c>
      <c r="T3729" s="51">
        <v>-5.5810000000000004</v>
      </c>
      <c r="U3729" s="51">
        <v>2020</v>
      </c>
    </row>
    <row r="3730" spans="1:21" ht="15.5">
      <c r="A3730" s="51">
        <v>136</v>
      </c>
      <c r="B3730" s="51" t="s">
        <v>1121</v>
      </c>
      <c r="C3730" s="51" t="s">
        <v>462</v>
      </c>
      <c r="D3730" s="51" t="str">
        <f t="shared" si="58"/>
        <v>GGXWDNItaly</v>
      </c>
      <c r="E3730" s="51" t="s">
        <v>50</v>
      </c>
      <c r="F3730" s="51" t="s">
        <v>463</v>
      </c>
      <c r="G3730" s="51" t="s">
        <v>464</v>
      </c>
      <c r="H3730" s="51" t="s">
        <v>342</v>
      </c>
      <c r="I3730" s="51" t="s">
        <v>343</v>
      </c>
      <c r="J3730" s="51" t="s">
        <v>1124</v>
      </c>
      <c r="K3730" s="51">
        <v>1852.64</v>
      </c>
      <c r="L3730" s="51">
        <v>1922.01</v>
      </c>
      <c r="M3730" s="51">
        <v>1975.96</v>
      </c>
      <c r="N3730" s="51">
        <v>2023.44</v>
      </c>
      <c r="O3730" s="51">
        <v>2062.11</v>
      </c>
      <c r="P3730" s="51">
        <v>2105.84</v>
      </c>
      <c r="Q3730" s="51">
        <v>2157.4299999999998</v>
      </c>
      <c r="R3730" s="51">
        <v>2186.38</v>
      </c>
      <c r="S3730" s="51">
        <v>2345.7399999999998</v>
      </c>
      <c r="T3730" s="51">
        <v>2492.8000000000002</v>
      </c>
      <c r="U3730" s="51">
        <v>2020</v>
      </c>
    </row>
    <row r="3731" spans="1:21" ht="15.5">
      <c r="A3731" s="51">
        <v>136</v>
      </c>
      <c r="B3731" s="51" t="s">
        <v>1121</v>
      </c>
      <c r="C3731" s="51" t="s">
        <v>465</v>
      </c>
      <c r="D3731" s="51" t="str">
        <f t="shared" si="58"/>
        <v>GGXWDN_NGDPItaly</v>
      </c>
      <c r="E3731" s="51" t="s">
        <v>50</v>
      </c>
      <c r="F3731" s="51" t="s">
        <v>463</v>
      </c>
      <c r="G3731" s="51" t="s">
        <v>464</v>
      </c>
      <c r="H3731" s="51" t="s">
        <v>392</v>
      </c>
      <c r="I3731" s="51"/>
      <c r="J3731" s="51" t="s">
        <v>487</v>
      </c>
      <c r="K3731" s="51">
        <v>114.053</v>
      </c>
      <c r="L3731" s="51">
        <v>119.176</v>
      </c>
      <c r="M3731" s="51">
        <v>121.41800000000001</v>
      </c>
      <c r="N3731" s="51">
        <v>122.236</v>
      </c>
      <c r="O3731" s="51">
        <v>121.602</v>
      </c>
      <c r="P3731" s="51">
        <v>121.262</v>
      </c>
      <c r="Q3731" s="51">
        <v>121.78100000000001</v>
      </c>
      <c r="R3731" s="51">
        <v>122.08</v>
      </c>
      <c r="S3731" s="51">
        <v>142.029</v>
      </c>
      <c r="T3731" s="51">
        <v>144.203</v>
      </c>
      <c r="U3731" s="51">
        <v>2020</v>
      </c>
    </row>
    <row r="3732" spans="1:21" ht="15.5">
      <c r="A3732" s="51">
        <v>136</v>
      </c>
      <c r="B3732" s="51" t="s">
        <v>1121</v>
      </c>
      <c r="C3732" s="51" t="s">
        <v>466</v>
      </c>
      <c r="D3732" s="51" t="str">
        <f t="shared" si="58"/>
        <v>GGXWDGItaly</v>
      </c>
      <c r="E3732" s="51" t="s">
        <v>50</v>
      </c>
      <c r="F3732" s="51" t="s">
        <v>467</v>
      </c>
      <c r="G3732" s="51" t="s">
        <v>468</v>
      </c>
      <c r="H3732" s="51" t="s">
        <v>342</v>
      </c>
      <c r="I3732" s="51" t="s">
        <v>343</v>
      </c>
      <c r="J3732" s="51" t="s">
        <v>1124</v>
      </c>
      <c r="K3732" s="51">
        <v>2054.6999999999998</v>
      </c>
      <c r="L3732" s="51">
        <v>2136.1799999999998</v>
      </c>
      <c r="M3732" s="51">
        <v>2202.9499999999998</v>
      </c>
      <c r="N3732" s="51">
        <v>2239.36</v>
      </c>
      <c r="O3732" s="51">
        <v>2285.63</v>
      </c>
      <c r="P3732" s="51">
        <v>2329.36</v>
      </c>
      <c r="Q3732" s="51">
        <v>2380.9499999999998</v>
      </c>
      <c r="R3732" s="51">
        <v>2409.9</v>
      </c>
      <c r="S3732" s="51">
        <v>2569.2600000000002</v>
      </c>
      <c r="T3732" s="51">
        <v>2716.32</v>
      </c>
      <c r="U3732" s="51">
        <v>2020</v>
      </c>
    </row>
    <row r="3733" spans="1:21" ht="15.5">
      <c r="A3733" s="51">
        <v>136</v>
      </c>
      <c r="B3733" s="51" t="s">
        <v>1121</v>
      </c>
      <c r="C3733" s="51" t="s">
        <v>469</v>
      </c>
      <c r="D3733" s="51" t="str">
        <f t="shared" si="58"/>
        <v>GGXWDG_NGDPItaly</v>
      </c>
      <c r="E3733" s="51" t="s">
        <v>50</v>
      </c>
      <c r="F3733" s="51" t="s">
        <v>467</v>
      </c>
      <c r="G3733" s="51" t="s">
        <v>468</v>
      </c>
      <c r="H3733" s="51" t="s">
        <v>392</v>
      </c>
      <c r="I3733" s="51"/>
      <c r="J3733" s="51" t="s">
        <v>470</v>
      </c>
      <c r="K3733" s="51">
        <v>126.49299999999999</v>
      </c>
      <c r="L3733" s="51">
        <v>132.45500000000001</v>
      </c>
      <c r="M3733" s="51">
        <v>135.36600000000001</v>
      </c>
      <c r="N3733" s="51">
        <v>135.28</v>
      </c>
      <c r="O3733" s="51">
        <v>134.78299999999999</v>
      </c>
      <c r="P3733" s="51">
        <v>134.13399999999999</v>
      </c>
      <c r="Q3733" s="51">
        <v>134.398</v>
      </c>
      <c r="R3733" s="51">
        <v>134.56100000000001</v>
      </c>
      <c r="S3733" s="51">
        <v>155.56200000000001</v>
      </c>
      <c r="T3733" s="51">
        <v>157.13300000000001</v>
      </c>
      <c r="U3733" s="51">
        <v>2020</v>
      </c>
    </row>
    <row r="3734" spans="1:21" ht="15.5">
      <c r="A3734" s="51">
        <v>136</v>
      </c>
      <c r="B3734" s="51" t="s">
        <v>1121</v>
      </c>
      <c r="C3734" s="51" t="s">
        <v>471</v>
      </c>
      <c r="D3734" s="51" t="str">
        <f t="shared" si="58"/>
        <v>NGDP_FYItaly</v>
      </c>
      <c r="E3734" s="51" t="s">
        <v>50</v>
      </c>
      <c r="F3734" s="51" t="s">
        <v>472</v>
      </c>
      <c r="G3734" s="51" t="s">
        <v>473</v>
      </c>
      <c r="H3734" s="51" t="s">
        <v>342</v>
      </c>
      <c r="I3734" s="51" t="s">
        <v>343</v>
      </c>
      <c r="J3734" s="51" t="s">
        <v>1124</v>
      </c>
      <c r="K3734" s="51">
        <v>1624.36</v>
      </c>
      <c r="L3734" s="51">
        <v>1612.75</v>
      </c>
      <c r="M3734" s="51">
        <v>1627.41</v>
      </c>
      <c r="N3734" s="51">
        <v>1655.36</v>
      </c>
      <c r="O3734" s="51">
        <v>1695.79</v>
      </c>
      <c r="P3734" s="51">
        <v>1736.59</v>
      </c>
      <c r="Q3734" s="51">
        <v>1771.57</v>
      </c>
      <c r="R3734" s="51">
        <v>1790.94</v>
      </c>
      <c r="S3734" s="51">
        <v>1651.6</v>
      </c>
      <c r="T3734" s="51">
        <v>1728.68</v>
      </c>
      <c r="U3734" s="51">
        <v>2020</v>
      </c>
    </row>
    <row r="3735" spans="1:21" ht="15.5">
      <c r="A3735" s="51">
        <v>136</v>
      </c>
      <c r="B3735" s="51" t="s">
        <v>1121</v>
      </c>
      <c r="C3735" s="51" t="s">
        <v>474</v>
      </c>
      <c r="D3735" s="51" t="str">
        <f t="shared" si="58"/>
        <v>BCAItaly</v>
      </c>
      <c r="E3735" s="51" t="s">
        <v>50</v>
      </c>
      <c r="F3735" s="51" t="s">
        <v>475</v>
      </c>
      <c r="G3735" s="51" t="s">
        <v>476</v>
      </c>
      <c r="H3735" s="51" t="s">
        <v>352</v>
      </c>
      <c r="I3735" s="51" t="s">
        <v>343</v>
      </c>
      <c r="J3735" s="51" t="s">
        <v>1125</v>
      </c>
      <c r="K3735" s="51">
        <v>-4.8159999999999998</v>
      </c>
      <c r="L3735" s="51">
        <v>23.745000000000001</v>
      </c>
      <c r="M3735" s="51">
        <v>41.067</v>
      </c>
      <c r="N3735" s="51">
        <v>26.109000000000002</v>
      </c>
      <c r="O3735" s="51">
        <v>48.686999999999998</v>
      </c>
      <c r="P3735" s="51">
        <v>50.493000000000002</v>
      </c>
      <c r="Q3735" s="51">
        <v>52.231000000000002</v>
      </c>
      <c r="R3735" s="51">
        <v>59.793999999999997</v>
      </c>
      <c r="S3735" s="51">
        <v>68.343999999999994</v>
      </c>
      <c r="T3735" s="51">
        <v>73.632000000000005</v>
      </c>
      <c r="U3735" s="51">
        <v>2020</v>
      </c>
    </row>
    <row r="3736" spans="1:21" ht="15.5">
      <c r="A3736" s="51">
        <v>136</v>
      </c>
      <c r="B3736" s="51" t="s">
        <v>1121</v>
      </c>
      <c r="C3736" s="51" t="s">
        <v>478</v>
      </c>
      <c r="D3736" s="51" t="str">
        <f t="shared" si="58"/>
        <v>BCA_NGDPDItaly</v>
      </c>
      <c r="E3736" s="51" t="s">
        <v>50</v>
      </c>
      <c r="F3736" s="51" t="s">
        <v>475</v>
      </c>
      <c r="G3736" s="51" t="s">
        <v>476</v>
      </c>
      <c r="H3736" s="51" t="s">
        <v>392</v>
      </c>
      <c r="I3736" s="51"/>
      <c r="J3736" s="51" t="s">
        <v>479</v>
      </c>
      <c r="K3736" s="51">
        <v>-0.23100000000000001</v>
      </c>
      <c r="L3736" s="51">
        <v>1.109</v>
      </c>
      <c r="M3736" s="51">
        <v>1.899</v>
      </c>
      <c r="N3736" s="51">
        <v>1.421</v>
      </c>
      <c r="O3736" s="51">
        <v>2.5939999999999999</v>
      </c>
      <c r="P3736" s="51">
        <v>2.5750000000000002</v>
      </c>
      <c r="Q3736" s="51">
        <v>2.4950000000000001</v>
      </c>
      <c r="R3736" s="51">
        <v>2.9820000000000002</v>
      </c>
      <c r="S3736" s="51">
        <v>3.6259999999999999</v>
      </c>
      <c r="T3736" s="51">
        <v>3.496</v>
      </c>
      <c r="U3736" s="51">
        <v>2020</v>
      </c>
    </row>
    <row r="3737" spans="1:21" ht="15.5">
      <c r="A3737" s="51">
        <v>343</v>
      </c>
      <c r="B3737" s="51" t="s">
        <v>1126</v>
      </c>
      <c r="C3737" s="51" t="s">
        <v>338</v>
      </c>
      <c r="D3737" s="51" t="str">
        <f t="shared" si="58"/>
        <v>NGDP_RJamaica</v>
      </c>
      <c r="E3737" s="51" t="s">
        <v>1127</v>
      </c>
      <c r="F3737" s="51" t="s">
        <v>340</v>
      </c>
      <c r="G3737" s="51" t="s">
        <v>341</v>
      </c>
      <c r="H3737" s="51" t="s">
        <v>342</v>
      </c>
      <c r="I3737" s="51" t="s">
        <v>343</v>
      </c>
      <c r="J3737" s="51" t="s">
        <v>1128</v>
      </c>
      <c r="K3737" s="51">
        <v>731.12</v>
      </c>
      <c r="L3737" s="51">
        <v>732.75699999999995</v>
      </c>
      <c r="M3737" s="51">
        <v>736.96799999999996</v>
      </c>
      <c r="N3737" s="51">
        <v>743.37300000000005</v>
      </c>
      <c r="O3737" s="51">
        <v>754.51099999999997</v>
      </c>
      <c r="P3737" s="51">
        <v>759.63599999999997</v>
      </c>
      <c r="Q3737" s="51">
        <v>773.51800000000003</v>
      </c>
      <c r="R3737" s="51">
        <v>781.02300000000002</v>
      </c>
      <c r="S3737" s="51">
        <v>701.17600000000004</v>
      </c>
      <c r="T3737" s="51">
        <v>711.45</v>
      </c>
      <c r="U3737" s="51">
        <v>2019</v>
      </c>
    </row>
    <row r="3738" spans="1:21" ht="15.5">
      <c r="A3738" s="51">
        <v>343</v>
      </c>
      <c r="B3738" s="51" t="s">
        <v>1126</v>
      </c>
      <c r="C3738" s="51" t="s">
        <v>345</v>
      </c>
      <c r="D3738" s="51" t="str">
        <f t="shared" si="58"/>
        <v>NGDP_RPCHJamaica</v>
      </c>
      <c r="E3738" s="51" t="s">
        <v>1127</v>
      </c>
      <c r="F3738" s="51" t="s">
        <v>340</v>
      </c>
      <c r="G3738" s="51" t="s">
        <v>346</v>
      </c>
      <c r="H3738" s="51" t="s">
        <v>347</v>
      </c>
      <c r="I3738" s="51"/>
      <c r="J3738" s="51" t="s">
        <v>348</v>
      </c>
      <c r="K3738" s="51">
        <v>-0.501</v>
      </c>
      <c r="L3738" s="51">
        <v>0.224</v>
      </c>
      <c r="M3738" s="51">
        <v>0.57499999999999996</v>
      </c>
      <c r="N3738" s="51">
        <v>0.86899999999999999</v>
      </c>
      <c r="O3738" s="51">
        <v>1.498</v>
      </c>
      <c r="P3738" s="51">
        <v>0.67900000000000005</v>
      </c>
      <c r="Q3738" s="51">
        <v>1.827</v>
      </c>
      <c r="R3738" s="51">
        <v>0.97</v>
      </c>
      <c r="S3738" s="51">
        <v>-10.223000000000001</v>
      </c>
      <c r="T3738" s="51">
        <v>1.4650000000000001</v>
      </c>
      <c r="U3738" s="51">
        <v>2019</v>
      </c>
    </row>
    <row r="3739" spans="1:21" ht="15.5">
      <c r="A3739" s="51">
        <v>343</v>
      </c>
      <c r="B3739" s="51" t="s">
        <v>1126</v>
      </c>
      <c r="C3739" s="51" t="s">
        <v>349</v>
      </c>
      <c r="D3739" s="51" t="str">
        <f t="shared" si="58"/>
        <v>NGDPJamaica</v>
      </c>
      <c r="E3739" s="51" t="s">
        <v>1127</v>
      </c>
      <c r="F3739" s="51" t="s">
        <v>155</v>
      </c>
      <c r="G3739" s="51" t="s">
        <v>350</v>
      </c>
      <c r="H3739" s="51" t="s">
        <v>342</v>
      </c>
      <c r="I3739" s="51" t="s">
        <v>343</v>
      </c>
      <c r="J3739" s="51" t="s">
        <v>1128</v>
      </c>
      <c r="K3739" s="51">
        <v>1314.13</v>
      </c>
      <c r="L3739" s="51">
        <v>1432.1</v>
      </c>
      <c r="M3739" s="51">
        <v>1541.9</v>
      </c>
      <c r="N3739" s="51">
        <v>1659.68</v>
      </c>
      <c r="O3739" s="51">
        <v>1760.98</v>
      </c>
      <c r="P3739" s="51">
        <v>1895.03</v>
      </c>
      <c r="Q3739" s="51">
        <v>2027.25</v>
      </c>
      <c r="R3739" s="51">
        <v>2110.4299999999998</v>
      </c>
      <c r="S3739" s="51">
        <v>1975.86</v>
      </c>
      <c r="T3739" s="51">
        <v>2091.12</v>
      </c>
      <c r="U3739" s="51">
        <v>2019</v>
      </c>
    </row>
    <row r="3740" spans="1:21" ht="15.5">
      <c r="A3740" s="51">
        <v>343</v>
      </c>
      <c r="B3740" s="51" t="s">
        <v>1126</v>
      </c>
      <c r="C3740" s="51" t="s">
        <v>157</v>
      </c>
      <c r="D3740" s="51" t="str">
        <f t="shared" si="58"/>
        <v>NGDPDJamaica</v>
      </c>
      <c r="E3740" s="51" t="s">
        <v>1127</v>
      </c>
      <c r="F3740" s="51" t="s">
        <v>155</v>
      </c>
      <c r="G3740" s="51" t="s">
        <v>351</v>
      </c>
      <c r="H3740" s="51" t="s">
        <v>352</v>
      </c>
      <c r="I3740" s="51" t="s">
        <v>343</v>
      </c>
      <c r="J3740" s="51" t="s">
        <v>353</v>
      </c>
      <c r="K3740" s="51">
        <v>14.765000000000001</v>
      </c>
      <c r="L3740" s="51">
        <v>14.212999999999999</v>
      </c>
      <c r="M3740" s="51">
        <v>13.865</v>
      </c>
      <c r="N3740" s="51">
        <v>14.154</v>
      </c>
      <c r="O3740" s="51">
        <v>14.108000000000001</v>
      </c>
      <c r="P3740" s="51">
        <v>14.755000000000001</v>
      </c>
      <c r="Q3740" s="51">
        <v>15.648</v>
      </c>
      <c r="R3740" s="51">
        <v>15.808</v>
      </c>
      <c r="S3740" s="51">
        <v>13.948</v>
      </c>
      <c r="T3740" s="51">
        <v>14.6</v>
      </c>
      <c r="U3740" s="51">
        <v>2019</v>
      </c>
    </row>
    <row r="3741" spans="1:21" ht="15.5">
      <c r="A3741" s="51">
        <v>343</v>
      </c>
      <c r="B3741" s="51" t="s">
        <v>1126</v>
      </c>
      <c r="C3741" s="51" t="s">
        <v>354</v>
      </c>
      <c r="D3741" s="51" t="str">
        <f t="shared" si="58"/>
        <v>PPPGDPJamaica</v>
      </c>
      <c r="E3741" s="51" t="s">
        <v>1127</v>
      </c>
      <c r="F3741" s="51" t="s">
        <v>155</v>
      </c>
      <c r="G3741" s="51" t="s">
        <v>355</v>
      </c>
      <c r="H3741" s="51" t="s">
        <v>356</v>
      </c>
      <c r="I3741" s="51" t="s">
        <v>343</v>
      </c>
      <c r="J3741" s="51" t="s">
        <v>353</v>
      </c>
      <c r="K3741" s="51">
        <v>23.268999999999998</v>
      </c>
      <c r="L3741" s="51">
        <v>24.135999999999999</v>
      </c>
      <c r="M3741" s="51">
        <v>24.568000000000001</v>
      </c>
      <c r="N3741" s="51">
        <v>25.417999999999999</v>
      </c>
      <c r="O3741" s="51">
        <v>26.72</v>
      </c>
      <c r="P3741" s="51">
        <v>28.04</v>
      </c>
      <c r="Q3741" s="51">
        <v>29.238</v>
      </c>
      <c r="R3741" s="51">
        <v>30.048999999999999</v>
      </c>
      <c r="S3741" s="51">
        <v>27.303999999999998</v>
      </c>
      <c r="T3741" s="51">
        <v>28.209</v>
      </c>
      <c r="U3741" s="51">
        <v>2019</v>
      </c>
    </row>
    <row r="3742" spans="1:21" ht="15.5">
      <c r="A3742" s="51">
        <v>343</v>
      </c>
      <c r="B3742" s="51" t="s">
        <v>1126</v>
      </c>
      <c r="C3742" s="51" t="s">
        <v>357</v>
      </c>
      <c r="D3742" s="51" t="str">
        <f t="shared" si="58"/>
        <v>NGDP_DJamaica</v>
      </c>
      <c r="E3742" s="51" t="s">
        <v>1127</v>
      </c>
      <c r="F3742" s="51" t="s">
        <v>358</v>
      </c>
      <c r="G3742" s="51" t="s">
        <v>359</v>
      </c>
      <c r="H3742" s="51" t="s">
        <v>360</v>
      </c>
      <c r="I3742" s="51"/>
      <c r="J3742" s="51" t="s">
        <v>361</v>
      </c>
      <c r="K3742" s="51">
        <v>179.74100000000001</v>
      </c>
      <c r="L3742" s="51">
        <v>195.43899999999999</v>
      </c>
      <c r="M3742" s="51">
        <v>209.22300000000001</v>
      </c>
      <c r="N3742" s="51">
        <v>223.26300000000001</v>
      </c>
      <c r="O3742" s="51">
        <v>233.393</v>
      </c>
      <c r="P3742" s="51">
        <v>249.465</v>
      </c>
      <c r="Q3742" s="51">
        <v>262.08199999999999</v>
      </c>
      <c r="R3742" s="51">
        <v>270.214</v>
      </c>
      <c r="S3742" s="51">
        <v>281.79300000000001</v>
      </c>
      <c r="T3742" s="51">
        <v>293.92399999999998</v>
      </c>
      <c r="U3742" s="51">
        <v>2019</v>
      </c>
    </row>
    <row r="3743" spans="1:21" ht="15.5">
      <c r="A3743" s="51">
        <v>343</v>
      </c>
      <c r="B3743" s="51" t="s">
        <v>1126</v>
      </c>
      <c r="C3743" s="51" t="s">
        <v>362</v>
      </c>
      <c r="D3743" s="51" t="str">
        <f t="shared" si="58"/>
        <v>NGDPRPCJamaica</v>
      </c>
      <c r="E3743" s="51" t="s">
        <v>1127</v>
      </c>
      <c r="F3743" s="51" t="s">
        <v>363</v>
      </c>
      <c r="G3743" s="51" t="s">
        <v>364</v>
      </c>
      <c r="H3743" s="51" t="s">
        <v>342</v>
      </c>
      <c r="I3743" s="51" t="s">
        <v>333</v>
      </c>
      <c r="J3743" s="51" t="s">
        <v>365</v>
      </c>
      <c r="K3743" s="51">
        <v>269785.58</v>
      </c>
      <c r="L3743" s="51">
        <v>270053.12</v>
      </c>
      <c r="M3743" s="51">
        <v>271377.42</v>
      </c>
      <c r="N3743" s="51">
        <v>273352.15999999997</v>
      </c>
      <c r="O3743" s="51">
        <v>277224.15000000002</v>
      </c>
      <c r="P3743" s="51">
        <v>278675.31</v>
      </c>
      <c r="Q3743" s="51">
        <v>283238.03999999998</v>
      </c>
      <c r="R3743" s="51">
        <v>285660.83</v>
      </c>
      <c r="S3743" s="51">
        <v>256164.77</v>
      </c>
      <c r="T3743" s="51">
        <v>259622.7</v>
      </c>
      <c r="U3743" s="51">
        <v>2019</v>
      </c>
    </row>
    <row r="3744" spans="1:21" ht="15.5">
      <c r="A3744" s="51">
        <v>343</v>
      </c>
      <c r="B3744" s="51" t="s">
        <v>1126</v>
      </c>
      <c r="C3744" s="51" t="s">
        <v>366</v>
      </c>
      <c r="D3744" s="51" t="str">
        <f t="shared" si="58"/>
        <v>NGDPRPPPPCJamaica</v>
      </c>
      <c r="E3744" s="51" t="s">
        <v>1127</v>
      </c>
      <c r="F3744" s="51" t="s">
        <v>363</v>
      </c>
      <c r="G3744" s="51" t="s">
        <v>367</v>
      </c>
      <c r="H3744" s="51" t="s">
        <v>368</v>
      </c>
      <c r="I3744" s="51" t="s">
        <v>333</v>
      </c>
      <c r="J3744" s="51" t="s">
        <v>365</v>
      </c>
      <c r="K3744" s="51">
        <v>9958.6</v>
      </c>
      <c r="L3744" s="51">
        <v>9968.4699999999993</v>
      </c>
      <c r="M3744" s="51">
        <v>10017.36</v>
      </c>
      <c r="N3744" s="51">
        <v>10090.25</v>
      </c>
      <c r="O3744" s="51">
        <v>10233.18</v>
      </c>
      <c r="P3744" s="51">
        <v>10286.74</v>
      </c>
      <c r="Q3744" s="51">
        <v>10455.17</v>
      </c>
      <c r="R3744" s="51">
        <v>10544.6</v>
      </c>
      <c r="S3744" s="51">
        <v>9455.81</v>
      </c>
      <c r="T3744" s="51">
        <v>9583.4500000000007</v>
      </c>
      <c r="U3744" s="51">
        <v>2019</v>
      </c>
    </row>
    <row r="3745" spans="1:21" ht="15.5">
      <c r="A3745" s="51">
        <v>343</v>
      </c>
      <c r="B3745" s="51" t="s">
        <v>1126</v>
      </c>
      <c r="C3745" s="51" t="s">
        <v>369</v>
      </c>
      <c r="D3745" s="51" t="str">
        <f t="shared" si="58"/>
        <v>NGDPPCJamaica</v>
      </c>
      <c r="E3745" s="51" t="s">
        <v>1127</v>
      </c>
      <c r="F3745" s="51" t="s">
        <v>370</v>
      </c>
      <c r="G3745" s="51" t="s">
        <v>371</v>
      </c>
      <c r="H3745" s="51" t="s">
        <v>342</v>
      </c>
      <c r="I3745" s="51" t="s">
        <v>333</v>
      </c>
      <c r="J3745" s="51" t="s">
        <v>372</v>
      </c>
      <c r="K3745" s="51">
        <v>484916.26</v>
      </c>
      <c r="L3745" s="51">
        <v>527790.24</v>
      </c>
      <c r="M3745" s="51">
        <v>567782.68000000005</v>
      </c>
      <c r="N3745" s="51">
        <v>610294.29</v>
      </c>
      <c r="O3745" s="51">
        <v>647021.46</v>
      </c>
      <c r="P3745" s="51">
        <v>695197</v>
      </c>
      <c r="Q3745" s="51">
        <v>742315.77</v>
      </c>
      <c r="R3745" s="51">
        <v>771895.39</v>
      </c>
      <c r="S3745" s="51">
        <v>721853.28</v>
      </c>
      <c r="T3745" s="51">
        <v>763094.05</v>
      </c>
      <c r="U3745" s="51">
        <v>2019</v>
      </c>
    </row>
    <row r="3746" spans="1:21" ht="15.5">
      <c r="A3746" s="51">
        <v>343</v>
      </c>
      <c r="B3746" s="51" t="s">
        <v>1126</v>
      </c>
      <c r="C3746" s="51" t="s">
        <v>373</v>
      </c>
      <c r="D3746" s="51" t="str">
        <f t="shared" si="58"/>
        <v>NGDPDPCJamaica</v>
      </c>
      <c r="E3746" s="51" t="s">
        <v>1127</v>
      </c>
      <c r="F3746" s="51" t="s">
        <v>370</v>
      </c>
      <c r="G3746" s="51" t="s">
        <v>374</v>
      </c>
      <c r="H3746" s="51" t="s">
        <v>352</v>
      </c>
      <c r="I3746" s="51" t="s">
        <v>333</v>
      </c>
      <c r="J3746" s="51" t="s">
        <v>372</v>
      </c>
      <c r="K3746" s="51">
        <v>5448.46</v>
      </c>
      <c r="L3746" s="51">
        <v>5238.1499999999996</v>
      </c>
      <c r="M3746" s="51">
        <v>5105.51</v>
      </c>
      <c r="N3746" s="51">
        <v>5204.83</v>
      </c>
      <c r="O3746" s="51">
        <v>5183.46</v>
      </c>
      <c r="P3746" s="51">
        <v>5413.03</v>
      </c>
      <c r="Q3746" s="51">
        <v>5729.76</v>
      </c>
      <c r="R3746" s="51">
        <v>5781.79</v>
      </c>
      <c r="S3746" s="51">
        <v>5095.6400000000003</v>
      </c>
      <c r="T3746" s="51">
        <v>5327.73</v>
      </c>
      <c r="U3746" s="51">
        <v>2019</v>
      </c>
    </row>
    <row r="3747" spans="1:21" ht="15.5">
      <c r="A3747" s="51">
        <v>343</v>
      </c>
      <c r="B3747" s="51" t="s">
        <v>1126</v>
      </c>
      <c r="C3747" s="51" t="s">
        <v>375</v>
      </c>
      <c r="D3747" s="51" t="str">
        <f t="shared" si="58"/>
        <v>PPPPCJamaica</v>
      </c>
      <c r="E3747" s="51" t="s">
        <v>1127</v>
      </c>
      <c r="F3747" s="51" t="s">
        <v>370</v>
      </c>
      <c r="G3747" s="51" t="s">
        <v>376</v>
      </c>
      <c r="H3747" s="51" t="s">
        <v>356</v>
      </c>
      <c r="I3747" s="51" t="s">
        <v>333</v>
      </c>
      <c r="J3747" s="51" t="s">
        <v>372</v>
      </c>
      <c r="K3747" s="51">
        <v>8586.35</v>
      </c>
      <c r="L3747" s="51">
        <v>8895.19</v>
      </c>
      <c r="M3747" s="51">
        <v>9046.92</v>
      </c>
      <c r="N3747" s="51">
        <v>9346.69</v>
      </c>
      <c r="O3747" s="51">
        <v>9817.68</v>
      </c>
      <c r="P3747" s="51">
        <v>10286.74</v>
      </c>
      <c r="Q3747" s="51">
        <v>10706.19</v>
      </c>
      <c r="R3747" s="51">
        <v>10990.54</v>
      </c>
      <c r="S3747" s="51">
        <v>9975.18</v>
      </c>
      <c r="T3747" s="51">
        <v>10294.06</v>
      </c>
      <c r="U3747" s="51">
        <v>2019</v>
      </c>
    </row>
    <row r="3748" spans="1:21" ht="15.5">
      <c r="A3748" s="51">
        <v>343</v>
      </c>
      <c r="B3748" s="51" t="s">
        <v>1126</v>
      </c>
      <c r="C3748" s="51" t="s">
        <v>377</v>
      </c>
      <c r="D3748" s="51" t="str">
        <f t="shared" si="58"/>
        <v>NGAP_NPGDPJamaica</v>
      </c>
      <c r="E3748" s="51" t="s">
        <v>1127</v>
      </c>
      <c r="F3748" s="51" t="s">
        <v>378</v>
      </c>
      <c r="G3748" s="51" t="s">
        <v>379</v>
      </c>
      <c r="H3748" s="51" t="s">
        <v>380</v>
      </c>
      <c r="I3748" s="51"/>
      <c r="J3748" s="51"/>
      <c r="K3748" s="51"/>
      <c r="L3748" s="51"/>
      <c r="M3748" s="51"/>
      <c r="N3748" s="51"/>
      <c r="O3748" s="51"/>
      <c r="P3748" s="51"/>
      <c r="Q3748" s="51"/>
      <c r="R3748" s="51"/>
      <c r="S3748" s="51"/>
      <c r="T3748" s="51"/>
      <c r="U3748" s="51"/>
    </row>
    <row r="3749" spans="1:21" ht="15.5">
      <c r="A3749" s="51">
        <v>343</v>
      </c>
      <c r="B3749" s="51" t="s">
        <v>1126</v>
      </c>
      <c r="C3749" s="51" t="s">
        <v>381</v>
      </c>
      <c r="D3749" s="51" t="str">
        <f t="shared" si="58"/>
        <v>PPPSHJamaica</v>
      </c>
      <c r="E3749" s="51" t="s">
        <v>1127</v>
      </c>
      <c r="F3749" s="51" t="s">
        <v>382</v>
      </c>
      <c r="G3749" s="51" t="s">
        <v>383</v>
      </c>
      <c r="H3749" s="51" t="s">
        <v>384</v>
      </c>
      <c r="I3749" s="51"/>
      <c r="J3749" s="51" t="s">
        <v>353</v>
      </c>
      <c r="K3749" s="51">
        <v>2.3E-2</v>
      </c>
      <c r="L3749" s="51">
        <v>2.3E-2</v>
      </c>
      <c r="M3749" s="51">
        <v>2.3E-2</v>
      </c>
      <c r="N3749" s="51">
        <v>2.3E-2</v>
      </c>
      <c r="O3749" s="51">
        <v>2.3E-2</v>
      </c>
      <c r="P3749" s="51">
        <v>2.3E-2</v>
      </c>
      <c r="Q3749" s="51">
        <v>2.3E-2</v>
      </c>
      <c r="R3749" s="51">
        <v>2.1999999999999999E-2</v>
      </c>
      <c r="S3749" s="51">
        <v>2.1000000000000001E-2</v>
      </c>
      <c r="T3749" s="51">
        <v>0.02</v>
      </c>
      <c r="U3749" s="51">
        <v>2019</v>
      </c>
    </row>
    <row r="3750" spans="1:21" ht="15.5">
      <c r="A3750" s="51">
        <v>343</v>
      </c>
      <c r="B3750" s="51" t="s">
        <v>1126</v>
      </c>
      <c r="C3750" s="51" t="s">
        <v>385</v>
      </c>
      <c r="D3750" s="51" t="str">
        <f t="shared" si="58"/>
        <v>PPPEXJamaica</v>
      </c>
      <c r="E3750" s="51" t="s">
        <v>1127</v>
      </c>
      <c r="F3750" s="51" t="s">
        <v>386</v>
      </c>
      <c r="G3750" s="51" t="s">
        <v>387</v>
      </c>
      <c r="H3750" s="51" t="s">
        <v>388</v>
      </c>
      <c r="I3750" s="51"/>
      <c r="J3750" s="51" t="s">
        <v>353</v>
      </c>
      <c r="K3750" s="51">
        <v>56.475000000000001</v>
      </c>
      <c r="L3750" s="51">
        <v>59.334000000000003</v>
      </c>
      <c r="M3750" s="51">
        <v>62.76</v>
      </c>
      <c r="N3750" s="51">
        <v>65.295000000000002</v>
      </c>
      <c r="O3750" s="51">
        <v>65.903999999999996</v>
      </c>
      <c r="P3750" s="51">
        <v>67.581999999999994</v>
      </c>
      <c r="Q3750" s="51">
        <v>69.334999999999994</v>
      </c>
      <c r="R3750" s="51">
        <v>70.233000000000004</v>
      </c>
      <c r="S3750" s="51">
        <v>72.364999999999995</v>
      </c>
      <c r="T3750" s="51">
        <v>74.13</v>
      </c>
      <c r="U3750" s="51">
        <v>2019</v>
      </c>
    </row>
    <row r="3751" spans="1:21" ht="15.5">
      <c r="A3751" s="51">
        <v>343</v>
      </c>
      <c r="B3751" s="51" t="s">
        <v>1126</v>
      </c>
      <c r="C3751" s="51" t="s">
        <v>389</v>
      </c>
      <c r="D3751" s="51" t="str">
        <f t="shared" si="58"/>
        <v>NID_NGDPJamaica</v>
      </c>
      <c r="E3751" s="51" t="s">
        <v>1127</v>
      </c>
      <c r="F3751" s="51" t="s">
        <v>390</v>
      </c>
      <c r="G3751" s="51" t="s">
        <v>391</v>
      </c>
      <c r="H3751" s="51" t="s">
        <v>392</v>
      </c>
      <c r="I3751" s="51"/>
      <c r="J3751" s="51" t="s">
        <v>1128</v>
      </c>
      <c r="K3751" s="51">
        <v>19.933</v>
      </c>
      <c r="L3751" s="51">
        <v>21.26</v>
      </c>
      <c r="M3751" s="51">
        <v>22.474</v>
      </c>
      <c r="N3751" s="51">
        <v>21.352</v>
      </c>
      <c r="O3751" s="51">
        <v>21.288</v>
      </c>
      <c r="P3751" s="51">
        <v>22.532</v>
      </c>
      <c r="Q3751" s="51">
        <v>23.312000000000001</v>
      </c>
      <c r="R3751" s="51">
        <v>24.268999999999998</v>
      </c>
      <c r="S3751" s="51">
        <v>19.303000000000001</v>
      </c>
      <c r="T3751" s="51">
        <v>21.541</v>
      </c>
      <c r="U3751" s="51">
        <v>2019</v>
      </c>
    </row>
    <row r="3752" spans="1:21" ht="15.5">
      <c r="A3752" s="51">
        <v>343</v>
      </c>
      <c r="B3752" s="51" t="s">
        <v>1126</v>
      </c>
      <c r="C3752" s="51" t="s">
        <v>393</v>
      </c>
      <c r="D3752" s="51" t="str">
        <f t="shared" si="58"/>
        <v>NGSD_NGDPJamaica</v>
      </c>
      <c r="E3752" s="51" t="s">
        <v>1127</v>
      </c>
      <c r="F3752" s="51" t="s">
        <v>394</v>
      </c>
      <c r="G3752" s="51" t="s">
        <v>395</v>
      </c>
      <c r="H3752" s="51" t="s">
        <v>392</v>
      </c>
      <c r="I3752" s="51"/>
      <c r="J3752" s="51" t="s">
        <v>1128</v>
      </c>
      <c r="K3752" s="51">
        <v>10.987</v>
      </c>
      <c r="L3752" s="51">
        <v>12.151</v>
      </c>
      <c r="M3752" s="51">
        <v>14.116</v>
      </c>
      <c r="N3752" s="51">
        <v>18.111999999999998</v>
      </c>
      <c r="O3752" s="51">
        <v>21.062999999999999</v>
      </c>
      <c r="P3752" s="51">
        <v>21.492999999999999</v>
      </c>
      <c r="Q3752" s="51">
        <v>22.181999999999999</v>
      </c>
      <c r="R3752" s="51">
        <v>22.77</v>
      </c>
      <c r="S3752" s="51">
        <v>18.64</v>
      </c>
      <c r="T3752" s="51">
        <v>17.561</v>
      </c>
      <c r="U3752" s="51">
        <v>2019</v>
      </c>
    </row>
    <row r="3753" spans="1:21" ht="15.5">
      <c r="A3753" s="51">
        <v>343</v>
      </c>
      <c r="B3753" s="51" t="s">
        <v>1126</v>
      </c>
      <c r="C3753" s="51" t="s">
        <v>396</v>
      </c>
      <c r="D3753" s="51" t="str">
        <f t="shared" si="58"/>
        <v>PCPIJamaica</v>
      </c>
      <c r="E3753" s="51" t="s">
        <v>1127</v>
      </c>
      <c r="F3753" s="51" t="s">
        <v>397</v>
      </c>
      <c r="G3753" s="51" t="s">
        <v>398</v>
      </c>
      <c r="H3753" s="51" t="s">
        <v>360</v>
      </c>
      <c r="I3753" s="51"/>
      <c r="J3753" s="51" t="s">
        <v>1129</v>
      </c>
      <c r="K3753" s="51">
        <v>70.733000000000004</v>
      </c>
      <c r="L3753" s="51">
        <v>77.352999999999994</v>
      </c>
      <c r="M3753" s="51">
        <v>83.754000000000005</v>
      </c>
      <c r="N3753" s="51">
        <v>86.837000000000003</v>
      </c>
      <c r="O3753" s="51">
        <v>88.876999999999995</v>
      </c>
      <c r="P3753" s="51">
        <v>92.768000000000001</v>
      </c>
      <c r="Q3753" s="51">
        <v>96.236999999999995</v>
      </c>
      <c r="R3753" s="51">
        <v>100</v>
      </c>
      <c r="S3753" s="51">
        <v>105.21</v>
      </c>
      <c r="T3753" s="51">
        <v>110.499</v>
      </c>
      <c r="U3753" s="51">
        <v>2019</v>
      </c>
    </row>
    <row r="3754" spans="1:21" ht="15.5">
      <c r="A3754" s="51">
        <v>343</v>
      </c>
      <c r="B3754" s="51" t="s">
        <v>1126</v>
      </c>
      <c r="C3754" s="51" t="s">
        <v>400</v>
      </c>
      <c r="D3754" s="51" t="str">
        <f t="shared" si="58"/>
        <v>PCPIPCHJamaica</v>
      </c>
      <c r="E3754" s="51" t="s">
        <v>1127</v>
      </c>
      <c r="F3754" s="51" t="s">
        <v>397</v>
      </c>
      <c r="G3754" s="51" t="s">
        <v>401</v>
      </c>
      <c r="H3754" s="51" t="s">
        <v>347</v>
      </c>
      <c r="I3754" s="51"/>
      <c r="J3754" s="51" t="s">
        <v>402</v>
      </c>
      <c r="K3754" s="51">
        <v>6.8920000000000003</v>
      </c>
      <c r="L3754" s="51">
        <v>9.36</v>
      </c>
      <c r="M3754" s="51">
        <v>8.2750000000000004</v>
      </c>
      <c r="N3754" s="51">
        <v>3.681</v>
      </c>
      <c r="O3754" s="51">
        <v>2.35</v>
      </c>
      <c r="P3754" s="51">
        <v>4.3780000000000001</v>
      </c>
      <c r="Q3754" s="51">
        <v>3.74</v>
      </c>
      <c r="R3754" s="51">
        <v>3.91</v>
      </c>
      <c r="S3754" s="51">
        <v>5.21</v>
      </c>
      <c r="T3754" s="51">
        <v>5.0270000000000001</v>
      </c>
      <c r="U3754" s="51">
        <v>2019</v>
      </c>
    </row>
    <row r="3755" spans="1:21" ht="15.5">
      <c r="A3755" s="51">
        <v>343</v>
      </c>
      <c r="B3755" s="51" t="s">
        <v>1126</v>
      </c>
      <c r="C3755" s="51" t="s">
        <v>403</v>
      </c>
      <c r="D3755" s="51" t="str">
        <f t="shared" si="58"/>
        <v>PCPIEJamaica</v>
      </c>
      <c r="E3755" s="51" t="s">
        <v>1127</v>
      </c>
      <c r="F3755" s="51" t="s">
        <v>404</v>
      </c>
      <c r="G3755" s="51" t="s">
        <v>405</v>
      </c>
      <c r="H3755" s="51" t="s">
        <v>360</v>
      </c>
      <c r="I3755" s="51"/>
      <c r="J3755" s="51" t="s">
        <v>1129</v>
      </c>
      <c r="K3755" s="51">
        <v>73.713999999999999</v>
      </c>
      <c r="L3755" s="51">
        <v>80.697000000000003</v>
      </c>
      <c r="M3755" s="51">
        <v>85.826999999999998</v>
      </c>
      <c r="N3755" s="51">
        <v>88.968999999999994</v>
      </c>
      <c r="O3755" s="51">
        <v>90.503</v>
      </c>
      <c r="P3755" s="51">
        <v>95.241</v>
      </c>
      <c r="Q3755" s="51">
        <v>97.564999999999998</v>
      </c>
      <c r="R3755" s="51">
        <v>103.63200000000001</v>
      </c>
      <c r="S3755" s="51">
        <v>109</v>
      </c>
      <c r="T3755" s="51">
        <v>113.693</v>
      </c>
      <c r="U3755" s="51">
        <v>2019</v>
      </c>
    </row>
    <row r="3756" spans="1:21" ht="15.5">
      <c r="A3756" s="51">
        <v>343</v>
      </c>
      <c r="B3756" s="51" t="s">
        <v>1126</v>
      </c>
      <c r="C3756" s="51" t="s">
        <v>406</v>
      </c>
      <c r="D3756" s="51" t="str">
        <f t="shared" si="58"/>
        <v>PCPIEPCHJamaica</v>
      </c>
      <c r="E3756" s="51" t="s">
        <v>1127</v>
      </c>
      <c r="F3756" s="51" t="s">
        <v>404</v>
      </c>
      <c r="G3756" s="51" t="s">
        <v>407</v>
      </c>
      <c r="H3756" s="51" t="s">
        <v>347</v>
      </c>
      <c r="I3756" s="51"/>
      <c r="J3756" s="51" t="s">
        <v>408</v>
      </c>
      <c r="K3756" s="51">
        <v>8.0020000000000007</v>
      </c>
      <c r="L3756" s="51">
        <v>9.4730000000000008</v>
      </c>
      <c r="M3756" s="51">
        <v>6.3570000000000002</v>
      </c>
      <c r="N3756" s="51">
        <v>3.661</v>
      </c>
      <c r="O3756" s="51">
        <v>1.7250000000000001</v>
      </c>
      <c r="P3756" s="51">
        <v>5.2350000000000003</v>
      </c>
      <c r="Q3756" s="51">
        <v>2.44</v>
      </c>
      <c r="R3756" s="51">
        <v>6.2190000000000003</v>
      </c>
      <c r="S3756" s="51">
        <v>5.18</v>
      </c>
      <c r="T3756" s="51">
        <v>4.3049999999999997</v>
      </c>
      <c r="U3756" s="51">
        <v>2019</v>
      </c>
    </row>
    <row r="3757" spans="1:21" ht="15.5">
      <c r="A3757" s="51">
        <v>343</v>
      </c>
      <c r="B3757" s="51" t="s">
        <v>1126</v>
      </c>
      <c r="C3757" s="51" t="s">
        <v>409</v>
      </c>
      <c r="D3757" s="51" t="str">
        <f t="shared" si="58"/>
        <v>FLIBOR6Jamaica</v>
      </c>
      <c r="E3757" s="51" t="s">
        <v>1127</v>
      </c>
      <c r="F3757" s="51" t="s">
        <v>410</v>
      </c>
      <c r="G3757" s="51"/>
      <c r="H3757" s="51" t="s">
        <v>384</v>
      </c>
      <c r="I3757" s="51"/>
      <c r="J3757" s="51"/>
      <c r="K3757" s="51"/>
      <c r="L3757" s="51"/>
      <c r="M3757" s="51"/>
      <c r="N3757" s="51"/>
      <c r="O3757" s="51"/>
      <c r="P3757" s="51"/>
      <c r="Q3757" s="51"/>
      <c r="R3757" s="51"/>
      <c r="S3757" s="51"/>
      <c r="T3757" s="51"/>
      <c r="U3757" s="51"/>
    </row>
    <row r="3758" spans="1:21" ht="15.5">
      <c r="A3758" s="51">
        <v>343</v>
      </c>
      <c r="B3758" s="51" t="s">
        <v>1126</v>
      </c>
      <c r="C3758" s="51" t="s">
        <v>411</v>
      </c>
      <c r="D3758" s="51" t="str">
        <f t="shared" si="58"/>
        <v>TM_RPCHJamaica</v>
      </c>
      <c r="E3758" s="51" t="s">
        <v>1127</v>
      </c>
      <c r="F3758" s="51" t="s">
        <v>412</v>
      </c>
      <c r="G3758" s="51" t="s">
        <v>413</v>
      </c>
      <c r="H3758" s="51" t="s">
        <v>347</v>
      </c>
      <c r="I3758" s="51"/>
      <c r="J3758" s="51" t="s">
        <v>1130</v>
      </c>
      <c r="K3758" s="51">
        <v>5.8140000000000001</v>
      </c>
      <c r="L3758" s="51">
        <v>10.839</v>
      </c>
      <c r="M3758" s="51">
        <v>14.157999999999999</v>
      </c>
      <c r="N3758" s="51">
        <v>16.681000000000001</v>
      </c>
      <c r="O3758" s="51">
        <v>7.3769999999999998</v>
      </c>
      <c r="P3758" s="51">
        <v>10.403</v>
      </c>
      <c r="Q3758" s="51">
        <v>0.63300000000000001</v>
      </c>
      <c r="R3758" s="51">
        <v>10.670999999999999</v>
      </c>
      <c r="S3758" s="51">
        <v>-16.207999999999998</v>
      </c>
      <c r="T3758" s="51">
        <v>-15.468</v>
      </c>
      <c r="U3758" s="51">
        <v>2019</v>
      </c>
    </row>
    <row r="3759" spans="1:21" ht="15.5">
      <c r="A3759" s="51">
        <v>343</v>
      </c>
      <c r="B3759" s="51" t="s">
        <v>1126</v>
      </c>
      <c r="C3759" s="51" t="s">
        <v>415</v>
      </c>
      <c r="D3759" s="51" t="str">
        <f t="shared" si="58"/>
        <v>TMG_RPCHJamaica</v>
      </c>
      <c r="E3759" s="51" t="s">
        <v>1127</v>
      </c>
      <c r="F3759" s="51" t="s">
        <v>416</v>
      </c>
      <c r="G3759" s="51" t="s">
        <v>417</v>
      </c>
      <c r="H3759" s="51" t="s">
        <v>347</v>
      </c>
      <c r="I3759" s="51"/>
      <c r="J3759" s="51" t="s">
        <v>1130</v>
      </c>
      <c r="K3759" s="51">
        <v>2.173</v>
      </c>
      <c r="L3759" s="51">
        <v>11.589</v>
      </c>
      <c r="M3759" s="51">
        <v>9.8580000000000005</v>
      </c>
      <c r="N3759" s="51">
        <v>12.393000000000001</v>
      </c>
      <c r="O3759" s="51">
        <v>4.0549999999999997</v>
      </c>
      <c r="P3759" s="51">
        <v>14.868</v>
      </c>
      <c r="Q3759" s="51">
        <v>2.9060000000000001</v>
      </c>
      <c r="R3759" s="51">
        <v>8.6639999999999997</v>
      </c>
      <c r="S3759" s="51">
        <v>-13.269</v>
      </c>
      <c r="T3759" s="51">
        <v>-16.658999999999999</v>
      </c>
      <c r="U3759" s="51">
        <v>2019</v>
      </c>
    </row>
    <row r="3760" spans="1:21" ht="15.5">
      <c r="A3760" s="51">
        <v>343</v>
      </c>
      <c r="B3760" s="51" t="s">
        <v>1126</v>
      </c>
      <c r="C3760" s="51" t="s">
        <v>418</v>
      </c>
      <c r="D3760" s="51" t="str">
        <f t="shared" si="58"/>
        <v>TX_RPCHJamaica</v>
      </c>
      <c r="E3760" s="51" t="s">
        <v>1127</v>
      </c>
      <c r="F3760" s="51" t="s">
        <v>419</v>
      </c>
      <c r="G3760" s="51" t="s">
        <v>420</v>
      </c>
      <c r="H3760" s="51" t="s">
        <v>347</v>
      </c>
      <c r="I3760" s="51"/>
      <c r="J3760" s="51" t="s">
        <v>1130</v>
      </c>
      <c r="K3760" s="51">
        <v>10.760999999999999</v>
      </c>
      <c r="L3760" s="51">
        <v>10.406000000000001</v>
      </c>
      <c r="M3760" s="51">
        <v>13.420999999999999</v>
      </c>
      <c r="N3760" s="51">
        <v>14.568</v>
      </c>
      <c r="O3760" s="51">
        <v>12.483000000000001</v>
      </c>
      <c r="P3760" s="51">
        <v>9.3059999999999992</v>
      </c>
      <c r="Q3760" s="51">
        <v>14.449</v>
      </c>
      <c r="R3760" s="51">
        <v>6.9749999999999996</v>
      </c>
      <c r="S3760" s="51">
        <v>-37.82</v>
      </c>
      <c r="T3760" s="51">
        <v>-15.464</v>
      </c>
      <c r="U3760" s="51">
        <v>2019</v>
      </c>
    </row>
    <row r="3761" spans="1:21" ht="15.5">
      <c r="A3761" s="51">
        <v>343</v>
      </c>
      <c r="B3761" s="51" t="s">
        <v>1126</v>
      </c>
      <c r="C3761" s="51" t="s">
        <v>421</v>
      </c>
      <c r="D3761" s="51" t="str">
        <f t="shared" si="58"/>
        <v>TXG_RPCHJamaica</v>
      </c>
      <c r="E3761" s="51" t="s">
        <v>1127</v>
      </c>
      <c r="F3761" s="51" t="s">
        <v>422</v>
      </c>
      <c r="G3761" s="51" t="s">
        <v>423</v>
      </c>
      <c r="H3761" s="51" t="s">
        <v>347</v>
      </c>
      <c r="I3761" s="51"/>
      <c r="J3761" s="51" t="s">
        <v>1130</v>
      </c>
      <c r="K3761" s="51">
        <v>14.034000000000001</v>
      </c>
      <c r="L3761" s="51">
        <v>4.9820000000000002</v>
      </c>
      <c r="M3761" s="51">
        <v>3.3679999999999999</v>
      </c>
      <c r="N3761" s="51">
        <v>3.0310000000000001</v>
      </c>
      <c r="O3761" s="51">
        <v>5.6180000000000003</v>
      </c>
      <c r="P3761" s="51">
        <v>11.976000000000001</v>
      </c>
      <c r="Q3761" s="51">
        <v>39.255000000000003</v>
      </c>
      <c r="R3761" s="51">
        <v>-14.792999999999999</v>
      </c>
      <c r="S3761" s="51">
        <v>-14.326000000000001</v>
      </c>
      <c r="T3761" s="51">
        <v>15.451000000000001</v>
      </c>
      <c r="U3761" s="51">
        <v>2019</v>
      </c>
    </row>
    <row r="3762" spans="1:21" ht="15.5">
      <c r="A3762" s="51">
        <v>343</v>
      </c>
      <c r="B3762" s="51" t="s">
        <v>1126</v>
      </c>
      <c r="C3762" s="51" t="s">
        <v>424</v>
      </c>
      <c r="D3762" s="51" t="str">
        <f t="shared" si="58"/>
        <v>LURJamaica</v>
      </c>
      <c r="E3762" s="51" t="s">
        <v>1127</v>
      </c>
      <c r="F3762" s="51" t="s">
        <v>425</v>
      </c>
      <c r="G3762" s="51" t="s">
        <v>426</v>
      </c>
      <c r="H3762" s="51" t="s">
        <v>427</v>
      </c>
      <c r="I3762" s="51"/>
      <c r="J3762" s="51" t="s">
        <v>1131</v>
      </c>
      <c r="K3762" s="51">
        <v>13.925000000000001</v>
      </c>
      <c r="L3762" s="51">
        <v>15.275</v>
      </c>
      <c r="M3762" s="51">
        <v>13.75</v>
      </c>
      <c r="N3762" s="51">
        <v>13.5</v>
      </c>
      <c r="O3762" s="51">
        <v>13.2</v>
      </c>
      <c r="P3762" s="51">
        <v>11.65</v>
      </c>
      <c r="Q3762" s="51">
        <v>9.125</v>
      </c>
      <c r="R3762" s="51">
        <v>7.7</v>
      </c>
      <c r="S3762" s="51" t="s">
        <v>95</v>
      </c>
      <c r="T3762" s="51" t="s">
        <v>95</v>
      </c>
      <c r="U3762" s="51">
        <v>2019</v>
      </c>
    </row>
    <row r="3763" spans="1:21" ht="15.5">
      <c r="A3763" s="51">
        <v>343</v>
      </c>
      <c r="B3763" s="51" t="s">
        <v>1126</v>
      </c>
      <c r="C3763" s="51" t="s">
        <v>428</v>
      </c>
      <c r="D3763" s="51" t="str">
        <f t="shared" si="58"/>
        <v>LEJamaica</v>
      </c>
      <c r="E3763" s="51" t="s">
        <v>1127</v>
      </c>
      <c r="F3763" s="51" t="s">
        <v>429</v>
      </c>
      <c r="G3763" s="51" t="s">
        <v>430</v>
      </c>
      <c r="H3763" s="51" t="s">
        <v>431</v>
      </c>
      <c r="I3763" s="51" t="s">
        <v>432</v>
      </c>
      <c r="J3763" s="51"/>
      <c r="K3763" s="51"/>
      <c r="L3763" s="51"/>
      <c r="M3763" s="51"/>
      <c r="N3763" s="51"/>
      <c r="O3763" s="51"/>
      <c r="P3763" s="51"/>
      <c r="Q3763" s="51"/>
      <c r="R3763" s="51"/>
      <c r="S3763" s="51"/>
      <c r="T3763" s="51"/>
      <c r="U3763" s="51"/>
    </row>
    <row r="3764" spans="1:21" ht="15.5">
      <c r="A3764" s="51">
        <v>343</v>
      </c>
      <c r="B3764" s="51" t="s">
        <v>1126</v>
      </c>
      <c r="C3764" s="51" t="s">
        <v>433</v>
      </c>
      <c r="D3764" s="51" t="str">
        <f t="shared" si="58"/>
        <v>LPJamaica</v>
      </c>
      <c r="E3764" s="51" t="s">
        <v>1127</v>
      </c>
      <c r="F3764" s="51" t="s">
        <v>434</v>
      </c>
      <c r="G3764" s="51" t="s">
        <v>435</v>
      </c>
      <c r="H3764" s="51" t="s">
        <v>431</v>
      </c>
      <c r="I3764" s="51" t="s">
        <v>432</v>
      </c>
      <c r="J3764" s="51" t="s">
        <v>1132</v>
      </c>
      <c r="K3764" s="51">
        <v>2.71</v>
      </c>
      <c r="L3764" s="51">
        <v>2.7130000000000001</v>
      </c>
      <c r="M3764" s="51">
        <v>2.7160000000000002</v>
      </c>
      <c r="N3764" s="51">
        <v>2.7189999999999999</v>
      </c>
      <c r="O3764" s="51">
        <v>2.722</v>
      </c>
      <c r="P3764" s="51">
        <v>2.726</v>
      </c>
      <c r="Q3764" s="51">
        <v>2.7309999999999999</v>
      </c>
      <c r="R3764" s="51">
        <v>2.734</v>
      </c>
      <c r="S3764" s="51">
        <v>2.7370000000000001</v>
      </c>
      <c r="T3764" s="51">
        <v>2.74</v>
      </c>
      <c r="U3764" s="51">
        <v>2019</v>
      </c>
    </row>
    <row r="3765" spans="1:21" ht="15.5">
      <c r="A3765" s="51">
        <v>343</v>
      </c>
      <c r="B3765" s="51" t="s">
        <v>1126</v>
      </c>
      <c r="C3765" s="51" t="s">
        <v>437</v>
      </c>
      <c r="D3765" s="51" t="str">
        <f t="shared" si="58"/>
        <v>GGRJamaica</v>
      </c>
      <c r="E3765" s="51" t="s">
        <v>1127</v>
      </c>
      <c r="F3765" s="51" t="s">
        <v>438</v>
      </c>
      <c r="G3765" s="51" t="s">
        <v>439</v>
      </c>
      <c r="H3765" s="51" t="s">
        <v>342</v>
      </c>
      <c r="I3765" s="51" t="s">
        <v>343</v>
      </c>
      <c r="J3765" s="51" t="s">
        <v>1133</v>
      </c>
      <c r="K3765" s="51">
        <v>344.66800000000001</v>
      </c>
      <c r="L3765" s="51">
        <v>396.98200000000003</v>
      </c>
      <c r="M3765" s="51">
        <v>411.71600000000001</v>
      </c>
      <c r="N3765" s="51">
        <v>455.83600000000001</v>
      </c>
      <c r="O3765" s="51">
        <v>499.88</v>
      </c>
      <c r="P3765" s="51">
        <v>560.77300000000002</v>
      </c>
      <c r="Q3765" s="51">
        <v>628.84900000000005</v>
      </c>
      <c r="R3765" s="51">
        <v>649.75900000000001</v>
      </c>
      <c r="S3765" s="51">
        <v>573.67700000000002</v>
      </c>
      <c r="T3765" s="51">
        <v>610.90599999999995</v>
      </c>
      <c r="U3765" s="51">
        <v>2020</v>
      </c>
    </row>
    <row r="3766" spans="1:21" ht="15.5">
      <c r="A3766" s="51">
        <v>343</v>
      </c>
      <c r="B3766" s="51" t="s">
        <v>1126</v>
      </c>
      <c r="C3766" s="51" t="s">
        <v>441</v>
      </c>
      <c r="D3766" s="51" t="str">
        <f t="shared" si="58"/>
        <v>GGR_NGDPJamaica</v>
      </c>
      <c r="E3766" s="51" t="s">
        <v>1127</v>
      </c>
      <c r="F3766" s="51" t="s">
        <v>438</v>
      </c>
      <c r="G3766" s="51" t="s">
        <v>439</v>
      </c>
      <c r="H3766" s="51" t="s">
        <v>392</v>
      </c>
      <c r="I3766" s="51"/>
      <c r="J3766" s="51" t="s">
        <v>442</v>
      </c>
      <c r="K3766" s="51">
        <v>25.728999999999999</v>
      </c>
      <c r="L3766" s="51">
        <v>27.146999999999998</v>
      </c>
      <c r="M3766" s="51">
        <v>26.245999999999999</v>
      </c>
      <c r="N3766" s="51">
        <v>26.99</v>
      </c>
      <c r="O3766" s="51">
        <v>27.959</v>
      </c>
      <c r="P3766" s="51">
        <v>29.079000000000001</v>
      </c>
      <c r="Q3766" s="51">
        <v>30.626999999999999</v>
      </c>
      <c r="R3766" s="51">
        <v>30.632999999999999</v>
      </c>
      <c r="S3766" s="51">
        <v>29.06</v>
      </c>
      <c r="T3766" s="51">
        <v>28.184999999999999</v>
      </c>
      <c r="U3766" s="51">
        <v>2020</v>
      </c>
    </row>
    <row r="3767" spans="1:21" ht="15.5">
      <c r="A3767" s="51">
        <v>343</v>
      </c>
      <c r="B3767" s="51" t="s">
        <v>1126</v>
      </c>
      <c r="C3767" s="51" t="s">
        <v>443</v>
      </c>
      <c r="D3767" s="51" t="str">
        <f t="shared" si="58"/>
        <v>GGXJamaica</v>
      </c>
      <c r="E3767" s="51" t="s">
        <v>1127</v>
      </c>
      <c r="F3767" s="51" t="s">
        <v>444</v>
      </c>
      <c r="G3767" s="51" t="s">
        <v>445</v>
      </c>
      <c r="H3767" s="51" t="s">
        <v>342</v>
      </c>
      <c r="I3767" s="51" t="s">
        <v>343</v>
      </c>
      <c r="J3767" s="51" t="s">
        <v>1133</v>
      </c>
      <c r="K3767" s="51">
        <v>399.279</v>
      </c>
      <c r="L3767" s="51">
        <v>395.24200000000002</v>
      </c>
      <c r="M3767" s="51">
        <v>419.49099999999999</v>
      </c>
      <c r="N3767" s="51">
        <v>460.72</v>
      </c>
      <c r="O3767" s="51">
        <v>503.35599999999999</v>
      </c>
      <c r="P3767" s="51">
        <v>552.04999999999995</v>
      </c>
      <c r="Q3767" s="51">
        <v>604.59699999999998</v>
      </c>
      <c r="R3767" s="51">
        <v>630.35400000000004</v>
      </c>
      <c r="S3767" s="51">
        <v>649.86099999999999</v>
      </c>
      <c r="T3767" s="51">
        <v>618.63499999999999</v>
      </c>
      <c r="U3767" s="51">
        <v>2020</v>
      </c>
    </row>
    <row r="3768" spans="1:21" ht="15.5">
      <c r="A3768" s="51">
        <v>343</v>
      </c>
      <c r="B3768" s="51" t="s">
        <v>1126</v>
      </c>
      <c r="C3768" s="51" t="s">
        <v>446</v>
      </c>
      <c r="D3768" s="51" t="str">
        <f t="shared" si="58"/>
        <v>GGX_NGDPJamaica</v>
      </c>
      <c r="E3768" s="51" t="s">
        <v>1127</v>
      </c>
      <c r="F3768" s="51" t="s">
        <v>444</v>
      </c>
      <c r="G3768" s="51" t="s">
        <v>445</v>
      </c>
      <c r="H3768" s="51" t="s">
        <v>392</v>
      </c>
      <c r="I3768" s="51"/>
      <c r="J3768" s="51" t="s">
        <v>447</v>
      </c>
      <c r="K3768" s="51">
        <v>29.806000000000001</v>
      </c>
      <c r="L3768" s="51">
        <v>27.027999999999999</v>
      </c>
      <c r="M3768" s="51">
        <v>26.741</v>
      </c>
      <c r="N3768" s="51">
        <v>27.279</v>
      </c>
      <c r="O3768" s="51">
        <v>28.152999999999999</v>
      </c>
      <c r="P3768" s="51">
        <v>28.626000000000001</v>
      </c>
      <c r="Q3768" s="51">
        <v>29.445</v>
      </c>
      <c r="R3768" s="51">
        <v>29.718</v>
      </c>
      <c r="S3768" s="51">
        <v>32.918999999999997</v>
      </c>
      <c r="T3768" s="51">
        <v>28.542000000000002</v>
      </c>
      <c r="U3768" s="51">
        <v>2020</v>
      </c>
    </row>
    <row r="3769" spans="1:21" ht="15.5">
      <c r="A3769" s="51">
        <v>343</v>
      </c>
      <c r="B3769" s="51" t="s">
        <v>1126</v>
      </c>
      <c r="C3769" s="51" t="s">
        <v>448</v>
      </c>
      <c r="D3769" s="51" t="str">
        <f t="shared" si="58"/>
        <v>GGXCNLJamaica</v>
      </c>
      <c r="E3769" s="51" t="s">
        <v>1127</v>
      </c>
      <c r="F3769" s="51" t="s">
        <v>449</v>
      </c>
      <c r="G3769" s="51" t="s">
        <v>450</v>
      </c>
      <c r="H3769" s="51" t="s">
        <v>342</v>
      </c>
      <c r="I3769" s="51" t="s">
        <v>343</v>
      </c>
      <c r="J3769" s="51" t="s">
        <v>1133</v>
      </c>
      <c r="K3769" s="51">
        <v>-54.61</v>
      </c>
      <c r="L3769" s="51">
        <v>1.74</v>
      </c>
      <c r="M3769" s="51">
        <v>-7.7750000000000004</v>
      </c>
      <c r="N3769" s="51">
        <v>-4.8840000000000003</v>
      </c>
      <c r="O3769" s="51">
        <v>-3.476</v>
      </c>
      <c r="P3769" s="51">
        <v>8.7230000000000008</v>
      </c>
      <c r="Q3769" s="51">
        <v>24.251000000000001</v>
      </c>
      <c r="R3769" s="51">
        <v>19.405000000000001</v>
      </c>
      <c r="S3769" s="51">
        <v>-76.183999999999997</v>
      </c>
      <c r="T3769" s="51">
        <v>-7.7290000000000001</v>
      </c>
      <c r="U3769" s="51">
        <v>2020</v>
      </c>
    </row>
    <row r="3770" spans="1:21" ht="15.5">
      <c r="A3770" s="51">
        <v>343</v>
      </c>
      <c r="B3770" s="51" t="s">
        <v>1126</v>
      </c>
      <c r="C3770" s="51" t="s">
        <v>451</v>
      </c>
      <c r="D3770" s="51" t="str">
        <f t="shared" si="58"/>
        <v>GGXCNL_NGDPJamaica</v>
      </c>
      <c r="E3770" s="51" t="s">
        <v>1127</v>
      </c>
      <c r="F3770" s="51" t="s">
        <v>449</v>
      </c>
      <c r="G3770" s="51" t="s">
        <v>450</v>
      </c>
      <c r="H3770" s="51" t="s">
        <v>392</v>
      </c>
      <c r="I3770" s="51"/>
      <c r="J3770" s="51" t="s">
        <v>452</v>
      </c>
      <c r="K3770" s="51">
        <v>-4.077</v>
      </c>
      <c r="L3770" s="51">
        <v>0.11899999999999999</v>
      </c>
      <c r="M3770" s="51">
        <v>-0.496</v>
      </c>
      <c r="N3770" s="51">
        <v>-0.28899999999999998</v>
      </c>
      <c r="O3770" s="51">
        <v>-0.19400000000000001</v>
      </c>
      <c r="P3770" s="51">
        <v>0.45200000000000001</v>
      </c>
      <c r="Q3770" s="51">
        <v>1.181</v>
      </c>
      <c r="R3770" s="51">
        <v>0.91500000000000004</v>
      </c>
      <c r="S3770" s="51">
        <v>-3.859</v>
      </c>
      <c r="T3770" s="51">
        <v>-0.35699999999999998</v>
      </c>
      <c r="U3770" s="51">
        <v>2020</v>
      </c>
    </row>
    <row r="3771" spans="1:21" ht="15.5">
      <c r="A3771" s="51">
        <v>343</v>
      </c>
      <c r="B3771" s="51" t="s">
        <v>1126</v>
      </c>
      <c r="C3771" s="51" t="s">
        <v>453</v>
      </c>
      <c r="D3771" s="51" t="str">
        <f t="shared" si="58"/>
        <v>GGSBJamaica</v>
      </c>
      <c r="E3771" s="51" t="s">
        <v>1127</v>
      </c>
      <c r="F3771" s="51" t="s">
        <v>454</v>
      </c>
      <c r="G3771" s="51" t="s">
        <v>455</v>
      </c>
      <c r="H3771" s="51" t="s">
        <v>342</v>
      </c>
      <c r="I3771" s="51" t="s">
        <v>343</v>
      </c>
      <c r="J3771" s="51"/>
      <c r="K3771" s="51"/>
      <c r="L3771" s="51"/>
      <c r="M3771" s="51"/>
      <c r="N3771" s="51"/>
      <c r="O3771" s="51"/>
      <c r="P3771" s="51"/>
      <c r="Q3771" s="51"/>
      <c r="R3771" s="51"/>
      <c r="S3771" s="51"/>
      <c r="T3771" s="51"/>
      <c r="U3771" s="51"/>
    </row>
    <row r="3772" spans="1:21" ht="15.5">
      <c r="A3772" s="51">
        <v>343</v>
      </c>
      <c r="B3772" s="51" t="s">
        <v>1126</v>
      </c>
      <c r="C3772" s="51" t="s">
        <v>456</v>
      </c>
      <c r="D3772" s="51" t="str">
        <f t="shared" si="58"/>
        <v>GGSB_NPGDPJamaica</v>
      </c>
      <c r="E3772" s="51" t="s">
        <v>1127</v>
      </c>
      <c r="F3772" s="51" t="s">
        <v>454</v>
      </c>
      <c r="G3772" s="51" t="s">
        <v>455</v>
      </c>
      <c r="H3772" s="51" t="s">
        <v>380</v>
      </c>
      <c r="I3772" s="51"/>
      <c r="J3772" s="51"/>
      <c r="K3772" s="51"/>
      <c r="L3772" s="51"/>
      <c r="M3772" s="51"/>
      <c r="N3772" s="51"/>
      <c r="O3772" s="51"/>
      <c r="P3772" s="51"/>
      <c r="Q3772" s="51"/>
      <c r="R3772" s="51"/>
      <c r="S3772" s="51"/>
      <c r="T3772" s="51"/>
      <c r="U3772" s="51"/>
    </row>
    <row r="3773" spans="1:21" ht="15.5">
      <c r="A3773" s="51">
        <v>343</v>
      </c>
      <c r="B3773" s="51" t="s">
        <v>1126</v>
      </c>
      <c r="C3773" s="51" t="s">
        <v>457</v>
      </c>
      <c r="D3773" s="51" t="str">
        <f t="shared" si="58"/>
        <v>GGXONLBJamaica</v>
      </c>
      <c r="E3773" s="51" t="s">
        <v>1127</v>
      </c>
      <c r="F3773" s="51" t="s">
        <v>458</v>
      </c>
      <c r="G3773" s="51" t="s">
        <v>459</v>
      </c>
      <c r="H3773" s="51" t="s">
        <v>342</v>
      </c>
      <c r="I3773" s="51" t="s">
        <v>343</v>
      </c>
      <c r="J3773" s="51" t="s">
        <v>1133</v>
      </c>
      <c r="K3773" s="51">
        <v>72.326999999999998</v>
      </c>
      <c r="L3773" s="51">
        <v>111.65900000000001</v>
      </c>
      <c r="M3773" s="51">
        <v>117.242</v>
      </c>
      <c r="N3773" s="51">
        <v>120.79600000000001</v>
      </c>
      <c r="O3773" s="51">
        <v>135.88</v>
      </c>
      <c r="P3773" s="51">
        <v>143.904</v>
      </c>
      <c r="Q3773" s="51">
        <v>153.43899999999999</v>
      </c>
      <c r="R3773" s="51">
        <v>150.892</v>
      </c>
      <c r="S3773" s="51">
        <v>58.433999999999997</v>
      </c>
      <c r="T3773" s="51">
        <v>126.58</v>
      </c>
      <c r="U3773" s="51">
        <v>2020</v>
      </c>
    </row>
    <row r="3774" spans="1:21" ht="15.5">
      <c r="A3774" s="51">
        <v>343</v>
      </c>
      <c r="B3774" s="51" t="s">
        <v>1126</v>
      </c>
      <c r="C3774" s="51" t="s">
        <v>460</v>
      </c>
      <c r="D3774" s="51" t="str">
        <f t="shared" si="58"/>
        <v>GGXONLB_NGDPJamaica</v>
      </c>
      <c r="E3774" s="51" t="s">
        <v>1127</v>
      </c>
      <c r="F3774" s="51" t="s">
        <v>458</v>
      </c>
      <c r="G3774" s="51" t="s">
        <v>459</v>
      </c>
      <c r="H3774" s="51" t="s">
        <v>392</v>
      </c>
      <c r="I3774" s="51"/>
      <c r="J3774" s="51" t="s">
        <v>461</v>
      </c>
      <c r="K3774" s="51">
        <v>5.399</v>
      </c>
      <c r="L3774" s="51">
        <v>7.6360000000000001</v>
      </c>
      <c r="M3774" s="51">
        <v>7.4740000000000002</v>
      </c>
      <c r="N3774" s="51">
        <v>7.1520000000000001</v>
      </c>
      <c r="O3774" s="51">
        <v>7.6</v>
      </c>
      <c r="P3774" s="51">
        <v>7.4619999999999997</v>
      </c>
      <c r="Q3774" s="51">
        <v>7.4729999999999999</v>
      </c>
      <c r="R3774" s="51">
        <v>7.1139999999999999</v>
      </c>
      <c r="S3774" s="51">
        <v>2.96</v>
      </c>
      <c r="T3774" s="51">
        <v>5.84</v>
      </c>
      <c r="U3774" s="51">
        <v>2020</v>
      </c>
    </row>
    <row r="3775" spans="1:21" ht="15.5">
      <c r="A3775" s="51">
        <v>343</v>
      </c>
      <c r="B3775" s="51" t="s">
        <v>1126</v>
      </c>
      <c r="C3775" s="51" t="s">
        <v>462</v>
      </c>
      <c r="D3775" s="51" t="str">
        <f t="shared" si="58"/>
        <v>GGXWDNJamaica</v>
      </c>
      <c r="E3775" s="51" t="s">
        <v>1127</v>
      </c>
      <c r="F3775" s="51" t="s">
        <v>463</v>
      </c>
      <c r="G3775" s="51" t="s">
        <v>464</v>
      </c>
      <c r="H3775" s="51" t="s">
        <v>342</v>
      </c>
      <c r="I3775" s="51" t="s">
        <v>343</v>
      </c>
      <c r="J3775" s="51"/>
      <c r="K3775" s="51"/>
      <c r="L3775" s="51"/>
      <c r="M3775" s="51"/>
      <c r="N3775" s="51"/>
      <c r="O3775" s="51"/>
      <c r="P3775" s="51"/>
      <c r="Q3775" s="51"/>
      <c r="R3775" s="51"/>
      <c r="S3775" s="51"/>
      <c r="T3775" s="51"/>
      <c r="U3775" s="51"/>
    </row>
    <row r="3776" spans="1:21" ht="15.5">
      <c r="A3776" s="51">
        <v>343</v>
      </c>
      <c r="B3776" s="51" t="s">
        <v>1126</v>
      </c>
      <c r="C3776" s="51" t="s">
        <v>465</v>
      </c>
      <c r="D3776" s="51" t="str">
        <f t="shared" si="58"/>
        <v>GGXWDN_NGDPJamaica</v>
      </c>
      <c r="E3776" s="51" t="s">
        <v>1127</v>
      </c>
      <c r="F3776" s="51" t="s">
        <v>463</v>
      </c>
      <c r="G3776" s="51" t="s">
        <v>464</v>
      </c>
      <c r="H3776" s="51" t="s">
        <v>392</v>
      </c>
      <c r="I3776" s="51"/>
      <c r="J3776" s="51"/>
      <c r="K3776" s="51"/>
      <c r="L3776" s="51"/>
      <c r="M3776" s="51"/>
      <c r="N3776" s="51"/>
      <c r="O3776" s="51"/>
      <c r="P3776" s="51"/>
      <c r="Q3776" s="51"/>
      <c r="R3776" s="51"/>
      <c r="S3776" s="51"/>
      <c r="T3776" s="51"/>
      <c r="U3776" s="51"/>
    </row>
    <row r="3777" spans="1:21" ht="15.5">
      <c r="A3777" s="51">
        <v>343</v>
      </c>
      <c r="B3777" s="51" t="s">
        <v>1126</v>
      </c>
      <c r="C3777" s="51" t="s">
        <v>466</v>
      </c>
      <c r="D3777" s="51" t="str">
        <f t="shared" si="58"/>
        <v>GGXWDGJamaica</v>
      </c>
      <c r="E3777" s="51" t="s">
        <v>1127</v>
      </c>
      <c r="F3777" s="51" t="s">
        <v>467</v>
      </c>
      <c r="G3777" s="51" t="s">
        <v>468</v>
      </c>
      <c r="H3777" s="51" t="s">
        <v>342</v>
      </c>
      <c r="I3777" s="51" t="s">
        <v>343</v>
      </c>
      <c r="J3777" s="51" t="s">
        <v>1133</v>
      </c>
      <c r="K3777" s="51">
        <v>1927.6</v>
      </c>
      <c r="L3777" s="51">
        <v>2028.81</v>
      </c>
      <c r="M3777" s="51">
        <v>2163.1</v>
      </c>
      <c r="N3777" s="51">
        <v>2058.44</v>
      </c>
      <c r="O3777" s="51">
        <v>2032.78</v>
      </c>
      <c r="P3777" s="51">
        <v>1952.1</v>
      </c>
      <c r="Q3777" s="51">
        <v>1938.01</v>
      </c>
      <c r="R3777" s="51">
        <v>1999.33</v>
      </c>
      <c r="S3777" s="51">
        <v>2084.3200000000002</v>
      </c>
      <c r="T3777" s="51">
        <v>2091.61</v>
      </c>
      <c r="U3777" s="51">
        <v>2020</v>
      </c>
    </row>
    <row r="3778" spans="1:21" ht="15.5">
      <c r="A3778" s="51">
        <v>343</v>
      </c>
      <c r="B3778" s="51" t="s">
        <v>1126</v>
      </c>
      <c r="C3778" s="51" t="s">
        <v>469</v>
      </c>
      <c r="D3778" s="51" t="str">
        <f t="shared" si="58"/>
        <v>GGXWDG_NGDPJamaica</v>
      </c>
      <c r="E3778" s="51" t="s">
        <v>1127</v>
      </c>
      <c r="F3778" s="51" t="s">
        <v>467</v>
      </c>
      <c r="G3778" s="51" t="s">
        <v>468</v>
      </c>
      <c r="H3778" s="51" t="s">
        <v>392</v>
      </c>
      <c r="I3778" s="51"/>
      <c r="J3778" s="51" t="s">
        <v>470</v>
      </c>
      <c r="K3778" s="51">
        <v>143.89500000000001</v>
      </c>
      <c r="L3778" s="51">
        <v>138.73500000000001</v>
      </c>
      <c r="M3778" s="51">
        <v>137.892</v>
      </c>
      <c r="N3778" s="51">
        <v>121.878</v>
      </c>
      <c r="O3778" s="51">
        <v>113.69499999999999</v>
      </c>
      <c r="P3778" s="51">
        <v>101.22499999999999</v>
      </c>
      <c r="Q3778" s="51">
        <v>94.385999999999996</v>
      </c>
      <c r="R3778" s="51">
        <v>94.257999999999996</v>
      </c>
      <c r="S3778" s="51">
        <v>105.583</v>
      </c>
      <c r="T3778" s="51">
        <v>96.5</v>
      </c>
      <c r="U3778" s="51">
        <v>2020</v>
      </c>
    </row>
    <row r="3779" spans="1:21" ht="15.5">
      <c r="A3779" s="51">
        <v>343</v>
      </c>
      <c r="B3779" s="51" t="s">
        <v>1126</v>
      </c>
      <c r="C3779" s="51" t="s">
        <v>471</v>
      </c>
      <c r="D3779" s="51" t="str">
        <f t="shared" ref="D3779:D3842" si="59">C3779&amp;E3779</f>
        <v>NGDP_FYJamaica</v>
      </c>
      <c r="E3779" s="51" t="s">
        <v>1127</v>
      </c>
      <c r="F3779" s="51" t="s">
        <v>472</v>
      </c>
      <c r="G3779" s="51" t="s">
        <v>473</v>
      </c>
      <c r="H3779" s="51" t="s">
        <v>342</v>
      </c>
      <c r="I3779" s="51" t="s">
        <v>343</v>
      </c>
      <c r="J3779" s="51" t="s">
        <v>1133</v>
      </c>
      <c r="K3779" s="51">
        <v>1339.59</v>
      </c>
      <c r="L3779" s="51">
        <v>1462.36</v>
      </c>
      <c r="M3779" s="51">
        <v>1568.7</v>
      </c>
      <c r="N3779" s="51">
        <v>1688.93</v>
      </c>
      <c r="O3779" s="51">
        <v>1787.92</v>
      </c>
      <c r="P3779" s="51">
        <v>1928.48</v>
      </c>
      <c r="Q3779" s="51">
        <v>2053.2800000000002</v>
      </c>
      <c r="R3779" s="51">
        <v>2121.13</v>
      </c>
      <c r="S3779" s="51">
        <v>1974.11</v>
      </c>
      <c r="T3779" s="51">
        <v>2167.46</v>
      </c>
      <c r="U3779" s="51">
        <v>2020</v>
      </c>
    </row>
    <row r="3780" spans="1:21" ht="15.5">
      <c r="A3780" s="51">
        <v>343</v>
      </c>
      <c r="B3780" s="51" t="s">
        <v>1126</v>
      </c>
      <c r="C3780" s="51" t="s">
        <v>474</v>
      </c>
      <c r="D3780" s="51" t="str">
        <f t="shared" si="59"/>
        <v>BCAJamaica</v>
      </c>
      <c r="E3780" s="51" t="s">
        <v>1127</v>
      </c>
      <c r="F3780" s="51" t="s">
        <v>475</v>
      </c>
      <c r="G3780" s="51" t="s">
        <v>476</v>
      </c>
      <c r="H3780" s="51" t="s">
        <v>352</v>
      </c>
      <c r="I3780" s="51" t="s">
        <v>343</v>
      </c>
      <c r="J3780" s="51" t="s">
        <v>1134</v>
      </c>
      <c r="K3780" s="51">
        <v>-1.44</v>
      </c>
      <c r="L3780" s="51">
        <v>-1.357</v>
      </c>
      <c r="M3780" s="51">
        <v>-1.1140000000000001</v>
      </c>
      <c r="N3780" s="51">
        <v>-0.43</v>
      </c>
      <c r="O3780" s="51">
        <v>-4.2999999999999997E-2</v>
      </c>
      <c r="P3780" s="51">
        <v>-0.39600000000000002</v>
      </c>
      <c r="Q3780" s="51">
        <v>-0.24399999999999999</v>
      </c>
      <c r="R3780" s="51">
        <v>-0.31900000000000001</v>
      </c>
      <c r="S3780" s="51">
        <v>-0.108</v>
      </c>
      <c r="T3780" s="51">
        <v>-0.59699999999999998</v>
      </c>
      <c r="U3780" s="51">
        <v>2019</v>
      </c>
    </row>
    <row r="3781" spans="1:21" ht="15.5">
      <c r="A3781" s="51">
        <v>343</v>
      </c>
      <c r="B3781" s="51" t="s">
        <v>1126</v>
      </c>
      <c r="C3781" s="51" t="s">
        <v>478</v>
      </c>
      <c r="D3781" s="51" t="str">
        <f t="shared" si="59"/>
        <v>BCA_NGDPDJamaica</v>
      </c>
      <c r="E3781" s="51" t="s">
        <v>1127</v>
      </c>
      <c r="F3781" s="51" t="s">
        <v>475</v>
      </c>
      <c r="G3781" s="51" t="s">
        <v>476</v>
      </c>
      <c r="H3781" s="51" t="s">
        <v>392</v>
      </c>
      <c r="I3781" s="51"/>
      <c r="J3781" s="51" t="s">
        <v>479</v>
      </c>
      <c r="K3781" s="51">
        <v>-9.7539999999999996</v>
      </c>
      <c r="L3781" s="51">
        <v>-9.5459999999999994</v>
      </c>
      <c r="M3781" s="51">
        <v>-8.0370000000000008</v>
      </c>
      <c r="N3781" s="51">
        <v>-3.0390000000000001</v>
      </c>
      <c r="O3781" s="51">
        <v>-0.308</v>
      </c>
      <c r="P3781" s="51">
        <v>-2.6869999999999998</v>
      </c>
      <c r="Q3781" s="51">
        <v>-1.5589999999999999</v>
      </c>
      <c r="R3781" s="51">
        <v>-2.0150000000000001</v>
      </c>
      <c r="S3781" s="51">
        <v>-0.77300000000000002</v>
      </c>
      <c r="T3781" s="51">
        <v>-4.09</v>
      </c>
      <c r="U3781" s="51">
        <v>2019</v>
      </c>
    </row>
    <row r="3782" spans="1:21" ht="15.5">
      <c r="A3782" s="51">
        <v>158</v>
      </c>
      <c r="B3782" s="51" t="s">
        <v>1135</v>
      </c>
      <c r="C3782" s="51" t="s">
        <v>338</v>
      </c>
      <c r="D3782" s="51" t="str">
        <f t="shared" si="59"/>
        <v>NGDP_RJapan</v>
      </c>
      <c r="E3782" s="51" t="s">
        <v>191</v>
      </c>
      <c r="F3782" s="51" t="s">
        <v>340</v>
      </c>
      <c r="G3782" s="51" t="s">
        <v>341</v>
      </c>
      <c r="H3782" s="51" t="s">
        <v>342</v>
      </c>
      <c r="I3782" s="51" t="s">
        <v>343</v>
      </c>
      <c r="J3782" s="51" t="s">
        <v>1136</v>
      </c>
      <c r="K3782" s="51">
        <v>517864.3</v>
      </c>
      <c r="L3782" s="51">
        <v>528248.1</v>
      </c>
      <c r="M3782" s="51">
        <v>529812.69999999995</v>
      </c>
      <c r="N3782" s="51">
        <v>538081.30000000005</v>
      </c>
      <c r="O3782" s="51">
        <v>542137.5</v>
      </c>
      <c r="P3782" s="51">
        <v>551220</v>
      </c>
      <c r="Q3782" s="51">
        <v>554300.6</v>
      </c>
      <c r="R3782" s="51">
        <v>555798.9</v>
      </c>
      <c r="S3782" s="51">
        <v>528952</v>
      </c>
      <c r="T3782" s="51">
        <v>546155.23</v>
      </c>
      <c r="U3782" s="51">
        <v>2020</v>
      </c>
    </row>
    <row r="3783" spans="1:21" ht="15.5">
      <c r="A3783" s="51">
        <v>158</v>
      </c>
      <c r="B3783" s="51" t="s">
        <v>1135</v>
      </c>
      <c r="C3783" s="51" t="s">
        <v>345</v>
      </c>
      <c r="D3783" s="51" t="str">
        <f t="shared" si="59"/>
        <v>NGDP_RPCHJapan</v>
      </c>
      <c r="E3783" s="51" t="s">
        <v>191</v>
      </c>
      <c r="F3783" s="51" t="s">
        <v>340</v>
      </c>
      <c r="G3783" s="51" t="s">
        <v>346</v>
      </c>
      <c r="H3783" s="51" t="s">
        <v>347</v>
      </c>
      <c r="I3783" s="51"/>
      <c r="J3783" s="51" t="s">
        <v>348</v>
      </c>
      <c r="K3783" s="51">
        <v>1.375</v>
      </c>
      <c r="L3783" s="51">
        <v>2.0049999999999999</v>
      </c>
      <c r="M3783" s="51">
        <v>0.29599999999999999</v>
      </c>
      <c r="N3783" s="51">
        <v>1.5609999999999999</v>
      </c>
      <c r="O3783" s="51">
        <v>0.754</v>
      </c>
      <c r="P3783" s="51">
        <v>1.675</v>
      </c>
      <c r="Q3783" s="51">
        <v>0.55900000000000005</v>
      </c>
      <c r="R3783" s="51">
        <v>0.27</v>
      </c>
      <c r="S3783" s="51">
        <v>-4.83</v>
      </c>
      <c r="T3783" s="51">
        <v>3.2519999999999998</v>
      </c>
      <c r="U3783" s="51">
        <v>2020</v>
      </c>
    </row>
    <row r="3784" spans="1:21" ht="15.5">
      <c r="A3784" s="51">
        <v>158</v>
      </c>
      <c r="B3784" s="51" t="s">
        <v>1135</v>
      </c>
      <c r="C3784" s="51" t="s">
        <v>349</v>
      </c>
      <c r="D3784" s="51" t="str">
        <f t="shared" si="59"/>
        <v>NGDPJapan</v>
      </c>
      <c r="E3784" s="51" t="s">
        <v>191</v>
      </c>
      <c r="F3784" s="51" t="s">
        <v>155</v>
      </c>
      <c r="G3784" s="51" t="s">
        <v>350</v>
      </c>
      <c r="H3784" s="51" t="s">
        <v>342</v>
      </c>
      <c r="I3784" s="51" t="s">
        <v>343</v>
      </c>
      <c r="J3784" s="51" t="s">
        <v>1136</v>
      </c>
      <c r="K3784" s="51">
        <v>500474.8</v>
      </c>
      <c r="L3784" s="51">
        <v>508700.6</v>
      </c>
      <c r="M3784" s="51">
        <v>518811.1</v>
      </c>
      <c r="N3784" s="51">
        <v>538032.30000000005</v>
      </c>
      <c r="O3784" s="51">
        <v>544364.6</v>
      </c>
      <c r="P3784" s="51">
        <v>553073</v>
      </c>
      <c r="Q3784" s="51">
        <v>556189.6</v>
      </c>
      <c r="R3784" s="51">
        <v>561266.9</v>
      </c>
      <c r="S3784" s="51">
        <v>539071.6</v>
      </c>
      <c r="T3784" s="51">
        <v>560059.18999999994</v>
      </c>
      <c r="U3784" s="51">
        <v>2020</v>
      </c>
    </row>
    <row r="3785" spans="1:21" ht="15.5">
      <c r="A3785" s="51">
        <v>158</v>
      </c>
      <c r="B3785" s="51" t="s">
        <v>1135</v>
      </c>
      <c r="C3785" s="51" t="s">
        <v>157</v>
      </c>
      <c r="D3785" s="51" t="str">
        <f t="shared" si="59"/>
        <v>NGDPDJapan</v>
      </c>
      <c r="E3785" s="51" t="s">
        <v>191</v>
      </c>
      <c r="F3785" s="51" t="s">
        <v>155</v>
      </c>
      <c r="G3785" s="51" t="s">
        <v>351</v>
      </c>
      <c r="H3785" s="51" t="s">
        <v>352</v>
      </c>
      <c r="I3785" s="51" t="s">
        <v>343</v>
      </c>
      <c r="J3785" s="51" t="s">
        <v>353</v>
      </c>
      <c r="K3785" s="51">
        <v>6272.36</v>
      </c>
      <c r="L3785" s="51">
        <v>5212.33</v>
      </c>
      <c r="M3785" s="51">
        <v>4897</v>
      </c>
      <c r="N3785" s="51">
        <v>4444.93</v>
      </c>
      <c r="O3785" s="51">
        <v>5003.68</v>
      </c>
      <c r="P3785" s="51">
        <v>4930.84</v>
      </c>
      <c r="Q3785" s="51">
        <v>5036.8900000000003</v>
      </c>
      <c r="R3785" s="51">
        <v>5148.78</v>
      </c>
      <c r="S3785" s="51">
        <v>5048.6899999999996</v>
      </c>
      <c r="T3785" s="51">
        <v>5378.14</v>
      </c>
      <c r="U3785" s="51">
        <v>2020</v>
      </c>
    </row>
    <row r="3786" spans="1:21" ht="15.5">
      <c r="A3786" s="51">
        <v>158</v>
      </c>
      <c r="B3786" s="51" t="s">
        <v>1135</v>
      </c>
      <c r="C3786" s="51" t="s">
        <v>354</v>
      </c>
      <c r="D3786" s="51" t="str">
        <f t="shared" si="59"/>
        <v>PPPGDPJapan</v>
      </c>
      <c r="E3786" s="51" t="s">
        <v>191</v>
      </c>
      <c r="F3786" s="51" t="s">
        <v>155</v>
      </c>
      <c r="G3786" s="51" t="s">
        <v>355</v>
      </c>
      <c r="H3786" s="51" t="s">
        <v>356</v>
      </c>
      <c r="I3786" s="51" t="s">
        <v>343</v>
      </c>
      <c r="J3786" s="51" t="s">
        <v>353</v>
      </c>
      <c r="K3786" s="51">
        <v>4799.6099999999997</v>
      </c>
      <c r="L3786" s="51">
        <v>5021.59</v>
      </c>
      <c r="M3786" s="51">
        <v>5034.46</v>
      </c>
      <c r="N3786" s="51">
        <v>5200.91</v>
      </c>
      <c r="O3786" s="51">
        <v>5159.7299999999996</v>
      </c>
      <c r="P3786" s="51">
        <v>5248.42</v>
      </c>
      <c r="Q3786" s="51">
        <v>5404.47</v>
      </c>
      <c r="R3786" s="51">
        <v>5515.82</v>
      </c>
      <c r="S3786" s="51">
        <v>5313.02</v>
      </c>
      <c r="T3786" s="51">
        <v>5585.79</v>
      </c>
      <c r="U3786" s="51">
        <v>2020</v>
      </c>
    </row>
    <row r="3787" spans="1:21" ht="15.5">
      <c r="A3787" s="51">
        <v>158</v>
      </c>
      <c r="B3787" s="51" t="s">
        <v>1135</v>
      </c>
      <c r="C3787" s="51" t="s">
        <v>357</v>
      </c>
      <c r="D3787" s="51" t="str">
        <f t="shared" si="59"/>
        <v>NGDP_DJapan</v>
      </c>
      <c r="E3787" s="51" t="s">
        <v>191</v>
      </c>
      <c r="F3787" s="51" t="s">
        <v>358</v>
      </c>
      <c r="G3787" s="51" t="s">
        <v>359</v>
      </c>
      <c r="H3787" s="51" t="s">
        <v>360</v>
      </c>
      <c r="I3787" s="51"/>
      <c r="J3787" s="51" t="s">
        <v>361</v>
      </c>
      <c r="K3787" s="51">
        <v>96.641999999999996</v>
      </c>
      <c r="L3787" s="51">
        <v>96.3</v>
      </c>
      <c r="M3787" s="51">
        <v>97.923000000000002</v>
      </c>
      <c r="N3787" s="51">
        <v>99.991</v>
      </c>
      <c r="O3787" s="51">
        <v>100.411</v>
      </c>
      <c r="P3787" s="51">
        <v>100.336</v>
      </c>
      <c r="Q3787" s="51">
        <v>100.34099999999999</v>
      </c>
      <c r="R3787" s="51">
        <v>100.98399999999999</v>
      </c>
      <c r="S3787" s="51">
        <v>101.913</v>
      </c>
      <c r="T3787" s="51">
        <v>102.54600000000001</v>
      </c>
      <c r="U3787" s="51">
        <v>2020</v>
      </c>
    </row>
    <row r="3788" spans="1:21" ht="15.5">
      <c r="A3788" s="51">
        <v>158</v>
      </c>
      <c r="B3788" s="51" t="s">
        <v>1135</v>
      </c>
      <c r="C3788" s="51" t="s">
        <v>362</v>
      </c>
      <c r="D3788" s="51" t="str">
        <f t="shared" si="59"/>
        <v>NGDPRPCJapan</v>
      </c>
      <c r="E3788" s="51" t="s">
        <v>191</v>
      </c>
      <c r="F3788" s="51" t="s">
        <v>363</v>
      </c>
      <c r="G3788" s="51" t="s">
        <v>364</v>
      </c>
      <c r="H3788" s="51" t="s">
        <v>342</v>
      </c>
      <c r="I3788" s="51" t="s">
        <v>333</v>
      </c>
      <c r="J3788" s="51" t="s">
        <v>365</v>
      </c>
      <c r="K3788" s="51">
        <v>4060032.89</v>
      </c>
      <c r="L3788" s="51">
        <v>4148569.72</v>
      </c>
      <c r="M3788" s="51">
        <v>4167831.84</v>
      </c>
      <c r="N3788" s="51">
        <v>4237611.3899999997</v>
      </c>
      <c r="O3788" s="51">
        <v>4270141.34</v>
      </c>
      <c r="P3788" s="51">
        <v>4349012.99</v>
      </c>
      <c r="Q3788" s="51">
        <v>4381984.58</v>
      </c>
      <c r="R3788" s="51">
        <v>4404443.45</v>
      </c>
      <c r="S3788" s="51">
        <v>4206111.04</v>
      </c>
      <c r="T3788" s="51">
        <v>4359354.72</v>
      </c>
      <c r="U3788" s="51">
        <v>2015</v>
      </c>
    </row>
    <row r="3789" spans="1:21" ht="15.5">
      <c r="A3789" s="51">
        <v>158</v>
      </c>
      <c r="B3789" s="51" t="s">
        <v>1135</v>
      </c>
      <c r="C3789" s="51" t="s">
        <v>366</v>
      </c>
      <c r="D3789" s="51" t="str">
        <f t="shared" si="59"/>
        <v>NGDPRPPPPCJapan</v>
      </c>
      <c r="E3789" s="51" t="s">
        <v>191</v>
      </c>
      <c r="F3789" s="51" t="s">
        <v>363</v>
      </c>
      <c r="G3789" s="51" t="s">
        <v>367</v>
      </c>
      <c r="H3789" s="51" t="s">
        <v>368</v>
      </c>
      <c r="I3789" s="51" t="s">
        <v>333</v>
      </c>
      <c r="J3789" s="51" t="s">
        <v>365</v>
      </c>
      <c r="K3789" s="51">
        <v>38657.440000000002</v>
      </c>
      <c r="L3789" s="51">
        <v>39500.44</v>
      </c>
      <c r="M3789" s="51">
        <v>39683.85</v>
      </c>
      <c r="N3789" s="51">
        <v>40348.25</v>
      </c>
      <c r="O3789" s="51">
        <v>40657.980000000003</v>
      </c>
      <c r="P3789" s="51">
        <v>41408.949999999997</v>
      </c>
      <c r="Q3789" s="51">
        <v>41722.89</v>
      </c>
      <c r="R3789" s="51">
        <v>41936.730000000003</v>
      </c>
      <c r="S3789" s="51">
        <v>40048.32</v>
      </c>
      <c r="T3789" s="51">
        <v>41507.42</v>
      </c>
      <c r="U3789" s="51">
        <v>2015</v>
      </c>
    </row>
    <row r="3790" spans="1:21" ht="15.5">
      <c r="A3790" s="51">
        <v>158</v>
      </c>
      <c r="B3790" s="51" t="s">
        <v>1135</v>
      </c>
      <c r="C3790" s="51" t="s">
        <v>369</v>
      </c>
      <c r="D3790" s="51" t="str">
        <f t="shared" si="59"/>
        <v>NGDPPCJapan</v>
      </c>
      <c r="E3790" s="51" t="s">
        <v>191</v>
      </c>
      <c r="F3790" s="51" t="s">
        <v>370</v>
      </c>
      <c r="G3790" s="51" t="s">
        <v>371</v>
      </c>
      <c r="H3790" s="51" t="s">
        <v>342</v>
      </c>
      <c r="I3790" s="51" t="s">
        <v>333</v>
      </c>
      <c r="J3790" s="51" t="s">
        <v>372</v>
      </c>
      <c r="K3790" s="51">
        <v>3923699.99</v>
      </c>
      <c r="L3790" s="51">
        <v>3995054.42</v>
      </c>
      <c r="M3790" s="51">
        <v>4081286.51</v>
      </c>
      <c r="N3790" s="51">
        <v>4237225.49</v>
      </c>
      <c r="O3790" s="51">
        <v>4287683.07</v>
      </c>
      <c r="P3790" s="51">
        <v>4363632.78</v>
      </c>
      <c r="Q3790" s="51">
        <v>4396917.9400000004</v>
      </c>
      <c r="R3790" s="51">
        <v>4447774.76</v>
      </c>
      <c r="S3790" s="51">
        <v>4286579.9000000004</v>
      </c>
      <c r="T3790" s="51">
        <v>4470334.75</v>
      </c>
      <c r="U3790" s="51">
        <v>2015</v>
      </c>
    </row>
    <row r="3791" spans="1:21" ht="15.5">
      <c r="A3791" s="51">
        <v>158</v>
      </c>
      <c r="B3791" s="51" t="s">
        <v>1135</v>
      </c>
      <c r="C3791" s="51" t="s">
        <v>373</v>
      </c>
      <c r="D3791" s="51" t="str">
        <f t="shared" si="59"/>
        <v>NGDPDPCJapan</v>
      </c>
      <c r="E3791" s="51" t="s">
        <v>191</v>
      </c>
      <c r="F3791" s="51" t="s">
        <v>370</v>
      </c>
      <c r="G3791" s="51" t="s">
        <v>374</v>
      </c>
      <c r="H3791" s="51" t="s">
        <v>352</v>
      </c>
      <c r="I3791" s="51" t="s">
        <v>333</v>
      </c>
      <c r="J3791" s="51" t="s">
        <v>372</v>
      </c>
      <c r="K3791" s="51">
        <v>49175.05</v>
      </c>
      <c r="L3791" s="51">
        <v>40934.76</v>
      </c>
      <c r="M3791" s="51">
        <v>38522.769999999997</v>
      </c>
      <c r="N3791" s="51">
        <v>35005.660000000003</v>
      </c>
      <c r="O3791" s="51">
        <v>39411.42</v>
      </c>
      <c r="P3791" s="51">
        <v>38903.300000000003</v>
      </c>
      <c r="Q3791" s="51">
        <v>39818.800000000003</v>
      </c>
      <c r="R3791" s="51">
        <v>40801.660000000003</v>
      </c>
      <c r="S3791" s="51">
        <v>40146.07</v>
      </c>
      <c r="T3791" s="51">
        <v>42927.73</v>
      </c>
      <c r="U3791" s="51">
        <v>2015</v>
      </c>
    </row>
    <row r="3792" spans="1:21" ht="15.5">
      <c r="A3792" s="51">
        <v>158</v>
      </c>
      <c r="B3792" s="51" t="s">
        <v>1135</v>
      </c>
      <c r="C3792" s="51" t="s">
        <v>375</v>
      </c>
      <c r="D3792" s="51" t="str">
        <f t="shared" si="59"/>
        <v>PPPPCJapan</v>
      </c>
      <c r="E3792" s="51" t="s">
        <v>191</v>
      </c>
      <c r="F3792" s="51" t="s">
        <v>370</v>
      </c>
      <c r="G3792" s="51" t="s">
        <v>376</v>
      </c>
      <c r="H3792" s="51" t="s">
        <v>356</v>
      </c>
      <c r="I3792" s="51" t="s">
        <v>333</v>
      </c>
      <c r="J3792" s="51" t="s">
        <v>372</v>
      </c>
      <c r="K3792" s="51">
        <v>37628.76</v>
      </c>
      <c r="L3792" s="51">
        <v>39436.81</v>
      </c>
      <c r="M3792" s="51">
        <v>39604.120000000003</v>
      </c>
      <c r="N3792" s="51">
        <v>40959.269999999997</v>
      </c>
      <c r="O3792" s="51">
        <v>40640.54</v>
      </c>
      <c r="P3792" s="51">
        <v>41408.949999999997</v>
      </c>
      <c r="Q3792" s="51">
        <v>42724.65</v>
      </c>
      <c r="R3792" s="51">
        <v>43710.26</v>
      </c>
      <c r="S3792" s="51">
        <v>42248</v>
      </c>
      <c r="T3792" s="51">
        <v>44585.17</v>
      </c>
      <c r="U3792" s="51">
        <v>2015</v>
      </c>
    </row>
    <row r="3793" spans="1:21" ht="15.5">
      <c r="A3793" s="51">
        <v>158</v>
      </c>
      <c r="B3793" s="51" t="s">
        <v>1135</v>
      </c>
      <c r="C3793" s="51" t="s">
        <v>377</v>
      </c>
      <c r="D3793" s="51" t="str">
        <f t="shared" si="59"/>
        <v>NGAP_NPGDPJapan</v>
      </c>
      <c r="E3793" s="51" t="s">
        <v>191</v>
      </c>
      <c r="F3793" s="51" t="s">
        <v>378</v>
      </c>
      <c r="G3793" s="51" t="s">
        <v>379</v>
      </c>
      <c r="H3793" s="51" t="s">
        <v>380</v>
      </c>
      <c r="I3793" s="51"/>
      <c r="J3793" s="51" t="s">
        <v>348</v>
      </c>
      <c r="K3793" s="51">
        <v>-3.2149999999999999</v>
      </c>
      <c r="L3793" s="51">
        <v>-1.895</v>
      </c>
      <c r="M3793" s="51">
        <v>-2.29</v>
      </c>
      <c r="N3793" s="51">
        <v>-1.5489999999999999</v>
      </c>
      <c r="O3793" s="51">
        <v>-1.4550000000000001</v>
      </c>
      <c r="P3793" s="51">
        <v>-0.53400000000000003</v>
      </c>
      <c r="Q3793" s="51">
        <v>-0.90700000000000003</v>
      </c>
      <c r="R3793" s="51">
        <v>-1.53</v>
      </c>
      <c r="S3793" s="51">
        <v>-2.6859999999999999</v>
      </c>
      <c r="T3793" s="51">
        <v>-1.5409999999999999</v>
      </c>
      <c r="U3793" s="51">
        <v>2020</v>
      </c>
    </row>
    <row r="3794" spans="1:21" ht="15.5">
      <c r="A3794" s="51">
        <v>158</v>
      </c>
      <c r="B3794" s="51" t="s">
        <v>1135</v>
      </c>
      <c r="C3794" s="51" t="s">
        <v>381</v>
      </c>
      <c r="D3794" s="51" t="str">
        <f t="shared" si="59"/>
        <v>PPPSHJapan</v>
      </c>
      <c r="E3794" s="51" t="s">
        <v>191</v>
      </c>
      <c r="F3794" s="51" t="s">
        <v>382</v>
      </c>
      <c r="G3794" s="51" t="s">
        <v>383</v>
      </c>
      <c r="H3794" s="51" t="s">
        <v>384</v>
      </c>
      <c r="I3794" s="51"/>
      <c r="J3794" s="51" t="s">
        <v>353</v>
      </c>
      <c r="K3794" s="51">
        <v>4.7930000000000001</v>
      </c>
      <c r="L3794" s="51">
        <v>4.78</v>
      </c>
      <c r="M3794" s="51">
        <v>4.6189999999999998</v>
      </c>
      <c r="N3794" s="51">
        <v>4.6740000000000004</v>
      </c>
      <c r="O3794" s="51">
        <v>4.4660000000000002</v>
      </c>
      <c r="P3794" s="51">
        <v>4.3129999999999997</v>
      </c>
      <c r="Q3794" s="51">
        <v>4.1909999999999998</v>
      </c>
      <c r="R3794" s="51">
        <v>4.0919999999999996</v>
      </c>
      <c r="S3794" s="51">
        <v>4.0359999999999996</v>
      </c>
      <c r="T3794" s="51">
        <v>3.9350000000000001</v>
      </c>
      <c r="U3794" s="51">
        <v>2020</v>
      </c>
    </row>
    <row r="3795" spans="1:21" ht="15.5">
      <c r="A3795" s="51">
        <v>158</v>
      </c>
      <c r="B3795" s="51" t="s">
        <v>1135</v>
      </c>
      <c r="C3795" s="51" t="s">
        <v>385</v>
      </c>
      <c r="D3795" s="51" t="str">
        <f t="shared" si="59"/>
        <v>PPPEXJapan</v>
      </c>
      <c r="E3795" s="51" t="s">
        <v>191</v>
      </c>
      <c r="F3795" s="51" t="s">
        <v>386</v>
      </c>
      <c r="G3795" s="51" t="s">
        <v>387</v>
      </c>
      <c r="H3795" s="51" t="s">
        <v>388</v>
      </c>
      <c r="I3795" s="51"/>
      <c r="J3795" s="51" t="s">
        <v>353</v>
      </c>
      <c r="K3795" s="51">
        <v>104.274</v>
      </c>
      <c r="L3795" s="51">
        <v>101.303</v>
      </c>
      <c r="M3795" s="51">
        <v>103.05200000000001</v>
      </c>
      <c r="N3795" s="51">
        <v>103.45</v>
      </c>
      <c r="O3795" s="51">
        <v>105.503</v>
      </c>
      <c r="P3795" s="51">
        <v>105.379</v>
      </c>
      <c r="Q3795" s="51">
        <v>102.913</v>
      </c>
      <c r="R3795" s="51">
        <v>101.756</v>
      </c>
      <c r="S3795" s="51">
        <v>101.462</v>
      </c>
      <c r="T3795" s="51">
        <v>100.265</v>
      </c>
      <c r="U3795" s="51">
        <v>2020</v>
      </c>
    </row>
    <row r="3796" spans="1:21" ht="15.5">
      <c r="A3796" s="51">
        <v>158</v>
      </c>
      <c r="B3796" s="51" t="s">
        <v>1135</v>
      </c>
      <c r="C3796" s="51" t="s">
        <v>389</v>
      </c>
      <c r="D3796" s="51" t="str">
        <f t="shared" si="59"/>
        <v>NID_NGDPJapan</v>
      </c>
      <c r="E3796" s="51" t="s">
        <v>191</v>
      </c>
      <c r="F3796" s="51" t="s">
        <v>390</v>
      </c>
      <c r="G3796" s="51" t="s">
        <v>391</v>
      </c>
      <c r="H3796" s="51" t="s">
        <v>392</v>
      </c>
      <c r="I3796" s="51"/>
      <c r="J3796" s="51" t="s">
        <v>1136</v>
      </c>
      <c r="K3796" s="51">
        <v>24.004999999999999</v>
      </c>
      <c r="L3796" s="51">
        <v>24.417999999999999</v>
      </c>
      <c r="M3796" s="51">
        <v>25.036000000000001</v>
      </c>
      <c r="N3796" s="51">
        <v>25.164999999999999</v>
      </c>
      <c r="O3796" s="51">
        <v>24.835999999999999</v>
      </c>
      <c r="P3796" s="51">
        <v>25.215</v>
      </c>
      <c r="Q3796" s="51">
        <v>25.556000000000001</v>
      </c>
      <c r="R3796" s="51">
        <v>25.754999999999999</v>
      </c>
      <c r="S3796" s="51">
        <v>25.545999999999999</v>
      </c>
      <c r="T3796" s="51">
        <v>25.411000000000001</v>
      </c>
      <c r="U3796" s="51">
        <v>2020</v>
      </c>
    </row>
    <row r="3797" spans="1:21" ht="15.5">
      <c r="A3797" s="51">
        <v>158</v>
      </c>
      <c r="B3797" s="51" t="s">
        <v>1135</v>
      </c>
      <c r="C3797" s="51" t="s">
        <v>393</v>
      </c>
      <c r="D3797" s="51" t="str">
        <f t="shared" si="59"/>
        <v>NGSD_NGDPJapan</v>
      </c>
      <c r="E3797" s="51" t="s">
        <v>191</v>
      </c>
      <c r="F3797" s="51" t="s">
        <v>394</v>
      </c>
      <c r="G3797" s="51" t="s">
        <v>395</v>
      </c>
      <c r="H3797" s="51" t="s">
        <v>392</v>
      </c>
      <c r="I3797" s="51"/>
      <c r="J3797" s="51" t="s">
        <v>1136</v>
      </c>
      <c r="K3797" s="51">
        <v>24.957000000000001</v>
      </c>
      <c r="L3797" s="51">
        <v>25.298999999999999</v>
      </c>
      <c r="M3797" s="51">
        <v>25.788</v>
      </c>
      <c r="N3797" s="51">
        <v>28.234999999999999</v>
      </c>
      <c r="O3797" s="51">
        <v>28.791</v>
      </c>
      <c r="P3797" s="51">
        <v>29.341999999999999</v>
      </c>
      <c r="Q3797" s="51">
        <v>29.068000000000001</v>
      </c>
      <c r="R3797" s="51">
        <v>29.407</v>
      </c>
      <c r="S3797" s="51">
        <v>28.831</v>
      </c>
      <c r="T3797" s="51">
        <v>29.038</v>
      </c>
      <c r="U3797" s="51">
        <v>2020</v>
      </c>
    </row>
    <row r="3798" spans="1:21" ht="15.5">
      <c r="A3798" s="51">
        <v>158</v>
      </c>
      <c r="B3798" s="51" t="s">
        <v>1135</v>
      </c>
      <c r="C3798" s="51" t="s">
        <v>396</v>
      </c>
      <c r="D3798" s="51" t="str">
        <f t="shared" si="59"/>
        <v>PCPIJapan</v>
      </c>
      <c r="E3798" s="51" t="s">
        <v>191</v>
      </c>
      <c r="F3798" s="51" t="s">
        <v>397</v>
      </c>
      <c r="G3798" s="51" t="s">
        <v>398</v>
      </c>
      <c r="H3798" s="51" t="s">
        <v>360</v>
      </c>
      <c r="I3798" s="51"/>
      <c r="J3798" s="51" t="s">
        <v>1137</v>
      </c>
      <c r="K3798" s="51">
        <v>96.215999999999994</v>
      </c>
      <c r="L3798" s="51">
        <v>96.546000000000006</v>
      </c>
      <c r="M3798" s="51">
        <v>99.212000000000003</v>
      </c>
      <c r="N3798" s="51">
        <v>99.998000000000005</v>
      </c>
      <c r="O3798" s="51">
        <v>99.882999999999996</v>
      </c>
      <c r="P3798" s="51">
        <v>100.351</v>
      </c>
      <c r="Q3798" s="51">
        <v>101.334</v>
      </c>
      <c r="R3798" s="51">
        <v>101.81699999999999</v>
      </c>
      <c r="S3798" s="51">
        <v>101.8</v>
      </c>
      <c r="T3798" s="51">
        <v>101.93899999999999</v>
      </c>
      <c r="U3798" s="51">
        <v>2020</v>
      </c>
    </row>
    <row r="3799" spans="1:21" ht="15.5">
      <c r="A3799" s="51">
        <v>158</v>
      </c>
      <c r="B3799" s="51" t="s">
        <v>1135</v>
      </c>
      <c r="C3799" s="51" t="s">
        <v>400</v>
      </c>
      <c r="D3799" s="51" t="str">
        <f t="shared" si="59"/>
        <v>PCPIPCHJapan</v>
      </c>
      <c r="E3799" s="51" t="s">
        <v>191</v>
      </c>
      <c r="F3799" s="51" t="s">
        <v>397</v>
      </c>
      <c r="G3799" s="51" t="s">
        <v>401</v>
      </c>
      <c r="H3799" s="51" t="s">
        <v>347</v>
      </c>
      <c r="I3799" s="51"/>
      <c r="J3799" s="51" t="s">
        <v>402</v>
      </c>
      <c r="K3799" s="51">
        <v>-5.6000000000000001E-2</v>
      </c>
      <c r="L3799" s="51">
        <v>0.34300000000000003</v>
      </c>
      <c r="M3799" s="51">
        <v>2.7610000000000001</v>
      </c>
      <c r="N3799" s="51">
        <v>0.79300000000000004</v>
      </c>
      <c r="O3799" s="51">
        <v>-0.115</v>
      </c>
      <c r="P3799" s="51">
        <v>0.46800000000000003</v>
      </c>
      <c r="Q3799" s="51">
        <v>0.97899999999999998</v>
      </c>
      <c r="R3799" s="51">
        <v>0.47699999999999998</v>
      </c>
      <c r="S3799" s="51">
        <v>-1.7000000000000001E-2</v>
      </c>
      <c r="T3799" s="51">
        <v>0.13700000000000001</v>
      </c>
      <c r="U3799" s="51">
        <v>2020</v>
      </c>
    </row>
    <row r="3800" spans="1:21" ht="15.5">
      <c r="A3800" s="51">
        <v>158</v>
      </c>
      <c r="B3800" s="51" t="s">
        <v>1135</v>
      </c>
      <c r="C3800" s="51" t="s">
        <v>403</v>
      </c>
      <c r="D3800" s="51" t="str">
        <f t="shared" si="59"/>
        <v>PCPIEJapan</v>
      </c>
      <c r="E3800" s="51" t="s">
        <v>191</v>
      </c>
      <c r="F3800" s="51" t="s">
        <v>404</v>
      </c>
      <c r="G3800" s="51" t="s">
        <v>405</v>
      </c>
      <c r="H3800" s="51" t="s">
        <v>360</v>
      </c>
      <c r="I3800" s="51"/>
      <c r="J3800" s="51" t="s">
        <v>1137</v>
      </c>
      <c r="K3800" s="51">
        <v>95.938000000000002</v>
      </c>
      <c r="L3800" s="51">
        <v>97.322000000000003</v>
      </c>
      <c r="M3800" s="51">
        <v>99.76</v>
      </c>
      <c r="N3800" s="51">
        <v>99.917000000000002</v>
      </c>
      <c r="O3800" s="51">
        <v>100.203</v>
      </c>
      <c r="P3800" s="51">
        <v>100.758</v>
      </c>
      <c r="Q3800" s="51">
        <v>101.592</v>
      </c>
      <c r="R3800" s="51">
        <v>102.078</v>
      </c>
      <c r="S3800" s="51">
        <v>101.208</v>
      </c>
      <c r="T3800" s="51">
        <v>102.46899999999999</v>
      </c>
      <c r="U3800" s="51">
        <v>2020</v>
      </c>
    </row>
    <row r="3801" spans="1:21" ht="15.5">
      <c r="A3801" s="51">
        <v>158</v>
      </c>
      <c r="B3801" s="51" t="s">
        <v>1135</v>
      </c>
      <c r="C3801" s="51" t="s">
        <v>406</v>
      </c>
      <c r="D3801" s="51" t="str">
        <f t="shared" si="59"/>
        <v>PCPIEPCHJapan</v>
      </c>
      <c r="E3801" s="51" t="s">
        <v>191</v>
      </c>
      <c r="F3801" s="51" t="s">
        <v>404</v>
      </c>
      <c r="G3801" s="51" t="s">
        <v>407</v>
      </c>
      <c r="H3801" s="51" t="s">
        <v>347</v>
      </c>
      <c r="I3801" s="51"/>
      <c r="J3801" s="51" t="s">
        <v>408</v>
      </c>
      <c r="K3801" s="51">
        <v>-0.23899999999999999</v>
      </c>
      <c r="L3801" s="51">
        <v>1.4430000000000001</v>
      </c>
      <c r="M3801" s="51">
        <v>2.5049999999999999</v>
      </c>
      <c r="N3801" s="51">
        <v>0.157</v>
      </c>
      <c r="O3801" s="51">
        <v>0.28599999999999998</v>
      </c>
      <c r="P3801" s="51">
        <v>0.55400000000000005</v>
      </c>
      <c r="Q3801" s="51">
        <v>0.82799999999999996</v>
      </c>
      <c r="R3801" s="51">
        <v>0.47799999999999998</v>
      </c>
      <c r="S3801" s="51">
        <v>-0.85199999999999998</v>
      </c>
      <c r="T3801" s="51">
        <v>1.2450000000000001</v>
      </c>
      <c r="U3801" s="51">
        <v>2020</v>
      </c>
    </row>
    <row r="3802" spans="1:21" ht="15.5">
      <c r="A3802" s="51">
        <v>158</v>
      </c>
      <c r="B3802" s="51" t="s">
        <v>1135</v>
      </c>
      <c r="C3802" s="51" t="s">
        <v>409</v>
      </c>
      <c r="D3802" s="51" t="str">
        <f t="shared" si="59"/>
        <v>FLIBOR6Japan</v>
      </c>
      <c r="E3802" s="51" t="s">
        <v>191</v>
      </c>
      <c r="F3802" s="51" t="s">
        <v>410</v>
      </c>
      <c r="G3802" s="51"/>
      <c r="H3802" s="51" t="s">
        <v>384</v>
      </c>
      <c r="I3802" s="51"/>
      <c r="J3802" s="51"/>
      <c r="K3802" s="51">
        <v>0.32500000000000001</v>
      </c>
      <c r="L3802" s="51">
        <v>0.23599999999999999</v>
      </c>
      <c r="M3802" s="51">
        <v>0.17799999999999999</v>
      </c>
      <c r="N3802" s="51">
        <v>0.13200000000000001</v>
      </c>
      <c r="O3802" s="51">
        <v>1.2999999999999999E-2</v>
      </c>
      <c r="P3802" s="51">
        <v>1.4999999999999999E-2</v>
      </c>
      <c r="Q3802" s="51">
        <v>1.4999999999999999E-2</v>
      </c>
      <c r="R3802" s="51">
        <v>-1.4999999999999999E-2</v>
      </c>
      <c r="S3802" s="51">
        <v>-2.8000000000000001E-2</v>
      </c>
      <c r="T3802" s="51">
        <v>-5.0999999999999997E-2</v>
      </c>
      <c r="U3802" s="51">
        <v>2020</v>
      </c>
    </row>
    <row r="3803" spans="1:21" ht="15.5">
      <c r="A3803" s="51">
        <v>158</v>
      </c>
      <c r="B3803" s="51" t="s">
        <v>1135</v>
      </c>
      <c r="C3803" s="51" t="s">
        <v>411</v>
      </c>
      <c r="D3803" s="51" t="str">
        <f t="shared" si="59"/>
        <v>TM_RPCHJapan</v>
      </c>
      <c r="E3803" s="51" t="s">
        <v>191</v>
      </c>
      <c r="F3803" s="51" t="s">
        <v>412</v>
      </c>
      <c r="G3803" s="51" t="s">
        <v>413</v>
      </c>
      <c r="H3803" s="51" t="s">
        <v>347</v>
      </c>
      <c r="I3803" s="51"/>
      <c r="J3803" s="51" t="s">
        <v>1138</v>
      </c>
      <c r="K3803" s="51">
        <v>5.4530000000000003</v>
      </c>
      <c r="L3803" s="51">
        <v>3.169</v>
      </c>
      <c r="M3803" s="51">
        <v>8.125</v>
      </c>
      <c r="N3803" s="51">
        <v>0.44</v>
      </c>
      <c r="O3803" s="51">
        <v>-1.175</v>
      </c>
      <c r="P3803" s="51">
        <v>3.3069999999999999</v>
      </c>
      <c r="Q3803" s="51">
        <v>3.8140000000000001</v>
      </c>
      <c r="R3803" s="51">
        <v>-0.40899999999999997</v>
      </c>
      <c r="S3803" s="51">
        <v>-6.7880000000000003</v>
      </c>
      <c r="T3803" s="51">
        <v>12.574</v>
      </c>
      <c r="U3803" s="51">
        <v>2020</v>
      </c>
    </row>
    <row r="3804" spans="1:21" ht="15.5">
      <c r="A3804" s="51">
        <v>158</v>
      </c>
      <c r="B3804" s="51" t="s">
        <v>1135</v>
      </c>
      <c r="C3804" s="51" t="s">
        <v>415</v>
      </c>
      <c r="D3804" s="51" t="str">
        <f t="shared" si="59"/>
        <v>TMG_RPCHJapan</v>
      </c>
      <c r="E3804" s="51" t="s">
        <v>191</v>
      </c>
      <c r="F3804" s="51" t="s">
        <v>416</v>
      </c>
      <c r="G3804" s="51" t="s">
        <v>417</v>
      </c>
      <c r="H3804" s="51" t="s">
        <v>347</v>
      </c>
      <c r="I3804" s="51"/>
      <c r="J3804" s="51" t="s">
        <v>1138</v>
      </c>
      <c r="K3804" s="51">
        <v>4.835</v>
      </c>
      <c r="L3804" s="51">
        <v>3.339</v>
      </c>
      <c r="M3804" s="51">
        <v>6.4950000000000001</v>
      </c>
      <c r="N3804" s="51">
        <v>0.44</v>
      </c>
      <c r="O3804" s="51">
        <v>-1.175</v>
      </c>
      <c r="P3804" s="51">
        <v>3.3069999999999999</v>
      </c>
      <c r="Q3804" s="51">
        <v>3.8140000000000001</v>
      </c>
      <c r="R3804" s="51">
        <v>-0.40899999999999997</v>
      </c>
      <c r="S3804" s="51">
        <v>-6.7880000000000003</v>
      </c>
      <c r="T3804" s="51">
        <v>12.574</v>
      </c>
      <c r="U3804" s="51">
        <v>2020</v>
      </c>
    </row>
    <row r="3805" spans="1:21" ht="15.5">
      <c r="A3805" s="51">
        <v>158</v>
      </c>
      <c r="B3805" s="51" t="s">
        <v>1135</v>
      </c>
      <c r="C3805" s="51" t="s">
        <v>418</v>
      </c>
      <c r="D3805" s="51" t="str">
        <f t="shared" si="59"/>
        <v>TX_RPCHJapan</v>
      </c>
      <c r="E3805" s="51" t="s">
        <v>191</v>
      </c>
      <c r="F3805" s="51" t="s">
        <v>419</v>
      </c>
      <c r="G3805" s="51" t="s">
        <v>420</v>
      </c>
      <c r="H3805" s="51" t="s">
        <v>347</v>
      </c>
      <c r="I3805" s="51"/>
      <c r="J3805" s="51" t="s">
        <v>1138</v>
      </c>
      <c r="K3805" s="51">
        <v>0.14599999999999999</v>
      </c>
      <c r="L3805" s="51">
        <v>0.81</v>
      </c>
      <c r="M3805" s="51">
        <v>9.3420000000000005</v>
      </c>
      <c r="N3805" s="51">
        <v>3.2109999999999999</v>
      </c>
      <c r="O3805" s="51">
        <v>1.6180000000000001</v>
      </c>
      <c r="P3805" s="51">
        <v>6.6189999999999998</v>
      </c>
      <c r="Q3805" s="51">
        <v>3.76</v>
      </c>
      <c r="R3805" s="51">
        <v>-1.4259999999999999</v>
      </c>
      <c r="S3805" s="51">
        <v>-12.308999999999999</v>
      </c>
      <c r="T3805" s="51">
        <v>14.997999999999999</v>
      </c>
      <c r="U3805" s="51">
        <v>2020</v>
      </c>
    </row>
    <row r="3806" spans="1:21" ht="15.5">
      <c r="A3806" s="51">
        <v>158</v>
      </c>
      <c r="B3806" s="51" t="s">
        <v>1135</v>
      </c>
      <c r="C3806" s="51" t="s">
        <v>421</v>
      </c>
      <c r="D3806" s="51" t="str">
        <f t="shared" si="59"/>
        <v>TXG_RPCHJapan</v>
      </c>
      <c r="E3806" s="51" t="s">
        <v>191</v>
      </c>
      <c r="F3806" s="51" t="s">
        <v>422</v>
      </c>
      <c r="G3806" s="51" t="s">
        <v>423</v>
      </c>
      <c r="H3806" s="51" t="s">
        <v>347</v>
      </c>
      <c r="I3806" s="51"/>
      <c r="J3806" s="51" t="s">
        <v>1138</v>
      </c>
      <c r="K3806" s="51">
        <v>0.56599999999999995</v>
      </c>
      <c r="L3806" s="51">
        <v>-0.71299999999999997</v>
      </c>
      <c r="M3806" s="51">
        <v>6.391</v>
      </c>
      <c r="N3806" s="51">
        <v>3.2109999999999999</v>
      </c>
      <c r="O3806" s="51">
        <v>1.6180000000000001</v>
      </c>
      <c r="P3806" s="51">
        <v>6.6189999999999998</v>
      </c>
      <c r="Q3806" s="51">
        <v>3.76</v>
      </c>
      <c r="R3806" s="51">
        <v>-1.4259999999999999</v>
      </c>
      <c r="S3806" s="51">
        <v>-12.308999999999999</v>
      </c>
      <c r="T3806" s="51">
        <v>14.997999999999999</v>
      </c>
      <c r="U3806" s="51">
        <v>2020</v>
      </c>
    </row>
    <row r="3807" spans="1:21" ht="15.5">
      <c r="A3807" s="51">
        <v>158</v>
      </c>
      <c r="B3807" s="51" t="s">
        <v>1135</v>
      </c>
      <c r="C3807" s="51" t="s">
        <v>424</v>
      </c>
      <c r="D3807" s="51" t="str">
        <f t="shared" si="59"/>
        <v>LURJapan</v>
      </c>
      <c r="E3807" s="51" t="s">
        <v>191</v>
      </c>
      <c r="F3807" s="51" t="s">
        <v>425</v>
      </c>
      <c r="G3807" s="51" t="s">
        <v>426</v>
      </c>
      <c r="H3807" s="51" t="s">
        <v>427</v>
      </c>
      <c r="I3807" s="51"/>
      <c r="J3807" s="51" t="s">
        <v>1139</v>
      </c>
      <c r="K3807" s="51">
        <v>4.3250000000000002</v>
      </c>
      <c r="L3807" s="51">
        <v>4.008</v>
      </c>
      <c r="M3807" s="51">
        <v>3.5830000000000002</v>
      </c>
      <c r="N3807" s="51">
        <v>3.375</v>
      </c>
      <c r="O3807" s="51">
        <v>3.1080000000000001</v>
      </c>
      <c r="P3807" s="51">
        <v>2.8250000000000002</v>
      </c>
      <c r="Q3807" s="51">
        <v>2.4420000000000002</v>
      </c>
      <c r="R3807" s="51">
        <v>2.3580000000000001</v>
      </c>
      <c r="S3807" s="51">
        <v>2.7919999999999998</v>
      </c>
      <c r="T3807" s="51">
        <v>2.7749999999999999</v>
      </c>
      <c r="U3807" s="51">
        <v>2020</v>
      </c>
    </row>
    <row r="3808" spans="1:21" ht="15.5">
      <c r="A3808" s="51">
        <v>158</v>
      </c>
      <c r="B3808" s="51" t="s">
        <v>1135</v>
      </c>
      <c r="C3808" s="51" t="s">
        <v>428</v>
      </c>
      <c r="D3808" s="51" t="str">
        <f t="shared" si="59"/>
        <v>LEJapan</v>
      </c>
      <c r="E3808" s="51" t="s">
        <v>191</v>
      </c>
      <c r="F3808" s="51" t="s">
        <v>429</v>
      </c>
      <c r="G3808" s="51" t="s">
        <v>430</v>
      </c>
      <c r="H3808" s="51" t="s">
        <v>431</v>
      </c>
      <c r="I3808" s="51" t="s">
        <v>432</v>
      </c>
      <c r="J3808" s="51" t="s">
        <v>1139</v>
      </c>
      <c r="K3808" s="51">
        <v>62.792999999999999</v>
      </c>
      <c r="L3808" s="51">
        <v>63.262999999999998</v>
      </c>
      <c r="M3808" s="51">
        <v>63.713000000000001</v>
      </c>
      <c r="N3808" s="51">
        <v>64.018000000000001</v>
      </c>
      <c r="O3808" s="51">
        <v>64.652000000000001</v>
      </c>
      <c r="P3808" s="51">
        <v>65.307000000000002</v>
      </c>
      <c r="Q3808" s="51">
        <v>66.637</v>
      </c>
      <c r="R3808" s="51">
        <v>67.239999999999995</v>
      </c>
      <c r="S3808" s="51">
        <v>66.763000000000005</v>
      </c>
      <c r="T3808" s="51">
        <v>67.191999999999993</v>
      </c>
      <c r="U3808" s="51">
        <v>2020</v>
      </c>
    </row>
    <row r="3809" spans="1:21" ht="15.5">
      <c r="A3809" s="51">
        <v>158</v>
      </c>
      <c r="B3809" s="51" t="s">
        <v>1135</v>
      </c>
      <c r="C3809" s="51" t="s">
        <v>433</v>
      </c>
      <c r="D3809" s="51" t="str">
        <f t="shared" si="59"/>
        <v>LPJapan</v>
      </c>
      <c r="E3809" s="51" t="s">
        <v>191</v>
      </c>
      <c r="F3809" s="51" t="s">
        <v>434</v>
      </c>
      <c r="G3809" s="51" t="s">
        <v>435</v>
      </c>
      <c r="H3809" s="51" t="s">
        <v>431</v>
      </c>
      <c r="I3809" s="51" t="s">
        <v>432</v>
      </c>
      <c r="J3809" s="51" t="s">
        <v>1140</v>
      </c>
      <c r="K3809" s="51">
        <v>127.55200000000001</v>
      </c>
      <c r="L3809" s="51">
        <v>127.333</v>
      </c>
      <c r="M3809" s="51">
        <v>127.12</v>
      </c>
      <c r="N3809" s="51">
        <v>126.97799999999999</v>
      </c>
      <c r="O3809" s="51">
        <v>126.96</v>
      </c>
      <c r="P3809" s="51">
        <v>126.746</v>
      </c>
      <c r="Q3809" s="51">
        <v>126.495</v>
      </c>
      <c r="R3809" s="51">
        <v>126.19</v>
      </c>
      <c r="S3809" s="51">
        <v>125.758</v>
      </c>
      <c r="T3809" s="51">
        <v>125.28400000000001</v>
      </c>
      <c r="U3809" s="51">
        <v>2015</v>
      </c>
    </row>
    <row r="3810" spans="1:21" ht="15.5">
      <c r="A3810" s="51">
        <v>158</v>
      </c>
      <c r="B3810" s="51" t="s">
        <v>1135</v>
      </c>
      <c r="C3810" s="51" t="s">
        <v>437</v>
      </c>
      <c r="D3810" s="51" t="str">
        <f t="shared" si="59"/>
        <v>GGRJapan</v>
      </c>
      <c r="E3810" s="51" t="s">
        <v>191</v>
      </c>
      <c r="F3810" s="51" t="s">
        <v>438</v>
      </c>
      <c r="G3810" s="51" t="s">
        <v>439</v>
      </c>
      <c r="H3810" s="51" t="s">
        <v>342</v>
      </c>
      <c r="I3810" s="51" t="s">
        <v>343</v>
      </c>
      <c r="J3810" s="51" t="s">
        <v>1141</v>
      </c>
      <c r="K3810" s="51">
        <v>152352.20000000001</v>
      </c>
      <c r="L3810" s="51">
        <v>158545.79999999999</v>
      </c>
      <c r="M3810" s="51">
        <v>170029.5</v>
      </c>
      <c r="N3810" s="51">
        <v>180872.7</v>
      </c>
      <c r="O3810" s="51">
        <v>183068</v>
      </c>
      <c r="P3810" s="51">
        <v>185762.1</v>
      </c>
      <c r="Q3810" s="51">
        <v>190742.1</v>
      </c>
      <c r="R3810" s="51">
        <v>191455.9</v>
      </c>
      <c r="S3810" s="51">
        <v>183554.49</v>
      </c>
      <c r="T3810" s="51">
        <v>188431.83</v>
      </c>
      <c r="U3810" s="51">
        <v>2019</v>
      </c>
    </row>
    <row r="3811" spans="1:21" ht="15.5">
      <c r="A3811" s="51">
        <v>158</v>
      </c>
      <c r="B3811" s="51" t="s">
        <v>1135</v>
      </c>
      <c r="C3811" s="51" t="s">
        <v>441</v>
      </c>
      <c r="D3811" s="51" t="str">
        <f t="shared" si="59"/>
        <v>GGR_NGDPJapan</v>
      </c>
      <c r="E3811" s="51" t="s">
        <v>191</v>
      </c>
      <c r="F3811" s="51" t="s">
        <v>438</v>
      </c>
      <c r="G3811" s="51" t="s">
        <v>439</v>
      </c>
      <c r="H3811" s="51" t="s">
        <v>392</v>
      </c>
      <c r="I3811" s="51"/>
      <c r="J3811" s="51" t="s">
        <v>442</v>
      </c>
      <c r="K3811" s="51">
        <v>30.442</v>
      </c>
      <c r="L3811" s="51">
        <v>31.167000000000002</v>
      </c>
      <c r="M3811" s="51">
        <v>32.773000000000003</v>
      </c>
      <c r="N3811" s="51">
        <v>33.616999999999997</v>
      </c>
      <c r="O3811" s="51">
        <v>33.630000000000003</v>
      </c>
      <c r="P3811" s="51">
        <v>33.587000000000003</v>
      </c>
      <c r="Q3811" s="51">
        <v>34.293999999999997</v>
      </c>
      <c r="R3811" s="51">
        <v>34.110999999999997</v>
      </c>
      <c r="S3811" s="51">
        <v>34.049999999999997</v>
      </c>
      <c r="T3811" s="51">
        <v>33.645000000000003</v>
      </c>
      <c r="U3811" s="51">
        <v>2019</v>
      </c>
    </row>
    <row r="3812" spans="1:21" ht="15.5">
      <c r="A3812" s="51">
        <v>158</v>
      </c>
      <c r="B3812" s="51" t="s">
        <v>1135</v>
      </c>
      <c r="C3812" s="51" t="s">
        <v>443</v>
      </c>
      <c r="D3812" s="51" t="str">
        <f t="shared" si="59"/>
        <v>GGXJapan</v>
      </c>
      <c r="E3812" s="51" t="s">
        <v>191</v>
      </c>
      <c r="F3812" s="51" t="s">
        <v>444</v>
      </c>
      <c r="G3812" s="51" t="s">
        <v>445</v>
      </c>
      <c r="H3812" s="51" t="s">
        <v>342</v>
      </c>
      <c r="I3812" s="51" t="s">
        <v>343</v>
      </c>
      <c r="J3812" s="51" t="s">
        <v>1141</v>
      </c>
      <c r="K3812" s="51">
        <v>194980.9</v>
      </c>
      <c r="L3812" s="51">
        <v>198694</v>
      </c>
      <c r="M3812" s="51">
        <v>200556.6</v>
      </c>
      <c r="N3812" s="51">
        <v>202085.2</v>
      </c>
      <c r="O3812" s="51">
        <v>203989.7</v>
      </c>
      <c r="P3812" s="51">
        <v>204106.9</v>
      </c>
      <c r="Q3812" s="51">
        <v>205740.6</v>
      </c>
      <c r="R3812" s="51">
        <v>208885.9</v>
      </c>
      <c r="S3812" s="51">
        <v>251571.24</v>
      </c>
      <c r="T3812" s="51">
        <v>240922.01</v>
      </c>
      <c r="U3812" s="51">
        <v>2019</v>
      </c>
    </row>
    <row r="3813" spans="1:21" ht="15.5">
      <c r="A3813" s="51">
        <v>158</v>
      </c>
      <c r="B3813" s="51" t="s">
        <v>1135</v>
      </c>
      <c r="C3813" s="51" t="s">
        <v>446</v>
      </c>
      <c r="D3813" s="51" t="str">
        <f t="shared" si="59"/>
        <v>GGX_NGDPJapan</v>
      </c>
      <c r="E3813" s="51" t="s">
        <v>191</v>
      </c>
      <c r="F3813" s="51" t="s">
        <v>444</v>
      </c>
      <c r="G3813" s="51" t="s">
        <v>445</v>
      </c>
      <c r="H3813" s="51" t="s">
        <v>392</v>
      </c>
      <c r="I3813" s="51"/>
      <c r="J3813" s="51" t="s">
        <v>447</v>
      </c>
      <c r="K3813" s="51">
        <v>38.959000000000003</v>
      </c>
      <c r="L3813" s="51">
        <v>39.058999999999997</v>
      </c>
      <c r="M3813" s="51">
        <v>38.656999999999996</v>
      </c>
      <c r="N3813" s="51">
        <v>37.56</v>
      </c>
      <c r="O3813" s="51">
        <v>37.472999999999999</v>
      </c>
      <c r="P3813" s="51">
        <v>36.904000000000003</v>
      </c>
      <c r="Q3813" s="51">
        <v>36.991</v>
      </c>
      <c r="R3813" s="51">
        <v>37.216999999999999</v>
      </c>
      <c r="S3813" s="51">
        <v>46.667999999999999</v>
      </c>
      <c r="T3813" s="51">
        <v>43.017000000000003</v>
      </c>
      <c r="U3813" s="51">
        <v>2019</v>
      </c>
    </row>
    <row r="3814" spans="1:21" ht="15.5">
      <c r="A3814" s="51">
        <v>158</v>
      </c>
      <c r="B3814" s="51" t="s">
        <v>1135</v>
      </c>
      <c r="C3814" s="51" t="s">
        <v>448</v>
      </c>
      <c r="D3814" s="51" t="str">
        <f t="shared" si="59"/>
        <v>GGXCNLJapan</v>
      </c>
      <c r="E3814" s="51" t="s">
        <v>191</v>
      </c>
      <c r="F3814" s="51" t="s">
        <v>449</v>
      </c>
      <c r="G3814" s="51" t="s">
        <v>450</v>
      </c>
      <c r="H3814" s="51" t="s">
        <v>342</v>
      </c>
      <c r="I3814" s="51" t="s">
        <v>343</v>
      </c>
      <c r="J3814" s="51" t="s">
        <v>1141</v>
      </c>
      <c r="K3814" s="51">
        <v>-42628.7</v>
      </c>
      <c r="L3814" s="51">
        <v>-40148.199999999997</v>
      </c>
      <c r="M3814" s="51">
        <v>-30527.1</v>
      </c>
      <c r="N3814" s="51">
        <v>-21212.5</v>
      </c>
      <c r="O3814" s="51">
        <v>-20921.7</v>
      </c>
      <c r="P3814" s="51">
        <v>-18344.8</v>
      </c>
      <c r="Q3814" s="51">
        <v>-14998.5</v>
      </c>
      <c r="R3814" s="51">
        <v>-17430</v>
      </c>
      <c r="S3814" s="51">
        <v>-68016.75</v>
      </c>
      <c r="T3814" s="51">
        <v>-52490.18</v>
      </c>
      <c r="U3814" s="51">
        <v>2019</v>
      </c>
    </row>
    <row r="3815" spans="1:21" ht="15.5">
      <c r="A3815" s="51">
        <v>158</v>
      </c>
      <c r="B3815" s="51" t="s">
        <v>1135</v>
      </c>
      <c r="C3815" s="51" t="s">
        <v>451</v>
      </c>
      <c r="D3815" s="51" t="str">
        <f t="shared" si="59"/>
        <v>GGXCNL_NGDPJapan</v>
      </c>
      <c r="E3815" s="51" t="s">
        <v>191</v>
      </c>
      <c r="F3815" s="51" t="s">
        <v>449</v>
      </c>
      <c r="G3815" s="51" t="s">
        <v>450</v>
      </c>
      <c r="H3815" s="51" t="s">
        <v>392</v>
      </c>
      <c r="I3815" s="51"/>
      <c r="J3815" s="51" t="s">
        <v>452</v>
      </c>
      <c r="K3815" s="51">
        <v>-8.5180000000000007</v>
      </c>
      <c r="L3815" s="51">
        <v>-7.8920000000000003</v>
      </c>
      <c r="M3815" s="51">
        <v>-5.8840000000000003</v>
      </c>
      <c r="N3815" s="51">
        <v>-3.9430000000000001</v>
      </c>
      <c r="O3815" s="51">
        <v>-3.843</v>
      </c>
      <c r="P3815" s="51">
        <v>-3.3170000000000002</v>
      </c>
      <c r="Q3815" s="51">
        <v>-2.6970000000000001</v>
      </c>
      <c r="R3815" s="51">
        <v>-3.105</v>
      </c>
      <c r="S3815" s="51">
        <v>-12.617000000000001</v>
      </c>
      <c r="T3815" s="51">
        <v>-9.3719999999999999</v>
      </c>
      <c r="U3815" s="51">
        <v>2019</v>
      </c>
    </row>
    <row r="3816" spans="1:21" ht="15.5">
      <c r="A3816" s="51">
        <v>158</v>
      </c>
      <c r="B3816" s="51" t="s">
        <v>1135</v>
      </c>
      <c r="C3816" s="51" t="s">
        <v>453</v>
      </c>
      <c r="D3816" s="51" t="str">
        <f t="shared" si="59"/>
        <v>GGSBJapan</v>
      </c>
      <c r="E3816" s="51" t="s">
        <v>191</v>
      </c>
      <c r="F3816" s="51" t="s">
        <v>454</v>
      </c>
      <c r="G3816" s="51" t="s">
        <v>455</v>
      </c>
      <c r="H3816" s="51" t="s">
        <v>342</v>
      </c>
      <c r="I3816" s="51" t="s">
        <v>343</v>
      </c>
      <c r="J3816" s="51" t="s">
        <v>1141</v>
      </c>
      <c r="K3816" s="51">
        <v>-38627.08</v>
      </c>
      <c r="L3816" s="51">
        <v>-38410.21</v>
      </c>
      <c r="M3816" s="51">
        <v>-30005.78</v>
      </c>
      <c r="N3816" s="51">
        <v>-24248.03</v>
      </c>
      <c r="O3816" s="51">
        <v>-23955.54</v>
      </c>
      <c r="P3816" s="51">
        <v>-19594.599999999999</v>
      </c>
      <c r="Q3816" s="51">
        <v>-14935.11</v>
      </c>
      <c r="R3816" s="51">
        <v>-14655.05</v>
      </c>
      <c r="S3816" s="51">
        <v>-62699.75</v>
      </c>
      <c r="T3816" s="51">
        <v>-48291.45</v>
      </c>
      <c r="U3816" s="51">
        <v>2019</v>
      </c>
    </row>
    <row r="3817" spans="1:21" ht="15.5">
      <c r="A3817" s="51">
        <v>158</v>
      </c>
      <c r="B3817" s="51" t="s">
        <v>1135</v>
      </c>
      <c r="C3817" s="51" t="s">
        <v>456</v>
      </c>
      <c r="D3817" s="51" t="str">
        <f t="shared" si="59"/>
        <v>GGSB_NPGDPJapan</v>
      </c>
      <c r="E3817" s="51" t="s">
        <v>191</v>
      </c>
      <c r="F3817" s="51" t="s">
        <v>454</v>
      </c>
      <c r="G3817" s="51" t="s">
        <v>455</v>
      </c>
      <c r="H3817" s="51" t="s">
        <v>380</v>
      </c>
      <c r="I3817" s="51"/>
      <c r="J3817" s="51" t="s">
        <v>505</v>
      </c>
      <c r="K3817" s="51">
        <v>-7.4690000000000003</v>
      </c>
      <c r="L3817" s="51">
        <v>-7.4080000000000004</v>
      </c>
      <c r="M3817" s="51">
        <v>-5.65</v>
      </c>
      <c r="N3817" s="51">
        <v>-4.4370000000000003</v>
      </c>
      <c r="O3817" s="51">
        <v>-4.3360000000000003</v>
      </c>
      <c r="P3817" s="51">
        <v>-3.524</v>
      </c>
      <c r="Q3817" s="51">
        <v>-2.661</v>
      </c>
      <c r="R3817" s="51">
        <v>-2.5710000000000002</v>
      </c>
      <c r="S3817" s="51">
        <v>-11.317</v>
      </c>
      <c r="T3817" s="51">
        <v>-8.49</v>
      </c>
      <c r="U3817" s="51">
        <v>2019</v>
      </c>
    </row>
    <row r="3818" spans="1:21" ht="15.5">
      <c r="A3818" s="51">
        <v>158</v>
      </c>
      <c r="B3818" s="51" t="s">
        <v>1135</v>
      </c>
      <c r="C3818" s="51" t="s">
        <v>457</v>
      </c>
      <c r="D3818" s="51" t="str">
        <f t="shared" si="59"/>
        <v>GGXONLBJapan</v>
      </c>
      <c r="E3818" s="51" t="s">
        <v>191</v>
      </c>
      <c r="F3818" s="51" t="s">
        <v>458</v>
      </c>
      <c r="G3818" s="51" t="s">
        <v>459</v>
      </c>
      <c r="H3818" s="51" t="s">
        <v>342</v>
      </c>
      <c r="I3818" s="51" t="s">
        <v>343</v>
      </c>
      <c r="J3818" s="51" t="s">
        <v>1141</v>
      </c>
      <c r="K3818" s="51">
        <v>-36506.800000000003</v>
      </c>
      <c r="L3818" s="51">
        <v>-34391</v>
      </c>
      <c r="M3818" s="51">
        <v>-24770.3</v>
      </c>
      <c r="N3818" s="51">
        <v>-15582.9</v>
      </c>
      <c r="O3818" s="51">
        <v>-15107.7</v>
      </c>
      <c r="P3818" s="51">
        <v>-13172.9</v>
      </c>
      <c r="Q3818" s="51">
        <v>-10582.6</v>
      </c>
      <c r="R3818" s="51">
        <v>-13634.6</v>
      </c>
      <c r="S3818" s="51">
        <v>-64062.96</v>
      </c>
      <c r="T3818" s="51">
        <v>-49694.63</v>
      </c>
      <c r="U3818" s="51">
        <v>2019</v>
      </c>
    </row>
    <row r="3819" spans="1:21" ht="15.5">
      <c r="A3819" s="51">
        <v>158</v>
      </c>
      <c r="B3819" s="51" t="s">
        <v>1135</v>
      </c>
      <c r="C3819" s="51" t="s">
        <v>460</v>
      </c>
      <c r="D3819" s="51" t="str">
        <f t="shared" si="59"/>
        <v>GGXONLB_NGDPJapan</v>
      </c>
      <c r="E3819" s="51" t="s">
        <v>191</v>
      </c>
      <c r="F3819" s="51" t="s">
        <v>458</v>
      </c>
      <c r="G3819" s="51" t="s">
        <v>459</v>
      </c>
      <c r="H3819" s="51" t="s">
        <v>392</v>
      </c>
      <c r="I3819" s="51"/>
      <c r="J3819" s="51" t="s">
        <v>461</v>
      </c>
      <c r="K3819" s="51">
        <v>-7.2939999999999996</v>
      </c>
      <c r="L3819" s="51">
        <v>-6.7610000000000001</v>
      </c>
      <c r="M3819" s="51">
        <v>-4.774</v>
      </c>
      <c r="N3819" s="51">
        <v>-2.8959999999999999</v>
      </c>
      <c r="O3819" s="51">
        <v>-2.7749999999999999</v>
      </c>
      <c r="P3819" s="51">
        <v>-2.3820000000000001</v>
      </c>
      <c r="Q3819" s="51">
        <v>-1.903</v>
      </c>
      <c r="R3819" s="51">
        <v>-2.4289999999999998</v>
      </c>
      <c r="S3819" s="51">
        <v>-11.884</v>
      </c>
      <c r="T3819" s="51">
        <v>-8.8729999999999993</v>
      </c>
      <c r="U3819" s="51">
        <v>2019</v>
      </c>
    </row>
    <row r="3820" spans="1:21" ht="15.5">
      <c r="A3820" s="51">
        <v>158</v>
      </c>
      <c r="B3820" s="51" t="s">
        <v>1135</v>
      </c>
      <c r="C3820" s="51" t="s">
        <v>462</v>
      </c>
      <c r="D3820" s="51" t="str">
        <f t="shared" si="59"/>
        <v>GGXWDNJapan</v>
      </c>
      <c r="E3820" s="51" t="s">
        <v>191</v>
      </c>
      <c r="F3820" s="51" t="s">
        <v>463</v>
      </c>
      <c r="G3820" s="51" t="s">
        <v>464</v>
      </c>
      <c r="H3820" s="51" t="s">
        <v>342</v>
      </c>
      <c r="I3820" s="51" t="s">
        <v>343</v>
      </c>
      <c r="J3820" s="51" t="s">
        <v>1141</v>
      </c>
      <c r="K3820" s="51">
        <v>720723</v>
      </c>
      <c r="L3820" s="51">
        <v>727085.4</v>
      </c>
      <c r="M3820" s="51">
        <v>753039.9</v>
      </c>
      <c r="N3820" s="51">
        <v>777945.1</v>
      </c>
      <c r="O3820" s="51">
        <v>814161.9</v>
      </c>
      <c r="P3820" s="51">
        <v>819148.5</v>
      </c>
      <c r="Q3820" s="51">
        <v>840719.2</v>
      </c>
      <c r="R3820" s="51">
        <v>844301</v>
      </c>
      <c r="S3820" s="51">
        <v>912317.75</v>
      </c>
      <c r="T3820" s="51">
        <v>964807.93</v>
      </c>
      <c r="U3820" s="51">
        <v>2019</v>
      </c>
    </row>
    <row r="3821" spans="1:21" ht="15.5">
      <c r="A3821" s="51">
        <v>158</v>
      </c>
      <c r="B3821" s="51" t="s">
        <v>1135</v>
      </c>
      <c r="C3821" s="51" t="s">
        <v>465</v>
      </c>
      <c r="D3821" s="51" t="str">
        <f t="shared" si="59"/>
        <v>GGXWDN_NGDPJapan</v>
      </c>
      <c r="E3821" s="51" t="s">
        <v>191</v>
      </c>
      <c r="F3821" s="51" t="s">
        <v>463</v>
      </c>
      <c r="G3821" s="51" t="s">
        <v>464</v>
      </c>
      <c r="H3821" s="51" t="s">
        <v>392</v>
      </c>
      <c r="I3821" s="51"/>
      <c r="J3821" s="51" t="s">
        <v>487</v>
      </c>
      <c r="K3821" s="51">
        <v>144.00800000000001</v>
      </c>
      <c r="L3821" s="51">
        <v>142.93</v>
      </c>
      <c r="M3821" s="51">
        <v>145.14699999999999</v>
      </c>
      <c r="N3821" s="51">
        <v>144.59100000000001</v>
      </c>
      <c r="O3821" s="51">
        <v>149.56200000000001</v>
      </c>
      <c r="P3821" s="51">
        <v>148.10900000000001</v>
      </c>
      <c r="Q3821" s="51">
        <v>151.15700000000001</v>
      </c>
      <c r="R3821" s="51">
        <v>150.428</v>
      </c>
      <c r="S3821" s="51">
        <v>169.239</v>
      </c>
      <c r="T3821" s="51">
        <v>172.26900000000001</v>
      </c>
      <c r="U3821" s="51">
        <v>2019</v>
      </c>
    </row>
    <row r="3822" spans="1:21" ht="15.5">
      <c r="A3822" s="51">
        <v>158</v>
      </c>
      <c r="B3822" s="51" t="s">
        <v>1135</v>
      </c>
      <c r="C3822" s="51" t="s">
        <v>466</v>
      </c>
      <c r="D3822" s="51" t="str">
        <f t="shared" si="59"/>
        <v>GGXWDGJapan</v>
      </c>
      <c r="E3822" s="51" t="s">
        <v>191</v>
      </c>
      <c r="F3822" s="51" t="s">
        <v>467</v>
      </c>
      <c r="G3822" s="51" t="s">
        <v>468</v>
      </c>
      <c r="H3822" s="51" t="s">
        <v>342</v>
      </c>
      <c r="I3822" s="51" t="s">
        <v>343</v>
      </c>
      <c r="J3822" s="51" t="s">
        <v>1141</v>
      </c>
      <c r="K3822" s="51">
        <v>1131537.3999999999</v>
      </c>
      <c r="L3822" s="51">
        <v>1168109.1000000001</v>
      </c>
      <c r="M3822" s="51">
        <v>1211567.8999999999</v>
      </c>
      <c r="N3822" s="51">
        <v>1228848.8</v>
      </c>
      <c r="O3822" s="51">
        <v>1265756</v>
      </c>
      <c r="P3822" s="51">
        <v>1279900</v>
      </c>
      <c r="Q3822" s="51">
        <v>1293192.1000000001</v>
      </c>
      <c r="R3822" s="51">
        <v>1318186.7</v>
      </c>
      <c r="S3822" s="51">
        <v>1381194.35</v>
      </c>
      <c r="T3822" s="51">
        <v>1436518.42</v>
      </c>
      <c r="U3822" s="51">
        <v>2019</v>
      </c>
    </row>
    <row r="3823" spans="1:21" ht="15.5">
      <c r="A3823" s="51">
        <v>158</v>
      </c>
      <c r="B3823" s="51" t="s">
        <v>1135</v>
      </c>
      <c r="C3823" s="51" t="s">
        <v>469</v>
      </c>
      <c r="D3823" s="51" t="str">
        <f t="shared" si="59"/>
        <v>GGXWDG_NGDPJapan</v>
      </c>
      <c r="E3823" s="51" t="s">
        <v>191</v>
      </c>
      <c r="F3823" s="51" t="s">
        <v>467</v>
      </c>
      <c r="G3823" s="51" t="s">
        <v>468</v>
      </c>
      <c r="H3823" s="51" t="s">
        <v>392</v>
      </c>
      <c r="I3823" s="51"/>
      <c r="J3823" s="51" t="s">
        <v>470</v>
      </c>
      <c r="K3823" s="51">
        <v>226.09299999999999</v>
      </c>
      <c r="L3823" s="51">
        <v>229.626</v>
      </c>
      <c r="M3823" s="51">
        <v>233.52799999999999</v>
      </c>
      <c r="N3823" s="51">
        <v>228.39699999999999</v>
      </c>
      <c r="O3823" s="51">
        <v>232.52</v>
      </c>
      <c r="P3823" s="51">
        <v>231.416</v>
      </c>
      <c r="Q3823" s="51">
        <v>232.50899999999999</v>
      </c>
      <c r="R3823" s="51">
        <v>234.85900000000001</v>
      </c>
      <c r="S3823" s="51">
        <v>256.21699999999998</v>
      </c>
      <c r="T3823" s="51">
        <v>256.49400000000003</v>
      </c>
      <c r="U3823" s="51">
        <v>2019</v>
      </c>
    </row>
    <row r="3824" spans="1:21" ht="15.5">
      <c r="A3824" s="51">
        <v>158</v>
      </c>
      <c r="B3824" s="51" t="s">
        <v>1135</v>
      </c>
      <c r="C3824" s="51" t="s">
        <v>471</v>
      </c>
      <c r="D3824" s="51" t="str">
        <f t="shared" si="59"/>
        <v>NGDP_FYJapan</v>
      </c>
      <c r="E3824" s="51" t="s">
        <v>191</v>
      </c>
      <c r="F3824" s="51" t="s">
        <v>472</v>
      </c>
      <c r="G3824" s="51" t="s">
        <v>473</v>
      </c>
      <c r="H3824" s="51" t="s">
        <v>342</v>
      </c>
      <c r="I3824" s="51" t="s">
        <v>343</v>
      </c>
      <c r="J3824" s="51" t="s">
        <v>1141</v>
      </c>
      <c r="K3824" s="51">
        <v>500474.8</v>
      </c>
      <c r="L3824" s="51">
        <v>508700.6</v>
      </c>
      <c r="M3824" s="51">
        <v>518811.1</v>
      </c>
      <c r="N3824" s="51">
        <v>538032.30000000005</v>
      </c>
      <c r="O3824" s="51">
        <v>544364.6</v>
      </c>
      <c r="P3824" s="51">
        <v>553073</v>
      </c>
      <c r="Q3824" s="51">
        <v>556189.6</v>
      </c>
      <c r="R3824" s="51">
        <v>561266.9</v>
      </c>
      <c r="S3824" s="51">
        <v>539071.6</v>
      </c>
      <c r="T3824" s="51">
        <v>560059.18999999994</v>
      </c>
      <c r="U3824" s="51">
        <v>2019</v>
      </c>
    </row>
    <row r="3825" spans="1:21" ht="15.5">
      <c r="A3825" s="51">
        <v>158</v>
      </c>
      <c r="B3825" s="51" t="s">
        <v>1135</v>
      </c>
      <c r="C3825" s="51" t="s">
        <v>474</v>
      </c>
      <c r="D3825" s="51" t="str">
        <f t="shared" si="59"/>
        <v>BCAJapan</v>
      </c>
      <c r="E3825" s="51" t="s">
        <v>191</v>
      </c>
      <c r="F3825" s="51" t="s">
        <v>475</v>
      </c>
      <c r="G3825" s="51" t="s">
        <v>476</v>
      </c>
      <c r="H3825" s="51" t="s">
        <v>352</v>
      </c>
      <c r="I3825" s="51" t="s">
        <v>343</v>
      </c>
      <c r="J3825" s="51" t="s">
        <v>1142</v>
      </c>
      <c r="K3825" s="51">
        <v>59.703000000000003</v>
      </c>
      <c r="L3825" s="51">
        <v>45.944000000000003</v>
      </c>
      <c r="M3825" s="51">
        <v>36.793999999999997</v>
      </c>
      <c r="N3825" s="51">
        <v>136.43700000000001</v>
      </c>
      <c r="O3825" s="51">
        <v>197.922</v>
      </c>
      <c r="P3825" s="51">
        <v>203.49</v>
      </c>
      <c r="Q3825" s="51">
        <v>176.864</v>
      </c>
      <c r="R3825" s="51">
        <v>188.05600000000001</v>
      </c>
      <c r="S3825" s="51">
        <v>165.82300000000001</v>
      </c>
      <c r="T3825" s="51">
        <v>195.02600000000001</v>
      </c>
      <c r="U3825" s="51">
        <v>2020</v>
      </c>
    </row>
    <row r="3826" spans="1:21" ht="15.5">
      <c r="A3826" s="51">
        <v>158</v>
      </c>
      <c r="B3826" s="51" t="s">
        <v>1135</v>
      </c>
      <c r="C3826" s="51" t="s">
        <v>478</v>
      </c>
      <c r="D3826" s="51" t="str">
        <f t="shared" si="59"/>
        <v>BCA_NGDPDJapan</v>
      </c>
      <c r="E3826" s="51" t="s">
        <v>191</v>
      </c>
      <c r="F3826" s="51" t="s">
        <v>475</v>
      </c>
      <c r="G3826" s="51" t="s">
        <v>476</v>
      </c>
      <c r="H3826" s="51" t="s">
        <v>392</v>
      </c>
      <c r="I3826" s="51"/>
      <c r="J3826" s="51" t="s">
        <v>479</v>
      </c>
      <c r="K3826" s="51">
        <v>0.95199999999999996</v>
      </c>
      <c r="L3826" s="51">
        <v>0.88100000000000001</v>
      </c>
      <c r="M3826" s="51">
        <v>0.751</v>
      </c>
      <c r="N3826" s="51">
        <v>3.069</v>
      </c>
      <c r="O3826" s="51">
        <v>3.956</v>
      </c>
      <c r="P3826" s="51">
        <v>4.1269999999999998</v>
      </c>
      <c r="Q3826" s="51">
        <v>3.5110000000000001</v>
      </c>
      <c r="R3826" s="51">
        <v>3.6520000000000001</v>
      </c>
      <c r="S3826" s="51">
        <v>3.2839999999999998</v>
      </c>
      <c r="T3826" s="51">
        <v>3.6259999999999999</v>
      </c>
      <c r="U3826" s="51">
        <v>2020</v>
      </c>
    </row>
    <row r="3827" spans="1:21" ht="15.5">
      <c r="A3827" s="51">
        <v>439</v>
      </c>
      <c r="B3827" s="51" t="s">
        <v>1143</v>
      </c>
      <c r="C3827" s="51" t="s">
        <v>338</v>
      </c>
      <c r="D3827" s="51" t="str">
        <f t="shared" si="59"/>
        <v>NGDP_RJordan</v>
      </c>
      <c r="E3827" s="51" t="s">
        <v>1144</v>
      </c>
      <c r="F3827" s="51" t="s">
        <v>340</v>
      </c>
      <c r="G3827" s="51" t="s">
        <v>341</v>
      </c>
      <c r="H3827" s="51" t="s">
        <v>342</v>
      </c>
      <c r="I3827" s="51" t="s">
        <v>343</v>
      </c>
      <c r="J3827" s="51" t="s">
        <v>1145</v>
      </c>
      <c r="K3827" s="51">
        <v>25.54</v>
      </c>
      <c r="L3827" s="51">
        <v>26.207000000000001</v>
      </c>
      <c r="M3827" s="51">
        <v>27.094000000000001</v>
      </c>
      <c r="N3827" s="51">
        <v>27.77</v>
      </c>
      <c r="O3827" s="51">
        <v>28.324000000000002</v>
      </c>
      <c r="P3827" s="51">
        <v>28.914999999999999</v>
      </c>
      <c r="Q3827" s="51">
        <v>29.474</v>
      </c>
      <c r="R3827" s="51">
        <v>30.05</v>
      </c>
      <c r="S3827" s="51">
        <v>29.457000000000001</v>
      </c>
      <c r="T3827" s="51">
        <v>30.055</v>
      </c>
      <c r="U3827" s="51">
        <v>2019</v>
      </c>
    </row>
    <row r="3828" spans="1:21" ht="15.5">
      <c r="A3828" s="51">
        <v>439</v>
      </c>
      <c r="B3828" s="51" t="s">
        <v>1143</v>
      </c>
      <c r="C3828" s="51" t="s">
        <v>345</v>
      </c>
      <c r="D3828" s="51" t="str">
        <f t="shared" si="59"/>
        <v>NGDP_RPCHJordan</v>
      </c>
      <c r="E3828" s="51" t="s">
        <v>1144</v>
      </c>
      <c r="F3828" s="51" t="s">
        <v>340</v>
      </c>
      <c r="G3828" s="51" t="s">
        <v>346</v>
      </c>
      <c r="H3828" s="51" t="s">
        <v>347</v>
      </c>
      <c r="I3828" s="51"/>
      <c r="J3828" s="51" t="s">
        <v>348</v>
      </c>
      <c r="K3828" s="51">
        <v>2.4289999999999998</v>
      </c>
      <c r="L3828" s="51">
        <v>2.61</v>
      </c>
      <c r="M3828" s="51">
        <v>3.3839999999999999</v>
      </c>
      <c r="N3828" s="51">
        <v>2.4969999999999999</v>
      </c>
      <c r="O3828" s="51">
        <v>1.994</v>
      </c>
      <c r="P3828" s="51">
        <v>2.0880000000000001</v>
      </c>
      <c r="Q3828" s="51">
        <v>1.9339999999999999</v>
      </c>
      <c r="R3828" s="51">
        <v>1.9550000000000001</v>
      </c>
      <c r="S3828" s="51">
        <v>-1.9730000000000001</v>
      </c>
      <c r="T3828" s="51">
        <v>2.028</v>
      </c>
      <c r="U3828" s="51">
        <v>2019</v>
      </c>
    </row>
    <row r="3829" spans="1:21" ht="15.5">
      <c r="A3829" s="51">
        <v>439</v>
      </c>
      <c r="B3829" s="51" t="s">
        <v>1143</v>
      </c>
      <c r="C3829" s="51" t="s">
        <v>349</v>
      </c>
      <c r="D3829" s="51" t="str">
        <f t="shared" si="59"/>
        <v>NGDPJordan</v>
      </c>
      <c r="E3829" s="51" t="s">
        <v>1144</v>
      </c>
      <c r="F3829" s="51" t="s">
        <v>155</v>
      </c>
      <c r="G3829" s="51" t="s">
        <v>350</v>
      </c>
      <c r="H3829" s="51" t="s">
        <v>342</v>
      </c>
      <c r="I3829" s="51" t="s">
        <v>343</v>
      </c>
      <c r="J3829" s="51" t="s">
        <v>1145</v>
      </c>
      <c r="K3829" s="51">
        <v>22.460999999999999</v>
      </c>
      <c r="L3829" s="51">
        <v>24.463000000000001</v>
      </c>
      <c r="M3829" s="51">
        <v>26.161999999999999</v>
      </c>
      <c r="N3829" s="51">
        <v>27.396999999999998</v>
      </c>
      <c r="O3829" s="51">
        <v>28.324000000000002</v>
      </c>
      <c r="P3829" s="51">
        <v>29.4</v>
      </c>
      <c r="Q3829" s="51">
        <v>30.481999999999999</v>
      </c>
      <c r="R3829" s="51">
        <v>31.597000000000001</v>
      </c>
      <c r="S3829" s="51">
        <v>30.827999999999999</v>
      </c>
      <c r="T3829" s="51">
        <v>31.89</v>
      </c>
      <c r="U3829" s="51">
        <v>2019</v>
      </c>
    </row>
    <row r="3830" spans="1:21" ht="15.5">
      <c r="A3830" s="51">
        <v>439</v>
      </c>
      <c r="B3830" s="51" t="s">
        <v>1143</v>
      </c>
      <c r="C3830" s="51" t="s">
        <v>157</v>
      </c>
      <c r="D3830" s="51" t="str">
        <f t="shared" si="59"/>
        <v>NGDPDJordan</v>
      </c>
      <c r="E3830" s="51" t="s">
        <v>1144</v>
      </c>
      <c r="F3830" s="51" t="s">
        <v>155</v>
      </c>
      <c r="G3830" s="51" t="s">
        <v>351</v>
      </c>
      <c r="H3830" s="51" t="s">
        <v>352</v>
      </c>
      <c r="I3830" s="51" t="s">
        <v>343</v>
      </c>
      <c r="J3830" s="51" t="s">
        <v>353</v>
      </c>
      <c r="K3830" s="51">
        <v>31.678999999999998</v>
      </c>
      <c r="L3830" s="51">
        <v>34.503</v>
      </c>
      <c r="M3830" s="51">
        <v>36.9</v>
      </c>
      <c r="N3830" s="51">
        <v>38.642000000000003</v>
      </c>
      <c r="O3830" s="51">
        <v>39.948999999999998</v>
      </c>
      <c r="P3830" s="51">
        <v>41.466999999999999</v>
      </c>
      <c r="Q3830" s="51">
        <v>42.993000000000002</v>
      </c>
      <c r="R3830" s="51">
        <v>44.566000000000003</v>
      </c>
      <c r="S3830" s="51">
        <v>43.481000000000002</v>
      </c>
      <c r="T3830" s="51">
        <v>44.978999999999999</v>
      </c>
      <c r="U3830" s="51">
        <v>2019</v>
      </c>
    </row>
    <row r="3831" spans="1:21" ht="15.5">
      <c r="A3831" s="51">
        <v>439</v>
      </c>
      <c r="B3831" s="51" t="s">
        <v>1143</v>
      </c>
      <c r="C3831" s="51" t="s">
        <v>354</v>
      </c>
      <c r="D3831" s="51" t="str">
        <f t="shared" si="59"/>
        <v>PPPGDPJordan</v>
      </c>
      <c r="E3831" s="51" t="s">
        <v>1144</v>
      </c>
      <c r="F3831" s="51" t="s">
        <v>155</v>
      </c>
      <c r="G3831" s="51" t="s">
        <v>355</v>
      </c>
      <c r="H3831" s="51" t="s">
        <v>356</v>
      </c>
      <c r="I3831" s="51" t="s">
        <v>343</v>
      </c>
      <c r="J3831" s="51" t="s">
        <v>353</v>
      </c>
      <c r="K3831" s="51">
        <v>74.34</v>
      </c>
      <c r="L3831" s="51">
        <v>79.417000000000002</v>
      </c>
      <c r="M3831" s="51">
        <v>81.884</v>
      </c>
      <c r="N3831" s="51">
        <v>87.704999999999998</v>
      </c>
      <c r="O3831" s="51">
        <v>90.248999999999995</v>
      </c>
      <c r="P3831" s="51">
        <v>97.891999999999996</v>
      </c>
      <c r="Q3831" s="51">
        <v>102.181</v>
      </c>
      <c r="R3831" s="51">
        <v>106.039</v>
      </c>
      <c r="S3831" s="51">
        <v>105.206</v>
      </c>
      <c r="T3831" s="51">
        <v>109.29600000000001</v>
      </c>
      <c r="U3831" s="51">
        <v>2019</v>
      </c>
    </row>
    <row r="3832" spans="1:21" ht="15.5">
      <c r="A3832" s="51">
        <v>439</v>
      </c>
      <c r="B3832" s="51" t="s">
        <v>1143</v>
      </c>
      <c r="C3832" s="51" t="s">
        <v>357</v>
      </c>
      <c r="D3832" s="51" t="str">
        <f t="shared" si="59"/>
        <v>NGDP_DJordan</v>
      </c>
      <c r="E3832" s="51" t="s">
        <v>1144</v>
      </c>
      <c r="F3832" s="51" t="s">
        <v>358</v>
      </c>
      <c r="G3832" s="51" t="s">
        <v>359</v>
      </c>
      <c r="H3832" s="51" t="s">
        <v>360</v>
      </c>
      <c r="I3832" s="51"/>
      <c r="J3832" s="51" t="s">
        <v>361</v>
      </c>
      <c r="K3832" s="51">
        <v>87.941999999999993</v>
      </c>
      <c r="L3832" s="51">
        <v>93.344999999999999</v>
      </c>
      <c r="M3832" s="51">
        <v>96.561000000000007</v>
      </c>
      <c r="N3832" s="51">
        <v>98.656000000000006</v>
      </c>
      <c r="O3832" s="51">
        <v>100</v>
      </c>
      <c r="P3832" s="51">
        <v>101.67700000000001</v>
      </c>
      <c r="Q3832" s="51">
        <v>103.419</v>
      </c>
      <c r="R3832" s="51">
        <v>105.14700000000001</v>
      </c>
      <c r="S3832" s="51">
        <v>104.65300000000001</v>
      </c>
      <c r="T3832" s="51">
        <v>106.10599999999999</v>
      </c>
      <c r="U3832" s="51">
        <v>2019</v>
      </c>
    </row>
    <row r="3833" spans="1:21" ht="15.5">
      <c r="A3833" s="51">
        <v>439</v>
      </c>
      <c r="B3833" s="51" t="s">
        <v>1143</v>
      </c>
      <c r="C3833" s="51" t="s">
        <v>362</v>
      </c>
      <c r="D3833" s="51" t="str">
        <f t="shared" si="59"/>
        <v>NGDPRPCJordan</v>
      </c>
      <c r="E3833" s="51" t="s">
        <v>1144</v>
      </c>
      <c r="F3833" s="51" t="s">
        <v>363</v>
      </c>
      <c r="G3833" s="51" t="s">
        <v>364</v>
      </c>
      <c r="H3833" s="51" t="s">
        <v>342</v>
      </c>
      <c r="I3833" s="51" t="s">
        <v>333</v>
      </c>
      <c r="J3833" s="51" t="s">
        <v>365</v>
      </c>
      <c r="K3833" s="51">
        <v>3195.48</v>
      </c>
      <c r="L3833" s="51">
        <v>3114.85</v>
      </c>
      <c r="M3833" s="51">
        <v>3075.56</v>
      </c>
      <c r="N3833" s="51">
        <v>3031.88</v>
      </c>
      <c r="O3833" s="51">
        <v>2995.38</v>
      </c>
      <c r="P3833" s="51">
        <v>2980.21</v>
      </c>
      <c r="Q3833" s="51">
        <v>2976.04</v>
      </c>
      <c r="R3833" s="51">
        <v>2984.22</v>
      </c>
      <c r="S3833" s="51">
        <v>2885.54</v>
      </c>
      <c r="T3833" s="51">
        <v>2912.18</v>
      </c>
      <c r="U3833" s="51">
        <v>2018</v>
      </c>
    </row>
    <row r="3834" spans="1:21" ht="15.5">
      <c r="A3834" s="51">
        <v>439</v>
      </c>
      <c r="B3834" s="51" t="s">
        <v>1143</v>
      </c>
      <c r="C3834" s="51" t="s">
        <v>366</v>
      </c>
      <c r="D3834" s="51" t="str">
        <f t="shared" si="59"/>
        <v>NGDPRPPPPCJordan</v>
      </c>
      <c r="E3834" s="51" t="s">
        <v>1144</v>
      </c>
      <c r="F3834" s="51" t="s">
        <v>363</v>
      </c>
      <c r="G3834" s="51" t="s">
        <v>367</v>
      </c>
      <c r="H3834" s="51" t="s">
        <v>368</v>
      </c>
      <c r="I3834" s="51" t="s">
        <v>333</v>
      </c>
      <c r="J3834" s="51" t="s">
        <v>365</v>
      </c>
      <c r="K3834" s="51">
        <v>10818.34</v>
      </c>
      <c r="L3834" s="51">
        <v>10545.37</v>
      </c>
      <c r="M3834" s="51">
        <v>10412.35</v>
      </c>
      <c r="N3834" s="51">
        <v>10264.49</v>
      </c>
      <c r="O3834" s="51">
        <v>10140.9</v>
      </c>
      <c r="P3834" s="51">
        <v>10089.530000000001</v>
      </c>
      <c r="Q3834" s="51">
        <v>10075.43</v>
      </c>
      <c r="R3834" s="51">
        <v>10103.11</v>
      </c>
      <c r="S3834" s="51">
        <v>9769.0300000000007</v>
      </c>
      <c r="T3834" s="51">
        <v>9859.24</v>
      </c>
      <c r="U3834" s="51">
        <v>2018</v>
      </c>
    </row>
    <row r="3835" spans="1:21" ht="15.5">
      <c r="A3835" s="51">
        <v>439</v>
      </c>
      <c r="B3835" s="51" t="s">
        <v>1143</v>
      </c>
      <c r="C3835" s="51" t="s">
        <v>369</v>
      </c>
      <c r="D3835" s="51" t="str">
        <f t="shared" si="59"/>
        <v>NGDPPCJordan</v>
      </c>
      <c r="E3835" s="51" t="s">
        <v>1144</v>
      </c>
      <c r="F3835" s="51" t="s">
        <v>370</v>
      </c>
      <c r="G3835" s="51" t="s">
        <v>371</v>
      </c>
      <c r="H3835" s="51" t="s">
        <v>342</v>
      </c>
      <c r="I3835" s="51" t="s">
        <v>333</v>
      </c>
      <c r="J3835" s="51" t="s">
        <v>372</v>
      </c>
      <c r="K3835" s="51">
        <v>2810.18</v>
      </c>
      <c r="L3835" s="51">
        <v>2907.56</v>
      </c>
      <c r="M3835" s="51">
        <v>2969.79</v>
      </c>
      <c r="N3835" s="51">
        <v>2991.14</v>
      </c>
      <c r="O3835" s="51">
        <v>2995.38</v>
      </c>
      <c r="P3835" s="51">
        <v>3030.19</v>
      </c>
      <c r="Q3835" s="51">
        <v>3077.79</v>
      </c>
      <c r="R3835" s="51">
        <v>3137.81</v>
      </c>
      <c r="S3835" s="51">
        <v>3019.81</v>
      </c>
      <c r="T3835" s="51">
        <v>3090.01</v>
      </c>
      <c r="U3835" s="51">
        <v>2018</v>
      </c>
    </row>
    <row r="3836" spans="1:21" ht="15.5">
      <c r="A3836" s="51">
        <v>439</v>
      </c>
      <c r="B3836" s="51" t="s">
        <v>1143</v>
      </c>
      <c r="C3836" s="51" t="s">
        <v>373</v>
      </c>
      <c r="D3836" s="51" t="str">
        <f t="shared" si="59"/>
        <v>NGDPDPCJordan</v>
      </c>
      <c r="E3836" s="51" t="s">
        <v>1144</v>
      </c>
      <c r="F3836" s="51" t="s">
        <v>370</v>
      </c>
      <c r="G3836" s="51" t="s">
        <v>374</v>
      </c>
      <c r="H3836" s="51" t="s">
        <v>352</v>
      </c>
      <c r="I3836" s="51" t="s">
        <v>333</v>
      </c>
      <c r="J3836" s="51" t="s">
        <v>372</v>
      </c>
      <c r="K3836" s="51">
        <v>3963.59</v>
      </c>
      <c r="L3836" s="51">
        <v>4100.9399999999996</v>
      </c>
      <c r="M3836" s="51">
        <v>4188.72</v>
      </c>
      <c r="N3836" s="51">
        <v>4218.83</v>
      </c>
      <c r="O3836" s="51">
        <v>4224.8</v>
      </c>
      <c r="P3836" s="51">
        <v>4273.91</v>
      </c>
      <c r="Q3836" s="51">
        <v>4341.04</v>
      </c>
      <c r="R3836" s="51">
        <v>4425.6899999999996</v>
      </c>
      <c r="S3836" s="51">
        <v>4259.26</v>
      </c>
      <c r="T3836" s="51">
        <v>4358.2700000000004</v>
      </c>
      <c r="U3836" s="51">
        <v>2018</v>
      </c>
    </row>
    <row r="3837" spans="1:21" ht="15.5">
      <c r="A3837" s="51">
        <v>439</v>
      </c>
      <c r="B3837" s="51" t="s">
        <v>1143</v>
      </c>
      <c r="C3837" s="51" t="s">
        <v>375</v>
      </c>
      <c r="D3837" s="51" t="str">
        <f t="shared" si="59"/>
        <v>PPPPCJordan</v>
      </c>
      <c r="E3837" s="51" t="s">
        <v>1144</v>
      </c>
      <c r="F3837" s="51" t="s">
        <v>370</v>
      </c>
      <c r="G3837" s="51" t="s">
        <v>376</v>
      </c>
      <c r="H3837" s="51" t="s">
        <v>356</v>
      </c>
      <c r="I3837" s="51" t="s">
        <v>333</v>
      </c>
      <c r="J3837" s="51" t="s">
        <v>372</v>
      </c>
      <c r="K3837" s="51">
        <v>9301.16</v>
      </c>
      <c r="L3837" s="51">
        <v>9439.23</v>
      </c>
      <c r="M3837" s="51">
        <v>9295.18</v>
      </c>
      <c r="N3837" s="51">
        <v>9575.5300000000007</v>
      </c>
      <c r="O3837" s="51">
        <v>9544.2999999999993</v>
      </c>
      <c r="P3837" s="51">
        <v>10089.530000000001</v>
      </c>
      <c r="Q3837" s="51">
        <v>10317.33</v>
      </c>
      <c r="R3837" s="51">
        <v>10530.38</v>
      </c>
      <c r="S3837" s="51">
        <v>10305.6</v>
      </c>
      <c r="T3837" s="51">
        <v>10590.29</v>
      </c>
      <c r="U3837" s="51">
        <v>2018</v>
      </c>
    </row>
    <row r="3838" spans="1:21" ht="15.5">
      <c r="A3838" s="51">
        <v>439</v>
      </c>
      <c r="B3838" s="51" t="s">
        <v>1143</v>
      </c>
      <c r="C3838" s="51" t="s">
        <v>377</v>
      </c>
      <c r="D3838" s="51" t="str">
        <f t="shared" si="59"/>
        <v>NGAP_NPGDPJordan</v>
      </c>
      <c r="E3838" s="51" t="s">
        <v>1144</v>
      </c>
      <c r="F3838" s="51" t="s">
        <v>378</v>
      </c>
      <c r="G3838" s="51" t="s">
        <v>379</v>
      </c>
      <c r="H3838" s="51" t="s">
        <v>380</v>
      </c>
      <c r="I3838" s="51"/>
      <c r="J3838" s="51"/>
      <c r="K3838" s="51"/>
      <c r="L3838" s="51"/>
      <c r="M3838" s="51"/>
      <c r="N3838" s="51"/>
      <c r="O3838" s="51"/>
      <c r="P3838" s="51"/>
      <c r="Q3838" s="51"/>
      <c r="R3838" s="51"/>
      <c r="S3838" s="51"/>
      <c r="T3838" s="51"/>
      <c r="U3838" s="51"/>
    </row>
    <row r="3839" spans="1:21" ht="15.5">
      <c r="A3839" s="51">
        <v>439</v>
      </c>
      <c r="B3839" s="51" t="s">
        <v>1143</v>
      </c>
      <c r="C3839" s="51" t="s">
        <v>381</v>
      </c>
      <c r="D3839" s="51" t="str">
        <f t="shared" si="59"/>
        <v>PPPSHJordan</v>
      </c>
      <c r="E3839" s="51" t="s">
        <v>1144</v>
      </c>
      <c r="F3839" s="51" t="s">
        <v>382</v>
      </c>
      <c r="G3839" s="51" t="s">
        <v>383</v>
      </c>
      <c r="H3839" s="51" t="s">
        <v>384</v>
      </c>
      <c r="I3839" s="51"/>
      <c r="J3839" s="51" t="s">
        <v>353</v>
      </c>
      <c r="K3839" s="51">
        <v>7.3999999999999996E-2</v>
      </c>
      <c r="L3839" s="51">
        <v>7.5999999999999998E-2</v>
      </c>
      <c r="M3839" s="51">
        <v>7.4999999999999997E-2</v>
      </c>
      <c r="N3839" s="51">
        <v>7.9000000000000001E-2</v>
      </c>
      <c r="O3839" s="51">
        <v>7.8E-2</v>
      </c>
      <c r="P3839" s="51">
        <v>0.08</v>
      </c>
      <c r="Q3839" s="51">
        <v>7.9000000000000001E-2</v>
      </c>
      <c r="R3839" s="51">
        <v>7.9000000000000001E-2</v>
      </c>
      <c r="S3839" s="51">
        <v>0.08</v>
      </c>
      <c r="T3839" s="51">
        <v>7.6999999999999999E-2</v>
      </c>
      <c r="U3839" s="51">
        <v>2019</v>
      </c>
    </row>
    <row r="3840" spans="1:21" ht="15.5">
      <c r="A3840" s="51">
        <v>439</v>
      </c>
      <c r="B3840" s="51" t="s">
        <v>1143</v>
      </c>
      <c r="C3840" s="51" t="s">
        <v>385</v>
      </c>
      <c r="D3840" s="51" t="str">
        <f t="shared" si="59"/>
        <v>PPPEXJordan</v>
      </c>
      <c r="E3840" s="51" t="s">
        <v>1144</v>
      </c>
      <c r="F3840" s="51" t="s">
        <v>386</v>
      </c>
      <c r="G3840" s="51" t="s">
        <v>387</v>
      </c>
      <c r="H3840" s="51" t="s">
        <v>388</v>
      </c>
      <c r="I3840" s="51"/>
      <c r="J3840" s="51" t="s">
        <v>353</v>
      </c>
      <c r="K3840" s="51">
        <v>0.30199999999999999</v>
      </c>
      <c r="L3840" s="51">
        <v>0.308</v>
      </c>
      <c r="M3840" s="51">
        <v>0.31900000000000001</v>
      </c>
      <c r="N3840" s="51">
        <v>0.312</v>
      </c>
      <c r="O3840" s="51">
        <v>0.314</v>
      </c>
      <c r="P3840" s="51">
        <v>0.3</v>
      </c>
      <c r="Q3840" s="51">
        <v>0.29799999999999999</v>
      </c>
      <c r="R3840" s="51">
        <v>0.29799999999999999</v>
      </c>
      <c r="S3840" s="51">
        <v>0.29299999999999998</v>
      </c>
      <c r="T3840" s="51">
        <v>0.29199999999999998</v>
      </c>
      <c r="U3840" s="51">
        <v>2019</v>
      </c>
    </row>
    <row r="3841" spans="1:21" ht="15.5">
      <c r="A3841" s="51">
        <v>439</v>
      </c>
      <c r="B3841" s="51" t="s">
        <v>1143</v>
      </c>
      <c r="C3841" s="51" t="s">
        <v>389</v>
      </c>
      <c r="D3841" s="51" t="str">
        <f t="shared" si="59"/>
        <v>NID_NGDPJordan</v>
      </c>
      <c r="E3841" s="51" t="s">
        <v>1144</v>
      </c>
      <c r="F3841" s="51" t="s">
        <v>390</v>
      </c>
      <c r="G3841" s="51" t="s">
        <v>391</v>
      </c>
      <c r="H3841" s="51" t="s">
        <v>392</v>
      </c>
      <c r="I3841" s="51"/>
      <c r="J3841" s="51" t="s">
        <v>1145</v>
      </c>
      <c r="K3841" s="51">
        <v>24.885000000000002</v>
      </c>
      <c r="L3841" s="51">
        <v>22.004000000000001</v>
      </c>
      <c r="M3841" s="51">
        <v>21.516999999999999</v>
      </c>
      <c r="N3841" s="51">
        <v>20.792999999999999</v>
      </c>
      <c r="O3841" s="51">
        <v>19.376999999999999</v>
      </c>
      <c r="P3841" s="51">
        <v>20.349</v>
      </c>
      <c r="Q3841" s="51">
        <v>17.641999999999999</v>
      </c>
      <c r="R3841" s="51">
        <v>16.739000000000001</v>
      </c>
      <c r="S3841" s="51">
        <v>18.800999999999998</v>
      </c>
      <c r="T3841" s="51">
        <v>18.657</v>
      </c>
      <c r="U3841" s="51">
        <v>2019</v>
      </c>
    </row>
    <row r="3842" spans="1:21" ht="15.5">
      <c r="A3842" s="51">
        <v>439</v>
      </c>
      <c r="B3842" s="51" t="s">
        <v>1143</v>
      </c>
      <c r="C3842" s="51" t="s">
        <v>393</v>
      </c>
      <c r="D3842" s="51" t="str">
        <f t="shared" si="59"/>
        <v>NGSD_NGDPJordan</v>
      </c>
      <c r="E3842" s="51" t="s">
        <v>1144</v>
      </c>
      <c r="F3842" s="51" t="s">
        <v>394</v>
      </c>
      <c r="G3842" s="51" t="s">
        <v>395</v>
      </c>
      <c r="H3842" s="51" t="s">
        <v>392</v>
      </c>
      <c r="I3842" s="51"/>
      <c r="J3842" s="51" t="s">
        <v>1145</v>
      </c>
      <c r="K3842" s="51">
        <v>9.9930000000000003</v>
      </c>
      <c r="L3842" s="51">
        <v>11.835000000000001</v>
      </c>
      <c r="M3842" s="51">
        <v>14.436999999999999</v>
      </c>
      <c r="N3842" s="51">
        <v>11.8</v>
      </c>
      <c r="O3842" s="51">
        <v>9.7210000000000001</v>
      </c>
      <c r="P3842" s="51">
        <v>9.74</v>
      </c>
      <c r="Q3842" s="51">
        <v>10.741</v>
      </c>
      <c r="R3842" s="51">
        <v>14.612</v>
      </c>
      <c r="S3842" s="51">
        <v>10.727</v>
      </c>
      <c r="T3842" s="51">
        <v>10.361000000000001</v>
      </c>
      <c r="U3842" s="51">
        <v>2019</v>
      </c>
    </row>
    <row r="3843" spans="1:21" ht="15.5">
      <c r="A3843" s="51">
        <v>439</v>
      </c>
      <c r="B3843" s="51" t="s">
        <v>1143</v>
      </c>
      <c r="C3843" s="51" t="s">
        <v>396</v>
      </c>
      <c r="D3843" s="51" t="str">
        <f t="shared" ref="D3843:D3906" si="60">C3843&amp;E3843</f>
        <v>PCPIJordan</v>
      </c>
      <c r="E3843" s="51" t="s">
        <v>1144</v>
      </c>
      <c r="F3843" s="51" t="s">
        <v>397</v>
      </c>
      <c r="G3843" s="51" t="s">
        <v>398</v>
      </c>
      <c r="H3843" s="51" t="s">
        <v>360</v>
      </c>
      <c r="I3843" s="51"/>
      <c r="J3843" s="51" t="s">
        <v>1146</v>
      </c>
      <c r="K3843" s="51">
        <v>87.021000000000001</v>
      </c>
      <c r="L3843" s="51">
        <v>91.284000000000006</v>
      </c>
      <c r="M3843" s="51">
        <v>94.012</v>
      </c>
      <c r="N3843" s="51">
        <v>92.98</v>
      </c>
      <c r="O3843" s="51">
        <v>92.4</v>
      </c>
      <c r="P3843" s="51">
        <v>95.739000000000004</v>
      </c>
      <c r="Q3843" s="51">
        <v>100</v>
      </c>
      <c r="R3843" s="51">
        <v>100.678</v>
      </c>
      <c r="S3843" s="51">
        <v>101.077</v>
      </c>
      <c r="T3843" s="51">
        <v>103.36199999999999</v>
      </c>
      <c r="U3843" s="51">
        <v>2020</v>
      </c>
    </row>
    <row r="3844" spans="1:21" ht="15.5">
      <c r="A3844" s="51">
        <v>439</v>
      </c>
      <c r="B3844" s="51" t="s">
        <v>1143</v>
      </c>
      <c r="C3844" s="51" t="s">
        <v>400</v>
      </c>
      <c r="D3844" s="51" t="str">
        <f t="shared" si="60"/>
        <v>PCPIPCHJordan</v>
      </c>
      <c r="E3844" s="51" t="s">
        <v>1144</v>
      </c>
      <c r="F3844" s="51" t="s">
        <v>397</v>
      </c>
      <c r="G3844" s="51" t="s">
        <v>401</v>
      </c>
      <c r="H3844" s="51" t="s">
        <v>347</v>
      </c>
      <c r="I3844" s="51"/>
      <c r="J3844" s="51" t="s">
        <v>402</v>
      </c>
      <c r="K3844" s="51">
        <v>4.609</v>
      </c>
      <c r="L3844" s="51">
        <v>4.8979999999999997</v>
      </c>
      <c r="M3844" s="51">
        <v>2.9889999999999999</v>
      </c>
      <c r="N3844" s="51">
        <v>-1.0980000000000001</v>
      </c>
      <c r="O3844" s="51">
        <v>-0.624</v>
      </c>
      <c r="P3844" s="51">
        <v>3.6139999999999999</v>
      </c>
      <c r="Q3844" s="51">
        <v>4.4509999999999996</v>
      </c>
      <c r="R3844" s="51">
        <v>0.67700000000000005</v>
      </c>
      <c r="S3844" s="51">
        <v>0.39700000000000002</v>
      </c>
      <c r="T3844" s="51">
        <v>2.2610000000000001</v>
      </c>
      <c r="U3844" s="51">
        <v>2020</v>
      </c>
    </row>
    <row r="3845" spans="1:21" ht="15.5">
      <c r="A3845" s="51">
        <v>439</v>
      </c>
      <c r="B3845" s="51" t="s">
        <v>1143</v>
      </c>
      <c r="C3845" s="51" t="s">
        <v>403</v>
      </c>
      <c r="D3845" s="51" t="str">
        <f t="shared" si="60"/>
        <v>PCPIEJordan</v>
      </c>
      <c r="E3845" s="51" t="s">
        <v>1144</v>
      </c>
      <c r="F3845" s="51" t="s">
        <v>404</v>
      </c>
      <c r="G3845" s="51" t="s">
        <v>405</v>
      </c>
      <c r="H3845" s="51" t="s">
        <v>360</v>
      </c>
      <c r="I3845" s="51"/>
      <c r="J3845" s="51" t="s">
        <v>1146</v>
      </c>
      <c r="K3845" s="51">
        <v>90.061999999999998</v>
      </c>
      <c r="L3845" s="51">
        <v>92.802000000000007</v>
      </c>
      <c r="M3845" s="51">
        <v>94.328999999999994</v>
      </c>
      <c r="N3845" s="51">
        <v>92.69</v>
      </c>
      <c r="O3845" s="51">
        <v>93.820999999999998</v>
      </c>
      <c r="P3845" s="51">
        <v>97.076999999999998</v>
      </c>
      <c r="Q3845" s="51">
        <v>100.745</v>
      </c>
      <c r="R3845" s="51">
        <v>101.431</v>
      </c>
      <c r="S3845" s="51">
        <v>101.104</v>
      </c>
      <c r="T3845" s="51">
        <v>103.623</v>
      </c>
      <c r="U3845" s="51">
        <v>2020</v>
      </c>
    </row>
    <row r="3846" spans="1:21" ht="15.5">
      <c r="A3846" s="51">
        <v>439</v>
      </c>
      <c r="B3846" s="51" t="s">
        <v>1143</v>
      </c>
      <c r="C3846" s="51" t="s">
        <v>406</v>
      </c>
      <c r="D3846" s="51" t="str">
        <f t="shared" si="60"/>
        <v>PCPIEPCHJordan</v>
      </c>
      <c r="E3846" s="51" t="s">
        <v>1144</v>
      </c>
      <c r="F3846" s="51" t="s">
        <v>404</v>
      </c>
      <c r="G3846" s="51" t="s">
        <v>407</v>
      </c>
      <c r="H3846" s="51" t="s">
        <v>347</v>
      </c>
      <c r="I3846" s="51"/>
      <c r="J3846" s="51" t="s">
        <v>408</v>
      </c>
      <c r="K3846" s="51">
        <v>6.2640000000000002</v>
      </c>
      <c r="L3846" s="51">
        <v>3.0419999999999998</v>
      </c>
      <c r="M3846" s="51">
        <v>1.6459999999999999</v>
      </c>
      <c r="N3846" s="51">
        <v>-1.7370000000000001</v>
      </c>
      <c r="O3846" s="51">
        <v>1.2190000000000001</v>
      </c>
      <c r="P3846" s="51">
        <v>3.4710000000000001</v>
      </c>
      <c r="Q3846" s="51">
        <v>3.778</v>
      </c>
      <c r="R3846" s="51">
        <v>0.68</v>
      </c>
      <c r="S3846" s="51">
        <v>-0.32200000000000001</v>
      </c>
      <c r="T3846" s="51">
        <v>2.4910000000000001</v>
      </c>
      <c r="U3846" s="51">
        <v>2020</v>
      </c>
    </row>
    <row r="3847" spans="1:21" ht="15.5">
      <c r="A3847" s="51">
        <v>439</v>
      </c>
      <c r="B3847" s="51" t="s">
        <v>1143</v>
      </c>
      <c r="C3847" s="51" t="s">
        <v>409</v>
      </c>
      <c r="D3847" s="51" t="str">
        <f t="shared" si="60"/>
        <v>FLIBOR6Jordan</v>
      </c>
      <c r="E3847" s="51" t="s">
        <v>1144</v>
      </c>
      <c r="F3847" s="51" t="s">
        <v>410</v>
      </c>
      <c r="G3847" s="51"/>
      <c r="H3847" s="51" t="s">
        <v>384</v>
      </c>
      <c r="I3847" s="51"/>
      <c r="J3847" s="51"/>
      <c r="K3847" s="51"/>
      <c r="L3847" s="51"/>
      <c r="M3847" s="51"/>
      <c r="N3847" s="51"/>
      <c r="O3847" s="51"/>
      <c r="P3847" s="51"/>
      <c r="Q3847" s="51"/>
      <c r="R3847" s="51"/>
      <c r="S3847" s="51"/>
      <c r="T3847" s="51"/>
      <c r="U3847" s="51"/>
    </row>
    <row r="3848" spans="1:21" ht="15.5">
      <c r="A3848" s="51">
        <v>439</v>
      </c>
      <c r="B3848" s="51" t="s">
        <v>1143</v>
      </c>
      <c r="C3848" s="51" t="s">
        <v>411</v>
      </c>
      <c r="D3848" s="51" t="str">
        <f t="shared" si="60"/>
        <v>TM_RPCHJordan</v>
      </c>
      <c r="E3848" s="51" t="s">
        <v>1144</v>
      </c>
      <c r="F3848" s="51" t="s">
        <v>412</v>
      </c>
      <c r="G3848" s="51" t="s">
        <v>413</v>
      </c>
      <c r="H3848" s="51" t="s">
        <v>347</v>
      </c>
      <c r="I3848" s="51"/>
      <c r="J3848" s="51" t="s">
        <v>1147</v>
      </c>
      <c r="K3848" s="51">
        <v>5.7030000000000003</v>
      </c>
      <c r="L3848" s="51">
        <v>3.08</v>
      </c>
      <c r="M3848" s="51">
        <v>0.222</v>
      </c>
      <c r="N3848" s="51">
        <v>-2.613</v>
      </c>
      <c r="O3848" s="51">
        <v>-3.5129999999999999</v>
      </c>
      <c r="P3848" s="51">
        <v>6.2990000000000004</v>
      </c>
      <c r="Q3848" s="51">
        <v>-1.353</v>
      </c>
      <c r="R3848" s="51">
        <v>2.1030000000000002</v>
      </c>
      <c r="S3848" s="51">
        <v>-11.663</v>
      </c>
      <c r="T3848" s="51">
        <v>2.593</v>
      </c>
      <c r="U3848" s="51">
        <v>2019</v>
      </c>
    </row>
    <row r="3849" spans="1:21" ht="15.5">
      <c r="A3849" s="51">
        <v>439</v>
      </c>
      <c r="B3849" s="51" t="s">
        <v>1143</v>
      </c>
      <c r="C3849" s="51" t="s">
        <v>415</v>
      </c>
      <c r="D3849" s="51" t="str">
        <f t="shared" si="60"/>
        <v>TMG_RPCHJordan</v>
      </c>
      <c r="E3849" s="51" t="s">
        <v>1144</v>
      </c>
      <c r="F3849" s="51" t="s">
        <v>416</v>
      </c>
      <c r="G3849" s="51" t="s">
        <v>417</v>
      </c>
      <c r="H3849" s="51" t="s">
        <v>347</v>
      </c>
      <c r="I3849" s="51"/>
      <c r="J3849" s="51" t="s">
        <v>1147</v>
      </c>
      <c r="K3849" s="51">
        <v>8.7140000000000004</v>
      </c>
      <c r="L3849" s="51">
        <v>4.4580000000000002</v>
      </c>
      <c r="M3849" s="51">
        <v>0.83899999999999997</v>
      </c>
      <c r="N3849" s="51">
        <v>-3.6549999999999998</v>
      </c>
      <c r="O3849" s="51">
        <v>-6.2089999999999996</v>
      </c>
      <c r="P3849" s="51">
        <v>9.1159999999999997</v>
      </c>
      <c r="Q3849" s="51">
        <v>-1.609</v>
      </c>
      <c r="R3849" s="51">
        <v>2.573</v>
      </c>
      <c r="S3849" s="51">
        <v>-2.1459999999999999</v>
      </c>
      <c r="T3849" s="51">
        <v>1.093</v>
      </c>
      <c r="U3849" s="51">
        <v>2019</v>
      </c>
    </row>
    <row r="3850" spans="1:21" ht="15.5">
      <c r="A3850" s="51">
        <v>439</v>
      </c>
      <c r="B3850" s="51" t="s">
        <v>1143</v>
      </c>
      <c r="C3850" s="51" t="s">
        <v>418</v>
      </c>
      <c r="D3850" s="51" t="str">
        <f t="shared" si="60"/>
        <v>TX_RPCHJordan</v>
      </c>
      <c r="E3850" s="51" t="s">
        <v>1144</v>
      </c>
      <c r="F3850" s="51" t="s">
        <v>419</v>
      </c>
      <c r="G3850" s="51" t="s">
        <v>420</v>
      </c>
      <c r="H3850" s="51" t="s">
        <v>347</v>
      </c>
      <c r="I3850" s="51"/>
      <c r="J3850" s="51" t="s">
        <v>1147</v>
      </c>
      <c r="K3850" s="51">
        <v>-1.2569999999999999</v>
      </c>
      <c r="L3850" s="51">
        <v>0.38</v>
      </c>
      <c r="M3850" s="51">
        <v>6.141</v>
      </c>
      <c r="N3850" s="51">
        <v>-7.2720000000000002</v>
      </c>
      <c r="O3850" s="51">
        <v>0.83299999999999996</v>
      </c>
      <c r="P3850" s="51">
        <v>2.5230000000000001</v>
      </c>
      <c r="Q3850" s="51">
        <v>0.95699999999999996</v>
      </c>
      <c r="R3850" s="51">
        <v>11.574999999999999</v>
      </c>
      <c r="S3850" s="51">
        <v>-17.414999999999999</v>
      </c>
      <c r="T3850" s="51">
        <v>4.6230000000000002</v>
      </c>
      <c r="U3850" s="51">
        <v>2019</v>
      </c>
    </row>
    <row r="3851" spans="1:21" ht="15.5">
      <c r="A3851" s="51">
        <v>439</v>
      </c>
      <c r="B3851" s="51" t="s">
        <v>1143</v>
      </c>
      <c r="C3851" s="51" t="s">
        <v>421</v>
      </c>
      <c r="D3851" s="51" t="str">
        <f t="shared" si="60"/>
        <v>TXG_RPCHJordan</v>
      </c>
      <c r="E3851" s="51" t="s">
        <v>1144</v>
      </c>
      <c r="F3851" s="51" t="s">
        <v>422</v>
      </c>
      <c r="G3851" s="51" t="s">
        <v>423</v>
      </c>
      <c r="H3851" s="51" t="s">
        <v>347</v>
      </c>
      <c r="I3851" s="51"/>
      <c r="J3851" s="51" t="s">
        <v>1147</v>
      </c>
      <c r="K3851" s="51">
        <v>-7.6369999999999996</v>
      </c>
      <c r="L3851" s="51">
        <v>7.4390000000000001</v>
      </c>
      <c r="M3851" s="51">
        <v>3.621</v>
      </c>
      <c r="N3851" s="51">
        <v>-1.833</v>
      </c>
      <c r="O3851" s="51">
        <v>5.2309999999999999</v>
      </c>
      <c r="P3851" s="51">
        <v>-2.2850000000000001</v>
      </c>
      <c r="Q3851" s="51">
        <v>-3.5249999999999999</v>
      </c>
      <c r="R3851" s="51">
        <v>17.667000000000002</v>
      </c>
      <c r="S3851" s="51">
        <v>-6.0369999999999999</v>
      </c>
      <c r="T3851" s="51">
        <v>6.1580000000000004</v>
      </c>
      <c r="U3851" s="51">
        <v>2019</v>
      </c>
    </row>
    <row r="3852" spans="1:21" ht="15.5">
      <c r="A3852" s="51">
        <v>439</v>
      </c>
      <c r="B3852" s="51" t="s">
        <v>1143</v>
      </c>
      <c r="C3852" s="51" t="s">
        <v>424</v>
      </c>
      <c r="D3852" s="51" t="str">
        <f t="shared" si="60"/>
        <v>LURJordan</v>
      </c>
      <c r="E3852" s="51" t="s">
        <v>1144</v>
      </c>
      <c r="F3852" s="51" t="s">
        <v>425</v>
      </c>
      <c r="G3852" s="51" t="s">
        <v>426</v>
      </c>
      <c r="H3852" s="51" t="s">
        <v>427</v>
      </c>
      <c r="I3852" s="51"/>
      <c r="J3852" s="51" t="s">
        <v>1148</v>
      </c>
      <c r="K3852" s="51">
        <v>12.15</v>
      </c>
      <c r="L3852" s="51">
        <v>12.6</v>
      </c>
      <c r="M3852" s="51">
        <v>11.875</v>
      </c>
      <c r="N3852" s="51">
        <v>13.074999999999999</v>
      </c>
      <c r="O3852" s="51">
        <v>15.275</v>
      </c>
      <c r="P3852" s="51">
        <v>18.3</v>
      </c>
      <c r="Q3852" s="51">
        <v>18.600000000000001</v>
      </c>
      <c r="R3852" s="51">
        <v>19.074999999999999</v>
      </c>
      <c r="S3852" s="51">
        <v>22.7</v>
      </c>
      <c r="T3852" s="51" t="s">
        <v>95</v>
      </c>
      <c r="U3852" s="51">
        <v>2020</v>
      </c>
    </row>
    <row r="3853" spans="1:21" ht="15.5">
      <c r="A3853" s="51">
        <v>439</v>
      </c>
      <c r="B3853" s="51" t="s">
        <v>1143</v>
      </c>
      <c r="C3853" s="51" t="s">
        <v>428</v>
      </c>
      <c r="D3853" s="51" t="str">
        <f t="shared" si="60"/>
        <v>LEJordan</v>
      </c>
      <c r="E3853" s="51" t="s">
        <v>1144</v>
      </c>
      <c r="F3853" s="51" t="s">
        <v>429</v>
      </c>
      <c r="G3853" s="51" t="s">
        <v>430</v>
      </c>
      <c r="H3853" s="51" t="s">
        <v>431</v>
      </c>
      <c r="I3853" s="51" t="s">
        <v>432</v>
      </c>
      <c r="J3853" s="51"/>
      <c r="K3853" s="51"/>
      <c r="L3853" s="51"/>
      <c r="M3853" s="51"/>
      <c r="N3853" s="51"/>
      <c r="O3853" s="51"/>
      <c r="P3853" s="51"/>
      <c r="Q3853" s="51"/>
      <c r="R3853" s="51"/>
      <c r="S3853" s="51"/>
      <c r="T3853" s="51"/>
      <c r="U3853" s="51"/>
    </row>
    <row r="3854" spans="1:21" ht="15.5">
      <c r="A3854" s="51">
        <v>439</v>
      </c>
      <c r="B3854" s="51" t="s">
        <v>1143</v>
      </c>
      <c r="C3854" s="51" t="s">
        <v>433</v>
      </c>
      <c r="D3854" s="51" t="str">
        <f t="shared" si="60"/>
        <v>LPJordan</v>
      </c>
      <c r="E3854" s="51" t="s">
        <v>1144</v>
      </c>
      <c r="F3854" s="51" t="s">
        <v>434</v>
      </c>
      <c r="G3854" s="51" t="s">
        <v>435</v>
      </c>
      <c r="H3854" s="51" t="s">
        <v>431</v>
      </c>
      <c r="I3854" s="51" t="s">
        <v>432</v>
      </c>
      <c r="J3854" s="51" t="s">
        <v>1149</v>
      </c>
      <c r="K3854" s="51">
        <v>7.9930000000000003</v>
      </c>
      <c r="L3854" s="51">
        <v>8.4130000000000003</v>
      </c>
      <c r="M3854" s="51">
        <v>8.8089999999999993</v>
      </c>
      <c r="N3854" s="51">
        <v>9.1590000000000007</v>
      </c>
      <c r="O3854" s="51">
        <v>9.4559999999999995</v>
      </c>
      <c r="P3854" s="51">
        <v>9.702</v>
      </c>
      <c r="Q3854" s="51">
        <v>9.9039999999999999</v>
      </c>
      <c r="R3854" s="51">
        <v>10.07</v>
      </c>
      <c r="S3854" s="51">
        <v>10.209</v>
      </c>
      <c r="T3854" s="51">
        <v>10.32</v>
      </c>
      <c r="U3854" s="51">
        <v>2018</v>
      </c>
    </row>
    <row r="3855" spans="1:21" ht="15.5">
      <c r="A3855" s="51">
        <v>439</v>
      </c>
      <c r="B3855" s="51" t="s">
        <v>1143</v>
      </c>
      <c r="C3855" s="51" t="s">
        <v>437</v>
      </c>
      <c r="D3855" s="51" t="str">
        <f t="shared" si="60"/>
        <v>GGRJordan</v>
      </c>
      <c r="E3855" s="51" t="s">
        <v>1144</v>
      </c>
      <c r="F3855" s="51" t="s">
        <v>438</v>
      </c>
      <c r="G3855" s="51" t="s">
        <v>439</v>
      </c>
      <c r="H3855" s="51" t="s">
        <v>342</v>
      </c>
      <c r="I3855" s="51" t="s">
        <v>343</v>
      </c>
      <c r="J3855" s="51" t="s">
        <v>1150</v>
      </c>
      <c r="K3855" s="51">
        <v>5.0540000000000003</v>
      </c>
      <c r="L3855" s="51">
        <v>5.758</v>
      </c>
      <c r="M3855" s="51">
        <v>7.0910000000000002</v>
      </c>
      <c r="N3855" s="51">
        <v>6.6580000000000004</v>
      </c>
      <c r="O3855" s="51">
        <v>7.0129999999999999</v>
      </c>
      <c r="P3855" s="51">
        <v>7.4240000000000004</v>
      </c>
      <c r="Q3855" s="51">
        <v>7.84</v>
      </c>
      <c r="R3855" s="51">
        <v>7.6769999999999996</v>
      </c>
      <c r="S3855" s="51">
        <v>7.0289999999999999</v>
      </c>
      <c r="T3855" s="51">
        <v>7.9249999999999998</v>
      </c>
      <c r="U3855" s="51">
        <v>2019</v>
      </c>
    </row>
    <row r="3856" spans="1:21" ht="15.5">
      <c r="A3856" s="51">
        <v>439</v>
      </c>
      <c r="B3856" s="51" t="s">
        <v>1143</v>
      </c>
      <c r="C3856" s="51" t="s">
        <v>441</v>
      </c>
      <c r="D3856" s="51" t="str">
        <f t="shared" si="60"/>
        <v>GGR_NGDPJordan</v>
      </c>
      <c r="E3856" s="51" t="s">
        <v>1144</v>
      </c>
      <c r="F3856" s="51" t="s">
        <v>438</v>
      </c>
      <c r="G3856" s="51" t="s">
        <v>439</v>
      </c>
      <c r="H3856" s="51" t="s">
        <v>392</v>
      </c>
      <c r="I3856" s="51"/>
      <c r="J3856" s="51" t="s">
        <v>442</v>
      </c>
      <c r="K3856" s="51">
        <v>22.503</v>
      </c>
      <c r="L3856" s="51">
        <v>23.536999999999999</v>
      </c>
      <c r="M3856" s="51">
        <v>27.103000000000002</v>
      </c>
      <c r="N3856" s="51">
        <v>24.300999999999998</v>
      </c>
      <c r="O3856" s="51">
        <v>24.760999999999999</v>
      </c>
      <c r="P3856" s="51">
        <v>25.251999999999999</v>
      </c>
      <c r="Q3856" s="51">
        <v>25.719000000000001</v>
      </c>
      <c r="R3856" s="51">
        <v>24.297000000000001</v>
      </c>
      <c r="S3856" s="51">
        <v>22.798999999999999</v>
      </c>
      <c r="T3856" s="51">
        <v>24.850999999999999</v>
      </c>
      <c r="U3856" s="51">
        <v>2019</v>
      </c>
    </row>
    <row r="3857" spans="1:21" ht="15.5">
      <c r="A3857" s="51">
        <v>439</v>
      </c>
      <c r="B3857" s="51" t="s">
        <v>1143</v>
      </c>
      <c r="C3857" s="51" t="s">
        <v>443</v>
      </c>
      <c r="D3857" s="51" t="str">
        <f t="shared" si="60"/>
        <v>GGXJordan</v>
      </c>
      <c r="E3857" s="51" t="s">
        <v>1144</v>
      </c>
      <c r="F3857" s="51" t="s">
        <v>444</v>
      </c>
      <c r="G3857" s="51" t="s">
        <v>445</v>
      </c>
      <c r="H3857" s="51" t="s">
        <v>342</v>
      </c>
      <c r="I3857" s="51" t="s">
        <v>343</v>
      </c>
      <c r="J3857" s="51" t="s">
        <v>1150</v>
      </c>
      <c r="K3857" s="51">
        <v>8.2729999999999997</v>
      </c>
      <c r="L3857" s="51">
        <v>8.2200000000000006</v>
      </c>
      <c r="M3857" s="51">
        <v>9.3079999999999998</v>
      </c>
      <c r="N3857" s="51">
        <v>8.9559999999999995</v>
      </c>
      <c r="O3857" s="51">
        <v>8.0489999999999995</v>
      </c>
      <c r="P3857" s="51">
        <v>8.4779999999999998</v>
      </c>
      <c r="Q3857" s="51">
        <v>9.26</v>
      </c>
      <c r="R3857" s="51">
        <v>9.577</v>
      </c>
      <c r="S3857" s="51">
        <v>9.7859999999999996</v>
      </c>
      <c r="T3857" s="51">
        <v>10.384</v>
      </c>
      <c r="U3857" s="51">
        <v>2019</v>
      </c>
    </row>
    <row r="3858" spans="1:21" ht="15.5">
      <c r="A3858" s="51">
        <v>439</v>
      </c>
      <c r="B3858" s="51" t="s">
        <v>1143</v>
      </c>
      <c r="C3858" s="51" t="s">
        <v>446</v>
      </c>
      <c r="D3858" s="51" t="str">
        <f t="shared" si="60"/>
        <v>GGX_NGDPJordan</v>
      </c>
      <c r="E3858" s="51" t="s">
        <v>1144</v>
      </c>
      <c r="F3858" s="51" t="s">
        <v>444</v>
      </c>
      <c r="G3858" s="51" t="s">
        <v>445</v>
      </c>
      <c r="H3858" s="51" t="s">
        <v>392</v>
      </c>
      <c r="I3858" s="51"/>
      <c r="J3858" s="51" t="s">
        <v>447</v>
      </c>
      <c r="K3858" s="51">
        <v>36.832000000000001</v>
      </c>
      <c r="L3858" s="51">
        <v>33.603999999999999</v>
      </c>
      <c r="M3858" s="51">
        <v>35.579000000000001</v>
      </c>
      <c r="N3858" s="51">
        <v>32.69</v>
      </c>
      <c r="O3858" s="51">
        <v>28.417999999999999</v>
      </c>
      <c r="P3858" s="51">
        <v>28.835999999999999</v>
      </c>
      <c r="Q3858" s="51">
        <v>30.379000000000001</v>
      </c>
      <c r="R3858" s="51">
        <v>30.31</v>
      </c>
      <c r="S3858" s="51">
        <v>31.742000000000001</v>
      </c>
      <c r="T3858" s="51">
        <v>32.561</v>
      </c>
      <c r="U3858" s="51">
        <v>2019</v>
      </c>
    </row>
    <row r="3859" spans="1:21" ht="15.5">
      <c r="A3859" s="51">
        <v>439</v>
      </c>
      <c r="B3859" s="51" t="s">
        <v>1143</v>
      </c>
      <c r="C3859" s="51" t="s">
        <v>448</v>
      </c>
      <c r="D3859" s="51" t="str">
        <f t="shared" si="60"/>
        <v>GGXCNLJordan</v>
      </c>
      <c r="E3859" s="51" t="s">
        <v>1144</v>
      </c>
      <c r="F3859" s="51" t="s">
        <v>449</v>
      </c>
      <c r="G3859" s="51" t="s">
        <v>450</v>
      </c>
      <c r="H3859" s="51" t="s">
        <v>342</v>
      </c>
      <c r="I3859" s="51" t="s">
        <v>343</v>
      </c>
      <c r="J3859" s="51" t="s">
        <v>1150</v>
      </c>
      <c r="K3859" s="51">
        <v>-3.218</v>
      </c>
      <c r="L3859" s="51">
        <v>-2.4630000000000001</v>
      </c>
      <c r="M3859" s="51">
        <v>-2.2170000000000001</v>
      </c>
      <c r="N3859" s="51">
        <v>-2.298</v>
      </c>
      <c r="O3859" s="51">
        <v>-1.036</v>
      </c>
      <c r="P3859" s="51">
        <v>-1.054</v>
      </c>
      <c r="Q3859" s="51">
        <v>-1.42</v>
      </c>
      <c r="R3859" s="51">
        <v>-1.9</v>
      </c>
      <c r="S3859" s="51">
        <v>-2.7570000000000001</v>
      </c>
      <c r="T3859" s="51">
        <v>-2.4590000000000001</v>
      </c>
      <c r="U3859" s="51">
        <v>2019</v>
      </c>
    </row>
    <row r="3860" spans="1:21" ht="15.5">
      <c r="A3860" s="51">
        <v>439</v>
      </c>
      <c r="B3860" s="51" t="s">
        <v>1143</v>
      </c>
      <c r="C3860" s="51" t="s">
        <v>451</v>
      </c>
      <c r="D3860" s="51" t="str">
        <f t="shared" si="60"/>
        <v>GGXCNL_NGDPJordan</v>
      </c>
      <c r="E3860" s="51" t="s">
        <v>1144</v>
      </c>
      <c r="F3860" s="51" t="s">
        <v>449</v>
      </c>
      <c r="G3860" s="51" t="s">
        <v>450</v>
      </c>
      <c r="H3860" s="51" t="s">
        <v>392</v>
      </c>
      <c r="I3860" s="51"/>
      <c r="J3860" s="51" t="s">
        <v>452</v>
      </c>
      <c r="K3860" s="51">
        <v>-14.329000000000001</v>
      </c>
      <c r="L3860" s="51">
        <v>-10.067</v>
      </c>
      <c r="M3860" s="51">
        <v>-8.4749999999999996</v>
      </c>
      <c r="N3860" s="51">
        <v>-8.3889999999999993</v>
      </c>
      <c r="O3860" s="51">
        <v>-3.657</v>
      </c>
      <c r="P3860" s="51">
        <v>-3.5840000000000001</v>
      </c>
      <c r="Q3860" s="51">
        <v>-4.66</v>
      </c>
      <c r="R3860" s="51">
        <v>-6.0129999999999999</v>
      </c>
      <c r="S3860" s="51">
        <v>-8.9429999999999996</v>
      </c>
      <c r="T3860" s="51">
        <v>-7.71</v>
      </c>
      <c r="U3860" s="51">
        <v>2019</v>
      </c>
    </row>
    <row r="3861" spans="1:21" ht="15.5">
      <c r="A3861" s="51">
        <v>439</v>
      </c>
      <c r="B3861" s="51" t="s">
        <v>1143</v>
      </c>
      <c r="C3861" s="51" t="s">
        <v>453</v>
      </c>
      <c r="D3861" s="51" t="str">
        <f t="shared" si="60"/>
        <v>GGSBJordan</v>
      </c>
      <c r="E3861" s="51" t="s">
        <v>1144</v>
      </c>
      <c r="F3861" s="51" t="s">
        <v>454</v>
      </c>
      <c r="G3861" s="51" t="s">
        <v>455</v>
      </c>
      <c r="H3861" s="51" t="s">
        <v>342</v>
      </c>
      <c r="I3861" s="51" t="s">
        <v>343</v>
      </c>
      <c r="J3861" s="51" t="s">
        <v>1150</v>
      </c>
      <c r="K3861" s="51">
        <v>-1.4059999999999999</v>
      </c>
      <c r="L3861" s="51">
        <v>-1.0629999999999999</v>
      </c>
      <c r="M3861" s="51">
        <v>-0.57299999999999995</v>
      </c>
      <c r="N3861" s="51">
        <v>-1.3959999999999999</v>
      </c>
      <c r="O3861" s="51">
        <v>-1.1080000000000001</v>
      </c>
      <c r="P3861" s="51">
        <v>-0.88600000000000001</v>
      </c>
      <c r="Q3861" s="51">
        <v>-1.083</v>
      </c>
      <c r="R3861" s="51">
        <v>-0.999</v>
      </c>
      <c r="S3861" s="51">
        <v>-0.96199999999999997</v>
      </c>
      <c r="T3861" s="51">
        <v>-0.82499999999999996</v>
      </c>
      <c r="U3861" s="51">
        <v>2019</v>
      </c>
    </row>
    <row r="3862" spans="1:21" ht="15.5">
      <c r="A3862" s="51">
        <v>439</v>
      </c>
      <c r="B3862" s="51" t="s">
        <v>1143</v>
      </c>
      <c r="C3862" s="51" t="s">
        <v>456</v>
      </c>
      <c r="D3862" s="51" t="str">
        <f t="shared" si="60"/>
        <v>GGSB_NPGDPJordan</v>
      </c>
      <c r="E3862" s="51" t="s">
        <v>1144</v>
      </c>
      <c r="F3862" s="51" t="s">
        <v>454</v>
      </c>
      <c r="G3862" s="51" t="s">
        <v>455</v>
      </c>
      <c r="H3862" s="51" t="s">
        <v>380</v>
      </c>
      <c r="I3862" s="51"/>
      <c r="J3862" s="51" t="s">
        <v>505</v>
      </c>
      <c r="K3862" s="51">
        <v>-6.3</v>
      </c>
      <c r="L3862" s="51">
        <v>-4.3860000000000001</v>
      </c>
      <c r="M3862" s="51">
        <v>-2.2269999999999999</v>
      </c>
      <c r="N3862" s="51">
        <v>-5.1929999999999996</v>
      </c>
      <c r="O3862" s="51">
        <v>-3.9780000000000002</v>
      </c>
      <c r="P3862" s="51">
        <v>-3.0550000000000002</v>
      </c>
      <c r="Q3862" s="51">
        <v>-3.585</v>
      </c>
      <c r="R3862" s="51">
        <v>-3.161</v>
      </c>
      <c r="S3862" s="51">
        <v>-2.9020000000000001</v>
      </c>
      <c r="T3862" s="51">
        <v>-2.3690000000000002</v>
      </c>
      <c r="U3862" s="51">
        <v>2019</v>
      </c>
    </row>
    <row r="3863" spans="1:21" ht="15.5">
      <c r="A3863" s="51">
        <v>439</v>
      </c>
      <c r="B3863" s="51" t="s">
        <v>1143</v>
      </c>
      <c r="C3863" s="51" t="s">
        <v>457</v>
      </c>
      <c r="D3863" s="51" t="str">
        <f t="shared" si="60"/>
        <v>GGXONLBJordan</v>
      </c>
      <c r="E3863" s="51" t="s">
        <v>1144</v>
      </c>
      <c r="F3863" s="51" t="s">
        <v>458</v>
      </c>
      <c r="G3863" s="51" t="s">
        <v>459</v>
      </c>
      <c r="H3863" s="51" t="s">
        <v>342</v>
      </c>
      <c r="I3863" s="51" t="s">
        <v>343</v>
      </c>
      <c r="J3863" s="51" t="s">
        <v>1150</v>
      </c>
      <c r="K3863" s="51">
        <v>-2.649</v>
      </c>
      <c r="L3863" s="51">
        <v>-1.74</v>
      </c>
      <c r="M3863" s="51">
        <v>-1.3129999999999999</v>
      </c>
      <c r="N3863" s="51">
        <v>-1.411</v>
      </c>
      <c r="O3863" s="51">
        <v>-0.217</v>
      </c>
      <c r="P3863" s="51">
        <v>-0.216</v>
      </c>
      <c r="Q3863" s="51">
        <v>-0.43099999999999999</v>
      </c>
      <c r="R3863" s="51">
        <v>-0.77300000000000002</v>
      </c>
      <c r="S3863" s="51">
        <v>-1.478</v>
      </c>
      <c r="T3863" s="51">
        <v>-1.1579999999999999</v>
      </c>
      <c r="U3863" s="51">
        <v>2019</v>
      </c>
    </row>
    <row r="3864" spans="1:21" ht="15.5">
      <c r="A3864" s="51">
        <v>439</v>
      </c>
      <c r="B3864" s="51" t="s">
        <v>1143</v>
      </c>
      <c r="C3864" s="51" t="s">
        <v>460</v>
      </c>
      <c r="D3864" s="51" t="str">
        <f t="shared" si="60"/>
        <v>GGXONLB_NGDPJordan</v>
      </c>
      <c r="E3864" s="51" t="s">
        <v>1144</v>
      </c>
      <c r="F3864" s="51" t="s">
        <v>458</v>
      </c>
      <c r="G3864" s="51" t="s">
        <v>459</v>
      </c>
      <c r="H3864" s="51" t="s">
        <v>392</v>
      </c>
      <c r="I3864" s="51"/>
      <c r="J3864" s="51" t="s">
        <v>461</v>
      </c>
      <c r="K3864" s="51">
        <v>-11.792999999999999</v>
      </c>
      <c r="L3864" s="51">
        <v>-7.1130000000000004</v>
      </c>
      <c r="M3864" s="51">
        <v>-5.0179999999999998</v>
      </c>
      <c r="N3864" s="51">
        <v>-5.15</v>
      </c>
      <c r="O3864" s="51">
        <v>-0.76800000000000002</v>
      </c>
      <c r="P3864" s="51">
        <v>-0.73299999999999998</v>
      </c>
      <c r="Q3864" s="51">
        <v>-1.4139999999999999</v>
      </c>
      <c r="R3864" s="51">
        <v>-2.4460000000000002</v>
      </c>
      <c r="S3864" s="51">
        <v>-4.7949999999999999</v>
      </c>
      <c r="T3864" s="51">
        <v>-3.6320000000000001</v>
      </c>
      <c r="U3864" s="51">
        <v>2019</v>
      </c>
    </row>
    <row r="3865" spans="1:21" ht="15.5">
      <c r="A3865" s="51">
        <v>439</v>
      </c>
      <c r="B3865" s="51" t="s">
        <v>1143</v>
      </c>
      <c r="C3865" s="51" t="s">
        <v>462</v>
      </c>
      <c r="D3865" s="51" t="str">
        <f t="shared" si="60"/>
        <v>GGXWDNJordan</v>
      </c>
      <c r="E3865" s="51" t="s">
        <v>1144</v>
      </c>
      <c r="F3865" s="51" t="s">
        <v>463</v>
      </c>
      <c r="G3865" s="51" t="s">
        <v>464</v>
      </c>
      <c r="H3865" s="51" t="s">
        <v>342</v>
      </c>
      <c r="I3865" s="51" t="s">
        <v>343</v>
      </c>
      <c r="J3865" s="51" t="s">
        <v>1150</v>
      </c>
      <c r="K3865" s="51">
        <v>15.509</v>
      </c>
      <c r="L3865" s="51">
        <v>17.669</v>
      </c>
      <c r="M3865" s="51">
        <v>18.927</v>
      </c>
      <c r="N3865" s="51">
        <v>20.768999999999998</v>
      </c>
      <c r="O3865" s="51">
        <v>21.059000000000001</v>
      </c>
      <c r="P3865" s="51">
        <v>21.640999999999998</v>
      </c>
      <c r="Q3865" s="51">
        <v>22.541</v>
      </c>
      <c r="R3865" s="51">
        <v>24.42</v>
      </c>
      <c r="S3865" s="51">
        <v>27.265000000000001</v>
      </c>
      <c r="T3865" s="51">
        <v>29.045000000000002</v>
      </c>
      <c r="U3865" s="51">
        <v>2019</v>
      </c>
    </row>
    <row r="3866" spans="1:21" ht="15.5">
      <c r="A3866" s="51">
        <v>439</v>
      </c>
      <c r="B3866" s="51" t="s">
        <v>1143</v>
      </c>
      <c r="C3866" s="51" t="s">
        <v>465</v>
      </c>
      <c r="D3866" s="51" t="str">
        <f t="shared" si="60"/>
        <v>GGXWDN_NGDPJordan</v>
      </c>
      <c r="E3866" s="51" t="s">
        <v>1144</v>
      </c>
      <c r="F3866" s="51" t="s">
        <v>463</v>
      </c>
      <c r="G3866" s="51" t="s">
        <v>464</v>
      </c>
      <c r="H3866" s="51" t="s">
        <v>392</v>
      </c>
      <c r="I3866" s="51"/>
      <c r="J3866" s="51" t="s">
        <v>487</v>
      </c>
      <c r="K3866" s="51">
        <v>69.052000000000007</v>
      </c>
      <c r="L3866" s="51">
        <v>72.227999999999994</v>
      </c>
      <c r="M3866" s="51">
        <v>72.343999999999994</v>
      </c>
      <c r="N3866" s="51">
        <v>75.808999999999997</v>
      </c>
      <c r="O3866" s="51">
        <v>74.352000000000004</v>
      </c>
      <c r="P3866" s="51">
        <v>73.61</v>
      </c>
      <c r="Q3866" s="51">
        <v>73.947999999999993</v>
      </c>
      <c r="R3866" s="51">
        <v>77.287000000000006</v>
      </c>
      <c r="S3866" s="51">
        <v>88.441999999999993</v>
      </c>
      <c r="T3866" s="51">
        <v>91.078000000000003</v>
      </c>
      <c r="U3866" s="51">
        <v>2019</v>
      </c>
    </row>
    <row r="3867" spans="1:21" ht="15.5">
      <c r="A3867" s="51">
        <v>439</v>
      </c>
      <c r="B3867" s="51" t="s">
        <v>1143</v>
      </c>
      <c r="C3867" s="51" t="s">
        <v>466</v>
      </c>
      <c r="D3867" s="51" t="str">
        <f t="shared" si="60"/>
        <v>GGXWDGJordan</v>
      </c>
      <c r="E3867" s="51" t="s">
        <v>1144</v>
      </c>
      <c r="F3867" s="51" t="s">
        <v>467</v>
      </c>
      <c r="G3867" s="51" t="s">
        <v>468</v>
      </c>
      <c r="H3867" s="51" t="s">
        <v>342</v>
      </c>
      <c r="I3867" s="51" t="s">
        <v>343</v>
      </c>
      <c r="J3867" s="51" t="s">
        <v>1150</v>
      </c>
      <c r="K3867" s="51">
        <v>15.839</v>
      </c>
      <c r="L3867" s="51">
        <v>18.489999999999998</v>
      </c>
      <c r="M3867" s="51">
        <v>19.625</v>
      </c>
      <c r="N3867" s="51">
        <v>21.484999999999999</v>
      </c>
      <c r="O3867" s="51">
        <v>21.931999999999999</v>
      </c>
      <c r="P3867" s="51">
        <v>22.350999999999999</v>
      </c>
      <c r="Q3867" s="51">
        <v>22.88</v>
      </c>
      <c r="R3867" s="51">
        <v>24.651</v>
      </c>
      <c r="S3867" s="51">
        <v>27.295000000000002</v>
      </c>
      <c r="T3867" s="51">
        <v>29.074999999999999</v>
      </c>
      <c r="U3867" s="51">
        <v>2019</v>
      </c>
    </row>
    <row r="3868" spans="1:21" ht="15.5">
      <c r="A3868" s="51">
        <v>439</v>
      </c>
      <c r="B3868" s="51" t="s">
        <v>1143</v>
      </c>
      <c r="C3868" s="51" t="s">
        <v>469</v>
      </c>
      <c r="D3868" s="51" t="str">
        <f t="shared" si="60"/>
        <v>GGXWDG_NGDPJordan</v>
      </c>
      <c r="E3868" s="51" t="s">
        <v>1144</v>
      </c>
      <c r="F3868" s="51" t="s">
        <v>467</v>
      </c>
      <c r="G3868" s="51" t="s">
        <v>468</v>
      </c>
      <c r="H3868" s="51" t="s">
        <v>392</v>
      </c>
      <c r="I3868" s="51"/>
      <c r="J3868" s="51" t="s">
        <v>470</v>
      </c>
      <c r="K3868" s="51">
        <v>70.521000000000001</v>
      </c>
      <c r="L3868" s="51">
        <v>75.584000000000003</v>
      </c>
      <c r="M3868" s="51">
        <v>75.013000000000005</v>
      </c>
      <c r="N3868" s="51">
        <v>78.423000000000002</v>
      </c>
      <c r="O3868" s="51">
        <v>77.432000000000002</v>
      </c>
      <c r="P3868" s="51">
        <v>76.022000000000006</v>
      </c>
      <c r="Q3868" s="51">
        <v>75.061000000000007</v>
      </c>
      <c r="R3868" s="51">
        <v>78.015000000000001</v>
      </c>
      <c r="S3868" s="51">
        <v>88.54</v>
      </c>
      <c r="T3868" s="51">
        <v>91.171999999999997</v>
      </c>
      <c r="U3868" s="51">
        <v>2019</v>
      </c>
    </row>
    <row r="3869" spans="1:21" ht="15.5">
      <c r="A3869" s="51">
        <v>439</v>
      </c>
      <c r="B3869" s="51" t="s">
        <v>1143</v>
      </c>
      <c r="C3869" s="51" t="s">
        <v>471</v>
      </c>
      <c r="D3869" s="51" t="str">
        <f t="shared" si="60"/>
        <v>NGDP_FYJordan</v>
      </c>
      <c r="E3869" s="51" t="s">
        <v>1144</v>
      </c>
      <c r="F3869" s="51" t="s">
        <v>472</v>
      </c>
      <c r="G3869" s="51" t="s">
        <v>473</v>
      </c>
      <c r="H3869" s="51" t="s">
        <v>342</v>
      </c>
      <c r="I3869" s="51" t="s">
        <v>343</v>
      </c>
      <c r="J3869" s="51" t="s">
        <v>1150</v>
      </c>
      <c r="K3869" s="51">
        <v>22.460999999999999</v>
      </c>
      <c r="L3869" s="51">
        <v>24.463000000000001</v>
      </c>
      <c r="M3869" s="51">
        <v>26.161999999999999</v>
      </c>
      <c r="N3869" s="51">
        <v>27.396999999999998</v>
      </c>
      <c r="O3869" s="51">
        <v>28.324000000000002</v>
      </c>
      <c r="P3869" s="51">
        <v>29.4</v>
      </c>
      <c r="Q3869" s="51">
        <v>30.481999999999999</v>
      </c>
      <c r="R3869" s="51">
        <v>31.597000000000001</v>
      </c>
      <c r="S3869" s="51">
        <v>30.827999999999999</v>
      </c>
      <c r="T3869" s="51">
        <v>31.89</v>
      </c>
      <c r="U3869" s="51">
        <v>2019</v>
      </c>
    </row>
    <row r="3870" spans="1:21" ht="15.5">
      <c r="A3870" s="51">
        <v>439</v>
      </c>
      <c r="B3870" s="51" t="s">
        <v>1143</v>
      </c>
      <c r="C3870" s="51" t="s">
        <v>474</v>
      </c>
      <c r="D3870" s="51" t="str">
        <f t="shared" si="60"/>
        <v>BCAJordan</v>
      </c>
      <c r="E3870" s="51" t="s">
        <v>1144</v>
      </c>
      <c r="F3870" s="51" t="s">
        <v>475</v>
      </c>
      <c r="G3870" s="51" t="s">
        <v>476</v>
      </c>
      <c r="H3870" s="51" t="s">
        <v>352</v>
      </c>
      <c r="I3870" s="51" t="s">
        <v>343</v>
      </c>
      <c r="J3870" s="51" t="s">
        <v>1151</v>
      </c>
      <c r="K3870" s="51">
        <v>-4.718</v>
      </c>
      <c r="L3870" s="51">
        <v>-3.5089999999999999</v>
      </c>
      <c r="M3870" s="51">
        <v>-2.6120000000000001</v>
      </c>
      <c r="N3870" s="51">
        <v>-3.4750000000000001</v>
      </c>
      <c r="O3870" s="51">
        <v>-3.8570000000000002</v>
      </c>
      <c r="P3870" s="51">
        <v>-4.399</v>
      </c>
      <c r="Q3870" s="51">
        <v>-2.9670000000000001</v>
      </c>
      <c r="R3870" s="51">
        <v>-0.94799999999999995</v>
      </c>
      <c r="S3870" s="51">
        <v>-3.5110000000000001</v>
      </c>
      <c r="T3870" s="51">
        <v>-3.7309999999999999</v>
      </c>
      <c r="U3870" s="51">
        <v>2019</v>
      </c>
    </row>
    <row r="3871" spans="1:21" ht="15.5">
      <c r="A3871" s="51">
        <v>439</v>
      </c>
      <c r="B3871" s="51" t="s">
        <v>1143</v>
      </c>
      <c r="C3871" s="51" t="s">
        <v>478</v>
      </c>
      <c r="D3871" s="51" t="str">
        <f t="shared" si="60"/>
        <v>BCA_NGDPDJordan</v>
      </c>
      <c r="E3871" s="51" t="s">
        <v>1144</v>
      </c>
      <c r="F3871" s="51" t="s">
        <v>475</v>
      </c>
      <c r="G3871" s="51" t="s">
        <v>476</v>
      </c>
      <c r="H3871" s="51" t="s">
        <v>392</v>
      </c>
      <c r="I3871" s="51"/>
      <c r="J3871" s="51" t="s">
        <v>479</v>
      </c>
      <c r="K3871" s="51">
        <v>-14.891999999999999</v>
      </c>
      <c r="L3871" s="51">
        <v>-10.169</v>
      </c>
      <c r="M3871" s="51">
        <v>-7.0789999999999997</v>
      </c>
      <c r="N3871" s="51">
        <v>-8.9930000000000003</v>
      </c>
      <c r="O3871" s="51">
        <v>-9.6560000000000006</v>
      </c>
      <c r="P3871" s="51">
        <v>-10.609</v>
      </c>
      <c r="Q3871" s="51">
        <v>-6.9</v>
      </c>
      <c r="R3871" s="51">
        <v>-2.1269999999999998</v>
      </c>
      <c r="S3871" s="51">
        <v>-8.0739999999999998</v>
      </c>
      <c r="T3871" s="51">
        <v>-8.2959999999999994</v>
      </c>
      <c r="U3871" s="51">
        <v>2019</v>
      </c>
    </row>
    <row r="3872" spans="1:21" ht="15.5">
      <c r="A3872" s="51">
        <v>916</v>
      </c>
      <c r="B3872" s="51" t="s">
        <v>1152</v>
      </c>
      <c r="C3872" s="51" t="s">
        <v>338</v>
      </c>
      <c r="D3872" s="51" t="str">
        <f t="shared" si="60"/>
        <v>NGDP_RKazakhstan</v>
      </c>
      <c r="E3872" s="51" t="s">
        <v>272</v>
      </c>
      <c r="F3872" s="51" t="s">
        <v>340</v>
      </c>
      <c r="G3872" s="51" t="s">
        <v>341</v>
      </c>
      <c r="H3872" s="51" t="s">
        <v>342</v>
      </c>
      <c r="I3872" s="51" t="s">
        <v>343</v>
      </c>
      <c r="J3872" s="51" t="s">
        <v>1153</v>
      </c>
      <c r="K3872" s="51">
        <v>11553.07</v>
      </c>
      <c r="L3872" s="51">
        <v>12246.25</v>
      </c>
      <c r="M3872" s="51">
        <v>12760.6</v>
      </c>
      <c r="N3872" s="51">
        <v>12913.72</v>
      </c>
      <c r="O3872" s="51">
        <v>13055.77</v>
      </c>
      <c r="P3872" s="51">
        <v>13591.06</v>
      </c>
      <c r="Q3872" s="51">
        <v>14148.3</v>
      </c>
      <c r="R3872" s="51">
        <v>14784.97</v>
      </c>
      <c r="S3872" s="51">
        <v>14400.92</v>
      </c>
      <c r="T3872" s="51">
        <v>14861.21</v>
      </c>
      <c r="U3872" s="51">
        <v>2020</v>
      </c>
    </row>
    <row r="3873" spans="1:21" ht="15.5">
      <c r="A3873" s="51">
        <v>916</v>
      </c>
      <c r="B3873" s="51" t="s">
        <v>1152</v>
      </c>
      <c r="C3873" s="51" t="s">
        <v>345</v>
      </c>
      <c r="D3873" s="51" t="str">
        <f t="shared" si="60"/>
        <v>NGDP_RPCHKazakhstan</v>
      </c>
      <c r="E3873" s="51" t="s">
        <v>272</v>
      </c>
      <c r="F3873" s="51" t="s">
        <v>340</v>
      </c>
      <c r="G3873" s="51" t="s">
        <v>346</v>
      </c>
      <c r="H3873" s="51" t="s">
        <v>347</v>
      </c>
      <c r="I3873" s="51"/>
      <c r="J3873" s="51" t="s">
        <v>348</v>
      </c>
      <c r="K3873" s="51">
        <v>4.8</v>
      </c>
      <c r="L3873" s="51">
        <v>6</v>
      </c>
      <c r="M3873" s="51">
        <v>4.2</v>
      </c>
      <c r="N3873" s="51">
        <v>1.2</v>
      </c>
      <c r="O3873" s="51">
        <v>1.1000000000000001</v>
      </c>
      <c r="P3873" s="51">
        <v>4.0999999999999996</v>
      </c>
      <c r="Q3873" s="51">
        <v>4.0999999999999996</v>
      </c>
      <c r="R3873" s="51">
        <v>4.5</v>
      </c>
      <c r="S3873" s="51">
        <v>-2.5979999999999999</v>
      </c>
      <c r="T3873" s="51">
        <v>3.1960000000000002</v>
      </c>
      <c r="U3873" s="51">
        <v>2020</v>
      </c>
    </row>
    <row r="3874" spans="1:21" ht="15.5">
      <c r="A3874" s="51">
        <v>916</v>
      </c>
      <c r="B3874" s="51" t="s">
        <v>1152</v>
      </c>
      <c r="C3874" s="51" t="s">
        <v>349</v>
      </c>
      <c r="D3874" s="51" t="str">
        <f t="shared" si="60"/>
        <v>NGDPKazakhstan</v>
      </c>
      <c r="E3874" s="51" t="s">
        <v>272</v>
      </c>
      <c r="F3874" s="51" t="s">
        <v>155</v>
      </c>
      <c r="G3874" s="51" t="s">
        <v>350</v>
      </c>
      <c r="H3874" s="51" t="s">
        <v>342</v>
      </c>
      <c r="I3874" s="51" t="s">
        <v>343</v>
      </c>
      <c r="J3874" s="51" t="s">
        <v>1153</v>
      </c>
      <c r="K3874" s="51">
        <v>31015.19</v>
      </c>
      <c r="L3874" s="51">
        <v>35999.03</v>
      </c>
      <c r="M3874" s="51">
        <v>39675.83</v>
      </c>
      <c r="N3874" s="51">
        <v>40884.129999999997</v>
      </c>
      <c r="O3874" s="51">
        <v>46971.15</v>
      </c>
      <c r="P3874" s="51">
        <v>54378.86</v>
      </c>
      <c r="Q3874" s="51">
        <v>61819.54</v>
      </c>
      <c r="R3874" s="51">
        <v>69532.600000000006</v>
      </c>
      <c r="S3874" s="51">
        <v>68051.509999999995</v>
      </c>
      <c r="T3874" s="51">
        <v>78969.98</v>
      </c>
      <c r="U3874" s="51">
        <v>2020</v>
      </c>
    </row>
    <row r="3875" spans="1:21" ht="15.5">
      <c r="A3875" s="51">
        <v>916</v>
      </c>
      <c r="B3875" s="51" t="s">
        <v>1152</v>
      </c>
      <c r="C3875" s="51" t="s">
        <v>157</v>
      </c>
      <c r="D3875" s="51" t="str">
        <f t="shared" si="60"/>
        <v>NGDPDKazakhstan</v>
      </c>
      <c r="E3875" s="51" t="s">
        <v>272</v>
      </c>
      <c r="F3875" s="51" t="s">
        <v>155</v>
      </c>
      <c r="G3875" s="51" t="s">
        <v>351</v>
      </c>
      <c r="H3875" s="51" t="s">
        <v>352</v>
      </c>
      <c r="I3875" s="51" t="s">
        <v>343</v>
      </c>
      <c r="J3875" s="51" t="s">
        <v>353</v>
      </c>
      <c r="K3875" s="51">
        <v>207.999</v>
      </c>
      <c r="L3875" s="51">
        <v>236.63499999999999</v>
      </c>
      <c r="M3875" s="51">
        <v>221.416</v>
      </c>
      <c r="N3875" s="51">
        <v>184.38800000000001</v>
      </c>
      <c r="O3875" s="51">
        <v>137.28899999999999</v>
      </c>
      <c r="P3875" s="51">
        <v>166.80600000000001</v>
      </c>
      <c r="Q3875" s="51">
        <v>179.34</v>
      </c>
      <c r="R3875" s="51">
        <v>181.667</v>
      </c>
      <c r="S3875" s="51">
        <v>164.792</v>
      </c>
      <c r="T3875" s="51">
        <v>187.83600000000001</v>
      </c>
      <c r="U3875" s="51">
        <v>2020</v>
      </c>
    </row>
    <row r="3876" spans="1:21" ht="15.5">
      <c r="A3876" s="51">
        <v>916</v>
      </c>
      <c r="B3876" s="51" t="s">
        <v>1152</v>
      </c>
      <c r="C3876" s="51" t="s">
        <v>354</v>
      </c>
      <c r="D3876" s="51" t="str">
        <f t="shared" si="60"/>
        <v>PPPGDPKazakhstan</v>
      </c>
      <c r="E3876" s="51" t="s">
        <v>272</v>
      </c>
      <c r="F3876" s="51" t="s">
        <v>155</v>
      </c>
      <c r="G3876" s="51" t="s">
        <v>355</v>
      </c>
      <c r="H3876" s="51" t="s">
        <v>356</v>
      </c>
      <c r="I3876" s="51" t="s">
        <v>343</v>
      </c>
      <c r="J3876" s="51" t="s">
        <v>353</v>
      </c>
      <c r="K3876" s="51">
        <v>369.96600000000001</v>
      </c>
      <c r="L3876" s="51">
        <v>417.452</v>
      </c>
      <c r="M3876" s="51">
        <v>427.47800000000001</v>
      </c>
      <c r="N3876" s="51">
        <v>407.416</v>
      </c>
      <c r="O3876" s="51">
        <v>423.83300000000003</v>
      </c>
      <c r="P3876" s="51">
        <v>448.47300000000001</v>
      </c>
      <c r="Q3876" s="51">
        <v>478.06900000000002</v>
      </c>
      <c r="R3876" s="51">
        <v>508.50099999999998</v>
      </c>
      <c r="S3876" s="51">
        <v>501.29599999999999</v>
      </c>
      <c r="T3876" s="51">
        <v>526.74599999999998</v>
      </c>
      <c r="U3876" s="51">
        <v>2020</v>
      </c>
    </row>
    <row r="3877" spans="1:21" ht="15.5">
      <c r="A3877" s="51">
        <v>916</v>
      </c>
      <c r="B3877" s="51" t="s">
        <v>1152</v>
      </c>
      <c r="C3877" s="51" t="s">
        <v>357</v>
      </c>
      <c r="D3877" s="51" t="str">
        <f t="shared" si="60"/>
        <v>NGDP_DKazakhstan</v>
      </c>
      <c r="E3877" s="51" t="s">
        <v>272</v>
      </c>
      <c r="F3877" s="51" t="s">
        <v>358</v>
      </c>
      <c r="G3877" s="51" t="s">
        <v>359</v>
      </c>
      <c r="H3877" s="51" t="s">
        <v>360</v>
      </c>
      <c r="I3877" s="51"/>
      <c r="J3877" s="51" t="s">
        <v>361</v>
      </c>
      <c r="K3877" s="51">
        <v>268.45800000000003</v>
      </c>
      <c r="L3877" s="51">
        <v>293.959</v>
      </c>
      <c r="M3877" s="51">
        <v>310.92500000000001</v>
      </c>
      <c r="N3877" s="51">
        <v>316.59399999999999</v>
      </c>
      <c r="O3877" s="51">
        <v>359.77300000000002</v>
      </c>
      <c r="P3877" s="51">
        <v>400.108</v>
      </c>
      <c r="Q3877" s="51">
        <v>436.94</v>
      </c>
      <c r="R3877" s="51">
        <v>470.29300000000001</v>
      </c>
      <c r="S3877" s="51">
        <v>472.55</v>
      </c>
      <c r="T3877" s="51">
        <v>531.38300000000004</v>
      </c>
      <c r="U3877" s="51">
        <v>2020</v>
      </c>
    </row>
    <row r="3878" spans="1:21" ht="15.5">
      <c r="A3878" s="51">
        <v>916</v>
      </c>
      <c r="B3878" s="51" t="s">
        <v>1152</v>
      </c>
      <c r="C3878" s="51" t="s">
        <v>362</v>
      </c>
      <c r="D3878" s="51" t="str">
        <f t="shared" si="60"/>
        <v>NGDPRPCKazakhstan</v>
      </c>
      <c r="E3878" s="51" t="s">
        <v>272</v>
      </c>
      <c r="F3878" s="51" t="s">
        <v>363</v>
      </c>
      <c r="G3878" s="51" t="s">
        <v>364</v>
      </c>
      <c r="H3878" s="51" t="s">
        <v>342</v>
      </c>
      <c r="I3878" s="51" t="s">
        <v>333</v>
      </c>
      <c r="J3878" s="51" t="s">
        <v>365</v>
      </c>
      <c r="K3878" s="51">
        <v>683201.23</v>
      </c>
      <c r="L3878" s="51">
        <v>713613.72</v>
      </c>
      <c r="M3878" s="51">
        <v>732706.48</v>
      </c>
      <c r="N3878" s="51">
        <v>730831.72</v>
      </c>
      <c r="O3878" s="51">
        <v>728632.03</v>
      </c>
      <c r="P3878" s="51">
        <v>748517.74</v>
      </c>
      <c r="Q3878" s="51">
        <v>769112.97</v>
      </c>
      <c r="R3878" s="51">
        <v>793538.32</v>
      </c>
      <c r="S3878" s="51">
        <v>763130.96</v>
      </c>
      <c r="T3878" s="51">
        <v>777543.59</v>
      </c>
      <c r="U3878" s="51">
        <v>2019</v>
      </c>
    </row>
    <row r="3879" spans="1:21" ht="15.5">
      <c r="A3879" s="51">
        <v>916</v>
      </c>
      <c r="B3879" s="51" t="s">
        <v>1152</v>
      </c>
      <c r="C3879" s="51" t="s">
        <v>366</v>
      </c>
      <c r="D3879" s="51" t="str">
        <f t="shared" si="60"/>
        <v>NGDPRPPPPCKazakhstan</v>
      </c>
      <c r="E3879" s="51" t="s">
        <v>272</v>
      </c>
      <c r="F3879" s="51" t="s">
        <v>363</v>
      </c>
      <c r="G3879" s="51" t="s">
        <v>367</v>
      </c>
      <c r="H3879" s="51" t="s">
        <v>368</v>
      </c>
      <c r="I3879" s="51" t="s">
        <v>333</v>
      </c>
      <c r="J3879" s="51" t="s">
        <v>365</v>
      </c>
      <c r="K3879" s="51">
        <v>22544.01</v>
      </c>
      <c r="L3879" s="51">
        <v>23547.55</v>
      </c>
      <c r="M3879" s="51">
        <v>24177.57</v>
      </c>
      <c r="N3879" s="51">
        <v>24115.7</v>
      </c>
      <c r="O3879" s="51">
        <v>24043.119999999999</v>
      </c>
      <c r="P3879" s="51">
        <v>24699.3</v>
      </c>
      <c r="Q3879" s="51">
        <v>25378.9</v>
      </c>
      <c r="R3879" s="51">
        <v>26184.87</v>
      </c>
      <c r="S3879" s="51">
        <v>25181.5</v>
      </c>
      <c r="T3879" s="51">
        <v>25657.09</v>
      </c>
      <c r="U3879" s="51">
        <v>2019</v>
      </c>
    </row>
    <row r="3880" spans="1:21" ht="15.5">
      <c r="A3880" s="51">
        <v>916</v>
      </c>
      <c r="B3880" s="51" t="s">
        <v>1152</v>
      </c>
      <c r="C3880" s="51" t="s">
        <v>369</v>
      </c>
      <c r="D3880" s="51" t="str">
        <f t="shared" si="60"/>
        <v>NGDPPCKazakhstan</v>
      </c>
      <c r="E3880" s="51" t="s">
        <v>272</v>
      </c>
      <c r="F3880" s="51" t="s">
        <v>370</v>
      </c>
      <c r="G3880" s="51" t="s">
        <v>371</v>
      </c>
      <c r="H3880" s="51" t="s">
        <v>342</v>
      </c>
      <c r="I3880" s="51" t="s">
        <v>333</v>
      </c>
      <c r="J3880" s="51" t="s">
        <v>372</v>
      </c>
      <c r="K3880" s="51">
        <v>1834111.19</v>
      </c>
      <c r="L3880" s="51">
        <v>2097735.2599999998</v>
      </c>
      <c r="M3880" s="51">
        <v>2278164.7000000002</v>
      </c>
      <c r="N3880" s="51">
        <v>2313772.7999999998</v>
      </c>
      <c r="O3880" s="51">
        <v>2621421.2400000002</v>
      </c>
      <c r="P3880" s="51">
        <v>2994875.78</v>
      </c>
      <c r="Q3880" s="51">
        <v>3360561</v>
      </c>
      <c r="R3880" s="51">
        <v>3731951.46</v>
      </c>
      <c r="S3880" s="51">
        <v>3606174.63</v>
      </c>
      <c r="T3880" s="51">
        <v>4131735.41</v>
      </c>
      <c r="U3880" s="51">
        <v>2019</v>
      </c>
    </row>
    <row r="3881" spans="1:21" ht="15.5">
      <c r="A3881" s="51">
        <v>916</v>
      </c>
      <c r="B3881" s="51" t="s">
        <v>1152</v>
      </c>
      <c r="C3881" s="51" t="s">
        <v>373</v>
      </c>
      <c r="D3881" s="51" t="str">
        <f t="shared" si="60"/>
        <v>NGDPDPCKazakhstan</v>
      </c>
      <c r="E3881" s="51" t="s">
        <v>272</v>
      </c>
      <c r="F3881" s="51" t="s">
        <v>370</v>
      </c>
      <c r="G3881" s="51" t="s">
        <v>374</v>
      </c>
      <c r="H3881" s="51" t="s">
        <v>352</v>
      </c>
      <c r="I3881" s="51" t="s">
        <v>333</v>
      </c>
      <c r="J3881" s="51" t="s">
        <v>372</v>
      </c>
      <c r="K3881" s="51">
        <v>12300.18</v>
      </c>
      <c r="L3881" s="51">
        <v>13789.17</v>
      </c>
      <c r="M3881" s="51">
        <v>12713.56</v>
      </c>
      <c r="N3881" s="51">
        <v>10435.17</v>
      </c>
      <c r="O3881" s="51">
        <v>7662.01</v>
      </c>
      <c r="P3881" s="51">
        <v>9186.7099999999991</v>
      </c>
      <c r="Q3881" s="51">
        <v>9749.07</v>
      </c>
      <c r="R3881" s="51">
        <v>9750.43</v>
      </c>
      <c r="S3881" s="51">
        <v>8732.64</v>
      </c>
      <c r="T3881" s="51">
        <v>9827.64</v>
      </c>
      <c r="U3881" s="51">
        <v>2019</v>
      </c>
    </row>
    <row r="3882" spans="1:21" ht="15.5">
      <c r="A3882" s="51">
        <v>916</v>
      </c>
      <c r="B3882" s="51" t="s">
        <v>1152</v>
      </c>
      <c r="C3882" s="51" t="s">
        <v>375</v>
      </c>
      <c r="D3882" s="51" t="str">
        <f t="shared" si="60"/>
        <v>PPPPCKazakhstan</v>
      </c>
      <c r="E3882" s="51" t="s">
        <v>272</v>
      </c>
      <c r="F3882" s="51" t="s">
        <v>370</v>
      </c>
      <c r="G3882" s="51" t="s">
        <v>376</v>
      </c>
      <c r="H3882" s="51" t="s">
        <v>356</v>
      </c>
      <c r="I3882" s="51" t="s">
        <v>333</v>
      </c>
      <c r="J3882" s="51" t="s">
        <v>372</v>
      </c>
      <c r="K3882" s="51">
        <v>21878.29</v>
      </c>
      <c r="L3882" s="51">
        <v>24325.78</v>
      </c>
      <c r="M3882" s="51">
        <v>24545.57</v>
      </c>
      <c r="N3882" s="51">
        <v>23057.07</v>
      </c>
      <c r="O3882" s="51">
        <v>23653.8</v>
      </c>
      <c r="P3882" s="51">
        <v>24699.3</v>
      </c>
      <c r="Q3882" s="51">
        <v>25988.240000000002</v>
      </c>
      <c r="R3882" s="51">
        <v>27292.25</v>
      </c>
      <c r="S3882" s="51">
        <v>26564.62</v>
      </c>
      <c r="T3882" s="51">
        <v>27559.54</v>
      </c>
      <c r="U3882" s="51">
        <v>2019</v>
      </c>
    </row>
    <row r="3883" spans="1:21" ht="15.5">
      <c r="A3883" s="51">
        <v>916</v>
      </c>
      <c r="B3883" s="51" t="s">
        <v>1152</v>
      </c>
      <c r="C3883" s="51" t="s">
        <v>377</v>
      </c>
      <c r="D3883" s="51" t="str">
        <f t="shared" si="60"/>
        <v>NGAP_NPGDPKazakhstan</v>
      </c>
      <c r="E3883" s="51" t="s">
        <v>272</v>
      </c>
      <c r="F3883" s="51" t="s">
        <v>378</v>
      </c>
      <c r="G3883" s="51" t="s">
        <v>379</v>
      </c>
      <c r="H3883" s="51" t="s">
        <v>380</v>
      </c>
      <c r="I3883" s="51"/>
      <c r="J3883" s="51"/>
      <c r="K3883" s="51"/>
      <c r="L3883" s="51"/>
      <c r="M3883" s="51"/>
      <c r="N3883" s="51"/>
      <c r="O3883" s="51"/>
      <c r="P3883" s="51"/>
      <c r="Q3883" s="51"/>
      <c r="R3883" s="51"/>
      <c r="S3883" s="51"/>
      <c r="T3883" s="51"/>
      <c r="U3883" s="51"/>
    </row>
    <row r="3884" spans="1:21" ht="15.5">
      <c r="A3884" s="51">
        <v>916</v>
      </c>
      <c r="B3884" s="51" t="s">
        <v>1152</v>
      </c>
      <c r="C3884" s="51" t="s">
        <v>381</v>
      </c>
      <c r="D3884" s="51" t="str">
        <f t="shared" si="60"/>
        <v>PPPSHKazakhstan</v>
      </c>
      <c r="E3884" s="51" t="s">
        <v>272</v>
      </c>
      <c r="F3884" s="51" t="s">
        <v>382</v>
      </c>
      <c r="G3884" s="51" t="s">
        <v>383</v>
      </c>
      <c r="H3884" s="51" t="s">
        <v>384</v>
      </c>
      <c r="I3884" s="51"/>
      <c r="J3884" s="51" t="s">
        <v>353</v>
      </c>
      <c r="K3884" s="51">
        <v>0.36899999999999999</v>
      </c>
      <c r="L3884" s="51">
        <v>0.39700000000000002</v>
      </c>
      <c r="M3884" s="51">
        <v>0.39200000000000002</v>
      </c>
      <c r="N3884" s="51">
        <v>0.36599999999999999</v>
      </c>
      <c r="O3884" s="51">
        <v>0.36699999999999999</v>
      </c>
      <c r="P3884" s="51">
        <v>0.36899999999999999</v>
      </c>
      <c r="Q3884" s="51">
        <v>0.371</v>
      </c>
      <c r="R3884" s="51">
        <v>0.377</v>
      </c>
      <c r="S3884" s="51">
        <v>0.38100000000000001</v>
      </c>
      <c r="T3884" s="51">
        <v>0.371</v>
      </c>
      <c r="U3884" s="51">
        <v>2020</v>
      </c>
    </row>
    <row r="3885" spans="1:21" ht="15.5">
      <c r="A3885" s="51">
        <v>916</v>
      </c>
      <c r="B3885" s="51" t="s">
        <v>1152</v>
      </c>
      <c r="C3885" s="51" t="s">
        <v>385</v>
      </c>
      <c r="D3885" s="51" t="str">
        <f t="shared" si="60"/>
        <v>PPPEXKazakhstan</v>
      </c>
      <c r="E3885" s="51" t="s">
        <v>272</v>
      </c>
      <c r="F3885" s="51" t="s">
        <v>386</v>
      </c>
      <c r="G3885" s="51" t="s">
        <v>387</v>
      </c>
      <c r="H3885" s="51" t="s">
        <v>388</v>
      </c>
      <c r="I3885" s="51"/>
      <c r="J3885" s="51" t="s">
        <v>353</v>
      </c>
      <c r="K3885" s="51">
        <v>83.831999999999994</v>
      </c>
      <c r="L3885" s="51">
        <v>86.234999999999999</v>
      </c>
      <c r="M3885" s="51">
        <v>92.813999999999993</v>
      </c>
      <c r="N3885" s="51">
        <v>100.35</v>
      </c>
      <c r="O3885" s="51">
        <v>110.825</v>
      </c>
      <c r="P3885" s="51">
        <v>121.253</v>
      </c>
      <c r="Q3885" s="51">
        <v>129.31100000000001</v>
      </c>
      <c r="R3885" s="51">
        <v>136.74</v>
      </c>
      <c r="S3885" s="51">
        <v>135.751</v>
      </c>
      <c r="T3885" s="51">
        <v>149.91999999999999</v>
      </c>
      <c r="U3885" s="51">
        <v>2020</v>
      </c>
    </row>
    <row r="3886" spans="1:21" ht="15.5">
      <c r="A3886" s="51">
        <v>916</v>
      </c>
      <c r="B3886" s="51" t="s">
        <v>1152</v>
      </c>
      <c r="C3886" s="51" t="s">
        <v>389</v>
      </c>
      <c r="D3886" s="51" t="str">
        <f t="shared" si="60"/>
        <v>NID_NGDPKazakhstan</v>
      </c>
      <c r="E3886" s="51" t="s">
        <v>272</v>
      </c>
      <c r="F3886" s="51" t="s">
        <v>390</v>
      </c>
      <c r="G3886" s="51" t="s">
        <v>391</v>
      </c>
      <c r="H3886" s="51" t="s">
        <v>392</v>
      </c>
      <c r="I3886" s="51"/>
      <c r="J3886" s="51" t="s">
        <v>1153</v>
      </c>
      <c r="K3886" s="51">
        <v>25.23</v>
      </c>
      <c r="L3886" s="51">
        <v>24.57</v>
      </c>
      <c r="M3886" s="51">
        <v>25.79</v>
      </c>
      <c r="N3886" s="51">
        <v>27.908000000000001</v>
      </c>
      <c r="O3886" s="51">
        <v>27.827999999999999</v>
      </c>
      <c r="P3886" s="51">
        <v>26.352</v>
      </c>
      <c r="Q3886" s="51">
        <v>25.257999999999999</v>
      </c>
      <c r="R3886" s="51">
        <v>27.456</v>
      </c>
      <c r="S3886" s="51">
        <v>30.393000000000001</v>
      </c>
      <c r="T3886" s="51">
        <v>28.254000000000001</v>
      </c>
      <c r="U3886" s="51">
        <v>2020</v>
      </c>
    </row>
    <row r="3887" spans="1:21" ht="15.5">
      <c r="A3887" s="51">
        <v>916</v>
      </c>
      <c r="B3887" s="51" t="s">
        <v>1152</v>
      </c>
      <c r="C3887" s="51" t="s">
        <v>393</v>
      </c>
      <c r="D3887" s="51" t="str">
        <f t="shared" si="60"/>
        <v>NGSD_NGDPKazakhstan</v>
      </c>
      <c r="E3887" s="51" t="s">
        <v>272</v>
      </c>
      <c r="F3887" s="51" t="s">
        <v>394</v>
      </c>
      <c r="G3887" s="51" t="s">
        <v>395</v>
      </c>
      <c r="H3887" s="51" t="s">
        <v>392</v>
      </c>
      <c r="I3887" s="51"/>
      <c r="J3887" s="51" t="s">
        <v>1153</v>
      </c>
      <c r="K3887" s="51">
        <v>26.31</v>
      </c>
      <c r="L3887" s="51">
        <v>25.395</v>
      </c>
      <c r="M3887" s="51">
        <v>28.550999999999998</v>
      </c>
      <c r="N3887" s="51">
        <v>24.648</v>
      </c>
      <c r="O3887" s="51">
        <v>21.904</v>
      </c>
      <c r="P3887" s="51">
        <v>23.294</v>
      </c>
      <c r="Q3887" s="51">
        <v>25.181000000000001</v>
      </c>
      <c r="R3887" s="51">
        <v>23.489000000000001</v>
      </c>
      <c r="S3887" s="51">
        <v>26.832999999999998</v>
      </c>
      <c r="T3887" s="51">
        <v>27.25</v>
      </c>
      <c r="U3887" s="51">
        <v>2020</v>
      </c>
    </row>
    <row r="3888" spans="1:21" ht="15.5">
      <c r="A3888" s="51">
        <v>916</v>
      </c>
      <c r="B3888" s="51" t="s">
        <v>1152</v>
      </c>
      <c r="C3888" s="51" t="s">
        <v>396</v>
      </c>
      <c r="D3888" s="51" t="str">
        <f t="shared" si="60"/>
        <v>PCPIKazakhstan</v>
      </c>
      <c r="E3888" s="51" t="s">
        <v>272</v>
      </c>
      <c r="F3888" s="51" t="s">
        <v>397</v>
      </c>
      <c r="G3888" s="51" t="s">
        <v>398</v>
      </c>
      <c r="H3888" s="51" t="s">
        <v>360</v>
      </c>
      <c r="I3888" s="51"/>
      <c r="J3888" s="51" t="s">
        <v>1154</v>
      </c>
      <c r="K3888" s="51">
        <v>258.86</v>
      </c>
      <c r="L3888" s="51">
        <v>273.94900000000001</v>
      </c>
      <c r="M3888" s="51">
        <v>292.35000000000002</v>
      </c>
      <c r="N3888" s="51">
        <v>311.79700000000003</v>
      </c>
      <c r="O3888" s="51">
        <v>357.18200000000002</v>
      </c>
      <c r="P3888" s="51">
        <v>383.71800000000002</v>
      </c>
      <c r="Q3888" s="51">
        <v>406.83699999999999</v>
      </c>
      <c r="R3888" s="51">
        <v>428.17</v>
      </c>
      <c r="S3888" s="51">
        <v>457.279</v>
      </c>
      <c r="T3888" s="51">
        <v>486.65499999999997</v>
      </c>
      <c r="U3888" s="51">
        <v>2020</v>
      </c>
    </row>
    <row r="3889" spans="1:21" ht="15.5">
      <c r="A3889" s="51">
        <v>916</v>
      </c>
      <c r="B3889" s="51" t="s">
        <v>1152</v>
      </c>
      <c r="C3889" s="51" t="s">
        <v>400</v>
      </c>
      <c r="D3889" s="51" t="str">
        <f t="shared" si="60"/>
        <v>PCPIPCHKazakhstan</v>
      </c>
      <c r="E3889" s="51" t="s">
        <v>272</v>
      </c>
      <c r="F3889" s="51" t="s">
        <v>397</v>
      </c>
      <c r="G3889" s="51" t="s">
        <v>401</v>
      </c>
      <c r="H3889" s="51" t="s">
        <v>347</v>
      </c>
      <c r="I3889" s="51"/>
      <c r="J3889" s="51" t="s">
        <v>402</v>
      </c>
      <c r="K3889" s="51">
        <v>5.1180000000000003</v>
      </c>
      <c r="L3889" s="51">
        <v>5.8289999999999997</v>
      </c>
      <c r="M3889" s="51">
        <v>6.7169999999999996</v>
      </c>
      <c r="N3889" s="51">
        <v>6.6520000000000001</v>
      </c>
      <c r="O3889" s="51">
        <v>14.555999999999999</v>
      </c>
      <c r="P3889" s="51">
        <v>7.4290000000000003</v>
      </c>
      <c r="Q3889" s="51">
        <v>6.0250000000000004</v>
      </c>
      <c r="R3889" s="51">
        <v>5.2439999999999998</v>
      </c>
      <c r="S3889" s="51">
        <v>6.7990000000000004</v>
      </c>
      <c r="T3889" s="51">
        <v>6.4240000000000004</v>
      </c>
      <c r="U3889" s="51">
        <v>2020</v>
      </c>
    </row>
    <row r="3890" spans="1:21" ht="15.5">
      <c r="A3890" s="51">
        <v>916</v>
      </c>
      <c r="B3890" s="51" t="s">
        <v>1152</v>
      </c>
      <c r="C3890" s="51" t="s">
        <v>403</v>
      </c>
      <c r="D3890" s="51" t="str">
        <f t="shared" si="60"/>
        <v>PCPIEKazakhstan</v>
      </c>
      <c r="E3890" s="51" t="s">
        <v>272</v>
      </c>
      <c r="F3890" s="51" t="s">
        <v>404</v>
      </c>
      <c r="G3890" s="51" t="s">
        <v>405</v>
      </c>
      <c r="H3890" s="51" t="s">
        <v>360</v>
      </c>
      <c r="I3890" s="51"/>
      <c r="J3890" s="51" t="s">
        <v>1154</v>
      </c>
      <c r="K3890" s="51">
        <v>266.67599999999999</v>
      </c>
      <c r="L3890" s="51">
        <v>279.476</v>
      </c>
      <c r="M3890" s="51">
        <v>300.15800000000002</v>
      </c>
      <c r="N3890" s="51">
        <v>340.97899999999998</v>
      </c>
      <c r="O3890" s="51">
        <v>369.96199999999999</v>
      </c>
      <c r="P3890" s="51">
        <v>396.23</v>
      </c>
      <c r="Q3890" s="51">
        <v>417.23</v>
      </c>
      <c r="R3890" s="51">
        <v>439.76</v>
      </c>
      <c r="S3890" s="51">
        <v>472.74200000000002</v>
      </c>
      <c r="T3890" s="51">
        <v>500.63400000000001</v>
      </c>
      <c r="U3890" s="51">
        <v>2020</v>
      </c>
    </row>
    <row r="3891" spans="1:21" ht="15.5">
      <c r="A3891" s="51">
        <v>916</v>
      </c>
      <c r="B3891" s="51" t="s">
        <v>1152</v>
      </c>
      <c r="C3891" s="51" t="s">
        <v>406</v>
      </c>
      <c r="D3891" s="51" t="str">
        <f t="shared" si="60"/>
        <v>PCPIEPCHKazakhstan</v>
      </c>
      <c r="E3891" s="51" t="s">
        <v>272</v>
      </c>
      <c r="F3891" s="51" t="s">
        <v>404</v>
      </c>
      <c r="G3891" s="51" t="s">
        <v>407</v>
      </c>
      <c r="H3891" s="51" t="s">
        <v>347</v>
      </c>
      <c r="I3891" s="51"/>
      <c r="J3891" s="51" t="s">
        <v>408</v>
      </c>
      <c r="K3891" s="51">
        <v>6</v>
      </c>
      <c r="L3891" s="51">
        <v>4.8</v>
      </c>
      <c r="M3891" s="51">
        <v>7.4</v>
      </c>
      <c r="N3891" s="51">
        <v>13.6</v>
      </c>
      <c r="O3891" s="51">
        <v>8.5</v>
      </c>
      <c r="P3891" s="51">
        <v>7.1</v>
      </c>
      <c r="Q3891" s="51">
        <v>5.3</v>
      </c>
      <c r="R3891" s="51">
        <v>5.4</v>
      </c>
      <c r="S3891" s="51">
        <v>7.5</v>
      </c>
      <c r="T3891" s="51">
        <v>5.9</v>
      </c>
      <c r="U3891" s="51">
        <v>2020</v>
      </c>
    </row>
    <row r="3892" spans="1:21" ht="15.5">
      <c r="A3892" s="51">
        <v>916</v>
      </c>
      <c r="B3892" s="51" t="s">
        <v>1152</v>
      </c>
      <c r="C3892" s="51" t="s">
        <v>409</v>
      </c>
      <c r="D3892" s="51" t="str">
        <f t="shared" si="60"/>
        <v>FLIBOR6Kazakhstan</v>
      </c>
      <c r="E3892" s="51" t="s">
        <v>272</v>
      </c>
      <c r="F3892" s="51" t="s">
        <v>410</v>
      </c>
      <c r="G3892" s="51"/>
      <c r="H3892" s="51" t="s">
        <v>384</v>
      </c>
      <c r="I3892" s="51"/>
      <c r="J3892" s="51"/>
      <c r="K3892" s="51"/>
      <c r="L3892" s="51"/>
      <c r="M3892" s="51"/>
      <c r="N3892" s="51"/>
      <c r="O3892" s="51"/>
      <c r="P3892" s="51"/>
      <c r="Q3892" s="51"/>
      <c r="R3892" s="51"/>
      <c r="S3892" s="51"/>
      <c r="T3892" s="51"/>
      <c r="U3892" s="51"/>
    </row>
    <row r="3893" spans="1:21" ht="15.5">
      <c r="A3893" s="51">
        <v>916</v>
      </c>
      <c r="B3893" s="51" t="s">
        <v>1152</v>
      </c>
      <c r="C3893" s="51" t="s">
        <v>411</v>
      </c>
      <c r="D3893" s="51" t="str">
        <f t="shared" si="60"/>
        <v>TM_RPCHKazakhstan</v>
      </c>
      <c r="E3893" s="51" t="s">
        <v>272</v>
      </c>
      <c r="F3893" s="51" t="s">
        <v>412</v>
      </c>
      <c r="G3893" s="51" t="s">
        <v>413</v>
      </c>
      <c r="H3893" s="51" t="s">
        <v>347</v>
      </c>
      <c r="I3893" s="51"/>
      <c r="J3893" s="51" t="s">
        <v>1155</v>
      </c>
      <c r="K3893" s="51">
        <v>27.821999999999999</v>
      </c>
      <c r="L3893" s="51">
        <v>6.8810000000000002</v>
      </c>
      <c r="M3893" s="51">
        <v>-6.0060000000000002</v>
      </c>
      <c r="N3893" s="51">
        <v>-6.8970000000000002</v>
      </c>
      <c r="O3893" s="51">
        <v>-13.099</v>
      </c>
      <c r="P3893" s="51">
        <v>4.7300000000000004</v>
      </c>
      <c r="Q3893" s="51">
        <v>7.8170000000000002</v>
      </c>
      <c r="R3893" s="51">
        <v>12.137</v>
      </c>
      <c r="S3893" s="51">
        <v>-10.691000000000001</v>
      </c>
      <c r="T3893" s="51">
        <v>3.15</v>
      </c>
      <c r="U3893" s="51">
        <v>2019</v>
      </c>
    </row>
    <row r="3894" spans="1:21" ht="15.5">
      <c r="A3894" s="51">
        <v>916</v>
      </c>
      <c r="B3894" s="51" t="s">
        <v>1152</v>
      </c>
      <c r="C3894" s="51" t="s">
        <v>415</v>
      </c>
      <c r="D3894" s="51" t="str">
        <f t="shared" si="60"/>
        <v>TMG_RPCHKazakhstan</v>
      </c>
      <c r="E3894" s="51" t="s">
        <v>272</v>
      </c>
      <c r="F3894" s="51" t="s">
        <v>416</v>
      </c>
      <c r="G3894" s="51" t="s">
        <v>417</v>
      </c>
      <c r="H3894" s="51" t="s">
        <v>347</v>
      </c>
      <c r="I3894" s="51"/>
      <c r="J3894" s="51" t="s">
        <v>1155</v>
      </c>
      <c r="K3894" s="51">
        <v>24.350999999999999</v>
      </c>
      <c r="L3894" s="51">
        <v>8.6259999999999994</v>
      </c>
      <c r="M3894" s="51">
        <v>-8.82</v>
      </c>
      <c r="N3894" s="51">
        <v>-7.0449999999999999</v>
      </c>
      <c r="O3894" s="51">
        <v>-16.076000000000001</v>
      </c>
      <c r="P3894" s="51">
        <v>8.32</v>
      </c>
      <c r="Q3894" s="51">
        <v>6.2149999999999999</v>
      </c>
      <c r="R3894" s="51">
        <v>17.66</v>
      </c>
      <c r="S3894" s="51">
        <v>-6.5819999999999999</v>
      </c>
      <c r="T3894" s="51">
        <v>2.66</v>
      </c>
      <c r="U3894" s="51">
        <v>2019</v>
      </c>
    </row>
    <row r="3895" spans="1:21" ht="15.5">
      <c r="A3895" s="51">
        <v>916</v>
      </c>
      <c r="B3895" s="51" t="s">
        <v>1152</v>
      </c>
      <c r="C3895" s="51" t="s">
        <v>418</v>
      </c>
      <c r="D3895" s="51" t="str">
        <f t="shared" si="60"/>
        <v>TX_RPCHKazakhstan</v>
      </c>
      <c r="E3895" s="51" t="s">
        <v>272</v>
      </c>
      <c r="F3895" s="51" t="s">
        <v>419</v>
      </c>
      <c r="G3895" s="51" t="s">
        <v>420</v>
      </c>
      <c r="H3895" s="51" t="s">
        <v>347</v>
      </c>
      <c r="I3895" s="51"/>
      <c r="J3895" s="51" t="s">
        <v>1155</v>
      </c>
      <c r="K3895" s="51">
        <v>6.4939999999999998</v>
      </c>
      <c r="L3895" s="51">
        <v>0.82399999999999995</v>
      </c>
      <c r="M3895" s="51">
        <v>1.8149999999999999</v>
      </c>
      <c r="N3895" s="51">
        <v>-7.1779999999999999</v>
      </c>
      <c r="O3895" s="51">
        <v>-6.8760000000000003</v>
      </c>
      <c r="P3895" s="51">
        <v>10.632</v>
      </c>
      <c r="Q3895" s="51">
        <v>7.8550000000000004</v>
      </c>
      <c r="R3895" s="51">
        <v>2.9849999999999999</v>
      </c>
      <c r="S3895" s="51">
        <v>-5.05</v>
      </c>
      <c r="T3895" s="51">
        <v>2.0609999999999999</v>
      </c>
      <c r="U3895" s="51">
        <v>2019</v>
      </c>
    </row>
    <row r="3896" spans="1:21" ht="15.5">
      <c r="A3896" s="51">
        <v>916</v>
      </c>
      <c r="B3896" s="51" t="s">
        <v>1152</v>
      </c>
      <c r="C3896" s="51" t="s">
        <v>421</v>
      </c>
      <c r="D3896" s="51" t="str">
        <f t="shared" si="60"/>
        <v>TXG_RPCHKazakhstan</v>
      </c>
      <c r="E3896" s="51" t="s">
        <v>272</v>
      </c>
      <c r="F3896" s="51" t="s">
        <v>422</v>
      </c>
      <c r="G3896" s="51" t="s">
        <v>423</v>
      </c>
      <c r="H3896" s="51" t="s">
        <v>347</v>
      </c>
      <c r="I3896" s="51"/>
      <c r="J3896" s="51" t="s">
        <v>1155</v>
      </c>
      <c r="K3896" s="51">
        <v>5.3040000000000003</v>
      </c>
      <c r="L3896" s="51">
        <v>0.13200000000000001</v>
      </c>
      <c r="M3896" s="51">
        <v>9.2999999999999999E-2</v>
      </c>
      <c r="N3896" s="51">
        <v>-11.196</v>
      </c>
      <c r="O3896" s="51">
        <v>-9.5519999999999996</v>
      </c>
      <c r="P3896" s="51">
        <v>13.933999999999999</v>
      </c>
      <c r="Q3896" s="51">
        <v>9.3130000000000006</v>
      </c>
      <c r="R3896" s="51">
        <v>1.9450000000000001</v>
      </c>
      <c r="S3896" s="51">
        <v>-3.085</v>
      </c>
      <c r="T3896" s="51">
        <v>3.25</v>
      </c>
      <c r="U3896" s="51">
        <v>2019</v>
      </c>
    </row>
    <row r="3897" spans="1:21" ht="15.5">
      <c r="A3897" s="51">
        <v>916</v>
      </c>
      <c r="B3897" s="51" t="s">
        <v>1152</v>
      </c>
      <c r="C3897" s="51" t="s">
        <v>424</v>
      </c>
      <c r="D3897" s="51" t="str">
        <f t="shared" si="60"/>
        <v>LURKazakhstan</v>
      </c>
      <c r="E3897" s="51" t="s">
        <v>272</v>
      </c>
      <c r="F3897" s="51" t="s">
        <v>425</v>
      </c>
      <c r="G3897" s="51" t="s">
        <v>426</v>
      </c>
      <c r="H3897" s="51" t="s">
        <v>427</v>
      </c>
      <c r="I3897" s="51"/>
      <c r="J3897" s="51" t="s">
        <v>1156</v>
      </c>
      <c r="K3897" s="51">
        <v>5.2859999999999996</v>
      </c>
      <c r="L3897" s="51">
        <v>5.2060000000000004</v>
      </c>
      <c r="M3897" s="51">
        <v>5.0419999999999998</v>
      </c>
      <c r="N3897" s="51">
        <v>5.1100000000000003</v>
      </c>
      <c r="O3897" s="51">
        <v>4.9509999999999996</v>
      </c>
      <c r="P3897" s="51">
        <v>4.9000000000000004</v>
      </c>
      <c r="Q3897" s="51">
        <v>4.8540000000000001</v>
      </c>
      <c r="R3897" s="51">
        <v>4.7789999999999999</v>
      </c>
      <c r="S3897" s="51">
        <v>5.4790000000000001</v>
      </c>
      <c r="T3897" s="51">
        <v>5.1790000000000003</v>
      </c>
      <c r="U3897" s="51">
        <v>2019</v>
      </c>
    </row>
    <row r="3898" spans="1:21" ht="15.5">
      <c r="A3898" s="51">
        <v>916</v>
      </c>
      <c r="B3898" s="51" t="s">
        <v>1152</v>
      </c>
      <c r="C3898" s="51" t="s">
        <v>428</v>
      </c>
      <c r="D3898" s="51" t="str">
        <f t="shared" si="60"/>
        <v>LEKazakhstan</v>
      </c>
      <c r="E3898" s="51" t="s">
        <v>272</v>
      </c>
      <c r="F3898" s="51" t="s">
        <v>429</v>
      </c>
      <c r="G3898" s="51" t="s">
        <v>430</v>
      </c>
      <c r="H3898" s="51" t="s">
        <v>431</v>
      </c>
      <c r="I3898" s="51" t="s">
        <v>432</v>
      </c>
      <c r="J3898" s="51"/>
      <c r="K3898" s="51"/>
      <c r="L3898" s="51"/>
      <c r="M3898" s="51"/>
      <c r="N3898" s="51"/>
      <c r="O3898" s="51"/>
      <c r="P3898" s="51"/>
      <c r="Q3898" s="51"/>
      <c r="R3898" s="51"/>
      <c r="S3898" s="51"/>
      <c r="T3898" s="51"/>
      <c r="U3898" s="51"/>
    </row>
    <row r="3899" spans="1:21" ht="15.5">
      <c r="A3899" s="51">
        <v>916</v>
      </c>
      <c r="B3899" s="51" t="s">
        <v>1152</v>
      </c>
      <c r="C3899" s="51" t="s">
        <v>433</v>
      </c>
      <c r="D3899" s="51" t="str">
        <f t="shared" si="60"/>
        <v>LPKazakhstan</v>
      </c>
      <c r="E3899" s="51" t="s">
        <v>272</v>
      </c>
      <c r="F3899" s="51" t="s">
        <v>434</v>
      </c>
      <c r="G3899" s="51" t="s">
        <v>435</v>
      </c>
      <c r="H3899" s="51" t="s">
        <v>431</v>
      </c>
      <c r="I3899" s="51" t="s">
        <v>432</v>
      </c>
      <c r="J3899" s="51" t="s">
        <v>1157</v>
      </c>
      <c r="K3899" s="51">
        <v>16.91</v>
      </c>
      <c r="L3899" s="51">
        <v>17.161000000000001</v>
      </c>
      <c r="M3899" s="51">
        <v>17.416</v>
      </c>
      <c r="N3899" s="51">
        <v>17.670000000000002</v>
      </c>
      <c r="O3899" s="51">
        <v>17.917999999999999</v>
      </c>
      <c r="P3899" s="51">
        <v>18.157</v>
      </c>
      <c r="Q3899" s="51">
        <v>18.396000000000001</v>
      </c>
      <c r="R3899" s="51">
        <v>18.632000000000001</v>
      </c>
      <c r="S3899" s="51">
        <v>18.870999999999999</v>
      </c>
      <c r="T3899" s="51">
        <v>19.113</v>
      </c>
      <c r="U3899" s="51">
        <v>2019</v>
      </c>
    </row>
    <row r="3900" spans="1:21" ht="15.5">
      <c r="A3900" s="51">
        <v>916</v>
      </c>
      <c r="B3900" s="51" t="s">
        <v>1152</v>
      </c>
      <c r="C3900" s="51" t="s">
        <v>437</v>
      </c>
      <c r="D3900" s="51" t="str">
        <f t="shared" si="60"/>
        <v>GGRKazakhstan</v>
      </c>
      <c r="E3900" s="51" t="s">
        <v>272</v>
      </c>
      <c r="F3900" s="51" t="s">
        <v>438</v>
      </c>
      <c r="G3900" s="51" t="s">
        <v>439</v>
      </c>
      <c r="H3900" s="51" t="s">
        <v>342</v>
      </c>
      <c r="I3900" s="51" t="s">
        <v>343</v>
      </c>
      <c r="J3900" s="51" t="s">
        <v>1158</v>
      </c>
      <c r="K3900" s="51">
        <v>8170.3</v>
      </c>
      <c r="L3900" s="51">
        <v>8911.32</v>
      </c>
      <c r="M3900" s="51">
        <v>9419.8700000000008</v>
      </c>
      <c r="N3900" s="51">
        <v>6791.27</v>
      </c>
      <c r="O3900" s="51">
        <v>7989.07</v>
      </c>
      <c r="P3900" s="51">
        <v>10779.2</v>
      </c>
      <c r="Q3900" s="51">
        <v>13245.57</v>
      </c>
      <c r="R3900" s="51">
        <v>13683.29</v>
      </c>
      <c r="S3900" s="51">
        <v>12369.99</v>
      </c>
      <c r="T3900" s="51">
        <v>14991.68</v>
      </c>
      <c r="U3900" s="51">
        <v>2020</v>
      </c>
    </row>
    <row r="3901" spans="1:21" ht="15.5">
      <c r="A3901" s="51">
        <v>916</v>
      </c>
      <c r="B3901" s="51" t="s">
        <v>1152</v>
      </c>
      <c r="C3901" s="51" t="s">
        <v>441</v>
      </c>
      <c r="D3901" s="51" t="str">
        <f t="shared" si="60"/>
        <v>GGR_NGDPKazakhstan</v>
      </c>
      <c r="E3901" s="51" t="s">
        <v>272</v>
      </c>
      <c r="F3901" s="51" t="s">
        <v>438</v>
      </c>
      <c r="G3901" s="51" t="s">
        <v>439</v>
      </c>
      <c r="H3901" s="51" t="s">
        <v>392</v>
      </c>
      <c r="I3901" s="51"/>
      <c r="J3901" s="51" t="s">
        <v>442</v>
      </c>
      <c r="K3901" s="51">
        <v>26.343</v>
      </c>
      <c r="L3901" s="51">
        <v>24.754000000000001</v>
      </c>
      <c r="M3901" s="51">
        <v>23.742000000000001</v>
      </c>
      <c r="N3901" s="51">
        <v>16.611000000000001</v>
      </c>
      <c r="O3901" s="51">
        <v>17.007999999999999</v>
      </c>
      <c r="P3901" s="51">
        <v>19.821999999999999</v>
      </c>
      <c r="Q3901" s="51">
        <v>21.425999999999998</v>
      </c>
      <c r="R3901" s="51">
        <v>19.678999999999998</v>
      </c>
      <c r="S3901" s="51">
        <v>18.177</v>
      </c>
      <c r="T3901" s="51">
        <v>18.984000000000002</v>
      </c>
      <c r="U3901" s="51">
        <v>2020</v>
      </c>
    </row>
    <row r="3902" spans="1:21" ht="15.5">
      <c r="A3902" s="51">
        <v>916</v>
      </c>
      <c r="B3902" s="51" t="s">
        <v>1152</v>
      </c>
      <c r="C3902" s="51" t="s">
        <v>443</v>
      </c>
      <c r="D3902" s="51" t="str">
        <f t="shared" si="60"/>
        <v>GGXKazakhstan</v>
      </c>
      <c r="E3902" s="51" t="s">
        <v>272</v>
      </c>
      <c r="F3902" s="51" t="s">
        <v>444</v>
      </c>
      <c r="G3902" s="51" t="s">
        <v>445</v>
      </c>
      <c r="H3902" s="51" t="s">
        <v>342</v>
      </c>
      <c r="I3902" s="51" t="s">
        <v>343</v>
      </c>
      <c r="J3902" s="51" t="s">
        <v>1158</v>
      </c>
      <c r="K3902" s="51">
        <v>6796.05</v>
      </c>
      <c r="L3902" s="51">
        <v>7130.92</v>
      </c>
      <c r="M3902" s="51">
        <v>8435.17</v>
      </c>
      <c r="N3902" s="51">
        <v>9350.32</v>
      </c>
      <c r="O3902" s="51">
        <v>10104.280000000001</v>
      </c>
      <c r="P3902" s="51">
        <v>13098.74</v>
      </c>
      <c r="Q3902" s="51">
        <v>11650.9</v>
      </c>
      <c r="R3902" s="51">
        <v>14079.3</v>
      </c>
      <c r="S3902" s="51">
        <v>17341.5</v>
      </c>
      <c r="T3902" s="51">
        <v>17357.810000000001</v>
      </c>
      <c r="U3902" s="51">
        <v>2020</v>
      </c>
    </row>
    <row r="3903" spans="1:21" ht="15.5">
      <c r="A3903" s="51">
        <v>916</v>
      </c>
      <c r="B3903" s="51" t="s">
        <v>1152</v>
      </c>
      <c r="C3903" s="51" t="s">
        <v>446</v>
      </c>
      <c r="D3903" s="51" t="str">
        <f t="shared" si="60"/>
        <v>GGX_NGDPKazakhstan</v>
      </c>
      <c r="E3903" s="51" t="s">
        <v>272</v>
      </c>
      <c r="F3903" s="51" t="s">
        <v>444</v>
      </c>
      <c r="G3903" s="51" t="s">
        <v>445</v>
      </c>
      <c r="H3903" s="51" t="s">
        <v>392</v>
      </c>
      <c r="I3903" s="51"/>
      <c r="J3903" s="51" t="s">
        <v>447</v>
      </c>
      <c r="K3903" s="51">
        <v>21.911999999999999</v>
      </c>
      <c r="L3903" s="51">
        <v>19.809000000000001</v>
      </c>
      <c r="M3903" s="51">
        <v>21.26</v>
      </c>
      <c r="N3903" s="51">
        <v>22.87</v>
      </c>
      <c r="O3903" s="51">
        <v>21.512</v>
      </c>
      <c r="P3903" s="51">
        <v>24.088000000000001</v>
      </c>
      <c r="Q3903" s="51">
        <v>18.847000000000001</v>
      </c>
      <c r="R3903" s="51">
        <v>20.248000000000001</v>
      </c>
      <c r="S3903" s="51">
        <v>25.483000000000001</v>
      </c>
      <c r="T3903" s="51">
        <v>21.98</v>
      </c>
      <c r="U3903" s="51">
        <v>2020</v>
      </c>
    </row>
    <row r="3904" spans="1:21" ht="15.5">
      <c r="A3904" s="51">
        <v>916</v>
      </c>
      <c r="B3904" s="51" t="s">
        <v>1152</v>
      </c>
      <c r="C3904" s="51" t="s">
        <v>448</v>
      </c>
      <c r="D3904" s="51" t="str">
        <f t="shared" si="60"/>
        <v>GGXCNLKazakhstan</v>
      </c>
      <c r="E3904" s="51" t="s">
        <v>272</v>
      </c>
      <c r="F3904" s="51" t="s">
        <v>449</v>
      </c>
      <c r="G3904" s="51" t="s">
        <v>450</v>
      </c>
      <c r="H3904" s="51" t="s">
        <v>342</v>
      </c>
      <c r="I3904" s="51" t="s">
        <v>343</v>
      </c>
      <c r="J3904" s="51" t="s">
        <v>1158</v>
      </c>
      <c r="K3904" s="51">
        <v>1374.25</v>
      </c>
      <c r="L3904" s="51">
        <v>1780.4</v>
      </c>
      <c r="M3904" s="51">
        <v>984.69399999999996</v>
      </c>
      <c r="N3904" s="51">
        <v>-2559.06</v>
      </c>
      <c r="O3904" s="51">
        <v>-2115.21</v>
      </c>
      <c r="P3904" s="51">
        <v>-2319.54</v>
      </c>
      <c r="Q3904" s="51">
        <v>1594.68</v>
      </c>
      <c r="R3904" s="51">
        <v>-396.01799999999997</v>
      </c>
      <c r="S3904" s="51">
        <v>-4971.51</v>
      </c>
      <c r="T3904" s="51">
        <v>-2366.14</v>
      </c>
      <c r="U3904" s="51">
        <v>2020</v>
      </c>
    </row>
    <row r="3905" spans="1:21" ht="15.5">
      <c r="A3905" s="51">
        <v>916</v>
      </c>
      <c r="B3905" s="51" t="s">
        <v>1152</v>
      </c>
      <c r="C3905" s="51" t="s">
        <v>451</v>
      </c>
      <c r="D3905" s="51" t="str">
        <f t="shared" si="60"/>
        <v>GGXCNL_NGDPKazakhstan</v>
      </c>
      <c r="E3905" s="51" t="s">
        <v>272</v>
      </c>
      <c r="F3905" s="51" t="s">
        <v>449</v>
      </c>
      <c r="G3905" s="51" t="s">
        <v>450</v>
      </c>
      <c r="H3905" s="51" t="s">
        <v>392</v>
      </c>
      <c r="I3905" s="51"/>
      <c r="J3905" s="51" t="s">
        <v>452</v>
      </c>
      <c r="K3905" s="51">
        <v>4.431</v>
      </c>
      <c r="L3905" s="51">
        <v>4.9459999999999997</v>
      </c>
      <c r="M3905" s="51">
        <v>2.4820000000000002</v>
      </c>
      <c r="N3905" s="51">
        <v>-6.2590000000000003</v>
      </c>
      <c r="O3905" s="51">
        <v>-4.5030000000000001</v>
      </c>
      <c r="P3905" s="51">
        <v>-4.266</v>
      </c>
      <c r="Q3905" s="51">
        <v>2.58</v>
      </c>
      <c r="R3905" s="51">
        <v>-0.56999999999999995</v>
      </c>
      <c r="S3905" s="51">
        <v>-7.306</v>
      </c>
      <c r="T3905" s="51">
        <v>-2.996</v>
      </c>
      <c r="U3905" s="51">
        <v>2020</v>
      </c>
    </row>
    <row r="3906" spans="1:21" ht="15.5">
      <c r="A3906" s="51">
        <v>916</v>
      </c>
      <c r="B3906" s="51" t="s">
        <v>1152</v>
      </c>
      <c r="C3906" s="51" t="s">
        <v>453</v>
      </c>
      <c r="D3906" s="51" t="str">
        <f t="shared" si="60"/>
        <v>GGSBKazakhstan</v>
      </c>
      <c r="E3906" s="51" t="s">
        <v>272</v>
      </c>
      <c r="F3906" s="51" t="s">
        <v>454</v>
      </c>
      <c r="G3906" s="51" t="s">
        <v>455</v>
      </c>
      <c r="H3906" s="51" t="s">
        <v>342</v>
      </c>
      <c r="I3906" s="51" t="s">
        <v>343</v>
      </c>
      <c r="J3906" s="51" t="s">
        <v>1158</v>
      </c>
      <c r="K3906" s="51">
        <v>1314.71</v>
      </c>
      <c r="L3906" s="51">
        <v>1586.29</v>
      </c>
      <c r="M3906" s="51">
        <v>728.53200000000004</v>
      </c>
      <c r="N3906" s="51">
        <v>-2605.42</v>
      </c>
      <c r="O3906" s="51">
        <v>-2006.56</v>
      </c>
      <c r="P3906" s="51">
        <v>-2298.8200000000002</v>
      </c>
      <c r="Q3906" s="51">
        <v>1426.35</v>
      </c>
      <c r="R3906" s="51">
        <v>-840.90700000000004</v>
      </c>
      <c r="S3906" s="51">
        <v>-4751</v>
      </c>
      <c r="T3906" s="51">
        <v>-2181.44</v>
      </c>
      <c r="U3906" s="51">
        <v>2020</v>
      </c>
    </row>
    <row r="3907" spans="1:21" ht="15.5">
      <c r="A3907" s="51">
        <v>916</v>
      </c>
      <c r="B3907" s="51" t="s">
        <v>1152</v>
      </c>
      <c r="C3907" s="51" t="s">
        <v>456</v>
      </c>
      <c r="D3907" s="51" t="str">
        <f t="shared" ref="D3907:D3970" si="61">C3907&amp;E3907</f>
        <v>GGSB_NPGDPKazakhstan</v>
      </c>
      <c r="E3907" s="51" t="s">
        <v>272</v>
      </c>
      <c r="F3907" s="51" t="s">
        <v>454</v>
      </c>
      <c r="G3907" s="51" t="s">
        <v>455</v>
      </c>
      <c r="H3907" s="51" t="s">
        <v>380</v>
      </c>
      <c r="I3907" s="51"/>
      <c r="J3907" s="51" t="s">
        <v>505</v>
      </c>
      <c r="K3907" s="51">
        <v>4.2629999999999999</v>
      </c>
      <c r="L3907" s="51">
        <v>4.4939999999999998</v>
      </c>
      <c r="M3907" s="51">
        <v>1.883</v>
      </c>
      <c r="N3907" s="51">
        <v>-6.399</v>
      </c>
      <c r="O3907" s="51">
        <v>-4.2039999999999997</v>
      </c>
      <c r="P3907" s="51">
        <v>-4.2110000000000003</v>
      </c>
      <c r="Q3907" s="51">
        <v>2.3330000000000002</v>
      </c>
      <c r="R3907" s="51">
        <v>-1.248</v>
      </c>
      <c r="S3907" s="51">
        <v>-6.8460000000000001</v>
      </c>
      <c r="T3907" s="51">
        <v>-2.7250000000000001</v>
      </c>
      <c r="U3907" s="51">
        <v>2020</v>
      </c>
    </row>
    <row r="3908" spans="1:21" ht="15.5">
      <c r="A3908" s="51">
        <v>916</v>
      </c>
      <c r="B3908" s="51" t="s">
        <v>1152</v>
      </c>
      <c r="C3908" s="51" t="s">
        <v>457</v>
      </c>
      <c r="D3908" s="51" t="str">
        <f t="shared" si="61"/>
        <v>GGXONLBKazakhstan</v>
      </c>
      <c r="E3908" s="51" t="s">
        <v>272</v>
      </c>
      <c r="F3908" s="51" t="s">
        <v>458</v>
      </c>
      <c r="G3908" s="51" t="s">
        <v>459</v>
      </c>
      <c r="H3908" s="51" t="s">
        <v>342</v>
      </c>
      <c r="I3908" s="51" t="s">
        <v>343</v>
      </c>
      <c r="J3908" s="51" t="s">
        <v>1158</v>
      </c>
      <c r="K3908" s="51">
        <v>1173.27</v>
      </c>
      <c r="L3908" s="51">
        <v>1590.54</v>
      </c>
      <c r="M3908" s="51">
        <v>799.06399999999996</v>
      </c>
      <c r="N3908" s="51">
        <v>-2407.04</v>
      </c>
      <c r="O3908" s="51">
        <v>-2009.87</v>
      </c>
      <c r="P3908" s="51">
        <v>-2843.56</v>
      </c>
      <c r="Q3908" s="51">
        <v>1104.3399999999999</v>
      </c>
      <c r="R3908" s="51">
        <v>-531.74400000000003</v>
      </c>
      <c r="S3908" s="51">
        <v>-5426.24</v>
      </c>
      <c r="T3908" s="51">
        <v>-2665.18</v>
      </c>
      <c r="U3908" s="51">
        <v>2020</v>
      </c>
    </row>
    <row r="3909" spans="1:21" ht="15.5">
      <c r="A3909" s="51">
        <v>916</v>
      </c>
      <c r="B3909" s="51" t="s">
        <v>1152</v>
      </c>
      <c r="C3909" s="51" t="s">
        <v>460</v>
      </c>
      <c r="D3909" s="51" t="str">
        <f t="shared" si="61"/>
        <v>GGXONLB_NGDPKazakhstan</v>
      </c>
      <c r="E3909" s="51" t="s">
        <v>272</v>
      </c>
      <c r="F3909" s="51" t="s">
        <v>458</v>
      </c>
      <c r="G3909" s="51" t="s">
        <v>459</v>
      </c>
      <c r="H3909" s="51" t="s">
        <v>392</v>
      </c>
      <c r="I3909" s="51"/>
      <c r="J3909" s="51" t="s">
        <v>461</v>
      </c>
      <c r="K3909" s="51">
        <v>3.7829999999999999</v>
      </c>
      <c r="L3909" s="51">
        <v>4.4180000000000001</v>
      </c>
      <c r="M3909" s="51">
        <v>2.0139999999999998</v>
      </c>
      <c r="N3909" s="51">
        <v>-5.8869999999999996</v>
      </c>
      <c r="O3909" s="51">
        <v>-4.2789999999999999</v>
      </c>
      <c r="P3909" s="51">
        <v>-5.2290000000000001</v>
      </c>
      <c r="Q3909" s="51">
        <v>1.786</v>
      </c>
      <c r="R3909" s="51">
        <v>-0.76500000000000001</v>
      </c>
      <c r="S3909" s="51">
        <v>-7.9740000000000002</v>
      </c>
      <c r="T3909" s="51">
        <v>-3.375</v>
      </c>
      <c r="U3909" s="51">
        <v>2020</v>
      </c>
    </row>
    <row r="3910" spans="1:21" ht="15.5">
      <c r="A3910" s="51">
        <v>916</v>
      </c>
      <c r="B3910" s="51" t="s">
        <v>1152</v>
      </c>
      <c r="C3910" s="51" t="s">
        <v>462</v>
      </c>
      <c r="D3910" s="51" t="str">
        <f t="shared" si="61"/>
        <v>GGXWDNKazakhstan</v>
      </c>
      <c r="E3910" s="51" t="s">
        <v>272</v>
      </c>
      <c r="F3910" s="51" t="s">
        <v>463</v>
      </c>
      <c r="G3910" s="51" t="s">
        <v>464</v>
      </c>
      <c r="H3910" s="51" t="s">
        <v>342</v>
      </c>
      <c r="I3910" s="51" t="s">
        <v>343</v>
      </c>
      <c r="J3910" s="51" t="s">
        <v>1158</v>
      </c>
      <c r="K3910" s="51">
        <v>-4944.0200000000004</v>
      </c>
      <c r="L3910" s="51">
        <v>-6337.27</v>
      </c>
      <c r="M3910" s="51">
        <v>-7594.1</v>
      </c>
      <c r="N3910" s="51">
        <v>-12573.44</v>
      </c>
      <c r="O3910" s="51">
        <v>-11160.06</v>
      </c>
      <c r="P3910" s="51">
        <v>-8581.3700000000008</v>
      </c>
      <c r="Q3910" s="51">
        <v>-9755.25</v>
      </c>
      <c r="R3910" s="51">
        <v>-9671.23</v>
      </c>
      <c r="S3910" s="51">
        <v>-6072.93</v>
      </c>
      <c r="T3910" s="51">
        <v>-3707.05</v>
      </c>
      <c r="U3910" s="51">
        <v>2020</v>
      </c>
    </row>
    <row r="3911" spans="1:21" ht="15.5">
      <c r="A3911" s="51">
        <v>916</v>
      </c>
      <c r="B3911" s="51" t="s">
        <v>1152</v>
      </c>
      <c r="C3911" s="51" t="s">
        <v>465</v>
      </c>
      <c r="D3911" s="51" t="str">
        <f t="shared" si="61"/>
        <v>GGXWDN_NGDPKazakhstan</v>
      </c>
      <c r="E3911" s="51" t="s">
        <v>272</v>
      </c>
      <c r="F3911" s="51" t="s">
        <v>463</v>
      </c>
      <c r="G3911" s="51" t="s">
        <v>464</v>
      </c>
      <c r="H3911" s="51" t="s">
        <v>392</v>
      </c>
      <c r="I3911" s="51"/>
      <c r="J3911" s="51" t="s">
        <v>487</v>
      </c>
      <c r="K3911" s="51">
        <v>-15.941000000000001</v>
      </c>
      <c r="L3911" s="51">
        <v>-17.603999999999999</v>
      </c>
      <c r="M3911" s="51">
        <v>-19.14</v>
      </c>
      <c r="N3911" s="51">
        <v>-30.754000000000001</v>
      </c>
      <c r="O3911" s="51">
        <v>-23.759</v>
      </c>
      <c r="P3911" s="51">
        <v>-15.781000000000001</v>
      </c>
      <c r="Q3911" s="51">
        <v>-15.78</v>
      </c>
      <c r="R3911" s="51">
        <v>-13.909000000000001</v>
      </c>
      <c r="S3911" s="51">
        <v>-8.9239999999999995</v>
      </c>
      <c r="T3911" s="51">
        <v>-4.694</v>
      </c>
      <c r="U3911" s="51">
        <v>2020</v>
      </c>
    </row>
    <row r="3912" spans="1:21" ht="15.5">
      <c r="A3912" s="51">
        <v>916</v>
      </c>
      <c r="B3912" s="51" t="s">
        <v>1152</v>
      </c>
      <c r="C3912" s="51" t="s">
        <v>466</v>
      </c>
      <c r="D3912" s="51" t="str">
        <f t="shared" si="61"/>
        <v>GGXWDGKazakhstan</v>
      </c>
      <c r="E3912" s="51" t="s">
        <v>272</v>
      </c>
      <c r="F3912" s="51" t="s">
        <v>467</v>
      </c>
      <c r="G3912" s="51" t="s">
        <v>468</v>
      </c>
      <c r="H3912" s="51" t="s">
        <v>342</v>
      </c>
      <c r="I3912" s="51" t="s">
        <v>343</v>
      </c>
      <c r="J3912" s="51" t="s">
        <v>1158</v>
      </c>
      <c r="K3912" s="51">
        <v>3760.67</v>
      </c>
      <c r="L3912" s="51">
        <v>4536.78</v>
      </c>
      <c r="M3912" s="51">
        <v>5751.55</v>
      </c>
      <c r="N3912" s="51">
        <v>8946.24</v>
      </c>
      <c r="O3912" s="51">
        <v>9242.68</v>
      </c>
      <c r="P3912" s="51">
        <v>10804.77</v>
      </c>
      <c r="Q3912" s="51">
        <v>12523.74</v>
      </c>
      <c r="R3912" s="51">
        <v>13867.4</v>
      </c>
      <c r="S3912" s="51">
        <v>18621.060000000001</v>
      </c>
      <c r="T3912" s="51">
        <v>21345.27</v>
      </c>
      <c r="U3912" s="51">
        <v>2020</v>
      </c>
    </row>
    <row r="3913" spans="1:21" ht="15.5">
      <c r="A3913" s="51">
        <v>916</v>
      </c>
      <c r="B3913" s="51" t="s">
        <v>1152</v>
      </c>
      <c r="C3913" s="51" t="s">
        <v>469</v>
      </c>
      <c r="D3913" s="51" t="str">
        <f t="shared" si="61"/>
        <v>GGXWDG_NGDPKazakhstan</v>
      </c>
      <c r="E3913" s="51" t="s">
        <v>272</v>
      </c>
      <c r="F3913" s="51" t="s">
        <v>467</v>
      </c>
      <c r="G3913" s="51" t="s">
        <v>468</v>
      </c>
      <c r="H3913" s="51" t="s">
        <v>392</v>
      </c>
      <c r="I3913" s="51"/>
      <c r="J3913" s="51" t="s">
        <v>470</v>
      </c>
      <c r="K3913" s="51">
        <v>12.125</v>
      </c>
      <c r="L3913" s="51">
        <v>12.603</v>
      </c>
      <c r="M3913" s="51">
        <v>14.496</v>
      </c>
      <c r="N3913" s="51">
        <v>21.882000000000001</v>
      </c>
      <c r="O3913" s="51">
        <v>19.677</v>
      </c>
      <c r="P3913" s="51">
        <v>19.869</v>
      </c>
      <c r="Q3913" s="51">
        <v>20.259</v>
      </c>
      <c r="R3913" s="51">
        <v>19.943999999999999</v>
      </c>
      <c r="S3913" s="51">
        <v>27.363</v>
      </c>
      <c r="T3913" s="51">
        <v>27.03</v>
      </c>
      <c r="U3913" s="51">
        <v>2020</v>
      </c>
    </row>
    <row r="3914" spans="1:21" ht="15.5">
      <c r="A3914" s="51">
        <v>916</v>
      </c>
      <c r="B3914" s="51" t="s">
        <v>1152</v>
      </c>
      <c r="C3914" s="51" t="s">
        <v>471</v>
      </c>
      <c r="D3914" s="51" t="str">
        <f t="shared" si="61"/>
        <v>NGDP_FYKazakhstan</v>
      </c>
      <c r="E3914" s="51" t="s">
        <v>272</v>
      </c>
      <c r="F3914" s="51" t="s">
        <v>472</v>
      </c>
      <c r="G3914" s="51" t="s">
        <v>473</v>
      </c>
      <c r="H3914" s="51" t="s">
        <v>342</v>
      </c>
      <c r="I3914" s="51" t="s">
        <v>343</v>
      </c>
      <c r="J3914" s="51" t="s">
        <v>1158</v>
      </c>
      <c r="K3914" s="51">
        <v>31015.19</v>
      </c>
      <c r="L3914" s="51">
        <v>35999.03</v>
      </c>
      <c r="M3914" s="51">
        <v>39675.83</v>
      </c>
      <c r="N3914" s="51">
        <v>40884.129999999997</v>
      </c>
      <c r="O3914" s="51">
        <v>46971.15</v>
      </c>
      <c r="P3914" s="51">
        <v>54378.86</v>
      </c>
      <c r="Q3914" s="51">
        <v>61819.54</v>
      </c>
      <c r="R3914" s="51">
        <v>69532.600000000006</v>
      </c>
      <c r="S3914" s="51">
        <v>68051.509999999995</v>
      </c>
      <c r="T3914" s="51">
        <v>78969.98</v>
      </c>
      <c r="U3914" s="51">
        <v>2020</v>
      </c>
    </row>
    <row r="3915" spans="1:21" ht="15.5">
      <c r="A3915" s="51">
        <v>916</v>
      </c>
      <c r="B3915" s="51" t="s">
        <v>1152</v>
      </c>
      <c r="C3915" s="51" t="s">
        <v>474</v>
      </c>
      <c r="D3915" s="51" t="str">
        <f t="shared" si="61"/>
        <v>BCAKazakhstan</v>
      </c>
      <c r="E3915" s="51" t="s">
        <v>272</v>
      </c>
      <c r="F3915" s="51" t="s">
        <v>475</v>
      </c>
      <c r="G3915" s="51" t="s">
        <v>476</v>
      </c>
      <c r="H3915" s="51" t="s">
        <v>352</v>
      </c>
      <c r="I3915" s="51" t="s">
        <v>343</v>
      </c>
      <c r="J3915" s="51" t="s">
        <v>1159</v>
      </c>
      <c r="K3915" s="51">
        <v>2.2469999999999999</v>
      </c>
      <c r="L3915" s="51">
        <v>1.954</v>
      </c>
      <c r="M3915" s="51">
        <v>6.1139999999999999</v>
      </c>
      <c r="N3915" s="51">
        <v>-6.0119999999999996</v>
      </c>
      <c r="O3915" s="51">
        <v>-8.1319999999999997</v>
      </c>
      <c r="P3915" s="51">
        <v>-5.101</v>
      </c>
      <c r="Q3915" s="51">
        <v>-0.13900000000000001</v>
      </c>
      <c r="R3915" s="51">
        <v>-7.2060000000000004</v>
      </c>
      <c r="S3915" s="51">
        <v>-5.8659999999999997</v>
      </c>
      <c r="T3915" s="51">
        <v>-1.887</v>
      </c>
      <c r="U3915" s="51">
        <v>2019</v>
      </c>
    </row>
    <row r="3916" spans="1:21" ht="15.5">
      <c r="A3916" s="51">
        <v>916</v>
      </c>
      <c r="B3916" s="51" t="s">
        <v>1152</v>
      </c>
      <c r="C3916" s="51" t="s">
        <v>478</v>
      </c>
      <c r="D3916" s="51" t="str">
        <f t="shared" si="61"/>
        <v>BCA_NGDPDKazakhstan</v>
      </c>
      <c r="E3916" s="51" t="s">
        <v>272</v>
      </c>
      <c r="F3916" s="51" t="s">
        <v>475</v>
      </c>
      <c r="G3916" s="51" t="s">
        <v>476</v>
      </c>
      <c r="H3916" s="51" t="s">
        <v>392</v>
      </c>
      <c r="I3916" s="51"/>
      <c r="J3916" s="51" t="s">
        <v>479</v>
      </c>
      <c r="K3916" s="51">
        <v>1.08</v>
      </c>
      <c r="L3916" s="51">
        <v>0.82599999999999996</v>
      </c>
      <c r="M3916" s="51">
        <v>2.7610000000000001</v>
      </c>
      <c r="N3916" s="51">
        <v>-3.26</v>
      </c>
      <c r="O3916" s="51">
        <v>-5.923</v>
      </c>
      <c r="P3916" s="51">
        <v>-3.0579999999999998</v>
      </c>
      <c r="Q3916" s="51">
        <v>-7.6999999999999999E-2</v>
      </c>
      <c r="R3916" s="51">
        <v>-3.9670000000000001</v>
      </c>
      <c r="S3916" s="51">
        <v>-3.56</v>
      </c>
      <c r="T3916" s="51">
        <v>-1.0049999999999999</v>
      </c>
      <c r="U3916" s="51">
        <v>2019</v>
      </c>
    </row>
    <row r="3917" spans="1:21" ht="15.5">
      <c r="A3917" s="51">
        <v>664</v>
      </c>
      <c r="B3917" s="51" t="s">
        <v>1160</v>
      </c>
      <c r="C3917" s="51" t="s">
        <v>338</v>
      </c>
      <c r="D3917" s="51" t="str">
        <f t="shared" si="61"/>
        <v>NGDP_RKenya</v>
      </c>
      <c r="E3917" s="51" t="s">
        <v>1161</v>
      </c>
      <c r="F3917" s="51" t="s">
        <v>340</v>
      </c>
      <c r="G3917" s="51" t="s">
        <v>341</v>
      </c>
      <c r="H3917" s="51" t="s">
        <v>342</v>
      </c>
      <c r="I3917" s="51" t="s">
        <v>343</v>
      </c>
      <c r="J3917" s="51" t="s">
        <v>1162</v>
      </c>
      <c r="K3917" s="51">
        <v>3444.34</v>
      </c>
      <c r="L3917" s="51">
        <v>3646.82</v>
      </c>
      <c r="M3917" s="51">
        <v>3842.19</v>
      </c>
      <c r="N3917" s="51">
        <v>4061.9</v>
      </c>
      <c r="O3917" s="51">
        <v>4300.7</v>
      </c>
      <c r="P3917" s="51">
        <v>4507.38</v>
      </c>
      <c r="Q3917" s="51">
        <v>4792.17</v>
      </c>
      <c r="R3917" s="51">
        <v>5049.3100000000004</v>
      </c>
      <c r="S3917" s="51">
        <v>5042.8900000000003</v>
      </c>
      <c r="T3917" s="51">
        <v>5424.13</v>
      </c>
      <c r="U3917" s="51">
        <v>2019</v>
      </c>
    </row>
    <row r="3918" spans="1:21" ht="15.5">
      <c r="A3918" s="51">
        <v>664</v>
      </c>
      <c r="B3918" s="51" t="s">
        <v>1160</v>
      </c>
      <c r="C3918" s="51" t="s">
        <v>345</v>
      </c>
      <c r="D3918" s="51" t="str">
        <f t="shared" si="61"/>
        <v>NGDP_RPCHKenya</v>
      </c>
      <c r="E3918" s="51" t="s">
        <v>1161</v>
      </c>
      <c r="F3918" s="51" t="s">
        <v>340</v>
      </c>
      <c r="G3918" s="51" t="s">
        <v>346</v>
      </c>
      <c r="H3918" s="51" t="s">
        <v>347</v>
      </c>
      <c r="I3918" s="51"/>
      <c r="J3918" s="51" t="s">
        <v>348</v>
      </c>
      <c r="K3918" s="51">
        <v>4.5629999999999997</v>
      </c>
      <c r="L3918" s="51">
        <v>5.8789999999999996</v>
      </c>
      <c r="M3918" s="51">
        <v>5.3570000000000002</v>
      </c>
      <c r="N3918" s="51">
        <v>5.718</v>
      </c>
      <c r="O3918" s="51">
        <v>5.8789999999999996</v>
      </c>
      <c r="P3918" s="51">
        <v>4.806</v>
      </c>
      <c r="Q3918" s="51">
        <v>6.3179999999999996</v>
      </c>
      <c r="R3918" s="51">
        <v>5.3659999999999997</v>
      </c>
      <c r="S3918" s="51">
        <v>-0.127</v>
      </c>
      <c r="T3918" s="51">
        <v>7.56</v>
      </c>
      <c r="U3918" s="51">
        <v>2019</v>
      </c>
    </row>
    <row r="3919" spans="1:21" ht="15.5">
      <c r="A3919" s="51">
        <v>664</v>
      </c>
      <c r="B3919" s="51" t="s">
        <v>1160</v>
      </c>
      <c r="C3919" s="51" t="s">
        <v>349</v>
      </c>
      <c r="D3919" s="51" t="str">
        <f t="shared" si="61"/>
        <v>NGDPKenya</v>
      </c>
      <c r="E3919" s="51" t="s">
        <v>1161</v>
      </c>
      <c r="F3919" s="51" t="s">
        <v>155</v>
      </c>
      <c r="G3919" s="51" t="s">
        <v>350</v>
      </c>
      <c r="H3919" s="51" t="s">
        <v>342</v>
      </c>
      <c r="I3919" s="51" t="s">
        <v>343</v>
      </c>
      <c r="J3919" s="51" t="s">
        <v>1162</v>
      </c>
      <c r="K3919" s="51">
        <v>4261.37</v>
      </c>
      <c r="L3919" s="51">
        <v>4745.09</v>
      </c>
      <c r="M3919" s="51">
        <v>5402.65</v>
      </c>
      <c r="N3919" s="51">
        <v>6284.19</v>
      </c>
      <c r="O3919" s="51">
        <v>7022.96</v>
      </c>
      <c r="P3919" s="51">
        <v>8165.84</v>
      </c>
      <c r="Q3919" s="51">
        <v>8892.11</v>
      </c>
      <c r="R3919" s="51">
        <v>9740.36</v>
      </c>
      <c r="S3919" s="51">
        <v>10524.65</v>
      </c>
      <c r="T3919" s="51">
        <v>11766.58</v>
      </c>
      <c r="U3919" s="51">
        <v>2019</v>
      </c>
    </row>
    <row r="3920" spans="1:21" ht="15.5">
      <c r="A3920" s="51">
        <v>664</v>
      </c>
      <c r="B3920" s="51" t="s">
        <v>1160</v>
      </c>
      <c r="C3920" s="51" t="s">
        <v>157</v>
      </c>
      <c r="D3920" s="51" t="str">
        <f t="shared" si="61"/>
        <v>NGDPDKenya</v>
      </c>
      <c r="E3920" s="51" t="s">
        <v>1161</v>
      </c>
      <c r="F3920" s="51" t="s">
        <v>155</v>
      </c>
      <c r="G3920" s="51" t="s">
        <v>351</v>
      </c>
      <c r="H3920" s="51" t="s">
        <v>352</v>
      </c>
      <c r="I3920" s="51" t="s">
        <v>343</v>
      </c>
      <c r="J3920" s="51" t="s">
        <v>353</v>
      </c>
      <c r="K3920" s="51">
        <v>50.421999999999997</v>
      </c>
      <c r="L3920" s="51">
        <v>55.125</v>
      </c>
      <c r="M3920" s="51">
        <v>61.545999999999999</v>
      </c>
      <c r="N3920" s="51">
        <v>64.234999999999999</v>
      </c>
      <c r="O3920" s="51">
        <v>69.19</v>
      </c>
      <c r="P3920" s="51">
        <v>78.896000000000001</v>
      </c>
      <c r="Q3920" s="51">
        <v>87.801000000000002</v>
      </c>
      <c r="R3920" s="51">
        <v>95.41</v>
      </c>
      <c r="S3920" s="51">
        <v>99.287000000000006</v>
      </c>
      <c r="T3920" s="51">
        <v>106.041</v>
      </c>
      <c r="U3920" s="51">
        <v>2019</v>
      </c>
    </row>
    <row r="3921" spans="1:21" ht="15.5">
      <c r="A3921" s="51">
        <v>664</v>
      </c>
      <c r="B3921" s="51" t="s">
        <v>1160</v>
      </c>
      <c r="C3921" s="51" t="s">
        <v>354</v>
      </c>
      <c r="D3921" s="51" t="str">
        <f t="shared" si="61"/>
        <v>PPPGDPKenya</v>
      </c>
      <c r="E3921" s="51" t="s">
        <v>1161</v>
      </c>
      <c r="F3921" s="51" t="s">
        <v>155</v>
      </c>
      <c r="G3921" s="51" t="s">
        <v>355</v>
      </c>
      <c r="H3921" s="51" t="s">
        <v>356</v>
      </c>
      <c r="I3921" s="51" t="s">
        <v>343</v>
      </c>
      <c r="J3921" s="51" t="s">
        <v>353</v>
      </c>
      <c r="K3921" s="51">
        <v>112.20399999999999</v>
      </c>
      <c r="L3921" s="51">
        <v>125.97199999999999</v>
      </c>
      <c r="M3921" s="51">
        <v>141.101</v>
      </c>
      <c r="N3921" s="51">
        <v>160.96600000000001</v>
      </c>
      <c r="O3921" s="51">
        <v>178.316</v>
      </c>
      <c r="P3921" s="51">
        <v>203.20699999999999</v>
      </c>
      <c r="Q3921" s="51">
        <v>221.233</v>
      </c>
      <c r="R3921" s="51">
        <v>237.26599999999999</v>
      </c>
      <c r="S3921" s="51">
        <v>239.83600000000001</v>
      </c>
      <c r="T3921" s="51">
        <v>262.66899999999998</v>
      </c>
      <c r="U3921" s="51">
        <v>2019</v>
      </c>
    </row>
    <row r="3922" spans="1:21" ht="15.5">
      <c r="A3922" s="51">
        <v>664</v>
      </c>
      <c r="B3922" s="51" t="s">
        <v>1160</v>
      </c>
      <c r="C3922" s="51" t="s">
        <v>357</v>
      </c>
      <c r="D3922" s="51" t="str">
        <f t="shared" si="61"/>
        <v>NGDP_DKenya</v>
      </c>
      <c r="E3922" s="51" t="s">
        <v>1161</v>
      </c>
      <c r="F3922" s="51" t="s">
        <v>358</v>
      </c>
      <c r="G3922" s="51" t="s">
        <v>359</v>
      </c>
      <c r="H3922" s="51" t="s">
        <v>360</v>
      </c>
      <c r="I3922" s="51"/>
      <c r="J3922" s="51" t="s">
        <v>361</v>
      </c>
      <c r="K3922" s="51">
        <v>123.721</v>
      </c>
      <c r="L3922" s="51">
        <v>130.11600000000001</v>
      </c>
      <c r="M3922" s="51">
        <v>140.614</v>
      </c>
      <c r="N3922" s="51">
        <v>154.71</v>
      </c>
      <c r="O3922" s="51">
        <v>163.298</v>
      </c>
      <c r="P3922" s="51">
        <v>181.166</v>
      </c>
      <c r="Q3922" s="51">
        <v>185.55500000000001</v>
      </c>
      <c r="R3922" s="51">
        <v>192.905</v>
      </c>
      <c r="S3922" s="51">
        <v>208.703</v>
      </c>
      <c r="T3922" s="51">
        <v>216.93</v>
      </c>
      <c r="U3922" s="51">
        <v>2019</v>
      </c>
    </row>
    <row r="3923" spans="1:21" ht="15.5">
      <c r="A3923" s="51">
        <v>664</v>
      </c>
      <c r="B3923" s="51" t="s">
        <v>1160</v>
      </c>
      <c r="C3923" s="51" t="s">
        <v>362</v>
      </c>
      <c r="D3923" s="51" t="str">
        <f t="shared" si="61"/>
        <v>NGDPRPCKenya</v>
      </c>
      <c r="E3923" s="51" t="s">
        <v>1161</v>
      </c>
      <c r="F3923" s="51" t="s">
        <v>363</v>
      </c>
      <c r="G3923" s="51" t="s">
        <v>364</v>
      </c>
      <c r="H3923" s="51" t="s">
        <v>342</v>
      </c>
      <c r="I3923" s="51" t="s">
        <v>333</v>
      </c>
      <c r="J3923" s="51" t="s">
        <v>365</v>
      </c>
      <c r="K3923" s="51">
        <v>85256.03</v>
      </c>
      <c r="L3923" s="51">
        <v>88087.48</v>
      </c>
      <c r="M3923" s="51">
        <v>90617.61</v>
      </c>
      <c r="N3923" s="51">
        <v>93808.35</v>
      </c>
      <c r="O3923" s="51">
        <v>97081.24</v>
      </c>
      <c r="P3923" s="51">
        <v>99281.44</v>
      </c>
      <c r="Q3923" s="51">
        <v>103057.5</v>
      </c>
      <c r="R3923" s="51">
        <v>106077.94</v>
      </c>
      <c r="S3923" s="51">
        <v>103565.79</v>
      </c>
      <c r="T3923" s="51">
        <v>108916.9</v>
      </c>
      <c r="U3923" s="51">
        <v>2019</v>
      </c>
    </row>
    <row r="3924" spans="1:21" ht="15.5">
      <c r="A3924" s="51">
        <v>664</v>
      </c>
      <c r="B3924" s="51" t="s">
        <v>1160</v>
      </c>
      <c r="C3924" s="51" t="s">
        <v>366</v>
      </c>
      <c r="D3924" s="51" t="str">
        <f t="shared" si="61"/>
        <v>NGDPRPPPPCKenya</v>
      </c>
      <c r="E3924" s="51" t="s">
        <v>1161</v>
      </c>
      <c r="F3924" s="51" t="s">
        <v>363</v>
      </c>
      <c r="G3924" s="51" t="s">
        <v>367</v>
      </c>
      <c r="H3924" s="51" t="s">
        <v>368</v>
      </c>
      <c r="I3924" s="51" t="s">
        <v>333</v>
      </c>
      <c r="J3924" s="51" t="s">
        <v>365</v>
      </c>
      <c r="K3924" s="51">
        <v>3843.61</v>
      </c>
      <c r="L3924" s="51">
        <v>3971.26</v>
      </c>
      <c r="M3924" s="51">
        <v>4085.32</v>
      </c>
      <c r="N3924" s="51">
        <v>4229.17</v>
      </c>
      <c r="O3924" s="51">
        <v>4376.72</v>
      </c>
      <c r="P3924" s="51">
        <v>4475.92</v>
      </c>
      <c r="Q3924" s="51">
        <v>4646.1499999999996</v>
      </c>
      <c r="R3924" s="51">
        <v>4782.32</v>
      </c>
      <c r="S3924" s="51">
        <v>4669.07</v>
      </c>
      <c r="T3924" s="51">
        <v>4910.3100000000004</v>
      </c>
      <c r="U3924" s="51">
        <v>2019</v>
      </c>
    </row>
    <row r="3925" spans="1:21" ht="15.5">
      <c r="A3925" s="51">
        <v>664</v>
      </c>
      <c r="B3925" s="51" t="s">
        <v>1160</v>
      </c>
      <c r="C3925" s="51" t="s">
        <v>369</v>
      </c>
      <c r="D3925" s="51" t="str">
        <f t="shared" si="61"/>
        <v>NGDPPCKenya</v>
      </c>
      <c r="E3925" s="51" t="s">
        <v>1161</v>
      </c>
      <c r="F3925" s="51" t="s">
        <v>370</v>
      </c>
      <c r="G3925" s="51" t="s">
        <v>371</v>
      </c>
      <c r="H3925" s="51" t="s">
        <v>342</v>
      </c>
      <c r="I3925" s="51" t="s">
        <v>333</v>
      </c>
      <c r="J3925" s="51" t="s">
        <v>372</v>
      </c>
      <c r="K3925" s="51">
        <v>105479.46</v>
      </c>
      <c r="L3925" s="51">
        <v>114615.65</v>
      </c>
      <c r="M3925" s="51">
        <v>127420.87</v>
      </c>
      <c r="N3925" s="51">
        <v>145131.34</v>
      </c>
      <c r="O3925" s="51">
        <v>158531.9</v>
      </c>
      <c r="P3925" s="51">
        <v>179864.37</v>
      </c>
      <c r="Q3925" s="51">
        <v>191228.19</v>
      </c>
      <c r="R3925" s="51">
        <v>204629.41</v>
      </c>
      <c r="S3925" s="51">
        <v>216144.52</v>
      </c>
      <c r="T3925" s="51">
        <v>236273.83</v>
      </c>
      <c r="U3925" s="51">
        <v>2019</v>
      </c>
    </row>
    <row r="3926" spans="1:21" ht="15.5">
      <c r="A3926" s="51">
        <v>664</v>
      </c>
      <c r="B3926" s="51" t="s">
        <v>1160</v>
      </c>
      <c r="C3926" s="51" t="s">
        <v>373</v>
      </c>
      <c r="D3926" s="51" t="str">
        <f t="shared" si="61"/>
        <v>NGDPDPCKenya</v>
      </c>
      <c r="E3926" s="51" t="s">
        <v>1161</v>
      </c>
      <c r="F3926" s="51" t="s">
        <v>370</v>
      </c>
      <c r="G3926" s="51" t="s">
        <v>374</v>
      </c>
      <c r="H3926" s="51" t="s">
        <v>352</v>
      </c>
      <c r="I3926" s="51" t="s">
        <v>333</v>
      </c>
      <c r="J3926" s="51" t="s">
        <v>372</v>
      </c>
      <c r="K3926" s="51">
        <v>1248.07</v>
      </c>
      <c r="L3926" s="51">
        <v>1331.52</v>
      </c>
      <c r="M3926" s="51">
        <v>1451.57</v>
      </c>
      <c r="N3926" s="51">
        <v>1483.48</v>
      </c>
      <c r="O3926" s="51">
        <v>1561.86</v>
      </c>
      <c r="P3926" s="51">
        <v>1737.8</v>
      </c>
      <c r="Q3926" s="51">
        <v>1888.2</v>
      </c>
      <c r="R3926" s="51">
        <v>2004.42</v>
      </c>
      <c r="S3926" s="51">
        <v>2039.05</v>
      </c>
      <c r="T3926" s="51">
        <v>2129.31</v>
      </c>
      <c r="U3926" s="51">
        <v>2019</v>
      </c>
    </row>
    <row r="3927" spans="1:21" ht="15.5">
      <c r="A3927" s="51">
        <v>664</v>
      </c>
      <c r="B3927" s="51" t="s">
        <v>1160</v>
      </c>
      <c r="C3927" s="51" t="s">
        <v>375</v>
      </c>
      <c r="D3927" s="51" t="str">
        <f t="shared" si="61"/>
        <v>PPPPCKenya</v>
      </c>
      <c r="E3927" s="51" t="s">
        <v>1161</v>
      </c>
      <c r="F3927" s="51" t="s">
        <v>370</v>
      </c>
      <c r="G3927" s="51" t="s">
        <v>376</v>
      </c>
      <c r="H3927" s="51" t="s">
        <v>356</v>
      </c>
      <c r="I3927" s="51" t="s">
        <v>333</v>
      </c>
      <c r="J3927" s="51" t="s">
        <v>372</v>
      </c>
      <c r="K3927" s="51">
        <v>2777.33</v>
      </c>
      <c r="L3927" s="51">
        <v>3042.8</v>
      </c>
      <c r="M3927" s="51">
        <v>3327.85</v>
      </c>
      <c r="N3927" s="51">
        <v>3717.46</v>
      </c>
      <c r="O3927" s="51">
        <v>4025.19</v>
      </c>
      <c r="P3927" s="51">
        <v>4475.92</v>
      </c>
      <c r="Q3927" s="51">
        <v>4757.7</v>
      </c>
      <c r="R3927" s="51">
        <v>4984.57</v>
      </c>
      <c r="S3927" s="51">
        <v>4925.5200000000004</v>
      </c>
      <c r="T3927" s="51">
        <v>5274.41</v>
      </c>
      <c r="U3927" s="51">
        <v>2019</v>
      </c>
    </row>
    <row r="3928" spans="1:21" ht="15.5">
      <c r="A3928" s="51">
        <v>664</v>
      </c>
      <c r="B3928" s="51" t="s">
        <v>1160</v>
      </c>
      <c r="C3928" s="51" t="s">
        <v>377</v>
      </c>
      <c r="D3928" s="51" t="str">
        <f t="shared" si="61"/>
        <v>NGAP_NPGDPKenya</v>
      </c>
      <c r="E3928" s="51" t="s">
        <v>1161</v>
      </c>
      <c r="F3928" s="51" t="s">
        <v>378</v>
      </c>
      <c r="G3928" s="51" t="s">
        <v>379</v>
      </c>
      <c r="H3928" s="51" t="s">
        <v>380</v>
      </c>
      <c r="I3928" s="51"/>
      <c r="J3928" s="51"/>
      <c r="K3928" s="51"/>
      <c r="L3928" s="51"/>
      <c r="M3928" s="51"/>
      <c r="N3928" s="51"/>
      <c r="O3928" s="51"/>
      <c r="P3928" s="51"/>
      <c r="Q3928" s="51"/>
      <c r="R3928" s="51"/>
      <c r="S3928" s="51"/>
      <c r="T3928" s="51"/>
      <c r="U3928" s="51"/>
    </row>
    <row r="3929" spans="1:21" ht="15.5">
      <c r="A3929" s="51">
        <v>664</v>
      </c>
      <c r="B3929" s="51" t="s">
        <v>1160</v>
      </c>
      <c r="C3929" s="51" t="s">
        <v>381</v>
      </c>
      <c r="D3929" s="51" t="str">
        <f t="shared" si="61"/>
        <v>PPPSHKenya</v>
      </c>
      <c r="E3929" s="51" t="s">
        <v>1161</v>
      </c>
      <c r="F3929" s="51" t="s">
        <v>382</v>
      </c>
      <c r="G3929" s="51" t="s">
        <v>383</v>
      </c>
      <c r="H3929" s="51" t="s">
        <v>384</v>
      </c>
      <c r="I3929" s="51"/>
      <c r="J3929" s="51" t="s">
        <v>353</v>
      </c>
      <c r="K3929" s="51">
        <v>0.112</v>
      </c>
      <c r="L3929" s="51">
        <v>0.12</v>
      </c>
      <c r="M3929" s="51">
        <v>0.129</v>
      </c>
      <c r="N3929" s="51">
        <v>0.14499999999999999</v>
      </c>
      <c r="O3929" s="51">
        <v>0.154</v>
      </c>
      <c r="P3929" s="51">
        <v>0.16700000000000001</v>
      </c>
      <c r="Q3929" s="51">
        <v>0.17199999999999999</v>
      </c>
      <c r="R3929" s="51">
        <v>0.17599999999999999</v>
      </c>
      <c r="S3929" s="51">
        <v>0.182</v>
      </c>
      <c r="T3929" s="51">
        <v>0.185</v>
      </c>
      <c r="U3929" s="51">
        <v>2019</v>
      </c>
    </row>
    <row r="3930" spans="1:21" ht="15.5">
      <c r="A3930" s="51">
        <v>664</v>
      </c>
      <c r="B3930" s="51" t="s">
        <v>1160</v>
      </c>
      <c r="C3930" s="51" t="s">
        <v>385</v>
      </c>
      <c r="D3930" s="51" t="str">
        <f t="shared" si="61"/>
        <v>PPPEXKenya</v>
      </c>
      <c r="E3930" s="51" t="s">
        <v>1161</v>
      </c>
      <c r="F3930" s="51" t="s">
        <v>386</v>
      </c>
      <c r="G3930" s="51" t="s">
        <v>387</v>
      </c>
      <c r="H3930" s="51" t="s">
        <v>388</v>
      </c>
      <c r="I3930" s="51"/>
      <c r="J3930" s="51" t="s">
        <v>353</v>
      </c>
      <c r="K3930" s="51">
        <v>37.978999999999999</v>
      </c>
      <c r="L3930" s="51">
        <v>37.667999999999999</v>
      </c>
      <c r="M3930" s="51">
        <v>38.289000000000001</v>
      </c>
      <c r="N3930" s="51">
        <v>39.04</v>
      </c>
      <c r="O3930" s="51">
        <v>39.384999999999998</v>
      </c>
      <c r="P3930" s="51">
        <v>40.185000000000002</v>
      </c>
      <c r="Q3930" s="51">
        <v>40.192999999999998</v>
      </c>
      <c r="R3930" s="51">
        <v>41.052999999999997</v>
      </c>
      <c r="S3930" s="51">
        <v>43.883000000000003</v>
      </c>
      <c r="T3930" s="51">
        <v>44.795999999999999</v>
      </c>
      <c r="U3930" s="51">
        <v>2019</v>
      </c>
    </row>
    <row r="3931" spans="1:21" ht="15.5">
      <c r="A3931" s="51">
        <v>664</v>
      </c>
      <c r="B3931" s="51" t="s">
        <v>1160</v>
      </c>
      <c r="C3931" s="51" t="s">
        <v>389</v>
      </c>
      <c r="D3931" s="51" t="str">
        <f t="shared" si="61"/>
        <v>NID_NGDPKenya</v>
      </c>
      <c r="E3931" s="51" t="s">
        <v>1161</v>
      </c>
      <c r="F3931" s="51" t="s">
        <v>390</v>
      </c>
      <c r="G3931" s="51" t="s">
        <v>391</v>
      </c>
      <c r="H3931" s="51" t="s">
        <v>392</v>
      </c>
      <c r="I3931" s="51"/>
      <c r="J3931" s="51" t="s">
        <v>1162</v>
      </c>
      <c r="K3931" s="51">
        <v>21.475999999999999</v>
      </c>
      <c r="L3931" s="51">
        <v>20.106000000000002</v>
      </c>
      <c r="M3931" s="51">
        <v>22.431999999999999</v>
      </c>
      <c r="N3931" s="51">
        <v>21.466000000000001</v>
      </c>
      <c r="O3931" s="51">
        <v>17.571999999999999</v>
      </c>
      <c r="P3931" s="51">
        <v>17.181000000000001</v>
      </c>
      <c r="Q3931" s="51">
        <v>15.005000000000001</v>
      </c>
      <c r="R3931" s="51">
        <v>14.436999999999999</v>
      </c>
      <c r="S3931" s="51">
        <v>12.804</v>
      </c>
      <c r="T3931" s="51">
        <v>13.358000000000001</v>
      </c>
      <c r="U3931" s="51">
        <v>2019</v>
      </c>
    </row>
    <row r="3932" spans="1:21" ht="15.5">
      <c r="A3932" s="51">
        <v>664</v>
      </c>
      <c r="B3932" s="51" t="s">
        <v>1160</v>
      </c>
      <c r="C3932" s="51" t="s">
        <v>393</v>
      </c>
      <c r="D3932" s="51" t="str">
        <f t="shared" si="61"/>
        <v>NGSD_NGDPKenya</v>
      </c>
      <c r="E3932" s="51" t="s">
        <v>1161</v>
      </c>
      <c r="F3932" s="51" t="s">
        <v>394</v>
      </c>
      <c r="G3932" s="51" t="s">
        <v>395</v>
      </c>
      <c r="H3932" s="51" t="s">
        <v>392</v>
      </c>
      <c r="I3932" s="51"/>
      <c r="J3932" s="51" t="s">
        <v>1162</v>
      </c>
      <c r="K3932" s="51">
        <v>13.112</v>
      </c>
      <c r="L3932" s="51">
        <v>11.317</v>
      </c>
      <c r="M3932" s="51">
        <v>12.045999999999999</v>
      </c>
      <c r="N3932" s="51">
        <v>14.568</v>
      </c>
      <c r="O3932" s="51">
        <v>11.738</v>
      </c>
      <c r="P3932" s="51">
        <v>9.9860000000000007</v>
      </c>
      <c r="Q3932" s="51">
        <v>9.2579999999999991</v>
      </c>
      <c r="R3932" s="51">
        <v>8.6150000000000002</v>
      </c>
      <c r="S3932" s="51">
        <v>8.0169999999999995</v>
      </c>
      <c r="T3932" s="51">
        <v>8.0310000000000006</v>
      </c>
      <c r="U3932" s="51">
        <v>2019</v>
      </c>
    </row>
    <row r="3933" spans="1:21" ht="15.5">
      <c r="A3933" s="51">
        <v>664</v>
      </c>
      <c r="B3933" s="51" t="s">
        <v>1160</v>
      </c>
      <c r="C3933" s="51" t="s">
        <v>396</v>
      </c>
      <c r="D3933" s="51" t="str">
        <f t="shared" si="61"/>
        <v>PCPIKenya</v>
      </c>
      <c r="E3933" s="51" t="s">
        <v>1161</v>
      </c>
      <c r="F3933" s="51" t="s">
        <v>397</v>
      </c>
      <c r="G3933" s="51" t="s">
        <v>398</v>
      </c>
      <c r="H3933" s="51" t="s">
        <v>360</v>
      </c>
      <c r="I3933" s="51"/>
      <c r="J3933" s="51" t="s">
        <v>1163</v>
      </c>
      <c r="K3933" s="51">
        <v>245.04599999999999</v>
      </c>
      <c r="L3933" s="51">
        <v>259.05599999999998</v>
      </c>
      <c r="M3933" s="51">
        <v>276.87400000000002</v>
      </c>
      <c r="N3933" s="51">
        <v>295.09899999999999</v>
      </c>
      <c r="O3933" s="51">
        <v>313.74200000000002</v>
      </c>
      <c r="P3933" s="51">
        <v>338.79399999999998</v>
      </c>
      <c r="Q3933" s="51">
        <v>354.68299999999999</v>
      </c>
      <c r="R3933" s="51">
        <v>373.13900000000001</v>
      </c>
      <c r="S3933" s="51">
        <v>392.87900000000002</v>
      </c>
      <c r="T3933" s="51">
        <v>412.52300000000002</v>
      </c>
      <c r="U3933" s="51">
        <v>2020</v>
      </c>
    </row>
    <row r="3934" spans="1:21" ht="15.5">
      <c r="A3934" s="51">
        <v>664</v>
      </c>
      <c r="B3934" s="51" t="s">
        <v>1160</v>
      </c>
      <c r="C3934" s="51" t="s">
        <v>400</v>
      </c>
      <c r="D3934" s="51" t="str">
        <f t="shared" si="61"/>
        <v>PCPIPCHKenya</v>
      </c>
      <c r="E3934" s="51" t="s">
        <v>1161</v>
      </c>
      <c r="F3934" s="51" t="s">
        <v>397</v>
      </c>
      <c r="G3934" s="51" t="s">
        <v>401</v>
      </c>
      <c r="H3934" s="51" t="s">
        <v>347</v>
      </c>
      <c r="I3934" s="51"/>
      <c r="J3934" s="51" t="s">
        <v>402</v>
      </c>
      <c r="K3934" s="51">
        <v>9.3780000000000001</v>
      </c>
      <c r="L3934" s="51">
        <v>5.7169999999999996</v>
      </c>
      <c r="M3934" s="51">
        <v>6.8780000000000001</v>
      </c>
      <c r="N3934" s="51">
        <v>6.5819999999999999</v>
      </c>
      <c r="O3934" s="51">
        <v>6.3179999999999996</v>
      </c>
      <c r="P3934" s="51">
        <v>7.9850000000000003</v>
      </c>
      <c r="Q3934" s="51">
        <v>4.6900000000000004</v>
      </c>
      <c r="R3934" s="51">
        <v>5.2039999999999997</v>
      </c>
      <c r="S3934" s="51">
        <v>5.29</v>
      </c>
      <c r="T3934" s="51">
        <v>5</v>
      </c>
      <c r="U3934" s="51">
        <v>2020</v>
      </c>
    </row>
    <row r="3935" spans="1:21" ht="15.5">
      <c r="A3935" s="51">
        <v>664</v>
      </c>
      <c r="B3935" s="51" t="s">
        <v>1160</v>
      </c>
      <c r="C3935" s="51" t="s">
        <v>403</v>
      </c>
      <c r="D3935" s="51" t="str">
        <f t="shared" si="61"/>
        <v>PCPIEKenya</v>
      </c>
      <c r="E3935" s="51" t="s">
        <v>1161</v>
      </c>
      <c r="F3935" s="51" t="s">
        <v>404</v>
      </c>
      <c r="G3935" s="51" t="s">
        <v>405</v>
      </c>
      <c r="H3935" s="51" t="s">
        <v>360</v>
      </c>
      <c r="I3935" s="51"/>
      <c r="J3935" s="51" t="s">
        <v>1163</v>
      </c>
      <c r="K3935" s="51">
        <v>239.886</v>
      </c>
      <c r="L3935" s="51">
        <v>257.03500000000003</v>
      </c>
      <c r="M3935" s="51">
        <v>272.505</v>
      </c>
      <c r="N3935" s="51">
        <v>294.32499999999999</v>
      </c>
      <c r="O3935" s="51">
        <v>313.01299999999998</v>
      </c>
      <c r="P3935" s="51">
        <v>327.08499999999998</v>
      </c>
      <c r="Q3935" s="51">
        <v>345.76299999999998</v>
      </c>
      <c r="R3935" s="51">
        <v>365.88799999999998</v>
      </c>
      <c r="S3935" s="51">
        <v>386.44099999999997</v>
      </c>
      <c r="T3935" s="51">
        <v>405.76299999999998</v>
      </c>
      <c r="U3935" s="51">
        <v>2020</v>
      </c>
    </row>
    <row r="3936" spans="1:21" ht="15.5">
      <c r="A3936" s="51">
        <v>664</v>
      </c>
      <c r="B3936" s="51" t="s">
        <v>1160</v>
      </c>
      <c r="C3936" s="51" t="s">
        <v>406</v>
      </c>
      <c r="D3936" s="51" t="str">
        <f t="shared" si="61"/>
        <v>PCPIEPCHKenya</v>
      </c>
      <c r="E3936" s="51" t="s">
        <v>1161</v>
      </c>
      <c r="F3936" s="51" t="s">
        <v>404</v>
      </c>
      <c r="G3936" s="51" t="s">
        <v>407</v>
      </c>
      <c r="H3936" s="51" t="s">
        <v>347</v>
      </c>
      <c r="I3936" s="51"/>
      <c r="J3936" s="51" t="s">
        <v>408</v>
      </c>
      <c r="K3936" s="51">
        <v>3.2</v>
      </c>
      <c r="L3936" s="51">
        <v>7.149</v>
      </c>
      <c r="M3936" s="51">
        <v>6.0190000000000001</v>
      </c>
      <c r="N3936" s="51">
        <v>8.0069999999999997</v>
      </c>
      <c r="O3936" s="51">
        <v>6.35</v>
      </c>
      <c r="P3936" s="51">
        <v>4.4960000000000004</v>
      </c>
      <c r="Q3936" s="51">
        <v>5.7110000000000003</v>
      </c>
      <c r="R3936" s="51">
        <v>5.82</v>
      </c>
      <c r="S3936" s="51">
        <v>5.617</v>
      </c>
      <c r="T3936" s="51">
        <v>5</v>
      </c>
      <c r="U3936" s="51">
        <v>2020</v>
      </c>
    </row>
    <row r="3937" spans="1:21" ht="15.5">
      <c r="A3937" s="51">
        <v>664</v>
      </c>
      <c r="B3937" s="51" t="s">
        <v>1160</v>
      </c>
      <c r="C3937" s="51" t="s">
        <v>409</v>
      </c>
      <c r="D3937" s="51" t="str">
        <f t="shared" si="61"/>
        <v>FLIBOR6Kenya</v>
      </c>
      <c r="E3937" s="51" t="s">
        <v>1161</v>
      </c>
      <c r="F3937" s="51" t="s">
        <v>410</v>
      </c>
      <c r="G3937" s="51"/>
      <c r="H3937" s="51" t="s">
        <v>384</v>
      </c>
      <c r="I3937" s="51"/>
      <c r="J3937" s="51"/>
      <c r="K3937" s="51"/>
      <c r="L3937" s="51"/>
      <c r="M3937" s="51"/>
      <c r="N3937" s="51"/>
      <c r="O3937" s="51"/>
      <c r="P3937" s="51"/>
      <c r="Q3937" s="51"/>
      <c r="R3937" s="51"/>
      <c r="S3937" s="51"/>
      <c r="T3937" s="51"/>
      <c r="U3937" s="51"/>
    </row>
    <row r="3938" spans="1:21" ht="15.5">
      <c r="A3938" s="51">
        <v>664</v>
      </c>
      <c r="B3938" s="51" t="s">
        <v>1160</v>
      </c>
      <c r="C3938" s="51" t="s">
        <v>411</v>
      </c>
      <c r="D3938" s="51" t="str">
        <f t="shared" si="61"/>
        <v>TM_RPCHKenya</v>
      </c>
      <c r="E3938" s="51" t="s">
        <v>1161</v>
      </c>
      <c r="F3938" s="51" t="s">
        <v>412</v>
      </c>
      <c r="G3938" s="51" t="s">
        <v>413</v>
      </c>
      <c r="H3938" s="51" t="s">
        <v>347</v>
      </c>
      <c r="I3938" s="51"/>
      <c r="J3938" s="51" t="s">
        <v>1164</v>
      </c>
      <c r="K3938" s="51">
        <v>5.2</v>
      </c>
      <c r="L3938" s="51">
        <v>-0.443</v>
      </c>
      <c r="M3938" s="51">
        <v>10.379</v>
      </c>
      <c r="N3938" s="51">
        <v>1.1719999999999999</v>
      </c>
      <c r="O3938" s="51">
        <v>-3.411</v>
      </c>
      <c r="P3938" s="51">
        <v>8.5950000000000006</v>
      </c>
      <c r="Q3938" s="51">
        <v>2.4809999999999999</v>
      </c>
      <c r="R3938" s="51">
        <v>-2.0230000000000001</v>
      </c>
      <c r="S3938" s="51">
        <v>-2.1960000000000002</v>
      </c>
      <c r="T3938" s="51">
        <v>11.939</v>
      </c>
      <c r="U3938" s="51">
        <v>2019</v>
      </c>
    </row>
    <row r="3939" spans="1:21" ht="15.5">
      <c r="A3939" s="51">
        <v>664</v>
      </c>
      <c r="B3939" s="51" t="s">
        <v>1160</v>
      </c>
      <c r="C3939" s="51" t="s">
        <v>415</v>
      </c>
      <c r="D3939" s="51" t="str">
        <f t="shared" si="61"/>
        <v>TMG_RPCHKenya</v>
      </c>
      <c r="E3939" s="51" t="s">
        <v>1161</v>
      </c>
      <c r="F3939" s="51" t="s">
        <v>416</v>
      </c>
      <c r="G3939" s="51" t="s">
        <v>417</v>
      </c>
      <c r="H3939" s="51" t="s">
        <v>347</v>
      </c>
      <c r="I3939" s="51"/>
      <c r="J3939" s="51" t="s">
        <v>1164</v>
      </c>
      <c r="K3939" s="51">
        <v>-0.94299999999999995</v>
      </c>
      <c r="L3939" s="51">
        <v>1.905</v>
      </c>
      <c r="M3939" s="51">
        <v>6.5419999999999998</v>
      </c>
      <c r="N3939" s="51">
        <v>0</v>
      </c>
      <c r="O3939" s="51">
        <v>-11.404</v>
      </c>
      <c r="P3939" s="51">
        <v>8.8119999999999994</v>
      </c>
      <c r="Q3939" s="51">
        <v>-8.4619999999999997</v>
      </c>
      <c r="R3939" s="51">
        <v>6.4610000000000003</v>
      </c>
      <c r="S3939" s="51">
        <v>0.33400000000000002</v>
      </c>
      <c r="T3939" s="51">
        <v>10.874000000000001</v>
      </c>
      <c r="U3939" s="51">
        <v>2019</v>
      </c>
    </row>
    <row r="3940" spans="1:21" ht="15.5">
      <c r="A3940" s="51">
        <v>664</v>
      </c>
      <c r="B3940" s="51" t="s">
        <v>1160</v>
      </c>
      <c r="C3940" s="51" t="s">
        <v>418</v>
      </c>
      <c r="D3940" s="51" t="str">
        <f t="shared" si="61"/>
        <v>TX_RPCHKenya</v>
      </c>
      <c r="E3940" s="51" t="s">
        <v>1161</v>
      </c>
      <c r="F3940" s="51" t="s">
        <v>419</v>
      </c>
      <c r="G3940" s="51" t="s">
        <v>420</v>
      </c>
      <c r="H3940" s="51" t="s">
        <v>347</v>
      </c>
      <c r="I3940" s="51"/>
      <c r="J3940" s="51" t="s">
        <v>1164</v>
      </c>
      <c r="K3940" s="51">
        <v>6.7830000000000004</v>
      </c>
      <c r="L3940" s="51">
        <v>-2.1629999999999998</v>
      </c>
      <c r="M3940" s="51">
        <v>5.8380000000000001</v>
      </c>
      <c r="N3940" s="51">
        <v>6.2039999999999997</v>
      </c>
      <c r="O3940" s="51">
        <v>-2.1989999999999998</v>
      </c>
      <c r="P3940" s="51">
        <v>-6.1769999999999996</v>
      </c>
      <c r="Q3940" s="51">
        <v>3.8780000000000001</v>
      </c>
      <c r="R3940" s="51">
        <v>-0.218</v>
      </c>
      <c r="S3940" s="51">
        <v>-13.013</v>
      </c>
      <c r="T3940" s="51">
        <v>17.725000000000001</v>
      </c>
      <c r="U3940" s="51">
        <v>2019</v>
      </c>
    </row>
    <row r="3941" spans="1:21" ht="15.5">
      <c r="A3941" s="51">
        <v>664</v>
      </c>
      <c r="B3941" s="51" t="s">
        <v>1160</v>
      </c>
      <c r="C3941" s="51" t="s">
        <v>421</v>
      </c>
      <c r="D3941" s="51" t="str">
        <f t="shared" si="61"/>
        <v>TXG_RPCHKenya</v>
      </c>
      <c r="E3941" s="51" t="s">
        <v>1161</v>
      </c>
      <c r="F3941" s="51" t="s">
        <v>422</v>
      </c>
      <c r="G3941" s="51" t="s">
        <v>423</v>
      </c>
      <c r="H3941" s="51" t="s">
        <v>347</v>
      </c>
      <c r="I3941" s="51"/>
      <c r="J3941" s="51" t="s">
        <v>1164</v>
      </c>
      <c r="K3941" s="51">
        <v>-0.877</v>
      </c>
      <c r="L3941" s="51">
        <v>-7.9649999999999999</v>
      </c>
      <c r="M3941" s="51">
        <v>5.7690000000000001</v>
      </c>
      <c r="N3941" s="51">
        <v>-4.5449999999999999</v>
      </c>
      <c r="O3941" s="51">
        <v>6.6669999999999998</v>
      </c>
      <c r="P3941" s="51">
        <v>-2.5</v>
      </c>
      <c r="Q3941" s="51">
        <v>1.5569999999999999</v>
      </c>
      <c r="R3941" s="51">
        <v>-0.90200000000000002</v>
      </c>
      <c r="S3941" s="51">
        <v>6.3680000000000003</v>
      </c>
      <c r="T3941" s="51">
        <v>13.896000000000001</v>
      </c>
      <c r="U3941" s="51">
        <v>2019</v>
      </c>
    </row>
    <row r="3942" spans="1:21" ht="15.5">
      <c r="A3942" s="51">
        <v>664</v>
      </c>
      <c r="B3942" s="51" t="s">
        <v>1160</v>
      </c>
      <c r="C3942" s="51" t="s">
        <v>424</v>
      </c>
      <c r="D3942" s="51" t="str">
        <f t="shared" si="61"/>
        <v>LURKenya</v>
      </c>
      <c r="E3942" s="51" t="s">
        <v>1161</v>
      </c>
      <c r="F3942" s="51" t="s">
        <v>425</v>
      </c>
      <c r="G3942" s="51" t="s">
        <v>426</v>
      </c>
      <c r="H3942" s="51" t="s">
        <v>427</v>
      </c>
      <c r="I3942" s="51"/>
      <c r="J3942" s="51"/>
      <c r="K3942" s="51"/>
      <c r="L3942" s="51"/>
      <c r="M3942" s="51"/>
      <c r="N3942" s="51"/>
      <c r="O3942" s="51"/>
      <c r="P3942" s="51"/>
      <c r="Q3942" s="51"/>
      <c r="R3942" s="51"/>
      <c r="S3942" s="51"/>
      <c r="T3942" s="51"/>
      <c r="U3942" s="51"/>
    </row>
    <row r="3943" spans="1:21" ht="15.5">
      <c r="A3943" s="51">
        <v>664</v>
      </c>
      <c r="B3943" s="51" t="s">
        <v>1160</v>
      </c>
      <c r="C3943" s="51" t="s">
        <v>428</v>
      </c>
      <c r="D3943" s="51" t="str">
        <f t="shared" si="61"/>
        <v>LEKenya</v>
      </c>
      <c r="E3943" s="51" t="s">
        <v>1161</v>
      </c>
      <c r="F3943" s="51" t="s">
        <v>429</v>
      </c>
      <c r="G3943" s="51" t="s">
        <v>430</v>
      </c>
      <c r="H3943" s="51" t="s">
        <v>431</v>
      </c>
      <c r="I3943" s="51" t="s">
        <v>432</v>
      </c>
      <c r="J3943" s="51"/>
      <c r="K3943" s="51"/>
      <c r="L3943" s="51"/>
      <c r="M3943" s="51"/>
      <c r="N3943" s="51"/>
      <c r="O3943" s="51"/>
      <c r="P3943" s="51"/>
      <c r="Q3943" s="51"/>
      <c r="R3943" s="51"/>
      <c r="S3943" s="51"/>
      <c r="T3943" s="51"/>
      <c r="U3943" s="51"/>
    </row>
    <row r="3944" spans="1:21" ht="15.5">
      <c r="A3944" s="51">
        <v>664</v>
      </c>
      <c r="B3944" s="51" t="s">
        <v>1160</v>
      </c>
      <c r="C3944" s="51" t="s">
        <v>433</v>
      </c>
      <c r="D3944" s="51" t="str">
        <f t="shared" si="61"/>
        <v>LPKenya</v>
      </c>
      <c r="E3944" s="51" t="s">
        <v>1161</v>
      </c>
      <c r="F3944" s="51" t="s">
        <v>434</v>
      </c>
      <c r="G3944" s="51" t="s">
        <v>435</v>
      </c>
      <c r="H3944" s="51" t="s">
        <v>431</v>
      </c>
      <c r="I3944" s="51" t="s">
        <v>432</v>
      </c>
      <c r="J3944" s="51" t="s">
        <v>1165</v>
      </c>
      <c r="K3944" s="51">
        <v>40.4</v>
      </c>
      <c r="L3944" s="51">
        <v>41.4</v>
      </c>
      <c r="M3944" s="51">
        <v>42.4</v>
      </c>
      <c r="N3944" s="51">
        <v>43.3</v>
      </c>
      <c r="O3944" s="51">
        <v>44.3</v>
      </c>
      <c r="P3944" s="51">
        <v>45.4</v>
      </c>
      <c r="Q3944" s="51">
        <v>46.5</v>
      </c>
      <c r="R3944" s="51">
        <v>47.6</v>
      </c>
      <c r="S3944" s="51">
        <v>48.692999999999998</v>
      </c>
      <c r="T3944" s="51">
        <v>49.801000000000002</v>
      </c>
      <c r="U3944" s="51">
        <v>2019</v>
      </c>
    </row>
    <row r="3945" spans="1:21" ht="15.5">
      <c r="A3945" s="51">
        <v>664</v>
      </c>
      <c r="B3945" s="51" t="s">
        <v>1160</v>
      </c>
      <c r="C3945" s="51" t="s">
        <v>437</v>
      </c>
      <c r="D3945" s="51" t="str">
        <f t="shared" si="61"/>
        <v>GGRKenya</v>
      </c>
      <c r="E3945" s="51" t="s">
        <v>1161</v>
      </c>
      <c r="F3945" s="51" t="s">
        <v>438</v>
      </c>
      <c r="G3945" s="51" t="s">
        <v>439</v>
      </c>
      <c r="H3945" s="51" t="s">
        <v>342</v>
      </c>
      <c r="I3945" s="51" t="s">
        <v>343</v>
      </c>
      <c r="J3945" s="51" t="s">
        <v>1166</v>
      </c>
      <c r="K3945" s="51">
        <v>815.81</v>
      </c>
      <c r="L3945" s="51">
        <v>934.77099999999996</v>
      </c>
      <c r="M3945" s="51">
        <v>1067.57</v>
      </c>
      <c r="N3945" s="51">
        <v>1200.6199999999999</v>
      </c>
      <c r="O3945" s="51">
        <v>1347.19</v>
      </c>
      <c r="P3945" s="51">
        <v>1488.47</v>
      </c>
      <c r="Q3945" s="51">
        <v>1620.41</v>
      </c>
      <c r="R3945" s="51">
        <v>1722.11</v>
      </c>
      <c r="S3945" s="51">
        <v>1825.7</v>
      </c>
      <c r="T3945" s="51">
        <v>1988.96</v>
      </c>
      <c r="U3945" s="51">
        <v>2019</v>
      </c>
    </row>
    <row r="3946" spans="1:21" ht="15.5">
      <c r="A3946" s="51">
        <v>664</v>
      </c>
      <c r="B3946" s="51" t="s">
        <v>1160</v>
      </c>
      <c r="C3946" s="51" t="s">
        <v>441</v>
      </c>
      <c r="D3946" s="51" t="str">
        <f t="shared" si="61"/>
        <v>GGR_NGDPKenya</v>
      </c>
      <c r="E3946" s="51" t="s">
        <v>1161</v>
      </c>
      <c r="F3946" s="51" t="s">
        <v>438</v>
      </c>
      <c r="G3946" s="51" t="s">
        <v>439</v>
      </c>
      <c r="H3946" s="51" t="s">
        <v>392</v>
      </c>
      <c r="I3946" s="51"/>
      <c r="J3946" s="51" t="s">
        <v>442</v>
      </c>
      <c r="K3946" s="51">
        <v>19.143999999999998</v>
      </c>
      <c r="L3946" s="51">
        <v>19.7</v>
      </c>
      <c r="M3946" s="51">
        <v>19.760000000000002</v>
      </c>
      <c r="N3946" s="51">
        <v>19.105</v>
      </c>
      <c r="O3946" s="51">
        <v>19.183</v>
      </c>
      <c r="P3946" s="51">
        <v>18.228000000000002</v>
      </c>
      <c r="Q3946" s="51">
        <v>18.222999999999999</v>
      </c>
      <c r="R3946" s="51">
        <v>17.68</v>
      </c>
      <c r="S3946" s="51">
        <v>17.347000000000001</v>
      </c>
      <c r="T3946" s="51">
        <v>16.902999999999999</v>
      </c>
      <c r="U3946" s="51">
        <v>2019</v>
      </c>
    </row>
    <row r="3947" spans="1:21" ht="15.5">
      <c r="A3947" s="51">
        <v>664</v>
      </c>
      <c r="B3947" s="51" t="s">
        <v>1160</v>
      </c>
      <c r="C3947" s="51" t="s">
        <v>443</v>
      </c>
      <c r="D3947" s="51" t="str">
        <f t="shared" si="61"/>
        <v>GGXKenya</v>
      </c>
      <c r="E3947" s="51" t="s">
        <v>1161</v>
      </c>
      <c r="F3947" s="51" t="s">
        <v>444</v>
      </c>
      <c r="G3947" s="51" t="s">
        <v>445</v>
      </c>
      <c r="H3947" s="51" t="s">
        <v>342</v>
      </c>
      <c r="I3947" s="51" t="s">
        <v>343</v>
      </c>
      <c r="J3947" s="51" t="s">
        <v>1166</v>
      </c>
      <c r="K3947" s="51">
        <v>1030.23</v>
      </c>
      <c r="L3947" s="51">
        <v>1205.07</v>
      </c>
      <c r="M3947" s="51">
        <v>1466.84</v>
      </c>
      <c r="N3947" s="51">
        <v>1708.96</v>
      </c>
      <c r="O3947" s="51">
        <v>1941.85</v>
      </c>
      <c r="P3947" s="51">
        <v>2128.33</v>
      </c>
      <c r="Q3947" s="51">
        <v>2276.31</v>
      </c>
      <c r="R3947" s="51">
        <v>2475.4499999999998</v>
      </c>
      <c r="S3947" s="51">
        <v>2704.75</v>
      </c>
      <c r="T3947" s="51">
        <v>2937.28</v>
      </c>
      <c r="U3947" s="51">
        <v>2019</v>
      </c>
    </row>
    <row r="3948" spans="1:21" ht="15.5">
      <c r="A3948" s="51">
        <v>664</v>
      </c>
      <c r="B3948" s="51" t="s">
        <v>1160</v>
      </c>
      <c r="C3948" s="51" t="s">
        <v>446</v>
      </c>
      <c r="D3948" s="51" t="str">
        <f t="shared" si="61"/>
        <v>GGX_NGDPKenya</v>
      </c>
      <c r="E3948" s="51" t="s">
        <v>1161</v>
      </c>
      <c r="F3948" s="51" t="s">
        <v>444</v>
      </c>
      <c r="G3948" s="51" t="s">
        <v>445</v>
      </c>
      <c r="H3948" s="51" t="s">
        <v>392</v>
      </c>
      <c r="I3948" s="51"/>
      <c r="J3948" s="51" t="s">
        <v>447</v>
      </c>
      <c r="K3948" s="51">
        <v>24.175999999999998</v>
      </c>
      <c r="L3948" s="51">
        <v>25.396000000000001</v>
      </c>
      <c r="M3948" s="51">
        <v>27.15</v>
      </c>
      <c r="N3948" s="51">
        <v>27.195</v>
      </c>
      <c r="O3948" s="51">
        <v>27.65</v>
      </c>
      <c r="P3948" s="51">
        <v>26.064</v>
      </c>
      <c r="Q3948" s="51">
        <v>25.599</v>
      </c>
      <c r="R3948" s="51">
        <v>25.414000000000001</v>
      </c>
      <c r="S3948" s="51">
        <v>25.699000000000002</v>
      </c>
      <c r="T3948" s="51">
        <v>24.963000000000001</v>
      </c>
      <c r="U3948" s="51">
        <v>2019</v>
      </c>
    </row>
    <row r="3949" spans="1:21" ht="15.5">
      <c r="A3949" s="51">
        <v>664</v>
      </c>
      <c r="B3949" s="51" t="s">
        <v>1160</v>
      </c>
      <c r="C3949" s="51" t="s">
        <v>448</v>
      </c>
      <c r="D3949" s="51" t="str">
        <f t="shared" si="61"/>
        <v>GGXCNLKenya</v>
      </c>
      <c r="E3949" s="51" t="s">
        <v>1161</v>
      </c>
      <c r="F3949" s="51" t="s">
        <v>449</v>
      </c>
      <c r="G3949" s="51" t="s">
        <v>450</v>
      </c>
      <c r="H3949" s="51" t="s">
        <v>342</v>
      </c>
      <c r="I3949" s="51" t="s">
        <v>343</v>
      </c>
      <c r="J3949" s="51" t="s">
        <v>1166</v>
      </c>
      <c r="K3949" s="51">
        <v>-214.422</v>
      </c>
      <c r="L3949" s="51">
        <v>-270.303</v>
      </c>
      <c r="M3949" s="51">
        <v>-399.26799999999997</v>
      </c>
      <c r="N3949" s="51">
        <v>-508.33499999999998</v>
      </c>
      <c r="O3949" s="51">
        <v>-594.66700000000003</v>
      </c>
      <c r="P3949" s="51">
        <v>-639.85900000000004</v>
      </c>
      <c r="Q3949" s="51">
        <v>-655.89599999999996</v>
      </c>
      <c r="R3949" s="51">
        <v>-753.34100000000001</v>
      </c>
      <c r="S3949" s="51">
        <v>-879.04100000000005</v>
      </c>
      <c r="T3949" s="51">
        <v>-948.32</v>
      </c>
      <c r="U3949" s="51">
        <v>2019</v>
      </c>
    </row>
    <row r="3950" spans="1:21" ht="15.5">
      <c r="A3950" s="51">
        <v>664</v>
      </c>
      <c r="B3950" s="51" t="s">
        <v>1160</v>
      </c>
      <c r="C3950" s="51" t="s">
        <v>451</v>
      </c>
      <c r="D3950" s="51" t="str">
        <f t="shared" si="61"/>
        <v>GGXCNL_NGDPKenya</v>
      </c>
      <c r="E3950" s="51" t="s">
        <v>1161</v>
      </c>
      <c r="F3950" s="51" t="s">
        <v>449</v>
      </c>
      <c r="G3950" s="51" t="s">
        <v>450</v>
      </c>
      <c r="H3950" s="51" t="s">
        <v>392</v>
      </c>
      <c r="I3950" s="51"/>
      <c r="J3950" s="51" t="s">
        <v>452</v>
      </c>
      <c r="K3950" s="51">
        <v>-5.032</v>
      </c>
      <c r="L3950" s="51">
        <v>-5.6959999999999997</v>
      </c>
      <c r="M3950" s="51">
        <v>-7.39</v>
      </c>
      <c r="N3950" s="51">
        <v>-8.0890000000000004</v>
      </c>
      <c r="O3950" s="51">
        <v>-8.4670000000000005</v>
      </c>
      <c r="P3950" s="51">
        <v>-7.8360000000000003</v>
      </c>
      <c r="Q3950" s="51">
        <v>-7.3760000000000003</v>
      </c>
      <c r="R3950" s="51">
        <v>-7.734</v>
      </c>
      <c r="S3950" s="51">
        <v>-8.3520000000000003</v>
      </c>
      <c r="T3950" s="51">
        <v>-8.0589999999999993</v>
      </c>
      <c r="U3950" s="51">
        <v>2019</v>
      </c>
    </row>
    <row r="3951" spans="1:21" ht="15.5">
      <c r="A3951" s="51">
        <v>664</v>
      </c>
      <c r="B3951" s="51" t="s">
        <v>1160</v>
      </c>
      <c r="C3951" s="51" t="s">
        <v>453</v>
      </c>
      <c r="D3951" s="51" t="str">
        <f t="shared" si="61"/>
        <v>GGSBKenya</v>
      </c>
      <c r="E3951" s="51" t="s">
        <v>1161</v>
      </c>
      <c r="F3951" s="51" t="s">
        <v>454</v>
      </c>
      <c r="G3951" s="51" t="s">
        <v>455</v>
      </c>
      <c r="H3951" s="51" t="s">
        <v>342</v>
      </c>
      <c r="I3951" s="51" t="s">
        <v>343</v>
      </c>
      <c r="J3951" s="51"/>
      <c r="K3951" s="51"/>
      <c r="L3951" s="51"/>
      <c r="M3951" s="51"/>
      <c r="N3951" s="51"/>
      <c r="O3951" s="51"/>
      <c r="P3951" s="51"/>
      <c r="Q3951" s="51"/>
      <c r="R3951" s="51"/>
      <c r="S3951" s="51"/>
      <c r="T3951" s="51"/>
      <c r="U3951" s="51"/>
    </row>
    <row r="3952" spans="1:21" ht="15.5">
      <c r="A3952" s="51">
        <v>664</v>
      </c>
      <c r="B3952" s="51" t="s">
        <v>1160</v>
      </c>
      <c r="C3952" s="51" t="s">
        <v>456</v>
      </c>
      <c r="D3952" s="51" t="str">
        <f t="shared" si="61"/>
        <v>GGSB_NPGDPKenya</v>
      </c>
      <c r="E3952" s="51" t="s">
        <v>1161</v>
      </c>
      <c r="F3952" s="51" t="s">
        <v>454</v>
      </c>
      <c r="G3952" s="51" t="s">
        <v>455</v>
      </c>
      <c r="H3952" s="51" t="s">
        <v>380</v>
      </c>
      <c r="I3952" s="51"/>
      <c r="J3952" s="51"/>
      <c r="K3952" s="51"/>
      <c r="L3952" s="51"/>
      <c r="M3952" s="51"/>
      <c r="N3952" s="51"/>
      <c r="O3952" s="51"/>
      <c r="P3952" s="51"/>
      <c r="Q3952" s="51"/>
      <c r="R3952" s="51"/>
      <c r="S3952" s="51"/>
      <c r="T3952" s="51"/>
      <c r="U3952" s="51"/>
    </row>
    <row r="3953" spans="1:21" ht="15.5">
      <c r="A3953" s="51">
        <v>664</v>
      </c>
      <c r="B3953" s="51" t="s">
        <v>1160</v>
      </c>
      <c r="C3953" s="51" t="s">
        <v>457</v>
      </c>
      <c r="D3953" s="51" t="str">
        <f t="shared" si="61"/>
        <v>GGXONLBKenya</v>
      </c>
      <c r="E3953" s="51" t="s">
        <v>1161</v>
      </c>
      <c r="F3953" s="51" t="s">
        <v>458</v>
      </c>
      <c r="G3953" s="51" t="s">
        <v>459</v>
      </c>
      <c r="H3953" s="51" t="s">
        <v>342</v>
      </c>
      <c r="I3953" s="51" t="s">
        <v>343</v>
      </c>
      <c r="J3953" s="51" t="s">
        <v>1166</v>
      </c>
      <c r="K3953" s="51">
        <v>-122.893</v>
      </c>
      <c r="L3953" s="51">
        <v>-156.43100000000001</v>
      </c>
      <c r="M3953" s="51">
        <v>-258.63900000000001</v>
      </c>
      <c r="N3953" s="51">
        <v>-330.55500000000001</v>
      </c>
      <c r="O3953" s="51">
        <v>-375.274</v>
      </c>
      <c r="P3953" s="51">
        <v>-368.62099999999998</v>
      </c>
      <c r="Q3953" s="51">
        <v>-330.43799999999999</v>
      </c>
      <c r="R3953" s="51">
        <v>-382.18799999999999</v>
      </c>
      <c r="S3953" s="51">
        <v>-476.62599999999998</v>
      </c>
      <c r="T3953" s="51">
        <v>-476.15800000000002</v>
      </c>
      <c r="U3953" s="51">
        <v>2019</v>
      </c>
    </row>
    <row r="3954" spans="1:21" ht="15.5">
      <c r="A3954" s="51">
        <v>664</v>
      </c>
      <c r="B3954" s="51" t="s">
        <v>1160</v>
      </c>
      <c r="C3954" s="51" t="s">
        <v>460</v>
      </c>
      <c r="D3954" s="51" t="str">
        <f t="shared" si="61"/>
        <v>GGXONLB_NGDPKenya</v>
      </c>
      <c r="E3954" s="51" t="s">
        <v>1161</v>
      </c>
      <c r="F3954" s="51" t="s">
        <v>458</v>
      </c>
      <c r="G3954" s="51" t="s">
        <v>459</v>
      </c>
      <c r="H3954" s="51" t="s">
        <v>392</v>
      </c>
      <c r="I3954" s="51"/>
      <c r="J3954" s="51" t="s">
        <v>461</v>
      </c>
      <c r="K3954" s="51">
        <v>-2.8839999999999999</v>
      </c>
      <c r="L3954" s="51">
        <v>-3.2970000000000002</v>
      </c>
      <c r="M3954" s="51">
        <v>-4.7869999999999999</v>
      </c>
      <c r="N3954" s="51">
        <v>-5.26</v>
      </c>
      <c r="O3954" s="51">
        <v>-5.3440000000000003</v>
      </c>
      <c r="P3954" s="51">
        <v>-4.5140000000000002</v>
      </c>
      <c r="Q3954" s="51">
        <v>-3.7160000000000002</v>
      </c>
      <c r="R3954" s="51">
        <v>-3.9239999999999999</v>
      </c>
      <c r="S3954" s="51">
        <v>-4.5289999999999999</v>
      </c>
      <c r="T3954" s="51">
        <v>-4.0469999999999997</v>
      </c>
      <c r="U3954" s="51">
        <v>2019</v>
      </c>
    </row>
    <row r="3955" spans="1:21" ht="15.5">
      <c r="A3955" s="51">
        <v>664</v>
      </c>
      <c r="B3955" s="51" t="s">
        <v>1160</v>
      </c>
      <c r="C3955" s="51" t="s">
        <v>462</v>
      </c>
      <c r="D3955" s="51" t="str">
        <f t="shared" si="61"/>
        <v>GGXWDNKenya</v>
      </c>
      <c r="E3955" s="51" t="s">
        <v>1161</v>
      </c>
      <c r="F3955" s="51" t="s">
        <v>463</v>
      </c>
      <c r="G3955" s="51" t="s">
        <v>464</v>
      </c>
      <c r="H3955" s="51" t="s">
        <v>342</v>
      </c>
      <c r="I3955" s="51" t="s">
        <v>343</v>
      </c>
      <c r="J3955" s="51" t="s">
        <v>1166</v>
      </c>
      <c r="K3955" s="51">
        <v>1710.36</v>
      </c>
      <c r="L3955" s="51">
        <v>1902.46</v>
      </c>
      <c r="M3955" s="51">
        <v>2091.5700000000002</v>
      </c>
      <c r="N3955" s="51">
        <v>2733.47</v>
      </c>
      <c r="O3955" s="51">
        <v>3170.27</v>
      </c>
      <c r="P3955" s="51">
        <v>4173.08</v>
      </c>
      <c r="Q3955" s="51">
        <v>4847.8900000000003</v>
      </c>
      <c r="R3955" s="51">
        <v>5576.49</v>
      </c>
      <c r="S3955" s="51">
        <v>6762.27</v>
      </c>
      <c r="T3955" s="51">
        <v>8058.97</v>
      </c>
      <c r="U3955" s="51">
        <v>2019</v>
      </c>
    </row>
    <row r="3956" spans="1:21" ht="15.5">
      <c r="A3956" s="51">
        <v>664</v>
      </c>
      <c r="B3956" s="51" t="s">
        <v>1160</v>
      </c>
      <c r="C3956" s="51" t="s">
        <v>465</v>
      </c>
      <c r="D3956" s="51" t="str">
        <f t="shared" si="61"/>
        <v>GGXWDN_NGDPKenya</v>
      </c>
      <c r="E3956" s="51" t="s">
        <v>1161</v>
      </c>
      <c r="F3956" s="51" t="s">
        <v>463</v>
      </c>
      <c r="G3956" s="51" t="s">
        <v>464</v>
      </c>
      <c r="H3956" s="51" t="s">
        <v>392</v>
      </c>
      <c r="I3956" s="51"/>
      <c r="J3956" s="51" t="s">
        <v>487</v>
      </c>
      <c r="K3956" s="51">
        <v>40.136000000000003</v>
      </c>
      <c r="L3956" s="51">
        <v>40.093000000000004</v>
      </c>
      <c r="M3956" s="51">
        <v>38.713999999999999</v>
      </c>
      <c r="N3956" s="51">
        <v>43.497999999999998</v>
      </c>
      <c r="O3956" s="51">
        <v>45.142000000000003</v>
      </c>
      <c r="P3956" s="51">
        <v>51.103999999999999</v>
      </c>
      <c r="Q3956" s="51">
        <v>54.518999999999998</v>
      </c>
      <c r="R3956" s="51">
        <v>57.250999999999998</v>
      </c>
      <c r="S3956" s="51">
        <v>64.251999999999995</v>
      </c>
      <c r="T3956" s="51">
        <v>68.489999999999995</v>
      </c>
      <c r="U3956" s="51">
        <v>2019</v>
      </c>
    </row>
    <row r="3957" spans="1:21" ht="15.5">
      <c r="A3957" s="51">
        <v>664</v>
      </c>
      <c r="B3957" s="51" t="s">
        <v>1160</v>
      </c>
      <c r="C3957" s="51" t="s">
        <v>466</v>
      </c>
      <c r="D3957" s="51" t="str">
        <f t="shared" si="61"/>
        <v>GGXWDGKenya</v>
      </c>
      <c r="E3957" s="51" t="s">
        <v>1161</v>
      </c>
      <c r="F3957" s="51" t="s">
        <v>467</v>
      </c>
      <c r="G3957" s="51" t="s">
        <v>468</v>
      </c>
      <c r="H3957" s="51" t="s">
        <v>342</v>
      </c>
      <c r="I3957" s="51" t="s">
        <v>343</v>
      </c>
      <c r="J3957" s="51" t="s">
        <v>1166</v>
      </c>
      <c r="K3957" s="51">
        <v>1869.88</v>
      </c>
      <c r="L3957" s="51">
        <v>2085.9299999999998</v>
      </c>
      <c r="M3957" s="51">
        <v>2315.46</v>
      </c>
      <c r="N3957" s="51">
        <v>3054.89</v>
      </c>
      <c r="O3957" s="51">
        <v>3548.98</v>
      </c>
      <c r="P3957" s="51">
        <v>4644.83</v>
      </c>
      <c r="Q3957" s="51">
        <v>5356.12</v>
      </c>
      <c r="R3957" s="51">
        <v>6052.77</v>
      </c>
      <c r="S3957" s="51">
        <v>7229.09</v>
      </c>
      <c r="T3957" s="51">
        <v>8410.0400000000009</v>
      </c>
      <c r="U3957" s="51">
        <v>2019</v>
      </c>
    </row>
    <row r="3958" spans="1:21" ht="15.5">
      <c r="A3958" s="51">
        <v>664</v>
      </c>
      <c r="B3958" s="51" t="s">
        <v>1160</v>
      </c>
      <c r="C3958" s="51" t="s">
        <v>469</v>
      </c>
      <c r="D3958" s="51" t="str">
        <f t="shared" si="61"/>
        <v>GGXWDG_NGDPKenya</v>
      </c>
      <c r="E3958" s="51" t="s">
        <v>1161</v>
      </c>
      <c r="F3958" s="51" t="s">
        <v>467</v>
      </c>
      <c r="G3958" s="51" t="s">
        <v>468</v>
      </c>
      <c r="H3958" s="51" t="s">
        <v>392</v>
      </c>
      <c r="I3958" s="51"/>
      <c r="J3958" s="51" t="s">
        <v>470</v>
      </c>
      <c r="K3958" s="51">
        <v>43.88</v>
      </c>
      <c r="L3958" s="51">
        <v>43.96</v>
      </c>
      <c r="M3958" s="51">
        <v>42.857999999999997</v>
      </c>
      <c r="N3958" s="51">
        <v>48.612000000000002</v>
      </c>
      <c r="O3958" s="51">
        <v>50.533999999999999</v>
      </c>
      <c r="P3958" s="51">
        <v>56.881</v>
      </c>
      <c r="Q3958" s="51">
        <v>60.234999999999999</v>
      </c>
      <c r="R3958" s="51">
        <v>62.140999999999998</v>
      </c>
      <c r="S3958" s="51">
        <v>68.686999999999998</v>
      </c>
      <c r="T3958" s="51">
        <v>71.474000000000004</v>
      </c>
      <c r="U3958" s="51">
        <v>2019</v>
      </c>
    </row>
    <row r="3959" spans="1:21" ht="15.5">
      <c r="A3959" s="51">
        <v>664</v>
      </c>
      <c r="B3959" s="51" t="s">
        <v>1160</v>
      </c>
      <c r="C3959" s="51" t="s">
        <v>471</v>
      </c>
      <c r="D3959" s="51" t="str">
        <f t="shared" si="61"/>
        <v>NGDP_FYKenya</v>
      </c>
      <c r="E3959" s="51" t="s">
        <v>1161</v>
      </c>
      <c r="F3959" s="51" t="s">
        <v>472</v>
      </c>
      <c r="G3959" s="51" t="s">
        <v>473</v>
      </c>
      <c r="H3959" s="51" t="s">
        <v>342</v>
      </c>
      <c r="I3959" s="51" t="s">
        <v>343</v>
      </c>
      <c r="J3959" s="51" t="s">
        <v>1166</v>
      </c>
      <c r="K3959" s="51">
        <v>4261.37</v>
      </c>
      <c r="L3959" s="51">
        <v>4745.09</v>
      </c>
      <c r="M3959" s="51">
        <v>5402.65</v>
      </c>
      <c r="N3959" s="51">
        <v>6284.19</v>
      </c>
      <c r="O3959" s="51">
        <v>7022.96</v>
      </c>
      <c r="P3959" s="51">
        <v>8165.84</v>
      </c>
      <c r="Q3959" s="51">
        <v>8892.11</v>
      </c>
      <c r="R3959" s="51">
        <v>9740.36</v>
      </c>
      <c r="S3959" s="51">
        <v>10524.65</v>
      </c>
      <c r="T3959" s="51">
        <v>11766.58</v>
      </c>
      <c r="U3959" s="51">
        <v>2019</v>
      </c>
    </row>
    <row r="3960" spans="1:21" ht="15.5">
      <c r="A3960" s="51">
        <v>664</v>
      </c>
      <c r="B3960" s="51" t="s">
        <v>1160</v>
      </c>
      <c r="C3960" s="51" t="s">
        <v>474</v>
      </c>
      <c r="D3960" s="51" t="str">
        <f t="shared" si="61"/>
        <v>BCAKenya</v>
      </c>
      <c r="E3960" s="51" t="s">
        <v>1161</v>
      </c>
      <c r="F3960" s="51" t="s">
        <v>475</v>
      </c>
      <c r="G3960" s="51" t="s">
        <v>476</v>
      </c>
      <c r="H3960" s="51" t="s">
        <v>352</v>
      </c>
      <c r="I3960" s="51" t="s">
        <v>343</v>
      </c>
      <c r="J3960" s="51" t="s">
        <v>1167</v>
      </c>
      <c r="K3960" s="51">
        <v>-4.2160000000000002</v>
      </c>
      <c r="L3960" s="51">
        <v>-4.8419999999999996</v>
      </c>
      <c r="M3960" s="51">
        <v>-6.3810000000000002</v>
      </c>
      <c r="N3960" s="51">
        <v>-4.415</v>
      </c>
      <c r="O3960" s="51">
        <v>-4.0359999999999996</v>
      </c>
      <c r="P3960" s="51">
        <v>-5.6849999999999996</v>
      </c>
      <c r="Q3960" s="51">
        <v>-5.048</v>
      </c>
      <c r="R3960" s="51">
        <v>-5.5519999999999996</v>
      </c>
      <c r="S3960" s="51">
        <v>-4.7439999999999998</v>
      </c>
      <c r="T3960" s="51">
        <v>-5.649</v>
      </c>
      <c r="U3960" s="51">
        <v>2020</v>
      </c>
    </row>
    <row r="3961" spans="1:21" ht="15.5">
      <c r="A3961" s="51">
        <v>664</v>
      </c>
      <c r="B3961" s="51" t="s">
        <v>1160</v>
      </c>
      <c r="C3961" s="51" t="s">
        <v>478</v>
      </c>
      <c r="D3961" s="51" t="str">
        <f t="shared" si="61"/>
        <v>BCA_NGDPDKenya</v>
      </c>
      <c r="E3961" s="51" t="s">
        <v>1161</v>
      </c>
      <c r="F3961" s="51" t="s">
        <v>475</v>
      </c>
      <c r="G3961" s="51" t="s">
        <v>476</v>
      </c>
      <c r="H3961" s="51" t="s">
        <v>392</v>
      </c>
      <c r="I3961" s="51"/>
      <c r="J3961" s="51" t="s">
        <v>479</v>
      </c>
      <c r="K3961" s="51">
        <v>-8.3620000000000001</v>
      </c>
      <c r="L3961" s="51">
        <v>-8.7840000000000007</v>
      </c>
      <c r="M3961" s="51">
        <v>-10.369</v>
      </c>
      <c r="N3961" s="51">
        <v>-6.8739999999999997</v>
      </c>
      <c r="O3961" s="51">
        <v>-5.8339999999999996</v>
      </c>
      <c r="P3961" s="51">
        <v>-7.2060000000000004</v>
      </c>
      <c r="Q3961" s="51">
        <v>-5.7489999999999997</v>
      </c>
      <c r="R3961" s="51">
        <v>-5.82</v>
      </c>
      <c r="S3961" s="51">
        <v>-4.7779999999999996</v>
      </c>
      <c r="T3961" s="51">
        <v>-5.327</v>
      </c>
      <c r="U3961" s="51">
        <v>2019</v>
      </c>
    </row>
    <row r="3962" spans="1:21" ht="15.5">
      <c r="A3962" s="51">
        <v>826</v>
      </c>
      <c r="B3962" s="51" t="s">
        <v>1168</v>
      </c>
      <c r="C3962" s="51" t="s">
        <v>338</v>
      </c>
      <c r="D3962" s="51" t="str">
        <f t="shared" si="61"/>
        <v>NGDP_RKiribati</v>
      </c>
      <c r="E3962" s="51" t="s">
        <v>1169</v>
      </c>
      <c r="F3962" s="51" t="s">
        <v>340</v>
      </c>
      <c r="G3962" s="51" t="s">
        <v>341</v>
      </c>
      <c r="H3962" s="51" t="s">
        <v>342</v>
      </c>
      <c r="I3962" s="51" t="s">
        <v>343</v>
      </c>
      <c r="J3962" s="51" t="s">
        <v>1170</v>
      </c>
      <c r="K3962" s="51">
        <v>0.155</v>
      </c>
      <c r="L3962" s="51">
        <v>0.16200000000000001</v>
      </c>
      <c r="M3962" s="51">
        <v>0.161</v>
      </c>
      <c r="N3962" s="51">
        <v>0.17799999999999999</v>
      </c>
      <c r="O3962" s="51">
        <v>0.187</v>
      </c>
      <c r="P3962" s="51">
        <v>0.188</v>
      </c>
      <c r="Q3962" s="51">
        <v>0.19500000000000001</v>
      </c>
      <c r="R3962" s="51">
        <v>0.20300000000000001</v>
      </c>
      <c r="S3962" s="51">
        <v>0.20200000000000001</v>
      </c>
      <c r="T3962" s="51">
        <v>0.20599999999999999</v>
      </c>
      <c r="U3962" s="51">
        <v>2017</v>
      </c>
    </row>
    <row r="3963" spans="1:21" ht="15.5">
      <c r="A3963" s="51">
        <v>826</v>
      </c>
      <c r="B3963" s="51" t="s">
        <v>1168</v>
      </c>
      <c r="C3963" s="51" t="s">
        <v>345</v>
      </c>
      <c r="D3963" s="51" t="str">
        <f t="shared" si="61"/>
        <v>NGDP_RPCHKiribati</v>
      </c>
      <c r="E3963" s="51" t="s">
        <v>1169</v>
      </c>
      <c r="F3963" s="51" t="s">
        <v>340</v>
      </c>
      <c r="G3963" s="51" t="s">
        <v>346</v>
      </c>
      <c r="H3963" s="51" t="s">
        <v>347</v>
      </c>
      <c r="I3963" s="51"/>
      <c r="J3963" s="51" t="s">
        <v>348</v>
      </c>
      <c r="K3963" s="51">
        <v>4.7130000000000001</v>
      </c>
      <c r="L3963" s="51">
        <v>4.2149999999999999</v>
      </c>
      <c r="M3963" s="51">
        <v>-0.69799999999999995</v>
      </c>
      <c r="N3963" s="51">
        <v>10.404999999999999</v>
      </c>
      <c r="O3963" s="51">
        <v>5.1379999999999999</v>
      </c>
      <c r="P3963" s="51">
        <v>0.89</v>
      </c>
      <c r="Q3963" s="51">
        <v>3.7759999999999998</v>
      </c>
      <c r="R3963" s="51">
        <v>3.9260000000000002</v>
      </c>
      <c r="S3963" s="51">
        <v>-0.47599999999999998</v>
      </c>
      <c r="T3963" s="51">
        <v>1.79</v>
      </c>
      <c r="U3963" s="51">
        <v>2017</v>
      </c>
    </row>
    <row r="3964" spans="1:21" ht="15.5">
      <c r="A3964" s="51">
        <v>826</v>
      </c>
      <c r="B3964" s="51" t="s">
        <v>1168</v>
      </c>
      <c r="C3964" s="51" t="s">
        <v>349</v>
      </c>
      <c r="D3964" s="51" t="str">
        <f t="shared" si="61"/>
        <v>NGDPKiribati</v>
      </c>
      <c r="E3964" s="51" t="s">
        <v>1169</v>
      </c>
      <c r="F3964" s="51" t="s">
        <v>155</v>
      </c>
      <c r="G3964" s="51" t="s">
        <v>350</v>
      </c>
      <c r="H3964" s="51" t="s">
        <v>342</v>
      </c>
      <c r="I3964" s="51" t="s">
        <v>343</v>
      </c>
      <c r="J3964" s="51" t="s">
        <v>1170</v>
      </c>
      <c r="K3964" s="51">
        <v>0.184</v>
      </c>
      <c r="L3964" s="51">
        <v>0.192</v>
      </c>
      <c r="M3964" s="51">
        <v>0.19900000000000001</v>
      </c>
      <c r="N3964" s="51">
        <v>0.22800000000000001</v>
      </c>
      <c r="O3964" s="51">
        <v>0.24</v>
      </c>
      <c r="P3964" s="51">
        <v>0.24399999999999999</v>
      </c>
      <c r="Q3964" s="51">
        <v>0.26800000000000002</v>
      </c>
      <c r="R3964" s="51">
        <v>0.28399999999999997</v>
      </c>
      <c r="S3964" s="51">
        <v>0.28999999999999998</v>
      </c>
      <c r="T3964" s="51">
        <v>0.29899999999999999</v>
      </c>
      <c r="U3964" s="51">
        <v>2017</v>
      </c>
    </row>
    <row r="3965" spans="1:21" ht="15.5">
      <c r="A3965" s="51">
        <v>826</v>
      </c>
      <c r="B3965" s="51" t="s">
        <v>1168</v>
      </c>
      <c r="C3965" s="51" t="s">
        <v>157</v>
      </c>
      <c r="D3965" s="51" t="str">
        <f t="shared" si="61"/>
        <v>NGDPDKiribati</v>
      </c>
      <c r="E3965" s="51" t="s">
        <v>1169</v>
      </c>
      <c r="F3965" s="51" t="s">
        <v>155</v>
      </c>
      <c r="G3965" s="51" t="s">
        <v>351</v>
      </c>
      <c r="H3965" s="51" t="s">
        <v>352</v>
      </c>
      <c r="I3965" s="51" t="s">
        <v>343</v>
      </c>
      <c r="J3965" s="51" t="s">
        <v>353</v>
      </c>
      <c r="K3965" s="51">
        <v>0.19</v>
      </c>
      <c r="L3965" s="51">
        <v>0.186</v>
      </c>
      <c r="M3965" s="51">
        <v>0.18</v>
      </c>
      <c r="N3965" s="51">
        <v>0.17100000000000001</v>
      </c>
      <c r="O3965" s="51">
        <v>0.17799999999999999</v>
      </c>
      <c r="P3965" s="51">
        <v>0.187</v>
      </c>
      <c r="Q3965" s="51">
        <v>0.2</v>
      </c>
      <c r="R3965" s="51">
        <v>0.19800000000000001</v>
      </c>
      <c r="S3965" s="51">
        <v>0.2</v>
      </c>
      <c r="T3965" s="51">
        <v>0.23100000000000001</v>
      </c>
      <c r="U3965" s="51">
        <v>2017</v>
      </c>
    </row>
    <row r="3966" spans="1:21" ht="15.5">
      <c r="A3966" s="51">
        <v>826</v>
      </c>
      <c r="B3966" s="51" t="s">
        <v>1168</v>
      </c>
      <c r="C3966" s="51" t="s">
        <v>354</v>
      </c>
      <c r="D3966" s="51" t="str">
        <f t="shared" si="61"/>
        <v>PPPGDPKiribati</v>
      </c>
      <c r="E3966" s="51" t="s">
        <v>1169</v>
      </c>
      <c r="F3966" s="51" t="s">
        <v>155</v>
      </c>
      <c r="G3966" s="51" t="s">
        <v>355</v>
      </c>
      <c r="H3966" s="51" t="s">
        <v>356</v>
      </c>
      <c r="I3966" s="51" t="s">
        <v>343</v>
      </c>
      <c r="J3966" s="51" t="s">
        <v>353</v>
      </c>
      <c r="K3966" s="51">
        <v>0.17599999999999999</v>
      </c>
      <c r="L3966" s="51">
        <v>0.187</v>
      </c>
      <c r="M3966" s="51">
        <v>0.189</v>
      </c>
      <c r="N3966" s="51">
        <v>0.21099999999999999</v>
      </c>
      <c r="O3966" s="51">
        <v>0.224</v>
      </c>
      <c r="P3966" s="51">
        <v>0.23</v>
      </c>
      <c r="Q3966" s="51">
        <v>0.245</v>
      </c>
      <c r="R3966" s="51">
        <v>0.25900000000000001</v>
      </c>
      <c r="S3966" s="51">
        <v>0.26100000000000001</v>
      </c>
      <c r="T3966" s="51">
        <v>0.27</v>
      </c>
      <c r="U3966" s="51">
        <v>2017</v>
      </c>
    </row>
    <row r="3967" spans="1:21" ht="15.5">
      <c r="A3967" s="51">
        <v>826</v>
      </c>
      <c r="B3967" s="51" t="s">
        <v>1168</v>
      </c>
      <c r="C3967" s="51" t="s">
        <v>357</v>
      </c>
      <c r="D3967" s="51" t="str">
        <f t="shared" si="61"/>
        <v>NGDP_DKiribati</v>
      </c>
      <c r="E3967" s="51" t="s">
        <v>1169</v>
      </c>
      <c r="F3967" s="51" t="s">
        <v>358</v>
      </c>
      <c r="G3967" s="51" t="s">
        <v>359</v>
      </c>
      <c r="H3967" s="51" t="s">
        <v>360</v>
      </c>
      <c r="I3967" s="51"/>
      <c r="J3967" s="51" t="s">
        <v>361</v>
      </c>
      <c r="K3967" s="51">
        <v>118.249</v>
      </c>
      <c r="L3967" s="51">
        <v>118.40900000000001</v>
      </c>
      <c r="M3967" s="51">
        <v>123.98099999999999</v>
      </c>
      <c r="N3967" s="51">
        <v>128.30000000000001</v>
      </c>
      <c r="O3967" s="51">
        <v>128.52000000000001</v>
      </c>
      <c r="P3967" s="51">
        <v>129.761</v>
      </c>
      <c r="Q3967" s="51">
        <v>137.08099999999999</v>
      </c>
      <c r="R3967" s="51">
        <v>139.91200000000001</v>
      </c>
      <c r="S3967" s="51">
        <v>143.33600000000001</v>
      </c>
      <c r="T3967" s="51">
        <v>145.49299999999999</v>
      </c>
      <c r="U3967" s="51">
        <v>2017</v>
      </c>
    </row>
    <row r="3968" spans="1:21" ht="15.5">
      <c r="A3968" s="51">
        <v>826</v>
      </c>
      <c r="B3968" s="51" t="s">
        <v>1168</v>
      </c>
      <c r="C3968" s="51" t="s">
        <v>362</v>
      </c>
      <c r="D3968" s="51" t="str">
        <f t="shared" si="61"/>
        <v>NGDPRPCKiribati</v>
      </c>
      <c r="E3968" s="51" t="s">
        <v>1169</v>
      </c>
      <c r="F3968" s="51" t="s">
        <v>363</v>
      </c>
      <c r="G3968" s="51" t="s">
        <v>364</v>
      </c>
      <c r="H3968" s="51" t="s">
        <v>342</v>
      </c>
      <c r="I3968" s="51" t="s">
        <v>333</v>
      </c>
      <c r="J3968" s="51" t="s">
        <v>365</v>
      </c>
      <c r="K3968" s="51">
        <v>1468.18</v>
      </c>
      <c r="L3968" s="51">
        <v>1509.87</v>
      </c>
      <c r="M3968" s="51">
        <v>1479.54</v>
      </c>
      <c r="N3968" s="51">
        <v>1611.94</v>
      </c>
      <c r="O3968" s="51">
        <v>1672.39</v>
      </c>
      <c r="P3968" s="51">
        <v>1665.01</v>
      </c>
      <c r="Q3968" s="51">
        <v>1705.07</v>
      </c>
      <c r="R3968" s="51">
        <v>1742.37</v>
      </c>
      <c r="S3968" s="51">
        <v>1705.2</v>
      </c>
      <c r="T3968" s="51">
        <v>1706.95</v>
      </c>
      <c r="U3968" s="51">
        <v>2017</v>
      </c>
    </row>
    <row r="3969" spans="1:21" ht="15.5">
      <c r="A3969" s="51">
        <v>826</v>
      </c>
      <c r="B3969" s="51" t="s">
        <v>1168</v>
      </c>
      <c r="C3969" s="51" t="s">
        <v>366</v>
      </c>
      <c r="D3969" s="51" t="str">
        <f t="shared" si="61"/>
        <v>NGDPRPPPPCKiribati</v>
      </c>
      <c r="E3969" s="51" t="s">
        <v>1169</v>
      </c>
      <c r="F3969" s="51" t="s">
        <v>363</v>
      </c>
      <c r="G3969" s="51" t="s">
        <v>367</v>
      </c>
      <c r="H3969" s="51" t="s">
        <v>368</v>
      </c>
      <c r="I3969" s="51" t="s">
        <v>333</v>
      </c>
      <c r="J3969" s="51" t="s">
        <v>365</v>
      </c>
      <c r="K3969" s="51">
        <v>1795.41</v>
      </c>
      <c r="L3969" s="51">
        <v>1846.4</v>
      </c>
      <c r="M3969" s="51">
        <v>1809.31</v>
      </c>
      <c r="N3969" s="51">
        <v>1971.22</v>
      </c>
      <c r="O3969" s="51">
        <v>2045.14</v>
      </c>
      <c r="P3969" s="51">
        <v>2036.11</v>
      </c>
      <c r="Q3969" s="51">
        <v>2085.1</v>
      </c>
      <c r="R3969" s="51">
        <v>2130.7199999999998</v>
      </c>
      <c r="S3969" s="51">
        <v>2085.25</v>
      </c>
      <c r="T3969" s="51">
        <v>2087.39</v>
      </c>
      <c r="U3969" s="51">
        <v>2017</v>
      </c>
    </row>
    <row r="3970" spans="1:21" ht="15.5">
      <c r="A3970" s="51">
        <v>826</v>
      </c>
      <c r="B3970" s="51" t="s">
        <v>1168</v>
      </c>
      <c r="C3970" s="51" t="s">
        <v>369</v>
      </c>
      <c r="D3970" s="51" t="str">
        <f t="shared" si="61"/>
        <v>NGDPPCKiribati</v>
      </c>
      <c r="E3970" s="51" t="s">
        <v>1169</v>
      </c>
      <c r="F3970" s="51" t="s">
        <v>370</v>
      </c>
      <c r="G3970" s="51" t="s">
        <v>371</v>
      </c>
      <c r="H3970" s="51" t="s">
        <v>342</v>
      </c>
      <c r="I3970" s="51" t="s">
        <v>333</v>
      </c>
      <c r="J3970" s="51" t="s">
        <v>372</v>
      </c>
      <c r="K3970" s="51">
        <v>1736.1</v>
      </c>
      <c r="L3970" s="51">
        <v>1787.83</v>
      </c>
      <c r="M3970" s="51">
        <v>1834.35</v>
      </c>
      <c r="N3970" s="51">
        <v>2068.13</v>
      </c>
      <c r="O3970" s="51">
        <v>2149.36</v>
      </c>
      <c r="P3970" s="51">
        <v>2160.52</v>
      </c>
      <c r="Q3970" s="51">
        <v>2337.3200000000002</v>
      </c>
      <c r="R3970" s="51">
        <v>2437.79</v>
      </c>
      <c r="S3970" s="51">
        <v>2444.17</v>
      </c>
      <c r="T3970" s="51">
        <v>2483.48</v>
      </c>
      <c r="U3970" s="51">
        <v>2017</v>
      </c>
    </row>
    <row r="3971" spans="1:21" ht="15.5">
      <c r="A3971" s="51">
        <v>826</v>
      </c>
      <c r="B3971" s="51" t="s">
        <v>1168</v>
      </c>
      <c r="C3971" s="51" t="s">
        <v>373</v>
      </c>
      <c r="D3971" s="51" t="str">
        <f t="shared" ref="D3971:D4034" si="62">C3971&amp;E3971</f>
        <v>NGDPDPCKiribati</v>
      </c>
      <c r="E3971" s="51" t="s">
        <v>1169</v>
      </c>
      <c r="F3971" s="51" t="s">
        <v>370</v>
      </c>
      <c r="G3971" s="51" t="s">
        <v>374</v>
      </c>
      <c r="H3971" s="51" t="s">
        <v>352</v>
      </c>
      <c r="I3971" s="51" t="s">
        <v>333</v>
      </c>
      <c r="J3971" s="51" t="s">
        <v>372</v>
      </c>
      <c r="K3971" s="51">
        <v>1798.26</v>
      </c>
      <c r="L3971" s="51">
        <v>1731.38</v>
      </c>
      <c r="M3971" s="51">
        <v>1655.86</v>
      </c>
      <c r="N3971" s="51">
        <v>1556.5</v>
      </c>
      <c r="O3971" s="51">
        <v>1598.89</v>
      </c>
      <c r="P3971" s="51">
        <v>1656.63</v>
      </c>
      <c r="Q3971" s="51">
        <v>1748.65</v>
      </c>
      <c r="R3971" s="51">
        <v>1695.3</v>
      </c>
      <c r="S3971" s="51">
        <v>1687.51</v>
      </c>
      <c r="T3971" s="51">
        <v>1917.5</v>
      </c>
      <c r="U3971" s="51">
        <v>2017</v>
      </c>
    </row>
    <row r="3972" spans="1:21" ht="15.5">
      <c r="A3972" s="51">
        <v>826</v>
      </c>
      <c r="B3972" s="51" t="s">
        <v>1168</v>
      </c>
      <c r="C3972" s="51" t="s">
        <v>375</v>
      </c>
      <c r="D3972" s="51" t="str">
        <f t="shared" si="62"/>
        <v>PPPPCKiribati</v>
      </c>
      <c r="E3972" s="51" t="s">
        <v>1169</v>
      </c>
      <c r="F3972" s="51" t="s">
        <v>370</v>
      </c>
      <c r="G3972" s="51" t="s">
        <v>376</v>
      </c>
      <c r="H3972" s="51" t="s">
        <v>356</v>
      </c>
      <c r="I3972" s="51" t="s">
        <v>333</v>
      </c>
      <c r="J3972" s="51" t="s">
        <v>372</v>
      </c>
      <c r="K3972" s="51">
        <v>1666.9</v>
      </c>
      <c r="L3972" s="51">
        <v>1744.31</v>
      </c>
      <c r="M3972" s="51">
        <v>1740.91</v>
      </c>
      <c r="N3972" s="51">
        <v>1914.75</v>
      </c>
      <c r="O3972" s="51">
        <v>2007.4</v>
      </c>
      <c r="P3972" s="51">
        <v>2036.11</v>
      </c>
      <c r="Q3972" s="51">
        <v>2135.17</v>
      </c>
      <c r="R3972" s="51">
        <v>2220.83</v>
      </c>
      <c r="S3972" s="51">
        <v>2199.79</v>
      </c>
      <c r="T3972" s="51">
        <v>2242.17</v>
      </c>
      <c r="U3972" s="51">
        <v>2017</v>
      </c>
    </row>
    <row r="3973" spans="1:21" ht="15.5">
      <c r="A3973" s="51">
        <v>826</v>
      </c>
      <c r="B3973" s="51" t="s">
        <v>1168</v>
      </c>
      <c r="C3973" s="51" t="s">
        <v>377</v>
      </c>
      <c r="D3973" s="51" t="str">
        <f t="shared" si="62"/>
        <v>NGAP_NPGDPKiribati</v>
      </c>
      <c r="E3973" s="51" t="s">
        <v>1169</v>
      </c>
      <c r="F3973" s="51" t="s">
        <v>378</v>
      </c>
      <c r="G3973" s="51" t="s">
        <v>379</v>
      </c>
      <c r="H3973" s="51" t="s">
        <v>380</v>
      </c>
      <c r="I3973" s="51"/>
      <c r="J3973" s="51"/>
      <c r="K3973" s="51"/>
      <c r="L3973" s="51"/>
      <c r="M3973" s="51"/>
      <c r="N3973" s="51"/>
      <c r="O3973" s="51"/>
      <c r="P3973" s="51"/>
      <c r="Q3973" s="51"/>
      <c r="R3973" s="51"/>
      <c r="S3973" s="51"/>
      <c r="T3973" s="51"/>
      <c r="U3973" s="51"/>
    </row>
    <row r="3974" spans="1:21" ht="15.5">
      <c r="A3974" s="51">
        <v>826</v>
      </c>
      <c r="B3974" s="51" t="s">
        <v>1168</v>
      </c>
      <c r="C3974" s="51" t="s">
        <v>381</v>
      </c>
      <c r="D3974" s="51" t="str">
        <f t="shared" si="62"/>
        <v>PPPSHKiribati</v>
      </c>
      <c r="E3974" s="51" t="s">
        <v>1169</v>
      </c>
      <c r="F3974" s="51" t="s">
        <v>382</v>
      </c>
      <c r="G3974" s="51" t="s">
        <v>383</v>
      </c>
      <c r="H3974" s="51" t="s">
        <v>384</v>
      </c>
      <c r="I3974" s="51"/>
      <c r="J3974" s="51" t="s">
        <v>353</v>
      </c>
      <c r="K3974" s="51" t="s">
        <v>1171</v>
      </c>
      <c r="L3974" s="51" t="s">
        <v>1171</v>
      </c>
      <c r="M3974" s="51" t="s">
        <v>1171</v>
      </c>
      <c r="N3974" s="51" t="s">
        <v>1171</v>
      </c>
      <c r="O3974" s="51" t="s">
        <v>1171</v>
      </c>
      <c r="P3974" s="51" t="s">
        <v>1171</v>
      </c>
      <c r="Q3974" s="51" t="s">
        <v>1171</v>
      </c>
      <c r="R3974" s="51" t="s">
        <v>1171</v>
      </c>
      <c r="S3974" s="51" t="s">
        <v>1171</v>
      </c>
      <c r="T3974" s="51" t="s">
        <v>1171</v>
      </c>
      <c r="U3974" s="51">
        <v>2017</v>
      </c>
    </row>
    <row r="3975" spans="1:21" ht="15.5">
      <c r="A3975" s="51">
        <v>826</v>
      </c>
      <c r="B3975" s="51" t="s">
        <v>1168</v>
      </c>
      <c r="C3975" s="51" t="s">
        <v>385</v>
      </c>
      <c r="D3975" s="51" t="str">
        <f t="shared" si="62"/>
        <v>PPPEXKiribati</v>
      </c>
      <c r="E3975" s="51" t="s">
        <v>1169</v>
      </c>
      <c r="F3975" s="51" t="s">
        <v>386</v>
      </c>
      <c r="G3975" s="51" t="s">
        <v>387</v>
      </c>
      <c r="H3975" s="51" t="s">
        <v>388</v>
      </c>
      <c r="I3975" s="51"/>
      <c r="J3975" s="51" t="s">
        <v>353</v>
      </c>
      <c r="K3975" s="51">
        <v>1.042</v>
      </c>
      <c r="L3975" s="51">
        <v>1.0249999999999999</v>
      </c>
      <c r="M3975" s="51">
        <v>1.054</v>
      </c>
      <c r="N3975" s="51">
        <v>1.08</v>
      </c>
      <c r="O3975" s="51">
        <v>1.071</v>
      </c>
      <c r="P3975" s="51">
        <v>1.0609999999999999</v>
      </c>
      <c r="Q3975" s="51">
        <v>1.095</v>
      </c>
      <c r="R3975" s="51">
        <v>1.0980000000000001</v>
      </c>
      <c r="S3975" s="51">
        <v>1.111</v>
      </c>
      <c r="T3975" s="51">
        <v>1.1080000000000001</v>
      </c>
      <c r="U3975" s="51">
        <v>2017</v>
      </c>
    </row>
    <row r="3976" spans="1:21" ht="15.5">
      <c r="A3976" s="51">
        <v>826</v>
      </c>
      <c r="B3976" s="51" t="s">
        <v>1168</v>
      </c>
      <c r="C3976" s="51" t="s">
        <v>389</v>
      </c>
      <c r="D3976" s="51" t="str">
        <f t="shared" si="62"/>
        <v>NID_NGDPKiribati</v>
      </c>
      <c r="E3976" s="51" t="s">
        <v>1169</v>
      </c>
      <c r="F3976" s="51" t="s">
        <v>390</v>
      </c>
      <c r="G3976" s="51" t="s">
        <v>391</v>
      </c>
      <c r="H3976" s="51" t="s">
        <v>392</v>
      </c>
      <c r="I3976" s="51"/>
      <c r="J3976" s="51"/>
      <c r="K3976" s="51"/>
      <c r="L3976" s="51"/>
      <c r="M3976" s="51"/>
      <c r="N3976" s="51"/>
      <c r="O3976" s="51"/>
      <c r="P3976" s="51"/>
      <c r="Q3976" s="51"/>
      <c r="R3976" s="51"/>
      <c r="S3976" s="51"/>
      <c r="T3976" s="51"/>
      <c r="U3976" s="51"/>
    </row>
    <row r="3977" spans="1:21" ht="15.5">
      <c r="A3977" s="51">
        <v>826</v>
      </c>
      <c r="B3977" s="51" t="s">
        <v>1168</v>
      </c>
      <c r="C3977" s="51" t="s">
        <v>393</v>
      </c>
      <c r="D3977" s="51" t="str">
        <f t="shared" si="62"/>
        <v>NGSD_NGDPKiribati</v>
      </c>
      <c r="E3977" s="51" t="s">
        <v>1169</v>
      </c>
      <c r="F3977" s="51" t="s">
        <v>394</v>
      </c>
      <c r="G3977" s="51" t="s">
        <v>395</v>
      </c>
      <c r="H3977" s="51" t="s">
        <v>392</v>
      </c>
      <c r="I3977" s="51"/>
      <c r="J3977" s="51"/>
      <c r="K3977" s="51"/>
      <c r="L3977" s="51"/>
      <c r="M3977" s="51"/>
      <c r="N3977" s="51"/>
      <c r="O3977" s="51"/>
      <c r="P3977" s="51"/>
      <c r="Q3977" s="51"/>
      <c r="R3977" s="51"/>
      <c r="S3977" s="51"/>
      <c r="T3977" s="51"/>
      <c r="U3977" s="51"/>
    </row>
    <row r="3978" spans="1:21" ht="15.5">
      <c r="A3978" s="51">
        <v>826</v>
      </c>
      <c r="B3978" s="51" t="s">
        <v>1168</v>
      </c>
      <c r="C3978" s="51" t="s">
        <v>396</v>
      </c>
      <c r="D3978" s="51" t="str">
        <f t="shared" si="62"/>
        <v>PCPIKiribati</v>
      </c>
      <c r="E3978" s="51" t="s">
        <v>1169</v>
      </c>
      <c r="F3978" s="51" t="s">
        <v>397</v>
      </c>
      <c r="G3978" s="51" t="s">
        <v>398</v>
      </c>
      <c r="H3978" s="51" t="s">
        <v>360</v>
      </c>
      <c r="I3978" s="51"/>
      <c r="J3978" s="51" t="s">
        <v>1172</v>
      </c>
      <c r="K3978" s="51">
        <v>122.88</v>
      </c>
      <c r="L3978" s="51">
        <v>121.051</v>
      </c>
      <c r="M3978" s="51">
        <v>123.598</v>
      </c>
      <c r="N3978" s="51">
        <v>124.30500000000001</v>
      </c>
      <c r="O3978" s="51">
        <v>126.68899999999999</v>
      </c>
      <c r="P3978" s="51">
        <v>127.139</v>
      </c>
      <c r="Q3978" s="51">
        <v>127.85599999999999</v>
      </c>
      <c r="R3978" s="51">
        <v>125.538</v>
      </c>
      <c r="S3978" s="51">
        <v>128.65299999999999</v>
      </c>
      <c r="T3978" s="51">
        <v>130.91800000000001</v>
      </c>
      <c r="U3978" s="51">
        <v>2017</v>
      </c>
    </row>
    <row r="3979" spans="1:21" ht="15.5">
      <c r="A3979" s="51">
        <v>826</v>
      </c>
      <c r="B3979" s="51" t="s">
        <v>1168</v>
      </c>
      <c r="C3979" s="51" t="s">
        <v>400</v>
      </c>
      <c r="D3979" s="51" t="str">
        <f t="shared" si="62"/>
        <v>PCPIPCHKiribati</v>
      </c>
      <c r="E3979" s="51" t="s">
        <v>1169</v>
      </c>
      <c r="F3979" s="51" t="s">
        <v>397</v>
      </c>
      <c r="G3979" s="51" t="s">
        <v>401</v>
      </c>
      <c r="H3979" s="51" t="s">
        <v>347</v>
      </c>
      <c r="I3979" s="51"/>
      <c r="J3979" s="51" t="s">
        <v>402</v>
      </c>
      <c r="K3979" s="51">
        <v>-3.0459999999999998</v>
      </c>
      <c r="L3979" s="51">
        <v>-1.488</v>
      </c>
      <c r="M3979" s="51">
        <v>2.1040000000000001</v>
      </c>
      <c r="N3979" s="51">
        <v>0.57199999999999995</v>
      </c>
      <c r="O3979" s="51">
        <v>1.917</v>
      </c>
      <c r="P3979" s="51">
        <v>0.35599999999999998</v>
      </c>
      <c r="Q3979" s="51">
        <v>0.56399999999999995</v>
      </c>
      <c r="R3979" s="51">
        <v>-1.8129999999999999</v>
      </c>
      <c r="S3979" s="51">
        <v>2.4820000000000002</v>
      </c>
      <c r="T3979" s="51">
        <v>1.76</v>
      </c>
      <c r="U3979" s="51">
        <v>2017</v>
      </c>
    </row>
    <row r="3980" spans="1:21" ht="15.5">
      <c r="A3980" s="51">
        <v>826</v>
      </c>
      <c r="B3980" s="51" t="s">
        <v>1168</v>
      </c>
      <c r="C3980" s="51" t="s">
        <v>403</v>
      </c>
      <c r="D3980" s="51" t="str">
        <f t="shared" si="62"/>
        <v>PCPIEKiribati</v>
      </c>
      <c r="E3980" s="51" t="s">
        <v>1169</v>
      </c>
      <c r="F3980" s="51" t="s">
        <v>404</v>
      </c>
      <c r="G3980" s="51" t="s">
        <v>405</v>
      </c>
      <c r="H3980" s="51" t="s">
        <v>360</v>
      </c>
      <c r="I3980" s="51"/>
      <c r="J3980" s="51" t="s">
        <v>1172</v>
      </c>
      <c r="K3980" s="51">
        <v>119.26900000000001</v>
      </c>
      <c r="L3980" s="51">
        <v>120.261</v>
      </c>
      <c r="M3980" s="51">
        <v>124.008</v>
      </c>
      <c r="N3980" s="51">
        <v>124.79300000000001</v>
      </c>
      <c r="O3980" s="51">
        <v>125.727</v>
      </c>
      <c r="P3980" s="51">
        <v>128.86799999999999</v>
      </c>
      <c r="Q3980" s="51">
        <v>127.407</v>
      </c>
      <c r="R3980" s="51">
        <v>126.252</v>
      </c>
      <c r="S3980" s="51">
        <v>128.709</v>
      </c>
      <c r="T3980" s="51">
        <v>130.77799999999999</v>
      </c>
      <c r="U3980" s="51">
        <v>2017</v>
      </c>
    </row>
    <row r="3981" spans="1:21" ht="15.5">
      <c r="A3981" s="51">
        <v>826</v>
      </c>
      <c r="B3981" s="51" t="s">
        <v>1168</v>
      </c>
      <c r="C3981" s="51" t="s">
        <v>406</v>
      </c>
      <c r="D3981" s="51" t="str">
        <f t="shared" si="62"/>
        <v>PCPIEPCHKiribati</v>
      </c>
      <c r="E3981" s="51" t="s">
        <v>1169</v>
      </c>
      <c r="F3981" s="51" t="s">
        <v>404</v>
      </c>
      <c r="G3981" s="51" t="s">
        <v>407</v>
      </c>
      <c r="H3981" s="51" t="s">
        <v>347</v>
      </c>
      <c r="I3981" s="51"/>
      <c r="J3981" s="51" t="s">
        <v>408</v>
      </c>
      <c r="K3981" s="51">
        <v>-3.83</v>
      </c>
      <c r="L3981" s="51">
        <v>0.83199999999999996</v>
      </c>
      <c r="M3981" s="51">
        <v>3.1160000000000001</v>
      </c>
      <c r="N3981" s="51">
        <v>0.63300000000000001</v>
      </c>
      <c r="O3981" s="51">
        <v>0.748</v>
      </c>
      <c r="P3981" s="51">
        <v>2.4990000000000001</v>
      </c>
      <c r="Q3981" s="51">
        <v>-1.1339999999999999</v>
      </c>
      <c r="R3981" s="51">
        <v>-0.90600000000000003</v>
      </c>
      <c r="S3981" s="51">
        <v>1.946</v>
      </c>
      <c r="T3981" s="51">
        <v>1.607</v>
      </c>
      <c r="U3981" s="51">
        <v>2017</v>
      </c>
    </row>
    <row r="3982" spans="1:21" ht="15.5">
      <c r="A3982" s="51">
        <v>826</v>
      </c>
      <c r="B3982" s="51" t="s">
        <v>1168</v>
      </c>
      <c r="C3982" s="51" t="s">
        <v>409</v>
      </c>
      <c r="D3982" s="51" t="str">
        <f t="shared" si="62"/>
        <v>FLIBOR6Kiribati</v>
      </c>
      <c r="E3982" s="51" t="s">
        <v>1169</v>
      </c>
      <c r="F3982" s="51" t="s">
        <v>410</v>
      </c>
      <c r="G3982" s="51"/>
      <c r="H3982" s="51" t="s">
        <v>384</v>
      </c>
      <c r="I3982" s="51"/>
      <c r="J3982" s="51"/>
      <c r="K3982" s="51"/>
      <c r="L3982" s="51"/>
      <c r="M3982" s="51"/>
      <c r="N3982" s="51"/>
      <c r="O3982" s="51"/>
      <c r="P3982" s="51"/>
      <c r="Q3982" s="51"/>
      <c r="R3982" s="51"/>
      <c r="S3982" s="51"/>
      <c r="T3982" s="51"/>
      <c r="U3982" s="51"/>
    </row>
    <row r="3983" spans="1:21" ht="15.5">
      <c r="A3983" s="51">
        <v>826</v>
      </c>
      <c r="B3983" s="51" t="s">
        <v>1168</v>
      </c>
      <c r="C3983" s="51" t="s">
        <v>411</v>
      </c>
      <c r="D3983" s="51" t="str">
        <f t="shared" si="62"/>
        <v>TM_RPCHKiribati</v>
      </c>
      <c r="E3983" s="51" t="s">
        <v>1169</v>
      </c>
      <c r="F3983" s="51" t="s">
        <v>412</v>
      </c>
      <c r="G3983" s="51" t="s">
        <v>413</v>
      </c>
      <c r="H3983" s="51" t="s">
        <v>347</v>
      </c>
      <c r="I3983" s="51"/>
      <c r="J3983" s="51" t="s">
        <v>1173</v>
      </c>
      <c r="K3983" s="51">
        <v>10.143000000000001</v>
      </c>
      <c r="L3983" s="51">
        <v>0.80800000000000005</v>
      </c>
      <c r="M3983" s="51">
        <v>0.90200000000000002</v>
      </c>
      <c r="N3983" s="51">
        <v>-3.9449999999999998</v>
      </c>
      <c r="O3983" s="51">
        <v>6.859</v>
      </c>
      <c r="P3983" s="51">
        <v>-1.2649999999999999</v>
      </c>
      <c r="Q3983" s="51">
        <v>-17.309999999999999</v>
      </c>
      <c r="R3983" s="51">
        <v>1.9359999999999999</v>
      </c>
      <c r="S3983" s="51">
        <v>-2.2410000000000001</v>
      </c>
      <c r="T3983" s="51">
        <v>17.681000000000001</v>
      </c>
      <c r="U3983" s="51">
        <v>2018</v>
      </c>
    </row>
    <row r="3984" spans="1:21" ht="15.5">
      <c r="A3984" s="51">
        <v>826</v>
      </c>
      <c r="B3984" s="51" t="s">
        <v>1168</v>
      </c>
      <c r="C3984" s="51" t="s">
        <v>415</v>
      </c>
      <c r="D3984" s="51" t="str">
        <f t="shared" si="62"/>
        <v>TMG_RPCHKiribati</v>
      </c>
      <c r="E3984" s="51" t="s">
        <v>1169</v>
      </c>
      <c r="F3984" s="51" t="s">
        <v>416</v>
      </c>
      <c r="G3984" s="51" t="s">
        <v>417</v>
      </c>
      <c r="H3984" s="51" t="s">
        <v>347</v>
      </c>
      <c r="I3984" s="51"/>
      <c r="J3984" s="51" t="s">
        <v>1173</v>
      </c>
      <c r="K3984" s="51">
        <v>17.829999999999998</v>
      </c>
      <c r="L3984" s="51">
        <v>1.071</v>
      </c>
      <c r="M3984" s="51">
        <v>-4.9889999999999999</v>
      </c>
      <c r="N3984" s="51">
        <v>-7.3719999999999999</v>
      </c>
      <c r="O3984" s="51">
        <v>6.6689999999999996</v>
      </c>
      <c r="P3984" s="51">
        <v>4.952</v>
      </c>
      <c r="Q3984" s="51">
        <v>-16.297999999999998</v>
      </c>
      <c r="R3984" s="51">
        <v>3.91</v>
      </c>
      <c r="S3984" s="51">
        <v>-1.853</v>
      </c>
      <c r="T3984" s="51">
        <v>20.382999999999999</v>
      </c>
      <c r="U3984" s="51">
        <v>2018</v>
      </c>
    </row>
    <row r="3985" spans="1:21" ht="15.5">
      <c r="A3985" s="51">
        <v>826</v>
      </c>
      <c r="B3985" s="51" t="s">
        <v>1168</v>
      </c>
      <c r="C3985" s="51" t="s">
        <v>418</v>
      </c>
      <c r="D3985" s="51" t="str">
        <f t="shared" si="62"/>
        <v>TX_RPCHKiribati</v>
      </c>
      <c r="E3985" s="51" t="s">
        <v>1169</v>
      </c>
      <c r="F3985" s="51" t="s">
        <v>419</v>
      </c>
      <c r="G3985" s="51" t="s">
        <v>420</v>
      </c>
      <c r="H3985" s="51" t="s">
        <v>347</v>
      </c>
      <c r="I3985" s="51"/>
      <c r="J3985" s="51" t="s">
        <v>1173</v>
      </c>
      <c r="K3985" s="51">
        <v>2.8109999999999999</v>
      </c>
      <c r="L3985" s="51">
        <v>-15.657</v>
      </c>
      <c r="M3985" s="51">
        <v>3.2690000000000001</v>
      </c>
      <c r="N3985" s="51">
        <v>7.0759999999999996</v>
      </c>
      <c r="O3985" s="51">
        <v>28.173999999999999</v>
      </c>
      <c r="P3985" s="51">
        <v>-15.063000000000001</v>
      </c>
      <c r="Q3985" s="51">
        <v>-38.427999999999997</v>
      </c>
      <c r="R3985" s="51">
        <v>66.325000000000003</v>
      </c>
      <c r="S3985" s="51">
        <v>-18.408000000000001</v>
      </c>
      <c r="T3985" s="51">
        <v>24.670999999999999</v>
      </c>
      <c r="U3985" s="51">
        <v>2018</v>
      </c>
    </row>
    <row r="3986" spans="1:21" ht="15.5">
      <c r="A3986" s="51">
        <v>826</v>
      </c>
      <c r="B3986" s="51" t="s">
        <v>1168</v>
      </c>
      <c r="C3986" s="51" t="s">
        <v>421</v>
      </c>
      <c r="D3986" s="51" t="str">
        <f t="shared" si="62"/>
        <v>TXG_RPCHKiribati</v>
      </c>
      <c r="E3986" s="51" t="s">
        <v>1169</v>
      </c>
      <c r="F3986" s="51" t="s">
        <v>422</v>
      </c>
      <c r="G3986" s="51" t="s">
        <v>423</v>
      </c>
      <c r="H3986" s="51" t="s">
        <v>347</v>
      </c>
      <c r="I3986" s="51"/>
      <c r="J3986" s="51" t="s">
        <v>1173</v>
      </c>
      <c r="K3986" s="51">
        <v>-10.859</v>
      </c>
      <c r="L3986" s="51">
        <v>-20.789000000000001</v>
      </c>
      <c r="M3986" s="51">
        <v>35.927999999999997</v>
      </c>
      <c r="N3986" s="51">
        <v>-7.37</v>
      </c>
      <c r="O3986" s="51">
        <v>4.9660000000000002</v>
      </c>
      <c r="P3986" s="51">
        <v>30.181999999999999</v>
      </c>
      <c r="Q3986" s="51">
        <v>-47.805999999999997</v>
      </c>
      <c r="R3986" s="51">
        <v>43.823999999999998</v>
      </c>
      <c r="S3986" s="51">
        <v>-31.314</v>
      </c>
      <c r="T3986" s="51">
        <v>39.487000000000002</v>
      </c>
      <c r="U3986" s="51">
        <v>2018</v>
      </c>
    </row>
    <row r="3987" spans="1:21" ht="15.5">
      <c r="A3987" s="51">
        <v>826</v>
      </c>
      <c r="B3987" s="51" t="s">
        <v>1168</v>
      </c>
      <c r="C3987" s="51" t="s">
        <v>424</v>
      </c>
      <c r="D3987" s="51" t="str">
        <f t="shared" si="62"/>
        <v>LURKiribati</v>
      </c>
      <c r="E3987" s="51" t="s">
        <v>1169</v>
      </c>
      <c r="F3987" s="51" t="s">
        <v>425</v>
      </c>
      <c r="G3987" s="51" t="s">
        <v>426</v>
      </c>
      <c r="H3987" s="51" t="s">
        <v>427</v>
      </c>
      <c r="I3987" s="51"/>
      <c r="J3987" s="51"/>
      <c r="K3987" s="51"/>
      <c r="L3987" s="51"/>
      <c r="M3987" s="51"/>
      <c r="N3987" s="51"/>
      <c r="O3987" s="51"/>
      <c r="P3987" s="51"/>
      <c r="Q3987" s="51"/>
      <c r="R3987" s="51"/>
      <c r="S3987" s="51"/>
      <c r="T3987" s="51"/>
      <c r="U3987" s="51"/>
    </row>
    <row r="3988" spans="1:21" ht="15.5">
      <c r="A3988" s="51">
        <v>826</v>
      </c>
      <c r="B3988" s="51" t="s">
        <v>1168</v>
      </c>
      <c r="C3988" s="51" t="s">
        <v>428</v>
      </c>
      <c r="D3988" s="51" t="str">
        <f t="shared" si="62"/>
        <v>LEKiribati</v>
      </c>
      <c r="E3988" s="51" t="s">
        <v>1169</v>
      </c>
      <c r="F3988" s="51" t="s">
        <v>429</v>
      </c>
      <c r="G3988" s="51" t="s">
        <v>430</v>
      </c>
      <c r="H3988" s="51" t="s">
        <v>431</v>
      </c>
      <c r="I3988" s="51" t="s">
        <v>432</v>
      </c>
      <c r="J3988" s="51"/>
      <c r="K3988" s="51"/>
      <c r="L3988" s="51"/>
      <c r="M3988" s="51"/>
      <c r="N3988" s="51"/>
      <c r="O3988" s="51"/>
      <c r="P3988" s="51"/>
      <c r="Q3988" s="51"/>
      <c r="R3988" s="51"/>
      <c r="S3988" s="51"/>
      <c r="T3988" s="51"/>
      <c r="U3988" s="51"/>
    </row>
    <row r="3989" spans="1:21" ht="15.5">
      <c r="A3989" s="51">
        <v>826</v>
      </c>
      <c r="B3989" s="51" t="s">
        <v>1168</v>
      </c>
      <c r="C3989" s="51" t="s">
        <v>433</v>
      </c>
      <c r="D3989" s="51" t="str">
        <f t="shared" si="62"/>
        <v>LPKiribati</v>
      </c>
      <c r="E3989" s="51" t="s">
        <v>1169</v>
      </c>
      <c r="F3989" s="51" t="s">
        <v>434</v>
      </c>
      <c r="G3989" s="51" t="s">
        <v>435</v>
      </c>
      <c r="H3989" s="51" t="s">
        <v>431</v>
      </c>
      <c r="I3989" s="51" t="s">
        <v>432</v>
      </c>
      <c r="J3989" s="51" t="s">
        <v>1174</v>
      </c>
      <c r="K3989" s="51">
        <v>0.106</v>
      </c>
      <c r="L3989" s="51">
        <v>0.107</v>
      </c>
      <c r="M3989" s="51">
        <v>0.109</v>
      </c>
      <c r="N3989" s="51">
        <v>0.11</v>
      </c>
      <c r="O3989" s="51">
        <v>0.112</v>
      </c>
      <c r="P3989" s="51">
        <v>0.113</v>
      </c>
      <c r="Q3989" s="51">
        <v>0.115</v>
      </c>
      <c r="R3989" s="51">
        <v>0.11700000000000001</v>
      </c>
      <c r="S3989" s="51">
        <v>0.11899999999999999</v>
      </c>
      <c r="T3989" s="51">
        <v>0.121</v>
      </c>
      <c r="U3989" s="51">
        <v>2017</v>
      </c>
    </row>
    <row r="3990" spans="1:21" ht="15.5">
      <c r="A3990" s="51">
        <v>826</v>
      </c>
      <c r="B3990" s="51" t="s">
        <v>1168</v>
      </c>
      <c r="C3990" s="51" t="s">
        <v>437</v>
      </c>
      <c r="D3990" s="51" t="str">
        <f t="shared" si="62"/>
        <v>GGRKiribati</v>
      </c>
      <c r="E3990" s="51" t="s">
        <v>1169</v>
      </c>
      <c r="F3990" s="51" t="s">
        <v>438</v>
      </c>
      <c r="G3990" s="51" t="s">
        <v>439</v>
      </c>
      <c r="H3990" s="51" t="s">
        <v>342</v>
      </c>
      <c r="I3990" s="51" t="s">
        <v>343</v>
      </c>
      <c r="J3990" s="51" t="s">
        <v>1175</v>
      </c>
      <c r="K3990" s="51">
        <v>0.157</v>
      </c>
      <c r="L3990" s="51">
        <v>0.188</v>
      </c>
      <c r="M3990" s="51">
        <v>0.30299999999999999</v>
      </c>
      <c r="N3990" s="51">
        <v>0.34</v>
      </c>
      <c r="O3990" s="51">
        <v>0.33200000000000002</v>
      </c>
      <c r="P3990" s="51">
        <v>0.36699999999999999</v>
      </c>
      <c r="Q3990" s="51">
        <v>0.35599999999999998</v>
      </c>
      <c r="R3990" s="51">
        <v>0.34699999999999998</v>
      </c>
      <c r="S3990" s="51">
        <v>0.30399999999999999</v>
      </c>
      <c r="T3990" s="51">
        <v>0.32400000000000001</v>
      </c>
      <c r="U3990" s="51">
        <v>2017</v>
      </c>
    </row>
    <row r="3991" spans="1:21" ht="15.5">
      <c r="A3991" s="51">
        <v>826</v>
      </c>
      <c r="B3991" s="51" t="s">
        <v>1168</v>
      </c>
      <c r="C3991" s="51" t="s">
        <v>441</v>
      </c>
      <c r="D3991" s="51" t="str">
        <f t="shared" si="62"/>
        <v>GGR_NGDPKiribati</v>
      </c>
      <c r="E3991" s="51" t="s">
        <v>1169</v>
      </c>
      <c r="F3991" s="51" t="s">
        <v>438</v>
      </c>
      <c r="G3991" s="51" t="s">
        <v>439</v>
      </c>
      <c r="H3991" s="51" t="s">
        <v>392</v>
      </c>
      <c r="I3991" s="51"/>
      <c r="J3991" s="51" t="s">
        <v>442</v>
      </c>
      <c r="K3991" s="51">
        <v>85.388000000000005</v>
      </c>
      <c r="L3991" s="51">
        <v>97.8</v>
      </c>
      <c r="M3991" s="51">
        <v>151.80000000000001</v>
      </c>
      <c r="N3991" s="51">
        <v>149.40799999999999</v>
      </c>
      <c r="O3991" s="51">
        <v>138.26</v>
      </c>
      <c r="P3991" s="51">
        <v>150.119</v>
      </c>
      <c r="Q3991" s="51">
        <v>133.01400000000001</v>
      </c>
      <c r="R3991" s="51">
        <v>122.202</v>
      </c>
      <c r="S3991" s="51">
        <v>104.925</v>
      </c>
      <c r="T3991" s="51">
        <v>108.146</v>
      </c>
      <c r="U3991" s="51">
        <v>2017</v>
      </c>
    </row>
    <row r="3992" spans="1:21" ht="15.5">
      <c r="A3992" s="51">
        <v>826</v>
      </c>
      <c r="B3992" s="51" t="s">
        <v>1168</v>
      </c>
      <c r="C3992" s="51" t="s">
        <v>443</v>
      </c>
      <c r="D3992" s="51" t="str">
        <f t="shared" si="62"/>
        <v>GGXKiribati</v>
      </c>
      <c r="E3992" s="51" t="s">
        <v>1169</v>
      </c>
      <c r="F3992" s="51" t="s">
        <v>444</v>
      </c>
      <c r="G3992" s="51" t="s">
        <v>445</v>
      </c>
      <c r="H3992" s="51" t="s">
        <v>342</v>
      </c>
      <c r="I3992" s="51" t="s">
        <v>343</v>
      </c>
      <c r="J3992" s="51" t="s">
        <v>1175</v>
      </c>
      <c r="K3992" s="51">
        <v>0.16900000000000001</v>
      </c>
      <c r="L3992" s="51">
        <v>0.16400000000000001</v>
      </c>
      <c r="M3992" s="51">
        <v>0.22500000000000001</v>
      </c>
      <c r="N3992" s="51">
        <v>0.23200000000000001</v>
      </c>
      <c r="O3992" s="51">
        <v>0.27500000000000002</v>
      </c>
      <c r="P3992" s="51">
        <v>0.26800000000000002</v>
      </c>
      <c r="Q3992" s="51">
        <v>0.36099999999999999</v>
      </c>
      <c r="R3992" s="51">
        <v>0.32300000000000001</v>
      </c>
      <c r="S3992" s="51">
        <v>0.313</v>
      </c>
      <c r="T3992" s="51">
        <v>0.35799999999999998</v>
      </c>
      <c r="U3992" s="51">
        <v>2017</v>
      </c>
    </row>
    <row r="3993" spans="1:21" ht="15.5">
      <c r="A3993" s="51">
        <v>826</v>
      </c>
      <c r="B3993" s="51" t="s">
        <v>1168</v>
      </c>
      <c r="C3993" s="51" t="s">
        <v>446</v>
      </c>
      <c r="D3993" s="51" t="str">
        <f t="shared" si="62"/>
        <v>GGX_NGDPKiribati</v>
      </c>
      <c r="E3993" s="51" t="s">
        <v>1169</v>
      </c>
      <c r="F3993" s="51" t="s">
        <v>444</v>
      </c>
      <c r="G3993" s="51" t="s">
        <v>445</v>
      </c>
      <c r="H3993" s="51" t="s">
        <v>392</v>
      </c>
      <c r="I3993" s="51"/>
      <c r="J3993" s="51" t="s">
        <v>447</v>
      </c>
      <c r="K3993" s="51">
        <v>91.712000000000003</v>
      </c>
      <c r="L3993" s="51">
        <v>85.412999999999997</v>
      </c>
      <c r="M3993" s="51">
        <v>113.036</v>
      </c>
      <c r="N3993" s="51">
        <v>102.02500000000001</v>
      </c>
      <c r="O3993" s="51">
        <v>114.752</v>
      </c>
      <c r="P3993" s="51">
        <v>109.741</v>
      </c>
      <c r="Q3993" s="51">
        <v>134.66499999999999</v>
      </c>
      <c r="R3993" s="51">
        <v>113.786</v>
      </c>
      <c r="S3993" s="51">
        <v>108.042</v>
      </c>
      <c r="T3993" s="51">
        <v>119.712</v>
      </c>
      <c r="U3993" s="51">
        <v>2017</v>
      </c>
    </row>
    <row r="3994" spans="1:21" ht="15.5">
      <c r="A3994" s="51">
        <v>826</v>
      </c>
      <c r="B3994" s="51" t="s">
        <v>1168</v>
      </c>
      <c r="C3994" s="51" t="s">
        <v>448</v>
      </c>
      <c r="D3994" s="51" t="str">
        <f t="shared" si="62"/>
        <v>GGXCNLKiribati</v>
      </c>
      <c r="E3994" s="51" t="s">
        <v>1169</v>
      </c>
      <c r="F3994" s="51" t="s">
        <v>449</v>
      </c>
      <c r="G3994" s="51" t="s">
        <v>450</v>
      </c>
      <c r="H3994" s="51" t="s">
        <v>342</v>
      </c>
      <c r="I3994" s="51" t="s">
        <v>343</v>
      </c>
      <c r="J3994" s="51" t="s">
        <v>1175</v>
      </c>
      <c r="K3994" s="51">
        <v>-1.2E-2</v>
      </c>
      <c r="L3994" s="51">
        <v>2.4E-2</v>
      </c>
      <c r="M3994" s="51">
        <v>7.6999999999999999E-2</v>
      </c>
      <c r="N3994" s="51">
        <v>0.108</v>
      </c>
      <c r="O3994" s="51">
        <v>5.6000000000000001E-2</v>
      </c>
      <c r="P3994" s="51">
        <v>9.9000000000000005E-2</v>
      </c>
      <c r="Q3994" s="51">
        <v>-4.0000000000000001E-3</v>
      </c>
      <c r="R3994" s="51">
        <v>2.4E-2</v>
      </c>
      <c r="S3994" s="51">
        <v>-8.9999999999999993E-3</v>
      </c>
      <c r="T3994" s="51">
        <v>-3.5000000000000003E-2</v>
      </c>
      <c r="U3994" s="51">
        <v>2017</v>
      </c>
    </row>
    <row r="3995" spans="1:21" ht="15.5">
      <c r="A3995" s="51">
        <v>826</v>
      </c>
      <c r="B3995" s="51" t="s">
        <v>1168</v>
      </c>
      <c r="C3995" s="51" t="s">
        <v>451</v>
      </c>
      <c r="D3995" s="51" t="str">
        <f t="shared" si="62"/>
        <v>GGXCNL_NGDPKiribati</v>
      </c>
      <c r="E3995" s="51" t="s">
        <v>1169</v>
      </c>
      <c r="F3995" s="51" t="s">
        <v>449</v>
      </c>
      <c r="G3995" s="51" t="s">
        <v>450</v>
      </c>
      <c r="H3995" s="51" t="s">
        <v>392</v>
      </c>
      <c r="I3995" s="51"/>
      <c r="J3995" s="51" t="s">
        <v>452</v>
      </c>
      <c r="K3995" s="51">
        <v>-6.3239999999999998</v>
      </c>
      <c r="L3995" s="51">
        <v>12.387</v>
      </c>
      <c r="M3995" s="51">
        <v>38.764000000000003</v>
      </c>
      <c r="N3995" s="51">
        <v>47.384</v>
      </c>
      <c r="O3995" s="51">
        <v>23.507000000000001</v>
      </c>
      <c r="P3995" s="51">
        <v>40.378</v>
      </c>
      <c r="Q3995" s="51">
        <v>-1.651</v>
      </c>
      <c r="R3995" s="51">
        <v>8.4160000000000004</v>
      </c>
      <c r="S3995" s="51">
        <v>-3.117</v>
      </c>
      <c r="T3995" s="51">
        <v>-11.566000000000001</v>
      </c>
      <c r="U3995" s="51">
        <v>2017</v>
      </c>
    </row>
    <row r="3996" spans="1:21" ht="15.5">
      <c r="A3996" s="51">
        <v>826</v>
      </c>
      <c r="B3996" s="51" t="s">
        <v>1168</v>
      </c>
      <c r="C3996" s="51" t="s">
        <v>453</v>
      </c>
      <c r="D3996" s="51" t="str">
        <f t="shared" si="62"/>
        <v>GGSBKiribati</v>
      </c>
      <c r="E3996" s="51" t="s">
        <v>1169</v>
      </c>
      <c r="F3996" s="51" t="s">
        <v>454</v>
      </c>
      <c r="G3996" s="51" t="s">
        <v>455</v>
      </c>
      <c r="H3996" s="51" t="s">
        <v>342</v>
      </c>
      <c r="I3996" s="51" t="s">
        <v>343</v>
      </c>
      <c r="J3996" s="51"/>
      <c r="K3996" s="51"/>
      <c r="L3996" s="51"/>
      <c r="M3996" s="51"/>
      <c r="N3996" s="51"/>
      <c r="O3996" s="51"/>
      <c r="P3996" s="51"/>
      <c r="Q3996" s="51"/>
      <c r="R3996" s="51"/>
      <c r="S3996" s="51"/>
      <c r="T3996" s="51"/>
      <c r="U3996" s="51"/>
    </row>
    <row r="3997" spans="1:21" ht="15.5">
      <c r="A3997" s="51">
        <v>826</v>
      </c>
      <c r="B3997" s="51" t="s">
        <v>1168</v>
      </c>
      <c r="C3997" s="51" t="s">
        <v>456</v>
      </c>
      <c r="D3997" s="51" t="str">
        <f t="shared" si="62"/>
        <v>GGSB_NPGDPKiribati</v>
      </c>
      <c r="E3997" s="51" t="s">
        <v>1169</v>
      </c>
      <c r="F3997" s="51" t="s">
        <v>454</v>
      </c>
      <c r="G3997" s="51" t="s">
        <v>455</v>
      </c>
      <c r="H3997" s="51" t="s">
        <v>380</v>
      </c>
      <c r="I3997" s="51"/>
      <c r="J3997" s="51"/>
      <c r="K3997" s="51"/>
      <c r="L3997" s="51"/>
      <c r="M3997" s="51"/>
      <c r="N3997" s="51"/>
      <c r="O3997" s="51"/>
      <c r="P3997" s="51"/>
      <c r="Q3997" s="51"/>
      <c r="R3997" s="51"/>
      <c r="S3997" s="51"/>
      <c r="T3997" s="51"/>
      <c r="U3997" s="51"/>
    </row>
    <row r="3998" spans="1:21" ht="15.5">
      <c r="A3998" s="51">
        <v>826</v>
      </c>
      <c r="B3998" s="51" t="s">
        <v>1168</v>
      </c>
      <c r="C3998" s="51" t="s">
        <v>457</v>
      </c>
      <c r="D3998" s="51" t="str">
        <f t="shared" si="62"/>
        <v>GGXONLBKiribati</v>
      </c>
      <c r="E3998" s="51" t="s">
        <v>1169</v>
      </c>
      <c r="F3998" s="51" t="s">
        <v>458</v>
      </c>
      <c r="G3998" s="51" t="s">
        <v>459</v>
      </c>
      <c r="H3998" s="51" t="s">
        <v>342</v>
      </c>
      <c r="I3998" s="51" t="s">
        <v>343</v>
      </c>
      <c r="J3998" s="51" t="s">
        <v>1175</v>
      </c>
      <c r="K3998" s="51">
        <v>-1.2E-2</v>
      </c>
      <c r="L3998" s="51">
        <v>2.4E-2</v>
      </c>
      <c r="M3998" s="51">
        <v>7.8E-2</v>
      </c>
      <c r="N3998" s="51">
        <v>0.108</v>
      </c>
      <c r="O3998" s="51">
        <v>5.7000000000000002E-2</v>
      </c>
      <c r="P3998" s="51">
        <v>9.9000000000000005E-2</v>
      </c>
      <c r="Q3998" s="51">
        <v>-4.0000000000000001E-3</v>
      </c>
      <c r="R3998" s="51">
        <v>2.5000000000000001E-2</v>
      </c>
      <c r="S3998" s="51">
        <v>-8.0000000000000002E-3</v>
      </c>
      <c r="T3998" s="51">
        <v>-3.4000000000000002E-2</v>
      </c>
      <c r="U3998" s="51">
        <v>2017</v>
      </c>
    </row>
    <row r="3999" spans="1:21" ht="15.5">
      <c r="A3999" s="51">
        <v>826</v>
      </c>
      <c r="B3999" s="51" t="s">
        <v>1168</v>
      </c>
      <c r="C3999" s="51" t="s">
        <v>460</v>
      </c>
      <c r="D3999" s="51" t="str">
        <f t="shared" si="62"/>
        <v>GGXONLB_NGDPKiribati</v>
      </c>
      <c r="E3999" s="51" t="s">
        <v>1169</v>
      </c>
      <c r="F3999" s="51" t="s">
        <v>458</v>
      </c>
      <c r="G3999" s="51" t="s">
        <v>459</v>
      </c>
      <c r="H3999" s="51" t="s">
        <v>392</v>
      </c>
      <c r="I3999" s="51"/>
      <c r="J3999" s="51" t="s">
        <v>461</v>
      </c>
      <c r="K3999" s="51">
        <v>-6.3239999999999998</v>
      </c>
      <c r="L3999" s="51">
        <v>12.430999999999999</v>
      </c>
      <c r="M3999" s="51">
        <v>38.902000000000001</v>
      </c>
      <c r="N3999" s="51">
        <v>47.536999999999999</v>
      </c>
      <c r="O3999" s="51">
        <v>23.641999999999999</v>
      </c>
      <c r="P3999" s="51">
        <v>40.555</v>
      </c>
      <c r="Q3999" s="51">
        <v>-1.4139999999999999</v>
      </c>
      <c r="R3999" s="51">
        <v>8.657</v>
      </c>
      <c r="S3999" s="51">
        <v>-2.8759999999999999</v>
      </c>
      <c r="T3999" s="51">
        <v>-11.263</v>
      </c>
      <c r="U3999" s="51">
        <v>2017</v>
      </c>
    </row>
    <row r="4000" spans="1:21" ht="15.5">
      <c r="A4000" s="51">
        <v>826</v>
      </c>
      <c r="B4000" s="51" t="s">
        <v>1168</v>
      </c>
      <c r="C4000" s="51" t="s">
        <v>462</v>
      </c>
      <c r="D4000" s="51" t="str">
        <f t="shared" si="62"/>
        <v>GGXWDNKiribati</v>
      </c>
      <c r="E4000" s="51" t="s">
        <v>1169</v>
      </c>
      <c r="F4000" s="51" t="s">
        <v>463</v>
      </c>
      <c r="G4000" s="51" t="s">
        <v>464</v>
      </c>
      <c r="H4000" s="51" t="s">
        <v>342</v>
      </c>
      <c r="I4000" s="51" t="s">
        <v>343</v>
      </c>
      <c r="J4000" s="51"/>
      <c r="K4000" s="51"/>
      <c r="L4000" s="51"/>
      <c r="M4000" s="51"/>
      <c r="N4000" s="51"/>
      <c r="O4000" s="51"/>
      <c r="P4000" s="51"/>
      <c r="Q4000" s="51"/>
      <c r="R4000" s="51"/>
      <c r="S4000" s="51"/>
      <c r="T4000" s="51"/>
      <c r="U4000" s="51"/>
    </row>
    <row r="4001" spans="1:21" ht="15.5">
      <c r="A4001" s="51">
        <v>826</v>
      </c>
      <c r="B4001" s="51" t="s">
        <v>1168</v>
      </c>
      <c r="C4001" s="51" t="s">
        <v>465</v>
      </c>
      <c r="D4001" s="51" t="str">
        <f t="shared" si="62"/>
        <v>GGXWDN_NGDPKiribati</v>
      </c>
      <c r="E4001" s="51" t="s">
        <v>1169</v>
      </c>
      <c r="F4001" s="51" t="s">
        <v>463</v>
      </c>
      <c r="G4001" s="51" t="s">
        <v>464</v>
      </c>
      <c r="H4001" s="51" t="s">
        <v>392</v>
      </c>
      <c r="I4001" s="51"/>
      <c r="J4001" s="51"/>
      <c r="K4001" s="51"/>
      <c r="L4001" s="51"/>
      <c r="M4001" s="51"/>
      <c r="N4001" s="51"/>
      <c r="O4001" s="51"/>
      <c r="P4001" s="51"/>
      <c r="Q4001" s="51"/>
      <c r="R4001" s="51"/>
      <c r="S4001" s="51"/>
      <c r="T4001" s="51"/>
      <c r="U4001" s="51"/>
    </row>
    <row r="4002" spans="1:21" ht="15.5">
      <c r="A4002" s="51">
        <v>826</v>
      </c>
      <c r="B4002" s="51" t="s">
        <v>1168</v>
      </c>
      <c r="C4002" s="51" t="s">
        <v>466</v>
      </c>
      <c r="D4002" s="51" t="str">
        <f t="shared" si="62"/>
        <v>GGXWDGKiribati</v>
      </c>
      <c r="E4002" s="51" t="s">
        <v>1169</v>
      </c>
      <c r="F4002" s="51" t="s">
        <v>467</v>
      </c>
      <c r="G4002" s="51" t="s">
        <v>468</v>
      </c>
      <c r="H4002" s="51" t="s">
        <v>342</v>
      </c>
      <c r="I4002" s="51" t="s">
        <v>343</v>
      </c>
      <c r="J4002" s="51" t="s">
        <v>1175</v>
      </c>
      <c r="K4002" s="51">
        <v>1.4E-2</v>
      </c>
      <c r="L4002" s="51">
        <v>1.6E-2</v>
      </c>
      <c r="M4002" s="51">
        <v>1.7000000000000001E-2</v>
      </c>
      <c r="N4002" s="51">
        <v>4.4999999999999998E-2</v>
      </c>
      <c r="O4002" s="51">
        <v>5.2999999999999999E-2</v>
      </c>
      <c r="P4002" s="51">
        <v>5.1999999999999998E-2</v>
      </c>
      <c r="Q4002" s="51">
        <v>5.1999999999999998E-2</v>
      </c>
      <c r="R4002" s="51">
        <v>5.0999999999999997E-2</v>
      </c>
      <c r="S4002" s="51">
        <v>0.05</v>
      </c>
      <c r="T4002" s="51">
        <v>6.4000000000000001E-2</v>
      </c>
      <c r="U4002" s="51">
        <v>2017</v>
      </c>
    </row>
    <row r="4003" spans="1:21" ht="15.5">
      <c r="A4003" s="51">
        <v>826</v>
      </c>
      <c r="B4003" s="51" t="s">
        <v>1168</v>
      </c>
      <c r="C4003" s="51" t="s">
        <v>469</v>
      </c>
      <c r="D4003" s="51" t="str">
        <f t="shared" si="62"/>
        <v>GGXWDG_NGDPKiribati</v>
      </c>
      <c r="E4003" s="51" t="s">
        <v>1169</v>
      </c>
      <c r="F4003" s="51" t="s">
        <v>467</v>
      </c>
      <c r="G4003" s="51" t="s">
        <v>468</v>
      </c>
      <c r="H4003" s="51" t="s">
        <v>392</v>
      </c>
      <c r="I4003" s="51"/>
      <c r="J4003" s="51" t="s">
        <v>470</v>
      </c>
      <c r="K4003" s="51">
        <v>7.4359999999999999</v>
      </c>
      <c r="L4003" s="51">
        <v>8.3000000000000007</v>
      </c>
      <c r="M4003" s="51">
        <v>8.6980000000000004</v>
      </c>
      <c r="N4003" s="51">
        <v>19.899000000000001</v>
      </c>
      <c r="O4003" s="51">
        <v>21.940999999999999</v>
      </c>
      <c r="P4003" s="51">
        <v>21.422999999999998</v>
      </c>
      <c r="Q4003" s="51">
        <v>19.372</v>
      </c>
      <c r="R4003" s="51">
        <v>18.096</v>
      </c>
      <c r="S4003" s="51">
        <v>17.257999999999999</v>
      </c>
      <c r="T4003" s="51">
        <v>21.358000000000001</v>
      </c>
      <c r="U4003" s="51">
        <v>2017</v>
      </c>
    </row>
    <row r="4004" spans="1:21" ht="15.5">
      <c r="A4004" s="51">
        <v>826</v>
      </c>
      <c r="B4004" s="51" t="s">
        <v>1168</v>
      </c>
      <c r="C4004" s="51" t="s">
        <v>471</v>
      </c>
      <c r="D4004" s="51" t="str">
        <f t="shared" si="62"/>
        <v>NGDP_FYKiribati</v>
      </c>
      <c r="E4004" s="51" t="s">
        <v>1169</v>
      </c>
      <c r="F4004" s="51" t="s">
        <v>472</v>
      </c>
      <c r="G4004" s="51" t="s">
        <v>473</v>
      </c>
      <c r="H4004" s="51" t="s">
        <v>342</v>
      </c>
      <c r="I4004" s="51" t="s">
        <v>343</v>
      </c>
      <c r="J4004" s="51" t="s">
        <v>1175</v>
      </c>
      <c r="K4004" s="51">
        <v>0.184</v>
      </c>
      <c r="L4004" s="51">
        <v>0.192</v>
      </c>
      <c r="M4004" s="51">
        <v>0.19900000000000001</v>
      </c>
      <c r="N4004" s="51">
        <v>0.22800000000000001</v>
      </c>
      <c r="O4004" s="51">
        <v>0.24</v>
      </c>
      <c r="P4004" s="51">
        <v>0.24399999999999999</v>
      </c>
      <c r="Q4004" s="51">
        <v>0.26800000000000002</v>
      </c>
      <c r="R4004" s="51">
        <v>0.28399999999999997</v>
      </c>
      <c r="S4004" s="51">
        <v>0.28999999999999998</v>
      </c>
      <c r="T4004" s="51">
        <v>0.29899999999999999</v>
      </c>
      <c r="U4004" s="51">
        <v>2017</v>
      </c>
    </row>
    <row r="4005" spans="1:21" ht="15.5">
      <c r="A4005" s="51">
        <v>826</v>
      </c>
      <c r="B4005" s="51" t="s">
        <v>1168</v>
      </c>
      <c r="C4005" s="51" t="s">
        <v>474</v>
      </c>
      <c r="D4005" s="51" t="str">
        <f t="shared" si="62"/>
        <v>BCAKiribati</v>
      </c>
      <c r="E4005" s="51" t="s">
        <v>1169</v>
      </c>
      <c r="F4005" s="51" t="s">
        <v>475</v>
      </c>
      <c r="G4005" s="51" t="s">
        <v>476</v>
      </c>
      <c r="H4005" s="51" t="s">
        <v>352</v>
      </c>
      <c r="I4005" s="51" t="s">
        <v>343</v>
      </c>
      <c r="J4005" s="51" t="s">
        <v>1176</v>
      </c>
      <c r="K4005" s="51">
        <v>4.0000000000000001E-3</v>
      </c>
      <c r="L4005" s="51">
        <v>-0.01</v>
      </c>
      <c r="M4005" s="51">
        <v>5.6000000000000001E-2</v>
      </c>
      <c r="N4005" s="51">
        <v>5.6000000000000001E-2</v>
      </c>
      <c r="O4005" s="51">
        <v>1.9E-2</v>
      </c>
      <c r="P4005" s="51">
        <v>7.0999999999999994E-2</v>
      </c>
      <c r="Q4005" s="51">
        <v>7.5999999999999998E-2</v>
      </c>
      <c r="R4005" s="51">
        <v>8.6999999999999994E-2</v>
      </c>
      <c r="S4005" s="51">
        <v>1.4E-2</v>
      </c>
      <c r="T4005" s="51">
        <v>2.5000000000000001E-2</v>
      </c>
      <c r="U4005" s="51">
        <v>2018</v>
      </c>
    </row>
    <row r="4006" spans="1:21" ht="15.5">
      <c r="A4006" s="51">
        <v>826</v>
      </c>
      <c r="B4006" s="51" t="s">
        <v>1168</v>
      </c>
      <c r="C4006" s="51" t="s">
        <v>478</v>
      </c>
      <c r="D4006" s="51" t="str">
        <f t="shared" si="62"/>
        <v>BCA_NGDPDKiribati</v>
      </c>
      <c r="E4006" s="51" t="s">
        <v>1169</v>
      </c>
      <c r="F4006" s="51" t="s">
        <v>475</v>
      </c>
      <c r="G4006" s="51" t="s">
        <v>476</v>
      </c>
      <c r="H4006" s="51" t="s">
        <v>392</v>
      </c>
      <c r="I4006" s="51"/>
      <c r="J4006" s="51" t="s">
        <v>479</v>
      </c>
      <c r="K4006" s="51">
        <v>1.9019999999999999</v>
      </c>
      <c r="L4006" s="51">
        <v>-5.4560000000000004</v>
      </c>
      <c r="M4006" s="51">
        <v>31.143000000000001</v>
      </c>
      <c r="N4006" s="51">
        <v>32.811999999999998</v>
      </c>
      <c r="O4006" s="51">
        <v>10.77</v>
      </c>
      <c r="P4006" s="51">
        <v>37.627000000000002</v>
      </c>
      <c r="Q4006" s="51">
        <v>38.08</v>
      </c>
      <c r="R4006" s="51">
        <v>43.908999999999999</v>
      </c>
      <c r="S4006" s="51">
        <v>6.8339999999999996</v>
      </c>
      <c r="T4006" s="51">
        <v>10.706</v>
      </c>
      <c r="U4006" s="51">
        <v>2017</v>
      </c>
    </row>
    <row r="4007" spans="1:21" ht="15.5">
      <c r="A4007" s="51">
        <v>542</v>
      </c>
      <c r="B4007" s="51" t="s">
        <v>1177</v>
      </c>
      <c r="C4007" s="51" t="s">
        <v>338</v>
      </c>
      <c r="D4007" s="51" t="str">
        <f t="shared" si="62"/>
        <v>NGDP_RKorea</v>
      </c>
      <c r="E4007" s="51" t="s">
        <v>193</v>
      </c>
      <c r="F4007" s="51" t="s">
        <v>340</v>
      </c>
      <c r="G4007" s="51" t="s">
        <v>341</v>
      </c>
      <c r="H4007" s="51" t="s">
        <v>342</v>
      </c>
      <c r="I4007" s="51" t="s">
        <v>343</v>
      </c>
      <c r="J4007" s="51" t="s">
        <v>1178</v>
      </c>
      <c r="K4007" s="51">
        <v>1514736.6</v>
      </c>
      <c r="L4007" s="51">
        <v>1562673.6</v>
      </c>
      <c r="M4007" s="51">
        <v>1612717.5</v>
      </c>
      <c r="N4007" s="51">
        <v>1658020.4</v>
      </c>
      <c r="O4007" s="51">
        <v>1706880.3</v>
      </c>
      <c r="P4007" s="51">
        <v>1760811.5</v>
      </c>
      <c r="Q4007" s="51">
        <v>1812005.3</v>
      </c>
      <c r="R4007" s="51">
        <v>1848958.4</v>
      </c>
      <c r="S4007" s="51">
        <v>1831249.6</v>
      </c>
      <c r="T4007" s="51">
        <v>1896900.82</v>
      </c>
      <c r="U4007" s="51">
        <v>2020</v>
      </c>
    </row>
    <row r="4008" spans="1:21" ht="15.5">
      <c r="A4008" s="51">
        <v>542</v>
      </c>
      <c r="B4008" s="51" t="s">
        <v>1177</v>
      </c>
      <c r="C4008" s="51" t="s">
        <v>345</v>
      </c>
      <c r="D4008" s="51" t="str">
        <f t="shared" si="62"/>
        <v>NGDP_RPCHKorea</v>
      </c>
      <c r="E4008" s="51" t="s">
        <v>193</v>
      </c>
      <c r="F4008" s="51" t="s">
        <v>340</v>
      </c>
      <c r="G4008" s="51" t="s">
        <v>346</v>
      </c>
      <c r="H4008" s="51" t="s">
        <v>347</v>
      </c>
      <c r="I4008" s="51"/>
      <c r="J4008" s="51" t="s">
        <v>348</v>
      </c>
      <c r="K4008" s="51">
        <v>2.403</v>
      </c>
      <c r="L4008" s="51">
        <v>3.165</v>
      </c>
      <c r="M4008" s="51">
        <v>3.202</v>
      </c>
      <c r="N4008" s="51">
        <v>2.8090000000000002</v>
      </c>
      <c r="O4008" s="51">
        <v>2.9470000000000001</v>
      </c>
      <c r="P4008" s="51">
        <v>3.16</v>
      </c>
      <c r="Q4008" s="51">
        <v>2.907</v>
      </c>
      <c r="R4008" s="51">
        <v>2.0390000000000001</v>
      </c>
      <c r="S4008" s="51">
        <v>-0.95799999999999996</v>
      </c>
      <c r="T4008" s="51">
        <v>3.585</v>
      </c>
      <c r="U4008" s="51">
        <v>2020</v>
      </c>
    </row>
    <row r="4009" spans="1:21" ht="15.5">
      <c r="A4009" s="51">
        <v>542</v>
      </c>
      <c r="B4009" s="51" t="s">
        <v>1177</v>
      </c>
      <c r="C4009" s="51" t="s">
        <v>349</v>
      </c>
      <c r="D4009" s="51" t="str">
        <f t="shared" si="62"/>
        <v>NGDPKorea</v>
      </c>
      <c r="E4009" s="51" t="s">
        <v>193</v>
      </c>
      <c r="F4009" s="51" t="s">
        <v>155</v>
      </c>
      <c r="G4009" s="51" t="s">
        <v>350</v>
      </c>
      <c r="H4009" s="51" t="s">
        <v>342</v>
      </c>
      <c r="I4009" s="51" t="s">
        <v>343</v>
      </c>
      <c r="J4009" s="51" t="s">
        <v>1178</v>
      </c>
      <c r="K4009" s="51">
        <v>1440111.3</v>
      </c>
      <c r="L4009" s="51">
        <v>1500819.2</v>
      </c>
      <c r="M4009" s="51">
        <v>1562929</v>
      </c>
      <c r="N4009" s="51">
        <v>1658020.4</v>
      </c>
      <c r="O4009" s="51">
        <v>1740779.5</v>
      </c>
      <c r="P4009" s="51">
        <v>1835698.1</v>
      </c>
      <c r="Q4009" s="51">
        <v>1898192.6</v>
      </c>
      <c r="R4009" s="51">
        <v>1919039.8</v>
      </c>
      <c r="S4009" s="51">
        <v>1924452.9</v>
      </c>
      <c r="T4009" s="51">
        <v>2002883.99</v>
      </c>
      <c r="U4009" s="51">
        <v>2020</v>
      </c>
    </row>
    <row r="4010" spans="1:21" ht="15.5">
      <c r="A4010" s="51">
        <v>542</v>
      </c>
      <c r="B4010" s="51" t="s">
        <v>1177</v>
      </c>
      <c r="C4010" s="51" t="s">
        <v>157</v>
      </c>
      <c r="D4010" s="51" t="str">
        <f t="shared" si="62"/>
        <v>NGDPDKorea</v>
      </c>
      <c r="E4010" s="51" t="s">
        <v>193</v>
      </c>
      <c r="F4010" s="51" t="s">
        <v>155</v>
      </c>
      <c r="G4010" s="51" t="s">
        <v>351</v>
      </c>
      <c r="H4010" s="51" t="s">
        <v>352</v>
      </c>
      <c r="I4010" s="51" t="s">
        <v>343</v>
      </c>
      <c r="J4010" s="51" t="s">
        <v>353</v>
      </c>
      <c r="K4010" s="51">
        <v>1278.05</v>
      </c>
      <c r="L4010" s="51">
        <v>1370.63</v>
      </c>
      <c r="M4010" s="51">
        <v>1484.49</v>
      </c>
      <c r="N4010" s="51">
        <v>1466.04</v>
      </c>
      <c r="O4010" s="51">
        <v>1499.36</v>
      </c>
      <c r="P4010" s="51">
        <v>1623.07</v>
      </c>
      <c r="Q4010" s="51">
        <v>1725.37</v>
      </c>
      <c r="R4010" s="51">
        <v>1646.74</v>
      </c>
      <c r="S4010" s="51">
        <v>1630.87</v>
      </c>
      <c r="T4010" s="51">
        <v>1806.71</v>
      </c>
      <c r="U4010" s="51">
        <v>2020</v>
      </c>
    </row>
    <row r="4011" spans="1:21" ht="15.5">
      <c r="A4011" s="51">
        <v>542</v>
      </c>
      <c r="B4011" s="51" t="s">
        <v>1177</v>
      </c>
      <c r="C4011" s="51" t="s">
        <v>354</v>
      </c>
      <c r="D4011" s="51" t="str">
        <f t="shared" si="62"/>
        <v>PPPGDPKorea</v>
      </c>
      <c r="E4011" s="51" t="s">
        <v>193</v>
      </c>
      <c r="F4011" s="51" t="s">
        <v>155</v>
      </c>
      <c r="G4011" s="51" t="s">
        <v>355</v>
      </c>
      <c r="H4011" s="51" t="s">
        <v>356</v>
      </c>
      <c r="I4011" s="51" t="s">
        <v>343</v>
      </c>
      <c r="J4011" s="51" t="s">
        <v>353</v>
      </c>
      <c r="K4011" s="51">
        <v>1684.56</v>
      </c>
      <c r="L4011" s="51">
        <v>1726.9</v>
      </c>
      <c r="M4011" s="51">
        <v>1792.6</v>
      </c>
      <c r="N4011" s="51">
        <v>1933.85</v>
      </c>
      <c r="O4011" s="51">
        <v>2026.54</v>
      </c>
      <c r="P4011" s="51">
        <v>2105.89</v>
      </c>
      <c r="Q4011" s="51">
        <v>2219.15</v>
      </c>
      <c r="R4011" s="51">
        <v>2304.83</v>
      </c>
      <c r="S4011" s="51">
        <v>2310.4299999999998</v>
      </c>
      <c r="T4011" s="51">
        <v>2436.87</v>
      </c>
      <c r="U4011" s="51">
        <v>2020</v>
      </c>
    </row>
    <row r="4012" spans="1:21" ht="15.5">
      <c r="A4012" s="51">
        <v>542</v>
      </c>
      <c r="B4012" s="51" t="s">
        <v>1177</v>
      </c>
      <c r="C4012" s="51" t="s">
        <v>357</v>
      </c>
      <c r="D4012" s="51" t="str">
        <f t="shared" si="62"/>
        <v>NGDP_DKorea</v>
      </c>
      <c r="E4012" s="51" t="s">
        <v>193</v>
      </c>
      <c r="F4012" s="51" t="s">
        <v>358</v>
      </c>
      <c r="G4012" s="51" t="s">
        <v>359</v>
      </c>
      <c r="H4012" s="51" t="s">
        <v>360</v>
      </c>
      <c r="I4012" s="51"/>
      <c r="J4012" s="51" t="s">
        <v>361</v>
      </c>
      <c r="K4012" s="51">
        <v>95.072999999999993</v>
      </c>
      <c r="L4012" s="51">
        <v>96.042000000000002</v>
      </c>
      <c r="M4012" s="51">
        <v>96.912999999999997</v>
      </c>
      <c r="N4012" s="51">
        <v>100</v>
      </c>
      <c r="O4012" s="51">
        <v>101.986</v>
      </c>
      <c r="P4012" s="51">
        <v>104.253</v>
      </c>
      <c r="Q4012" s="51">
        <v>104.756</v>
      </c>
      <c r="R4012" s="51">
        <v>103.79</v>
      </c>
      <c r="S4012" s="51">
        <v>105.09</v>
      </c>
      <c r="T4012" s="51">
        <v>105.587</v>
      </c>
      <c r="U4012" s="51">
        <v>2020</v>
      </c>
    </row>
    <row r="4013" spans="1:21" ht="15.5">
      <c r="A4013" s="51">
        <v>542</v>
      </c>
      <c r="B4013" s="51" t="s">
        <v>1177</v>
      </c>
      <c r="C4013" s="51" t="s">
        <v>362</v>
      </c>
      <c r="D4013" s="51" t="str">
        <f t="shared" si="62"/>
        <v>NGDPRPCKorea</v>
      </c>
      <c r="E4013" s="51" t="s">
        <v>193</v>
      </c>
      <c r="F4013" s="51" t="s">
        <v>363</v>
      </c>
      <c r="G4013" s="51" t="s">
        <v>364</v>
      </c>
      <c r="H4013" s="51" t="s">
        <v>342</v>
      </c>
      <c r="I4013" s="51" t="s">
        <v>333</v>
      </c>
      <c r="J4013" s="51" t="s">
        <v>365</v>
      </c>
      <c r="K4013" s="51">
        <v>30174124.219999999</v>
      </c>
      <c r="L4013" s="51">
        <v>30987664.16</v>
      </c>
      <c r="M4013" s="51">
        <v>31779776.870000001</v>
      </c>
      <c r="N4013" s="51">
        <v>32500678.670000002</v>
      </c>
      <c r="O4013" s="51">
        <v>33325917.940000001</v>
      </c>
      <c r="P4013" s="51">
        <v>34282437.43</v>
      </c>
      <c r="Q4013" s="51">
        <v>35111868.280000001</v>
      </c>
      <c r="R4013" s="51">
        <v>35756993.950000003</v>
      </c>
      <c r="S4013" s="51">
        <v>35366647.640000001</v>
      </c>
      <c r="T4013" s="51">
        <v>36606281.409999996</v>
      </c>
      <c r="U4013" s="51">
        <v>2019</v>
      </c>
    </row>
    <row r="4014" spans="1:21" ht="15.5">
      <c r="A4014" s="51">
        <v>542</v>
      </c>
      <c r="B4014" s="51" t="s">
        <v>1177</v>
      </c>
      <c r="C4014" s="51" t="s">
        <v>366</v>
      </c>
      <c r="D4014" s="51" t="str">
        <f t="shared" si="62"/>
        <v>NGDPRPPPPCKorea</v>
      </c>
      <c r="E4014" s="51" t="s">
        <v>193</v>
      </c>
      <c r="F4014" s="51" t="s">
        <v>363</v>
      </c>
      <c r="G4014" s="51" t="s">
        <v>367</v>
      </c>
      <c r="H4014" s="51" t="s">
        <v>368</v>
      </c>
      <c r="I4014" s="51" t="s">
        <v>333</v>
      </c>
      <c r="J4014" s="51" t="s">
        <v>365</v>
      </c>
      <c r="K4014" s="51">
        <v>36087.61</v>
      </c>
      <c r="L4014" s="51">
        <v>37060.589999999997</v>
      </c>
      <c r="M4014" s="51">
        <v>38007.94</v>
      </c>
      <c r="N4014" s="51">
        <v>38870.120000000003</v>
      </c>
      <c r="O4014" s="51">
        <v>39857.089999999997</v>
      </c>
      <c r="P4014" s="51">
        <v>41001.06</v>
      </c>
      <c r="Q4014" s="51">
        <v>41993.05</v>
      </c>
      <c r="R4014" s="51">
        <v>42764.6</v>
      </c>
      <c r="S4014" s="51">
        <v>42297.760000000002</v>
      </c>
      <c r="T4014" s="51">
        <v>43780.33</v>
      </c>
      <c r="U4014" s="51">
        <v>2019</v>
      </c>
    </row>
    <row r="4015" spans="1:21" ht="15.5">
      <c r="A4015" s="51">
        <v>542</v>
      </c>
      <c r="B4015" s="51" t="s">
        <v>1177</v>
      </c>
      <c r="C4015" s="51" t="s">
        <v>369</v>
      </c>
      <c r="D4015" s="51" t="str">
        <f t="shared" si="62"/>
        <v>NGDPPCKorea</v>
      </c>
      <c r="E4015" s="51" t="s">
        <v>193</v>
      </c>
      <c r="F4015" s="51" t="s">
        <v>370</v>
      </c>
      <c r="G4015" s="51" t="s">
        <v>371</v>
      </c>
      <c r="H4015" s="51" t="s">
        <v>342</v>
      </c>
      <c r="I4015" s="51" t="s">
        <v>333</v>
      </c>
      <c r="J4015" s="51" t="s">
        <v>372</v>
      </c>
      <c r="K4015" s="51">
        <v>28687560.100000001</v>
      </c>
      <c r="L4015" s="51">
        <v>29761097.469999999</v>
      </c>
      <c r="M4015" s="51">
        <v>30798658.100000001</v>
      </c>
      <c r="N4015" s="51">
        <v>32500678.670000002</v>
      </c>
      <c r="O4015" s="51">
        <v>33987781.549999997</v>
      </c>
      <c r="P4015" s="51">
        <v>35740455.609999999</v>
      </c>
      <c r="Q4015" s="51">
        <v>36781950.100000001</v>
      </c>
      <c r="R4015" s="51">
        <v>37112297.670000002</v>
      </c>
      <c r="S4015" s="51">
        <v>37166668.93</v>
      </c>
      <c r="T4015" s="51">
        <v>38651538.409999996</v>
      </c>
      <c r="U4015" s="51">
        <v>2019</v>
      </c>
    </row>
    <row r="4016" spans="1:21" ht="15.5">
      <c r="A4016" s="51">
        <v>542</v>
      </c>
      <c r="B4016" s="51" t="s">
        <v>1177</v>
      </c>
      <c r="C4016" s="51" t="s">
        <v>373</v>
      </c>
      <c r="D4016" s="51" t="str">
        <f t="shared" si="62"/>
        <v>NGDPDPCKorea</v>
      </c>
      <c r="E4016" s="51" t="s">
        <v>193</v>
      </c>
      <c r="F4016" s="51" t="s">
        <v>370</v>
      </c>
      <c r="G4016" s="51" t="s">
        <v>374</v>
      </c>
      <c r="H4016" s="51" t="s">
        <v>352</v>
      </c>
      <c r="I4016" s="51" t="s">
        <v>333</v>
      </c>
      <c r="J4016" s="51" t="s">
        <v>372</v>
      </c>
      <c r="K4016" s="51">
        <v>25459.17</v>
      </c>
      <c r="L4016" s="51">
        <v>27179.52</v>
      </c>
      <c r="M4016" s="51">
        <v>29252.93</v>
      </c>
      <c r="N4016" s="51">
        <v>28737.439999999999</v>
      </c>
      <c r="O4016" s="51">
        <v>29274.23</v>
      </c>
      <c r="P4016" s="51">
        <v>31600.73</v>
      </c>
      <c r="Q4016" s="51">
        <v>33433.17</v>
      </c>
      <c r="R4016" s="51">
        <v>31846.28</v>
      </c>
      <c r="S4016" s="51">
        <v>31496.77</v>
      </c>
      <c r="T4016" s="51">
        <v>34865.72</v>
      </c>
      <c r="U4016" s="51">
        <v>2019</v>
      </c>
    </row>
    <row r="4017" spans="1:21" ht="15.5">
      <c r="A4017" s="51">
        <v>542</v>
      </c>
      <c r="B4017" s="51" t="s">
        <v>1177</v>
      </c>
      <c r="C4017" s="51" t="s">
        <v>375</v>
      </c>
      <c r="D4017" s="51" t="str">
        <f t="shared" si="62"/>
        <v>PPPPCKorea</v>
      </c>
      <c r="E4017" s="51" t="s">
        <v>193</v>
      </c>
      <c r="F4017" s="51" t="s">
        <v>370</v>
      </c>
      <c r="G4017" s="51" t="s">
        <v>376</v>
      </c>
      <c r="H4017" s="51" t="s">
        <v>356</v>
      </c>
      <c r="I4017" s="51" t="s">
        <v>333</v>
      </c>
      <c r="J4017" s="51" t="s">
        <v>372</v>
      </c>
      <c r="K4017" s="51">
        <v>33557.120000000003</v>
      </c>
      <c r="L4017" s="51">
        <v>34244.31</v>
      </c>
      <c r="M4017" s="51">
        <v>35324.5</v>
      </c>
      <c r="N4017" s="51">
        <v>37907.5</v>
      </c>
      <c r="O4017" s="51">
        <v>39567.019999999997</v>
      </c>
      <c r="P4017" s="51">
        <v>41001.06</v>
      </c>
      <c r="Q4017" s="51">
        <v>43001.29</v>
      </c>
      <c r="R4017" s="51">
        <v>44573.14</v>
      </c>
      <c r="S4017" s="51">
        <v>44620.99</v>
      </c>
      <c r="T4017" s="51">
        <v>47026.62</v>
      </c>
      <c r="U4017" s="51">
        <v>2019</v>
      </c>
    </row>
    <row r="4018" spans="1:21" ht="15.5">
      <c r="A4018" s="51">
        <v>542</v>
      </c>
      <c r="B4018" s="51" t="s">
        <v>1177</v>
      </c>
      <c r="C4018" s="51" t="s">
        <v>377</v>
      </c>
      <c r="D4018" s="51" t="str">
        <f t="shared" si="62"/>
        <v>NGAP_NPGDPKorea</v>
      </c>
      <c r="E4018" s="51" t="s">
        <v>193</v>
      </c>
      <c r="F4018" s="51" t="s">
        <v>378</v>
      </c>
      <c r="G4018" s="51" t="s">
        <v>379</v>
      </c>
      <c r="H4018" s="51" t="s">
        <v>380</v>
      </c>
      <c r="I4018" s="51"/>
      <c r="J4018" s="51" t="s">
        <v>348</v>
      </c>
      <c r="K4018" s="51">
        <v>-0.40799999999999997</v>
      </c>
      <c r="L4018" s="51">
        <v>-0.50700000000000001</v>
      </c>
      <c r="M4018" s="51">
        <v>-0.58799999999999997</v>
      </c>
      <c r="N4018" s="51">
        <v>-0.85099999999999998</v>
      </c>
      <c r="O4018" s="51">
        <v>-0.80100000000000005</v>
      </c>
      <c r="P4018" s="51">
        <v>-0.442</v>
      </c>
      <c r="Q4018" s="51">
        <v>-0.28299999999999997</v>
      </c>
      <c r="R4018" s="51">
        <v>-0.79700000000000004</v>
      </c>
      <c r="S4018" s="51">
        <v>-2.673</v>
      </c>
      <c r="T4018" s="51">
        <v>-1.65</v>
      </c>
      <c r="U4018" s="51">
        <v>2020</v>
      </c>
    </row>
    <row r="4019" spans="1:21" ht="15.5">
      <c r="A4019" s="51">
        <v>542</v>
      </c>
      <c r="B4019" s="51" t="s">
        <v>1177</v>
      </c>
      <c r="C4019" s="51" t="s">
        <v>381</v>
      </c>
      <c r="D4019" s="51" t="str">
        <f t="shared" si="62"/>
        <v>PPPSHKorea</v>
      </c>
      <c r="E4019" s="51" t="s">
        <v>193</v>
      </c>
      <c r="F4019" s="51" t="s">
        <v>382</v>
      </c>
      <c r="G4019" s="51" t="s">
        <v>383</v>
      </c>
      <c r="H4019" s="51" t="s">
        <v>384</v>
      </c>
      <c r="I4019" s="51"/>
      <c r="J4019" s="51" t="s">
        <v>353</v>
      </c>
      <c r="K4019" s="51">
        <v>1.6819999999999999</v>
      </c>
      <c r="L4019" s="51">
        <v>1.6439999999999999</v>
      </c>
      <c r="M4019" s="51">
        <v>1.645</v>
      </c>
      <c r="N4019" s="51">
        <v>1.738</v>
      </c>
      <c r="O4019" s="51">
        <v>1.754</v>
      </c>
      <c r="P4019" s="51">
        <v>1.7310000000000001</v>
      </c>
      <c r="Q4019" s="51">
        <v>1.7210000000000001</v>
      </c>
      <c r="R4019" s="51">
        <v>1.71</v>
      </c>
      <c r="S4019" s="51">
        <v>1.7549999999999999</v>
      </c>
      <c r="T4019" s="51">
        <v>1.7170000000000001</v>
      </c>
      <c r="U4019" s="51">
        <v>2020</v>
      </c>
    </row>
    <row r="4020" spans="1:21" ht="15.5">
      <c r="A4020" s="51">
        <v>542</v>
      </c>
      <c r="B4020" s="51" t="s">
        <v>1177</v>
      </c>
      <c r="C4020" s="51" t="s">
        <v>385</v>
      </c>
      <c r="D4020" s="51" t="str">
        <f t="shared" si="62"/>
        <v>PPPEXKorea</v>
      </c>
      <c r="E4020" s="51" t="s">
        <v>193</v>
      </c>
      <c r="F4020" s="51" t="s">
        <v>386</v>
      </c>
      <c r="G4020" s="51" t="s">
        <v>387</v>
      </c>
      <c r="H4020" s="51" t="s">
        <v>388</v>
      </c>
      <c r="I4020" s="51"/>
      <c r="J4020" s="51" t="s">
        <v>353</v>
      </c>
      <c r="K4020" s="51">
        <v>854.88699999999994</v>
      </c>
      <c r="L4020" s="51">
        <v>869.08100000000002</v>
      </c>
      <c r="M4020" s="51">
        <v>871.87800000000004</v>
      </c>
      <c r="N4020" s="51">
        <v>857.36800000000005</v>
      </c>
      <c r="O4020" s="51">
        <v>858.99300000000005</v>
      </c>
      <c r="P4020" s="51">
        <v>871.69600000000003</v>
      </c>
      <c r="Q4020" s="51">
        <v>855.36900000000003</v>
      </c>
      <c r="R4020" s="51">
        <v>832.61599999999999</v>
      </c>
      <c r="S4020" s="51">
        <v>832.94100000000003</v>
      </c>
      <c r="T4020" s="51">
        <v>821.90800000000002</v>
      </c>
      <c r="U4020" s="51">
        <v>2020</v>
      </c>
    </row>
    <row r="4021" spans="1:21" ht="15.5">
      <c r="A4021" s="51">
        <v>542</v>
      </c>
      <c r="B4021" s="51" t="s">
        <v>1177</v>
      </c>
      <c r="C4021" s="51" t="s">
        <v>389</v>
      </c>
      <c r="D4021" s="51" t="str">
        <f t="shared" si="62"/>
        <v>NID_NGDPKorea</v>
      </c>
      <c r="E4021" s="51" t="s">
        <v>193</v>
      </c>
      <c r="F4021" s="51" t="s">
        <v>390</v>
      </c>
      <c r="G4021" s="51" t="s">
        <v>391</v>
      </c>
      <c r="H4021" s="51" t="s">
        <v>392</v>
      </c>
      <c r="I4021" s="51"/>
      <c r="J4021" s="51" t="s">
        <v>1178</v>
      </c>
      <c r="K4021" s="51">
        <v>31.317</v>
      </c>
      <c r="L4021" s="51">
        <v>29.885000000000002</v>
      </c>
      <c r="M4021" s="51">
        <v>29.79</v>
      </c>
      <c r="N4021" s="51">
        <v>29.529</v>
      </c>
      <c r="O4021" s="51">
        <v>30.143000000000001</v>
      </c>
      <c r="P4021" s="51">
        <v>32.287999999999997</v>
      </c>
      <c r="Q4021" s="51">
        <v>31.486999999999998</v>
      </c>
      <c r="R4021" s="51">
        <v>31.347999999999999</v>
      </c>
      <c r="S4021" s="51">
        <v>31.641999999999999</v>
      </c>
      <c r="T4021" s="51">
        <v>32.634</v>
      </c>
      <c r="U4021" s="51">
        <v>2020</v>
      </c>
    </row>
    <row r="4022" spans="1:21" ht="15.5">
      <c r="A4022" s="51">
        <v>542</v>
      </c>
      <c r="B4022" s="51" t="s">
        <v>1177</v>
      </c>
      <c r="C4022" s="51" t="s">
        <v>393</v>
      </c>
      <c r="D4022" s="51" t="str">
        <f t="shared" si="62"/>
        <v>NGSD_NGDPKorea</v>
      </c>
      <c r="E4022" s="51" t="s">
        <v>193</v>
      </c>
      <c r="F4022" s="51" t="s">
        <v>394</v>
      </c>
      <c r="G4022" s="51" t="s">
        <v>395</v>
      </c>
      <c r="H4022" s="51" t="s">
        <v>392</v>
      </c>
      <c r="I4022" s="51"/>
      <c r="J4022" s="51" t="s">
        <v>1178</v>
      </c>
      <c r="K4022" s="51">
        <v>35.134</v>
      </c>
      <c r="L4022" s="51">
        <v>35.521999999999998</v>
      </c>
      <c r="M4022" s="51">
        <v>35.384</v>
      </c>
      <c r="N4022" s="51">
        <v>36.700000000000003</v>
      </c>
      <c r="O4022" s="51">
        <v>36.673999999999999</v>
      </c>
      <c r="P4022" s="51">
        <v>36.923000000000002</v>
      </c>
      <c r="Q4022" s="51">
        <v>35.976999999999997</v>
      </c>
      <c r="R4022" s="51">
        <v>34.972000000000001</v>
      </c>
      <c r="S4022" s="51">
        <v>36.258000000000003</v>
      </c>
      <c r="T4022" s="51">
        <v>36.874000000000002</v>
      </c>
      <c r="U4022" s="51">
        <v>2020</v>
      </c>
    </row>
    <row r="4023" spans="1:21" ht="15.5">
      <c r="A4023" s="51">
        <v>542</v>
      </c>
      <c r="B4023" s="51" t="s">
        <v>1177</v>
      </c>
      <c r="C4023" s="51" t="s">
        <v>396</v>
      </c>
      <c r="D4023" s="51" t="str">
        <f t="shared" si="62"/>
        <v>PCPIKorea</v>
      </c>
      <c r="E4023" s="51" t="s">
        <v>193</v>
      </c>
      <c r="F4023" s="51" t="s">
        <v>397</v>
      </c>
      <c r="G4023" s="51" t="s">
        <v>398</v>
      </c>
      <c r="H4023" s="51" t="s">
        <v>360</v>
      </c>
      <c r="I4023" s="51"/>
      <c r="J4023" s="51" t="s">
        <v>1179</v>
      </c>
      <c r="K4023" s="51">
        <v>96.789000000000001</v>
      </c>
      <c r="L4023" s="51">
        <v>98.048000000000002</v>
      </c>
      <c r="M4023" s="51">
        <v>99.298000000000002</v>
      </c>
      <c r="N4023" s="51">
        <v>99.998999999999995</v>
      </c>
      <c r="O4023" s="51">
        <v>100.971</v>
      </c>
      <c r="P4023" s="51">
        <v>102.934</v>
      </c>
      <c r="Q4023" s="51">
        <v>104.453</v>
      </c>
      <c r="R4023" s="51">
        <v>104.85299999999999</v>
      </c>
      <c r="S4023" s="51">
        <v>105.417</v>
      </c>
      <c r="T4023" s="51">
        <v>106.84699999999999</v>
      </c>
      <c r="U4023" s="51">
        <v>2020</v>
      </c>
    </row>
    <row r="4024" spans="1:21" ht="15.5">
      <c r="A4024" s="51">
        <v>542</v>
      </c>
      <c r="B4024" s="51" t="s">
        <v>1177</v>
      </c>
      <c r="C4024" s="51" t="s">
        <v>400</v>
      </c>
      <c r="D4024" s="51" t="str">
        <f t="shared" si="62"/>
        <v>PCPIPCHKorea</v>
      </c>
      <c r="E4024" s="51" t="s">
        <v>193</v>
      </c>
      <c r="F4024" s="51" t="s">
        <v>397</v>
      </c>
      <c r="G4024" s="51" t="s">
        <v>401</v>
      </c>
      <c r="H4024" s="51" t="s">
        <v>347</v>
      </c>
      <c r="I4024" s="51"/>
      <c r="J4024" s="51" t="s">
        <v>402</v>
      </c>
      <c r="K4024" s="51">
        <v>2.1869999999999998</v>
      </c>
      <c r="L4024" s="51">
        <v>1.3009999999999999</v>
      </c>
      <c r="M4024" s="51">
        <v>1.2749999999999999</v>
      </c>
      <c r="N4024" s="51">
        <v>0.70599999999999996</v>
      </c>
      <c r="O4024" s="51">
        <v>0.97199999999999998</v>
      </c>
      <c r="P4024" s="51">
        <v>1.944</v>
      </c>
      <c r="Q4024" s="51">
        <v>1.476</v>
      </c>
      <c r="R4024" s="51">
        <v>0.38300000000000001</v>
      </c>
      <c r="S4024" s="51">
        <v>0.53700000000000003</v>
      </c>
      <c r="T4024" s="51">
        <v>1.357</v>
      </c>
      <c r="U4024" s="51">
        <v>2020</v>
      </c>
    </row>
    <row r="4025" spans="1:21" ht="15.5">
      <c r="A4025" s="51">
        <v>542</v>
      </c>
      <c r="B4025" s="51" t="s">
        <v>1177</v>
      </c>
      <c r="C4025" s="51" t="s">
        <v>403</v>
      </c>
      <c r="D4025" s="51" t="str">
        <f t="shared" si="62"/>
        <v>PCPIEKorea</v>
      </c>
      <c r="E4025" s="51" t="s">
        <v>193</v>
      </c>
      <c r="F4025" s="51" t="s">
        <v>404</v>
      </c>
      <c r="G4025" s="51" t="s">
        <v>405</v>
      </c>
      <c r="H4025" s="51" t="s">
        <v>360</v>
      </c>
      <c r="I4025" s="51"/>
      <c r="J4025" s="51" t="s">
        <v>1179</v>
      </c>
      <c r="K4025" s="51">
        <v>97.168000000000006</v>
      </c>
      <c r="L4025" s="51">
        <v>98.278999999999996</v>
      </c>
      <c r="M4025" s="51">
        <v>99.097999999999999</v>
      </c>
      <c r="N4025" s="51">
        <v>100.22</v>
      </c>
      <c r="O4025" s="51">
        <v>101.56</v>
      </c>
      <c r="P4025" s="51">
        <v>102.99</v>
      </c>
      <c r="Q4025" s="51">
        <v>104.35</v>
      </c>
      <c r="R4025" s="51">
        <v>105.12</v>
      </c>
      <c r="S4025" s="51">
        <v>105.67</v>
      </c>
      <c r="T4025" s="51">
        <v>106.98</v>
      </c>
      <c r="U4025" s="51">
        <v>2020</v>
      </c>
    </row>
    <row r="4026" spans="1:21" ht="15.5">
      <c r="A4026" s="51">
        <v>542</v>
      </c>
      <c r="B4026" s="51" t="s">
        <v>1177</v>
      </c>
      <c r="C4026" s="51" t="s">
        <v>406</v>
      </c>
      <c r="D4026" s="51" t="str">
        <f t="shared" si="62"/>
        <v>PCPIEPCHKorea</v>
      </c>
      <c r="E4026" s="51" t="s">
        <v>193</v>
      </c>
      <c r="F4026" s="51" t="s">
        <v>404</v>
      </c>
      <c r="G4026" s="51" t="s">
        <v>407</v>
      </c>
      <c r="H4026" s="51" t="s">
        <v>347</v>
      </c>
      <c r="I4026" s="51"/>
      <c r="J4026" s="51" t="s">
        <v>408</v>
      </c>
      <c r="K4026" s="51">
        <v>1.4259999999999999</v>
      </c>
      <c r="L4026" s="51">
        <v>1.143</v>
      </c>
      <c r="M4026" s="51">
        <v>0.83299999999999996</v>
      </c>
      <c r="N4026" s="51">
        <v>1.1319999999999999</v>
      </c>
      <c r="O4026" s="51">
        <v>1.337</v>
      </c>
      <c r="P4026" s="51">
        <v>1.4079999999999999</v>
      </c>
      <c r="Q4026" s="51">
        <v>1.321</v>
      </c>
      <c r="R4026" s="51">
        <v>0.73799999999999999</v>
      </c>
      <c r="S4026" s="51">
        <v>0.52300000000000002</v>
      </c>
      <c r="T4026" s="51">
        <v>1.24</v>
      </c>
      <c r="U4026" s="51">
        <v>2020</v>
      </c>
    </row>
    <row r="4027" spans="1:21" ht="15.5">
      <c r="A4027" s="51">
        <v>542</v>
      </c>
      <c r="B4027" s="51" t="s">
        <v>1177</v>
      </c>
      <c r="C4027" s="51" t="s">
        <v>409</v>
      </c>
      <c r="D4027" s="51" t="str">
        <f t="shared" si="62"/>
        <v>FLIBOR6Korea</v>
      </c>
      <c r="E4027" s="51" t="s">
        <v>193</v>
      </c>
      <c r="F4027" s="51" t="s">
        <v>410</v>
      </c>
      <c r="G4027" s="51"/>
      <c r="H4027" s="51" t="s">
        <v>384</v>
      </c>
      <c r="I4027" s="51"/>
      <c r="J4027" s="51"/>
      <c r="K4027" s="51"/>
      <c r="L4027" s="51"/>
      <c r="M4027" s="51"/>
      <c r="N4027" s="51"/>
      <c r="O4027" s="51"/>
      <c r="P4027" s="51"/>
      <c r="Q4027" s="51"/>
      <c r="R4027" s="51"/>
      <c r="S4027" s="51"/>
      <c r="T4027" s="51"/>
      <c r="U4027" s="51"/>
    </row>
    <row r="4028" spans="1:21" ht="15.5">
      <c r="A4028" s="51">
        <v>542</v>
      </c>
      <c r="B4028" s="51" t="s">
        <v>1177</v>
      </c>
      <c r="C4028" s="51" t="s">
        <v>411</v>
      </c>
      <c r="D4028" s="51" t="str">
        <f t="shared" si="62"/>
        <v>TM_RPCHKorea</v>
      </c>
      <c r="E4028" s="51" t="s">
        <v>193</v>
      </c>
      <c r="F4028" s="51" t="s">
        <v>412</v>
      </c>
      <c r="G4028" s="51" t="s">
        <v>413</v>
      </c>
      <c r="H4028" s="51" t="s">
        <v>347</v>
      </c>
      <c r="I4028" s="51"/>
      <c r="J4028" s="51" t="s">
        <v>1180</v>
      </c>
      <c r="K4028" s="51">
        <v>2.5680000000000001</v>
      </c>
      <c r="L4028" s="51">
        <v>1.64</v>
      </c>
      <c r="M4028" s="51">
        <v>1.2629999999999999</v>
      </c>
      <c r="N4028" s="51">
        <v>2.113</v>
      </c>
      <c r="O4028" s="51">
        <v>5.1749999999999998</v>
      </c>
      <c r="P4028" s="51">
        <v>8.8569999999999993</v>
      </c>
      <c r="Q4028" s="51">
        <v>1.7130000000000001</v>
      </c>
      <c r="R4028" s="51">
        <v>-0.63500000000000001</v>
      </c>
      <c r="S4028" s="51">
        <v>-3.7709999999999999</v>
      </c>
      <c r="T4028" s="51">
        <v>6.8460000000000001</v>
      </c>
      <c r="U4028" s="51">
        <v>2020</v>
      </c>
    </row>
    <row r="4029" spans="1:21" ht="15.5">
      <c r="A4029" s="51">
        <v>542</v>
      </c>
      <c r="B4029" s="51" t="s">
        <v>1177</v>
      </c>
      <c r="C4029" s="51" t="s">
        <v>415</v>
      </c>
      <c r="D4029" s="51" t="str">
        <f t="shared" si="62"/>
        <v>TMG_RPCHKorea</v>
      </c>
      <c r="E4029" s="51" t="s">
        <v>193</v>
      </c>
      <c r="F4029" s="51" t="s">
        <v>416</v>
      </c>
      <c r="G4029" s="51" t="s">
        <v>417</v>
      </c>
      <c r="H4029" s="51" t="s">
        <v>347</v>
      </c>
      <c r="I4029" s="51"/>
      <c r="J4029" s="51" t="s">
        <v>1180</v>
      </c>
      <c r="K4029" s="51">
        <v>2.1240000000000001</v>
      </c>
      <c r="L4029" s="51">
        <v>1.218</v>
      </c>
      <c r="M4029" s="51">
        <v>0.28299999999999997</v>
      </c>
      <c r="N4029" s="51">
        <v>0.67300000000000004</v>
      </c>
      <c r="O4029" s="51">
        <v>3.9129999999999998</v>
      </c>
      <c r="P4029" s="51">
        <v>8.8490000000000002</v>
      </c>
      <c r="Q4029" s="51">
        <v>2.0190000000000001</v>
      </c>
      <c r="R4029" s="51">
        <v>-0.75</v>
      </c>
      <c r="S4029" s="51">
        <v>-7.3999999999999996E-2</v>
      </c>
      <c r="T4029" s="51">
        <v>7.8739999999999997</v>
      </c>
      <c r="U4029" s="51">
        <v>2020</v>
      </c>
    </row>
    <row r="4030" spans="1:21" ht="15.5">
      <c r="A4030" s="51">
        <v>542</v>
      </c>
      <c r="B4030" s="51" t="s">
        <v>1177</v>
      </c>
      <c r="C4030" s="51" t="s">
        <v>418</v>
      </c>
      <c r="D4030" s="51" t="str">
        <f t="shared" si="62"/>
        <v>TX_RPCHKorea</v>
      </c>
      <c r="E4030" s="51" t="s">
        <v>193</v>
      </c>
      <c r="F4030" s="51" t="s">
        <v>419</v>
      </c>
      <c r="G4030" s="51" t="s">
        <v>420</v>
      </c>
      <c r="H4030" s="51" t="s">
        <v>347</v>
      </c>
      <c r="I4030" s="51"/>
      <c r="J4030" s="51" t="s">
        <v>1180</v>
      </c>
      <c r="K4030" s="51">
        <v>5.7930000000000001</v>
      </c>
      <c r="L4030" s="51">
        <v>3.82</v>
      </c>
      <c r="M4030" s="51">
        <v>2.0960000000000001</v>
      </c>
      <c r="N4030" s="51">
        <v>0.23400000000000001</v>
      </c>
      <c r="O4030" s="51">
        <v>2.3719999999999999</v>
      </c>
      <c r="P4030" s="51">
        <v>2.48</v>
      </c>
      <c r="Q4030" s="51">
        <v>3.976</v>
      </c>
      <c r="R4030" s="51">
        <v>1.718</v>
      </c>
      <c r="S4030" s="51">
        <v>-2.4590000000000001</v>
      </c>
      <c r="T4030" s="51">
        <v>10.568</v>
      </c>
      <c r="U4030" s="51">
        <v>2020</v>
      </c>
    </row>
    <row r="4031" spans="1:21" ht="15.5">
      <c r="A4031" s="51">
        <v>542</v>
      </c>
      <c r="B4031" s="51" t="s">
        <v>1177</v>
      </c>
      <c r="C4031" s="51" t="s">
        <v>421</v>
      </c>
      <c r="D4031" s="51" t="str">
        <f t="shared" si="62"/>
        <v>TXG_RPCHKorea</v>
      </c>
      <c r="E4031" s="51" t="s">
        <v>193</v>
      </c>
      <c r="F4031" s="51" t="s">
        <v>422</v>
      </c>
      <c r="G4031" s="51" t="s">
        <v>423</v>
      </c>
      <c r="H4031" s="51" t="s">
        <v>347</v>
      </c>
      <c r="I4031" s="51"/>
      <c r="J4031" s="51" t="s">
        <v>1180</v>
      </c>
      <c r="K4031" s="51">
        <v>5.0259999999999998</v>
      </c>
      <c r="L4031" s="51">
        <v>3.919</v>
      </c>
      <c r="M4031" s="51">
        <v>1.117</v>
      </c>
      <c r="N4031" s="51">
        <v>-0.30299999999999999</v>
      </c>
      <c r="O4031" s="51">
        <v>1.982</v>
      </c>
      <c r="P4031" s="51">
        <v>4.4080000000000004</v>
      </c>
      <c r="Q4031" s="51">
        <v>3.2669999999999999</v>
      </c>
      <c r="R4031" s="51">
        <v>0.54600000000000004</v>
      </c>
      <c r="S4031" s="51">
        <v>-0.48</v>
      </c>
      <c r="T4031" s="51">
        <v>11.436</v>
      </c>
      <c r="U4031" s="51">
        <v>2020</v>
      </c>
    </row>
    <row r="4032" spans="1:21" ht="15.5">
      <c r="A4032" s="51">
        <v>542</v>
      </c>
      <c r="B4032" s="51" t="s">
        <v>1177</v>
      </c>
      <c r="C4032" s="51" t="s">
        <v>424</v>
      </c>
      <c r="D4032" s="51" t="str">
        <f t="shared" si="62"/>
        <v>LURKorea</v>
      </c>
      <c r="E4032" s="51" t="s">
        <v>193</v>
      </c>
      <c r="F4032" s="51" t="s">
        <v>425</v>
      </c>
      <c r="G4032" s="51" t="s">
        <v>426</v>
      </c>
      <c r="H4032" s="51" t="s">
        <v>427</v>
      </c>
      <c r="I4032" s="51"/>
      <c r="J4032" s="51" t="s">
        <v>1181</v>
      </c>
      <c r="K4032" s="51">
        <v>3.2250000000000001</v>
      </c>
      <c r="L4032" s="51">
        <v>3.1</v>
      </c>
      <c r="M4032" s="51">
        <v>3.492</v>
      </c>
      <c r="N4032" s="51">
        <v>3.5920000000000001</v>
      </c>
      <c r="O4032" s="51">
        <v>3.6749999999999998</v>
      </c>
      <c r="P4032" s="51">
        <v>3.6829999999999998</v>
      </c>
      <c r="Q4032" s="51">
        <v>3.8330000000000002</v>
      </c>
      <c r="R4032" s="51">
        <v>3.7829999999999999</v>
      </c>
      <c r="S4032" s="51">
        <v>3.9420000000000002</v>
      </c>
      <c r="T4032" s="51">
        <v>4.5999999999999996</v>
      </c>
      <c r="U4032" s="51">
        <v>2020</v>
      </c>
    </row>
    <row r="4033" spans="1:21" ht="15.5">
      <c r="A4033" s="51">
        <v>542</v>
      </c>
      <c r="B4033" s="51" t="s">
        <v>1177</v>
      </c>
      <c r="C4033" s="51" t="s">
        <v>428</v>
      </c>
      <c r="D4033" s="51" t="str">
        <f t="shared" si="62"/>
        <v>LEKorea</v>
      </c>
      <c r="E4033" s="51" t="s">
        <v>193</v>
      </c>
      <c r="F4033" s="51" t="s">
        <v>429</v>
      </c>
      <c r="G4033" s="51" t="s">
        <v>430</v>
      </c>
      <c r="H4033" s="51" t="s">
        <v>431</v>
      </c>
      <c r="I4033" s="51" t="s">
        <v>432</v>
      </c>
      <c r="J4033" s="51" t="s">
        <v>1181</v>
      </c>
      <c r="K4033" s="51">
        <v>24.954999999999998</v>
      </c>
      <c r="L4033" s="51">
        <v>25.298999999999999</v>
      </c>
      <c r="M4033" s="51">
        <v>25.896999999999998</v>
      </c>
      <c r="N4033" s="51">
        <v>26.178000000000001</v>
      </c>
      <c r="O4033" s="51">
        <v>26.408999999999999</v>
      </c>
      <c r="P4033" s="51">
        <v>26.725000000000001</v>
      </c>
      <c r="Q4033" s="51">
        <v>26.821999999999999</v>
      </c>
      <c r="R4033" s="51">
        <v>27.123000000000001</v>
      </c>
      <c r="S4033" s="51">
        <v>26.904</v>
      </c>
      <c r="T4033" s="51">
        <v>27.091000000000001</v>
      </c>
      <c r="U4033" s="51">
        <v>2020</v>
      </c>
    </row>
    <row r="4034" spans="1:21" ht="15.5">
      <c r="A4034" s="51">
        <v>542</v>
      </c>
      <c r="B4034" s="51" t="s">
        <v>1177</v>
      </c>
      <c r="C4034" s="51" t="s">
        <v>433</v>
      </c>
      <c r="D4034" s="51" t="str">
        <f t="shared" si="62"/>
        <v>LPKorea</v>
      </c>
      <c r="E4034" s="51" t="s">
        <v>193</v>
      </c>
      <c r="F4034" s="51" t="s">
        <v>434</v>
      </c>
      <c r="G4034" s="51" t="s">
        <v>435</v>
      </c>
      <c r="H4034" s="51" t="s">
        <v>431</v>
      </c>
      <c r="I4034" s="51" t="s">
        <v>432</v>
      </c>
      <c r="J4034" s="51" t="s">
        <v>1182</v>
      </c>
      <c r="K4034" s="51">
        <v>50.2</v>
      </c>
      <c r="L4034" s="51">
        <v>50.429000000000002</v>
      </c>
      <c r="M4034" s="51">
        <v>50.747</v>
      </c>
      <c r="N4034" s="51">
        <v>51.015000000000001</v>
      </c>
      <c r="O4034" s="51">
        <v>51.218000000000004</v>
      </c>
      <c r="P4034" s="51">
        <v>51.362000000000002</v>
      </c>
      <c r="Q4034" s="51">
        <v>51.606999999999999</v>
      </c>
      <c r="R4034" s="51">
        <v>51.709000000000003</v>
      </c>
      <c r="S4034" s="51">
        <v>51.779000000000003</v>
      </c>
      <c r="T4034" s="51">
        <v>51.819000000000003</v>
      </c>
      <c r="U4034" s="51">
        <v>2019</v>
      </c>
    </row>
    <row r="4035" spans="1:21" ht="15.5">
      <c r="A4035" s="51">
        <v>542</v>
      </c>
      <c r="B4035" s="51" t="s">
        <v>1177</v>
      </c>
      <c r="C4035" s="51" t="s">
        <v>437</v>
      </c>
      <c r="D4035" s="51" t="str">
        <f t="shared" ref="D4035:D4098" si="63">C4035&amp;E4035</f>
        <v>GGRKorea</v>
      </c>
      <c r="E4035" s="51" t="s">
        <v>193</v>
      </c>
      <c r="F4035" s="51" t="s">
        <v>438</v>
      </c>
      <c r="G4035" s="51" t="s">
        <v>439</v>
      </c>
      <c r="H4035" s="51" t="s">
        <v>342</v>
      </c>
      <c r="I4035" s="51" t="s">
        <v>343</v>
      </c>
      <c r="J4035" s="51" t="s">
        <v>1183</v>
      </c>
      <c r="K4035" s="51">
        <v>304677.45</v>
      </c>
      <c r="L4035" s="51">
        <v>308023.65000000002</v>
      </c>
      <c r="M4035" s="51">
        <v>315003.15000000002</v>
      </c>
      <c r="N4035" s="51">
        <v>335911</v>
      </c>
      <c r="O4035" s="51">
        <v>367888</v>
      </c>
      <c r="P4035" s="51">
        <v>400659</v>
      </c>
      <c r="Q4035" s="51">
        <v>435558</v>
      </c>
      <c r="R4035" s="51">
        <v>441148</v>
      </c>
      <c r="S4035" s="51">
        <v>439281.46</v>
      </c>
      <c r="T4035" s="51">
        <v>455394.09</v>
      </c>
      <c r="U4035" s="51">
        <v>2019</v>
      </c>
    </row>
    <row r="4036" spans="1:21" ht="15.5">
      <c r="A4036" s="51">
        <v>542</v>
      </c>
      <c r="B4036" s="51" t="s">
        <v>1177</v>
      </c>
      <c r="C4036" s="51" t="s">
        <v>441</v>
      </c>
      <c r="D4036" s="51" t="str">
        <f t="shared" si="63"/>
        <v>GGR_NGDPKorea</v>
      </c>
      <c r="E4036" s="51" t="s">
        <v>193</v>
      </c>
      <c r="F4036" s="51" t="s">
        <v>438</v>
      </c>
      <c r="G4036" s="51" t="s">
        <v>439</v>
      </c>
      <c r="H4036" s="51" t="s">
        <v>392</v>
      </c>
      <c r="I4036" s="51"/>
      <c r="J4036" s="51" t="s">
        <v>442</v>
      </c>
      <c r="K4036" s="51">
        <v>21.157</v>
      </c>
      <c r="L4036" s="51">
        <v>20.524000000000001</v>
      </c>
      <c r="M4036" s="51">
        <v>20.155000000000001</v>
      </c>
      <c r="N4036" s="51">
        <v>20.260000000000002</v>
      </c>
      <c r="O4036" s="51">
        <v>21.134</v>
      </c>
      <c r="P4036" s="51">
        <v>21.826000000000001</v>
      </c>
      <c r="Q4036" s="51">
        <v>22.946000000000002</v>
      </c>
      <c r="R4036" s="51">
        <v>22.988</v>
      </c>
      <c r="S4036" s="51">
        <v>22.826000000000001</v>
      </c>
      <c r="T4036" s="51">
        <v>22.736999999999998</v>
      </c>
      <c r="U4036" s="51">
        <v>2019</v>
      </c>
    </row>
    <row r="4037" spans="1:21" ht="15.5">
      <c r="A4037" s="51">
        <v>542</v>
      </c>
      <c r="B4037" s="51" t="s">
        <v>1177</v>
      </c>
      <c r="C4037" s="51" t="s">
        <v>443</v>
      </c>
      <c r="D4037" s="51" t="str">
        <f t="shared" si="63"/>
        <v>GGXKorea</v>
      </c>
      <c r="E4037" s="51" t="s">
        <v>193</v>
      </c>
      <c r="F4037" s="51" t="s">
        <v>444</v>
      </c>
      <c r="G4037" s="51" t="s">
        <v>445</v>
      </c>
      <c r="H4037" s="51" t="s">
        <v>342</v>
      </c>
      <c r="I4037" s="51" t="s">
        <v>343</v>
      </c>
      <c r="J4037" s="51" t="s">
        <v>1183</v>
      </c>
      <c r="K4037" s="51">
        <v>283219</v>
      </c>
      <c r="L4037" s="51">
        <v>298734</v>
      </c>
      <c r="M4037" s="51">
        <v>308797</v>
      </c>
      <c r="N4037" s="51">
        <v>327262</v>
      </c>
      <c r="O4037" s="51">
        <v>339236</v>
      </c>
      <c r="P4037" s="51">
        <v>360492</v>
      </c>
      <c r="Q4037" s="51">
        <v>386907</v>
      </c>
      <c r="R4037" s="51">
        <v>433993</v>
      </c>
      <c r="S4037" s="51">
        <v>493260.39</v>
      </c>
      <c r="T4037" s="51">
        <v>513223</v>
      </c>
      <c r="U4037" s="51">
        <v>2019</v>
      </c>
    </row>
    <row r="4038" spans="1:21" ht="15.5">
      <c r="A4038" s="51">
        <v>542</v>
      </c>
      <c r="B4038" s="51" t="s">
        <v>1177</v>
      </c>
      <c r="C4038" s="51" t="s">
        <v>446</v>
      </c>
      <c r="D4038" s="51" t="str">
        <f t="shared" si="63"/>
        <v>GGX_NGDPKorea</v>
      </c>
      <c r="E4038" s="51" t="s">
        <v>193</v>
      </c>
      <c r="F4038" s="51" t="s">
        <v>444</v>
      </c>
      <c r="G4038" s="51" t="s">
        <v>445</v>
      </c>
      <c r="H4038" s="51" t="s">
        <v>392</v>
      </c>
      <c r="I4038" s="51"/>
      <c r="J4038" s="51" t="s">
        <v>447</v>
      </c>
      <c r="K4038" s="51">
        <v>19.666</v>
      </c>
      <c r="L4038" s="51">
        <v>19.905000000000001</v>
      </c>
      <c r="M4038" s="51">
        <v>19.757999999999999</v>
      </c>
      <c r="N4038" s="51">
        <v>19.738</v>
      </c>
      <c r="O4038" s="51">
        <v>19.488</v>
      </c>
      <c r="P4038" s="51">
        <v>19.638000000000002</v>
      </c>
      <c r="Q4038" s="51">
        <v>20.382999999999999</v>
      </c>
      <c r="R4038" s="51">
        <v>22.614999999999998</v>
      </c>
      <c r="S4038" s="51">
        <v>25.631</v>
      </c>
      <c r="T4038" s="51">
        <v>25.623999999999999</v>
      </c>
      <c r="U4038" s="51">
        <v>2019</v>
      </c>
    </row>
    <row r="4039" spans="1:21" ht="15.5">
      <c r="A4039" s="51">
        <v>542</v>
      </c>
      <c r="B4039" s="51" t="s">
        <v>1177</v>
      </c>
      <c r="C4039" s="51" t="s">
        <v>448</v>
      </c>
      <c r="D4039" s="51" t="str">
        <f t="shared" si="63"/>
        <v>GGXCNLKorea</v>
      </c>
      <c r="E4039" s="51" t="s">
        <v>193</v>
      </c>
      <c r="F4039" s="51" t="s">
        <v>449</v>
      </c>
      <c r="G4039" s="51" t="s">
        <v>450</v>
      </c>
      <c r="H4039" s="51" t="s">
        <v>342</v>
      </c>
      <c r="I4039" s="51" t="s">
        <v>343</v>
      </c>
      <c r="J4039" s="51" t="s">
        <v>1183</v>
      </c>
      <c r="K4039" s="51">
        <v>21458.45</v>
      </c>
      <c r="L4039" s="51">
        <v>9289.65</v>
      </c>
      <c r="M4039" s="51">
        <v>6206.15</v>
      </c>
      <c r="N4039" s="51">
        <v>8649</v>
      </c>
      <c r="O4039" s="51">
        <v>28652</v>
      </c>
      <c r="P4039" s="51">
        <v>40167</v>
      </c>
      <c r="Q4039" s="51">
        <v>48651</v>
      </c>
      <c r="R4039" s="51">
        <v>7155</v>
      </c>
      <c r="S4039" s="51">
        <v>-53978.94</v>
      </c>
      <c r="T4039" s="51">
        <v>-57828.92</v>
      </c>
      <c r="U4039" s="51">
        <v>2019</v>
      </c>
    </row>
    <row r="4040" spans="1:21" ht="15.5">
      <c r="A4040" s="51">
        <v>542</v>
      </c>
      <c r="B4040" s="51" t="s">
        <v>1177</v>
      </c>
      <c r="C4040" s="51" t="s">
        <v>451</v>
      </c>
      <c r="D4040" s="51" t="str">
        <f t="shared" si="63"/>
        <v>GGXCNL_NGDPKorea</v>
      </c>
      <c r="E4040" s="51" t="s">
        <v>193</v>
      </c>
      <c r="F4040" s="51" t="s">
        <v>449</v>
      </c>
      <c r="G4040" s="51" t="s">
        <v>450</v>
      </c>
      <c r="H4040" s="51" t="s">
        <v>392</v>
      </c>
      <c r="I4040" s="51"/>
      <c r="J4040" s="51" t="s">
        <v>452</v>
      </c>
      <c r="K4040" s="51">
        <v>1.49</v>
      </c>
      <c r="L4040" s="51">
        <v>0.61899999999999999</v>
      </c>
      <c r="M4040" s="51">
        <v>0.39700000000000002</v>
      </c>
      <c r="N4040" s="51">
        <v>0.52200000000000002</v>
      </c>
      <c r="O4040" s="51">
        <v>1.6459999999999999</v>
      </c>
      <c r="P4040" s="51">
        <v>2.1880000000000002</v>
      </c>
      <c r="Q4040" s="51">
        <v>2.5630000000000002</v>
      </c>
      <c r="R4040" s="51">
        <v>0.373</v>
      </c>
      <c r="S4040" s="51">
        <v>-2.8050000000000002</v>
      </c>
      <c r="T4040" s="51">
        <v>-2.887</v>
      </c>
      <c r="U4040" s="51">
        <v>2019</v>
      </c>
    </row>
    <row r="4041" spans="1:21" ht="15.5">
      <c r="A4041" s="51">
        <v>542</v>
      </c>
      <c r="B4041" s="51" t="s">
        <v>1177</v>
      </c>
      <c r="C4041" s="51" t="s">
        <v>453</v>
      </c>
      <c r="D4041" s="51" t="str">
        <f t="shared" si="63"/>
        <v>GGSBKorea</v>
      </c>
      <c r="E4041" s="51" t="s">
        <v>193</v>
      </c>
      <c r="F4041" s="51" t="s">
        <v>454</v>
      </c>
      <c r="G4041" s="51" t="s">
        <v>455</v>
      </c>
      <c r="H4041" s="51" t="s">
        <v>342</v>
      </c>
      <c r="I4041" s="51" t="s">
        <v>343</v>
      </c>
      <c r="J4041" s="51" t="s">
        <v>1183</v>
      </c>
      <c r="K4041" s="51">
        <v>22779.02</v>
      </c>
      <c r="L4041" s="51">
        <v>11100.4</v>
      </c>
      <c r="M4041" s="51">
        <v>8280.67</v>
      </c>
      <c r="N4041" s="51">
        <v>12175.96</v>
      </c>
      <c r="O4041" s="51">
        <v>31761.01</v>
      </c>
      <c r="P4041" s="51">
        <v>42064.98</v>
      </c>
      <c r="Q4041" s="51">
        <v>49969.27</v>
      </c>
      <c r="R4041" s="51">
        <v>10945.36</v>
      </c>
      <c r="S4041" s="51">
        <v>-40975.89</v>
      </c>
      <c r="T4041" s="51">
        <v>-49582.75</v>
      </c>
      <c r="U4041" s="51">
        <v>2019</v>
      </c>
    </row>
    <row r="4042" spans="1:21" ht="15.5">
      <c r="A4042" s="51">
        <v>542</v>
      </c>
      <c r="B4042" s="51" t="s">
        <v>1177</v>
      </c>
      <c r="C4042" s="51" t="s">
        <v>456</v>
      </c>
      <c r="D4042" s="51" t="str">
        <f t="shared" si="63"/>
        <v>GGSB_NPGDPKorea</v>
      </c>
      <c r="E4042" s="51" t="s">
        <v>193</v>
      </c>
      <c r="F4042" s="51" t="s">
        <v>454</v>
      </c>
      <c r="G4042" s="51" t="s">
        <v>455</v>
      </c>
      <c r="H4042" s="51" t="s">
        <v>380</v>
      </c>
      <c r="I4042" s="51"/>
      <c r="J4042" s="51" t="s">
        <v>505</v>
      </c>
      <c r="K4042" s="51">
        <v>1.575</v>
      </c>
      <c r="L4042" s="51">
        <v>0.73599999999999999</v>
      </c>
      <c r="M4042" s="51">
        <v>0.52700000000000002</v>
      </c>
      <c r="N4042" s="51">
        <v>0.72799999999999998</v>
      </c>
      <c r="O4042" s="51">
        <v>1.81</v>
      </c>
      <c r="P4042" s="51">
        <v>2.2810000000000001</v>
      </c>
      <c r="Q4042" s="51">
        <v>2.625</v>
      </c>
      <c r="R4042" s="51">
        <v>0.56599999999999995</v>
      </c>
      <c r="S4042" s="51">
        <v>-2.0720000000000001</v>
      </c>
      <c r="T4042" s="51">
        <v>-2.4350000000000001</v>
      </c>
      <c r="U4042" s="51">
        <v>2019</v>
      </c>
    </row>
    <row r="4043" spans="1:21" ht="15.5">
      <c r="A4043" s="51">
        <v>542</v>
      </c>
      <c r="B4043" s="51" t="s">
        <v>1177</v>
      </c>
      <c r="C4043" s="51" t="s">
        <v>457</v>
      </c>
      <c r="D4043" s="51" t="str">
        <f t="shared" si="63"/>
        <v>GGXONLBKorea</v>
      </c>
      <c r="E4043" s="51" t="s">
        <v>193</v>
      </c>
      <c r="F4043" s="51" t="s">
        <v>458</v>
      </c>
      <c r="G4043" s="51" t="s">
        <v>459</v>
      </c>
      <c r="H4043" s="51" t="s">
        <v>342</v>
      </c>
      <c r="I4043" s="51" t="s">
        <v>343</v>
      </c>
      <c r="J4043" s="51" t="s">
        <v>1183</v>
      </c>
      <c r="K4043" s="51">
        <v>14935.75</v>
      </c>
      <c r="L4043" s="51">
        <v>2641.05</v>
      </c>
      <c r="M4043" s="51">
        <v>-503.56299999999999</v>
      </c>
      <c r="N4043" s="51">
        <v>3155.93</v>
      </c>
      <c r="O4043" s="51">
        <v>23651.33</v>
      </c>
      <c r="P4043" s="51">
        <v>33843.18</v>
      </c>
      <c r="Q4043" s="51">
        <v>40776.269999999997</v>
      </c>
      <c r="R4043" s="51">
        <v>-2769.73</v>
      </c>
      <c r="S4043" s="51">
        <v>-63726.18</v>
      </c>
      <c r="T4043" s="51">
        <v>-65048.65</v>
      </c>
      <c r="U4043" s="51">
        <v>2019</v>
      </c>
    </row>
    <row r="4044" spans="1:21" ht="15.5">
      <c r="A4044" s="51">
        <v>542</v>
      </c>
      <c r="B4044" s="51" t="s">
        <v>1177</v>
      </c>
      <c r="C4044" s="51" t="s">
        <v>460</v>
      </c>
      <c r="D4044" s="51" t="str">
        <f t="shared" si="63"/>
        <v>GGXONLB_NGDPKorea</v>
      </c>
      <c r="E4044" s="51" t="s">
        <v>193</v>
      </c>
      <c r="F4044" s="51" t="s">
        <v>458</v>
      </c>
      <c r="G4044" s="51" t="s">
        <v>459</v>
      </c>
      <c r="H4044" s="51" t="s">
        <v>392</v>
      </c>
      <c r="I4044" s="51"/>
      <c r="J4044" s="51" t="s">
        <v>461</v>
      </c>
      <c r="K4044" s="51">
        <v>1.0369999999999999</v>
      </c>
      <c r="L4044" s="51">
        <v>0.17599999999999999</v>
      </c>
      <c r="M4044" s="51">
        <v>-3.2000000000000001E-2</v>
      </c>
      <c r="N4044" s="51">
        <v>0.19</v>
      </c>
      <c r="O4044" s="51">
        <v>1.359</v>
      </c>
      <c r="P4044" s="51">
        <v>1.8440000000000001</v>
      </c>
      <c r="Q4044" s="51">
        <v>2.1480000000000001</v>
      </c>
      <c r="R4044" s="51">
        <v>-0.14399999999999999</v>
      </c>
      <c r="S4044" s="51">
        <v>-3.3109999999999999</v>
      </c>
      <c r="T4044" s="51">
        <v>-3.2480000000000002</v>
      </c>
      <c r="U4044" s="51">
        <v>2019</v>
      </c>
    </row>
    <row r="4045" spans="1:21" ht="15.5">
      <c r="A4045" s="51">
        <v>542</v>
      </c>
      <c r="B4045" s="51" t="s">
        <v>1177</v>
      </c>
      <c r="C4045" s="51" t="s">
        <v>462</v>
      </c>
      <c r="D4045" s="51" t="str">
        <f t="shared" si="63"/>
        <v>GGXWDNKorea</v>
      </c>
      <c r="E4045" s="51" t="s">
        <v>193</v>
      </c>
      <c r="F4045" s="51" t="s">
        <v>463</v>
      </c>
      <c r="G4045" s="51" t="s">
        <v>464</v>
      </c>
      <c r="H4045" s="51" t="s">
        <v>342</v>
      </c>
      <c r="I4045" s="51" t="s">
        <v>343</v>
      </c>
      <c r="J4045" s="51" t="s">
        <v>1183</v>
      </c>
      <c r="K4045" s="51">
        <v>33355</v>
      </c>
      <c r="L4045" s="51">
        <v>86823</v>
      </c>
      <c r="M4045" s="51">
        <v>117503.56</v>
      </c>
      <c r="N4045" s="51">
        <v>157333.38</v>
      </c>
      <c r="O4045" s="51">
        <v>169451.02</v>
      </c>
      <c r="P4045" s="51">
        <v>176334.56</v>
      </c>
      <c r="Q4045" s="51">
        <v>181808.55</v>
      </c>
      <c r="R4045" s="51">
        <v>226461.77</v>
      </c>
      <c r="S4045" s="51">
        <v>350949.16</v>
      </c>
      <c r="T4045" s="51">
        <v>455180.14</v>
      </c>
      <c r="U4045" s="51">
        <v>2019</v>
      </c>
    </row>
    <row r="4046" spans="1:21" ht="15.5">
      <c r="A4046" s="51">
        <v>542</v>
      </c>
      <c r="B4046" s="51" t="s">
        <v>1177</v>
      </c>
      <c r="C4046" s="51" t="s">
        <v>465</v>
      </c>
      <c r="D4046" s="51" t="str">
        <f t="shared" si="63"/>
        <v>GGXWDN_NGDPKorea</v>
      </c>
      <c r="E4046" s="51" t="s">
        <v>193</v>
      </c>
      <c r="F4046" s="51" t="s">
        <v>463</v>
      </c>
      <c r="G4046" s="51" t="s">
        <v>464</v>
      </c>
      <c r="H4046" s="51" t="s">
        <v>392</v>
      </c>
      <c r="I4046" s="51"/>
      <c r="J4046" s="51" t="s">
        <v>487</v>
      </c>
      <c r="K4046" s="51">
        <v>2.3159999999999998</v>
      </c>
      <c r="L4046" s="51">
        <v>5.7850000000000001</v>
      </c>
      <c r="M4046" s="51">
        <v>7.5179999999999998</v>
      </c>
      <c r="N4046" s="51">
        <v>9.4890000000000008</v>
      </c>
      <c r="O4046" s="51">
        <v>9.734</v>
      </c>
      <c r="P4046" s="51">
        <v>9.6059999999999999</v>
      </c>
      <c r="Q4046" s="51">
        <v>9.5779999999999994</v>
      </c>
      <c r="R4046" s="51">
        <v>11.801</v>
      </c>
      <c r="S4046" s="51">
        <v>18.236000000000001</v>
      </c>
      <c r="T4046" s="51">
        <v>22.725999999999999</v>
      </c>
      <c r="U4046" s="51">
        <v>2019</v>
      </c>
    </row>
    <row r="4047" spans="1:21" ht="15.5">
      <c r="A4047" s="51">
        <v>542</v>
      </c>
      <c r="B4047" s="51" t="s">
        <v>1177</v>
      </c>
      <c r="C4047" s="51" t="s">
        <v>466</v>
      </c>
      <c r="D4047" s="51" t="str">
        <f t="shared" si="63"/>
        <v>GGXWDGKorea</v>
      </c>
      <c r="E4047" s="51" t="s">
        <v>193</v>
      </c>
      <c r="F4047" s="51" t="s">
        <v>467</v>
      </c>
      <c r="G4047" s="51" t="s">
        <v>468</v>
      </c>
      <c r="H4047" s="51" t="s">
        <v>342</v>
      </c>
      <c r="I4047" s="51" t="s">
        <v>343</v>
      </c>
      <c r="J4047" s="51" t="s">
        <v>1183</v>
      </c>
      <c r="K4047" s="51">
        <v>504600</v>
      </c>
      <c r="L4047" s="51">
        <v>565600</v>
      </c>
      <c r="M4047" s="51">
        <v>620600</v>
      </c>
      <c r="N4047" s="51">
        <v>676200</v>
      </c>
      <c r="O4047" s="51">
        <v>717500</v>
      </c>
      <c r="P4047" s="51">
        <v>735200</v>
      </c>
      <c r="Q4047" s="51">
        <v>759700</v>
      </c>
      <c r="R4047" s="51">
        <v>810700</v>
      </c>
      <c r="S4047" s="51">
        <v>936835.38</v>
      </c>
      <c r="T4047" s="51">
        <v>1064944.1499999999</v>
      </c>
      <c r="U4047" s="51">
        <v>2019</v>
      </c>
    </row>
    <row r="4048" spans="1:21" ht="15.5">
      <c r="A4048" s="51">
        <v>542</v>
      </c>
      <c r="B4048" s="51" t="s">
        <v>1177</v>
      </c>
      <c r="C4048" s="51" t="s">
        <v>469</v>
      </c>
      <c r="D4048" s="51" t="str">
        <f t="shared" si="63"/>
        <v>GGXWDG_NGDPKorea</v>
      </c>
      <c r="E4048" s="51" t="s">
        <v>193</v>
      </c>
      <c r="F4048" s="51" t="s">
        <v>467</v>
      </c>
      <c r="G4048" s="51" t="s">
        <v>468</v>
      </c>
      <c r="H4048" s="51" t="s">
        <v>392</v>
      </c>
      <c r="I4048" s="51"/>
      <c r="J4048" s="51" t="s">
        <v>470</v>
      </c>
      <c r="K4048" s="51">
        <v>35.039000000000001</v>
      </c>
      <c r="L4048" s="51">
        <v>37.686</v>
      </c>
      <c r="M4048" s="51">
        <v>39.707000000000001</v>
      </c>
      <c r="N4048" s="51">
        <v>40.783999999999999</v>
      </c>
      <c r="O4048" s="51">
        <v>41.216999999999999</v>
      </c>
      <c r="P4048" s="51">
        <v>40.049999999999997</v>
      </c>
      <c r="Q4048" s="51">
        <v>40.021999999999998</v>
      </c>
      <c r="R4048" s="51">
        <v>42.244999999999997</v>
      </c>
      <c r="S4048" s="51">
        <v>48.680999999999997</v>
      </c>
      <c r="T4048" s="51">
        <v>53.170999999999999</v>
      </c>
      <c r="U4048" s="51">
        <v>2019</v>
      </c>
    </row>
    <row r="4049" spans="1:21" ht="15.5">
      <c r="A4049" s="51">
        <v>542</v>
      </c>
      <c r="B4049" s="51" t="s">
        <v>1177</v>
      </c>
      <c r="C4049" s="51" t="s">
        <v>471</v>
      </c>
      <c r="D4049" s="51" t="str">
        <f t="shared" si="63"/>
        <v>NGDP_FYKorea</v>
      </c>
      <c r="E4049" s="51" t="s">
        <v>193</v>
      </c>
      <c r="F4049" s="51" t="s">
        <v>472</v>
      </c>
      <c r="G4049" s="51" t="s">
        <v>473</v>
      </c>
      <c r="H4049" s="51" t="s">
        <v>342</v>
      </c>
      <c r="I4049" s="51" t="s">
        <v>343</v>
      </c>
      <c r="J4049" s="51" t="s">
        <v>1183</v>
      </c>
      <c r="K4049" s="51">
        <v>1440111.3</v>
      </c>
      <c r="L4049" s="51">
        <v>1500819.2</v>
      </c>
      <c r="M4049" s="51">
        <v>1562929</v>
      </c>
      <c r="N4049" s="51">
        <v>1658020.4</v>
      </c>
      <c r="O4049" s="51">
        <v>1740779.5</v>
      </c>
      <c r="P4049" s="51">
        <v>1835698.1</v>
      </c>
      <c r="Q4049" s="51">
        <v>1898192.6</v>
      </c>
      <c r="R4049" s="51">
        <v>1919039.8</v>
      </c>
      <c r="S4049" s="51">
        <v>1924452.9</v>
      </c>
      <c r="T4049" s="51">
        <v>2002883.99</v>
      </c>
      <c r="U4049" s="51">
        <v>2019</v>
      </c>
    </row>
    <row r="4050" spans="1:21" ht="15.5">
      <c r="A4050" s="51">
        <v>542</v>
      </c>
      <c r="B4050" s="51" t="s">
        <v>1177</v>
      </c>
      <c r="C4050" s="51" t="s">
        <v>474</v>
      </c>
      <c r="D4050" s="51" t="str">
        <f t="shared" si="63"/>
        <v>BCAKorea</v>
      </c>
      <c r="E4050" s="51" t="s">
        <v>193</v>
      </c>
      <c r="F4050" s="51" t="s">
        <v>475</v>
      </c>
      <c r="G4050" s="51" t="s">
        <v>476</v>
      </c>
      <c r="H4050" s="51" t="s">
        <v>352</v>
      </c>
      <c r="I4050" s="51" t="s">
        <v>343</v>
      </c>
      <c r="J4050" s="51" t="s">
        <v>1184</v>
      </c>
      <c r="K4050" s="51">
        <v>48.790999999999997</v>
      </c>
      <c r="L4050" s="51">
        <v>77.259</v>
      </c>
      <c r="M4050" s="51">
        <v>83.03</v>
      </c>
      <c r="N4050" s="51">
        <v>105.119</v>
      </c>
      <c r="O4050" s="51">
        <v>97.924000000000007</v>
      </c>
      <c r="P4050" s="51">
        <v>75.230999999999995</v>
      </c>
      <c r="Q4050" s="51">
        <v>77.466999999999999</v>
      </c>
      <c r="R4050" s="51">
        <v>59.676000000000002</v>
      </c>
      <c r="S4050" s="51">
        <v>75.275999999999996</v>
      </c>
      <c r="T4050" s="51">
        <v>76.617000000000004</v>
      </c>
      <c r="U4050" s="51">
        <v>2020</v>
      </c>
    </row>
    <row r="4051" spans="1:21" ht="15.5">
      <c r="A4051" s="51">
        <v>542</v>
      </c>
      <c r="B4051" s="51" t="s">
        <v>1177</v>
      </c>
      <c r="C4051" s="51" t="s">
        <v>478</v>
      </c>
      <c r="D4051" s="51" t="str">
        <f t="shared" si="63"/>
        <v>BCA_NGDPDKorea</v>
      </c>
      <c r="E4051" s="51" t="s">
        <v>193</v>
      </c>
      <c r="F4051" s="51" t="s">
        <v>475</v>
      </c>
      <c r="G4051" s="51" t="s">
        <v>476</v>
      </c>
      <c r="H4051" s="51" t="s">
        <v>392</v>
      </c>
      <c r="I4051" s="51"/>
      <c r="J4051" s="51" t="s">
        <v>479</v>
      </c>
      <c r="K4051" s="51">
        <v>3.8180000000000001</v>
      </c>
      <c r="L4051" s="51">
        <v>5.6369999999999996</v>
      </c>
      <c r="M4051" s="51">
        <v>5.593</v>
      </c>
      <c r="N4051" s="51">
        <v>7.17</v>
      </c>
      <c r="O4051" s="51">
        <v>6.5309999999999997</v>
      </c>
      <c r="P4051" s="51">
        <v>4.6349999999999998</v>
      </c>
      <c r="Q4051" s="51">
        <v>4.49</v>
      </c>
      <c r="R4051" s="51">
        <v>3.6240000000000001</v>
      </c>
      <c r="S4051" s="51">
        <v>4.6159999999999997</v>
      </c>
      <c r="T4051" s="51">
        <v>4.2409999999999997</v>
      </c>
      <c r="U4051" s="51">
        <v>2020</v>
      </c>
    </row>
    <row r="4052" spans="1:21" ht="15.5">
      <c r="A4052" s="51">
        <v>967</v>
      </c>
      <c r="B4052" s="51" t="s">
        <v>1185</v>
      </c>
      <c r="C4052" s="51" t="s">
        <v>338</v>
      </c>
      <c r="D4052" s="51" t="str">
        <f t="shared" si="63"/>
        <v>NGDP_RKosovo</v>
      </c>
      <c r="E4052" s="51" t="s">
        <v>292</v>
      </c>
      <c r="F4052" s="51" t="s">
        <v>340</v>
      </c>
      <c r="G4052" s="51" t="s">
        <v>341</v>
      </c>
      <c r="H4052" s="51" t="s">
        <v>342</v>
      </c>
      <c r="I4052" s="51" t="s">
        <v>343</v>
      </c>
      <c r="J4052" s="51" t="s">
        <v>1186</v>
      </c>
      <c r="K4052" s="51">
        <v>5.351</v>
      </c>
      <c r="L4052" s="51">
        <v>5.5359999999999996</v>
      </c>
      <c r="M4052" s="51">
        <v>5.6029999999999998</v>
      </c>
      <c r="N4052" s="51">
        <v>5.8330000000000002</v>
      </c>
      <c r="O4052" s="51">
        <v>6.07</v>
      </c>
      <c r="P4052" s="51">
        <v>6.327</v>
      </c>
      <c r="Q4052" s="51">
        <v>6.5679999999999996</v>
      </c>
      <c r="R4052" s="51">
        <v>6.8920000000000003</v>
      </c>
      <c r="S4052" s="51">
        <v>6.4790000000000001</v>
      </c>
      <c r="T4052" s="51">
        <v>6.77</v>
      </c>
      <c r="U4052" s="51">
        <v>2019</v>
      </c>
    </row>
    <row r="4053" spans="1:21" ht="15.5">
      <c r="A4053" s="51">
        <v>967</v>
      </c>
      <c r="B4053" s="51" t="s">
        <v>1185</v>
      </c>
      <c r="C4053" s="51" t="s">
        <v>345</v>
      </c>
      <c r="D4053" s="51" t="str">
        <f t="shared" si="63"/>
        <v>NGDP_RPCHKosovo</v>
      </c>
      <c r="E4053" s="51" t="s">
        <v>292</v>
      </c>
      <c r="F4053" s="51" t="s">
        <v>340</v>
      </c>
      <c r="G4053" s="51" t="s">
        <v>346</v>
      </c>
      <c r="H4053" s="51" t="s">
        <v>347</v>
      </c>
      <c r="I4053" s="51"/>
      <c r="J4053" s="51" t="s">
        <v>348</v>
      </c>
      <c r="K4053" s="51">
        <v>2.81</v>
      </c>
      <c r="L4053" s="51">
        <v>3.4420000000000002</v>
      </c>
      <c r="M4053" s="51">
        <v>1.222</v>
      </c>
      <c r="N4053" s="51">
        <v>4.1029999999999998</v>
      </c>
      <c r="O4053" s="51">
        <v>4.0629999999999997</v>
      </c>
      <c r="P4053" s="51">
        <v>4.226</v>
      </c>
      <c r="Q4053" s="51">
        <v>3.8159999999999998</v>
      </c>
      <c r="R4053" s="51">
        <v>4.9390000000000001</v>
      </c>
      <c r="S4053" s="51">
        <v>-6</v>
      </c>
      <c r="T4053" s="51">
        <v>4.5</v>
      </c>
      <c r="U4053" s="51">
        <v>2019</v>
      </c>
    </row>
    <row r="4054" spans="1:21" ht="15.5">
      <c r="A4054" s="51">
        <v>967</v>
      </c>
      <c r="B4054" s="51" t="s">
        <v>1185</v>
      </c>
      <c r="C4054" s="51" t="s">
        <v>349</v>
      </c>
      <c r="D4054" s="51" t="str">
        <f t="shared" si="63"/>
        <v>NGDPKosovo</v>
      </c>
      <c r="E4054" s="51" t="s">
        <v>292</v>
      </c>
      <c r="F4054" s="51" t="s">
        <v>155</v>
      </c>
      <c r="G4054" s="51" t="s">
        <v>350</v>
      </c>
      <c r="H4054" s="51" t="s">
        <v>342</v>
      </c>
      <c r="I4054" s="51" t="s">
        <v>343</v>
      </c>
      <c r="J4054" s="51" t="s">
        <v>1186</v>
      </c>
      <c r="K4054" s="51">
        <v>5.0590000000000002</v>
      </c>
      <c r="L4054" s="51">
        <v>5.327</v>
      </c>
      <c r="M4054" s="51">
        <v>5.5670000000000002</v>
      </c>
      <c r="N4054" s="51">
        <v>5.8070000000000004</v>
      </c>
      <c r="O4054" s="51">
        <v>6.07</v>
      </c>
      <c r="P4054" s="51">
        <v>6.4139999999999997</v>
      </c>
      <c r="Q4054" s="51">
        <v>6.726</v>
      </c>
      <c r="R4054" s="51">
        <v>7.1040000000000001</v>
      </c>
      <c r="S4054" s="51">
        <v>6.8239999999999998</v>
      </c>
      <c r="T4054" s="51">
        <v>7.1310000000000002</v>
      </c>
      <c r="U4054" s="51">
        <v>2019</v>
      </c>
    </row>
    <row r="4055" spans="1:21" ht="15.5">
      <c r="A4055" s="51">
        <v>967</v>
      </c>
      <c r="B4055" s="51" t="s">
        <v>1185</v>
      </c>
      <c r="C4055" s="51" t="s">
        <v>157</v>
      </c>
      <c r="D4055" s="51" t="str">
        <f t="shared" si="63"/>
        <v>NGDPDKosovo</v>
      </c>
      <c r="E4055" s="51" t="s">
        <v>292</v>
      </c>
      <c r="F4055" s="51" t="s">
        <v>155</v>
      </c>
      <c r="G4055" s="51" t="s">
        <v>351</v>
      </c>
      <c r="H4055" s="51" t="s">
        <v>352</v>
      </c>
      <c r="I4055" s="51" t="s">
        <v>343</v>
      </c>
      <c r="J4055" s="51" t="s">
        <v>353</v>
      </c>
      <c r="K4055" s="51">
        <v>6.5039999999999996</v>
      </c>
      <c r="L4055" s="51">
        <v>7.0739999999999998</v>
      </c>
      <c r="M4055" s="51">
        <v>7.3979999999999997</v>
      </c>
      <c r="N4055" s="51">
        <v>6.444</v>
      </c>
      <c r="O4055" s="51">
        <v>6.7169999999999996</v>
      </c>
      <c r="P4055" s="51">
        <v>7.2430000000000003</v>
      </c>
      <c r="Q4055" s="51">
        <v>7.9470000000000001</v>
      </c>
      <c r="R4055" s="51">
        <v>7.9530000000000003</v>
      </c>
      <c r="S4055" s="51">
        <v>7.7889999999999997</v>
      </c>
      <c r="T4055" s="51">
        <v>8.81</v>
      </c>
      <c r="U4055" s="51">
        <v>2019</v>
      </c>
    </row>
    <row r="4056" spans="1:21" ht="15.5">
      <c r="A4056" s="51">
        <v>967</v>
      </c>
      <c r="B4056" s="51" t="s">
        <v>1185</v>
      </c>
      <c r="C4056" s="51" t="s">
        <v>354</v>
      </c>
      <c r="D4056" s="51" t="str">
        <f t="shared" si="63"/>
        <v>PPPGDPKosovo</v>
      </c>
      <c r="E4056" s="51" t="s">
        <v>292</v>
      </c>
      <c r="F4056" s="51" t="s">
        <v>155</v>
      </c>
      <c r="G4056" s="51" t="s">
        <v>355</v>
      </c>
      <c r="H4056" s="51" t="s">
        <v>356</v>
      </c>
      <c r="I4056" s="51" t="s">
        <v>343</v>
      </c>
      <c r="J4056" s="51" t="s">
        <v>353</v>
      </c>
      <c r="K4056" s="51">
        <v>15.32</v>
      </c>
      <c r="L4056" s="51">
        <v>16.009</v>
      </c>
      <c r="M4056" s="51">
        <v>16.393000000000001</v>
      </c>
      <c r="N4056" s="51">
        <v>17.125</v>
      </c>
      <c r="O4056" s="51">
        <v>17.885999999999999</v>
      </c>
      <c r="P4056" s="51">
        <v>18.86</v>
      </c>
      <c r="Q4056" s="51">
        <v>20.05</v>
      </c>
      <c r="R4056" s="51">
        <v>21.416</v>
      </c>
      <c r="S4056" s="51">
        <v>20.375</v>
      </c>
      <c r="T4056" s="51">
        <v>21.68</v>
      </c>
      <c r="U4056" s="51">
        <v>2019</v>
      </c>
    </row>
    <row r="4057" spans="1:21" ht="15.5">
      <c r="A4057" s="51">
        <v>967</v>
      </c>
      <c r="B4057" s="51" t="s">
        <v>1185</v>
      </c>
      <c r="C4057" s="51" t="s">
        <v>357</v>
      </c>
      <c r="D4057" s="51" t="str">
        <f t="shared" si="63"/>
        <v>NGDP_DKosovo</v>
      </c>
      <c r="E4057" s="51" t="s">
        <v>292</v>
      </c>
      <c r="F4057" s="51" t="s">
        <v>358</v>
      </c>
      <c r="G4057" s="51" t="s">
        <v>359</v>
      </c>
      <c r="H4057" s="51" t="s">
        <v>360</v>
      </c>
      <c r="I4057" s="51"/>
      <c r="J4057" s="51" t="s">
        <v>361</v>
      </c>
      <c r="K4057" s="51">
        <v>94.531999999999996</v>
      </c>
      <c r="L4057" s="51">
        <v>96.225999999999999</v>
      </c>
      <c r="M4057" s="51">
        <v>99.363</v>
      </c>
      <c r="N4057" s="51">
        <v>99.56</v>
      </c>
      <c r="O4057" s="51">
        <v>100</v>
      </c>
      <c r="P4057" s="51">
        <v>101.379</v>
      </c>
      <c r="Q4057" s="51">
        <v>102.40600000000001</v>
      </c>
      <c r="R4057" s="51">
        <v>103.065</v>
      </c>
      <c r="S4057" s="51">
        <v>105.33199999999999</v>
      </c>
      <c r="T4057" s="51">
        <v>105.32599999999999</v>
      </c>
      <c r="U4057" s="51">
        <v>2019</v>
      </c>
    </row>
    <row r="4058" spans="1:21" ht="15.5">
      <c r="A4058" s="51">
        <v>967</v>
      </c>
      <c r="B4058" s="51" t="s">
        <v>1185</v>
      </c>
      <c r="C4058" s="51" t="s">
        <v>362</v>
      </c>
      <c r="D4058" s="51" t="str">
        <f t="shared" si="63"/>
        <v>NGDPRPCKosovo</v>
      </c>
      <c r="E4058" s="51" t="s">
        <v>292</v>
      </c>
      <c r="F4058" s="51" t="s">
        <v>363</v>
      </c>
      <c r="G4058" s="51" t="s">
        <v>364</v>
      </c>
      <c r="H4058" s="51" t="s">
        <v>342</v>
      </c>
      <c r="I4058" s="51" t="s">
        <v>333</v>
      </c>
      <c r="J4058" s="51" t="s">
        <v>365</v>
      </c>
      <c r="K4058" s="51">
        <v>2947.42</v>
      </c>
      <c r="L4058" s="51">
        <v>3040.44</v>
      </c>
      <c r="M4058" s="51">
        <v>3104.35</v>
      </c>
      <c r="N4058" s="51">
        <v>3292.55</v>
      </c>
      <c r="O4058" s="51">
        <v>3403.43</v>
      </c>
      <c r="P4058" s="51">
        <v>3517.72</v>
      </c>
      <c r="Q4058" s="51">
        <v>3663.53</v>
      </c>
      <c r="R4058" s="51">
        <v>3829.17</v>
      </c>
      <c r="S4058" s="51">
        <v>3585.08</v>
      </c>
      <c r="T4058" s="51">
        <v>3731.48</v>
      </c>
      <c r="U4058" s="51">
        <v>0</v>
      </c>
    </row>
    <row r="4059" spans="1:21" ht="15.5">
      <c r="A4059" s="51">
        <v>967</v>
      </c>
      <c r="B4059" s="51" t="s">
        <v>1185</v>
      </c>
      <c r="C4059" s="51" t="s">
        <v>366</v>
      </c>
      <c r="D4059" s="51" t="str">
        <f t="shared" si="63"/>
        <v>NGDPRPPPPCKosovo</v>
      </c>
      <c r="E4059" s="51" t="s">
        <v>292</v>
      </c>
      <c r="F4059" s="51" t="s">
        <v>363</v>
      </c>
      <c r="G4059" s="51" t="s">
        <v>367</v>
      </c>
      <c r="H4059" s="51" t="s">
        <v>368</v>
      </c>
      <c r="I4059" s="51" t="s">
        <v>333</v>
      </c>
      <c r="J4059" s="51" t="s">
        <v>365</v>
      </c>
      <c r="K4059" s="51">
        <v>8786.3799999999992</v>
      </c>
      <c r="L4059" s="51">
        <v>9063.68</v>
      </c>
      <c r="M4059" s="51">
        <v>9254.2199999999993</v>
      </c>
      <c r="N4059" s="51">
        <v>9815.24</v>
      </c>
      <c r="O4059" s="51">
        <v>10145.77</v>
      </c>
      <c r="P4059" s="51">
        <v>10486.49</v>
      </c>
      <c r="Q4059" s="51">
        <v>10921.17</v>
      </c>
      <c r="R4059" s="51">
        <v>11414.92</v>
      </c>
      <c r="S4059" s="51">
        <v>10687.28</v>
      </c>
      <c r="T4059" s="51">
        <v>11123.71</v>
      </c>
      <c r="U4059" s="51">
        <v>0</v>
      </c>
    </row>
    <row r="4060" spans="1:21" ht="15.5">
      <c r="A4060" s="51">
        <v>967</v>
      </c>
      <c r="B4060" s="51" t="s">
        <v>1185</v>
      </c>
      <c r="C4060" s="51" t="s">
        <v>369</v>
      </c>
      <c r="D4060" s="51" t="str">
        <f t="shared" si="63"/>
        <v>NGDPPCKosovo</v>
      </c>
      <c r="E4060" s="51" t="s">
        <v>292</v>
      </c>
      <c r="F4060" s="51" t="s">
        <v>370</v>
      </c>
      <c r="G4060" s="51" t="s">
        <v>371</v>
      </c>
      <c r="H4060" s="51" t="s">
        <v>342</v>
      </c>
      <c r="I4060" s="51" t="s">
        <v>333</v>
      </c>
      <c r="J4060" s="51" t="s">
        <v>372</v>
      </c>
      <c r="K4060" s="51">
        <v>2786.25</v>
      </c>
      <c r="L4060" s="51">
        <v>2925.7</v>
      </c>
      <c r="M4060" s="51">
        <v>3084.58</v>
      </c>
      <c r="N4060" s="51">
        <v>3278.08</v>
      </c>
      <c r="O4060" s="51">
        <v>3403.43</v>
      </c>
      <c r="P4060" s="51">
        <v>3566.22</v>
      </c>
      <c r="Q4060" s="51">
        <v>3751.67</v>
      </c>
      <c r="R4060" s="51">
        <v>3946.54</v>
      </c>
      <c r="S4060" s="51">
        <v>3776.22</v>
      </c>
      <c r="T4060" s="51">
        <v>3930.23</v>
      </c>
      <c r="U4060" s="51">
        <v>0</v>
      </c>
    </row>
    <row r="4061" spans="1:21" ht="15.5">
      <c r="A4061" s="51">
        <v>967</v>
      </c>
      <c r="B4061" s="51" t="s">
        <v>1185</v>
      </c>
      <c r="C4061" s="51" t="s">
        <v>373</v>
      </c>
      <c r="D4061" s="51" t="str">
        <f t="shared" si="63"/>
        <v>NGDPDPCKosovo</v>
      </c>
      <c r="E4061" s="51" t="s">
        <v>292</v>
      </c>
      <c r="F4061" s="51" t="s">
        <v>370</v>
      </c>
      <c r="G4061" s="51" t="s">
        <v>374</v>
      </c>
      <c r="H4061" s="51" t="s">
        <v>352</v>
      </c>
      <c r="I4061" s="51" t="s">
        <v>333</v>
      </c>
      <c r="J4061" s="51" t="s">
        <v>372</v>
      </c>
      <c r="K4061" s="51">
        <v>3582.01</v>
      </c>
      <c r="L4061" s="51">
        <v>3885.73</v>
      </c>
      <c r="M4061" s="51">
        <v>4098.92</v>
      </c>
      <c r="N4061" s="51">
        <v>3637.44</v>
      </c>
      <c r="O4061" s="51">
        <v>3766.22</v>
      </c>
      <c r="P4061" s="51">
        <v>4027.27</v>
      </c>
      <c r="Q4061" s="51">
        <v>4432.5600000000004</v>
      </c>
      <c r="R4061" s="51">
        <v>4418.54</v>
      </c>
      <c r="S4061" s="51">
        <v>4309.84</v>
      </c>
      <c r="T4061" s="51">
        <v>4855.72</v>
      </c>
      <c r="U4061" s="51">
        <v>0</v>
      </c>
    </row>
    <row r="4062" spans="1:21" ht="15.5">
      <c r="A4062" s="51">
        <v>967</v>
      </c>
      <c r="B4062" s="51" t="s">
        <v>1185</v>
      </c>
      <c r="C4062" s="51" t="s">
        <v>375</v>
      </c>
      <c r="D4062" s="51" t="str">
        <f t="shared" si="63"/>
        <v>PPPPCKosovo</v>
      </c>
      <c r="E4062" s="51" t="s">
        <v>292</v>
      </c>
      <c r="F4062" s="51" t="s">
        <v>370</v>
      </c>
      <c r="G4062" s="51" t="s">
        <v>376</v>
      </c>
      <c r="H4062" s="51" t="s">
        <v>356</v>
      </c>
      <c r="I4062" s="51" t="s">
        <v>333</v>
      </c>
      <c r="J4062" s="51" t="s">
        <v>372</v>
      </c>
      <c r="K4062" s="51">
        <v>8437.68</v>
      </c>
      <c r="L4062" s="51">
        <v>8793.25</v>
      </c>
      <c r="M4062" s="51">
        <v>9082.39</v>
      </c>
      <c r="N4062" s="51">
        <v>9666.19</v>
      </c>
      <c r="O4062" s="51">
        <v>10028.43</v>
      </c>
      <c r="P4062" s="51">
        <v>10486.49</v>
      </c>
      <c r="Q4062" s="51">
        <v>11183.38</v>
      </c>
      <c r="R4062" s="51">
        <v>11897.66</v>
      </c>
      <c r="S4062" s="51">
        <v>11274.28</v>
      </c>
      <c r="T4062" s="51">
        <v>11948.53</v>
      </c>
      <c r="U4062" s="51">
        <v>0</v>
      </c>
    </row>
    <row r="4063" spans="1:21" ht="15.5">
      <c r="A4063" s="51">
        <v>967</v>
      </c>
      <c r="B4063" s="51" t="s">
        <v>1185</v>
      </c>
      <c r="C4063" s="51" t="s">
        <v>377</v>
      </c>
      <c r="D4063" s="51" t="str">
        <f t="shared" si="63"/>
        <v>NGAP_NPGDPKosovo</v>
      </c>
      <c r="E4063" s="51" t="s">
        <v>292</v>
      </c>
      <c r="F4063" s="51" t="s">
        <v>378</v>
      </c>
      <c r="G4063" s="51" t="s">
        <v>379</v>
      </c>
      <c r="H4063" s="51" t="s">
        <v>380</v>
      </c>
      <c r="I4063" s="51"/>
      <c r="J4063" s="51"/>
      <c r="K4063" s="51"/>
      <c r="L4063" s="51"/>
      <c r="M4063" s="51"/>
      <c r="N4063" s="51"/>
      <c r="O4063" s="51"/>
      <c r="P4063" s="51"/>
      <c r="Q4063" s="51"/>
      <c r="R4063" s="51"/>
      <c r="S4063" s="51"/>
      <c r="T4063" s="51"/>
      <c r="U4063" s="51"/>
    </row>
    <row r="4064" spans="1:21" ht="15.5">
      <c r="A4064" s="51">
        <v>967</v>
      </c>
      <c r="B4064" s="51" t="s">
        <v>1185</v>
      </c>
      <c r="C4064" s="51" t="s">
        <v>381</v>
      </c>
      <c r="D4064" s="51" t="str">
        <f t="shared" si="63"/>
        <v>PPPSHKosovo</v>
      </c>
      <c r="E4064" s="51" t="s">
        <v>292</v>
      </c>
      <c r="F4064" s="51" t="s">
        <v>382</v>
      </c>
      <c r="G4064" s="51" t="s">
        <v>383</v>
      </c>
      <c r="H4064" s="51" t="s">
        <v>384</v>
      </c>
      <c r="I4064" s="51"/>
      <c r="J4064" s="51" t="s">
        <v>353</v>
      </c>
      <c r="K4064" s="51">
        <v>1.4999999999999999E-2</v>
      </c>
      <c r="L4064" s="51">
        <v>1.4999999999999999E-2</v>
      </c>
      <c r="M4064" s="51">
        <v>1.4999999999999999E-2</v>
      </c>
      <c r="N4064" s="51">
        <v>1.4999999999999999E-2</v>
      </c>
      <c r="O4064" s="51">
        <v>1.4999999999999999E-2</v>
      </c>
      <c r="P4064" s="51">
        <v>1.4999999999999999E-2</v>
      </c>
      <c r="Q4064" s="51">
        <v>1.6E-2</v>
      </c>
      <c r="R4064" s="51">
        <v>1.6E-2</v>
      </c>
      <c r="S4064" s="51">
        <v>1.4999999999999999E-2</v>
      </c>
      <c r="T4064" s="51">
        <v>1.4999999999999999E-2</v>
      </c>
      <c r="U4064" s="51">
        <v>2019</v>
      </c>
    </row>
    <row r="4065" spans="1:21" ht="15.5">
      <c r="A4065" s="51">
        <v>967</v>
      </c>
      <c r="B4065" s="51" t="s">
        <v>1185</v>
      </c>
      <c r="C4065" s="51" t="s">
        <v>385</v>
      </c>
      <c r="D4065" s="51" t="str">
        <f t="shared" si="63"/>
        <v>PPPEXKosovo</v>
      </c>
      <c r="E4065" s="51" t="s">
        <v>292</v>
      </c>
      <c r="F4065" s="51" t="s">
        <v>386</v>
      </c>
      <c r="G4065" s="51" t="s">
        <v>387</v>
      </c>
      <c r="H4065" s="51" t="s">
        <v>388</v>
      </c>
      <c r="I4065" s="51"/>
      <c r="J4065" s="51" t="s">
        <v>353</v>
      </c>
      <c r="K4065" s="51">
        <v>0.33</v>
      </c>
      <c r="L4065" s="51">
        <v>0.33300000000000002</v>
      </c>
      <c r="M4065" s="51">
        <v>0.34</v>
      </c>
      <c r="N4065" s="51">
        <v>0.33900000000000002</v>
      </c>
      <c r="O4065" s="51">
        <v>0.33900000000000002</v>
      </c>
      <c r="P4065" s="51">
        <v>0.34</v>
      </c>
      <c r="Q4065" s="51">
        <v>0.33500000000000002</v>
      </c>
      <c r="R4065" s="51">
        <v>0.33200000000000002</v>
      </c>
      <c r="S4065" s="51">
        <v>0.33500000000000002</v>
      </c>
      <c r="T4065" s="51">
        <v>0.32900000000000001</v>
      </c>
      <c r="U4065" s="51">
        <v>2019</v>
      </c>
    </row>
    <row r="4066" spans="1:21" ht="15.5">
      <c r="A4066" s="51">
        <v>967</v>
      </c>
      <c r="B4066" s="51" t="s">
        <v>1185</v>
      </c>
      <c r="C4066" s="51" t="s">
        <v>389</v>
      </c>
      <c r="D4066" s="51" t="str">
        <f t="shared" si="63"/>
        <v>NID_NGDPKosovo</v>
      </c>
      <c r="E4066" s="51" t="s">
        <v>292</v>
      </c>
      <c r="F4066" s="51" t="s">
        <v>390</v>
      </c>
      <c r="G4066" s="51" t="s">
        <v>391</v>
      </c>
      <c r="H4066" s="51" t="s">
        <v>392</v>
      </c>
      <c r="I4066" s="51"/>
      <c r="J4066" s="51"/>
      <c r="K4066" s="51"/>
      <c r="L4066" s="51"/>
      <c r="M4066" s="51"/>
      <c r="N4066" s="51"/>
      <c r="O4066" s="51"/>
      <c r="P4066" s="51"/>
      <c r="Q4066" s="51"/>
      <c r="R4066" s="51"/>
      <c r="S4066" s="51"/>
      <c r="T4066" s="51"/>
      <c r="U4066" s="51"/>
    </row>
    <row r="4067" spans="1:21" ht="15.5">
      <c r="A4067" s="51">
        <v>967</v>
      </c>
      <c r="B4067" s="51" t="s">
        <v>1185</v>
      </c>
      <c r="C4067" s="51" t="s">
        <v>393</v>
      </c>
      <c r="D4067" s="51" t="str">
        <f t="shared" si="63"/>
        <v>NGSD_NGDPKosovo</v>
      </c>
      <c r="E4067" s="51" t="s">
        <v>292</v>
      </c>
      <c r="F4067" s="51" t="s">
        <v>394</v>
      </c>
      <c r="G4067" s="51" t="s">
        <v>395</v>
      </c>
      <c r="H4067" s="51" t="s">
        <v>392</v>
      </c>
      <c r="I4067" s="51"/>
      <c r="J4067" s="51" t="s">
        <v>1186</v>
      </c>
      <c r="K4067" s="51">
        <v>10.766</v>
      </c>
      <c r="L4067" s="51">
        <v>17.736000000000001</v>
      </c>
      <c r="M4067" s="51">
        <v>14.018000000000001</v>
      </c>
      <c r="N4067" s="51">
        <v>15.073</v>
      </c>
      <c r="O4067" s="51">
        <v>14.253</v>
      </c>
      <c r="P4067" s="51">
        <v>18.009</v>
      </c>
      <c r="Q4067" s="51">
        <v>16.486999999999998</v>
      </c>
      <c r="R4067" s="51">
        <v>20.626999999999999</v>
      </c>
      <c r="S4067" s="51">
        <v>17.646000000000001</v>
      </c>
      <c r="T4067" s="51">
        <v>19.64</v>
      </c>
      <c r="U4067" s="51">
        <v>2019</v>
      </c>
    </row>
    <row r="4068" spans="1:21" ht="15.5">
      <c r="A4068" s="51">
        <v>967</v>
      </c>
      <c r="B4068" s="51" t="s">
        <v>1185</v>
      </c>
      <c r="C4068" s="51" t="s">
        <v>396</v>
      </c>
      <c r="D4068" s="51" t="str">
        <f t="shared" si="63"/>
        <v>PCPIKosovo</v>
      </c>
      <c r="E4068" s="51" t="s">
        <v>292</v>
      </c>
      <c r="F4068" s="51" t="s">
        <v>397</v>
      </c>
      <c r="G4068" s="51" t="s">
        <v>398</v>
      </c>
      <c r="H4068" s="51" t="s">
        <v>360</v>
      </c>
      <c r="I4068" s="51"/>
      <c r="J4068" s="51" t="s">
        <v>1187</v>
      </c>
      <c r="K4068" s="51">
        <v>98.103999999999999</v>
      </c>
      <c r="L4068" s="51">
        <v>99.837999999999994</v>
      </c>
      <c r="M4068" s="51">
        <v>100.26600000000001</v>
      </c>
      <c r="N4068" s="51">
        <v>99.727999999999994</v>
      </c>
      <c r="O4068" s="51">
        <v>100</v>
      </c>
      <c r="P4068" s="51">
        <v>101.488</v>
      </c>
      <c r="Q4068" s="51">
        <v>102.55800000000001</v>
      </c>
      <c r="R4068" s="51">
        <v>105.303</v>
      </c>
      <c r="S4068" s="51">
        <v>105.48</v>
      </c>
      <c r="T4068" s="51">
        <v>105.81100000000001</v>
      </c>
      <c r="U4068" s="51">
        <v>2020</v>
      </c>
    </row>
    <row r="4069" spans="1:21" ht="15.5">
      <c r="A4069" s="51">
        <v>967</v>
      </c>
      <c r="B4069" s="51" t="s">
        <v>1185</v>
      </c>
      <c r="C4069" s="51" t="s">
        <v>400</v>
      </c>
      <c r="D4069" s="51" t="str">
        <f t="shared" si="63"/>
        <v>PCPIPCHKosovo</v>
      </c>
      <c r="E4069" s="51" t="s">
        <v>292</v>
      </c>
      <c r="F4069" s="51" t="s">
        <v>397</v>
      </c>
      <c r="G4069" s="51" t="s">
        <v>401</v>
      </c>
      <c r="H4069" s="51" t="s">
        <v>347</v>
      </c>
      <c r="I4069" s="51"/>
      <c r="J4069" s="51" t="s">
        <v>402</v>
      </c>
      <c r="K4069" s="51">
        <v>2.4769999999999999</v>
      </c>
      <c r="L4069" s="51">
        <v>1.7669999999999999</v>
      </c>
      <c r="M4069" s="51">
        <v>0.42899999999999999</v>
      </c>
      <c r="N4069" s="51">
        <v>-0.53700000000000003</v>
      </c>
      <c r="O4069" s="51">
        <v>0.27300000000000002</v>
      </c>
      <c r="P4069" s="51">
        <v>1.488</v>
      </c>
      <c r="Q4069" s="51">
        <v>1.054</v>
      </c>
      <c r="R4069" s="51">
        <v>2.677</v>
      </c>
      <c r="S4069" s="51">
        <v>0.16800000000000001</v>
      </c>
      <c r="T4069" s="51">
        <v>0.314</v>
      </c>
      <c r="U4069" s="51">
        <v>2020</v>
      </c>
    </row>
    <row r="4070" spans="1:21" ht="15.5">
      <c r="A4070" s="51">
        <v>967</v>
      </c>
      <c r="B4070" s="51" t="s">
        <v>1185</v>
      </c>
      <c r="C4070" s="51" t="s">
        <v>403</v>
      </c>
      <c r="D4070" s="51" t="str">
        <f t="shared" si="63"/>
        <v>PCPIEKosovo</v>
      </c>
      <c r="E4070" s="51" t="s">
        <v>292</v>
      </c>
      <c r="F4070" s="51" t="s">
        <v>404</v>
      </c>
      <c r="G4070" s="51" t="s">
        <v>405</v>
      </c>
      <c r="H4070" s="51" t="s">
        <v>360</v>
      </c>
      <c r="I4070" s="51"/>
      <c r="J4070" s="51" t="s">
        <v>1187</v>
      </c>
      <c r="K4070" s="51">
        <v>98.789000000000001</v>
      </c>
      <c r="L4070" s="51">
        <v>99.290999999999997</v>
      </c>
      <c r="M4070" s="51">
        <v>98.853999999999999</v>
      </c>
      <c r="N4070" s="51">
        <v>98.721999999999994</v>
      </c>
      <c r="O4070" s="51">
        <v>100</v>
      </c>
      <c r="P4070" s="51">
        <v>100.496</v>
      </c>
      <c r="Q4070" s="51">
        <v>103.40300000000001</v>
      </c>
      <c r="R4070" s="51">
        <v>104.621</v>
      </c>
      <c r="S4070" s="51">
        <v>104.718</v>
      </c>
      <c r="T4070" s="51">
        <v>105.82899999999999</v>
      </c>
      <c r="U4070" s="51">
        <v>2020</v>
      </c>
    </row>
    <row r="4071" spans="1:21" ht="15.5">
      <c r="A4071" s="51">
        <v>967</v>
      </c>
      <c r="B4071" s="51" t="s">
        <v>1185</v>
      </c>
      <c r="C4071" s="51" t="s">
        <v>406</v>
      </c>
      <c r="D4071" s="51" t="str">
        <f t="shared" si="63"/>
        <v>PCPIEPCHKosovo</v>
      </c>
      <c r="E4071" s="51" t="s">
        <v>292</v>
      </c>
      <c r="F4071" s="51" t="s">
        <v>404</v>
      </c>
      <c r="G4071" s="51" t="s">
        <v>407</v>
      </c>
      <c r="H4071" s="51" t="s">
        <v>347</v>
      </c>
      <c r="I4071" s="51"/>
      <c r="J4071" s="51" t="s">
        <v>408</v>
      </c>
      <c r="K4071" s="51">
        <v>3.673</v>
      </c>
      <c r="L4071" s="51">
        <v>0.50800000000000001</v>
      </c>
      <c r="M4071" s="51">
        <v>-0.441</v>
      </c>
      <c r="N4071" s="51">
        <v>-0.13400000000000001</v>
      </c>
      <c r="O4071" s="51">
        <v>1.2949999999999999</v>
      </c>
      <c r="P4071" s="51">
        <v>0.496</v>
      </c>
      <c r="Q4071" s="51">
        <v>2.8929999999999998</v>
      </c>
      <c r="R4071" s="51">
        <v>1.1779999999999999</v>
      </c>
      <c r="S4071" s="51">
        <v>9.2999999999999999E-2</v>
      </c>
      <c r="T4071" s="51">
        <v>1.06</v>
      </c>
      <c r="U4071" s="51">
        <v>2020</v>
      </c>
    </row>
    <row r="4072" spans="1:21" ht="15.5">
      <c r="A4072" s="51">
        <v>967</v>
      </c>
      <c r="B4072" s="51" t="s">
        <v>1185</v>
      </c>
      <c r="C4072" s="51" t="s">
        <v>409</v>
      </c>
      <c r="D4072" s="51" t="str">
        <f t="shared" si="63"/>
        <v>FLIBOR6Kosovo</v>
      </c>
      <c r="E4072" s="51" t="s">
        <v>292</v>
      </c>
      <c r="F4072" s="51" t="s">
        <v>410</v>
      </c>
      <c r="G4072" s="51"/>
      <c r="H4072" s="51" t="s">
        <v>384</v>
      </c>
      <c r="I4072" s="51"/>
      <c r="J4072" s="51"/>
      <c r="K4072" s="51"/>
      <c r="L4072" s="51"/>
      <c r="M4072" s="51"/>
      <c r="N4072" s="51"/>
      <c r="O4072" s="51"/>
      <c r="P4072" s="51"/>
      <c r="Q4072" s="51"/>
      <c r="R4072" s="51"/>
      <c r="S4072" s="51"/>
      <c r="T4072" s="51"/>
      <c r="U4072" s="51"/>
    </row>
    <row r="4073" spans="1:21" ht="15.5">
      <c r="A4073" s="51">
        <v>967</v>
      </c>
      <c r="B4073" s="51" t="s">
        <v>1185</v>
      </c>
      <c r="C4073" s="51" t="s">
        <v>411</v>
      </c>
      <c r="D4073" s="51" t="str">
        <f t="shared" si="63"/>
        <v>TM_RPCHKosovo</v>
      </c>
      <c r="E4073" s="51" t="s">
        <v>292</v>
      </c>
      <c r="F4073" s="51" t="s">
        <v>412</v>
      </c>
      <c r="G4073" s="51" t="s">
        <v>413</v>
      </c>
      <c r="H4073" s="51" t="s">
        <v>347</v>
      </c>
      <c r="I4073" s="51"/>
      <c r="J4073" s="51" t="s">
        <v>1188</v>
      </c>
      <c r="K4073" s="51">
        <v>-16.332999999999998</v>
      </c>
      <c r="L4073" s="51">
        <v>-1.248</v>
      </c>
      <c r="M4073" s="51">
        <v>7.1920000000000002</v>
      </c>
      <c r="N4073" s="51">
        <v>-14.66</v>
      </c>
      <c r="O4073" s="51">
        <v>6.1189999999999998</v>
      </c>
      <c r="P4073" s="51">
        <v>7.7229999999999999</v>
      </c>
      <c r="Q4073" s="51">
        <v>16.393000000000001</v>
      </c>
      <c r="R4073" s="51">
        <v>-3.2690000000000001</v>
      </c>
      <c r="S4073" s="51">
        <v>-1.8129999999999999</v>
      </c>
      <c r="T4073" s="51">
        <v>12.587</v>
      </c>
      <c r="U4073" s="51">
        <v>2019</v>
      </c>
    </row>
    <row r="4074" spans="1:21" ht="15.5">
      <c r="A4074" s="51">
        <v>967</v>
      </c>
      <c r="B4074" s="51" t="s">
        <v>1185</v>
      </c>
      <c r="C4074" s="51" t="s">
        <v>415</v>
      </c>
      <c r="D4074" s="51" t="str">
        <f t="shared" si="63"/>
        <v>TMG_RPCHKosovo</v>
      </c>
      <c r="E4074" s="51" t="s">
        <v>292</v>
      </c>
      <c r="F4074" s="51" t="s">
        <v>416</v>
      </c>
      <c r="G4074" s="51" t="s">
        <v>417</v>
      </c>
      <c r="H4074" s="51" t="s">
        <v>347</v>
      </c>
      <c r="I4074" s="51"/>
      <c r="J4074" s="51" t="s">
        <v>1188</v>
      </c>
      <c r="K4074" s="51">
        <v>-15.596</v>
      </c>
      <c r="L4074" s="51">
        <v>-4.9000000000000002E-2</v>
      </c>
      <c r="M4074" s="51">
        <v>3.4830000000000001</v>
      </c>
      <c r="N4074" s="51">
        <v>-15.131</v>
      </c>
      <c r="O4074" s="51">
        <v>7.375</v>
      </c>
      <c r="P4074" s="51">
        <v>7.931</v>
      </c>
      <c r="Q4074" s="51">
        <v>12.631</v>
      </c>
      <c r="R4074" s="51">
        <v>-3.5409999999999999</v>
      </c>
      <c r="S4074" s="51">
        <v>-0.71099999999999997</v>
      </c>
      <c r="T4074" s="51">
        <v>11.497999999999999</v>
      </c>
      <c r="U4074" s="51">
        <v>2019</v>
      </c>
    </row>
    <row r="4075" spans="1:21" ht="15.5">
      <c r="A4075" s="51">
        <v>967</v>
      </c>
      <c r="B4075" s="51" t="s">
        <v>1185</v>
      </c>
      <c r="C4075" s="51" t="s">
        <v>418</v>
      </c>
      <c r="D4075" s="51" t="str">
        <f t="shared" si="63"/>
        <v>TX_RPCHKosovo</v>
      </c>
      <c r="E4075" s="51" t="s">
        <v>292</v>
      </c>
      <c r="F4075" s="51" t="s">
        <v>419</v>
      </c>
      <c r="G4075" s="51" t="s">
        <v>420</v>
      </c>
      <c r="H4075" s="51" t="s">
        <v>347</v>
      </c>
      <c r="I4075" s="51"/>
      <c r="J4075" s="51" t="s">
        <v>1188</v>
      </c>
      <c r="K4075" s="51">
        <v>-1.6910000000000001</v>
      </c>
      <c r="L4075" s="51">
        <v>-17.145</v>
      </c>
      <c r="M4075" s="51">
        <v>-7.2110000000000003</v>
      </c>
      <c r="N4075" s="51">
        <v>-25.405999999999999</v>
      </c>
      <c r="O4075" s="51">
        <v>2.101</v>
      </c>
      <c r="P4075" s="51">
        <v>21.085999999999999</v>
      </c>
      <c r="Q4075" s="51">
        <v>16.529</v>
      </c>
      <c r="R4075" s="51">
        <v>0.375</v>
      </c>
      <c r="S4075" s="51">
        <v>-25.881</v>
      </c>
      <c r="T4075" s="51">
        <v>21.131</v>
      </c>
      <c r="U4075" s="51">
        <v>2019</v>
      </c>
    </row>
    <row r="4076" spans="1:21" ht="15.5">
      <c r="A4076" s="51">
        <v>967</v>
      </c>
      <c r="B4076" s="51" t="s">
        <v>1185</v>
      </c>
      <c r="C4076" s="51" t="s">
        <v>421</v>
      </c>
      <c r="D4076" s="51" t="str">
        <f t="shared" si="63"/>
        <v>TXG_RPCHKosovo</v>
      </c>
      <c r="E4076" s="51" t="s">
        <v>292</v>
      </c>
      <c r="F4076" s="51" t="s">
        <v>422</v>
      </c>
      <c r="G4076" s="51" t="s">
        <v>423</v>
      </c>
      <c r="H4076" s="51" t="s">
        <v>347</v>
      </c>
      <c r="I4076" s="51"/>
      <c r="J4076" s="51" t="s">
        <v>1188</v>
      </c>
      <c r="K4076" s="51">
        <v>-15.385</v>
      </c>
      <c r="L4076" s="51">
        <v>-13.618</v>
      </c>
      <c r="M4076" s="51">
        <v>-3.8740000000000001</v>
      </c>
      <c r="N4076" s="51">
        <v>-27.055</v>
      </c>
      <c r="O4076" s="51">
        <v>-13.654999999999999</v>
      </c>
      <c r="P4076" s="51">
        <v>23.219000000000001</v>
      </c>
      <c r="Q4076" s="51">
        <v>3.976</v>
      </c>
      <c r="R4076" s="51">
        <v>-1.869</v>
      </c>
      <c r="S4076" s="51">
        <v>17.789000000000001</v>
      </c>
      <c r="T4076" s="51">
        <v>10.478999999999999</v>
      </c>
      <c r="U4076" s="51">
        <v>2019</v>
      </c>
    </row>
    <row r="4077" spans="1:21" ht="15.5">
      <c r="A4077" s="51">
        <v>967</v>
      </c>
      <c r="B4077" s="51" t="s">
        <v>1185</v>
      </c>
      <c r="C4077" s="51" t="s">
        <v>424</v>
      </c>
      <c r="D4077" s="51" t="str">
        <f t="shared" si="63"/>
        <v>LURKosovo</v>
      </c>
      <c r="E4077" s="51" t="s">
        <v>292</v>
      </c>
      <c r="F4077" s="51" t="s">
        <v>425</v>
      </c>
      <c r="G4077" s="51" t="s">
        <v>426</v>
      </c>
      <c r="H4077" s="51" t="s">
        <v>427</v>
      </c>
      <c r="I4077" s="51"/>
      <c r="J4077" s="51" t="s">
        <v>1189</v>
      </c>
      <c r="K4077" s="51">
        <v>30.9</v>
      </c>
      <c r="L4077" s="51">
        <v>30</v>
      </c>
      <c r="M4077" s="51">
        <v>35.299999999999997</v>
      </c>
      <c r="N4077" s="51">
        <v>32.9</v>
      </c>
      <c r="O4077" s="51">
        <v>27.5</v>
      </c>
      <c r="P4077" s="51">
        <v>30.5</v>
      </c>
      <c r="Q4077" s="51">
        <v>29.6</v>
      </c>
      <c r="R4077" s="51">
        <v>25.7</v>
      </c>
      <c r="S4077" s="51">
        <v>25.6</v>
      </c>
      <c r="T4077" s="51" t="s">
        <v>95</v>
      </c>
      <c r="U4077" s="51">
        <v>2019</v>
      </c>
    </row>
    <row r="4078" spans="1:21" ht="15.5">
      <c r="A4078" s="51">
        <v>967</v>
      </c>
      <c r="B4078" s="51" t="s">
        <v>1185</v>
      </c>
      <c r="C4078" s="51" t="s">
        <v>428</v>
      </c>
      <c r="D4078" s="51" t="str">
        <f t="shared" si="63"/>
        <v>LEKosovo</v>
      </c>
      <c r="E4078" s="51" t="s">
        <v>292</v>
      </c>
      <c r="F4078" s="51" t="s">
        <v>429</v>
      </c>
      <c r="G4078" s="51" t="s">
        <v>430</v>
      </c>
      <c r="H4078" s="51" t="s">
        <v>431</v>
      </c>
      <c r="I4078" s="51" t="s">
        <v>432</v>
      </c>
      <c r="J4078" s="51"/>
      <c r="K4078" s="51"/>
      <c r="L4078" s="51"/>
      <c r="M4078" s="51"/>
      <c r="N4078" s="51"/>
      <c r="O4078" s="51"/>
      <c r="P4078" s="51"/>
      <c r="Q4078" s="51"/>
      <c r="R4078" s="51"/>
      <c r="S4078" s="51"/>
      <c r="T4078" s="51"/>
      <c r="U4078" s="51"/>
    </row>
    <row r="4079" spans="1:21" ht="15.5">
      <c r="A4079" s="51">
        <v>967</v>
      </c>
      <c r="B4079" s="51" t="s">
        <v>1185</v>
      </c>
      <c r="C4079" s="51" t="s">
        <v>433</v>
      </c>
      <c r="D4079" s="51" t="str">
        <f t="shared" si="63"/>
        <v>LPKosovo</v>
      </c>
      <c r="E4079" s="51" t="s">
        <v>292</v>
      </c>
      <c r="F4079" s="51" t="s">
        <v>434</v>
      </c>
      <c r="G4079" s="51" t="s">
        <v>435</v>
      </c>
      <c r="H4079" s="51" t="s">
        <v>431</v>
      </c>
      <c r="I4079" s="51" t="s">
        <v>432</v>
      </c>
      <c r="J4079" s="51" t="s">
        <v>1190</v>
      </c>
      <c r="K4079" s="51">
        <v>1.8160000000000001</v>
      </c>
      <c r="L4079" s="51">
        <v>1.821</v>
      </c>
      <c r="M4079" s="51">
        <v>1.8049999999999999</v>
      </c>
      <c r="N4079" s="51">
        <v>1.772</v>
      </c>
      <c r="O4079" s="51">
        <v>1.784</v>
      </c>
      <c r="P4079" s="51">
        <v>1.7989999999999999</v>
      </c>
      <c r="Q4079" s="51">
        <v>1.7929999999999999</v>
      </c>
      <c r="R4079" s="51">
        <v>1.8</v>
      </c>
      <c r="S4079" s="51">
        <v>1.8069999999999999</v>
      </c>
      <c r="T4079" s="51">
        <v>1.8140000000000001</v>
      </c>
      <c r="U4079" s="51">
        <v>0</v>
      </c>
    </row>
    <row r="4080" spans="1:21" ht="15.5">
      <c r="A4080" s="51">
        <v>967</v>
      </c>
      <c r="B4080" s="51" t="s">
        <v>1185</v>
      </c>
      <c r="C4080" s="51" t="s">
        <v>437</v>
      </c>
      <c r="D4080" s="51" t="str">
        <f t="shared" si="63"/>
        <v>GGRKosovo</v>
      </c>
      <c r="E4080" s="51" t="s">
        <v>292</v>
      </c>
      <c r="F4080" s="51" t="s">
        <v>438</v>
      </c>
      <c r="G4080" s="51" t="s">
        <v>439</v>
      </c>
      <c r="H4080" s="51" t="s">
        <v>342</v>
      </c>
      <c r="I4080" s="51" t="s">
        <v>343</v>
      </c>
      <c r="J4080" s="51" t="s">
        <v>1191</v>
      </c>
      <c r="K4080" s="51">
        <v>1.3220000000000001</v>
      </c>
      <c r="L4080" s="51">
        <v>1.3129999999999999</v>
      </c>
      <c r="M4080" s="51">
        <v>1.335</v>
      </c>
      <c r="N4080" s="51">
        <v>1.4570000000000001</v>
      </c>
      <c r="O4080" s="51">
        <v>1.6160000000000001</v>
      </c>
      <c r="P4080" s="51">
        <v>1.7</v>
      </c>
      <c r="Q4080" s="51">
        <v>1.7749999999999999</v>
      </c>
      <c r="R4080" s="51">
        <v>1.905</v>
      </c>
      <c r="S4080" s="51">
        <v>1.712</v>
      </c>
      <c r="T4080" s="51">
        <v>1.891</v>
      </c>
      <c r="U4080" s="51">
        <v>2020</v>
      </c>
    </row>
    <row r="4081" spans="1:21" ht="15.5">
      <c r="A4081" s="51">
        <v>967</v>
      </c>
      <c r="B4081" s="51" t="s">
        <v>1185</v>
      </c>
      <c r="C4081" s="51" t="s">
        <v>441</v>
      </c>
      <c r="D4081" s="51" t="str">
        <f t="shared" si="63"/>
        <v>GGR_NGDPKosovo</v>
      </c>
      <c r="E4081" s="51" t="s">
        <v>292</v>
      </c>
      <c r="F4081" s="51" t="s">
        <v>438</v>
      </c>
      <c r="G4081" s="51" t="s">
        <v>439</v>
      </c>
      <c r="H4081" s="51" t="s">
        <v>392</v>
      </c>
      <c r="I4081" s="51"/>
      <c r="J4081" s="51" t="s">
        <v>442</v>
      </c>
      <c r="K4081" s="51">
        <v>26.129000000000001</v>
      </c>
      <c r="L4081" s="51">
        <v>24.641999999999999</v>
      </c>
      <c r="M4081" s="51">
        <v>23.972999999999999</v>
      </c>
      <c r="N4081" s="51">
        <v>25.081</v>
      </c>
      <c r="O4081" s="51">
        <v>26.626999999999999</v>
      </c>
      <c r="P4081" s="51">
        <v>26.509</v>
      </c>
      <c r="Q4081" s="51">
        <v>26.385000000000002</v>
      </c>
      <c r="R4081" s="51">
        <v>26.821000000000002</v>
      </c>
      <c r="S4081" s="51">
        <v>25.087</v>
      </c>
      <c r="T4081" s="51">
        <v>26.510999999999999</v>
      </c>
      <c r="U4081" s="51">
        <v>2020</v>
      </c>
    </row>
    <row r="4082" spans="1:21" ht="15.5">
      <c r="A4082" s="51">
        <v>967</v>
      </c>
      <c r="B4082" s="51" t="s">
        <v>1185</v>
      </c>
      <c r="C4082" s="51" t="s">
        <v>443</v>
      </c>
      <c r="D4082" s="51" t="str">
        <f t="shared" si="63"/>
        <v>GGXKosovo</v>
      </c>
      <c r="E4082" s="51" t="s">
        <v>292</v>
      </c>
      <c r="F4082" s="51" t="s">
        <v>444</v>
      </c>
      <c r="G4082" s="51" t="s">
        <v>445</v>
      </c>
      <c r="H4082" s="51" t="s">
        <v>342</v>
      </c>
      <c r="I4082" s="51" t="s">
        <v>343</v>
      </c>
      <c r="J4082" s="51" t="s">
        <v>1191</v>
      </c>
      <c r="K4082" s="51">
        <v>1.4390000000000001</v>
      </c>
      <c r="L4082" s="51">
        <v>1.486</v>
      </c>
      <c r="M4082" s="51">
        <v>1.476</v>
      </c>
      <c r="N4082" s="51">
        <v>1.5680000000000001</v>
      </c>
      <c r="O4082" s="51">
        <v>1.7190000000000001</v>
      </c>
      <c r="P4082" s="51">
        <v>1.7889999999999999</v>
      </c>
      <c r="Q4082" s="51">
        <v>1.9670000000000001</v>
      </c>
      <c r="R4082" s="51">
        <v>2.1030000000000002</v>
      </c>
      <c r="S4082" s="51">
        <v>2.2349999999999999</v>
      </c>
      <c r="T4082" s="51">
        <v>2.3109999999999999</v>
      </c>
      <c r="U4082" s="51">
        <v>2020</v>
      </c>
    </row>
    <row r="4083" spans="1:21" ht="15.5">
      <c r="A4083" s="51">
        <v>967</v>
      </c>
      <c r="B4083" s="51" t="s">
        <v>1185</v>
      </c>
      <c r="C4083" s="51" t="s">
        <v>446</v>
      </c>
      <c r="D4083" s="51" t="str">
        <f t="shared" si="63"/>
        <v>GGX_NGDPKosovo</v>
      </c>
      <c r="E4083" s="51" t="s">
        <v>292</v>
      </c>
      <c r="F4083" s="51" t="s">
        <v>444</v>
      </c>
      <c r="G4083" s="51" t="s">
        <v>445</v>
      </c>
      <c r="H4083" s="51" t="s">
        <v>392</v>
      </c>
      <c r="I4083" s="51"/>
      <c r="J4083" s="51" t="s">
        <v>447</v>
      </c>
      <c r="K4083" s="51">
        <v>28.446999999999999</v>
      </c>
      <c r="L4083" s="51">
        <v>27.898</v>
      </c>
      <c r="M4083" s="51">
        <v>26.507999999999999</v>
      </c>
      <c r="N4083" s="51">
        <v>26.998999999999999</v>
      </c>
      <c r="O4083" s="51">
        <v>28.315999999999999</v>
      </c>
      <c r="P4083" s="51">
        <v>27.888000000000002</v>
      </c>
      <c r="Q4083" s="51">
        <v>29.236999999999998</v>
      </c>
      <c r="R4083" s="51">
        <v>29.602</v>
      </c>
      <c r="S4083" s="51">
        <v>32.743000000000002</v>
      </c>
      <c r="T4083" s="51">
        <v>32.412999999999997</v>
      </c>
      <c r="U4083" s="51">
        <v>2020</v>
      </c>
    </row>
    <row r="4084" spans="1:21" ht="15.5">
      <c r="A4084" s="51">
        <v>967</v>
      </c>
      <c r="B4084" s="51" t="s">
        <v>1185</v>
      </c>
      <c r="C4084" s="51" t="s">
        <v>448</v>
      </c>
      <c r="D4084" s="51" t="str">
        <f t="shared" si="63"/>
        <v>GGXCNLKosovo</v>
      </c>
      <c r="E4084" s="51" t="s">
        <v>292</v>
      </c>
      <c r="F4084" s="51" t="s">
        <v>449</v>
      </c>
      <c r="G4084" s="51" t="s">
        <v>450</v>
      </c>
      <c r="H4084" s="51" t="s">
        <v>342</v>
      </c>
      <c r="I4084" s="51" t="s">
        <v>343</v>
      </c>
      <c r="J4084" s="51" t="s">
        <v>1191</v>
      </c>
      <c r="K4084" s="51">
        <v>-0.11700000000000001</v>
      </c>
      <c r="L4084" s="51">
        <v>-0.17299999999999999</v>
      </c>
      <c r="M4084" s="51">
        <v>-0.14099999999999999</v>
      </c>
      <c r="N4084" s="51">
        <v>-0.111</v>
      </c>
      <c r="O4084" s="51">
        <v>-0.10299999999999999</v>
      </c>
      <c r="P4084" s="51">
        <v>-8.7999999999999995E-2</v>
      </c>
      <c r="Q4084" s="51">
        <v>-0.192</v>
      </c>
      <c r="R4084" s="51">
        <v>-0.19800000000000001</v>
      </c>
      <c r="S4084" s="51">
        <v>-0.52200000000000002</v>
      </c>
      <c r="T4084" s="51">
        <v>-0.42099999999999999</v>
      </c>
      <c r="U4084" s="51">
        <v>2020</v>
      </c>
    </row>
    <row r="4085" spans="1:21" ht="15.5">
      <c r="A4085" s="51">
        <v>967</v>
      </c>
      <c r="B4085" s="51" t="s">
        <v>1185</v>
      </c>
      <c r="C4085" s="51" t="s">
        <v>451</v>
      </c>
      <c r="D4085" s="51" t="str">
        <f t="shared" si="63"/>
        <v>GGXCNL_NGDPKosovo</v>
      </c>
      <c r="E4085" s="51" t="s">
        <v>292</v>
      </c>
      <c r="F4085" s="51" t="s">
        <v>449</v>
      </c>
      <c r="G4085" s="51" t="s">
        <v>450</v>
      </c>
      <c r="H4085" s="51" t="s">
        <v>392</v>
      </c>
      <c r="I4085" s="51"/>
      <c r="J4085" s="51" t="s">
        <v>452</v>
      </c>
      <c r="K4085" s="51">
        <v>-2.3180000000000001</v>
      </c>
      <c r="L4085" s="51">
        <v>-3.2559999999999998</v>
      </c>
      <c r="M4085" s="51">
        <v>-2.5350000000000001</v>
      </c>
      <c r="N4085" s="51">
        <v>-1.9179999999999999</v>
      </c>
      <c r="O4085" s="51">
        <v>-1.6890000000000001</v>
      </c>
      <c r="P4085" s="51">
        <v>-1.379</v>
      </c>
      <c r="Q4085" s="51">
        <v>-2.8519999999999999</v>
      </c>
      <c r="R4085" s="51">
        <v>-2.7810000000000001</v>
      </c>
      <c r="S4085" s="51">
        <v>-7.6559999999999997</v>
      </c>
      <c r="T4085" s="51">
        <v>-5.9020000000000001</v>
      </c>
      <c r="U4085" s="51">
        <v>2020</v>
      </c>
    </row>
    <row r="4086" spans="1:21" ht="15.5">
      <c r="A4086" s="51">
        <v>967</v>
      </c>
      <c r="B4086" s="51" t="s">
        <v>1185</v>
      </c>
      <c r="C4086" s="51" t="s">
        <v>453</v>
      </c>
      <c r="D4086" s="51" t="str">
        <f t="shared" si="63"/>
        <v>GGSBKosovo</v>
      </c>
      <c r="E4086" s="51" t="s">
        <v>292</v>
      </c>
      <c r="F4086" s="51" t="s">
        <v>454</v>
      </c>
      <c r="G4086" s="51" t="s">
        <v>455</v>
      </c>
      <c r="H4086" s="51" t="s">
        <v>342</v>
      </c>
      <c r="I4086" s="51" t="s">
        <v>343</v>
      </c>
      <c r="J4086" s="51"/>
      <c r="K4086" s="51"/>
      <c r="L4086" s="51"/>
      <c r="M4086" s="51"/>
      <c r="N4086" s="51"/>
      <c r="O4086" s="51"/>
      <c r="P4086" s="51"/>
      <c r="Q4086" s="51"/>
      <c r="R4086" s="51"/>
      <c r="S4086" s="51"/>
      <c r="T4086" s="51"/>
      <c r="U4086" s="51"/>
    </row>
    <row r="4087" spans="1:21" ht="15.5">
      <c r="A4087" s="51">
        <v>967</v>
      </c>
      <c r="B4087" s="51" t="s">
        <v>1185</v>
      </c>
      <c r="C4087" s="51" t="s">
        <v>456</v>
      </c>
      <c r="D4087" s="51" t="str">
        <f t="shared" si="63"/>
        <v>GGSB_NPGDPKosovo</v>
      </c>
      <c r="E4087" s="51" t="s">
        <v>292</v>
      </c>
      <c r="F4087" s="51" t="s">
        <v>454</v>
      </c>
      <c r="G4087" s="51" t="s">
        <v>455</v>
      </c>
      <c r="H4087" s="51" t="s">
        <v>380</v>
      </c>
      <c r="I4087" s="51"/>
      <c r="J4087" s="51"/>
      <c r="K4087" s="51"/>
      <c r="L4087" s="51"/>
      <c r="M4087" s="51"/>
      <c r="N4087" s="51"/>
      <c r="O4087" s="51"/>
      <c r="P4087" s="51"/>
      <c r="Q4087" s="51"/>
      <c r="R4087" s="51"/>
      <c r="S4087" s="51"/>
      <c r="T4087" s="51"/>
      <c r="U4087" s="51"/>
    </row>
    <row r="4088" spans="1:21" ht="15.5">
      <c r="A4088" s="51">
        <v>967</v>
      </c>
      <c r="B4088" s="51" t="s">
        <v>1185</v>
      </c>
      <c r="C4088" s="51" t="s">
        <v>457</v>
      </c>
      <c r="D4088" s="51" t="str">
        <f t="shared" si="63"/>
        <v>GGXONLBKosovo</v>
      </c>
      <c r="E4088" s="51" t="s">
        <v>292</v>
      </c>
      <c r="F4088" s="51" t="s">
        <v>458</v>
      </c>
      <c r="G4088" s="51" t="s">
        <v>459</v>
      </c>
      <c r="H4088" s="51" t="s">
        <v>342</v>
      </c>
      <c r="I4088" s="51" t="s">
        <v>343</v>
      </c>
      <c r="J4088" s="51" t="s">
        <v>1191</v>
      </c>
      <c r="K4088" s="51">
        <v>-0.107</v>
      </c>
      <c r="L4088" s="51">
        <v>-0.16200000000000001</v>
      </c>
      <c r="M4088" s="51">
        <v>-0.129</v>
      </c>
      <c r="N4088" s="51">
        <v>-9.5000000000000001E-2</v>
      </c>
      <c r="O4088" s="51">
        <v>-0.09</v>
      </c>
      <c r="P4088" s="51">
        <v>-7.3999999999999996E-2</v>
      </c>
      <c r="Q4088" s="51">
        <v>-0.17699999999999999</v>
      </c>
      <c r="R4088" s="51">
        <v>-0.17899999999999999</v>
      </c>
      <c r="S4088" s="51">
        <v>-0.497</v>
      </c>
      <c r="T4088" s="51">
        <v>-0.38900000000000001</v>
      </c>
      <c r="U4088" s="51">
        <v>2020</v>
      </c>
    </row>
    <row r="4089" spans="1:21" ht="15.5">
      <c r="A4089" s="51">
        <v>967</v>
      </c>
      <c r="B4089" s="51" t="s">
        <v>1185</v>
      </c>
      <c r="C4089" s="51" t="s">
        <v>460</v>
      </c>
      <c r="D4089" s="51" t="str">
        <f t="shared" si="63"/>
        <v>GGXONLB_NGDPKosovo</v>
      </c>
      <c r="E4089" s="51" t="s">
        <v>292</v>
      </c>
      <c r="F4089" s="51" t="s">
        <v>458</v>
      </c>
      <c r="G4089" s="51" t="s">
        <v>459</v>
      </c>
      <c r="H4089" s="51" t="s">
        <v>392</v>
      </c>
      <c r="I4089" s="51"/>
      <c r="J4089" s="51" t="s">
        <v>461</v>
      </c>
      <c r="K4089" s="51">
        <v>-2.1190000000000002</v>
      </c>
      <c r="L4089" s="51">
        <v>-3.0419999999999998</v>
      </c>
      <c r="M4089" s="51">
        <v>-2.3140000000000001</v>
      </c>
      <c r="N4089" s="51">
        <v>-1.6419999999999999</v>
      </c>
      <c r="O4089" s="51">
        <v>-1.4770000000000001</v>
      </c>
      <c r="P4089" s="51">
        <v>-1.1599999999999999</v>
      </c>
      <c r="Q4089" s="51">
        <v>-2.633</v>
      </c>
      <c r="R4089" s="51">
        <v>-2.5179999999999998</v>
      </c>
      <c r="S4089" s="51">
        <v>-7.2880000000000003</v>
      </c>
      <c r="T4089" s="51">
        <v>-5.4509999999999996</v>
      </c>
      <c r="U4089" s="51">
        <v>2020</v>
      </c>
    </row>
    <row r="4090" spans="1:21" ht="15.5">
      <c r="A4090" s="51">
        <v>967</v>
      </c>
      <c r="B4090" s="51" t="s">
        <v>1185</v>
      </c>
      <c r="C4090" s="51" t="s">
        <v>462</v>
      </c>
      <c r="D4090" s="51" t="str">
        <f t="shared" si="63"/>
        <v>GGXWDNKosovo</v>
      </c>
      <c r="E4090" s="51" t="s">
        <v>292</v>
      </c>
      <c r="F4090" s="51" t="s">
        <v>463</v>
      </c>
      <c r="G4090" s="51" t="s">
        <v>464</v>
      </c>
      <c r="H4090" s="51" t="s">
        <v>342</v>
      </c>
      <c r="I4090" s="51" t="s">
        <v>343</v>
      </c>
      <c r="J4090" s="51"/>
      <c r="K4090" s="51"/>
      <c r="L4090" s="51"/>
      <c r="M4090" s="51"/>
      <c r="N4090" s="51"/>
      <c r="O4090" s="51"/>
      <c r="P4090" s="51"/>
      <c r="Q4090" s="51"/>
      <c r="R4090" s="51"/>
      <c r="S4090" s="51"/>
      <c r="T4090" s="51"/>
      <c r="U4090" s="51"/>
    </row>
    <row r="4091" spans="1:21" ht="15.5">
      <c r="A4091" s="51">
        <v>967</v>
      </c>
      <c r="B4091" s="51" t="s">
        <v>1185</v>
      </c>
      <c r="C4091" s="51" t="s">
        <v>465</v>
      </c>
      <c r="D4091" s="51" t="str">
        <f t="shared" si="63"/>
        <v>GGXWDN_NGDPKosovo</v>
      </c>
      <c r="E4091" s="51" t="s">
        <v>292</v>
      </c>
      <c r="F4091" s="51" t="s">
        <v>463</v>
      </c>
      <c r="G4091" s="51" t="s">
        <v>464</v>
      </c>
      <c r="H4091" s="51" t="s">
        <v>392</v>
      </c>
      <c r="I4091" s="51"/>
      <c r="J4091" s="51"/>
      <c r="K4091" s="51"/>
      <c r="L4091" s="51"/>
      <c r="M4091" s="51"/>
      <c r="N4091" s="51"/>
      <c r="O4091" s="51"/>
      <c r="P4091" s="51"/>
      <c r="Q4091" s="51"/>
      <c r="R4091" s="51"/>
      <c r="S4091" s="51"/>
      <c r="T4091" s="51"/>
      <c r="U4091" s="51"/>
    </row>
    <row r="4092" spans="1:21" ht="15.5">
      <c r="A4092" s="51">
        <v>967</v>
      </c>
      <c r="B4092" s="51" t="s">
        <v>1185</v>
      </c>
      <c r="C4092" s="51" t="s">
        <v>466</v>
      </c>
      <c r="D4092" s="51" t="str">
        <f t="shared" si="63"/>
        <v>GGXWDGKosovo</v>
      </c>
      <c r="E4092" s="51" t="s">
        <v>292</v>
      </c>
      <c r="F4092" s="51" t="s">
        <v>467</v>
      </c>
      <c r="G4092" s="51" t="s">
        <v>468</v>
      </c>
      <c r="H4092" s="51" t="s">
        <v>342</v>
      </c>
      <c r="I4092" s="51" t="s">
        <v>343</v>
      </c>
      <c r="J4092" s="51" t="s">
        <v>1191</v>
      </c>
      <c r="K4092" s="51">
        <v>0.41099999999999998</v>
      </c>
      <c r="L4092" s="51">
        <v>0.47799999999999998</v>
      </c>
      <c r="M4092" s="51">
        <v>0.59599999999999997</v>
      </c>
      <c r="N4092" s="51">
        <v>0.76200000000000001</v>
      </c>
      <c r="O4092" s="51">
        <v>0.874</v>
      </c>
      <c r="P4092" s="51">
        <v>1.0409999999999999</v>
      </c>
      <c r="Q4092" s="51">
        <v>1.1399999999999999</v>
      </c>
      <c r="R4092" s="51">
        <v>1.248</v>
      </c>
      <c r="S4092" s="51">
        <v>1.6659999999999999</v>
      </c>
      <c r="T4092" s="51">
        <v>2.0329999999999999</v>
      </c>
      <c r="U4092" s="51">
        <v>2020</v>
      </c>
    </row>
    <row r="4093" spans="1:21" ht="15.5">
      <c r="A4093" s="51">
        <v>967</v>
      </c>
      <c r="B4093" s="51" t="s">
        <v>1185</v>
      </c>
      <c r="C4093" s="51" t="s">
        <v>469</v>
      </c>
      <c r="D4093" s="51" t="str">
        <f t="shared" si="63"/>
        <v>GGXWDG_NGDPKosovo</v>
      </c>
      <c r="E4093" s="51" t="s">
        <v>292</v>
      </c>
      <c r="F4093" s="51" t="s">
        <v>467</v>
      </c>
      <c r="G4093" s="51" t="s">
        <v>468</v>
      </c>
      <c r="H4093" s="51" t="s">
        <v>392</v>
      </c>
      <c r="I4093" s="51"/>
      <c r="J4093" s="51" t="s">
        <v>470</v>
      </c>
      <c r="K4093" s="51">
        <v>8.1170000000000009</v>
      </c>
      <c r="L4093" s="51">
        <v>8.9730000000000008</v>
      </c>
      <c r="M4093" s="51">
        <v>10.702999999999999</v>
      </c>
      <c r="N4093" s="51">
        <v>13.116</v>
      </c>
      <c r="O4093" s="51">
        <v>14.394</v>
      </c>
      <c r="P4093" s="51">
        <v>16.231999999999999</v>
      </c>
      <c r="Q4093" s="51">
        <v>16.952999999999999</v>
      </c>
      <c r="R4093" s="51">
        <v>17.57</v>
      </c>
      <c r="S4093" s="51">
        <v>24.414000000000001</v>
      </c>
      <c r="T4093" s="51">
        <v>28.504999999999999</v>
      </c>
      <c r="U4093" s="51">
        <v>2020</v>
      </c>
    </row>
    <row r="4094" spans="1:21" ht="15.5">
      <c r="A4094" s="51">
        <v>967</v>
      </c>
      <c r="B4094" s="51" t="s">
        <v>1185</v>
      </c>
      <c r="C4094" s="51" t="s">
        <v>471</v>
      </c>
      <c r="D4094" s="51" t="str">
        <f t="shared" si="63"/>
        <v>NGDP_FYKosovo</v>
      </c>
      <c r="E4094" s="51" t="s">
        <v>292</v>
      </c>
      <c r="F4094" s="51" t="s">
        <v>472</v>
      </c>
      <c r="G4094" s="51" t="s">
        <v>473</v>
      </c>
      <c r="H4094" s="51" t="s">
        <v>342</v>
      </c>
      <c r="I4094" s="51" t="s">
        <v>343</v>
      </c>
      <c r="J4094" s="51" t="s">
        <v>1191</v>
      </c>
      <c r="K4094" s="51">
        <v>5.0590000000000002</v>
      </c>
      <c r="L4094" s="51">
        <v>5.327</v>
      </c>
      <c r="M4094" s="51">
        <v>5.5670000000000002</v>
      </c>
      <c r="N4094" s="51">
        <v>5.8070000000000004</v>
      </c>
      <c r="O4094" s="51">
        <v>6.07</v>
      </c>
      <c r="P4094" s="51">
        <v>6.4139999999999997</v>
      </c>
      <c r="Q4094" s="51">
        <v>6.726</v>
      </c>
      <c r="R4094" s="51">
        <v>7.1040000000000001</v>
      </c>
      <c r="S4094" s="51">
        <v>6.8239999999999998</v>
      </c>
      <c r="T4094" s="51">
        <v>7.1310000000000002</v>
      </c>
      <c r="U4094" s="51">
        <v>2020</v>
      </c>
    </row>
    <row r="4095" spans="1:21" ht="15.5">
      <c r="A4095" s="51">
        <v>967</v>
      </c>
      <c r="B4095" s="51" t="s">
        <v>1185</v>
      </c>
      <c r="C4095" s="51" t="s">
        <v>474</v>
      </c>
      <c r="D4095" s="51" t="str">
        <f t="shared" si="63"/>
        <v>BCAKosovo</v>
      </c>
      <c r="E4095" s="51" t="s">
        <v>292</v>
      </c>
      <c r="F4095" s="51" t="s">
        <v>475</v>
      </c>
      <c r="G4095" s="51" t="s">
        <v>476</v>
      </c>
      <c r="H4095" s="51" t="s">
        <v>352</v>
      </c>
      <c r="I4095" s="51" t="s">
        <v>343</v>
      </c>
      <c r="J4095" s="51" t="s">
        <v>552</v>
      </c>
      <c r="K4095" s="51">
        <v>-0.377</v>
      </c>
      <c r="L4095" s="51">
        <v>-0.23799999999999999</v>
      </c>
      <c r="M4095" s="51">
        <v>-0.51100000000000001</v>
      </c>
      <c r="N4095" s="51">
        <v>-0.55200000000000005</v>
      </c>
      <c r="O4095" s="51">
        <v>-0.53300000000000003</v>
      </c>
      <c r="P4095" s="51">
        <v>-0.39400000000000002</v>
      </c>
      <c r="Q4095" s="51">
        <v>-0.60099999999999998</v>
      </c>
      <c r="R4095" s="51">
        <v>-0.439</v>
      </c>
      <c r="S4095" s="51">
        <v>-0.58299999999999996</v>
      </c>
      <c r="T4095" s="51">
        <v>-0.56100000000000005</v>
      </c>
      <c r="U4095" s="51">
        <v>2019</v>
      </c>
    </row>
    <row r="4096" spans="1:21" ht="15.5">
      <c r="A4096" s="51">
        <v>967</v>
      </c>
      <c r="B4096" s="51" t="s">
        <v>1185</v>
      </c>
      <c r="C4096" s="51" t="s">
        <v>478</v>
      </c>
      <c r="D4096" s="51" t="str">
        <f t="shared" si="63"/>
        <v>BCA_NGDPDKosovo</v>
      </c>
      <c r="E4096" s="51" t="s">
        <v>292</v>
      </c>
      <c r="F4096" s="51" t="s">
        <v>475</v>
      </c>
      <c r="G4096" s="51" t="s">
        <v>476</v>
      </c>
      <c r="H4096" s="51" t="s">
        <v>392</v>
      </c>
      <c r="I4096" s="51"/>
      <c r="J4096" s="51" t="s">
        <v>479</v>
      </c>
      <c r="K4096" s="51">
        <v>-5.7939999999999996</v>
      </c>
      <c r="L4096" s="51">
        <v>-3.3610000000000002</v>
      </c>
      <c r="M4096" s="51">
        <v>-6.9080000000000004</v>
      </c>
      <c r="N4096" s="51">
        <v>-8.5619999999999994</v>
      </c>
      <c r="O4096" s="51">
        <v>-7.931</v>
      </c>
      <c r="P4096" s="51">
        <v>-5.4349999999999996</v>
      </c>
      <c r="Q4096" s="51">
        <v>-7.5650000000000004</v>
      </c>
      <c r="R4096" s="51">
        <v>-5.516</v>
      </c>
      <c r="S4096" s="51">
        <v>-7.484</v>
      </c>
      <c r="T4096" s="51">
        <v>-6.3620000000000001</v>
      </c>
      <c r="U4096" s="51">
        <v>2019</v>
      </c>
    </row>
    <row r="4097" spans="1:21" ht="15.5">
      <c r="A4097" s="51">
        <v>443</v>
      </c>
      <c r="B4097" s="51" t="s">
        <v>1192</v>
      </c>
      <c r="C4097" s="51" t="s">
        <v>338</v>
      </c>
      <c r="D4097" s="51" t="str">
        <f t="shared" si="63"/>
        <v>NGDP_RKuwait</v>
      </c>
      <c r="E4097" s="51" t="s">
        <v>310</v>
      </c>
      <c r="F4097" s="51" t="s">
        <v>340</v>
      </c>
      <c r="G4097" s="51" t="s">
        <v>341</v>
      </c>
      <c r="H4097" s="51" t="s">
        <v>342</v>
      </c>
      <c r="I4097" s="51" t="s">
        <v>343</v>
      </c>
      <c r="J4097" s="51" t="s">
        <v>1193</v>
      </c>
      <c r="K4097" s="51">
        <v>38.667000000000002</v>
      </c>
      <c r="L4097" s="51">
        <v>39.112000000000002</v>
      </c>
      <c r="M4097" s="51">
        <v>39.307000000000002</v>
      </c>
      <c r="N4097" s="51">
        <v>39.54</v>
      </c>
      <c r="O4097" s="51">
        <v>40.697000000000003</v>
      </c>
      <c r="P4097" s="51">
        <v>38.78</v>
      </c>
      <c r="Q4097" s="51">
        <v>39.262999999999998</v>
      </c>
      <c r="R4097" s="51">
        <v>39.430999999999997</v>
      </c>
      <c r="S4097" s="51">
        <v>36.223999999999997</v>
      </c>
      <c r="T4097" s="51">
        <v>36.462000000000003</v>
      </c>
      <c r="U4097" s="51">
        <v>2019</v>
      </c>
    </row>
    <row r="4098" spans="1:21" ht="15.5">
      <c r="A4098" s="51">
        <v>443</v>
      </c>
      <c r="B4098" s="51" t="s">
        <v>1192</v>
      </c>
      <c r="C4098" s="51" t="s">
        <v>345</v>
      </c>
      <c r="D4098" s="51" t="str">
        <f t="shared" si="63"/>
        <v>NGDP_RPCHKuwait</v>
      </c>
      <c r="E4098" s="51" t="s">
        <v>310</v>
      </c>
      <c r="F4098" s="51" t="s">
        <v>340</v>
      </c>
      <c r="G4098" s="51" t="s">
        <v>346</v>
      </c>
      <c r="H4098" s="51" t="s">
        <v>347</v>
      </c>
      <c r="I4098" s="51"/>
      <c r="J4098" s="51" t="s">
        <v>348</v>
      </c>
      <c r="K4098" s="51">
        <v>6.625</v>
      </c>
      <c r="L4098" s="51">
        <v>1.151</v>
      </c>
      <c r="M4098" s="51">
        <v>0.499</v>
      </c>
      <c r="N4098" s="51">
        <v>0.59299999999999997</v>
      </c>
      <c r="O4098" s="51">
        <v>2.9260000000000002</v>
      </c>
      <c r="P4098" s="51">
        <v>-4.71</v>
      </c>
      <c r="Q4098" s="51">
        <v>1.246</v>
      </c>
      <c r="R4098" s="51">
        <v>0.42599999999999999</v>
      </c>
      <c r="S4098" s="51">
        <v>-8.1340000000000003</v>
      </c>
      <c r="T4098" s="51">
        <v>0.65700000000000003</v>
      </c>
      <c r="U4098" s="51">
        <v>2019</v>
      </c>
    </row>
    <row r="4099" spans="1:21" ht="15.5">
      <c r="A4099" s="51">
        <v>443</v>
      </c>
      <c r="B4099" s="51" t="s">
        <v>1192</v>
      </c>
      <c r="C4099" s="51" t="s">
        <v>349</v>
      </c>
      <c r="D4099" s="51" t="str">
        <f t="shared" ref="D4099:D4162" si="64">C4099&amp;E4099</f>
        <v>NGDPKuwait</v>
      </c>
      <c r="E4099" s="51" t="s">
        <v>310</v>
      </c>
      <c r="F4099" s="51" t="s">
        <v>155</v>
      </c>
      <c r="G4099" s="51" t="s">
        <v>350</v>
      </c>
      <c r="H4099" s="51" t="s">
        <v>342</v>
      </c>
      <c r="I4099" s="51" t="s">
        <v>343</v>
      </c>
      <c r="J4099" s="51" t="s">
        <v>1193</v>
      </c>
      <c r="K4099" s="51">
        <v>48.722000000000001</v>
      </c>
      <c r="L4099" s="51">
        <v>49.392000000000003</v>
      </c>
      <c r="M4099" s="51">
        <v>46.284999999999997</v>
      </c>
      <c r="N4099" s="51">
        <v>34.472999999999999</v>
      </c>
      <c r="O4099" s="51">
        <v>33.055999999999997</v>
      </c>
      <c r="P4099" s="51">
        <v>36.610999999999997</v>
      </c>
      <c r="Q4099" s="51">
        <v>42.475000000000001</v>
      </c>
      <c r="R4099" s="51">
        <v>40.872999999999998</v>
      </c>
      <c r="S4099" s="51">
        <v>33.054000000000002</v>
      </c>
      <c r="T4099" s="51">
        <v>38.536000000000001</v>
      </c>
      <c r="U4099" s="51">
        <v>2019</v>
      </c>
    </row>
    <row r="4100" spans="1:21" ht="15.5">
      <c r="A4100" s="51">
        <v>443</v>
      </c>
      <c r="B4100" s="51" t="s">
        <v>1192</v>
      </c>
      <c r="C4100" s="51" t="s">
        <v>157</v>
      </c>
      <c r="D4100" s="51" t="str">
        <f t="shared" si="64"/>
        <v>NGDPDKuwait</v>
      </c>
      <c r="E4100" s="51" t="s">
        <v>310</v>
      </c>
      <c r="F4100" s="51" t="s">
        <v>155</v>
      </c>
      <c r="G4100" s="51" t="s">
        <v>351</v>
      </c>
      <c r="H4100" s="51" t="s">
        <v>352</v>
      </c>
      <c r="I4100" s="51" t="s">
        <v>343</v>
      </c>
      <c r="J4100" s="51" t="s">
        <v>353</v>
      </c>
      <c r="K4100" s="51">
        <v>174.066</v>
      </c>
      <c r="L4100" s="51">
        <v>174.179</v>
      </c>
      <c r="M4100" s="51">
        <v>162.69499999999999</v>
      </c>
      <c r="N4100" s="51">
        <v>114.60599999999999</v>
      </c>
      <c r="O4100" s="51">
        <v>109.381</v>
      </c>
      <c r="P4100" s="51">
        <v>120.687</v>
      </c>
      <c r="Q4100" s="51">
        <v>140.66499999999999</v>
      </c>
      <c r="R4100" s="51">
        <v>134.624</v>
      </c>
      <c r="S4100" s="51">
        <v>107.93600000000001</v>
      </c>
      <c r="T4100" s="51">
        <v>126.93</v>
      </c>
      <c r="U4100" s="51">
        <v>2019</v>
      </c>
    </row>
    <row r="4101" spans="1:21" ht="15.5">
      <c r="A4101" s="51">
        <v>443</v>
      </c>
      <c r="B4101" s="51" t="s">
        <v>1192</v>
      </c>
      <c r="C4101" s="51" t="s">
        <v>354</v>
      </c>
      <c r="D4101" s="51" t="str">
        <f t="shared" si="64"/>
        <v>PPPGDPKuwait</v>
      </c>
      <c r="E4101" s="51" t="s">
        <v>310</v>
      </c>
      <c r="F4101" s="51" t="s">
        <v>155</v>
      </c>
      <c r="G4101" s="51" t="s">
        <v>355</v>
      </c>
      <c r="H4101" s="51" t="s">
        <v>356</v>
      </c>
      <c r="I4101" s="51" t="s">
        <v>343</v>
      </c>
      <c r="J4101" s="51" t="s">
        <v>353</v>
      </c>
      <c r="K4101" s="51">
        <v>276.88400000000001</v>
      </c>
      <c r="L4101" s="51">
        <v>275.26400000000001</v>
      </c>
      <c r="M4101" s="51">
        <v>258.67099999999999</v>
      </c>
      <c r="N4101" s="51">
        <v>181.15700000000001</v>
      </c>
      <c r="O4101" s="51">
        <v>176.815</v>
      </c>
      <c r="P4101" s="51">
        <v>206.27500000000001</v>
      </c>
      <c r="Q4101" s="51">
        <v>213.85900000000001</v>
      </c>
      <c r="R4101" s="51">
        <v>218.60499999999999</v>
      </c>
      <c r="S4101" s="51">
        <v>203.25899999999999</v>
      </c>
      <c r="T4101" s="51">
        <v>208.32300000000001</v>
      </c>
      <c r="U4101" s="51">
        <v>2019</v>
      </c>
    </row>
    <row r="4102" spans="1:21" ht="15.5">
      <c r="A4102" s="51">
        <v>443</v>
      </c>
      <c r="B4102" s="51" t="s">
        <v>1192</v>
      </c>
      <c r="C4102" s="51" t="s">
        <v>357</v>
      </c>
      <c r="D4102" s="51" t="str">
        <f t="shared" si="64"/>
        <v>NGDP_DKuwait</v>
      </c>
      <c r="E4102" s="51" t="s">
        <v>310</v>
      </c>
      <c r="F4102" s="51" t="s">
        <v>358</v>
      </c>
      <c r="G4102" s="51" t="s">
        <v>359</v>
      </c>
      <c r="H4102" s="51" t="s">
        <v>360</v>
      </c>
      <c r="I4102" s="51"/>
      <c r="J4102" s="51" t="s">
        <v>361</v>
      </c>
      <c r="K4102" s="51">
        <v>126.005</v>
      </c>
      <c r="L4102" s="51">
        <v>126.285</v>
      </c>
      <c r="M4102" s="51">
        <v>117.753</v>
      </c>
      <c r="N4102" s="51">
        <v>87.186000000000007</v>
      </c>
      <c r="O4102" s="51">
        <v>81.224000000000004</v>
      </c>
      <c r="P4102" s="51">
        <v>94.405000000000001</v>
      </c>
      <c r="Q4102" s="51">
        <v>108.179</v>
      </c>
      <c r="R4102" s="51">
        <v>103.658</v>
      </c>
      <c r="S4102" s="51">
        <v>91.248999999999995</v>
      </c>
      <c r="T4102" s="51">
        <v>105.68899999999999</v>
      </c>
      <c r="U4102" s="51">
        <v>2019</v>
      </c>
    </row>
    <row r="4103" spans="1:21" ht="15.5">
      <c r="A4103" s="51">
        <v>443</v>
      </c>
      <c r="B4103" s="51" t="s">
        <v>1192</v>
      </c>
      <c r="C4103" s="51" t="s">
        <v>362</v>
      </c>
      <c r="D4103" s="51" t="str">
        <f t="shared" si="64"/>
        <v>NGDPRPCKuwait</v>
      </c>
      <c r="E4103" s="51" t="s">
        <v>310</v>
      </c>
      <c r="F4103" s="51" t="s">
        <v>363</v>
      </c>
      <c r="G4103" s="51" t="s">
        <v>364</v>
      </c>
      <c r="H4103" s="51" t="s">
        <v>342</v>
      </c>
      <c r="I4103" s="51" t="s">
        <v>333</v>
      </c>
      <c r="J4103" s="51" t="s">
        <v>365</v>
      </c>
      <c r="K4103" s="51">
        <v>10157.56</v>
      </c>
      <c r="L4103" s="51">
        <v>10049.51</v>
      </c>
      <c r="M4103" s="51">
        <v>9731.14</v>
      </c>
      <c r="N4103" s="51">
        <v>9452.5499999999993</v>
      </c>
      <c r="O4103" s="51">
        <v>9401.02</v>
      </c>
      <c r="P4103" s="51">
        <v>8738.2000000000007</v>
      </c>
      <c r="Q4103" s="51">
        <v>8495.61</v>
      </c>
      <c r="R4103" s="51">
        <v>8300.42</v>
      </c>
      <c r="S4103" s="51">
        <v>7418.48</v>
      </c>
      <c r="T4103" s="51">
        <v>7264.7</v>
      </c>
      <c r="U4103" s="51">
        <v>2018</v>
      </c>
    </row>
    <row r="4104" spans="1:21" ht="15.5">
      <c r="A4104" s="51">
        <v>443</v>
      </c>
      <c r="B4104" s="51" t="s">
        <v>1192</v>
      </c>
      <c r="C4104" s="51" t="s">
        <v>366</v>
      </c>
      <c r="D4104" s="51" t="str">
        <f t="shared" si="64"/>
        <v>NGDPRPPPPCKuwait</v>
      </c>
      <c r="E4104" s="51" t="s">
        <v>310</v>
      </c>
      <c r="F4104" s="51" t="s">
        <v>363</v>
      </c>
      <c r="G4104" s="51" t="s">
        <v>367</v>
      </c>
      <c r="H4104" s="51" t="s">
        <v>368</v>
      </c>
      <c r="I4104" s="51" t="s">
        <v>333</v>
      </c>
      <c r="J4104" s="51" t="s">
        <v>365</v>
      </c>
      <c r="K4104" s="51">
        <v>54029</v>
      </c>
      <c r="L4104" s="51">
        <v>53454.22</v>
      </c>
      <c r="M4104" s="51">
        <v>51760.82</v>
      </c>
      <c r="N4104" s="51">
        <v>50278.94</v>
      </c>
      <c r="O4104" s="51">
        <v>50004.85</v>
      </c>
      <c r="P4104" s="51">
        <v>46479.26</v>
      </c>
      <c r="Q4104" s="51">
        <v>45188.9</v>
      </c>
      <c r="R4104" s="51">
        <v>44150.68</v>
      </c>
      <c r="S4104" s="51">
        <v>39459.550000000003</v>
      </c>
      <c r="T4104" s="51">
        <v>38641.61</v>
      </c>
      <c r="U4104" s="51">
        <v>2018</v>
      </c>
    </row>
    <row r="4105" spans="1:21" ht="15.5">
      <c r="A4105" s="51">
        <v>443</v>
      </c>
      <c r="B4105" s="51" t="s">
        <v>1192</v>
      </c>
      <c r="C4105" s="51" t="s">
        <v>369</v>
      </c>
      <c r="D4105" s="51" t="str">
        <f t="shared" si="64"/>
        <v>NGDPPCKuwait</v>
      </c>
      <c r="E4105" s="51" t="s">
        <v>310</v>
      </c>
      <c r="F4105" s="51" t="s">
        <v>370</v>
      </c>
      <c r="G4105" s="51" t="s">
        <v>371</v>
      </c>
      <c r="H4105" s="51" t="s">
        <v>342</v>
      </c>
      <c r="I4105" s="51" t="s">
        <v>333</v>
      </c>
      <c r="J4105" s="51" t="s">
        <v>372</v>
      </c>
      <c r="K4105" s="51">
        <v>12799.07</v>
      </c>
      <c r="L4105" s="51">
        <v>12691.03</v>
      </c>
      <c r="M4105" s="51">
        <v>11458.67</v>
      </c>
      <c r="N4105" s="51">
        <v>8241.2900000000009</v>
      </c>
      <c r="O4105" s="51">
        <v>7635.89</v>
      </c>
      <c r="P4105" s="51">
        <v>8249.32</v>
      </c>
      <c r="Q4105" s="51">
        <v>9190.48</v>
      </c>
      <c r="R4105" s="51">
        <v>8604.09</v>
      </c>
      <c r="S4105" s="51">
        <v>6769.31</v>
      </c>
      <c r="T4105" s="51">
        <v>7678.02</v>
      </c>
      <c r="U4105" s="51">
        <v>2018</v>
      </c>
    </row>
    <row r="4106" spans="1:21" ht="15.5">
      <c r="A4106" s="51">
        <v>443</v>
      </c>
      <c r="B4106" s="51" t="s">
        <v>1192</v>
      </c>
      <c r="C4106" s="51" t="s">
        <v>373</v>
      </c>
      <c r="D4106" s="51" t="str">
        <f t="shared" si="64"/>
        <v>NGDPDPCKuwait</v>
      </c>
      <c r="E4106" s="51" t="s">
        <v>310</v>
      </c>
      <c r="F4106" s="51" t="s">
        <v>370</v>
      </c>
      <c r="G4106" s="51" t="s">
        <v>374</v>
      </c>
      <c r="H4106" s="51" t="s">
        <v>352</v>
      </c>
      <c r="I4106" s="51" t="s">
        <v>333</v>
      </c>
      <c r="J4106" s="51" t="s">
        <v>372</v>
      </c>
      <c r="K4106" s="51">
        <v>45726.19</v>
      </c>
      <c r="L4106" s="51">
        <v>44754.34</v>
      </c>
      <c r="M4106" s="51">
        <v>40278.050000000003</v>
      </c>
      <c r="N4106" s="51">
        <v>27398.080000000002</v>
      </c>
      <c r="O4106" s="51">
        <v>25267.15</v>
      </c>
      <c r="P4106" s="51">
        <v>27193.9</v>
      </c>
      <c r="Q4106" s="51">
        <v>30436.42</v>
      </c>
      <c r="R4106" s="51">
        <v>28339.16</v>
      </c>
      <c r="S4106" s="51">
        <v>22105.09</v>
      </c>
      <c r="T4106" s="51">
        <v>25289.93</v>
      </c>
      <c r="U4106" s="51">
        <v>2018</v>
      </c>
    </row>
    <row r="4107" spans="1:21" ht="15.5">
      <c r="A4107" s="51">
        <v>443</v>
      </c>
      <c r="B4107" s="51" t="s">
        <v>1192</v>
      </c>
      <c r="C4107" s="51" t="s">
        <v>375</v>
      </c>
      <c r="D4107" s="51" t="str">
        <f t="shared" si="64"/>
        <v>PPPPCKuwait</v>
      </c>
      <c r="E4107" s="51" t="s">
        <v>310</v>
      </c>
      <c r="F4107" s="51" t="s">
        <v>370</v>
      </c>
      <c r="G4107" s="51" t="s">
        <v>376</v>
      </c>
      <c r="H4107" s="51" t="s">
        <v>356</v>
      </c>
      <c r="I4107" s="51" t="s">
        <v>333</v>
      </c>
      <c r="J4107" s="51" t="s">
        <v>372</v>
      </c>
      <c r="K4107" s="51">
        <v>72735.929999999993</v>
      </c>
      <c r="L4107" s="51">
        <v>70727.47</v>
      </c>
      <c r="M4107" s="51">
        <v>64038.48</v>
      </c>
      <c r="N4107" s="51">
        <v>43308.02</v>
      </c>
      <c r="O4107" s="51">
        <v>40844.22</v>
      </c>
      <c r="P4107" s="51">
        <v>46479.26</v>
      </c>
      <c r="Q4107" s="51">
        <v>46273.87</v>
      </c>
      <c r="R4107" s="51">
        <v>46017.84</v>
      </c>
      <c r="S4107" s="51">
        <v>41626.9</v>
      </c>
      <c r="T4107" s="51">
        <v>41506.86</v>
      </c>
      <c r="U4107" s="51">
        <v>2018</v>
      </c>
    </row>
    <row r="4108" spans="1:21" ht="15.5">
      <c r="A4108" s="51">
        <v>443</v>
      </c>
      <c r="B4108" s="51" t="s">
        <v>1192</v>
      </c>
      <c r="C4108" s="51" t="s">
        <v>377</v>
      </c>
      <c r="D4108" s="51" t="str">
        <f t="shared" si="64"/>
        <v>NGAP_NPGDPKuwait</v>
      </c>
      <c r="E4108" s="51" t="s">
        <v>310</v>
      </c>
      <c r="F4108" s="51" t="s">
        <v>378</v>
      </c>
      <c r="G4108" s="51" t="s">
        <v>379</v>
      </c>
      <c r="H4108" s="51" t="s">
        <v>380</v>
      </c>
      <c r="I4108" s="51"/>
      <c r="J4108" s="51"/>
      <c r="K4108" s="51"/>
      <c r="L4108" s="51"/>
      <c r="M4108" s="51"/>
      <c r="N4108" s="51"/>
      <c r="O4108" s="51"/>
      <c r="P4108" s="51"/>
      <c r="Q4108" s="51"/>
      <c r="R4108" s="51"/>
      <c r="S4108" s="51"/>
      <c r="T4108" s="51"/>
      <c r="U4108" s="51"/>
    </row>
    <row r="4109" spans="1:21" ht="15.5">
      <c r="A4109" s="51">
        <v>443</v>
      </c>
      <c r="B4109" s="51" t="s">
        <v>1192</v>
      </c>
      <c r="C4109" s="51" t="s">
        <v>381</v>
      </c>
      <c r="D4109" s="51" t="str">
        <f t="shared" si="64"/>
        <v>PPPSHKuwait</v>
      </c>
      <c r="E4109" s="51" t="s">
        <v>310</v>
      </c>
      <c r="F4109" s="51" t="s">
        <v>382</v>
      </c>
      <c r="G4109" s="51" t="s">
        <v>383</v>
      </c>
      <c r="H4109" s="51" t="s">
        <v>384</v>
      </c>
      <c r="I4109" s="51"/>
      <c r="J4109" s="51" t="s">
        <v>353</v>
      </c>
      <c r="K4109" s="51">
        <v>0.27700000000000002</v>
      </c>
      <c r="L4109" s="51">
        <v>0.26200000000000001</v>
      </c>
      <c r="M4109" s="51">
        <v>0.23699999999999999</v>
      </c>
      <c r="N4109" s="51">
        <v>0.16300000000000001</v>
      </c>
      <c r="O4109" s="51">
        <v>0.153</v>
      </c>
      <c r="P4109" s="51">
        <v>0.17</v>
      </c>
      <c r="Q4109" s="51">
        <v>0.16600000000000001</v>
      </c>
      <c r="R4109" s="51">
        <v>0.16200000000000001</v>
      </c>
      <c r="S4109" s="51">
        <v>0.154</v>
      </c>
      <c r="T4109" s="51">
        <v>0.14699999999999999</v>
      </c>
      <c r="U4109" s="51">
        <v>2019</v>
      </c>
    </row>
    <row r="4110" spans="1:21" ht="15.5">
      <c r="A4110" s="51">
        <v>443</v>
      </c>
      <c r="B4110" s="51" t="s">
        <v>1192</v>
      </c>
      <c r="C4110" s="51" t="s">
        <v>385</v>
      </c>
      <c r="D4110" s="51" t="str">
        <f t="shared" si="64"/>
        <v>PPPEXKuwait</v>
      </c>
      <c r="E4110" s="51" t="s">
        <v>310</v>
      </c>
      <c r="F4110" s="51" t="s">
        <v>386</v>
      </c>
      <c r="G4110" s="51" t="s">
        <v>387</v>
      </c>
      <c r="H4110" s="51" t="s">
        <v>388</v>
      </c>
      <c r="I4110" s="51"/>
      <c r="J4110" s="51" t="s">
        <v>353</v>
      </c>
      <c r="K4110" s="51">
        <v>0.17599999999999999</v>
      </c>
      <c r="L4110" s="51">
        <v>0.17899999999999999</v>
      </c>
      <c r="M4110" s="51">
        <v>0.17899999999999999</v>
      </c>
      <c r="N4110" s="51">
        <v>0.19</v>
      </c>
      <c r="O4110" s="51">
        <v>0.187</v>
      </c>
      <c r="P4110" s="51">
        <v>0.17699999999999999</v>
      </c>
      <c r="Q4110" s="51">
        <v>0.19900000000000001</v>
      </c>
      <c r="R4110" s="51">
        <v>0.187</v>
      </c>
      <c r="S4110" s="51">
        <v>0.16300000000000001</v>
      </c>
      <c r="T4110" s="51">
        <v>0.185</v>
      </c>
      <c r="U4110" s="51">
        <v>2019</v>
      </c>
    </row>
    <row r="4111" spans="1:21" ht="15.5">
      <c r="A4111" s="51">
        <v>443</v>
      </c>
      <c r="B4111" s="51" t="s">
        <v>1192</v>
      </c>
      <c r="C4111" s="51" t="s">
        <v>389</v>
      </c>
      <c r="D4111" s="51" t="str">
        <f t="shared" si="64"/>
        <v>NID_NGDPKuwait</v>
      </c>
      <c r="E4111" s="51" t="s">
        <v>310</v>
      </c>
      <c r="F4111" s="51" t="s">
        <v>390</v>
      </c>
      <c r="G4111" s="51" t="s">
        <v>391</v>
      </c>
      <c r="H4111" s="51" t="s">
        <v>392</v>
      </c>
      <c r="I4111" s="51"/>
      <c r="J4111" s="51" t="s">
        <v>1193</v>
      </c>
      <c r="K4111" s="51">
        <v>12.835000000000001</v>
      </c>
      <c r="L4111" s="51">
        <v>14.351000000000001</v>
      </c>
      <c r="M4111" s="51">
        <v>16.29</v>
      </c>
      <c r="N4111" s="51">
        <v>25.428000000000001</v>
      </c>
      <c r="O4111" s="51">
        <v>29.959</v>
      </c>
      <c r="P4111" s="51">
        <v>27.731000000000002</v>
      </c>
      <c r="Q4111" s="51">
        <v>25.206</v>
      </c>
      <c r="R4111" s="51">
        <v>24.091999999999999</v>
      </c>
      <c r="S4111" s="51">
        <v>28.481999999999999</v>
      </c>
      <c r="T4111" s="51">
        <v>25.283000000000001</v>
      </c>
      <c r="U4111" s="51">
        <v>2019</v>
      </c>
    </row>
    <row r="4112" spans="1:21" ht="15.5">
      <c r="A4112" s="51">
        <v>443</v>
      </c>
      <c r="B4112" s="51" t="s">
        <v>1192</v>
      </c>
      <c r="C4112" s="51" t="s">
        <v>393</v>
      </c>
      <c r="D4112" s="51" t="str">
        <f t="shared" si="64"/>
        <v>NGSD_NGDPKuwait</v>
      </c>
      <c r="E4112" s="51" t="s">
        <v>310</v>
      </c>
      <c r="F4112" s="51" t="s">
        <v>394</v>
      </c>
      <c r="G4112" s="51" t="s">
        <v>395</v>
      </c>
      <c r="H4112" s="51" t="s">
        <v>392</v>
      </c>
      <c r="I4112" s="51"/>
      <c r="J4112" s="51" t="s">
        <v>1193</v>
      </c>
      <c r="K4112" s="51">
        <v>58.697000000000003</v>
      </c>
      <c r="L4112" s="51">
        <v>55.911000000000001</v>
      </c>
      <c r="M4112" s="51">
        <v>50.207999999999998</v>
      </c>
      <c r="N4112" s="51">
        <v>37.116</v>
      </c>
      <c r="O4112" s="51">
        <v>33.238999999999997</v>
      </c>
      <c r="P4112" s="51">
        <v>40.213999999999999</v>
      </c>
      <c r="Q4112" s="51">
        <v>44.999000000000002</v>
      </c>
      <c r="R4112" s="51">
        <v>40.603999999999999</v>
      </c>
      <c r="S4112" s="51">
        <v>27.38</v>
      </c>
      <c r="T4112" s="51">
        <v>34.965000000000003</v>
      </c>
      <c r="U4112" s="51">
        <v>2019</v>
      </c>
    </row>
    <row r="4113" spans="1:21" ht="15.5">
      <c r="A4113" s="51">
        <v>443</v>
      </c>
      <c r="B4113" s="51" t="s">
        <v>1192</v>
      </c>
      <c r="C4113" s="51" t="s">
        <v>396</v>
      </c>
      <c r="D4113" s="51" t="str">
        <f t="shared" si="64"/>
        <v>PCPIKuwait</v>
      </c>
      <c r="E4113" s="51" t="s">
        <v>310</v>
      </c>
      <c r="F4113" s="51" t="s">
        <v>397</v>
      </c>
      <c r="G4113" s="51" t="s">
        <v>398</v>
      </c>
      <c r="H4113" s="51" t="s">
        <v>360</v>
      </c>
      <c r="I4113" s="51"/>
      <c r="J4113" s="51" t="s">
        <v>1194</v>
      </c>
      <c r="K4113" s="51">
        <v>156.845</v>
      </c>
      <c r="L4113" s="51">
        <v>161.084</v>
      </c>
      <c r="M4113" s="51">
        <v>166.12100000000001</v>
      </c>
      <c r="N4113" s="51">
        <v>172.23099999999999</v>
      </c>
      <c r="O4113" s="51">
        <v>178.22800000000001</v>
      </c>
      <c r="P4113" s="51">
        <v>180.91300000000001</v>
      </c>
      <c r="Q4113" s="51">
        <v>181.96</v>
      </c>
      <c r="R4113" s="51">
        <v>183.96199999999999</v>
      </c>
      <c r="S4113" s="51">
        <v>187.82900000000001</v>
      </c>
      <c r="T4113" s="51">
        <v>192.149</v>
      </c>
      <c r="U4113" s="51">
        <v>2019</v>
      </c>
    </row>
    <row r="4114" spans="1:21" ht="15.5">
      <c r="A4114" s="51">
        <v>443</v>
      </c>
      <c r="B4114" s="51" t="s">
        <v>1192</v>
      </c>
      <c r="C4114" s="51" t="s">
        <v>400</v>
      </c>
      <c r="D4114" s="51" t="str">
        <f t="shared" si="64"/>
        <v>PCPIPCHKuwait</v>
      </c>
      <c r="E4114" s="51" t="s">
        <v>310</v>
      </c>
      <c r="F4114" s="51" t="s">
        <v>397</v>
      </c>
      <c r="G4114" s="51" t="s">
        <v>401</v>
      </c>
      <c r="H4114" s="51" t="s">
        <v>347</v>
      </c>
      <c r="I4114" s="51"/>
      <c r="J4114" s="51" t="s">
        <v>402</v>
      </c>
      <c r="K4114" s="51">
        <v>3.1989999999999998</v>
      </c>
      <c r="L4114" s="51">
        <v>2.7029999999999998</v>
      </c>
      <c r="M4114" s="51">
        <v>3.1269999999999998</v>
      </c>
      <c r="N4114" s="51">
        <v>3.6779999999999999</v>
      </c>
      <c r="O4114" s="51">
        <v>3.4820000000000002</v>
      </c>
      <c r="P4114" s="51">
        <v>1.5069999999999999</v>
      </c>
      <c r="Q4114" s="51">
        <v>0.57899999999999996</v>
      </c>
      <c r="R4114" s="51">
        <v>1.1000000000000001</v>
      </c>
      <c r="S4114" s="51">
        <v>2.1019999999999999</v>
      </c>
      <c r="T4114" s="51">
        <v>2.2999999999999998</v>
      </c>
      <c r="U4114" s="51">
        <v>2019</v>
      </c>
    </row>
    <row r="4115" spans="1:21" ht="15.5">
      <c r="A4115" s="51">
        <v>443</v>
      </c>
      <c r="B4115" s="51" t="s">
        <v>1192</v>
      </c>
      <c r="C4115" s="51" t="s">
        <v>403</v>
      </c>
      <c r="D4115" s="51" t="str">
        <f t="shared" si="64"/>
        <v>PCPIEKuwait</v>
      </c>
      <c r="E4115" s="51" t="s">
        <v>310</v>
      </c>
      <c r="F4115" s="51" t="s">
        <v>404</v>
      </c>
      <c r="G4115" s="51" t="s">
        <v>405</v>
      </c>
      <c r="H4115" s="51" t="s">
        <v>360</v>
      </c>
      <c r="I4115" s="51"/>
      <c r="J4115" s="51" t="s">
        <v>1194</v>
      </c>
      <c r="K4115" s="51">
        <v>165.35599999999999</v>
      </c>
      <c r="L4115" s="51">
        <v>169.749</v>
      </c>
      <c r="M4115" s="51">
        <v>174.916</v>
      </c>
      <c r="N4115" s="51">
        <v>180.21299999999999</v>
      </c>
      <c r="O4115" s="51">
        <v>184.923</v>
      </c>
      <c r="P4115" s="51">
        <v>186.85300000000001</v>
      </c>
      <c r="Q4115" s="51">
        <v>187.68</v>
      </c>
      <c r="R4115" s="51">
        <v>189.995</v>
      </c>
      <c r="S4115" s="51">
        <v>195.61699999999999</v>
      </c>
      <c r="T4115" s="51">
        <v>200.50700000000001</v>
      </c>
      <c r="U4115" s="51">
        <v>2019</v>
      </c>
    </row>
    <row r="4116" spans="1:21" ht="15.5">
      <c r="A4116" s="51">
        <v>443</v>
      </c>
      <c r="B4116" s="51" t="s">
        <v>1192</v>
      </c>
      <c r="C4116" s="51" t="s">
        <v>406</v>
      </c>
      <c r="D4116" s="51" t="str">
        <f t="shared" si="64"/>
        <v>PCPIEPCHKuwait</v>
      </c>
      <c r="E4116" s="51" t="s">
        <v>310</v>
      </c>
      <c r="F4116" s="51" t="s">
        <v>404</v>
      </c>
      <c r="G4116" s="51" t="s">
        <v>407</v>
      </c>
      <c r="H4116" s="51" t="s">
        <v>347</v>
      </c>
      <c r="I4116" s="51"/>
      <c r="J4116" s="51" t="s">
        <v>408</v>
      </c>
      <c r="K4116" s="51">
        <v>4.3680000000000003</v>
      </c>
      <c r="L4116" s="51">
        <v>2.6560000000000001</v>
      </c>
      <c r="M4116" s="51">
        <v>3.044</v>
      </c>
      <c r="N4116" s="51">
        <v>3.028</v>
      </c>
      <c r="O4116" s="51">
        <v>2.613</v>
      </c>
      <c r="P4116" s="51">
        <v>1.044</v>
      </c>
      <c r="Q4116" s="51">
        <v>0.442</v>
      </c>
      <c r="R4116" s="51">
        <v>1.2330000000000001</v>
      </c>
      <c r="S4116" s="51">
        <v>2.9590000000000001</v>
      </c>
      <c r="T4116" s="51">
        <v>2.5</v>
      </c>
      <c r="U4116" s="51">
        <v>2019</v>
      </c>
    </row>
    <row r="4117" spans="1:21" ht="15.5">
      <c r="A4117" s="51">
        <v>443</v>
      </c>
      <c r="B4117" s="51" t="s">
        <v>1192</v>
      </c>
      <c r="C4117" s="51" t="s">
        <v>409</v>
      </c>
      <c r="D4117" s="51" t="str">
        <f t="shared" si="64"/>
        <v>FLIBOR6Kuwait</v>
      </c>
      <c r="E4117" s="51" t="s">
        <v>310</v>
      </c>
      <c r="F4117" s="51" t="s">
        <v>410</v>
      </c>
      <c r="G4117" s="51"/>
      <c r="H4117" s="51" t="s">
        <v>384</v>
      </c>
      <c r="I4117" s="51"/>
      <c r="J4117" s="51"/>
      <c r="K4117" s="51"/>
      <c r="L4117" s="51"/>
      <c r="M4117" s="51"/>
      <c r="N4117" s="51"/>
      <c r="O4117" s="51"/>
      <c r="P4117" s="51"/>
      <c r="Q4117" s="51"/>
      <c r="R4117" s="51"/>
      <c r="S4117" s="51"/>
      <c r="T4117" s="51"/>
      <c r="U4117" s="51"/>
    </row>
    <row r="4118" spans="1:21" ht="15.5">
      <c r="A4118" s="51">
        <v>443</v>
      </c>
      <c r="B4118" s="51" t="s">
        <v>1192</v>
      </c>
      <c r="C4118" s="51" t="s">
        <v>411</v>
      </c>
      <c r="D4118" s="51" t="str">
        <f t="shared" si="64"/>
        <v>TM_RPCHKuwait</v>
      </c>
      <c r="E4118" s="51" t="s">
        <v>310</v>
      </c>
      <c r="F4118" s="51" t="s">
        <v>412</v>
      </c>
      <c r="G4118" s="51" t="s">
        <v>413</v>
      </c>
      <c r="H4118" s="51" t="s">
        <v>347</v>
      </c>
      <c r="I4118" s="51"/>
      <c r="J4118" s="51" t="s">
        <v>1195</v>
      </c>
      <c r="K4118" s="51">
        <v>13.964</v>
      </c>
      <c r="L4118" s="51">
        <v>-8.5000000000000006E-2</v>
      </c>
      <c r="M4118" s="51">
        <v>7.952</v>
      </c>
      <c r="N4118" s="51">
        <v>6.8369999999999997</v>
      </c>
      <c r="O4118" s="51">
        <v>4.2030000000000003</v>
      </c>
      <c r="P4118" s="51">
        <v>9.2140000000000004</v>
      </c>
      <c r="Q4118" s="51">
        <v>-0.85299999999999998</v>
      </c>
      <c r="R4118" s="51">
        <v>-6.4580000000000002</v>
      </c>
      <c r="S4118" s="51">
        <v>-9.6850000000000005</v>
      </c>
      <c r="T4118" s="51">
        <v>6.2240000000000002</v>
      </c>
      <c r="U4118" s="51">
        <v>2019</v>
      </c>
    </row>
    <row r="4119" spans="1:21" ht="15.5">
      <c r="A4119" s="51">
        <v>443</v>
      </c>
      <c r="B4119" s="51" t="s">
        <v>1192</v>
      </c>
      <c r="C4119" s="51" t="s">
        <v>415</v>
      </c>
      <c r="D4119" s="51" t="str">
        <f t="shared" si="64"/>
        <v>TMG_RPCHKuwait</v>
      </c>
      <c r="E4119" s="51" t="s">
        <v>310</v>
      </c>
      <c r="F4119" s="51" t="s">
        <v>416</v>
      </c>
      <c r="G4119" s="51" t="s">
        <v>417</v>
      </c>
      <c r="H4119" s="51" t="s">
        <v>347</v>
      </c>
      <c r="I4119" s="51"/>
      <c r="J4119" s="51" t="s">
        <v>1195</v>
      </c>
      <c r="K4119" s="51">
        <v>13.964</v>
      </c>
      <c r="L4119" s="51">
        <v>-8.5000000000000006E-2</v>
      </c>
      <c r="M4119" s="51">
        <v>7.952</v>
      </c>
      <c r="N4119" s="51">
        <v>6.8369999999999997</v>
      </c>
      <c r="O4119" s="51">
        <v>4.2030000000000003</v>
      </c>
      <c r="P4119" s="51">
        <v>9.2140000000000004</v>
      </c>
      <c r="Q4119" s="51">
        <v>-0.85299999999999998</v>
      </c>
      <c r="R4119" s="51">
        <v>-6.4580000000000002</v>
      </c>
      <c r="S4119" s="51">
        <v>-9.6850000000000005</v>
      </c>
      <c r="T4119" s="51">
        <v>6.2240000000000002</v>
      </c>
      <c r="U4119" s="51">
        <v>2019</v>
      </c>
    </row>
    <row r="4120" spans="1:21" ht="15.5">
      <c r="A4120" s="51">
        <v>443</v>
      </c>
      <c r="B4120" s="51" t="s">
        <v>1192</v>
      </c>
      <c r="C4120" s="51" t="s">
        <v>418</v>
      </c>
      <c r="D4120" s="51" t="str">
        <f t="shared" si="64"/>
        <v>TX_RPCHKuwait</v>
      </c>
      <c r="E4120" s="51" t="s">
        <v>310</v>
      </c>
      <c r="F4120" s="51" t="s">
        <v>419</v>
      </c>
      <c r="G4120" s="51" t="s">
        <v>420</v>
      </c>
      <c r="H4120" s="51" t="s">
        <v>347</v>
      </c>
      <c r="I4120" s="51"/>
      <c r="J4120" s="51" t="s">
        <v>1195</v>
      </c>
      <c r="K4120" s="51">
        <v>7.6870000000000003</v>
      </c>
      <c r="L4120" s="51">
        <v>-3.9929999999999999</v>
      </c>
      <c r="M4120" s="51">
        <v>1.405</v>
      </c>
      <c r="N4120" s="51">
        <v>-0.86699999999999999</v>
      </c>
      <c r="O4120" s="51">
        <v>2.46</v>
      </c>
      <c r="P4120" s="51">
        <v>-4.7699999999999996</v>
      </c>
      <c r="Q4120" s="51">
        <v>-4.7960000000000003</v>
      </c>
      <c r="R4120" s="51">
        <v>-1.9990000000000001</v>
      </c>
      <c r="S4120" s="51">
        <v>-11.792</v>
      </c>
      <c r="T4120" s="51">
        <v>-1.738</v>
      </c>
      <c r="U4120" s="51">
        <v>2019</v>
      </c>
    </row>
    <row r="4121" spans="1:21" ht="15.5">
      <c r="A4121" s="51">
        <v>443</v>
      </c>
      <c r="B4121" s="51" t="s">
        <v>1192</v>
      </c>
      <c r="C4121" s="51" t="s">
        <v>421</v>
      </c>
      <c r="D4121" s="51" t="str">
        <f t="shared" si="64"/>
        <v>TXG_RPCHKuwait</v>
      </c>
      <c r="E4121" s="51" t="s">
        <v>310</v>
      </c>
      <c r="F4121" s="51" t="s">
        <v>422</v>
      </c>
      <c r="G4121" s="51" t="s">
        <v>423</v>
      </c>
      <c r="H4121" s="51" t="s">
        <v>347</v>
      </c>
      <c r="I4121" s="51"/>
      <c r="J4121" s="51" t="s">
        <v>1195</v>
      </c>
      <c r="K4121" s="51">
        <v>12.452999999999999</v>
      </c>
      <c r="L4121" s="51">
        <v>-2.5259999999999998</v>
      </c>
      <c r="M4121" s="51">
        <v>-1.7509999999999999</v>
      </c>
      <c r="N4121" s="51">
        <v>8.5000000000000006E-2</v>
      </c>
      <c r="O4121" s="51">
        <v>1.081</v>
      </c>
      <c r="P4121" s="51">
        <v>-4.8159999999999998</v>
      </c>
      <c r="Q4121" s="51">
        <v>0.95</v>
      </c>
      <c r="R4121" s="51">
        <v>-1.9990000000000001</v>
      </c>
      <c r="S4121" s="51">
        <v>-11.792</v>
      </c>
      <c r="T4121" s="51">
        <v>-1.738</v>
      </c>
      <c r="U4121" s="51">
        <v>2019</v>
      </c>
    </row>
    <row r="4122" spans="1:21" ht="15.5">
      <c r="A4122" s="51">
        <v>443</v>
      </c>
      <c r="B4122" s="51" t="s">
        <v>1192</v>
      </c>
      <c r="C4122" s="51" t="s">
        <v>424</v>
      </c>
      <c r="D4122" s="51" t="str">
        <f t="shared" si="64"/>
        <v>LURKuwait</v>
      </c>
      <c r="E4122" s="51" t="s">
        <v>310</v>
      </c>
      <c r="F4122" s="51" t="s">
        <v>425</v>
      </c>
      <c r="G4122" s="51" t="s">
        <v>426</v>
      </c>
      <c r="H4122" s="51" t="s">
        <v>427</v>
      </c>
      <c r="I4122" s="51"/>
      <c r="J4122" s="51" t="s">
        <v>1196</v>
      </c>
      <c r="K4122" s="51">
        <v>1.986</v>
      </c>
      <c r="L4122" s="51">
        <v>1.9019999999999999</v>
      </c>
      <c r="M4122" s="51">
        <v>1.722</v>
      </c>
      <c r="N4122" s="51">
        <v>1.3220000000000001</v>
      </c>
      <c r="O4122" s="51">
        <v>1.248</v>
      </c>
      <c r="P4122" s="51">
        <v>1.28</v>
      </c>
      <c r="Q4122" s="51">
        <v>1.087</v>
      </c>
      <c r="R4122" s="51" t="s">
        <v>95</v>
      </c>
      <c r="S4122" s="51" t="s">
        <v>95</v>
      </c>
      <c r="T4122" s="51" t="s">
        <v>95</v>
      </c>
      <c r="U4122" s="51">
        <v>2018</v>
      </c>
    </row>
    <row r="4123" spans="1:21" ht="15.5">
      <c r="A4123" s="51">
        <v>443</v>
      </c>
      <c r="B4123" s="51" t="s">
        <v>1192</v>
      </c>
      <c r="C4123" s="51" t="s">
        <v>428</v>
      </c>
      <c r="D4123" s="51" t="str">
        <f t="shared" si="64"/>
        <v>LEKuwait</v>
      </c>
      <c r="E4123" s="51" t="s">
        <v>310</v>
      </c>
      <c r="F4123" s="51" t="s">
        <v>429</v>
      </c>
      <c r="G4123" s="51" t="s">
        <v>430</v>
      </c>
      <c r="H4123" s="51" t="s">
        <v>431</v>
      </c>
      <c r="I4123" s="51" t="s">
        <v>432</v>
      </c>
      <c r="J4123" s="51"/>
      <c r="K4123" s="51"/>
      <c r="L4123" s="51"/>
      <c r="M4123" s="51"/>
      <c r="N4123" s="51"/>
      <c r="O4123" s="51"/>
      <c r="P4123" s="51"/>
      <c r="Q4123" s="51"/>
      <c r="R4123" s="51"/>
      <c r="S4123" s="51"/>
      <c r="T4123" s="51"/>
      <c r="U4123" s="51"/>
    </row>
    <row r="4124" spans="1:21" ht="15.5">
      <c r="A4124" s="51">
        <v>443</v>
      </c>
      <c r="B4124" s="51" t="s">
        <v>1192</v>
      </c>
      <c r="C4124" s="51" t="s">
        <v>433</v>
      </c>
      <c r="D4124" s="51" t="str">
        <f t="shared" si="64"/>
        <v>LPKuwait</v>
      </c>
      <c r="E4124" s="51" t="s">
        <v>310</v>
      </c>
      <c r="F4124" s="51" t="s">
        <v>434</v>
      </c>
      <c r="G4124" s="51" t="s">
        <v>435</v>
      </c>
      <c r="H4124" s="51" t="s">
        <v>431</v>
      </c>
      <c r="I4124" s="51" t="s">
        <v>432</v>
      </c>
      <c r="J4124" s="51" t="s">
        <v>1197</v>
      </c>
      <c r="K4124" s="51">
        <v>3.8069999999999999</v>
      </c>
      <c r="L4124" s="51">
        <v>3.8919999999999999</v>
      </c>
      <c r="M4124" s="51">
        <v>4.0389999999999997</v>
      </c>
      <c r="N4124" s="51">
        <v>4.1829999999999998</v>
      </c>
      <c r="O4124" s="51">
        <v>4.3289999999999997</v>
      </c>
      <c r="P4124" s="51">
        <v>4.4379999999999997</v>
      </c>
      <c r="Q4124" s="51">
        <v>4.6219999999999999</v>
      </c>
      <c r="R4124" s="51">
        <v>4.75</v>
      </c>
      <c r="S4124" s="51">
        <v>4.883</v>
      </c>
      <c r="T4124" s="51">
        <v>5.0190000000000001</v>
      </c>
      <c r="U4124" s="51">
        <v>2018</v>
      </c>
    </row>
    <row r="4125" spans="1:21" ht="15.5">
      <c r="A4125" s="51">
        <v>443</v>
      </c>
      <c r="B4125" s="51" t="s">
        <v>1192</v>
      </c>
      <c r="C4125" s="51" t="s">
        <v>437</v>
      </c>
      <c r="D4125" s="51" t="str">
        <f t="shared" si="64"/>
        <v>GGRKuwait</v>
      </c>
      <c r="E4125" s="51" t="s">
        <v>310</v>
      </c>
      <c r="F4125" s="51" t="s">
        <v>438</v>
      </c>
      <c r="G4125" s="51" t="s">
        <v>439</v>
      </c>
      <c r="H4125" s="51" t="s">
        <v>342</v>
      </c>
      <c r="I4125" s="51" t="s">
        <v>343</v>
      </c>
      <c r="J4125" s="51" t="s">
        <v>1198</v>
      </c>
      <c r="K4125" s="51">
        <v>34.710999999999999</v>
      </c>
      <c r="L4125" s="51">
        <v>35.691000000000003</v>
      </c>
      <c r="M4125" s="51">
        <v>30.847000000000001</v>
      </c>
      <c r="N4125" s="51">
        <v>20.684000000000001</v>
      </c>
      <c r="O4125" s="51">
        <v>17.87</v>
      </c>
      <c r="P4125" s="51">
        <v>21.106000000000002</v>
      </c>
      <c r="Q4125" s="51">
        <v>24.817</v>
      </c>
      <c r="R4125" s="51">
        <v>23.678000000000001</v>
      </c>
      <c r="S4125" s="51">
        <v>18.667000000000002</v>
      </c>
      <c r="T4125" s="51">
        <v>19.66</v>
      </c>
      <c r="U4125" s="51">
        <v>2019</v>
      </c>
    </row>
    <row r="4126" spans="1:21" ht="15.5">
      <c r="A4126" s="51">
        <v>443</v>
      </c>
      <c r="B4126" s="51" t="s">
        <v>1192</v>
      </c>
      <c r="C4126" s="51" t="s">
        <v>441</v>
      </c>
      <c r="D4126" s="51" t="str">
        <f t="shared" si="64"/>
        <v>GGR_NGDPKuwait</v>
      </c>
      <c r="E4126" s="51" t="s">
        <v>310</v>
      </c>
      <c r="F4126" s="51" t="s">
        <v>438</v>
      </c>
      <c r="G4126" s="51" t="s">
        <v>439</v>
      </c>
      <c r="H4126" s="51" t="s">
        <v>392</v>
      </c>
      <c r="I4126" s="51"/>
      <c r="J4126" s="51" t="s">
        <v>442</v>
      </c>
      <c r="K4126" s="51">
        <v>71.242000000000004</v>
      </c>
      <c r="L4126" s="51">
        <v>72.260000000000005</v>
      </c>
      <c r="M4126" s="51">
        <v>66.644999999999996</v>
      </c>
      <c r="N4126" s="51">
        <v>59.999000000000002</v>
      </c>
      <c r="O4126" s="51">
        <v>54.06</v>
      </c>
      <c r="P4126" s="51">
        <v>57.651000000000003</v>
      </c>
      <c r="Q4126" s="51">
        <v>58.427999999999997</v>
      </c>
      <c r="R4126" s="51">
        <v>57.932000000000002</v>
      </c>
      <c r="S4126" s="51">
        <v>56.472999999999999</v>
      </c>
      <c r="T4126" s="51">
        <v>51.018000000000001</v>
      </c>
      <c r="U4126" s="51">
        <v>2019</v>
      </c>
    </row>
    <row r="4127" spans="1:21" ht="15.5">
      <c r="A4127" s="51">
        <v>443</v>
      </c>
      <c r="B4127" s="51" t="s">
        <v>1192</v>
      </c>
      <c r="C4127" s="51" t="s">
        <v>443</v>
      </c>
      <c r="D4127" s="51" t="str">
        <f t="shared" si="64"/>
        <v>GGXKuwait</v>
      </c>
      <c r="E4127" s="51" t="s">
        <v>310</v>
      </c>
      <c r="F4127" s="51" t="s">
        <v>444</v>
      </c>
      <c r="G4127" s="51" t="s">
        <v>445</v>
      </c>
      <c r="H4127" s="51" t="s">
        <v>342</v>
      </c>
      <c r="I4127" s="51" t="s">
        <v>343</v>
      </c>
      <c r="J4127" s="51" t="s">
        <v>1198</v>
      </c>
      <c r="K4127" s="51">
        <v>18.911000000000001</v>
      </c>
      <c r="L4127" s="51">
        <v>18.841000000000001</v>
      </c>
      <c r="M4127" s="51">
        <v>20.495999999999999</v>
      </c>
      <c r="N4127" s="51">
        <v>18.754999999999999</v>
      </c>
      <c r="O4127" s="51">
        <v>17.77</v>
      </c>
      <c r="P4127" s="51">
        <v>18.812000000000001</v>
      </c>
      <c r="Q4127" s="51">
        <v>20.977</v>
      </c>
      <c r="R4127" s="51">
        <v>21.869</v>
      </c>
      <c r="S4127" s="51">
        <v>21.768000000000001</v>
      </c>
      <c r="T4127" s="51">
        <v>22.282</v>
      </c>
      <c r="U4127" s="51">
        <v>2019</v>
      </c>
    </row>
    <row r="4128" spans="1:21" ht="15.5">
      <c r="A4128" s="51">
        <v>443</v>
      </c>
      <c r="B4128" s="51" t="s">
        <v>1192</v>
      </c>
      <c r="C4128" s="51" t="s">
        <v>446</v>
      </c>
      <c r="D4128" s="51" t="str">
        <f t="shared" si="64"/>
        <v>GGX_NGDPKuwait</v>
      </c>
      <c r="E4128" s="51" t="s">
        <v>310</v>
      </c>
      <c r="F4128" s="51" t="s">
        <v>444</v>
      </c>
      <c r="G4128" s="51" t="s">
        <v>445</v>
      </c>
      <c r="H4128" s="51" t="s">
        <v>392</v>
      </c>
      <c r="I4128" s="51"/>
      <c r="J4128" s="51" t="s">
        <v>447</v>
      </c>
      <c r="K4128" s="51">
        <v>38.814999999999998</v>
      </c>
      <c r="L4128" s="51">
        <v>38.146000000000001</v>
      </c>
      <c r="M4128" s="51">
        <v>44.280999999999999</v>
      </c>
      <c r="N4128" s="51">
        <v>54.405999999999999</v>
      </c>
      <c r="O4128" s="51">
        <v>53.758000000000003</v>
      </c>
      <c r="P4128" s="51">
        <v>51.384999999999998</v>
      </c>
      <c r="Q4128" s="51">
        <v>49.387999999999998</v>
      </c>
      <c r="R4128" s="51">
        <v>53.503999999999998</v>
      </c>
      <c r="S4128" s="51">
        <v>65.855999999999995</v>
      </c>
      <c r="T4128" s="51">
        <v>57.822000000000003</v>
      </c>
      <c r="U4128" s="51">
        <v>2019</v>
      </c>
    </row>
    <row r="4129" spans="1:21" ht="15.5">
      <c r="A4129" s="51">
        <v>443</v>
      </c>
      <c r="B4129" s="51" t="s">
        <v>1192</v>
      </c>
      <c r="C4129" s="51" t="s">
        <v>448</v>
      </c>
      <c r="D4129" s="51" t="str">
        <f t="shared" si="64"/>
        <v>GGXCNLKuwait</v>
      </c>
      <c r="E4129" s="51" t="s">
        <v>310</v>
      </c>
      <c r="F4129" s="51" t="s">
        <v>449</v>
      </c>
      <c r="G4129" s="51" t="s">
        <v>450</v>
      </c>
      <c r="H4129" s="51" t="s">
        <v>342</v>
      </c>
      <c r="I4129" s="51" t="s">
        <v>343</v>
      </c>
      <c r="J4129" s="51" t="s">
        <v>1198</v>
      </c>
      <c r="K4129" s="51">
        <v>15.798999999999999</v>
      </c>
      <c r="L4129" s="51">
        <v>16.850000000000001</v>
      </c>
      <c r="M4129" s="51">
        <v>10.351000000000001</v>
      </c>
      <c r="N4129" s="51">
        <v>1.9279999999999999</v>
      </c>
      <c r="O4129" s="51">
        <v>0.1</v>
      </c>
      <c r="P4129" s="51">
        <v>2.294</v>
      </c>
      <c r="Q4129" s="51">
        <v>3.84</v>
      </c>
      <c r="R4129" s="51">
        <v>1.81</v>
      </c>
      <c r="S4129" s="51">
        <v>-3.101</v>
      </c>
      <c r="T4129" s="51">
        <v>-2.6219999999999999</v>
      </c>
      <c r="U4129" s="51">
        <v>2019</v>
      </c>
    </row>
    <row r="4130" spans="1:21" ht="15.5">
      <c r="A4130" s="51">
        <v>443</v>
      </c>
      <c r="B4130" s="51" t="s">
        <v>1192</v>
      </c>
      <c r="C4130" s="51" t="s">
        <v>451</v>
      </c>
      <c r="D4130" s="51" t="str">
        <f t="shared" si="64"/>
        <v>GGXCNL_NGDPKuwait</v>
      </c>
      <c r="E4130" s="51" t="s">
        <v>310</v>
      </c>
      <c r="F4130" s="51" t="s">
        <v>449</v>
      </c>
      <c r="G4130" s="51" t="s">
        <v>450</v>
      </c>
      <c r="H4130" s="51" t="s">
        <v>392</v>
      </c>
      <c r="I4130" s="51"/>
      <c r="J4130" s="51" t="s">
        <v>452</v>
      </c>
      <c r="K4130" s="51">
        <v>32.427999999999997</v>
      </c>
      <c r="L4130" s="51">
        <v>34.113999999999997</v>
      </c>
      <c r="M4130" s="51">
        <v>22.364000000000001</v>
      </c>
      <c r="N4130" s="51">
        <v>5.593</v>
      </c>
      <c r="O4130" s="51">
        <v>0.30199999999999999</v>
      </c>
      <c r="P4130" s="51">
        <v>6.266</v>
      </c>
      <c r="Q4130" s="51">
        <v>9.0410000000000004</v>
      </c>
      <c r="R4130" s="51">
        <v>4.4279999999999999</v>
      </c>
      <c r="S4130" s="51">
        <v>-9.3819999999999997</v>
      </c>
      <c r="T4130" s="51">
        <v>-6.8040000000000003</v>
      </c>
      <c r="U4130" s="51">
        <v>2019</v>
      </c>
    </row>
    <row r="4131" spans="1:21" ht="15.5">
      <c r="A4131" s="51">
        <v>443</v>
      </c>
      <c r="B4131" s="51" t="s">
        <v>1192</v>
      </c>
      <c r="C4131" s="51" t="s">
        <v>453</v>
      </c>
      <c r="D4131" s="51" t="str">
        <f t="shared" si="64"/>
        <v>GGSBKuwait</v>
      </c>
      <c r="E4131" s="51" t="s">
        <v>310</v>
      </c>
      <c r="F4131" s="51" t="s">
        <v>454</v>
      </c>
      <c r="G4131" s="51" t="s">
        <v>455</v>
      </c>
      <c r="H4131" s="51" t="s">
        <v>342</v>
      </c>
      <c r="I4131" s="51" t="s">
        <v>343</v>
      </c>
      <c r="J4131" s="51"/>
      <c r="K4131" s="51"/>
      <c r="L4131" s="51"/>
      <c r="M4131" s="51"/>
      <c r="N4131" s="51"/>
      <c r="O4131" s="51"/>
      <c r="P4131" s="51"/>
      <c r="Q4131" s="51"/>
      <c r="R4131" s="51"/>
      <c r="S4131" s="51"/>
      <c r="T4131" s="51"/>
      <c r="U4131" s="51"/>
    </row>
    <row r="4132" spans="1:21" ht="15.5">
      <c r="A4132" s="51">
        <v>443</v>
      </c>
      <c r="B4132" s="51" t="s">
        <v>1192</v>
      </c>
      <c r="C4132" s="51" t="s">
        <v>456</v>
      </c>
      <c r="D4132" s="51" t="str">
        <f t="shared" si="64"/>
        <v>GGSB_NPGDPKuwait</v>
      </c>
      <c r="E4132" s="51" t="s">
        <v>310</v>
      </c>
      <c r="F4132" s="51" t="s">
        <v>454</v>
      </c>
      <c r="G4132" s="51" t="s">
        <v>455</v>
      </c>
      <c r="H4132" s="51" t="s">
        <v>380</v>
      </c>
      <c r="I4132" s="51"/>
      <c r="J4132" s="51"/>
      <c r="K4132" s="51"/>
      <c r="L4132" s="51"/>
      <c r="M4132" s="51"/>
      <c r="N4132" s="51"/>
      <c r="O4132" s="51"/>
      <c r="P4132" s="51"/>
      <c r="Q4132" s="51"/>
      <c r="R4132" s="51"/>
      <c r="S4132" s="51"/>
      <c r="T4132" s="51"/>
      <c r="U4132" s="51"/>
    </row>
    <row r="4133" spans="1:21" ht="15.5">
      <c r="A4133" s="51">
        <v>443</v>
      </c>
      <c r="B4133" s="51" t="s">
        <v>1192</v>
      </c>
      <c r="C4133" s="51" t="s">
        <v>457</v>
      </c>
      <c r="D4133" s="51" t="str">
        <f t="shared" si="64"/>
        <v>GGXONLBKuwait</v>
      </c>
      <c r="E4133" s="51" t="s">
        <v>310</v>
      </c>
      <c r="F4133" s="51" t="s">
        <v>458</v>
      </c>
      <c r="G4133" s="51" t="s">
        <v>459</v>
      </c>
      <c r="H4133" s="51" t="s">
        <v>342</v>
      </c>
      <c r="I4133" s="51" t="s">
        <v>343</v>
      </c>
      <c r="J4133" s="51" t="s">
        <v>1198</v>
      </c>
      <c r="K4133" s="51">
        <v>12.39</v>
      </c>
      <c r="L4133" s="51">
        <v>12.726000000000001</v>
      </c>
      <c r="M4133" s="51">
        <v>5.867</v>
      </c>
      <c r="N4133" s="51">
        <v>-2.5840000000000001</v>
      </c>
      <c r="O4133" s="51">
        <v>-4.702</v>
      </c>
      <c r="P4133" s="51">
        <v>-3.4239999999999999</v>
      </c>
      <c r="Q4133" s="51">
        <v>-1.2889999999999999</v>
      </c>
      <c r="R4133" s="51">
        <v>-3.5819999999999999</v>
      </c>
      <c r="S4133" s="51">
        <v>-7.6139999999999999</v>
      </c>
      <c r="T4133" s="51">
        <v>-6.76</v>
      </c>
      <c r="U4133" s="51">
        <v>2019</v>
      </c>
    </row>
    <row r="4134" spans="1:21" ht="15.5">
      <c r="A4134" s="51">
        <v>443</v>
      </c>
      <c r="B4134" s="51" t="s">
        <v>1192</v>
      </c>
      <c r="C4134" s="51" t="s">
        <v>460</v>
      </c>
      <c r="D4134" s="51" t="str">
        <f t="shared" si="64"/>
        <v>GGXONLB_NGDPKuwait</v>
      </c>
      <c r="E4134" s="51" t="s">
        <v>310</v>
      </c>
      <c r="F4134" s="51" t="s">
        <v>458</v>
      </c>
      <c r="G4134" s="51" t="s">
        <v>459</v>
      </c>
      <c r="H4134" s="51" t="s">
        <v>392</v>
      </c>
      <c r="I4134" s="51"/>
      <c r="J4134" s="51" t="s">
        <v>461</v>
      </c>
      <c r="K4134" s="51">
        <v>25.428999999999998</v>
      </c>
      <c r="L4134" s="51">
        <v>25.765000000000001</v>
      </c>
      <c r="M4134" s="51">
        <v>12.676</v>
      </c>
      <c r="N4134" s="51">
        <v>-7.4969999999999999</v>
      </c>
      <c r="O4134" s="51">
        <v>-14.224</v>
      </c>
      <c r="P4134" s="51">
        <v>-9.3529999999999998</v>
      </c>
      <c r="Q4134" s="51">
        <v>-3.0350000000000001</v>
      </c>
      <c r="R4134" s="51">
        <v>-8.7650000000000006</v>
      </c>
      <c r="S4134" s="51">
        <v>-23.036000000000001</v>
      </c>
      <c r="T4134" s="51">
        <v>-17.542000000000002</v>
      </c>
      <c r="U4134" s="51">
        <v>2019</v>
      </c>
    </row>
    <row r="4135" spans="1:21" ht="15.5">
      <c r="A4135" s="51">
        <v>443</v>
      </c>
      <c r="B4135" s="51" t="s">
        <v>1192</v>
      </c>
      <c r="C4135" s="51" t="s">
        <v>462</v>
      </c>
      <c r="D4135" s="51" t="str">
        <f t="shared" si="64"/>
        <v>GGXWDNKuwait</v>
      </c>
      <c r="E4135" s="51" t="s">
        <v>310</v>
      </c>
      <c r="F4135" s="51" t="s">
        <v>463</v>
      </c>
      <c r="G4135" s="51" t="s">
        <v>464</v>
      </c>
      <c r="H4135" s="51" t="s">
        <v>342</v>
      </c>
      <c r="I4135" s="51" t="s">
        <v>343</v>
      </c>
      <c r="J4135" s="51"/>
      <c r="K4135" s="51"/>
      <c r="L4135" s="51"/>
      <c r="M4135" s="51"/>
      <c r="N4135" s="51"/>
      <c r="O4135" s="51"/>
      <c r="P4135" s="51"/>
      <c r="Q4135" s="51"/>
      <c r="R4135" s="51"/>
      <c r="S4135" s="51"/>
      <c r="T4135" s="51"/>
      <c r="U4135" s="51"/>
    </row>
    <row r="4136" spans="1:21" ht="15.5">
      <c r="A4136" s="51">
        <v>443</v>
      </c>
      <c r="B4136" s="51" t="s">
        <v>1192</v>
      </c>
      <c r="C4136" s="51" t="s">
        <v>465</v>
      </c>
      <c r="D4136" s="51" t="str">
        <f t="shared" si="64"/>
        <v>GGXWDN_NGDPKuwait</v>
      </c>
      <c r="E4136" s="51" t="s">
        <v>310</v>
      </c>
      <c r="F4136" s="51" t="s">
        <v>463</v>
      </c>
      <c r="G4136" s="51" t="s">
        <v>464</v>
      </c>
      <c r="H4136" s="51" t="s">
        <v>392</v>
      </c>
      <c r="I4136" s="51"/>
      <c r="J4136" s="51"/>
      <c r="K4136" s="51"/>
      <c r="L4136" s="51"/>
      <c r="M4136" s="51"/>
      <c r="N4136" s="51"/>
      <c r="O4136" s="51"/>
      <c r="P4136" s="51"/>
      <c r="Q4136" s="51"/>
      <c r="R4136" s="51"/>
      <c r="S4136" s="51"/>
      <c r="T4136" s="51"/>
      <c r="U4136" s="51"/>
    </row>
    <row r="4137" spans="1:21" ht="15.5">
      <c r="A4137" s="51">
        <v>443</v>
      </c>
      <c r="B4137" s="51" t="s">
        <v>1192</v>
      </c>
      <c r="C4137" s="51" t="s">
        <v>466</v>
      </c>
      <c r="D4137" s="51" t="str">
        <f t="shared" si="64"/>
        <v>GGXWDGKuwait</v>
      </c>
      <c r="E4137" s="51" t="s">
        <v>310</v>
      </c>
      <c r="F4137" s="51" t="s">
        <v>467</v>
      </c>
      <c r="G4137" s="51" t="s">
        <v>468</v>
      </c>
      <c r="H4137" s="51" t="s">
        <v>342</v>
      </c>
      <c r="I4137" s="51" t="s">
        <v>343</v>
      </c>
      <c r="J4137" s="51" t="s">
        <v>1198</v>
      </c>
      <c r="K4137" s="51">
        <v>1.7549999999999999</v>
      </c>
      <c r="L4137" s="51">
        <v>1.5269999999999999</v>
      </c>
      <c r="M4137" s="51">
        <v>1.587</v>
      </c>
      <c r="N4137" s="51">
        <v>1.6040000000000001</v>
      </c>
      <c r="O4137" s="51">
        <v>3.3119999999999998</v>
      </c>
      <c r="P4137" s="51">
        <v>7.5</v>
      </c>
      <c r="Q4137" s="51">
        <v>6.3029999999999999</v>
      </c>
      <c r="R4137" s="51">
        <v>4.8109999999999999</v>
      </c>
      <c r="S4137" s="51">
        <v>3.7909999999999999</v>
      </c>
      <c r="T4137" s="51">
        <v>5.2960000000000003</v>
      </c>
      <c r="U4137" s="51">
        <v>2019</v>
      </c>
    </row>
    <row r="4138" spans="1:21" ht="15.5">
      <c r="A4138" s="51">
        <v>443</v>
      </c>
      <c r="B4138" s="51" t="s">
        <v>1192</v>
      </c>
      <c r="C4138" s="51" t="s">
        <v>469</v>
      </c>
      <c r="D4138" s="51" t="str">
        <f t="shared" si="64"/>
        <v>GGXWDG_NGDPKuwait</v>
      </c>
      <c r="E4138" s="51" t="s">
        <v>310</v>
      </c>
      <c r="F4138" s="51" t="s">
        <v>467</v>
      </c>
      <c r="G4138" s="51" t="s">
        <v>468</v>
      </c>
      <c r="H4138" s="51" t="s">
        <v>392</v>
      </c>
      <c r="I4138" s="51"/>
      <c r="J4138" s="51" t="s">
        <v>470</v>
      </c>
      <c r="K4138" s="51">
        <v>3.6019999999999999</v>
      </c>
      <c r="L4138" s="51">
        <v>3.0920000000000001</v>
      </c>
      <c r="M4138" s="51">
        <v>3.4289999999999998</v>
      </c>
      <c r="N4138" s="51">
        <v>4.6529999999999996</v>
      </c>
      <c r="O4138" s="51">
        <v>10.018000000000001</v>
      </c>
      <c r="P4138" s="51">
        <v>20.484999999999999</v>
      </c>
      <c r="Q4138" s="51">
        <v>14.837999999999999</v>
      </c>
      <c r="R4138" s="51">
        <v>11.771000000000001</v>
      </c>
      <c r="S4138" s="51">
        <v>11.468999999999999</v>
      </c>
      <c r="T4138" s="51">
        <v>13.743</v>
      </c>
      <c r="U4138" s="51">
        <v>2019</v>
      </c>
    </row>
    <row r="4139" spans="1:21" ht="15.5">
      <c r="A4139" s="51">
        <v>443</v>
      </c>
      <c r="B4139" s="51" t="s">
        <v>1192</v>
      </c>
      <c r="C4139" s="51" t="s">
        <v>471</v>
      </c>
      <c r="D4139" s="51" t="str">
        <f t="shared" si="64"/>
        <v>NGDP_FYKuwait</v>
      </c>
      <c r="E4139" s="51" t="s">
        <v>310</v>
      </c>
      <c r="F4139" s="51" t="s">
        <v>472</v>
      </c>
      <c r="G4139" s="51" t="s">
        <v>473</v>
      </c>
      <c r="H4139" s="51" t="s">
        <v>342</v>
      </c>
      <c r="I4139" s="51" t="s">
        <v>343</v>
      </c>
      <c r="J4139" s="51" t="s">
        <v>1198</v>
      </c>
      <c r="K4139" s="51">
        <v>48.722000000000001</v>
      </c>
      <c r="L4139" s="51">
        <v>49.392000000000003</v>
      </c>
      <c r="M4139" s="51">
        <v>46.284999999999997</v>
      </c>
      <c r="N4139" s="51">
        <v>34.472999999999999</v>
      </c>
      <c r="O4139" s="51">
        <v>33.055999999999997</v>
      </c>
      <c r="P4139" s="51">
        <v>36.610999999999997</v>
      </c>
      <c r="Q4139" s="51">
        <v>42.475000000000001</v>
      </c>
      <c r="R4139" s="51">
        <v>40.872999999999998</v>
      </c>
      <c r="S4139" s="51">
        <v>33.054000000000002</v>
      </c>
      <c r="T4139" s="51">
        <v>38.536000000000001</v>
      </c>
      <c r="U4139" s="51">
        <v>2019</v>
      </c>
    </row>
    <row r="4140" spans="1:21" ht="15.5">
      <c r="A4140" s="51">
        <v>443</v>
      </c>
      <c r="B4140" s="51" t="s">
        <v>1192</v>
      </c>
      <c r="C4140" s="51" t="s">
        <v>474</v>
      </c>
      <c r="D4140" s="51" t="str">
        <f t="shared" si="64"/>
        <v>BCAKuwait</v>
      </c>
      <c r="E4140" s="51" t="s">
        <v>310</v>
      </c>
      <c r="F4140" s="51" t="s">
        <v>475</v>
      </c>
      <c r="G4140" s="51" t="s">
        <v>476</v>
      </c>
      <c r="H4140" s="51" t="s">
        <v>352</v>
      </c>
      <c r="I4140" s="51" t="s">
        <v>343</v>
      </c>
      <c r="J4140" s="51" t="s">
        <v>1199</v>
      </c>
      <c r="K4140" s="51">
        <v>79.132999999999996</v>
      </c>
      <c r="L4140" s="51">
        <v>70.206000000000003</v>
      </c>
      <c r="M4140" s="51">
        <v>54.412999999999997</v>
      </c>
      <c r="N4140" s="51">
        <v>4.016</v>
      </c>
      <c r="O4140" s="51">
        <v>-5.056</v>
      </c>
      <c r="P4140" s="51">
        <v>9.6059999999999999</v>
      </c>
      <c r="Q4140" s="51">
        <v>19.896999999999998</v>
      </c>
      <c r="R4140" s="51">
        <v>22.123999999999999</v>
      </c>
      <c r="S4140" s="51">
        <v>0.85499999999999998</v>
      </c>
      <c r="T4140" s="51">
        <v>10.872</v>
      </c>
      <c r="U4140" s="51">
        <v>2019</v>
      </c>
    </row>
    <row r="4141" spans="1:21" ht="15.5">
      <c r="A4141" s="51">
        <v>443</v>
      </c>
      <c r="B4141" s="51" t="s">
        <v>1192</v>
      </c>
      <c r="C4141" s="51" t="s">
        <v>478</v>
      </c>
      <c r="D4141" s="51" t="str">
        <f t="shared" si="64"/>
        <v>BCA_NGDPDKuwait</v>
      </c>
      <c r="E4141" s="51" t="s">
        <v>310</v>
      </c>
      <c r="F4141" s="51" t="s">
        <v>475</v>
      </c>
      <c r="G4141" s="51" t="s">
        <v>476</v>
      </c>
      <c r="H4141" s="51" t="s">
        <v>392</v>
      </c>
      <c r="I4141" s="51"/>
      <c r="J4141" s="51" t="s">
        <v>479</v>
      </c>
      <c r="K4141" s="51">
        <v>45.462000000000003</v>
      </c>
      <c r="L4141" s="51">
        <v>40.307000000000002</v>
      </c>
      <c r="M4141" s="51">
        <v>33.445</v>
      </c>
      <c r="N4141" s="51">
        <v>3.504</v>
      </c>
      <c r="O4141" s="51">
        <v>-4.6230000000000002</v>
      </c>
      <c r="P4141" s="51">
        <v>7.96</v>
      </c>
      <c r="Q4141" s="51">
        <v>14.145</v>
      </c>
      <c r="R4141" s="51">
        <v>16.434000000000001</v>
      </c>
      <c r="S4141" s="51">
        <v>0.79200000000000004</v>
      </c>
      <c r="T4141" s="51">
        <v>8.5660000000000007</v>
      </c>
      <c r="U4141" s="51">
        <v>2019</v>
      </c>
    </row>
    <row r="4142" spans="1:21" ht="15.5">
      <c r="A4142" s="51">
        <v>917</v>
      </c>
      <c r="B4142" s="51" t="s">
        <v>1200</v>
      </c>
      <c r="C4142" s="51" t="s">
        <v>338</v>
      </c>
      <c r="D4142" s="51" t="str">
        <f t="shared" si="64"/>
        <v>NGDP_RKyrgyz Republic</v>
      </c>
      <c r="E4142" s="51" t="s">
        <v>298</v>
      </c>
      <c r="F4142" s="51" t="s">
        <v>340</v>
      </c>
      <c r="G4142" s="51" t="s">
        <v>341</v>
      </c>
      <c r="H4142" s="51" t="s">
        <v>342</v>
      </c>
      <c r="I4142" s="51" t="s">
        <v>343</v>
      </c>
      <c r="J4142" s="51" t="s">
        <v>1201</v>
      </c>
      <c r="K4142" s="51">
        <v>131.66900000000001</v>
      </c>
      <c r="L4142" s="51">
        <v>146.042</v>
      </c>
      <c r="M4142" s="51">
        <v>151.91800000000001</v>
      </c>
      <c r="N4142" s="51">
        <v>157.80600000000001</v>
      </c>
      <c r="O4142" s="51">
        <v>164.649</v>
      </c>
      <c r="P4142" s="51">
        <v>172.453</v>
      </c>
      <c r="Q4142" s="51">
        <v>178.41800000000001</v>
      </c>
      <c r="R4142" s="51">
        <v>186.39099999999999</v>
      </c>
      <c r="S4142" s="51">
        <v>171.517</v>
      </c>
      <c r="T4142" s="51">
        <v>181.79</v>
      </c>
      <c r="U4142" s="51">
        <v>2019</v>
      </c>
    </row>
    <row r="4143" spans="1:21" ht="15.5">
      <c r="A4143" s="51">
        <v>917</v>
      </c>
      <c r="B4143" s="51" t="s">
        <v>1200</v>
      </c>
      <c r="C4143" s="51" t="s">
        <v>345</v>
      </c>
      <c r="D4143" s="51" t="str">
        <f t="shared" si="64"/>
        <v>NGDP_RPCHKyrgyz Republic</v>
      </c>
      <c r="E4143" s="51" t="s">
        <v>298</v>
      </c>
      <c r="F4143" s="51" t="s">
        <v>340</v>
      </c>
      <c r="G4143" s="51" t="s">
        <v>346</v>
      </c>
      <c r="H4143" s="51" t="s">
        <v>347</v>
      </c>
      <c r="I4143" s="51"/>
      <c r="J4143" s="51" t="s">
        <v>348</v>
      </c>
      <c r="K4143" s="51">
        <v>-8.7999999999999995E-2</v>
      </c>
      <c r="L4143" s="51">
        <v>10.914999999999999</v>
      </c>
      <c r="M4143" s="51">
        <v>4.024</v>
      </c>
      <c r="N4143" s="51">
        <v>3.8759999999999999</v>
      </c>
      <c r="O4143" s="51">
        <v>4.3360000000000003</v>
      </c>
      <c r="P4143" s="51">
        <v>4.74</v>
      </c>
      <c r="Q4143" s="51">
        <v>3.4590000000000001</v>
      </c>
      <c r="R4143" s="51">
        <v>4.468</v>
      </c>
      <c r="S4143" s="51">
        <v>-7.98</v>
      </c>
      <c r="T4143" s="51">
        <v>5.99</v>
      </c>
      <c r="U4143" s="51">
        <v>2019</v>
      </c>
    </row>
    <row r="4144" spans="1:21" ht="15.5">
      <c r="A4144" s="51">
        <v>917</v>
      </c>
      <c r="B4144" s="51" t="s">
        <v>1200</v>
      </c>
      <c r="C4144" s="51" t="s">
        <v>349</v>
      </c>
      <c r="D4144" s="51" t="str">
        <f t="shared" si="64"/>
        <v>NGDPKyrgyz Republic</v>
      </c>
      <c r="E4144" s="51" t="s">
        <v>298</v>
      </c>
      <c r="F4144" s="51" t="s">
        <v>155</v>
      </c>
      <c r="G4144" s="51" t="s">
        <v>350</v>
      </c>
      <c r="H4144" s="51" t="s">
        <v>342</v>
      </c>
      <c r="I4144" s="51" t="s">
        <v>343</v>
      </c>
      <c r="J4144" s="51" t="s">
        <v>1201</v>
      </c>
      <c r="K4144" s="51">
        <v>310.471</v>
      </c>
      <c r="L4144" s="51">
        <v>355.29500000000002</v>
      </c>
      <c r="M4144" s="51">
        <v>400.69400000000002</v>
      </c>
      <c r="N4144" s="51">
        <v>430.48899999999998</v>
      </c>
      <c r="O4144" s="51">
        <v>476.33100000000002</v>
      </c>
      <c r="P4144" s="51">
        <v>530.476</v>
      </c>
      <c r="Q4144" s="51">
        <v>569.38599999999997</v>
      </c>
      <c r="R4144" s="51">
        <v>590.04200000000003</v>
      </c>
      <c r="S4144" s="51">
        <v>575.16600000000005</v>
      </c>
      <c r="T4144" s="51">
        <v>650.95299999999997</v>
      </c>
      <c r="U4144" s="51">
        <v>2019</v>
      </c>
    </row>
    <row r="4145" spans="1:21" ht="15.5">
      <c r="A4145" s="51">
        <v>917</v>
      </c>
      <c r="B4145" s="51" t="s">
        <v>1200</v>
      </c>
      <c r="C4145" s="51" t="s">
        <v>157</v>
      </c>
      <c r="D4145" s="51" t="str">
        <f t="shared" si="64"/>
        <v>NGDPDKyrgyz Republic</v>
      </c>
      <c r="E4145" s="51" t="s">
        <v>298</v>
      </c>
      <c r="F4145" s="51" t="s">
        <v>155</v>
      </c>
      <c r="G4145" s="51" t="s">
        <v>351</v>
      </c>
      <c r="H4145" s="51" t="s">
        <v>352</v>
      </c>
      <c r="I4145" s="51" t="s">
        <v>343</v>
      </c>
      <c r="J4145" s="51" t="s">
        <v>353</v>
      </c>
      <c r="K4145" s="51">
        <v>6.6040000000000001</v>
      </c>
      <c r="L4145" s="51">
        <v>7.335</v>
      </c>
      <c r="M4145" s="51">
        <v>7.4669999999999996</v>
      </c>
      <c r="N4145" s="51">
        <v>6.6779999999999999</v>
      </c>
      <c r="O4145" s="51">
        <v>6.8129999999999997</v>
      </c>
      <c r="P4145" s="51">
        <v>7.7030000000000003</v>
      </c>
      <c r="Q4145" s="51">
        <v>8.2710000000000008</v>
      </c>
      <c r="R4145" s="51">
        <v>8.4550000000000001</v>
      </c>
      <c r="S4145" s="51">
        <v>7.4710000000000001</v>
      </c>
      <c r="T4145" s="51">
        <v>7.47</v>
      </c>
      <c r="U4145" s="51">
        <v>2019</v>
      </c>
    </row>
    <row r="4146" spans="1:21" ht="15.5">
      <c r="A4146" s="51">
        <v>917</v>
      </c>
      <c r="B4146" s="51" t="s">
        <v>1200</v>
      </c>
      <c r="C4146" s="51" t="s">
        <v>354</v>
      </c>
      <c r="D4146" s="51" t="str">
        <f t="shared" si="64"/>
        <v>PPPGDPKyrgyz Republic</v>
      </c>
      <c r="E4146" s="51" t="s">
        <v>298</v>
      </c>
      <c r="F4146" s="51" t="s">
        <v>155</v>
      </c>
      <c r="G4146" s="51" t="s">
        <v>355</v>
      </c>
      <c r="H4146" s="51" t="s">
        <v>356</v>
      </c>
      <c r="I4146" s="51" t="s">
        <v>343</v>
      </c>
      <c r="J4146" s="51" t="s">
        <v>353</v>
      </c>
      <c r="K4146" s="51">
        <v>20.288</v>
      </c>
      <c r="L4146" s="51">
        <v>23.123999999999999</v>
      </c>
      <c r="M4146" s="51">
        <v>24.986999999999998</v>
      </c>
      <c r="N4146" s="51">
        <v>25.106999999999999</v>
      </c>
      <c r="O4146" s="51">
        <v>28.459</v>
      </c>
      <c r="P4146" s="51">
        <v>31.28</v>
      </c>
      <c r="Q4146" s="51">
        <v>33.139000000000003</v>
      </c>
      <c r="R4146" s="51">
        <v>35.238</v>
      </c>
      <c r="S4146" s="51">
        <v>32.819000000000003</v>
      </c>
      <c r="T4146" s="51">
        <v>35.418999999999997</v>
      </c>
      <c r="U4146" s="51">
        <v>2019</v>
      </c>
    </row>
    <row r="4147" spans="1:21" ht="15.5">
      <c r="A4147" s="51">
        <v>917</v>
      </c>
      <c r="B4147" s="51" t="s">
        <v>1200</v>
      </c>
      <c r="C4147" s="51" t="s">
        <v>357</v>
      </c>
      <c r="D4147" s="51" t="str">
        <f t="shared" si="64"/>
        <v>NGDP_DKyrgyz Republic</v>
      </c>
      <c r="E4147" s="51" t="s">
        <v>298</v>
      </c>
      <c r="F4147" s="51" t="s">
        <v>358</v>
      </c>
      <c r="G4147" s="51" t="s">
        <v>359</v>
      </c>
      <c r="H4147" s="51" t="s">
        <v>360</v>
      </c>
      <c r="I4147" s="51"/>
      <c r="J4147" s="51" t="s">
        <v>361</v>
      </c>
      <c r="K4147" s="51">
        <v>235.79599999999999</v>
      </c>
      <c r="L4147" s="51">
        <v>243.28299999999999</v>
      </c>
      <c r="M4147" s="51">
        <v>263.75599999999997</v>
      </c>
      <c r="N4147" s="51">
        <v>272.79599999999999</v>
      </c>
      <c r="O4147" s="51">
        <v>289.30200000000002</v>
      </c>
      <c r="P4147" s="51">
        <v>307.60599999999999</v>
      </c>
      <c r="Q4147" s="51">
        <v>319.12900000000002</v>
      </c>
      <c r="R4147" s="51">
        <v>316.56200000000001</v>
      </c>
      <c r="S4147" s="51">
        <v>335.34100000000001</v>
      </c>
      <c r="T4147" s="51">
        <v>358.07900000000001</v>
      </c>
      <c r="U4147" s="51">
        <v>2019</v>
      </c>
    </row>
    <row r="4148" spans="1:21" ht="15.5">
      <c r="A4148" s="51">
        <v>917</v>
      </c>
      <c r="B4148" s="51" t="s">
        <v>1200</v>
      </c>
      <c r="C4148" s="51" t="s">
        <v>362</v>
      </c>
      <c r="D4148" s="51" t="str">
        <f t="shared" si="64"/>
        <v>NGDPRPCKyrgyz Republic</v>
      </c>
      <c r="E4148" s="51" t="s">
        <v>298</v>
      </c>
      <c r="F4148" s="51" t="s">
        <v>363</v>
      </c>
      <c r="G4148" s="51" t="s">
        <v>364</v>
      </c>
      <c r="H4148" s="51" t="s">
        <v>342</v>
      </c>
      <c r="I4148" s="51" t="s">
        <v>333</v>
      </c>
      <c r="J4148" s="51" t="s">
        <v>365</v>
      </c>
      <c r="K4148" s="51">
        <v>23716.11</v>
      </c>
      <c r="L4148" s="51">
        <v>25788.11</v>
      </c>
      <c r="M4148" s="51">
        <v>26299.05</v>
      </c>
      <c r="N4148" s="51">
        <v>26769.25</v>
      </c>
      <c r="O4148" s="51">
        <v>27352.63</v>
      </c>
      <c r="P4148" s="51">
        <v>28085.87</v>
      </c>
      <c r="Q4148" s="51">
        <v>28516.240000000002</v>
      </c>
      <c r="R4148" s="51">
        <v>29174.74</v>
      </c>
      <c r="S4148" s="51">
        <v>26318.71</v>
      </c>
      <c r="T4148" s="51">
        <v>27318.58</v>
      </c>
      <c r="U4148" s="51">
        <v>2019</v>
      </c>
    </row>
    <row r="4149" spans="1:21" ht="15.5">
      <c r="A4149" s="51">
        <v>917</v>
      </c>
      <c r="B4149" s="51" t="s">
        <v>1200</v>
      </c>
      <c r="C4149" s="51" t="s">
        <v>366</v>
      </c>
      <c r="D4149" s="51" t="str">
        <f t="shared" si="64"/>
        <v>NGDPRPPPPCKyrgyz Republic</v>
      </c>
      <c r="E4149" s="51" t="s">
        <v>298</v>
      </c>
      <c r="F4149" s="51" t="s">
        <v>363</v>
      </c>
      <c r="G4149" s="51" t="s">
        <v>367</v>
      </c>
      <c r="H4149" s="51" t="s">
        <v>368</v>
      </c>
      <c r="I4149" s="51" t="s">
        <v>333</v>
      </c>
      <c r="J4149" s="51" t="s">
        <v>365</v>
      </c>
      <c r="K4149" s="51">
        <v>4301.76</v>
      </c>
      <c r="L4149" s="51">
        <v>4677.59</v>
      </c>
      <c r="M4149" s="51">
        <v>4770.26</v>
      </c>
      <c r="N4149" s="51">
        <v>4855.55</v>
      </c>
      <c r="O4149" s="51">
        <v>4961.37</v>
      </c>
      <c r="P4149" s="51">
        <v>5094.37</v>
      </c>
      <c r="Q4149" s="51">
        <v>5172.43</v>
      </c>
      <c r="R4149" s="51">
        <v>5291.87</v>
      </c>
      <c r="S4149" s="51">
        <v>4773.83</v>
      </c>
      <c r="T4149" s="51">
        <v>4955.1899999999996</v>
      </c>
      <c r="U4149" s="51">
        <v>2019</v>
      </c>
    </row>
    <row r="4150" spans="1:21" ht="15.5">
      <c r="A4150" s="51">
        <v>917</v>
      </c>
      <c r="B4150" s="51" t="s">
        <v>1200</v>
      </c>
      <c r="C4150" s="51" t="s">
        <v>369</v>
      </c>
      <c r="D4150" s="51" t="str">
        <f t="shared" si="64"/>
        <v>NGDPPCKyrgyz Republic</v>
      </c>
      <c r="E4150" s="51" t="s">
        <v>298</v>
      </c>
      <c r="F4150" s="51" t="s">
        <v>370</v>
      </c>
      <c r="G4150" s="51" t="s">
        <v>371</v>
      </c>
      <c r="H4150" s="51" t="s">
        <v>342</v>
      </c>
      <c r="I4150" s="51" t="s">
        <v>333</v>
      </c>
      <c r="J4150" s="51" t="s">
        <v>372</v>
      </c>
      <c r="K4150" s="51">
        <v>55921.75</v>
      </c>
      <c r="L4150" s="51">
        <v>62738.21</v>
      </c>
      <c r="M4150" s="51">
        <v>69365.39</v>
      </c>
      <c r="N4150" s="51">
        <v>73025.42</v>
      </c>
      <c r="O4150" s="51">
        <v>79131.62</v>
      </c>
      <c r="P4150" s="51">
        <v>86393.93</v>
      </c>
      <c r="Q4150" s="51">
        <v>91003.7</v>
      </c>
      <c r="R4150" s="51">
        <v>92356.02</v>
      </c>
      <c r="S4150" s="51">
        <v>88257.52</v>
      </c>
      <c r="T4150" s="51">
        <v>97822.2</v>
      </c>
      <c r="U4150" s="51">
        <v>2019</v>
      </c>
    </row>
    <row r="4151" spans="1:21" ht="15.5">
      <c r="A4151" s="51">
        <v>917</v>
      </c>
      <c r="B4151" s="51" t="s">
        <v>1200</v>
      </c>
      <c r="C4151" s="51" t="s">
        <v>373</v>
      </c>
      <c r="D4151" s="51" t="str">
        <f t="shared" si="64"/>
        <v>NGDPDPCKyrgyz Republic</v>
      </c>
      <c r="E4151" s="51" t="s">
        <v>298</v>
      </c>
      <c r="F4151" s="51" t="s">
        <v>370</v>
      </c>
      <c r="G4151" s="51" t="s">
        <v>374</v>
      </c>
      <c r="H4151" s="51" t="s">
        <v>352</v>
      </c>
      <c r="I4151" s="51" t="s">
        <v>333</v>
      </c>
      <c r="J4151" s="51" t="s">
        <v>372</v>
      </c>
      <c r="K4151" s="51">
        <v>1189.52</v>
      </c>
      <c r="L4151" s="51">
        <v>1295.23</v>
      </c>
      <c r="M4151" s="51">
        <v>1292.6199999999999</v>
      </c>
      <c r="N4151" s="51">
        <v>1132.8399999999999</v>
      </c>
      <c r="O4151" s="51">
        <v>1131.8399999999999</v>
      </c>
      <c r="P4151" s="51">
        <v>1254.51</v>
      </c>
      <c r="Q4151" s="51">
        <v>1321.95</v>
      </c>
      <c r="R4151" s="51">
        <v>1323.47</v>
      </c>
      <c r="S4151" s="51">
        <v>1146.3900000000001</v>
      </c>
      <c r="T4151" s="51">
        <v>1122.57</v>
      </c>
      <c r="U4151" s="51">
        <v>2019</v>
      </c>
    </row>
    <row r="4152" spans="1:21" ht="15.5">
      <c r="A4152" s="51">
        <v>917</v>
      </c>
      <c r="B4152" s="51" t="s">
        <v>1200</v>
      </c>
      <c r="C4152" s="51" t="s">
        <v>375</v>
      </c>
      <c r="D4152" s="51" t="str">
        <f t="shared" si="64"/>
        <v>PPPPCKyrgyz Republic</v>
      </c>
      <c r="E4152" s="51" t="s">
        <v>298</v>
      </c>
      <c r="F4152" s="51" t="s">
        <v>370</v>
      </c>
      <c r="G4152" s="51" t="s">
        <v>376</v>
      </c>
      <c r="H4152" s="51" t="s">
        <v>356</v>
      </c>
      <c r="I4152" s="51" t="s">
        <v>333</v>
      </c>
      <c r="J4152" s="51" t="s">
        <v>372</v>
      </c>
      <c r="K4152" s="51">
        <v>3654.2</v>
      </c>
      <c r="L4152" s="51">
        <v>4083.21</v>
      </c>
      <c r="M4152" s="51">
        <v>4325.51</v>
      </c>
      <c r="N4152" s="51">
        <v>4259.04</v>
      </c>
      <c r="O4152" s="51">
        <v>4727.8500000000004</v>
      </c>
      <c r="P4152" s="51">
        <v>5094.37</v>
      </c>
      <c r="Q4152" s="51">
        <v>5296.62</v>
      </c>
      <c r="R4152" s="51">
        <v>5515.67</v>
      </c>
      <c r="S4152" s="51">
        <v>5036.03</v>
      </c>
      <c r="T4152" s="51">
        <v>5322.61</v>
      </c>
      <c r="U4152" s="51">
        <v>2019</v>
      </c>
    </row>
    <row r="4153" spans="1:21" ht="15.5">
      <c r="A4153" s="51">
        <v>917</v>
      </c>
      <c r="B4153" s="51" t="s">
        <v>1200</v>
      </c>
      <c r="C4153" s="51" t="s">
        <v>377</v>
      </c>
      <c r="D4153" s="51" t="str">
        <f t="shared" si="64"/>
        <v>NGAP_NPGDPKyrgyz Republic</v>
      </c>
      <c r="E4153" s="51" t="s">
        <v>298</v>
      </c>
      <c r="F4153" s="51" t="s">
        <v>378</v>
      </c>
      <c r="G4153" s="51" t="s">
        <v>379</v>
      </c>
      <c r="H4153" s="51" t="s">
        <v>380</v>
      </c>
      <c r="I4153" s="51"/>
      <c r="J4153" s="51"/>
      <c r="K4153" s="51"/>
      <c r="L4153" s="51"/>
      <c r="M4153" s="51"/>
      <c r="N4153" s="51"/>
      <c r="O4153" s="51"/>
      <c r="P4153" s="51"/>
      <c r="Q4153" s="51"/>
      <c r="R4153" s="51"/>
      <c r="S4153" s="51"/>
      <c r="T4153" s="51"/>
      <c r="U4153" s="51"/>
    </row>
    <row r="4154" spans="1:21" ht="15.5">
      <c r="A4154" s="51">
        <v>917</v>
      </c>
      <c r="B4154" s="51" t="s">
        <v>1200</v>
      </c>
      <c r="C4154" s="51" t="s">
        <v>381</v>
      </c>
      <c r="D4154" s="51" t="str">
        <f t="shared" si="64"/>
        <v>PPPSHKyrgyz Republic</v>
      </c>
      <c r="E4154" s="51" t="s">
        <v>298</v>
      </c>
      <c r="F4154" s="51" t="s">
        <v>382</v>
      </c>
      <c r="G4154" s="51" t="s">
        <v>383</v>
      </c>
      <c r="H4154" s="51" t="s">
        <v>384</v>
      </c>
      <c r="I4154" s="51"/>
      <c r="J4154" s="51" t="s">
        <v>353</v>
      </c>
      <c r="K4154" s="51">
        <v>0.02</v>
      </c>
      <c r="L4154" s="51">
        <v>2.1999999999999999E-2</v>
      </c>
      <c r="M4154" s="51">
        <v>2.3E-2</v>
      </c>
      <c r="N4154" s="51">
        <v>2.3E-2</v>
      </c>
      <c r="O4154" s="51">
        <v>2.5000000000000001E-2</v>
      </c>
      <c r="P4154" s="51">
        <v>2.5999999999999999E-2</v>
      </c>
      <c r="Q4154" s="51">
        <v>2.5999999999999999E-2</v>
      </c>
      <c r="R4154" s="51">
        <v>2.5999999999999999E-2</v>
      </c>
      <c r="S4154" s="51">
        <v>2.5000000000000001E-2</v>
      </c>
      <c r="T4154" s="51">
        <v>2.5000000000000001E-2</v>
      </c>
      <c r="U4154" s="51">
        <v>2019</v>
      </c>
    </row>
    <row r="4155" spans="1:21" ht="15.5">
      <c r="A4155" s="51">
        <v>917</v>
      </c>
      <c r="B4155" s="51" t="s">
        <v>1200</v>
      </c>
      <c r="C4155" s="51" t="s">
        <v>385</v>
      </c>
      <c r="D4155" s="51" t="str">
        <f t="shared" si="64"/>
        <v>PPPEXKyrgyz Republic</v>
      </c>
      <c r="E4155" s="51" t="s">
        <v>298</v>
      </c>
      <c r="F4155" s="51" t="s">
        <v>386</v>
      </c>
      <c r="G4155" s="51" t="s">
        <v>387</v>
      </c>
      <c r="H4155" s="51" t="s">
        <v>388</v>
      </c>
      <c r="I4155" s="51"/>
      <c r="J4155" s="51" t="s">
        <v>353</v>
      </c>
      <c r="K4155" s="51">
        <v>15.303000000000001</v>
      </c>
      <c r="L4155" s="51">
        <v>15.365</v>
      </c>
      <c r="M4155" s="51">
        <v>16.036000000000001</v>
      </c>
      <c r="N4155" s="51">
        <v>17.146000000000001</v>
      </c>
      <c r="O4155" s="51">
        <v>16.736999999999998</v>
      </c>
      <c r="P4155" s="51">
        <v>16.959</v>
      </c>
      <c r="Q4155" s="51">
        <v>17.181000000000001</v>
      </c>
      <c r="R4155" s="51">
        <v>16.744</v>
      </c>
      <c r="S4155" s="51">
        <v>17.524999999999999</v>
      </c>
      <c r="T4155" s="51">
        <v>18.379000000000001</v>
      </c>
      <c r="U4155" s="51">
        <v>2019</v>
      </c>
    </row>
    <row r="4156" spans="1:21" ht="15.5">
      <c r="A4156" s="51">
        <v>917</v>
      </c>
      <c r="B4156" s="51" t="s">
        <v>1200</v>
      </c>
      <c r="C4156" s="51" t="s">
        <v>389</v>
      </c>
      <c r="D4156" s="51" t="str">
        <f t="shared" si="64"/>
        <v>NID_NGDPKyrgyz Republic</v>
      </c>
      <c r="E4156" s="51" t="s">
        <v>298</v>
      </c>
      <c r="F4156" s="51" t="s">
        <v>390</v>
      </c>
      <c r="G4156" s="51" t="s">
        <v>391</v>
      </c>
      <c r="H4156" s="51" t="s">
        <v>392</v>
      </c>
      <c r="I4156" s="51"/>
      <c r="J4156" s="51" t="s">
        <v>1201</v>
      </c>
      <c r="K4156" s="51">
        <v>34.622999999999998</v>
      </c>
      <c r="L4156" s="51">
        <v>33.542000000000002</v>
      </c>
      <c r="M4156" s="51">
        <v>36.405000000000001</v>
      </c>
      <c r="N4156" s="51">
        <v>34.284999999999997</v>
      </c>
      <c r="O4156" s="51">
        <v>31.61</v>
      </c>
      <c r="P4156" s="51">
        <v>30.734000000000002</v>
      </c>
      <c r="Q4156" s="51">
        <v>27.733000000000001</v>
      </c>
      <c r="R4156" s="51">
        <v>27.667000000000002</v>
      </c>
      <c r="S4156" s="51">
        <v>19.297999999999998</v>
      </c>
      <c r="T4156" s="51">
        <v>25.428000000000001</v>
      </c>
      <c r="U4156" s="51">
        <v>2019</v>
      </c>
    </row>
    <row r="4157" spans="1:21" ht="15.5">
      <c r="A4157" s="51">
        <v>917</v>
      </c>
      <c r="B4157" s="51" t="s">
        <v>1200</v>
      </c>
      <c r="C4157" s="51" t="s">
        <v>393</v>
      </c>
      <c r="D4157" s="51" t="str">
        <f t="shared" si="64"/>
        <v>NGSD_NGDPKyrgyz Republic</v>
      </c>
      <c r="E4157" s="51" t="s">
        <v>298</v>
      </c>
      <c r="F4157" s="51" t="s">
        <v>394</v>
      </c>
      <c r="G4157" s="51" t="s">
        <v>395</v>
      </c>
      <c r="H4157" s="51" t="s">
        <v>392</v>
      </c>
      <c r="I4157" s="51"/>
      <c r="J4157" s="51" t="s">
        <v>1201</v>
      </c>
      <c r="K4157" s="51">
        <v>19.172000000000001</v>
      </c>
      <c r="L4157" s="51">
        <v>19.689</v>
      </c>
      <c r="M4157" s="51">
        <v>19.405000000000001</v>
      </c>
      <c r="N4157" s="51">
        <v>18.433</v>
      </c>
      <c r="O4157" s="51">
        <v>19.984999999999999</v>
      </c>
      <c r="P4157" s="51">
        <v>24.536000000000001</v>
      </c>
      <c r="Q4157" s="51">
        <v>15.682</v>
      </c>
      <c r="R4157" s="51">
        <v>17.786999999999999</v>
      </c>
      <c r="S4157" s="51">
        <v>11.071999999999999</v>
      </c>
      <c r="T4157" s="51">
        <v>17.265999999999998</v>
      </c>
      <c r="U4157" s="51">
        <v>2019</v>
      </c>
    </row>
    <row r="4158" spans="1:21" ht="15.5">
      <c r="A4158" s="51">
        <v>917</v>
      </c>
      <c r="B4158" s="51" t="s">
        <v>1200</v>
      </c>
      <c r="C4158" s="51" t="s">
        <v>396</v>
      </c>
      <c r="D4158" s="51" t="str">
        <f t="shared" si="64"/>
        <v>PCPIKyrgyz Republic</v>
      </c>
      <c r="E4158" s="51" t="s">
        <v>298</v>
      </c>
      <c r="F4158" s="51" t="s">
        <v>397</v>
      </c>
      <c r="G4158" s="51" t="s">
        <v>398</v>
      </c>
      <c r="H4158" s="51" t="s">
        <v>360</v>
      </c>
      <c r="I4158" s="51"/>
      <c r="J4158" s="51" t="s">
        <v>1202</v>
      </c>
      <c r="K4158" s="51">
        <v>119.86499999999999</v>
      </c>
      <c r="L4158" s="51">
        <v>127.79300000000001</v>
      </c>
      <c r="M4158" s="51">
        <v>137.42099999999999</v>
      </c>
      <c r="N4158" s="51">
        <v>146.358</v>
      </c>
      <c r="O4158" s="51">
        <v>146.92699999999999</v>
      </c>
      <c r="P4158" s="51">
        <v>151.59299999999999</v>
      </c>
      <c r="Q4158" s="51">
        <v>153.93100000000001</v>
      </c>
      <c r="R4158" s="51">
        <v>155.68</v>
      </c>
      <c r="S4158" s="51">
        <v>165.523</v>
      </c>
      <c r="T4158" s="51">
        <v>179.68899999999999</v>
      </c>
      <c r="U4158" s="51">
        <v>2019</v>
      </c>
    </row>
    <row r="4159" spans="1:21" ht="15.5">
      <c r="A4159" s="51">
        <v>917</v>
      </c>
      <c r="B4159" s="51" t="s">
        <v>1200</v>
      </c>
      <c r="C4159" s="51" t="s">
        <v>400</v>
      </c>
      <c r="D4159" s="51" t="str">
        <f t="shared" si="64"/>
        <v>PCPIPCHKyrgyz Republic</v>
      </c>
      <c r="E4159" s="51" t="s">
        <v>298</v>
      </c>
      <c r="F4159" s="51" t="s">
        <v>397</v>
      </c>
      <c r="G4159" s="51" t="s">
        <v>401</v>
      </c>
      <c r="H4159" s="51" t="s">
        <v>347</v>
      </c>
      <c r="I4159" s="51"/>
      <c r="J4159" s="51" t="s">
        <v>402</v>
      </c>
      <c r="K4159" s="51">
        <v>2.7679999999999998</v>
      </c>
      <c r="L4159" s="51">
        <v>6.6139999999999999</v>
      </c>
      <c r="M4159" s="51">
        <v>7.5339999999999998</v>
      </c>
      <c r="N4159" s="51">
        <v>6.5030000000000001</v>
      </c>
      <c r="O4159" s="51">
        <v>0.38900000000000001</v>
      </c>
      <c r="P4159" s="51">
        <v>3.1749999999999998</v>
      </c>
      <c r="Q4159" s="51">
        <v>1.5429999999999999</v>
      </c>
      <c r="R4159" s="51">
        <v>1.1359999999999999</v>
      </c>
      <c r="S4159" s="51">
        <v>6.3230000000000004</v>
      </c>
      <c r="T4159" s="51">
        <v>8.5579999999999998</v>
      </c>
      <c r="U4159" s="51">
        <v>2019</v>
      </c>
    </row>
    <row r="4160" spans="1:21" ht="15.5">
      <c r="A4160" s="51">
        <v>917</v>
      </c>
      <c r="B4160" s="51" t="s">
        <v>1200</v>
      </c>
      <c r="C4160" s="51" t="s">
        <v>403</v>
      </c>
      <c r="D4160" s="51" t="str">
        <f t="shared" si="64"/>
        <v>PCPIEKyrgyz Republic</v>
      </c>
      <c r="E4160" s="51" t="s">
        <v>298</v>
      </c>
      <c r="F4160" s="51" t="s">
        <v>404</v>
      </c>
      <c r="G4160" s="51" t="s">
        <v>405</v>
      </c>
      <c r="H4160" s="51" t="s">
        <v>360</v>
      </c>
      <c r="I4160" s="51"/>
      <c r="J4160" s="51" t="s">
        <v>1202</v>
      </c>
      <c r="K4160" s="51">
        <v>125.72</v>
      </c>
      <c r="L4160" s="51">
        <v>130.71100000000001</v>
      </c>
      <c r="M4160" s="51">
        <v>144.40299999999999</v>
      </c>
      <c r="N4160" s="51">
        <v>149.244</v>
      </c>
      <c r="O4160" s="51">
        <v>148.494</v>
      </c>
      <c r="P4160" s="51">
        <v>153.922</v>
      </c>
      <c r="Q4160" s="51">
        <v>154.67099999999999</v>
      </c>
      <c r="R4160" s="51">
        <v>159.398</v>
      </c>
      <c r="S4160" s="51">
        <v>171.399</v>
      </c>
      <c r="T4160" s="51">
        <v>180.52699999999999</v>
      </c>
      <c r="U4160" s="51">
        <v>2019</v>
      </c>
    </row>
    <row r="4161" spans="1:21" ht="15.5">
      <c r="A4161" s="51">
        <v>917</v>
      </c>
      <c r="B4161" s="51" t="s">
        <v>1200</v>
      </c>
      <c r="C4161" s="51" t="s">
        <v>406</v>
      </c>
      <c r="D4161" s="51" t="str">
        <f t="shared" si="64"/>
        <v>PCPIEPCHKyrgyz Republic</v>
      </c>
      <c r="E4161" s="51" t="s">
        <v>298</v>
      </c>
      <c r="F4161" s="51" t="s">
        <v>404</v>
      </c>
      <c r="G4161" s="51" t="s">
        <v>407</v>
      </c>
      <c r="H4161" s="51" t="s">
        <v>347</v>
      </c>
      <c r="I4161" s="51"/>
      <c r="J4161" s="51" t="s">
        <v>408</v>
      </c>
      <c r="K4161" s="51">
        <v>7.4950000000000001</v>
      </c>
      <c r="L4161" s="51">
        <v>3.97</v>
      </c>
      <c r="M4161" s="51">
        <v>10.475</v>
      </c>
      <c r="N4161" s="51">
        <v>3.3519999999999999</v>
      </c>
      <c r="O4161" s="51">
        <v>-0.503</v>
      </c>
      <c r="P4161" s="51">
        <v>3.6560000000000001</v>
      </c>
      <c r="Q4161" s="51">
        <v>0.48599999999999999</v>
      </c>
      <c r="R4161" s="51">
        <v>3.056</v>
      </c>
      <c r="S4161" s="51">
        <v>7.5289999999999999</v>
      </c>
      <c r="T4161" s="51">
        <v>5.3250000000000002</v>
      </c>
      <c r="U4161" s="51">
        <v>2019</v>
      </c>
    </row>
    <row r="4162" spans="1:21" ht="15.5">
      <c r="A4162" s="51">
        <v>917</v>
      </c>
      <c r="B4162" s="51" t="s">
        <v>1200</v>
      </c>
      <c r="C4162" s="51" t="s">
        <v>409</v>
      </c>
      <c r="D4162" s="51" t="str">
        <f t="shared" si="64"/>
        <v>FLIBOR6Kyrgyz Republic</v>
      </c>
      <c r="E4162" s="51" t="s">
        <v>298</v>
      </c>
      <c r="F4162" s="51" t="s">
        <v>410</v>
      </c>
      <c r="G4162" s="51"/>
      <c r="H4162" s="51" t="s">
        <v>384</v>
      </c>
      <c r="I4162" s="51"/>
      <c r="J4162" s="51"/>
      <c r="K4162" s="51"/>
      <c r="L4162" s="51"/>
      <c r="M4162" s="51"/>
      <c r="N4162" s="51"/>
      <c r="O4162" s="51"/>
      <c r="P4162" s="51"/>
      <c r="Q4162" s="51"/>
      <c r="R4162" s="51"/>
      <c r="S4162" s="51"/>
      <c r="T4162" s="51"/>
      <c r="U4162" s="51"/>
    </row>
    <row r="4163" spans="1:21" ht="15.5">
      <c r="A4163" s="51">
        <v>917</v>
      </c>
      <c r="B4163" s="51" t="s">
        <v>1200</v>
      </c>
      <c r="C4163" s="51" t="s">
        <v>411</v>
      </c>
      <c r="D4163" s="51" t="str">
        <f t="shared" ref="D4163:D4226" si="65">C4163&amp;E4163</f>
        <v>TM_RPCHKyrgyz Republic</v>
      </c>
      <c r="E4163" s="51" t="s">
        <v>298</v>
      </c>
      <c r="F4163" s="51" t="s">
        <v>412</v>
      </c>
      <c r="G4163" s="51" t="s">
        <v>413</v>
      </c>
      <c r="H4163" s="51" t="s">
        <v>347</v>
      </c>
      <c r="I4163" s="51"/>
      <c r="J4163" s="51" t="s">
        <v>1203</v>
      </c>
      <c r="K4163" s="51">
        <v>24.876000000000001</v>
      </c>
      <c r="L4163" s="51">
        <v>13.119</v>
      </c>
      <c r="M4163" s="51">
        <v>7.5579999999999998</v>
      </c>
      <c r="N4163" s="51">
        <v>-14.544</v>
      </c>
      <c r="O4163" s="51">
        <v>3.4820000000000002</v>
      </c>
      <c r="P4163" s="51">
        <v>0.91400000000000003</v>
      </c>
      <c r="Q4163" s="51">
        <v>7.9180000000000001</v>
      </c>
      <c r="R4163" s="51">
        <v>-3.1629999999999998</v>
      </c>
      <c r="S4163" s="51">
        <v>-6.6449999999999996</v>
      </c>
      <c r="T4163" s="51">
        <v>14.685</v>
      </c>
      <c r="U4163" s="51">
        <v>2019</v>
      </c>
    </row>
    <row r="4164" spans="1:21" ht="15.5">
      <c r="A4164" s="51">
        <v>917</v>
      </c>
      <c r="B4164" s="51" t="s">
        <v>1200</v>
      </c>
      <c r="C4164" s="51" t="s">
        <v>415</v>
      </c>
      <c r="D4164" s="51" t="str">
        <f t="shared" si="65"/>
        <v>TMG_RPCHKyrgyz Republic</v>
      </c>
      <c r="E4164" s="51" t="s">
        <v>298</v>
      </c>
      <c r="F4164" s="51" t="s">
        <v>416</v>
      </c>
      <c r="G4164" s="51" t="s">
        <v>417</v>
      </c>
      <c r="H4164" s="51" t="s">
        <v>347</v>
      </c>
      <c r="I4164" s="51"/>
      <c r="J4164" s="51" t="s">
        <v>1203</v>
      </c>
      <c r="K4164" s="51">
        <v>21.312000000000001</v>
      </c>
      <c r="L4164" s="51">
        <v>22.48</v>
      </c>
      <c r="M4164" s="51">
        <v>6.4729999999999999</v>
      </c>
      <c r="N4164" s="51">
        <v>-17.085000000000001</v>
      </c>
      <c r="O4164" s="51">
        <v>2.4020000000000001</v>
      </c>
      <c r="P4164" s="51">
        <v>7.226</v>
      </c>
      <c r="Q4164" s="51">
        <v>11.77</v>
      </c>
      <c r="R4164" s="51">
        <v>-4.8879999999999999</v>
      </c>
      <c r="S4164" s="51">
        <v>-10.307</v>
      </c>
      <c r="T4164" s="51">
        <v>16.864999999999998</v>
      </c>
      <c r="U4164" s="51">
        <v>2019</v>
      </c>
    </row>
    <row r="4165" spans="1:21" ht="15.5">
      <c r="A4165" s="51">
        <v>917</v>
      </c>
      <c r="B4165" s="51" t="s">
        <v>1200</v>
      </c>
      <c r="C4165" s="51" t="s">
        <v>418</v>
      </c>
      <c r="D4165" s="51" t="str">
        <f t="shared" si="65"/>
        <v>TX_RPCHKyrgyz Republic</v>
      </c>
      <c r="E4165" s="51" t="s">
        <v>298</v>
      </c>
      <c r="F4165" s="51" t="s">
        <v>419</v>
      </c>
      <c r="G4165" s="51" t="s">
        <v>420</v>
      </c>
      <c r="H4165" s="51" t="s">
        <v>347</v>
      </c>
      <c r="I4165" s="51"/>
      <c r="J4165" s="51" t="s">
        <v>1203</v>
      </c>
      <c r="K4165" s="51">
        <v>22.963000000000001</v>
      </c>
      <c r="L4165" s="51">
        <v>12.545999999999999</v>
      </c>
      <c r="M4165" s="51">
        <v>-22.632999999999999</v>
      </c>
      <c r="N4165" s="51">
        <v>-6.98</v>
      </c>
      <c r="O4165" s="51">
        <v>-1.6839999999999999</v>
      </c>
      <c r="P4165" s="51">
        <v>1.246</v>
      </c>
      <c r="Q4165" s="51">
        <v>-1.0960000000000001</v>
      </c>
      <c r="R4165" s="51">
        <v>16.861000000000001</v>
      </c>
      <c r="S4165" s="51">
        <v>-30.640999999999998</v>
      </c>
      <c r="T4165" s="51">
        <v>28.623999999999999</v>
      </c>
      <c r="U4165" s="51">
        <v>2019</v>
      </c>
    </row>
    <row r="4166" spans="1:21" ht="15.5">
      <c r="A4166" s="51">
        <v>917</v>
      </c>
      <c r="B4166" s="51" t="s">
        <v>1200</v>
      </c>
      <c r="C4166" s="51" t="s">
        <v>421</v>
      </c>
      <c r="D4166" s="51" t="str">
        <f t="shared" si="65"/>
        <v>TXG_RPCHKyrgyz Republic</v>
      </c>
      <c r="E4166" s="51" t="s">
        <v>298</v>
      </c>
      <c r="F4166" s="51" t="s">
        <v>422</v>
      </c>
      <c r="G4166" s="51" t="s">
        <v>423</v>
      </c>
      <c r="H4166" s="51" t="s">
        <v>347</v>
      </c>
      <c r="I4166" s="51"/>
      <c r="J4166" s="51" t="s">
        <v>1203</v>
      </c>
      <c r="K4166" s="51">
        <v>25.196999999999999</v>
      </c>
      <c r="L4166" s="51">
        <v>14.423999999999999</v>
      </c>
      <c r="M4166" s="51">
        <v>-25.361999999999998</v>
      </c>
      <c r="N4166" s="51">
        <v>-15.247</v>
      </c>
      <c r="O4166" s="51">
        <v>-3.5670000000000002</v>
      </c>
      <c r="P4166" s="51">
        <v>5.9660000000000002</v>
      </c>
      <c r="Q4166" s="51">
        <v>1.659</v>
      </c>
      <c r="R4166" s="51">
        <v>6.282</v>
      </c>
      <c r="S4166" s="51">
        <v>-6.2949999999999999</v>
      </c>
      <c r="T4166" s="51">
        <v>-6.492</v>
      </c>
      <c r="U4166" s="51">
        <v>2019</v>
      </c>
    </row>
    <row r="4167" spans="1:21" ht="15.5">
      <c r="A4167" s="51">
        <v>917</v>
      </c>
      <c r="B4167" s="51" t="s">
        <v>1200</v>
      </c>
      <c r="C4167" s="51" t="s">
        <v>424</v>
      </c>
      <c r="D4167" s="51" t="str">
        <f t="shared" si="65"/>
        <v>LURKyrgyz Republic</v>
      </c>
      <c r="E4167" s="51" t="s">
        <v>298</v>
      </c>
      <c r="F4167" s="51" t="s">
        <v>425</v>
      </c>
      <c r="G4167" s="51" t="s">
        <v>426</v>
      </c>
      <c r="H4167" s="51" t="s">
        <v>427</v>
      </c>
      <c r="I4167" s="51"/>
      <c r="J4167" s="51" t="s">
        <v>1204</v>
      </c>
      <c r="K4167" s="51">
        <v>8.4269999999999996</v>
      </c>
      <c r="L4167" s="51">
        <v>8.3320000000000007</v>
      </c>
      <c r="M4167" s="51">
        <v>8.0459999999999994</v>
      </c>
      <c r="N4167" s="51">
        <v>7.5540000000000003</v>
      </c>
      <c r="O4167" s="51">
        <v>7.2110000000000003</v>
      </c>
      <c r="P4167" s="51">
        <v>6.891</v>
      </c>
      <c r="Q4167" s="51">
        <v>6.6050000000000004</v>
      </c>
      <c r="R4167" s="51">
        <v>6.6050000000000004</v>
      </c>
      <c r="S4167" s="51">
        <v>6.6050000000000004</v>
      </c>
      <c r="T4167" s="51">
        <v>6.6050000000000004</v>
      </c>
      <c r="U4167" s="51">
        <v>2019</v>
      </c>
    </row>
    <row r="4168" spans="1:21" ht="15.5">
      <c r="A4168" s="51">
        <v>917</v>
      </c>
      <c r="B4168" s="51" t="s">
        <v>1200</v>
      </c>
      <c r="C4168" s="51" t="s">
        <v>428</v>
      </c>
      <c r="D4168" s="51" t="str">
        <f t="shared" si="65"/>
        <v>LEKyrgyz Republic</v>
      </c>
      <c r="E4168" s="51" t="s">
        <v>298</v>
      </c>
      <c r="F4168" s="51" t="s">
        <v>429</v>
      </c>
      <c r="G4168" s="51" t="s">
        <v>430</v>
      </c>
      <c r="H4168" s="51" t="s">
        <v>431</v>
      </c>
      <c r="I4168" s="51" t="s">
        <v>432</v>
      </c>
      <c r="J4168" s="51"/>
      <c r="K4168" s="51"/>
      <c r="L4168" s="51"/>
      <c r="M4168" s="51"/>
      <c r="N4168" s="51"/>
      <c r="O4168" s="51"/>
      <c r="P4168" s="51"/>
      <c r="Q4168" s="51"/>
      <c r="R4168" s="51"/>
      <c r="S4168" s="51"/>
      <c r="T4168" s="51"/>
      <c r="U4168" s="51"/>
    </row>
    <row r="4169" spans="1:21" ht="15.5">
      <c r="A4169" s="51">
        <v>917</v>
      </c>
      <c r="B4169" s="51" t="s">
        <v>1200</v>
      </c>
      <c r="C4169" s="51" t="s">
        <v>433</v>
      </c>
      <c r="D4169" s="51" t="str">
        <f t="shared" si="65"/>
        <v>LPKyrgyz Republic</v>
      </c>
      <c r="E4169" s="51" t="s">
        <v>298</v>
      </c>
      <c r="F4169" s="51" t="s">
        <v>434</v>
      </c>
      <c r="G4169" s="51" t="s">
        <v>435</v>
      </c>
      <c r="H4169" s="51" t="s">
        <v>431</v>
      </c>
      <c r="I4169" s="51" t="s">
        <v>432</v>
      </c>
      <c r="J4169" s="51" t="s">
        <v>1205</v>
      </c>
      <c r="K4169" s="51">
        <v>5.5519999999999996</v>
      </c>
      <c r="L4169" s="51">
        <v>5.6630000000000003</v>
      </c>
      <c r="M4169" s="51">
        <v>5.7770000000000001</v>
      </c>
      <c r="N4169" s="51">
        <v>5.8949999999999996</v>
      </c>
      <c r="O4169" s="51">
        <v>6.0190000000000001</v>
      </c>
      <c r="P4169" s="51">
        <v>6.14</v>
      </c>
      <c r="Q4169" s="51">
        <v>6.2569999999999997</v>
      </c>
      <c r="R4169" s="51">
        <v>6.3890000000000002</v>
      </c>
      <c r="S4169" s="51">
        <v>6.5170000000000003</v>
      </c>
      <c r="T4169" s="51">
        <v>6.6539999999999999</v>
      </c>
      <c r="U4169" s="51">
        <v>2019</v>
      </c>
    </row>
    <row r="4170" spans="1:21" ht="15.5">
      <c r="A4170" s="51">
        <v>917</v>
      </c>
      <c r="B4170" s="51" t="s">
        <v>1200</v>
      </c>
      <c r="C4170" s="51" t="s">
        <v>437</v>
      </c>
      <c r="D4170" s="51" t="str">
        <f t="shared" si="65"/>
        <v>GGRKyrgyz Republic</v>
      </c>
      <c r="E4170" s="51" t="s">
        <v>298</v>
      </c>
      <c r="F4170" s="51" t="s">
        <v>438</v>
      </c>
      <c r="G4170" s="51" t="s">
        <v>439</v>
      </c>
      <c r="H4170" s="51" t="s">
        <v>342</v>
      </c>
      <c r="I4170" s="51" t="s">
        <v>343</v>
      </c>
      <c r="J4170" s="51" t="s">
        <v>1206</v>
      </c>
      <c r="K4170" s="51">
        <v>107.801</v>
      </c>
      <c r="L4170" s="51">
        <v>122.39100000000001</v>
      </c>
      <c r="M4170" s="51">
        <v>142.005</v>
      </c>
      <c r="N4170" s="51">
        <v>153.11199999999999</v>
      </c>
      <c r="O4170" s="51">
        <v>157.822</v>
      </c>
      <c r="P4170" s="51">
        <v>176.58099999999999</v>
      </c>
      <c r="Q4170" s="51">
        <v>184.87700000000001</v>
      </c>
      <c r="R4170" s="51">
        <v>200.88</v>
      </c>
      <c r="S4170" s="51">
        <v>189.87700000000001</v>
      </c>
      <c r="T4170" s="51">
        <v>213.40899999999999</v>
      </c>
      <c r="U4170" s="51">
        <v>2019</v>
      </c>
    </row>
    <row r="4171" spans="1:21" ht="15.5">
      <c r="A4171" s="51">
        <v>917</v>
      </c>
      <c r="B4171" s="51" t="s">
        <v>1200</v>
      </c>
      <c r="C4171" s="51" t="s">
        <v>441</v>
      </c>
      <c r="D4171" s="51" t="str">
        <f t="shared" si="65"/>
        <v>GGR_NGDPKyrgyz Republic</v>
      </c>
      <c r="E4171" s="51" t="s">
        <v>298</v>
      </c>
      <c r="F4171" s="51" t="s">
        <v>438</v>
      </c>
      <c r="G4171" s="51" t="s">
        <v>439</v>
      </c>
      <c r="H4171" s="51" t="s">
        <v>392</v>
      </c>
      <c r="I4171" s="51"/>
      <c r="J4171" s="51" t="s">
        <v>442</v>
      </c>
      <c r="K4171" s="51">
        <v>34.722000000000001</v>
      </c>
      <c r="L4171" s="51">
        <v>34.448</v>
      </c>
      <c r="M4171" s="51">
        <v>35.44</v>
      </c>
      <c r="N4171" s="51">
        <v>35.567</v>
      </c>
      <c r="O4171" s="51">
        <v>33.133000000000003</v>
      </c>
      <c r="P4171" s="51">
        <v>33.286999999999999</v>
      </c>
      <c r="Q4171" s="51">
        <v>32.47</v>
      </c>
      <c r="R4171" s="51">
        <v>34.045000000000002</v>
      </c>
      <c r="S4171" s="51">
        <v>33.012999999999998</v>
      </c>
      <c r="T4171" s="51">
        <v>32.783999999999999</v>
      </c>
      <c r="U4171" s="51">
        <v>2019</v>
      </c>
    </row>
    <row r="4172" spans="1:21" ht="15.5">
      <c r="A4172" s="51">
        <v>917</v>
      </c>
      <c r="B4172" s="51" t="s">
        <v>1200</v>
      </c>
      <c r="C4172" s="51" t="s">
        <v>443</v>
      </c>
      <c r="D4172" s="51" t="str">
        <f t="shared" si="65"/>
        <v>GGXKyrgyz Republic</v>
      </c>
      <c r="E4172" s="51" t="s">
        <v>298</v>
      </c>
      <c r="F4172" s="51" t="s">
        <v>444</v>
      </c>
      <c r="G4172" s="51" t="s">
        <v>445</v>
      </c>
      <c r="H4172" s="51" t="s">
        <v>342</v>
      </c>
      <c r="I4172" s="51" t="s">
        <v>343</v>
      </c>
      <c r="J4172" s="51" t="s">
        <v>1206</v>
      </c>
      <c r="K4172" s="51">
        <v>126.001</v>
      </c>
      <c r="L4172" s="51">
        <v>135.535</v>
      </c>
      <c r="M4172" s="51">
        <v>154.29900000000001</v>
      </c>
      <c r="N4172" s="51">
        <v>163.946</v>
      </c>
      <c r="O4172" s="51">
        <v>185.40299999999999</v>
      </c>
      <c r="P4172" s="51">
        <v>196.38300000000001</v>
      </c>
      <c r="Q4172" s="51">
        <v>188.23699999999999</v>
      </c>
      <c r="R4172" s="51">
        <v>201.70099999999999</v>
      </c>
      <c r="S4172" s="51">
        <v>228.71700000000001</v>
      </c>
      <c r="T4172" s="51">
        <v>244.79400000000001</v>
      </c>
      <c r="U4172" s="51">
        <v>2019</v>
      </c>
    </row>
    <row r="4173" spans="1:21" ht="15.5">
      <c r="A4173" s="51">
        <v>917</v>
      </c>
      <c r="B4173" s="51" t="s">
        <v>1200</v>
      </c>
      <c r="C4173" s="51" t="s">
        <v>446</v>
      </c>
      <c r="D4173" s="51" t="str">
        <f t="shared" si="65"/>
        <v>GGX_NGDPKyrgyz Republic</v>
      </c>
      <c r="E4173" s="51" t="s">
        <v>298</v>
      </c>
      <c r="F4173" s="51" t="s">
        <v>444</v>
      </c>
      <c r="G4173" s="51" t="s">
        <v>445</v>
      </c>
      <c r="H4173" s="51" t="s">
        <v>392</v>
      </c>
      <c r="I4173" s="51"/>
      <c r="J4173" s="51" t="s">
        <v>447</v>
      </c>
      <c r="K4173" s="51">
        <v>40.584000000000003</v>
      </c>
      <c r="L4173" s="51">
        <v>38.146999999999998</v>
      </c>
      <c r="M4173" s="51">
        <v>38.508000000000003</v>
      </c>
      <c r="N4173" s="51">
        <v>38.084000000000003</v>
      </c>
      <c r="O4173" s="51">
        <v>38.923000000000002</v>
      </c>
      <c r="P4173" s="51">
        <v>37.020000000000003</v>
      </c>
      <c r="Q4173" s="51">
        <v>33.06</v>
      </c>
      <c r="R4173" s="51">
        <v>34.183999999999997</v>
      </c>
      <c r="S4173" s="51">
        <v>39.765000000000001</v>
      </c>
      <c r="T4173" s="51">
        <v>37.604999999999997</v>
      </c>
      <c r="U4173" s="51">
        <v>2019</v>
      </c>
    </row>
    <row r="4174" spans="1:21" ht="15.5">
      <c r="A4174" s="51">
        <v>917</v>
      </c>
      <c r="B4174" s="51" t="s">
        <v>1200</v>
      </c>
      <c r="C4174" s="51" t="s">
        <v>448</v>
      </c>
      <c r="D4174" s="51" t="str">
        <f t="shared" si="65"/>
        <v>GGXCNLKyrgyz Republic</v>
      </c>
      <c r="E4174" s="51" t="s">
        <v>298</v>
      </c>
      <c r="F4174" s="51" t="s">
        <v>449</v>
      </c>
      <c r="G4174" s="51" t="s">
        <v>450</v>
      </c>
      <c r="H4174" s="51" t="s">
        <v>342</v>
      </c>
      <c r="I4174" s="51" t="s">
        <v>343</v>
      </c>
      <c r="J4174" s="51" t="s">
        <v>1206</v>
      </c>
      <c r="K4174" s="51">
        <v>-18.2</v>
      </c>
      <c r="L4174" s="51">
        <v>-13.144</v>
      </c>
      <c r="M4174" s="51">
        <v>-12.294</v>
      </c>
      <c r="N4174" s="51">
        <v>-10.835000000000001</v>
      </c>
      <c r="O4174" s="51">
        <v>-27.581</v>
      </c>
      <c r="P4174" s="51">
        <v>-19.802</v>
      </c>
      <c r="Q4174" s="51">
        <v>-3.36</v>
      </c>
      <c r="R4174" s="51">
        <v>-0.82099999999999995</v>
      </c>
      <c r="S4174" s="51">
        <v>-38.840000000000003</v>
      </c>
      <c r="T4174" s="51">
        <v>-31.385000000000002</v>
      </c>
      <c r="U4174" s="51">
        <v>2019</v>
      </c>
    </row>
    <row r="4175" spans="1:21" ht="15.5">
      <c r="A4175" s="51">
        <v>917</v>
      </c>
      <c r="B4175" s="51" t="s">
        <v>1200</v>
      </c>
      <c r="C4175" s="51" t="s">
        <v>451</v>
      </c>
      <c r="D4175" s="51" t="str">
        <f t="shared" si="65"/>
        <v>GGXCNL_NGDPKyrgyz Republic</v>
      </c>
      <c r="E4175" s="51" t="s">
        <v>298</v>
      </c>
      <c r="F4175" s="51" t="s">
        <v>449</v>
      </c>
      <c r="G4175" s="51" t="s">
        <v>450</v>
      </c>
      <c r="H4175" s="51" t="s">
        <v>392</v>
      </c>
      <c r="I4175" s="51"/>
      <c r="J4175" s="51" t="s">
        <v>452</v>
      </c>
      <c r="K4175" s="51">
        <v>-5.8620000000000001</v>
      </c>
      <c r="L4175" s="51">
        <v>-3.6989999999999998</v>
      </c>
      <c r="M4175" s="51">
        <v>-3.0680000000000001</v>
      </c>
      <c r="N4175" s="51">
        <v>-2.5169999999999999</v>
      </c>
      <c r="O4175" s="51">
        <v>-5.79</v>
      </c>
      <c r="P4175" s="51">
        <v>-3.7330000000000001</v>
      </c>
      <c r="Q4175" s="51">
        <v>-0.59</v>
      </c>
      <c r="R4175" s="51">
        <v>-0.13900000000000001</v>
      </c>
      <c r="S4175" s="51">
        <v>-6.7530000000000001</v>
      </c>
      <c r="T4175" s="51">
        <v>-4.8209999999999997</v>
      </c>
      <c r="U4175" s="51">
        <v>2019</v>
      </c>
    </row>
    <row r="4176" spans="1:21" ht="15.5">
      <c r="A4176" s="51">
        <v>917</v>
      </c>
      <c r="B4176" s="51" t="s">
        <v>1200</v>
      </c>
      <c r="C4176" s="51" t="s">
        <v>453</v>
      </c>
      <c r="D4176" s="51" t="str">
        <f t="shared" si="65"/>
        <v>GGSBKyrgyz Republic</v>
      </c>
      <c r="E4176" s="51" t="s">
        <v>298</v>
      </c>
      <c r="F4176" s="51" t="s">
        <v>454</v>
      </c>
      <c r="G4176" s="51" t="s">
        <v>455</v>
      </c>
      <c r="H4176" s="51" t="s">
        <v>342</v>
      </c>
      <c r="I4176" s="51" t="s">
        <v>343</v>
      </c>
      <c r="J4176" s="51" t="s">
        <v>1206</v>
      </c>
      <c r="K4176" s="51" t="s">
        <v>95</v>
      </c>
      <c r="L4176" s="51" t="s">
        <v>95</v>
      </c>
      <c r="M4176" s="51">
        <v>-17.3</v>
      </c>
      <c r="N4176" s="51">
        <v>-10.673999999999999</v>
      </c>
      <c r="O4176" s="51">
        <v>-28.888000000000002</v>
      </c>
      <c r="P4176" s="51">
        <v>-27.164000000000001</v>
      </c>
      <c r="Q4176" s="51">
        <v>-11.728</v>
      </c>
      <c r="R4176" s="51">
        <v>-4.2469999999999999</v>
      </c>
      <c r="S4176" s="51">
        <v>-25.452000000000002</v>
      </c>
      <c r="T4176" s="51">
        <v>-27.835000000000001</v>
      </c>
      <c r="U4176" s="51">
        <v>2019</v>
      </c>
    </row>
    <row r="4177" spans="1:21" ht="15.5">
      <c r="A4177" s="51">
        <v>917</v>
      </c>
      <c r="B4177" s="51" t="s">
        <v>1200</v>
      </c>
      <c r="C4177" s="51" t="s">
        <v>456</v>
      </c>
      <c r="D4177" s="51" t="str">
        <f t="shared" si="65"/>
        <v>GGSB_NPGDPKyrgyz Republic</v>
      </c>
      <c r="E4177" s="51" t="s">
        <v>298</v>
      </c>
      <c r="F4177" s="51" t="s">
        <v>454</v>
      </c>
      <c r="G4177" s="51" t="s">
        <v>455</v>
      </c>
      <c r="H4177" s="51" t="s">
        <v>380</v>
      </c>
      <c r="I4177" s="51"/>
      <c r="J4177" s="51" t="s">
        <v>505</v>
      </c>
      <c r="K4177" s="51" t="s">
        <v>95</v>
      </c>
      <c r="L4177" s="51" t="s">
        <v>95</v>
      </c>
      <c r="M4177" s="51">
        <v>-4.367</v>
      </c>
      <c r="N4177" s="51">
        <v>-2.4449999999999998</v>
      </c>
      <c r="O4177" s="51">
        <v>-6.0670000000000002</v>
      </c>
      <c r="P4177" s="51">
        <v>-5.2889999999999997</v>
      </c>
      <c r="Q4177" s="51">
        <v>-2.141</v>
      </c>
      <c r="R4177" s="51">
        <v>-0.73199999999999998</v>
      </c>
      <c r="S4177" s="51">
        <v>-4.1340000000000003</v>
      </c>
      <c r="T4177" s="51">
        <v>-4.2060000000000004</v>
      </c>
      <c r="U4177" s="51">
        <v>2019</v>
      </c>
    </row>
    <row r="4178" spans="1:21" ht="15.5">
      <c r="A4178" s="51">
        <v>917</v>
      </c>
      <c r="B4178" s="51" t="s">
        <v>1200</v>
      </c>
      <c r="C4178" s="51" t="s">
        <v>457</v>
      </c>
      <c r="D4178" s="51" t="str">
        <f t="shared" si="65"/>
        <v>GGXONLBKyrgyz Republic</v>
      </c>
      <c r="E4178" s="51" t="s">
        <v>298</v>
      </c>
      <c r="F4178" s="51" t="s">
        <v>458</v>
      </c>
      <c r="G4178" s="51" t="s">
        <v>459</v>
      </c>
      <c r="H4178" s="51" t="s">
        <v>342</v>
      </c>
      <c r="I4178" s="51" t="s">
        <v>343</v>
      </c>
      <c r="J4178" s="51" t="s">
        <v>1206</v>
      </c>
      <c r="K4178" s="51">
        <v>-15.271000000000001</v>
      </c>
      <c r="L4178" s="51">
        <v>-10.151999999999999</v>
      </c>
      <c r="M4178" s="51">
        <v>-9.2539999999999996</v>
      </c>
      <c r="N4178" s="51">
        <v>-7.3070000000000004</v>
      </c>
      <c r="O4178" s="51">
        <v>-23.280999999999999</v>
      </c>
      <c r="P4178" s="51">
        <v>-15.192</v>
      </c>
      <c r="Q4178" s="51">
        <v>2.4660000000000002</v>
      </c>
      <c r="R4178" s="51">
        <v>4.6379999999999999</v>
      </c>
      <c r="S4178" s="51">
        <v>-33.106999999999999</v>
      </c>
      <c r="T4178" s="51">
        <v>-22.190999999999999</v>
      </c>
      <c r="U4178" s="51">
        <v>2019</v>
      </c>
    </row>
    <row r="4179" spans="1:21" ht="15.5">
      <c r="A4179" s="51">
        <v>917</v>
      </c>
      <c r="B4179" s="51" t="s">
        <v>1200</v>
      </c>
      <c r="C4179" s="51" t="s">
        <v>460</v>
      </c>
      <c r="D4179" s="51" t="str">
        <f t="shared" si="65"/>
        <v>GGXONLB_NGDPKyrgyz Republic</v>
      </c>
      <c r="E4179" s="51" t="s">
        <v>298</v>
      </c>
      <c r="F4179" s="51" t="s">
        <v>458</v>
      </c>
      <c r="G4179" s="51" t="s">
        <v>459</v>
      </c>
      <c r="H4179" s="51" t="s">
        <v>392</v>
      </c>
      <c r="I4179" s="51"/>
      <c r="J4179" s="51" t="s">
        <v>461</v>
      </c>
      <c r="K4179" s="51">
        <v>-4.9189999999999996</v>
      </c>
      <c r="L4179" s="51">
        <v>-2.8570000000000002</v>
      </c>
      <c r="M4179" s="51">
        <v>-2.3090000000000002</v>
      </c>
      <c r="N4179" s="51">
        <v>-1.6970000000000001</v>
      </c>
      <c r="O4179" s="51">
        <v>-4.8879999999999999</v>
      </c>
      <c r="P4179" s="51">
        <v>-2.8639999999999999</v>
      </c>
      <c r="Q4179" s="51">
        <v>0.433</v>
      </c>
      <c r="R4179" s="51">
        <v>0.78600000000000003</v>
      </c>
      <c r="S4179" s="51">
        <v>-5.7560000000000002</v>
      </c>
      <c r="T4179" s="51">
        <v>-3.4089999999999998</v>
      </c>
      <c r="U4179" s="51">
        <v>2019</v>
      </c>
    </row>
    <row r="4180" spans="1:21" ht="15.5">
      <c r="A4180" s="51">
        <v>917</v>
      </c>
      <c r="B4180" s="51" t="s">
        <v>1200</v>
      </c>
      <c r="C4180" s="51" t="s">
        <v>462</v>
      </c>
      <c r="D4180" s="51" t="str">
        <f t="shared" si="65"/>
        <v>GGXWDNKyrgyz Republic</v>
      </c>
      <c r="E4180" s="51" t="s">
        <v>298</v>
      </c>
      <c r="F4180" s="51" t="s">
        <v>463</v>
      </c>
      <c r="G4180" s="51" t="s">
        <v>464</v>
      </c>
      <c r="H4180" s="51" t="s">
        <v>342</v>
      </c>
      <c r="I4180" s="51" t="s">
        <v>343</v>
      </c>
      <c r="J4180" s="51"/>
      <c r="K4180" s="51"/>
      <c r="L4180" s="51"/>
      <c r="M4180" s="51"/>
      <c r="N4180" s="51"/>
      <c r="O4180" s="51"/>
      <c r="P4180" s="51"/>
      <c r="Q4180" s="51"/>
      <c r="R4180" s="51"/>
      <c r="S4180" s="51"/>
      <c r="T4180" s="51"/>
      <c r="U4180" s="51"/>
    </row>
    <row r="4181" spans="1:21" ht="15.5">
      <c r="A4181" s="51">
        <v>917</v>
      </c>
      <c r="B4181" s="51" t="s">
        <v>1200</v>
      </c>
      <c r="C4181" s="51" t="s">
        <v>465</v>
      </c>
      <c r="D4181" s="51" t="str">
        <f t="shared" si="65"/>
        <v>GGXWDN_NGDPKyrgyz Republic</v>
      </c>
      <c r="E4181" s="51" t="s">
        <v>298</v>
      </c>
      <c r="F4181" s="51" t="s">
        <v>463</v>
      </c>
      <c r="G4181" s="51" t="s">
        <v>464</v>
      </c>
      <c r="H4181" s="51" t="s">
        <v>392</v>
      </c>
      <c r="I4181" s="51"/>
      <c r="J4181" s="51"/>
      <c r="K4181" s="51"/>
      <c r="L4181" s="51"/>
      <c r="M4181" s="51"/>
      <c r="N4181" s="51"/>
      <c r="O4181" s="51"/>
      <c r="P4181" s="51"/>
      <c r="Q4181" s="51"/>
      <c r="R4181" s="51"/>
      <c r="S4181" s="51"/>
      <c r="T4181" s="51"/>
      <c r="U4181" s="51"/>
    </row>
    <row r="4182" spans="1:21" ht="15.5">
      <c r="A4182" s="51">
        <v>917</v>
      </c>
      <c r="B4182" s="51" t="s">
        <v>1200</v>
      </c>
      <c r="C4182" s="51" t="s">
        <v>466</v>
      </c>
      <c r="D4182" s="51" t="str">
        <f t="shared" si="65"/>
        <v>GGXWDGKyrgyz Republic</v>
      </c>
      <c r="E4182" s="51" t="s">
        <v>298</v>
      </c>
      <c r="F4182" s="51" t="s">
        <v>467</v>
      </c>
      <c r="G4182" s="51" t="s">
        <v>468</v>
      </c>
      <c r="H4182" s="51" t="s">
        <v>342</v>
      </c>
      <c r="I4182" s="51" t="s">
        <v>343</v>
      </c>
      <c r="J4182" s="51" t="s">
        <v>1206</v>
      </c>
      <c r="K4182" s="51">
        <v>156.71899999999999</v>
      </c>
      <c r="L4182" s="51">
        <v>167.43199999999999</v>
      </c>
      <c r="M4182" s="51">
        <v>214.75899999999999</v>
      </c>
      <c r="N4182" s="51">
        <v>288.80399999999997</v>
      </c>
      <c r="O4182" s="51">
        <v>281.38200000000001</v>
      </c>
      <c r="P4182" s="51">
        <v>311.846</v>
      </c>
      <c r="Q4182" s="51">
        <v>312.12599999999998</v>
      </c>
      <c r="R4182" s="51">
        <v>319.47500000000002</v>
      </c>
      <c r="S4182" s="51">
        <v>427.14</v>
      </c>
      <c r="T4182" s="51">
        <v>477.87700000000001</v>
      </c>
      <c r="U4182" s="51">
        <v>2019</v>
      </c>
    </row>
    <row r="4183" spans="1:21" ht="15.5">
      <c r="A4183" s="51">
        <v>917</v>
      </c>
      <c r="B4183" s="51" t="s">
        <v>1200</v>
      </c>
      <c r="C4183" s="51" t="s">
        <v>469</v>
      </c>
      <c r="D4183" s="51" t="str">
        <f t="shared" si="65"/>
        <v>GGXWDG_NGDPKyrgyz Republic</v>
      </c>
      <c r="E4183" s="51" t="s">
        <v>298</v>
      </c>
      <c r="F4183" s="51" t="s">
        <v>467</v>
      </c>
      <c r="G4183" s="51" t="s">
        <v>468</v>
      </c>
      <c r="H4183" s="51" t="s">
        <v>392</v>
      </c>
      <c r="I4183" s="51"/>
      <c r="J4183" s="51" t="s">
        <v>470</v>
      </c>
      <c r="K4183" s="51">
        <v>50.478000000000002</v>
      </c>
      <c r="L4183" s="51">
        <v>47.125</v>
      </c>
      <c r="M4183" s="51">
        <v>53.597000000000001</v>
      </c>
      <c r="N4183" s="51">
        <v>67.087000000000003</v>
      </c>
      <c r="O4183" s="51">
        <v>59.073</v>
      </c>
      <c r="P4183" s="51">
        <v>58.786000000000001</v>
      </c>
      <c r="Q4183" s="51">
        <v>54.817999999999998</v>
      </c>
      <c r="R4183" s="51">
        <v>54.143999999999998</v>
      </c>
      <c r="S4183" s="51">
        <v>74.263999999999996</v>
      </c>
      <c r="T4183" s="51">
        <v>73.412000000000006</v>
      </c>
      <c r="U4183" s="51">
        <v>2019</v>
      </c>
    </row>
    <row r="4184" spans="1:21" ht="15.5">
      <c r="A4184" s="51">
        <v>917</v>
      </c>
      <c r="B4184" s="51" t="s">
        <v>1200</v>
      </c>
      <c r="C4184" s="51" t="s">
        <v>471</v>
      </c>
      <c r="D4184" s="51" t="str">
        <f t="shared" si="65"/>
        <v>NGDP_FYKyrgyz Republic</v>
      </c>
      <c r="E4184" s="51" t="s">
        <v>298</v>
      </c>
      <c r="F4184" s="51" t="s">
        <v>472</v>
      </c>
      <c r="G4184" s="51" t="s">
        <v>473</v>
      </c>
      <c r="H4184" s="51" t="s">
        <v>342</v>
      </c>
      <c r="I4184" s="51" t="s">
        <v>343</v>
      </c>
      <c r="J4184" s="51" t="s">
        <v>1206</v>
      </c>
      <c r="K4184" s="51">
        <v>310.471</v>
      </c>
      <c r="L4184" s="51">
        <v>355.29500000000002</v>
      </c>
      <c r="M4184" s="51">
        <v>400.69400000000002</v>
      </c>
      <c r="N4184" s="51">
        <v>430.48899999999998</v>
      </c>
      <c r="O4184" s="51">
        <v>476.33100000000002</v>
      </c>
      <c r="P4184" s="51">
        <v>530.476</v>
      </c>
      <c r="Q4184" s="51">
        <v>569.38599999999997</v>
      </c>
      <c r="R4184" s="51">
        <v>590.04200000000003</v>
      </c>
      <c r="S4184" s="51">
        <v>575.16600000000005</v>
      </c>
      <c r="T4184" s="51">
        <v>650.95299999999997</v>
      </c>
      <c r="U4184" s="51">
        <v>2019</v>
      </c>
    </row>
    <row r="4185" spans="1:21" ht="15.5">
      <c r="A4185" s="51">
        <v>917</v>
      </c>
      <c r="B4185" s="51" t="s">
        <v>1200</v>
      </c>
      <c r="C4185" s="51" t="s">
        <v>474</v>
      </c>
      <c r="D4185" s="51" t="str">
        <f t="shared" si="65"/>
        <v>BCAKyrgyz Republic</v>
      </c>
      <c r="E4185" s="51" t="s">
        <v>298</v>
      </c>
      <c r="F4185" s="51" t="s">
        <v>475</v>
      </c>
      <c r="G4185" s="51" t="s">
        <v>476</v>
      </c>
      <c r="H4185" s="51" t="s">
        <v>352</v>
      </c>
      <c r="I4185" s="51" t="s">
        <v>343</v>
      </c>
      <c r="J4185" s="51" t="s">
        <v>1207</v>
      </c>
      <c r="K4185" s="51">
        <v>-1.02</v>
      </c>
      <c r="L4185" s="51">
        <v>-1.016</v>
      </c>
      <c r="M4185" s="51">
        <v>-1.2689999999999999</v>
      </c>
      <c r="N4185" s="51">
        <v>-1.0589999999999999</v>
      </c>
      <c r="O4185" s="51">
        <v>-0.79200000000000004</v>
      </c>
      <c r="P4185" s="51">
        <v>-0.47699999999999998</v>
      </c>
      <c r="Q4185" s="51">
        <v>-0.997</v>
      </c>
      <c r="R4185" s="51">
        <v>-0.83499999999999996</v>
      </c>
      <c r="S4185" s="51">
        <v>-0.61499999999999999</v>
      </c>
      <c r="T4185" s="51">
        <v>-0.61</v>
      </c>
      <c r="U4185" s="51">
        <v>2019</v>
      </c>
    </row>
    <row r="4186" spans="1:21" ht="15.5">
      <c r="A4186" s="51">
        <v>917</v>
      </c>
      <c r="B4186" s="51" t="s">
        <v>1200</v>
      </c>
      <c r="C4186" s="51" t="s">
        <v>478</v>
      </c>
      <c r="D4186" s="51" t="str">
        <f t="shared" si="65"/>
        <v>BCA_NGDPDKyrgyz Republic</v>
      </c>
      <c r="E4186" s="51" t="s">
        <v>298</v>
      </c>
      <c r="F4186" s="51" t="s">
        <v>475</v>
      </c>
      <c r="G4186" s="51" t="s">
        <v>476</v>
      </c>
      <c r="H4186" s="51" t="s">
        <v>392</v>
      </c>
      <c r="I4186" s="51"/>
      <c r="J4186" s="51" t="s">
        <v>479</v>
      </c>
      <c r="K4186" s="51">
        <v>-15.451000000000001</v>
      </c>
      <c r="L4186" s="51">
        <v>-13.853</v>
      </c>
      <c r="M4186" s="51">
        <v>-17</v>
      </c>
      <c r="N4186" s="51">
        <v>-15.852</v>
      </c>
      <c r="O4186" s="51">
        <v>-11.625</v>
      </c>
      <c r="P4186" s="51">
        <v>-6.1970000000000001</v>
      </c>
      <c r="Q4186" s="51">
        <v>-12.052</v>
      </c>
      <c r="R4186" s="51">
        <v>-9.8810000000000002</v>
      </c>
      <c r="S4186" s="51">
        <v>-8.2260000000000009</v>
      </c>
      <c r="T4186" s="51">
        <v>-8.1609999999999996</v>
      </c>
      <c r="U4186" s="51">
        <v>2019</v>
      </c>
    </row>
    <row r="4187" spans="1:21" ht="15.5">
      <c r="A4187" s="51">
        <v>544</v>
      </c>
      <c r="B4187" s="51" t="s">
        <v>1208</v>
      </c>
      <c r="C4187" s="51" t="s">
        <v>338</v>
      </c>
      <c r="D4187" s="51" t="str">
        <f t="shared" si="65"/>
        <v>NGDP_RLao P.D.R.</v>
      </c>
      <c r="E4187" s="51" t="s">
        <v>1209</v>
      </c>
      <c r="F4187" s="51" t="s">
        <v>340</v>
      </c>
      <c r="G4187" s="51" t="s">
        <v>341</v>
      </c>
      <c r="H4187" s="51" t="s">
        <v>342</v>
      </c>
      <c r="I4187" s="51" t="s">
        <v>343</v>
      </c>
      <c r="J4187" s="51" t="s">
        <v>1210</v>
      </c>
      <c r="K4187" s="51">
        <v>81609.86</v>
      </c>
      <c r="L4187" s="51">
        <v>88160.11</v>
      </c>
      <c r="M4187" s="51">
        <v>94870.83</v>
      </c>
      <c r="N4187" s="51">
        <v>101767.55</v>
      </c>
      <c r="O4187" s="51">
        <v>108914.78</v>
      </c>
      <c r="P4187" s="51">
        <v>116376.66</v>
      </c>
      <c r="Q4187" s="51">
        <v>123695.63</v>
      </c>
      <c r="R4187" s="51">
        <v>129449.95</v>
      </c>
      <c r="S4187" s="51">
        <v>128886.89</v>
      </c>
      <c r="T4187" s="51">
        <v>134870.14000000001</v>
      </c>
      <c r="U4187" s="51">
        <v>2019</v>
      </c>
    </row>
    <row r="4188" spans="1:21" ht="15.5">
      <c r="A4188" s="51">
        <v>544</v>
      </c>
      <c r="B4188" s="51" t="s">
        <v>1208</v>
      </c>
      <c r="C4188" s="51" t="s">
        <v>345</v>
      </c>
      <c r="D4188" s="51" t="str">
        <f t="shared" si="65"/>
        <v>NGDP_RPCHLao P.D.R.</v>
      </c>
      <c r="E4188" s="51" t="s">
        <v>1209</v>
      </c>
      <c r="F4188" s="51" t="s">
        <v>340</v>
      </c>
      <c r="G4188" s="51" t="s">
        <v>346</v>
      </c>
      <c r="H4188" s="51" t="s">
        <v>347</v>
      </c>
      <c r="I4188" s="51"/>
      <c r="J4188" s="51" t="s">
        <v>348</v>
      </c>
      <c r="K4188" s="51">
        <v>7.8049999999999997</v>
      </c>
      <c r="L4188" s="51">
        <v>8.0259999999999998</v>
      </c>
      <c r="M4188" s="51">
        <v>7.6120000000000001</v>
      </c>
      <c r="N4188" s="51">
        <v>7.27</v>
      </c>
      <c r="O4188" s="51">
        <v>7.0229999999999997</v>
      </c>
      <c r="P4188" s="51">
        <v>6.851</v>
      </c>
      <c r="Q4188" s="51">
        <v>6.2889999999999997</v>
      </c>
      <c r="R4188" s="51">
        <v>4.6520000000000001</v>
      </c>
      <c r="S4188" s="51">
        <v>-0.435</v>
      </c>
      <c r="T4188" s="51">
        <v>4.6420000000000003</v>
      </c>
      <c r="U4188" s="51">
        <v>2019</v>
      </c>
    </row>
    <row r="4189" spans="1:21" ht="15.5">
      <c r="A4189" s="51">
        <v>544</v>
      </c>
      <c r="B4189" s="51" t="s">
        <v>1208</v>
      </c>
      <c r="C4189" s="51" t="s">
        <v>349</v>
      </c>
      <c r="D4189" s="51" t="str">
        <f t="shared" si="65"/>
        <v>NGDPLao P.D.R.</v>
      </c>
      <c r="E4189" s="51" t="s">
        <v>1209</v>
      </c>
      <c r="F4189" s="51" t="s">
        <v>155</v>
      </c>
      <c r="G4189" s="51" t="s">
        <v>350</v>
      </c>
      <c r="H4189" s="51" t="s">
        <v>342</v>
      </c>
      <c r="I4189" s="51" t="s">
        <v>343</v>
      </c>
      <c r="J4189" s="51" t="s">
        <v>1210</v>
      </c>
      <c r="K4189" s="51">
        <v>81609.86</v>
      </c>
      <c r="L4189" s="51">
        <v>93867.57</v>
      </c>
      <c r="M4189" s="51">
        <v>106797.29</v>
      </c>
      <c r="N4189" s="51">
        <v>117251.58</v>
      </c>
      <c r="O4189" s="51">
        <v>129279.12</v>
      </c>
      <c r="P4189" s="51">
        <v>140697.75</v>
      </c>
      <c r="Q4189" s="51">
        <v>152414</v>
      </c>
      <c r="R4189" s="51">
        <v>163369</v>
      </c>
      <c r="S4189" s="51">
        <v>172753.57</v>
      </c>
      <c r="T4189" s="51">
        <v>192565.77</v>
      </c>
      <c r="U4189" s="51">
        <v>2019</v>
      </c>
    </row>
    <row r="4190" spans="1:21" ht="15.5">
      <c r="A4190" s="51">
        <v>544</v>
      </c>
      <c r="B4190" s="51" t="s">
        <v>1208</v>
      </c>
      <c r="C4190" s="51" t="s">
        <v>157</v>
      </c>
      <c r="D4190" s="51" t="str">
        <f t="shared" si="65"/>
        <v>NGDPDLao P.D.R.</v>
      </c>
      <c r="E4190" s="51" t="s">
        <v>1209</v>
      </c>
      <c r="F4190" s="51" t="s">
        <v>155</v>
      </c>
      <c r="G4190" s="51" t="s">
        <v>351</v>
      </c>
      <c r="H4190" s="51" t="s">
        <v>352</v>
      </c>
      <c r="I4190" s="51" t="s">
        <v>343</v>
      </c>
      <c r="J4190" s="51" t="s">
        <v>353</v>
      </c>
      <c r="K4190" s="51">
        <v>10.195</v>
      </c>
      <c r="L4190" s="51">
        <v>11.974</v>
      </c>
      <c r="M4190" s="51">
        <v>13.266</v>
      </c>
      <c r="N4190" s="51">
        <v>14.363</v>
      </c>
      <c r="O4190" s="51">
        <v>15.904999999999999</v>
      </c>
      <c r="P4190" s="51">
        <v>17.056000000000001</v>
      </c>
      <c r="Q4190" s="51">
        <v>18.132999999999999</v>
      </c>
      <c r="R4190" s="51">
        <v>18.806999999999999</v>
      </c>
      <c r="S4190" s="51">
        <v>19.077999999999999</v>
      </c>
      <c r="T4190" s="51">
        <v>20.440000000000001</v>
      </c>
      <c r="U4190" s="51">
        <v>2019</v>
      </c>
    </row>
    <row r="4191" spans="1:21" ht="15.5">
      <c r="A4191" s="51">
        <v>544</v>
      </c>
      <c r="B4191" s="51" t="s">
        <v>1208</v>
      </c>
      <c r="C4191" s="51" t="s">
        <v>354</v>
      </c>
      <c r="D4191" s="51" t="str">
        <f t="shared" si="65"/>
        <v>PPPGDPLao P.D.R.</v>
      </c>
      <c r="E4191" s="51" t="s">
        <v>1209</v>
      </c>
      <c r="F4191" s="51" t="s">
        <v>155</v>
      </c>
      <c r="G4191" s="51" t="s">
        <v>355</v>
      </c>
      <c r="H4191" s="51" t="s">
        <v>356</v>
      </c>
      <c r="I4191" s="51" t="s">
        <v>343</v>
      </c>
      <c r="J4191" s="51" t="s">
        <v>353</v>
      </c>
      <c r="K4191" s="51">
        <v>31.202000000000002</v>
      </c>
      <c r="L4191" s="51">
        <v>34.6</v>
      </c>
      <c r="M4191" s="51">
        <v>39</v>
      </c>
      <c r="N4191" s="51">
        <v>41.582999999999998</v>
      </c>
      <c r="O4191" s="51">
        <v>46.85</v>
      </c>
      <c r="P4191" s="51">
        <v>50.445</v>
      </c>
      <c r="Q4191" s="51">
        <v>54.905000000000001</v>
      </c>
      <c r="R4191" s="51">
        <v>58.484999999999999</v>
      </c>
      <c r="S4191" s="51">
        <v>58.936999999999998</v>
      </c>
      <c r="T4191" s="51">
        <v>62.796999999999997</v>
      </c>
      <c r="U4191" s="51">
        <v>2019</v>
      </c>
    </row>
    <row r="4192" spans="1:21" ht="15.5">
      <c r="A4192" s="51">
        <v>544</v>
      </c>
      <c r="B4192" s="51" t="s">
        <v>1208</v>
      </c>
      <c r="C4192" s="51" t="s">
        <v>357</v>
      </c>
      <c r="D4192" s="51" t="str">
        <f t="shared" si="65"/>
        <v>NGDP_DLao P.D.R.</v>
      </c>
      <c r="E4192" s="51" t="s">
        <v>1209</v>
      </c>
      <c r="F4192" s="51" t="s">
        <v>358</v>
      </c>
      <c r="G4192" s="51" t="s">
        <v>359</v>
      </c>
      <c r="H4192" s="51" t="s">
        <v>360</v>
      </c>
      <c r="I4192" s="51"/>
      <c r="J4192" s="51" t="s">
        <v>361</v>
      </c>
      <c r="K4192" s="51">
        <v>100</v>
      </c>
      <c r="L4192" s="51">
        <v>106.474</v>
      </c>
      <c r="M4192" s="51">
        <v>112.571</v>
      </c>
      <c r="N4192" s="51">
        <v>115.215</v>
      </c>
      <c r="O4192" s="51">
        <v>118.697</v>
      </c>
      <c r="P4192" s="51">
        <v>120.899</v>
      </c>
      <c r="Q4192" s="51">
        <v>123.217</v>
      </c>
      <c r="R4192" s="51">
        <v>126.202</v>
      </c>
      <c r="S4192" s="51">
        <v>134.035</v>
      </c>
      <c r="T4192" s="51">
        <v>142.779</v>
      </c>
      <c r="U4192" s="51">
        <v>2019</v>
      </c>
    </row>
    <row r="4193" spans="1:21" ht="15.5">
      <c r="A4193" s="51">
        <v>544</v>
      </c>
      <c r="B4193" s="51" t="s">
        <v>1208</v>
      </c>
      <c r="C4193" s="51" t="s">
        <v>362</v>
      </c>
      <c r="D4193" s="51" t="str">
        <f t="shared" si="65"/>
        <v>NGDPRPCLao P.D.R.</v>
      </c>
      <c r="E4193" s="51" t="s">
        <v>1209</v>
      </c>
      <c r="F4193" s="51" t="s">
        <v>363</v>
      </c>
      <c r="G4193" s="51" t="s">
        <v>364</v>
      </c>
      <c r="H4193" s="51" t="s">
        <v>342</v>
      </c>
      <c r="I4193" s="51" t="s">
        <v>333</v>
      </c>
      <c r="J4193" s="51" t="s">
        <v>365</v>
      </c>
      <c r="K4193" s="51">
        <v>12663430.9</v>
      </c>
      <c r="L4193" s="51">
        <v>13477452.32</v>
      </c>
      <c r="M4193" s="51">
        <v>14288300.4</v>
      </c>
      <c r="N4193" s="51">
        <v>15096435.9</v>
      </c>
      <c r="O4193" s="51">
        <v>15909615.67</v>
      </c>
      <c r="P4193" s="51">
        <v>16737533.800000001</v>
      </c>
      <c r="Q4193" s="51">
        <v>17516887.68</v>
      </c>
      <c r="R4193" s="51">
        <v>18071543.07</v>
      </c>
      <c r="S4193" s="51">
        <v>17737518.260000002</v>
      </c>
      <c r="T4193" s="51">
        <v>18297455.57</v>
      </c>
      <c r="U4193" s="51">
        <v>2019</v>
      </c>
    </row>
    <row r="4194" spans="1:21" ht="15.5">
      <c r="A4194" s="51">
        <v>544</v>
      </c>
      <c r="B4194" s="51" t="s">
        <v>1208</v>
      </c>
      <c r="C4194" s="51" t="s">
        <v>366</v>
      </c>
      <c r="D4194" s="51" t="str">
        <f t="shared" si="65"/>
        <v>NGDPRPPPPCLao P.D.R.</v>
      </c>
      <c r="E4194" s="51" t="s">
        <v>1209</v>
      </c>
      <c r="F4194" s="51" t="s">
        <v>363</v>
      </c>
      <c r="G4194" s="51" t="s">
        <v>367</v>
      </c>
      <c r="H4194" s="51" t="s">
        <v>368</v>
      </c>
      <c r="I4194" s="51" t="s">
        <v>333</v>
      </c>
      <c r="J4194" s="51" t="s">
        <v>365</v>
      </c>
      <c r="K4194" s="51">
        <v>5489.18</v>
      </c>
      <c r="L4194" s="51">
        <v>5842.03</v>
      </c>
      <c r="M4194" s="51">
        <v>6193.5</v>
      </c>
      <c r="N4194" s="51">
        <v>6543.8</v>
      </c>
      <c r="O4194" s="51">
        <v>6896.29</v>
      </c>
      <c r="P4194" s="51">
        <v>7255.17</v>
      </c>
      <c r="Q4194" s="51">
        <v>7592.99</v>
      </c>
      <c r="R4194" s="51">
        <v>7833.41</v>
      </c>
      <c r="S4194" s="51">
        <v>7688.63</v>
      </c>
      <c r="T4194" s="51">
        <v>7931.34</v>
      </c>
      <c r="U4194" s="51">
        <v>2019</v>
      </c>
    </row>
    <row r="4195" spans="1:21" ht="15.5">
      <c r="A4195" s="51">
        <v>544</v>
      </c>
      <c r="B4195" s="51" t="s">
        <v>1208</v>
      </c>
      <c r="C4195" s="51" t="s">
        <v>369</v>
      </c>
      <c r="D4195" s="51" t="str">
        <f t="shared" si="65"/>
        <v>NGDPPCLao P.D.R.</v>
      </c>
      <c r="E4195" s="51" t="s">
        <v>1209</v>
      </c>
      <c r="F4195" s="51" t="s">
        <v>370</v>
      </c>
      <c r="G4195" s="51" t="s">
        <v>371</v>
      </c>
      <c r="H4195" s="51" t="s">
        <v>342</v>
      </c>
      <c r="I4195" s="51" t="s">
        <v>333</v>
      </c>
      <c r="J4195" s="51" t="s">
        <v>372</v>
      </c>
      <c r="K4195" s="51">
        <v>12663430.9</v>
      </c>
      <c r="L4195" s="51">
        <v>14349978.82</v>
      </c>
      <c r="M4195" s="51">
        <v>16084520.810000001</v>
      </c>
      <c r="N4195" s="51">
        <v>17393373.620000001</v>
      </c>
      <c r="O4195" s="51">
        <v>18884316.050000001</v>
      </c>
      <c r="P4195" s="51">
        <v>20235443.890000001</v>
      </c>
      <c r="Q4195" s="51">
        <v>21583778.079999998</v>
      </c>
      <c r="R4195" s="51">
        <v>22806729.739999998</v>
      </c>
      <c r="S4195" s="51">
        <v>23774486.800000001</v>
      </c>
      <c r="T4195" s="51">
        <v>26124859.449999999</v>
      </c>
      <c r="U4195" s="51">
        <v>2019</v>
      </c>
    </row>
    <row r="4196" spans="1:21" ht="15.5">
      <c r="A4196" s="51">
        <v>544</v>
      </c>
      <c r="B4196" s="51" t="s">
        <v>1208</v>
      </c>
      <c r="C4196" s="51" t="s">
        <v>373</v>
      </c>
      <c r="D4196" s="51" t="str">
        <f t="shared" si="65"/>
        <v>NGDPDPCLao P.D.R.</v>
      </c>
      <c r="E4196" s="51" t="s">
        <v>1209</v>
      </c>
      <c r="F4196" s="51" t="s">
        <v>370</v>
      </c>
      <c r="G4196" s="51" t="s">
        <v>374</v>
      </c>
      <c r="H4196" s="51" t="s">
        <v>352</v>
      </c>
      <c r="I4196" s="51" t="s">
        <v>333</v>
      </c>
      <c r="J4196" s="51" t="s">
        <v>372</v>
      </c>
      <c r="K4196" s="51">
        <v>1581.9</v>
      </c>
      <c r="L4196" s="51">
        <v>1830.51</v>
      </c>
      <c r="M4196" s="51">
        <v>1997.99</v>
      </c>
      <c r="N4196" s="51">
        <v>2130.63</v>
      </c>
      <c r="O4196" s="51">
        <v>2323.36</v>
      </c>
      <c r="P4196" s="51">
        <v>2452.9699999999998</v>
      </c>
      <c r="Q4196" s="51">
        <v>2567.89</v>
      </c>
      <c r="R4196" s="51">
        <v>2625.49</v>
      </c>
      <c r="S4196" s="51">
        <v>2625.53</v>
      </c>
      <c r="T4196" s="51">
        <v>2773.08</v>
      </c>
      <c r="U4196" s="51">
        <v>2019</v>
      </c>
    </row>
    <row r="4197" spans="1:21" ht="15.5">
      <c r="A4197" s="51">
        <v>544</v>
      </c>
      <c r="B4197" s="51" t="s">
        <v>1208</v>
      </c>
      <c r="C4197" s="51" t="s">
        <v>375</v>
      </c>
      <c r="D4197" s="51" t="str">
        <f t="shared" si="65"/>
        <v>PPPPCLao P.D.R.</v>
      </c>
      <c r="E4197" s="51" t="s">
        <v>1209</v>
      </c>
      <c r="F4197" s="51" t="s">
        <v>370</v>
      </c>
      <c r="G4197" s="51" t="s">
        <v>376</v>
      </c>
      <c r="H4197" s="51" t="s">
        <v>356</v>
      </c>
      <c r="I4197" s="51" t="s">
        <v>333</v>
      </c>
      <c r="J4197" s="51" t="s">
        <v>372</v>
      </c>
      <c r="K4197" s="51">
        <v>4841.6400000000003</v>
      </c>
      <c r="L4197" s="51">
        <v>5289.48</v>
      </c>
      <c r="M4197" s="51">
        <v>5873.76</v>
      </c>
      <c r="N4197" s="51">
        <v>6168.46</v>
      </c>
      <c r="O4197" s="51">
        <v>6843.57</v>
      </c>
      <c r="P4197" s="51">
        <v>7255.17</v>
      </c>
      <c r="Q4197" s="51">
        <v>7775.3</v>
      </c>
      <c r="R4197" s="51">
        <v>8164.69</v>
      </c>
      <c r="S4197" s="51">
        <v>8110.93</v>
      </c>
      <c r="T4197" s="51">
        <v>8519.44</v>
      </c>
      <c r="U4197" s="51">
        <v>2019</v>
      </c>
    </row>
    <row r="4198" spans="1:21" ht="15.5">
      <c r="A4198" s="51">
        <v>544</v>
      </c>
      <c r="B4198" s="51" t="s">
        <v>1208</v>
      </c>
      <c r="C4198" s="51" t="s">
        <v>377</v>
      </c>
      <c r="D4198" s="51" t="str">
        <f t="shared" si="65"/>
        <v>NGAP_NPGDPLao P.D.R.</v>
      </c>
      <c r="E4198" s="51" t="s">
        <v>1209</v>
      </c>
      <c r="F4198" s="51" t="s">
        <v>378</v>
      </c>
      <c r="G4198" s="51" t="s">
        <v>379</v>
      </c>
      <c r="H4198" s="51" t="s">
        <v>380</v>
      </c>
      <c r="I4198" s="51"/>
      <c r="J4198" s="51"/>
      <c r="K4198" s="51"/>
      <c r="L4198" s="51"/>
      <c r="M4198" s="51"/>
      <c r="N4198" s="51"/>
      <c r="O4198" s="51"/>
      <c r="P4198" s="51"/>
      <c r="Q4198" s="51"/>
      <c r="R4198" s="51"/>
      <c r="S4198" s="51"/>
      <c r="T4198" s="51"/>
      <c r="U4198" s="51"/>
    </row>
    <row r="4199" spans="1:21" ht="15.5">
      <c r="A4199" s="51">
        <v>544</v>
      </c>
      <c r="B4199" s="51" t="s">
        <v>1208</v>
      </c>
      <c r="C4199" s="51" t="s">
        <v>381</v>
      </c>
      <c r="D4199" s="51" t="str">
        <f t="shared" si="65"/>
        <v>PPPSHLao P.D.R.</v>
      </c>
      <c r="E4199" s="51" t="s">
        <v>1209</v>
      </c>
      <c r="F4199" s="51" t="s">
        <v>382</v>
      </c>
      <c r="G4199" s="51" t="s">
        <v>383</v>
      </c>
      <c r="H4199" s="51" t="s">
        <v>384</v>
      </c>
      <c r="I4199" s="51"/>
      <c r="J4199" s="51" t="s">
        <v>353</v>
      </c>
      <c r="K4199" s="51">
        <v>3.1E-2</v>
      </c>
      <c r="L4199" s="51">
        <v>3.3000000000000002E-2</v>
      </c>
      <c r="M4199" s="51">
        <v>3.5999999999999997E-2</v>
      </c>
      <c r="N4199" s="51">
        <v>3.6999999999999998E-2</v>
      </c>
      <c r="O4199" s="51">
        <v>4.1000000000000002E-2</v>
      </c>
      <c r="P4199" s="51">
        <v>4.1000000000000002E-2</v>
      </c>
      <c r="Q4199" s="51">
        <v>4.2999999999999997E-2</v>
      </c>
      <c r="R4199" s="51">
        <v>4.2999999999999997E-2</v>
      </c>
      <c r="S4199" s="51">
        <v>4.4999999999999998E-2</v>
      </c>
      <c r="T4199" s="51">
        <v>4.3999999999999997E-2</v>
      </c>
      <c r="U4199" s="51">
        <v>2019</v>
      </c>
    </row>
    <row r="4200" spans="1:21" ht="15.5">
      <c r="A4200" s="51">
        <v>544</v>
      </c>
      <c r="B4200" s="51" t="s">
        <v>1208</v>
      </c>
      <c r="C4200" s="51" t="s">
        <v>385</v>
      </c>
      <c r="D4200" s="51" t="str">
        <f t="shared" si="65"/>
        <v>PPPEXLao P.D.R.</v>
      </c>
      <c r="E4200" s="51" t="s">
        <v>1209</v>
      </c>
      <c r="F4200" s="51" t="s">
        <v>386</v>
      </c>
      <c r="G4200" s="51" t="s">
        <v>387</v>
      </c>
      <c r="H4200" s="51" t="s">
        <v>388</v>
      </c>
      <c r="I4200" s="51"/>
      <c r="J4200" s="51" t="s">
        <v>353</v>
      </c>
      <c r="K4200" s="51">
        <v>2615.52</v>
      </c>
      <c r="L4200" s="51">
        <v>2712.93</v>
      </c>
      <c r="M4200" s="51">
        <v>2738.37</v>
      </c>
      <c r="N4200" s="51">
        <v>2819.73</v>
      </c>
      <c r="O4200" s="51">
        <v>2759.43</v>
      </c>
      <c r="P4200" s="51">
        <v>2789.11</v>
      </c>
      <c r="Q4200" s="51">
        <v>2775.94</v>
      </c>
      <c r="R4200" s="51">
        <v>2793.34</v>
      </c>
      <c r="S4200" s="51">
        <v>2931.17</v>
      </c>
      <c r="T4200" s="51">
        <v>3066.5</v>
      </c>
      <c r="U4200" s="51">
        <v>2019</v>
      </c>
    </row>
    <row r="4201" spans="1:21" ht="15.5">
      <c r="A4201" s="51">
        <v>544</v>
      </c>
      <c r="B4201" s="51" t="s">
        <v>1208</v>
      </c>
      <c r="C4201" s="51" t="s">
        <v>389</v>
      </c>
      <c r="D4201" s="51" t="str">
        <f t="shared" si="65"/>
        <v>NID_NGDPLao P.D.R.</v>
      </c>
      <c r="E4201" s="51" t="s">
        <v>1209</v>
      </c>
      <c r="F4201" s="51" t="s">
        <v>390</v>
      </c>
      <c r="G4201" s="51" t="s">
        <v>391</v>
      </c>
      <c r="H4201" s="51" t="s">
        <v>392</v>
      </c>
      <c r="I4201" s="51"/>
      <c r="J4201" s="51"/>
      <c r="K4201" s="51"/>
      <c r="L4201" s="51"/>
      <c r="M4201" s="51"/>
      <c r="N4201" s="51"/>
      <c r="O4201" s="51"/>
      <c r="P4201" s="51"/>
      <c r="Q4201" s="51"/>
      <c r="R4201" s="51"/>
      <c r="S4201" s="51"/>
      <c r="T4201" s="51"/>
      <c r="U4201" s="51"/>
    </row>
    <row r="4202" spans="1:21" ht="15.5">
      <c r="A4202" s="51">
        <v>544</v>
      </c>
      <c r="B4202" s="51" t="s">
        <v>1208</v>
      </c>
      <c r="C4202" s="51" t="s">
        <v>393</v>
      </c>
      <c r="D4202" s="51" t="str">
        <f t="shared" si="65"/>
        <v>NGSD_NGDPLao P.D.R.</v>
      </c>
      <c r="E4202" s="51" t="s">
        <v>1209</v>
      </c>
      <c r="F4202" s="51" t="s">
        <v>394</v>
      </c>
      <c r="G4202" s="51" t="s">
        <v>395</v>
      </c>
      <c r="H4202" s="51" t="s">
        <v>392</v>
      </c>
      <c r="I4202" s="51"/>
      <c r="J4202" s="51"/>
      <c r="K4202" s="51"/>
      <c r="L4202" s="51"/>
      <c r="M4202" s="51"/>
      <c r="N4202" s="51"/>
      <c r="O4202" s="51"/>
      <c r="P4202" s="51"/>
      <c r="Q4202" s="51"/>
      <c r="R4202" s="51"/>
      <c r="S4202" s="51"/>
      <c r="T4202" s="51"/>
      <c r="U4202" s="51"/>
    </row>
    <row r="4203" spans="1:21" ht="15.5">
      <c r="A4203" s="51">
        <v>544</v>
      </c>
      <c r="B4203" s="51" t="s">
        <v>1208</v>
      </c>
      <c r="C4203" s="51" t="s">
        <v>396</v>
      </c>
      <c r="D4203" s="51" t="str">
        <f t="shared" si="65"/>
        <v>PCPILao P.D.R.</v>
      </c>
      <c r="E4203" s="51" t="s">
        <v>1209</v>
      </c>
      <c r="F4203" s="51" t="s">
        <v>397</v>
      </c>
      <c r="G4203" s="51" t="s">
        <v>398</v>
      </c>
      <c r="H4203" s="51" t="s">
        <v>360</v>
      </c>
      <c r="I4203" s="51"/>
      <c r="J4203" s="51" t="s">
        <v>1211</v>
      </c>
      <c r="K4203" s="51">
        <v>88.888000000000005</v>
      </c>
      <c r="L4203" s="51">
        <v>94.551000000000002</v>
      </c>
      <c r="M4203" s="51">
        <v>98.454999999999998</v>
      </c>
      <c r="N4203" s="51">
        <v>99.712999999999994</v>
      </c>
      <c r="O4203" s="51">
        <v>101.471</v>
      </c>
      <c r="P4203" s="51">
        <v>102.14100000000001</v>
      </c>
      <c r="Q4203" s="51">
        <v>104.224</v>
      </c>
      <c r="R4203" s="51">
        <v>107.688</v>
      </c>
      <c r="S4203" s="51">
        <v>113.148</v>
      </c>
      <c r="T4203" s="51">
        <v>118.69199999999999</v>
      </c>
      <c r="U4203" s="51">
        <v>2019</v>
      </c>
    </row>
    <row r="4204" spans="1:21" ht="15.5">
      <c r="A4204" s="51">
        <v>544</v>
      </c>
      <c r="B4204" s="51" t="s">
        <v>1208</v>
      </c>
      <c r="C4204" s="51" t="s">
        <v>400</v>
      </c>
      <c r="D4204" s="51" t="str">
        <f t="shared" si="65"/>
        <v>PCPIPCHLao P.D.R.</v>
      </c>
      <c r="E4204" s="51" t="s">
        <v>1209</v>
      </c>
      <c r="F4204" s="51" t="s">
        <v>397</v>
      </c>
      <c r="G4204" s="51" t="s">
        <v>401</v>
      </c>
      <c r="H4204" s="51" t="s">
        <v>347</v>
      </c>
      <c r="I4204" s="51"/>
      <c r="J4204" s="51" t="s">
        <v>402</v>
      </c>
      <c r="K4204" s="51">
        <v>4.2590000000000003</v>
      </c>
      <c r="L4204" s="51">
        <v>6.3710000000000004</v>
      </c>
      <c r="M4204" s="51">
        <v>4.1289999999999996</v>
      </c>
      <c r="N4204" s="51">
        <v>1.278</v>
      </c>
      <c r="O4204" s="51">
        <v>1.7629999999999999</v>
      </c>
      <c r="P4204" s="51">
        <v>0.66</v>
      </c>
      <c r="Q4204" s="51">
        <v>2.0390000000000001</v>
      </c>
      <c r="R4204" s="51">
        <v>3.3239999999999998</v>
      </c>
      <c r="S4204" s="51">
        <v>5.0709999999999997</v>
      </c>
      <c r="T4204" s="51">
        <v>4.9000000000000004</v>
      </c>
      <c r="U4204" s="51">
        <v>2019</v>
      </c>
    </row>
    <row r="4205" spans="1:21" ht="15.5">
      <c r="A4205" s="51">
        <v>544</v>
      </c>
      <c r="B4205" s="51" t="s">
        <v>1208</v>
      </c>
      <c r="C4205" s="51" t="s">
        <v>403</v>
      </c>
      <c r="D4205" s="51" t="str">
        <f t="shared" si="65"/>
        <v>PCPIELao P.D.R.</v>
      </c>
      <c r="E4205" s="51" t="s">
        <v>1209</v>
      </c>
      <c r="F4205" s="51" t="s">
        <v>404</v>
      </c>
      <c r="G4205" s="51" t="s">
        <v>405</v>
      </c>
      <c r="H4205" s="51" t="s">
        <v>360</v>
      </c>
      <c r="I4205" s="51"/>
      <c r="J4205" s="51" t="s">
        <v>1211</v>
      </c>
      <c r="K4205" s="51">
        <v>90.754999999999995</v>
      </c>
      <c r="L4205" s="51">
        <v>96.789000000000001</v>
      </c>
      <c r="M4205" s="51">
        <v>99.111000000000004</v>
      </c>
      <c r="N4205" s="51">
        <v>100</v>
      </c>
      <c r="O4205" s="51">
        <v>102.48699999999999</v>
      </c>
      <c r="P4205" s="51">
        <v>102.639</v>
      </c>
      <c r="Q4205" s="51">
        <v>104.16</v>
      </c>
      <c r="R4205" s="51">
        <v>110.709</v>
      </c>
      <c r="S4205" s="51">
        <v>114.236</v>
      </c>
      <c r="T4205" s="51">
        <v>119.149</v>
      </c>
      <c r="U4205" s="51">
        <v>2019</v>
      </c>
    </row>
    <row r="4206" spans="1:21" ht="15.5">
      <c r="A4206" s="51">
        <v>544</v>
      </c>
      <c r="B4206" s="51" t="s">
        <v>1208</v>
      </c>
      <c r="C4206" s="51" t="s">
        <v>406</v>
      </c>
      <c r="D4206" s="51" t="str">
        <f t="shared" si="65"/>
        <v>PCPIEPCHLao P.D.R.</v>
      </c>
      <c r="E4206" s="51" t="s">
        <v>1209</v>
      </c>
      <c r="F4206" s="51" t="s">
        <v>404</v>
      </c>
      <c r="G4206" s="51" t="s">
        <v>407</v>
      </c>
      <c r="H4206" s="51" t="s">
        <v>347</v>
      </c>
      <c r="I4206" s="51"/>
      <c r="J4206" s="51" t="s">
        <v>408</v>
      </c>
      <c r="K4206" s="51">
        <v>4.7329999999999997</v>
      </c>
      <c r="L4206" s="51">
        <v>6.649</v>
      </c>
      <c r="M4206" s="51">
        <v>2.399</v>
      </c>
      <c r="N4206" s="51">
        <v>0.89700000000000002</v>
      </c>
      <c r="O4206" s="51">
        <v>2.4870000000000001</v>
      </c>
      <c r="P4206" s="51">
        <v>0.14799999999999999</v>
      </c>
      <c r="Q4206" s="51">
        <v>1.482</v>
      </c>
      <c r="R4206" s="51">
        <v>6.2869999999999999</v>
      </c>
      <c r="S4206" s="51">
        <v>3.1859999999999999</v>
      </c>
      <c r="T4206" s="51">
        <v>4.3</v>
      </c>
      <c r="U4206" s="51">
        <v>2019</v>
      </c>
    </row>
    <row r="4207" spans="1:21" ht="15.5">
      <c r="A4207" s="51">
        <v>544</v>
      </c>
      <c r="B4207" s="51" t="s">
        <v>1208</v>
      </c>
      <c r="C4207" s="51" t="s">
        <v>409</v>
      </c>
      <c r="D4207" s="51" t="str">
        <f t="shared" si="65"/>
        <v>FLIBOR6Lao P.D.R.</v>
      </c>
      <c r="E4207" s="51" t="s">
        <v>1209</v>
      </c>
      <c r="F4207" s="51" t="s">
        <v>410</v>
      </c>
      <c r="G4207" s="51"/>
      <c r="H4207" s="51" t="s">
        <v>384</v>
      </c>
      <c r="I4207" s="51"/>
      <c r="J4207" s="51"/>
      <c r="K4207" s="51"/>
      <c r="L4207" s="51"/>
      <c r="M4207" s="51"/>
      <c r="N4207" s="51"/>
      <c r="O4207" s="51"/>
      <c r="P4207" s="51"/>
      <c r="Q4207" s="51"/>
      <c r="R4207" s="51"/>
      <c r="S4207" s="51"/>
      <c r="T4207" s="51"/>
      <c r="U4207" s="51"/>
    </row>
    <row r="4208" spans="1:21" ht="15.5">
      <c r="A4208" s="51">
        <v>544</v>
      </c>
      <c r="B4208" s="51" t="s">
        <v>1208</v>
      </c>
      <c r="C4208" s="51" t="s">
        <v>411</v>
      </c>
      <c r="D4208" s="51" t="str">
        <f t="shared" si="65"/>
        <v>TM_RPCHLao P.D.R.</v>
      </c>
      <c r="E4208" s="51" t="s">
        <v>1209</v>
      </c>
      <c r="F4208" s="51" t="s">
        <v>412</v>
      </c>
      <c r="G4208" s="51" t="s">
        <v>413</v>
      </c>
      <c r="H4208" s="51" t="s">
        <v>347</v>
      </c>
      <c r="I4208" s="51"/>
      <c r="J4208" s="51" t="s">
        <v>1212</v>
      </c>
      <c r="K4208" s="51">
        <v>29.806000000000001</v>
      </c>
      <c r="L4208" s="51">
        <v>15.26</v>
      </c>
      <c r="M4208" s="51">
        <v>15.349</v>
      </c>
      <c r="N4208" s="51">
        <v>-0.19900000000000001</v>
      </c>
      <c r="O4208" s="51">
        <v>-16.968</v>
      </c>
      <c r="P4208" s="51">
        <v>6.5720000000000001</v>
      </c>
      <c r="Q4208" s="51">
        <v>-1.1819999999999999</v>
      </c>
      <c r="R4208" s="51">
        <v>-3.8860000000000001</v>
      </c>
      <c r="S4208" s="51">
        <v>-10.728999999999999</v>
      </c>
      <c r="T4208" s="51">
        <v>5.4480000000000004</v>
      </c>
      <c r="U4208" s="51">
        <v>2019</v>
      </c>
    </row>
    <row r="4209" spans="1:21" ht="15.5">
      <c r="A4209" s="51">
        <v>544</v>
      </c>
      <c r="B4209" s="51" t="s">
        <v>1208</v>
      </c>
      <c r="C4209" s="51" t="s">
        <v>415</v>
      </c>
      <c r="D4209" s="51" t="str">
        <f t="shared" si="65"/>
        <v>TMG_RPCHLao P.D.R.</v>
      </c>
      <c r="E4209" s="51" t="s">
        <v>1209</v>
      </c>
      <c r="F4209" s="51" t="s">
        <v>416</v>
      </c>
      <c r="G4209" s="51" t="s">
        <v>417</v>
      </c>
      <c r="H4209" s="51" t="s">
        <v>347</v>
      </c>
      <c r="I4209" s="51"/>
      <c r="J4209" s="51" t="s">
        <v>1212</v>
      </c>
      <c r="K4209" s="51">
        <v>22.937999999999999</v>
      </c>
      <c r="L4209" s="51">
        <v>12.343999999999999</v>
      </c>
      <c r="M4209" s="51">
        <v>15.586</v>
      </c>
      <c r="N4209" s="51">
        <v>-0.19700000000000001</v>
      </c>
      <c r="O4209" s="51">
        <v>-19.138000000000002</v>
      </c>
      <c r="P4209" s="51">
        <v>6.5010000000000003</v>
      </c>
      <c r="Q4209" s="51">
        <v>-0.51600000000000001</v>
      </c>
      <c r="R4209" s="51">
        <v>-5.5039999999999996</v>
      </c>
      <c r="S4209" s="51">
        <v>-8.9030000000000005</v>
      </c>
      <c r="T4209" s="51">
        <v>2.573</v>
      </c>
      <c r="U4209" s="51">
        <v>2019</v>
      </c>
    </row>
    <row r="4210" spans="1:21" ht="15.5">
      <c r="A4210" s="51">
        <v>544</v>
      </c>
      <c r="B4210" s="51" t="s">
        <v>1208</v>
      </c>
      <c r="C4210" s="51" t="s">
        <v>418</v>
      </c>
      <c r="D4210" s="51" t="str">
        <f t="shared" si="65"/>
        <v>TX_RPCHLao P.D.R.</v>
      </c>
      <c r="E4210" s="51" t="s">
        <v>1209</v>
      </c>
      <c r="F4210" s="51" t="s">
        <v>419</v>
      </c>
      <c r="G4210" s="51" t="s">
        <v>420</v>
      </c>
      <c r="H4210" s="51" t="s">
        <v>347</v>
      </c>
      <c r="I4210" s="51"/>
      <c r="J4210" s="51" t="s">
        <v>1212</v>
      </c>
      <c r="K4210" s="51">
        <v>6.6849999999999996</v>
      </c>
      <c r="L4210" s="51">
        <v>10.552</v>
      </c>
      <c r="M4210" s="51">
        <v>22.155000000000001</v>
      </c>
      <c r="N4210" s="51">
        <v>-4.798</v>
      </c>
      <c r="O4210" s="51">
        <v>17.823</v>
      </c>
      <c r="P4210" s="51">
        <v>4.4800000000000004</v>
      </c>
      <c r="Q4210" s="51">
        <v>1.278</v>
      </c>
      <c r="R4210" s="51">
        <v>14.201000000000001</v>
      </c>
      <c r="S4210" s="51">
        <v>-13.057</v>
      </c>
      <c r="T4210" s="51">
        <v>-8.9979999999999993</v>
      </c>
      <c r="U4210" s="51">
        <v>2019</v>
      </c>
    </row>
    <row r="4211" spans="1:21" ht="15.5">
      <c r="A4211" s="51">
        <v>544</v>
      </c>
      <c r="B4211" s="51" t="s">
        <v>1208</v>
      </c>
      <c r="C4211" s="51" t="s">
        <v>421</v>
      </c>
      <c r="D4211" s="51" t="str">
        <f t="shared" si="65"/>
        <v>TXG_RPCHLao P.D.R.</v>
      </c>
      <c r="E4211" s="51" t="s">
        <v>1209</v>
      </c>
      <c r="F4211" s="51" t="s">
        <v>422</v>
      </c>
      <c r="G4211" s="51" t="s">
        <v>423</v>
      </c>
      <c r="H4211" s="51" t="s">
        <v>347</v>
      </c>
      <c r="I4211" s="51"/>
      <c r="J4211" s="51" t="s">
        <v>1212</v>
      </c>
      <c r="K4211" s="51">
        <v>8.0190000000000001</v>
      </c>
      <c r="L4211" s="51">
        <v>8.2520000000000007</v>
      </c>
      <c r="M4211" s="51">
        <v>27.331</v>
      </c>
      <c r="N4211" s="51">
        <v>-6.5949999999999998</v>
      </c>
      <c r="O4211" s="51">
        <v>23.831</v>
      </c>
      <c r="P4211" s="51">
        <v>4.9829999999999997</v>
      </c>
      <c r="Q4211" s="51">
        <v>1.329</v>
      </c>
      <c r="R4211" s="51">
        <v>13.56</v>
      </c>
      <c r="S4211" s="51">
        <v>-6.4939999999999998</v>
      </c>
      <c r="T4211" s="51">
        <v>-12.208</v>
      </c>
      <c r="U4211" s="51">
        <v>2019</v>
      </c>
    </row>
    <row r="4212" spans="1:21" ht="15.5">
      <c r="A4212" s="51">
        <v>544</v>
      </c>
      <c r="B4212" s="51" t="s">
        <v>1208</v>
      </c>
      <c r="C4212" s="51" t="s">
        <v>424</v>
      </c>
      <c r="D4212" s="51" t="str">
        <f t="shared" si="65"/>
        <v>LURLao P.D.R.</v>
      </c>
      <c r="E4212" s="51" t="s">
        <v>1209</v>
      </c>
      <c r="F4212" s="51" t="s">
        <v>425</v>
      </c>
      <c r="G4212" s="51" t="s">
        <v>426</v>
      </c>
      <c r="H4212" s="51" t="s">
        <v>427</v>
      </c>
      <c r="I4212" s="51"/>
      <c r="J4212" s="51"/>
      <c r="K4212" s="51"/>
      <c r="L4212" s="51"/>
      <c r="M4212" s="51"/>
      <c r="N4212" s="51"/>
      <c r="O4212" s="51"/>
      <c r="P4212" s="51"/>
      <c r="Q4212" s="51"/>
      <c r="R4212" s="51"/>
      <c r="S4212" s="51"/>
      <c r="T4212" s="51"/>
      <c r="U4212" s="51"/>
    </row>
    <row r="4213" spans="1:21" ht="15.5">
      <c r="A4213" s="51">
        <v>544</v>
      </c>
      <c r="B4213" s="51" t="s">
        <v>1208</v>
      </c>
      <c r="C4213" s="51" t="s">
        <v>428</v>
      </c>
      <c r="D4213" s="51" t="str">
        <f t="shared" si="65"/>
        <v>LELao P.D.R.</v>
      </c>
      <c r="E4213" s="51" t="s">
        <v>1209</v>
      </c>
      <c r="F4213" s="51" t="s">
        <v>429</v>
      </c>
      <c r="G4213" s="51" t="s">
        <v>430</v>
      </c>
      <c r="H4213" s="51" t="s">
        <v>431</v>
      </c>
      <c r="I4213" s="51" t="s">
        <v>432</v>
      </c>
      <c r="J4213" s="51"/>
      <c r="K4213" s="51"/>
      <c r="L4213" s="51"/>
      <c r="M4213" s="51"/>
      <c r="N4213" s="51"/>
      <c r="O4213" s="51"/>
      <c r="P4213" s="51"/>
      <c r="Q4213" s="51"/>
      <c r="R4213" s="51"/>
      <c r="S4213" s="51"/>
      <c r="T4213" s="51"/>
      <c r="U4213" s="51"/>
    </row>
    <row r="4214" spans="1:21" ht="15.5">
      <c r="A4214" s="51">
        <v>544</v>
      </c>
      <c r="B4214" s="51" t="s">
        <v>1208</v>
      </c>
      <c r="C4214" s="51" t="s">
        <v>433</v>
      </c>
      <c r="D4214" s="51" t="str">
        <f t="shared" si="65"/>
        <v>LPLao P.D.R.</v>
      </c>
      <c r="E4214" s="51" t="s">
        <v>1209</v>
      </c>
      <c r="F4214" s="51" t="s">
        <v>434</v>
      </c>
      <c r="G4214" s="51" t="s">
        <v>435</v>
      </c>
      <c r="H4214" s="51" t="s">
        <v>431</v>
      </c>
      <c r="I4214" s="51" t="s">
        <v>432</v>
      </c>
      <c r="J4214" s="51" t="s">
        <v>1213</v>
      </c>
      <c r="K4214" s="51">
        <v>6.4450000000000003</v>
      </c>
      <c r="L4214" s="51">
        <v>6.5410000000000004</v>
      </c>
      <c r="M4214" s="51">
        <v>6.64</v>
      </c>
      <c r="N4214" s="51">
        <v>6.7409999999999997</v>
      </c>
      <c r="O4214" s="51">
        <v>6.8460000000000001</v>
      </c>
      <c r="P4214" s="51">
        <v>6.9530000000000003</v>
      </c>
      <c r="Q4214" s="51">
        <v>7.0620000000000003</v>
      </c>
      <c r="R4214" s="51">
        <v>7.1630000000000003</v>
      </c>
      <c r="S4214" s="51">
        <v>7.266</v>
      </c>
      <c r="T4214" s="51">
        <v>7.3710000000000004</v>
      </c>
      <c r="U4214" s="51">
        <v>2019</v>
      </c>
    </row>
    <row r="4215" spans="1:21" ht="15.5">
      <c r="A4215" s="51">
        <v>544</v>
      </c>
      <c r="B4215" s="51" t="s">
        <v>1208</v>
      </c>
      <c r="C4215" s="51" t="s">
        <v>437</v>
      </c>
      <c r="D4215" s="51" t="str">
        <f t="shared" si="65"/>
        <v>GGRLao P.D.R.</v>
      </c>
      <c r="E4215" s="51" t="s">
        <v>1209</v>
      </c>
      <c r="F4215" s="51" t="s">
        <v>438</v>
      </c>
      <c r="G4215" s="51" t="s">
        <v>439</v>
      </c>
      <c r="H4215" s="51" t="s">
        <v>342</v>
      </c>
      <c r="I4215" s="51" t="s">
        <v>343</v>
      </c>
      <c r="J4215" s="51" t="s">
        <v>1214</v>
      </c>
      <c r="K4215" s="51">
        <v>18260.900000000001</v>
      </c>
      <c r="L4215" s="51">
        <v>18969.669999999998</v>
      </c>
      <c r="M4215" s="51">
        <v>23340.32</v>
      </c>
      <c r="N4215" s="51">
        <v>23698.79</v>
      </c>
      <c r="O4215" s="51">
        <v>20716.32</v>
      </c>
      <c r="P4215" s="51">
        <v>22615.49</v>
      </c>
      <c r="Q4215" s="51">
        <v>24758.34</v>
      </c>
      <c r="R4215" s="51">
        <v>25131.68</v>
      </c>
      <c r="S4215" s="51">
        <v>20824.82</v>
      </c>
      <c r="T4215" s="51">
        <v>25704.11</v>
      </c>
      <c r="U4215" s="51">
        <v>2019</v>
      </c>
    </row>
    <row r="4216" spans="1:21" ht="15.5">
      <c r="A4216" s="51">
        <v>544</v>
      </c>
      <c r="B4216" s="51" t="s">
        <v>1208</v>
      </c>
      <c r="C4216" s="51" t="s">
        <v>441</v>
      </c>
      <c r="D4216" s="51" t="str">
        <f t="shared" si="65"/>
        <v>GGR_NGDPLao P.D.R.</v>
      </c>
      <c r="E4216" s="51" t="s">
        <v>1209</v>
      </c>
      <c r="F4216" s="51" t="s">
        <v>438</v>
      </c>
      <c r="G4216" s="51" t="s">
        <v>439</v>
      </c>
      <c r="H4216" s="51" t="s">
        <v>392</v>
      </c>
      <c r="I4216" s="51"/>
      <c r="J4216" s="51" t="s">
        <v>442</v>
      </c>
      <c r="K4216" s="51">
        <v>22.376000000000001</v>
      </c>
      <c r="L4216" s="51">
        <v>20.209</v>
      </c>
      <c r="M4216" s="51">
        <v>21.855</v>
      </c>
      <c r="N4216" s="51">
        <v>20.212</v>
      </c>
      <c r="O4216" s="51">
        <v>16.024000000000001</v>
      </c>
      <c r="P4216" s="51">
        <v>16.074000000000002</v>
      </c>
      <c r="Q4216" s="51">
        <v>16.244</v>
      </c>
      <c r="R4216" s="51">
        <v>15.382999999999999</v>
      </c>
      <c r="S4216" s="51">
        <v>12.055</v>
      </c>
      <c r="T4216" s="51">
        <v>13.348000000000001</v>
      </c>
      <c r="U4216" s="51">
        <v>2019</v>
      </c>
    </row>
    <row r="4217" spans="1:21" ht="15.5">
      <c r="A4217" s="51">
        <v>544</v>
      </c>
      <c r="B4217" s="51" t="s">
        <v>1208</v>
      </c>
      <c r="C4217" s="51" t="s">
        <v>443</v>
      </c>
      <c r="D4217" s="51" t="str">
        <f t="shared" si="65"/>
        <v>GGXLao P.D.R.</v>
      </c>
      <c r="E4217" s="51" t="s">
        <v>1209</v>
      </c>
      <c r="F4217" s="51" t="s">
        <v>444</v>
      </c>
      <c r="G4217" s="51" t="s">
        <v>445</v>
      </c>
      <c r="H4217" s="51" t="s">
        <v>342</v>
      </c>
      <c r="I4217" s="51" t="s">
        <v>343</v>
      </c>
      <c r="J4217" s="51" t="s">
        <v>1214</v>
      </c>
      <c r="K4217" s="51">
        <v>20173.189999999999</v>
      </c>
      <c r="L4217" s="51">
        <v>22753.16</v>
      </c>
      <c r="M4217" s="51">
        <v>26685.46</v>
      </c>
      <c r="N4217" s="51">
        <v>30230.13</v>
      </c>
      <c r="O4217" s="51">
        <v>27258</v>
      </c>
      <c r="P4217" s="51">
        <v>30339.05</v>
      </c>
      <c r="Q4217" s="51">
        <v>31865.73</v>
      </c>
      <c r="R4217" s="51">
        <v>33321.089999999997</v>
      </c>
      <c r="S4217" s="51">
        <v>32113.89</v>
      </c>
      <c r="T4217" s="51">
        <v>36553.4</v>
      </c>
      <c r="U4217" s="51">
        <v>2019</v>
      </c>
    </row>
    <row r="4218" spans="1:21" ht="15.5">
      <c r="A4218" s="51">
        <v>544</v>
      </c>
      <c r="B4218" s="51" t="s">
        <v>1208</v>
      </c>
      <c r="C4218" s="51" t="s">
        <v>446</v>
      </c>
      <c r="D4218" s="51" t="str">
        <f t="shared" si="65"/>
        <v>GGX_NGDPLao P.D.R.</v>
      </c>
      <c r="E4218" s="51" t="s">
        <v>1209</v>
      </c>
      <c r="F4218" s="51" t="s">
        <v>444</v>
      </c>
      <c r="G4218" s="51" t="s">
        <v>445</v>
      </c>
      <c r="H4218" s="51" t="s">
        <v>392</v>
      </c>
      <c r="I4218" s="51"/>
      <c r="J4218" s="51" t="s">
        <v>447</v>
      </c>
      <c r="K4218" s="51">
        <v>24.719000000000001</v>
      </c>
      <c r="L4218" s="51">
        <v>24.24</v>
      </c>
      <c r="M4218" s="51">
        <v>24.986999999999998</v>
      </c>
      <c r="N4218" s="51">
        <v>25.782</v>
      </c>
      <c r="O4218" s="51">
        <v>21.085000000000001</v>
      </c>
      <c r="P4218" s="51">
        <v>21.562999999999999</v>
      </c>
      <c r="Q4218" s="51">
        <v>20.907</v>
      </c>
      <c r="R4218" s="51">
        <v>20.396000000000001</v>
      </c>
      <c r="S4218" s="51">
        <v>18.588999999999999</v>
      </c>
      <c r="T4218" s="51">
        <v>18.981999999999999</v>
      </c>
      <c r="U4218" s="51">
        <v>2019</v>
      </c>
    </row>
    <row r="4219" spans="1:21" ht="15.5">
      <c r="A4219" s="51">
        <v>544</v>
      </c>
      <c r="B4219" s="51" t="s">
        <v>1208</v>
      </c>
      <c r="C4219" s="51" t="s">
        <v>448</v>
      </c>
      <c r="D4219" s="51" t="str">
        <f t="shared" si="65"/>
        <v>GGXCNLLao P.D.R.</v>
      </c>
      <c r="E4219" s="51" t="s">
        <v>1209</v>
      </c>
      <c r="F4219" s="51" t="s">
        <v>449</v>
      </c>
      <c r="G4219" s="51" t="s">
        <v>450</v>
      </c>
      <c r="H4219" s="51" t="s">
        <v>342</v>
      </c>
      <c r="I4219" s="51" t="s">
        <v>343</v>
      </c>
      <c r="J4219" s="51" t="s">
        <v>1214</v>
      </c>
      <c r="K4219" s="51">
        <v>-1912.3</v>
      </c>
      <c r="L4219" s="51">
        <v>-3783.5</v>
      </c>
      <c r="M4219" s="51">
        <v>-3345.14</v>
      </c>
      <c r="N4219" s="51">
        <v>-6531.34</v>
      </c>
      <c r="O4219" s="51">
        <v>-6541.68</v>
      </c>
      <c r="P4219" s="51">
        <v>-7723.56</v>
      </c>
      <c r="Q4219" s="51">
        <v>-7107.39</v>
      </c>
      <c r="R4219" s="51">
        <v>-8189.42</v>
      </c>
      <c r="S4219" s="51">
        <v>-11289.07</v>
      </c>
      <c r="T4219" s="51">
        <v>-10849.3</v>
      </c>
      <c r="U4219" s="51">
        <v>2019</v>
      </c>
    </row>
    <row r="4220" spans="1:21" ht="15.5">
      <c r="A4220" s="51">
        <v>544</v>
      </c>
      <c r="B4220" s="51" t="s">
        <v>1208</v>
      </c>
      <c r="C4220" s="51" t="s">
        <v>451</v>
      </c>
      <c r="D4220" s="51" t="str">
        <f t="shared" si="65"/>
        <v>GGXCNL_NGDPLao P.D.R.</v>
      </c>
      <c r="E4220" s="51" t="s">
        <v>1209</v>
      </c>
      <c r="F4220" s="51" t="s">
        <v>449</v>
      </c>
      <c r="G4220" s="51" t="s">
        <v>450</v>
      </c>
      <c r="H4220" s="51" t="s">
        <v>392</v>
      </c>
      <c r="I4220" s="51"/>
      <c r="J4220" s="51" t="s">
        <v>452</v>
      </c>
      <c r="K4220" s="51">
        <v>-2.343</v>
      </c>
      <c r="L4220" s="51">
        <v>-4.0309999999999997</v>
      </c>
      <c r="M4220" s="51">
        <v>-3.1320000000000001</v>
      </c>
      <c r="N4220" s="51">
        <v>-5.57</v>
      </c>
      <c r="O4220" s="51">
        <v>-5.0599999999999996</v>
      </c>
      <c r="P4220" s="51">
        <v>-5.4889999999999999</v>
      </c>
      <c r="Q4220" s="51">
        <v>-4.6630000000000003</v>
      </c>
      <c r="R4220" s="51">
        <v>-5.0129999999999999</v>
      </c>
      <c r="S4220" s="51">
        <v>-6.5350000000000001</v>
      </c>
      <c r="T4220" s="51">
        <v>-5.6340000000000003</v>
      </c>
      <c r="U4220" s="51">
        <v>2019</v>
      </c>
    </row>
    <row r="4221" spans="1:21" ht="15.5">
      <c r="A4221" s="51">
        <v>544</v>
      </c>
      <c r="B4221" s="51" t="s">
        <v>1208</v>
      </c>
      <c r="C4221" s="51" t="s">
        <v>453</v>
      </c>
      <c r="D4221" s="51" t="str">
        <f t="shared" si="65"/>
        <v>GGSBLao P.D.R.</v>
      </c>
      <c r="E4221" s="51" t="s">
        <v>1209</v>
      </c>
      <c r="F4221" s="51" t="s">
        <v>454</v>
      </c>
      <c r="G4221" s="51" t="s">
        <v>455</v>
      </c>
      <c r="H4221" s="51" t="s">
        <v>342</v>
      </c>
      <c r="I4221" s="51" t="s">
        <v>343</v>
      </c>
      <c r="J4221" s="51"/>
      <c r="K4221" s="51"/>
      <c r="L4221" s="51"/>
      <c r="M4221" s="51"/>
      <c r="N4221" s="51"/>
      <c r="O4221" s="51"/>
      <c r="P4221" s="51"/>
      <c r="Q4221" s="51"/>
      <c r="R4221" s="51"/>
      <c r="S4221" s="51"/>
      <c r="T4221" s="51"/>
      <c r="U4221" s="51"/>
    </row>
    <row r="4222" spans="1:21" ht="15.5">
      <c r="A4222" s="51">
        <v>544</v>
      </c>
      <c r="B4222" s="51" t="s">
        <v>1208</v>
      </c>
      <c r="C4222" s="51" t="s">
        <v>456</v>
      </c>
      <c r="D4222" s="51" t="str">
        <f t="shared" si="65"/>
        <v>GGSB_NPGDPLao P.D.R.</v>
      </c>
      <c r="E4222" s="51" t="s">
        <v>1209</v>
      </c>
      <c r="F4222" s="51" t="s">
        <v>454</v>
      </c>
      <c r="G4222" s="51" t="s">
        <v>455</v>
      </c>
      <c r="H4222" s="51" t="s">
        <v>380</v>
      </c>
      <c r="I4222" s="51"/>
      <c r="J4222" s="51"/>
      <c r="K4222" s="51"/>
      <c r="L4222" s="51"/>
      <c r="M4222" s="51"/>
      <c r="N4222" s="51"/>
      <c r="O4222" s="51"/>
      <c r="P4222" s="51"/>
      <c r="Q4222" s="51"/>
      <c r="R4222" s="51"/>
      <c r="S4222" s="51"/>
      <c r="T4222" s="51"/>
      <c r="U4222" s="51"/>
    </row>
    <row r="4223" spans="1:21" ht="15.5">
      <c r="A4223" s="51">
        <v>544</v>
      </c>
      <c r="B4223" s="51" t="s">
        <v>1208</v>
      </c>
      <c r="C4223" s="51" t="s">
        <v>457</v>
      </c>
      <c r="D4223" s="51" t="str">
        <f t="shared" si="65"/>
        <v>GGXONLBLao P.D.R.</v>
      </c>
      <c r="E4223" s="51" t="s">
        <v>1209</v>
      </c>
      <c r="F4223" s="51" t="s">
        <v>458</v>
      </c>
      <c r="G4223" s="51" t="s">
        <v>459</v>
      </c>
      <c r="H4223" s="51" t="s">
        <v>342</v>
      </c>
      <c r="I4223" s="51" t="s">
        <v>343</v>
      </c>
      <c r="J4223" s="51" t="s">
        <v>1214</v>
      </c>
      <c r="K4223" s="51">
        <v>-1355.69</v>
      </c>
      <c r="L4223" s="51">
        <v>-2960.84</v>
      </c>
      <c r="M4223" s="51">
        <v>-2577.86</v>
      </c>
      <c r="N4223" s="51">
        <v>-5634.55</v>
      </c>
      <c r="O4223" s="51">
        <v>-5383.69</v>
      </c>
      <c r="P4223" s="51">
        <v>-6427.06</v>
      </c>
      <c r="Q4223" s="51">
        <v>-5391.81</v>
      </c>
      <c r="R4223" s="51">
        <v>-6023.36</v>
      </c>
      <c r="S4223" s="51">
        <v>-7121.58</v>
      </c>
      <c r="T4223" s="51">
        <v>-6943.43</v>
      </c>
      <c r="U4223" s="51">
        <v>2019</v>
      </c>
    </row>
    <row r="4224" spans="1:21" ht="15.5">
      <c r="A4224" s="51">
        <v>544</v>
      </c>
      <c r="B4224" s="51" t="s">
        <v>1208</v>
      </c>
      <c r="C4224" s="51" t="s">
        <v>460</v>
      </c>
      <c r="D4224" s="51" t="str">
        <f t="shared" si="65"/>
        <v>GGXONLB_NGDPLao P.D.R.</v>
      </c>
      <c r="E4224" s="51" t="s">
        <v>1209</v>
      </c>
      <c r="F4224" s="51" t="s">
        <v>458</v>
      </c>
      <c r="G4224" s="51" t="s">
        <v>459</v>
      </c>
      <c r="H4224" s="51" t="s">
        <v>392</v>
      </c>
      <c r="I4224" s="51"/>
      <c r="J4224" s="51" t="s">
        <v>461</v>
      </c>
      <c r="K4224" s="51">
        <v>-1.661</v>
      </c>
      <c r="L4224" s="51">
        <v>-3.1539999999999999</v>
      </c>
      <c r="M4224" s="51">
        <v>-2.4140000000000001</v>
      </c>
      <c r="N4224" s="51">
        <v>-4.806</v>
      </c>
      <c r="O4224" s="51">
        <v>-4.1639999999999997</v>
      </c>
      <c r="P4224" s="51">
        <v>-4.5679999999999996</v>
      </c>
      <c r="Q4224" s="51">
        <v>-3.5379999999999998</v>
      </c>
      <c r="R4224" s="51">
        <v>-3.6869999999999998</v>
      </c>
      <c r="S4224" s="51">
        <v>-4.1219999999999999</v>
      </c>
      <c r="T4224" s="51">
        <v>-3.6059999999999999</v>
      </c>
      <c r="U4224" s="51">
        <v>2019</v>
      </c>
    </row>
    <row r="4225" spans="1:21" ht="15.5">
      <c r="A4225" s="51">
        <v>544</v>
      </c>
      <c r="B4225" s="51" t="s">
        <v>1208</v>
      </c>
      <c r="C4225" s="51" t="s">
        <v>462</v>
      </c>
      <c r="D4225" s="51" t="str">
        <f t="shared" si="65"/>
        <v>GGXWDNLao P.D.R.</v>
      </c>
      <c r="E4225" s="51" t="s">
        <v>1209</v>
      </c>
      <c r="F4225" s="51" t="s">
        <v>463</v>
      </c>
      <c r="G4225" s="51" t="s">
        <v>464</v>
      </c>
      <c r="H4225" s="51" t="s">
        <v>342</v>
      </c>
      <c r="I4225" s="51" t="s">
        <v>343</v>
      </c>
      <c r="J4225" s="51"/>
      <c r="K4225" s="51"/>
      <c r="L4225" s="51"/>
      <c r="M4225" s="51"/>
      <c r="N4225" s="51"/>
      <c r="O4225" s="51"/>
      <c r="P4225" s="51"/>
      <c r="Q4225" s="51"/>
      <c r="R4225" s="51"/>
      <c r="S4225" s="51"/>
      <c r="T4225" s="51"/>
      <c r="U4225" s="51"/>
    </row>
    <row r="4226" spans="1:21" ht="15.5">
      <c r="A4226" s="51">
        <v>544</v>
      </c>
      <c r="B4226" s="51" t="s">
        <v>1208</v>
      </c>
      <c r="C4226" s="51" t="s">
        <v>465</v>
      </c>
      <c r="D4226" s="51" t="str">
        <f t="shared" si="65"/>
        <v>GGXWDN_NGDPLao P.D.R.</v>
      </c>
      <c r="E4226" s="51" t="s">
        <v>1209</v>
      </c>
      <c r="F4226" s="51" t="s">
        <v>463</v>
      </c>
      <c r="G4226" s="51" t="s">
        <v>464</v>
      </c>
      <c r="H4226" s="51" t="s">
        <v>392</v>
      </c>
      <c r="I4226" s="51"/>
      <c r="J4226" s="51"/>
      <c r="K4226" s="51"/>
      <c r="L4226" s="51"/>
      <c r="M4226" s="51"/>
      <c r="N4226" s="51"/>
      <c r="O4226" s="51"/>
      <c r="P4226" s="51"/>
      <c r="Q4226" s="51"/>
      <c r="R4226" s="51"/>
      <c r="S4226" s="51"/>
      <c r="T4226" s="51"/>
      <c r="U4226" s="51"/>
    </row>
    <row r="4227" spans="1:21" ht="15.5">
      <c r="A4227" s="51">
        <v>544</v>
      </c>
      <c r="B4227" s="51" t="s">
        <v>1208</v>
      </c>
      <c r="C4227" s="51" t="s">
        <v>466</v>
      </c>
      <c r="D4227" s="51" t="str">
        <f t="shared" ref="D4227:D4290" si="66">C4227&amp;E4227</f>
        <v>GGXWDGLao P.D.R.</v>
      </c>
      <c r="E4227" s="51" t="s">
        <v>1209</v>
      </c>
      <c r="F4227" s="51" t="s">
        <v>467</v>
      </c>
      <c r="G4227" s="51" t="s">
        <v>468</v>
      </c>
      <c r="H4227" s="51" t="s">
        <v>342</v>
      </c>
      <c r="I4227" s="51" t="s">
        <v>343</v>
      </c>
      <c r="J4227" s="51" t="s">
        <v>1214</v>
      </c>
      <c r="K4227" s="51">
        <v>37624.79</v>
      </c>
      <c r="L4227" s="51">
        <v>46458.21</v>
      </c>
      <c r="M4227" s="51">
        <v>57172.98</v>
      </c>
      <c r="N4227" s="51">
        <v>62204.56</v>
      </c>
      <c r="O4227" s="51">
        <v>70423.91</v>
      </c>
      <c r="P4227" s="51">
        <v>80476.63</v>
      </c>
      <c r="Q4227" s="51">
        <v>90915.68</v>
      </c>
      <c r="R4227" s="51">
        <v>100713.64</v>
      </c>
      <c r="S4227" s="51">
        <v>117444.75</v>
      </c>
      <c r="T4227" s="51">
        <v>131500.10999999999</v>
      </c>
      <c r="U4227" s="51">
        <v>2019</v>
      </c>
    </row>
    <row r="4228" spans="1:21" ht="15.5">
      <c r="A4228" s="51">
        <v>544</v>
      </c>
      <c r="B4228" s="51" t="s">
        <v>1208</v>
      </c>
      <c r="C4228" s="51" t="s">
        <v>469</v>
      </c>
      <c r="D4228" s="51" t="str">
        <f t="shared" si="66"/>
        <v>GGXWDG_NGDPLao P.D.R.</v>
      </c>
      <c r="E4228" s="51" t="s">
        <v>1209</v>
      </c>
      <c r="F4228" s="51" t="s">
        <v>467</v>
      </c>
      <c r="G4228" s="51" t="s">
        <v>468</v>
      </c>
      <c r="H4228" s="51" t="s">
        <v>392</v>
      </c>
      <c r="I4228" s="51"/>
      <c r="J4228" s="51" t="s">
        <v>470</v>
      </c>
      <c r="K4228" s="51">
        <v>46.103000000000002</v>
      </c>
      <c r="L4228" s="51">
        <v>49.493000000000002</v>
      </c>
      <c r="M4228" s="51">
        <v>53.533999999999999</v>
      </c>
      <c r="N4228" s="51">
        <v>53.052</v>
      </c>
      <c r="O4228" s="51">
        <v>54.473999999999997</v>
      </c>
      <c r="P4228" s="51">
        <v>57.198</v>
      </c>
      <c r="Q4228" s="51">
        <v>59.65</v>
      </c>
      <c r="R4228" s="51">
        <v>61.648000000000003</v>
      </c>
      <c r="S4228" s="51">
        <v>67.983999999999995</v>
      </c>
      <c r="T4228" s="51">
        <v>68.287999999999997</v>
      </c>
      <c r="U4228" s="51">
        <v>2019</v>
      </c>
    </row>
    <row r="4229" spans="1:21" ht="15.5">
      <c r="A4229" s="51">
        <v>544</v>
      </c>
      <c r="B4229" s="51" t="s">
        <v>1208</v>
      </c>
      <c r="C4229" s="51" t="s">
        <v>471</v>
      </c>
      <c r="D4229" s="51" t="str">
        <f t="shared" si="66"/>
        <v>NGDP_FYLao P.D.R.</v>
      </c>
      <c r="E4229" s="51" t="s">
        <v>1209</v>
      </c>
      <c r="F4229" s="51" t="s">
        <v>472</v>
      </c>
      <c r="G4229" s="51" t="s">
        <v>473</v>
      </c>
      <c r="H4229" s="51" t="s">
        <v>342</v>
      </c>
      <c r="I4229" s="51" t="s">
        <v>343</v>
      </c>
      <c r="J4229" s="51" t="s">
        <v>1214</v>
      </c>
      <c r="K4229" s="51">
        <v>81609.86</v>
      </c>
      <c r="L4229" s="51">
        <v>93867.57</v>
      </c>
      <c r="M4229" s="51">
        <v>106797.29</v>
      </c>
      <c r="N4229" s="51">
        <v>117251.58</v>
      </c>
      <c r="O4229" s="51">
        <v>129279.12</v>
      </c>
      <c r="P4229" s="51">
        <v>140697.75</v>
      </c>
      <c r="Q4229" s="51">
        <v>152414</v>
      </c>
      <c r="R4229" s="51">
        <v>163369</v>
      </c>
      <c r="S4229" s="51">
        <v>172753.57</v>
      </c>
      <c r="T4229" s="51">
        <v>192565.77</v>
      </c>
      <c r="U4229" s="51">
        <v>2019</v>
      </c>
    </row>
    <row r="4230" spans="1:21" ht="15.5">
      <c r="A4230" s="51">
        <v>544</v>
      </c>
      <c r="B4230" s="51" t="s">
        <v>1208</v>
      </c>
      <c r="C4230" s="51" t="s">
        <v>474</v>
      </c>
      <c r="D4230" s="51" t="str">
        <f t="shared" si="66"/>
        <v>BCALao P.D.R.</v>
      </c>
      <c r="E4230" s="51" t="s">
        <v>1209</v>
      </c>
      <c r="F4230" s="51" t="s">
        <v>475</v>
      </c>
      <c r="G4230" s="51" t="s">
        <v>476</v>
      </c>
      <c r="H4230" s="51" t="s">
        <v>352</v>
      </c>
      <c r="I4230" s="51" t="s">
        <v>343</v>
      </c>
      <c r="J4230" s="51" t="s">
        <v>1215</v>
      </c>
      <c r="K4230" s="51">
        <v>-2.173</v>
      </c>
      <c r="L4230" s="51">
        <v>-3.1739999999999999</v>
      </c>
      <c r="M4230" s="51">
        <v>-3.0870000000000002</v>
      </c>
      <c r="N4230" s="51">
        <v>-3.22</v>
      </c>
      <c r="O4230" s="51">
        <v>-1.752</v>
      </c>
      <c r="P4230" s="51">
        <v>-1.8160000000000001</v>
      </c>
      <c r="Q4230" s="51">
        <v>-2.169</v>
      </c>
      <c r="R4230" s="51">
        <v>-1.2270000000000001</v>
      </c>
      <c r="S4230" s="51">
        <v>-1.0940000000000001</v>
      </c>
      <c r="T4230" s="51">
        <v>-1.5249999999999999</v>
      </c>
      <c r="U4230" s="51">
        <v>2019</v>
      </c>
    </row>
    <row r="4231" spans="1:21" ht="15.5">
      <c r="A4231" s="51">
        <v>544</v>
      </c>
      <c r="B4231" s="51" t="s">
        <v>1208</v>
      </c>
      <c r="C4231" s="51" t="s">
        <v>478</v>
      </c>
      <c r="D4231" s="51" t="str">
        <f t="shared" si="66"/>
        <v>BCA_NGDPDLao P.D.R.</v>
      </c>
      <c r="E4231" s="51" t="s">
        <v>1209</v>
      </c>
      <c r="F4231" s="51" t="s">
        <v>475</v>
      </c>
      <c r="G4231" s="51" t="s">
        <v>476</v>
      </c>
      <c r="H4231" s="51" t="s">
        <v>392</v>
      </c>
      <c r="I4231" s="51"/>
      <c r="J4231" s="51" t="s">
        <v>479</v>
      </c>
      <c r="K4231" s="51">
        <v>-21.317</v>
      </c>
      <c r="L4231" s="51">
        <v>-26.506</v>
      </c>
      <c r="M4231" s="51">
        <v>-23.273</v>
      </c>
      <c r="N4231" s="51">
        <v>-22.420999999999999</v>
      </c>
      <c r="O4231" s="51">
        <v>-11.016</v>
      </c>
      <c r="P4231" s="51">
        <v>-10.647</v>
      </c>
      <c r="Q4231" s="51">
        <v>-11.962999999999999</v>
      </c>
      <c r="R4231" s="51">
        <v>-6.524</v>
      </c>
      <c r="S4231" s="51">
        <v>-5.7350000000000003</v>
      </c>
      <c r="T4231" s="51">
        <v>-7.4630000000000001</v>
      </c>
      <c r="U4231" s="51">
        <v>2019</v>
      </c>
    </row>
    <row r="4232" spans="1:21" ht="15.5">
      <c r="A4232" s="51">
        <v>941</v>
      </c>
      <c r="B4232" s="51" t="s">
        <v>1216</v>
      </c>
      <c r="C4232" s="51" t="s">
        <v>338</v>
      </c>
      <c r="D4232" s="51" t="str">
        <f t="shared" si="66"/>
        <v>NGDP_RLatvia</v>
      </c>
      <c r="E4232" s="51" t="s">
        <v>51</v>
      </c>
      <c r="F4232" s="51" t="s">
        <v>340</v>
      </c>
      <c r="G4232" s="51" t="s">
        <v>341</v>
      </c>
      <c r="H4232" s="51" t="s">
        <v>342</v>
      </c>
      <c r="I4232" s="51" t="s">
        <v>343</v>
      </c>
      <c r="J4232" s="51" t="s">
        <v>1217</v>
      </c>
      <c r="K4232" s="51">
        <v>22.835999999999999</v>
      </c>
      <c r="L4232" s="51">
        <v>23.364000000000001</v>
      </c>
      <c r="M4232" s="51">
        <v>23.614999999999998</v>
      </c>
      <c r="N4232" s="51">
        <v>24.561</v>
      </c>
      <c r="O4232" s="51">
        <v>25.143999999999998</v>
      </c>
      <c r="P4232" s="51">
        <v>25.960999999999999</v>
      </c>
      <c r="Q4232" s="51">
        <v>27.006</v>
      </c>
      <c r="R4232" s="51">
        <v>27.553000000000001</v>
      </c>
      <c r="S4232" s="51">
        <v>26.555</v>
      </c>
      <c r="T4232" s="51">
        <v>27.584</v>
      </c>
      <c r="U4232" s="51">
        <v>2020</v>
      </c>
    </row>
    <row r="4233" spans="1:21" ht="15.5">
      <c r="A4233" s="51">
        <v>941</v>
      </c>
      <c r="B4233" s="51" t="s">
        <v>1216</v>
      </c>
      <c r="C4233" s="51" t="s">
        <v>345</v>
      </c>
      <c r="D4233" s="51" t="str">
        <f t="shared" si="66"/>
        <v>NGDP_RPCHLatvia</v>
      </c>
      <c r="E4233" s="51" t="s">
        <v>51</v>
      </c>
      <c r="F4233" s="51" t="s">
        <v>340</v>
      </c>
      <c r="G4233" s="51" t="s">
        <v>346</v>
      </c>
      <c r="H4233" s="51" t="s">
        <v>347</v>
      </c>
      <c r="I4233" s="51"/>
      <c r="J4233" s="51" t="s">
        <v>348</v>
      </c>
      <c r="K4233" s="51">
        <v>4.2519999999999998</v>
      </c>
      <c r="L4233" s="51">
        <v>2.31</v>
      </c>
      <c r="M4233" s="51">
        <v>1.0740000000000001</v>
      </c>
      <c r="N4233" s="51">
        <v>4.0069999999999997</v>
      </c>
      <c r="O4233" s="51">
        <v>2.3730000000000002</v>
      </c>
      <c r="P4233" s="51">
        <v>3.2509999999999999</v>
      </c>
      <c r="Q4233" s="51">
        <v>4.024</v>
      </c>
      <c r="R4233" s="51">
        <v>2.0270000000000001</v>
      </c>
      <c r="S4233" s="51">
        <v>-3.6240000000000001</v>
      </c>
      <c r="T4233" s="51">
        <v>3.8769999999999998</v>
      </c>
      <c r="U4233" s="51">
        <v>2020</v>
      </c>
    </row>
    <row r="4234" spans="1:21" ht="15.5">
      <c r="A4234" s="51">
        <v>941</v>
      </c>
      <c r="B4234" s="51" t="s">
        <v>1216</v>
      </c>
      <c r="C4234" s="51" t="s">
        <v>349</v>
      </c>
      <c r="D4234" s="51" t="str">
        <f t="shared" si="66"/>
        <v>NGDPLatvia</v>
      </c>
      <c r="E4234" s="51" t="s">
        <v>51</v>
      </c>
      <c r="F4234" s="51" t="s">
        <v>155</v>
      </c>
      <c r="G4234" s="51" t="s">
        <v>350</v>
      </c>
      <c r="H4234" s="51" t="s">
        <v>342</v>
      </c>
      <c r="I4234" s="51" t="s">
        <v>343</v>
      </c>
      <c r="J4234" s="51" t="s">
        <v>1217</v>
      </c>
      <c r="K4234" s="51">
        <v>22.045000000000002</v>
      </c>
      <c r="L4234" s="51">
        <v>22.923999999999999</v>
      </c>
      <c r="M4234" s="51">
        <v>23.614000000000001</v>
      </c>
      <c r="N4234" s="51">
        <v>24.561</v>
      </c>
      <c r="O4234" s="51">
        <v>25.36</v>
      </c>
      <c r="P4234" s="51">
        <v>26.962</v>
      </c>
      <c r="Q4234" s="51">
        <v>29.143000000000001</v>
      </c>
      <c r="R4234" s="51">
        <v>30.420999999999999</v>
      </c>
      <c r="S4234" s="51">
        <v>29.334</v>
      </c>
      <c r="T4234" s="51">
        <v>30.957000000000001</v>
      </c>
      <c r="U4234" s="51">
        <v>2020</v>
      </c>
    </row>
    <row r="4235" spans="1:21" ht="15.5">
      <c r="A4235" s="51">
        <v>941</v>
      </c>
      <c r="B4235" s="51" t="s">
        <v>1216</v>
      </c>
      <c r="C4235" s="51" t="s">
        <v>157</v>
      </c>
      <c r="D4235" s="51" t="str">
        <f t="shared" si="66"/>
        <v>NGDPDLatvia</v>
      </c>
      <c r="E4235" s="51" t="s">
        <v>51</v>
      </c>
      <c r="F4235" s="51" t="s">
        <v>155</v>
      </c>
      <c r="G4235" s="51" t="s">
        <v>351</v>
      </c>
      <c r="H4235" s="51" t="s">
        <v>352</v>
      </c>
      <c r="I4235" s="51" t="s">
        <v>343</v>
      </c>
      <c r="J4235" s="51" t="s">
        <v>353</v>
      </c>
      <c r="K4235" s="51">
        <v>28.346</v>
      </c>
      <c r="L4235" s="51">
        <v>30.442</v>
      </c>
      <c r="M4235" s="51">
        <v>31.379000000000001</v>
      </c>
      <c r="N4235" s="51">
        <v>27.253</v>
      </c>
      <c r="O4235" s="51">
        <v>28.064</v>
      </c>
      <c r="P4235" s="51">
        <v>30.448</v>
      </c>
      <c r="Q4235" s="51">
        <v>34.432000000000002</v>
      </c>
      <c r="R4235" s="51">
        <v>34.058999999999997</v>
      </c>
      <c r="S4235" s="51">
        <v>33.478000000000002</v>
      </c>
      <c r="T4235" s="51">
        <v>37.72</v>
      </c>
      <c r="U4235" s="51">
        <v>2020</v>
      </c>
    </row>
    <row r="4236" spans="1:21" ht="15.5">
      <c r="A4236" s="51">
        <v>941</v>
      </c>
      <c r="B4236" s="51" t="s">
        <v>1216</v>
      </c>
      <c r="C4236" s="51" t="s">
        <v>354</v>
      </c>
      <c r="D4236" s="51" t="str">
        <f t="shared" si="66"/>
        <v>PPPGDPLatvia</v>
      </c>
      <c r="E4236" s="51" t="s">
        <v>51</v>
      </c>
      <c r="F4236" s="51" t="s">
        <v>155</v>
      </c>
      <c r="G4236" s="51" t="s">
        <v>355</v>
      </c>
      <c r="H4236" s="51" t="s">
        <v>356</v>
      </c>
      <c r="I4236" s="51" t="s">
        <v>343</v>
      </c>
      <c r="J4236" s="51" t="s">
        <v>353</v>
      </c>
      <c r="K4236" s="51">
        <v>43.55</v>
      </c>
      <c r="L4236" s="51">
        <v>45.914000000000001</v>
      </c>
      <c r="M4236" s="51">
        <v>47.459000000000003</v>
      </c>
      <c r="N4236" s="51">
        <v>49.375</v>
      </c>
      <c r="O4236" s="51">
        <v>52.334000000000003</v>
      </c>
      <c r="P4236" s="51">
        <v>55.671999999999997</v>
      </c>
      <c r="Q4236" s="51">
        <v>59.302999999999997</v>
      </c>
      <c r="R4236" s="51">
        <v>61.585000000000001</v>
      </c>
      <c r="S4236" s="51">
        <v>60.073</v>
      </c>
      <c r="T4236" s="51">
        <v>63.539000000000001</v>
      </c>
      <c r="U4236" s="51">
        <v>2020</v>
      </c>
    </row>
    <row r="4237" spans="1:21" ht="15.5">
      <c r="A4237" s="51">
        <v>941</v>
      </c>
      <c r="B4237" s="51" t="s">
        <v>1216</v>
      </c>
      <c r="C4237" s="51" t="s">
        <v>357</v>
      </c>
      <c r="D4237" s="51" t="str">
        <f t="shared" si="66"/>
        <v>NGDP_DLatvia</v>
      </c>
      <c r="E4237" s="51" t="s">
        <v>51</v>
      </c>
      <c r="F4237" s="51" t="s">
        <v>358</v>
      </c>
      <c r="G4237" s="51" t="s">
        <v>359</v>
      </c>
      <c r="H4237" s="51" t="s">
        <v>360</v>
      </c>
      <c r="I4237" s="51"/>
      <c r="J4237" s="51" t="s">
        <v>361</v>
      </c>
      <c r="K4237" s="51">
        <v>96.534999999999997</v>
      </c>
      <c r="L4237" s="51">
        <v>98.116</v>
      </c>
      <c r="M4237" s="51">
        <v>99.997</v>
      </c>
      <c r="N4237" s="51">
        <v>100</v>
      </c>
      <c r="O4237" s="51">
        <v>100.861</v>
      </c>
      <c r="P4237" s="51">
        <v>103.857</v>
      </c>
      <c r="Q4237" s="51">
        <v>107.91200000000001</v>
      </c>
      <c r="R4237" s="51">
        <v>110.408</v>
      </c>
      <c r="S4237" s="51">
        <v>110.46599999999999</v>
      </c>
      <c r="T4237" s="51">
        <v>112.229</v>
      </c>
      <c r="U4237" s="51">
        <v>2020</v>
      </c>
    </row>
    <row r="4238" spans="1:21" ht="15.5">
      <c r="A4238" s="51">
        <v>941</v>
      </c>
      <c r="B4238" s="51" t="s">
        <v>1216</v>
      </c>
      <c r="C4238" s="51" t="s">
        <v>362</v>
      </c>
      <c r="D4238" s="51" t="str">
        <f t="shared" si="66"/>
        <v>NGDPRPCLatvia</v>
      </c>
      <c r="E4238" s="51" t="s">
        <v>51</v>
      </c>
      <c r="F4238" s="51" t="s">
        <v>363</v>
      </c>
      <c r="G4238" s="51" t="s">
        <v>364</v>
      </c>
      <c r="H4238" s="51" t="s">
        <v>342</v>
      </c>
      <c r="I4238" s="51" t="s">
        <v>333</v>
      </c>
      <c r="J4238" s="51" t="s">
        <v>365</v>
      </c>
      <c r="K4238" s="51">
        <v>11167.9</v>
      </c>
      <c r="L4238" s="51">
        <v>11544.39</v>
      </c>
      <c r="M4238" s="51">
        <v>11798.68</v>
      </c>
      <c r="N4238" s="51">
        <v>12366.41</v>
      </c>
      <c r="O4238" s="51">
        <v>12770.06</v>
      </c>
      <c r="P4238" s="51">
        <v>13312.56</v>
      </c>
      <c r="Q4238" s="51">
        <v>13960.96</v>
      </c>
      <c r="R4238" s="51">
        <v>14350.88</v>
      </c>
      <c r="S4238" s="51">
        <v>13928.35</v>
      </c>
      <c r="T4238" s="51">
        <v>14497.34</v>
      </c>
      <c r="U4238" s="51">
        <v>2019</v>
      </c>
    </row>
    <row r="4239" spans="1:21" ht="15.5">
      <c r="A4239" s="51">
        <v>941</v>
      </c>
      <c r="B4239" s="51" t="s">
        <v>1216</v>
      </c>
      <c r="C4239" s="51" t="s">
        <v>366</v>
      </c>
      <c r="D4239" s="51" t="str">
        <f t="shared" si="66"/>
        <v>NGDPRPPPPCLatvia</v>
      </c>
      <c r="E4239" s="51" t="s">
        <v>51</v>
      </c>
      <c r="F4239" s="51" t="s">
        <v>363</v>
      </c>
      <c r="G4239" s="51" t="s">
        <v>367</v>
      </c>
      <c r="H4239" s="51" t="s">
        <v>368</v>
      </c>
      <c r="I4239" s="51" t="s">
        <v>333</v>
      </c>
      <c r="J4239" s="51" t="s">
        <v>365</v>
      </c>
      <c r="K4239" s="51">
        <v>23948.9</v>
      </c>
      <c r="L4239" s="51">
        <v>24756.26</v>
      </c>
      <c r="M4239" s="51">
        <v>25301.55</v>
      </c>
      <c r="N4239" s="51">
        <v>26519.03</v>
      </c>
      <c r="O4239" s="51">
        <v>27384.62</v>
      </c>
      <c r="P4239" s="51">
        <v>28547.99</v>
      </c>
      <c r="Q4239" s="51">
        <v>29938.45</v>
      </c>
      <c r="R4239" s="51">
        <v>30774.61</v>
      </c>
      <c r="S4239" s="51">
        <v>29868.51</v>
      </c>
      <c r="T4239" s="51">
        <v>31088.69</v>
      </c>
      <c r="U4239" s="51">
        <v>2019</v>
      </c>
    </row>
    <row r="4240" spans="1:21" ht="15.5">
      <c r="A4240" s="51">
        <v>941</v>
      </c>
      <c r="B4240" s="51" t="s">
        <v>1216</v>
      </c>
      <c r="C4240" s="51" t="s">
        <v>369</v>
      </c>
      <c r="D4240" s="51" t="str">
        <f t="shared" si="66"/>
        <v>NGDPPCLatvia</v>
      </c>
      <c r="E4240" s="51" t="s">
        <v>51</v>
      </c>
      <c r="F4240" s="51" t="s">
        <v>370</v>
      </c>
      <c r="G4240" s="51" t="s">
        <v>371</v>
      </c>
      <c r="H4240" s="51" t="s">
        <v>342</v>
      </c>
      <c r="I4240" s="51" t="s">
        <v>333</v>
      </c>
      <c r="J4240" s="51" t="s">
        <v>372</v>
      </c>
      <c r="K4240" s="51">
        <v>10780.94</v>
      </c>
      <c r="L4240" s="51">
        <v>11326.92</v>
      </c>
      <c r="M4240" s="51">
        <v>11798.29</v>
      </c>
      <c r="N4240" s="51">
        <v>12366.41</v>
      </c>
      <c r="O4240" s="51">
        <v>12880.06</v>
      </c>
      <c r="P4240" s="51">
        <v>13825.98</v>
      </c>
      <c r="Q4240" s="51">
        <v>15065.58</v>
      </c>
      <c r="R4240" s="51">
        <v>15844.5</v>
      </c>
      <c r="S4240" s="51">
        <v>15386.08</v>
      </c>
      <c r="T4240" s="51">
        <v>16270.17</v>
      </c>
      <c r="U4240" s="51">
        <v>2019</v>
      </c>
    </row>
    <row r="4241" spans="1:21" ht="15.5">
      <c r="A4241" s="51">
        <v>941</v>
      </c>
      <c r="B4241" s="51" t="s">
        <v>1216</v>
      </c>
      <c r="C4241" s="51" t="s">
        <v>373</v>
      </c>
      <c r="D4241" s="51" t="str">
        <f t="shared" si="66"/>
        <v>NGDPDPCLatvia</v>
      </c>
      <c r="E4241" s="51" t="s">
        <v>51</v>
      </c>
      <c r="F4241" s="51" t="s">
        <v>370</v>
      </c>
      <c r="G4241" s="51" t="s">
        <v>374</v>
      </c>
      <c r="H4241" s="51" t="s">
        <v>352</v>
      </c>
      <c r="I4241" s="51" t="s">
        <v>333</v>
      </c>
      <c r="J4241" s="51" t="s">
        <v>372</v>
      </c>
      <c r="K4241" s="51">
        <v>13862.39</v>
      </c>
      <c r="L4241" s="51">
        <v>15041.85</v>
      </c>
      <c r="M4241" s="51">
        <v>15678.08</v>
      </c>
      <c r="N4241" s="51">
        <v>13722.08</v>
      </c>
      <c r="O4241" s="51">
        <v>14253.04</v>
      </c>
      <c r="P4241" s="51">
        <v>15613.44</v>
      </c>
      <c r="Q4241" s="51">
        <v>17799.830000000002</v>
      </c>
      <c r="R4241" s="51">
        <v>17739.47</v>
      </c>
      <c r="S4241" s="51">
        <v>17559.86</v>
      </c>
      <c r="T4241" s="51">
        <v>19824.23</v>
      </c>
      <c r="U4241" s="51">
        <v>2019</v>
      </c>
    </row>
    <row r="4242" spans="1:21" ht="15.5">
      <c r="A4242" s="51">
        <v>941</v>
      </c>
      <c r="B4242" s="51" t="s">
        <v>1216</v>
      </c>
      <c r="C4242" s="51" t="s">
        <v>375</v>
      </c>
      <c r="D4242" s="51" t="str">
        <f t="shared" si="66"/>
        <v>PPPPCLatvia</v>
      </c>
      <c r="E4242" s="51" t="s">
        <v>51</v>
      </c>
      <c r="F4242" s="51" t="s">
        <v>370</v>
      </c>
      <c r="G4242" s="51" t="s">
        <v>376</v>
      </c>
      <c r="H4242" s="51" t="s">
        <v>356</v>
      </c>
      <c r="I4242" s="51" t="s">
        <v>333</v>
      </c>
      <c r="J4242" s="51" t="s">
        <v>372</v>
      </c>
      <c r="K4242" s="51">
        <v>21297.73</v>
      </c>
      <c r="L4242" s="51">
        <v>22686.91</v>
      </c>
      <c r="M4242" s="51">
        <v>23712.31</v>
      </c>
      <c r="N4242" s="51">
        <v>24860.35</v>
      </c>
      <c r="O4242" s="51">
        <v>26579.69</v>
      </c>
      <c r="P4242" s="51">
        <v>28547.99</v>
      </c>
      <c r="Q4242" s="51">
        <v>30657.26</v>
      </c>
      <c r="R4242" s="51">
        <v>32076.080000000002</v>
      </c>
      <c r="S4242" s="51">
        <v>31509.06</v>
      </c>
      <c r="T4242" s="51">
        <v>33393.89</v>
      </c>
      <c r="U4242" s="51">
        <v>2019</v>
      </c>
    </row>
    <row r="4243" spans="1:21" ht="15.5">
      <c r="A4243" s="51">
        <v>941</v>
      </c>
      <c r="B4243" s="51" t="s">
        <v>1216</v>
      </c>
      <c r="C4243" s="51" t="s">
        <v>377</v>
      </c>
      <c r="D4243" s="51" t="str">
        <f t="shared" si="66"/>
        <v>NGAP_NPGDPLatvia</v>
      </c>
      <c r="E4243" s="51" t="s">
        <v>51</v>
      </c>
      <c r="F4243" s="51" t="s">
        <v>378</v>
      </c>
      <c r="G4243" s="51" t="s">
        <v>379</v>
      </c>
      <c r="H4243" s="51" t="s">
        <v>380</v>
      </c>
      <c r="I4243" s="51"/>
      <c r="J4243" s="51"/>
      <c r="K4243" s="51"/>
      <c r="L4243" s="51"/>
      <c r="M4243" s="51"/>
      <c r="N4243" s="51"/>
      <c r="O4243" s="51"/>
      <c r="P4243" s="51"/>
      <c r="Q4243" s="51"/>
      <c r="R4243" s="51"/>
      <c r="S4243" s="51"/>
      <c r="T4243" s="51"/>
      <c r="U4243" s="51"/>
    </row>
    <row r="4244" spans="1:21" ht="15.5">
      <c r="A4244" s="51">
        <v>941</v>
      </c>
      <c r="B4244" s="51" t="s">
        <v>1216</v>
      </c>
      <c r="C4244" s="51" t="s">
        <v>381</v>
      </c>
      <c r="D4244" s="51" t="str">
        <f t="shared" si="66"/>
        <v>PPPSHLatvia</v>
      </c>
      <c r="E4244" s="51" t="s">
        <v>51</v>
      </c>
      <c r="F4244" s="51" t="s">
        <v>382</v>
      </c>
      <c r="G4244" s="51" t="s">
        <v>383</v>
      </c>
      <c r="H4244" s="51" t="s">
        <v>384</v>
      </c>
      <c r="I4244" s="51"/>
      <c r="J4244" s="51" t="s">
        <v>353</v>
      </c>
      <c r="K4244" s="51">
        <v>4.2999999999999997E-2</v>
      </c>
      <c r="L4244" s="51">
        <v>4.3999999999999997E-2</v>
      </c>
      <c r="M4244" s="51">
        <v>4.3999999999999997E-2</v>
      </c>
      <c r="N4244" s="51">
        <v>4.3999999999999997E-2</v>
      </c>
      <c r="O4244" s="51">
        <v>4.4999999999999998E-2</v>
      </c>
      <c r="P4244" s="51">
        <v>4.5999999999999999E-2</v>
      </c>
      <c r="Q4244" s="51">
        <v>4.5999999999999999E-2</v>
      </c>
      <c r="R4244" s="51">
        <v>4.5999999999999999E-2</v>
      </c>
      <c r="S4244" s="51">
        <v>4.5999999999999999E-2</v>
      </c>
      <c r="T4244" s="51">
        <v>4.4999999999999998E-2</v>
      </c>
      <c r="U4244" s="51">
        <v>2020</v>
      </c>
    </row>
    <row r="4245" spans="1:21" ht="15.5">
      <c r="A4245" s="51">
        <v>941</v>
      </c>
      <c r="B4245" s="51" t="s">
        <v>1216</v>
      </c>
      <c r="C4245" s="51" t="s">
        <v>385</v>
      </c>
      <c r="D4245" s="51" t="str">
        <f t="shared" si="66"/>
        <v>PPPEXLatvia</v>
      </c>
      <c r="E4245" s="51" t="s">
        <v>51</v>
      </c>
      <c r="F4245" s="51" t="s">
        <v>386</v>
      </c>
      <c r="G4245" s="51" t="s">
        <v>387</v>
      </c>
      <c r="H4245" s="51" t="s">
        <v>388</v>
      </c>
      <c r="I4245" s="51"/>
      <c r="J4245" s="51" t="s">
        <v>353</v>
      </c>
      <c r="K4245" s="51">
        <v>0.50600000000000001</v>
      </c>
      <c r="L4245" s="51">
        <v>0.499</v>
      </c>
      <c r="M4245" s="51">
        <v>0.498</v>
      </c>
      <c r="N4245" s="51">
        <v>0.497</v>
      </c>
      <c r="O4245" s="51">
        <v>0.48499999999999999</v>
      </c>
      <c r="P4245" s="51">
        <v>0.48399999999999999</v>
      </c>
      <c r="Q4245" s="51">
        <v>0.49099999999999999</v>
      </c>
      <c r="R4245" s="51">
        <v>0.49399999999999999</v>
      </c>
      <c r="S4245" s="51">
        <v>0.48799999999999999</v>
      </c>
      <c r="T4245" s="51">
        <v>0.48699999999999999</v>
      </c>
      <c r="U4245" s="51">
        <v>2020</v>
      </c>
    </row>
    <row r="4246" spans="1:21" ht="15.5">
      <c r="A4246" s="51">
        <v>941</v>
      </c>
      <c r="B4246" s="51" t="s">
        <v>1216</v>
      </c>
      <c r="C4246" s="51" t="s">
        <v>389</v>
      </c>
      <c r="D4246" s="51" t="str">
        <f t="shared" si="66"/>
        <v>NID_NGDPLatvia</v>
      </c>
      <c r="E4246" s="51" t="s">
        <v>51</v>
      </c>
      <c r="F4246" s="51" t="s">
        <v>390</v>
      </c>
      <c r="G4246" s="51" t="s">
        <v>391</v>
      </c>
      <c r="H4246" s="51" t="s">
        <v>392</v>
      </c>
      <c r="I4246" s="51"/>
      <c r="J4246" s="51" t="s">
        <v>1217</v>
      </c>
      <c r="K4246" s="51">
        <v>27.273</v>
      </c>
      <c r="L4246" s="51">
        <v>25.064</v>
      </c>
      <c r="M4246" s="51">
        <v>24.076000000000001</v>
      </c>
      <c r="N4246" s="51">
        <v>23.84</v>
      </c>
      <c r="O4246" s="51">
        <v>21.247</v>
      </c>
      <c r="P4246" s="51">
        <v>22.143999999999998</v>
      </c>
      <c r="Q4246" s="51">
        <v>23.763000000000002</v>
      </c>
      <c r="R4246" s="51">
        <v>22.385999999999999</v>
      </c>
      <c r="S4246" s="51">
        <v>22.603000000000002</v>
      </c>
      <c r="T4246" s="51">
        <v>23.635999999999999</v>
      </c>
      <c r="U4246" s="51">
        <v>2020</v>
      </c>
    </row>
    <row r="4247" spans="1:21" ht="15.5">
      <c r="A4247" s="51">
        <v>941</v>
      </c>
      <c r="B4247" s="51" t="s">
        <v>1216</v>
      </c>
      <c r="C4247" s="51" t="s">
        <v>393</v>
      </c>
      <c r="D4247" s="51" t="str">
        <f t="shared" si="66"/>
        <v>NGSD_NGDPLatvia</v>
      </c>
      <c r="E4247" s="51" t="s">
        <v>51</v>
      </c>
      <c r="F4247" s="51" t="s">
        <v>394</v>
      </c>
      <c r="G4247" s="51" t="s">
        <v>395</v>
      </c>
      <c r="H4247" s="51" t="s">
        <v>392</v>
      </c>
      <c r="I4247" s="51"/>
      <c r="J4247" s="51" t="s">
        <v>1217</v>
      </c>
      <c r="K4247" s="51">
        <v>23.567</v>
      </c>
      <c r="L4247" s="51">
        <v>22.294</v>
      </c>
      <c r="M4247" s="51">
        <v>22.454000000000001</v>
      </c>
      <c r="N4247" s="51">
        <v>23.245999999999999</v>
      </c>
      <c r="O4247" s="51">
        <v>22.827999999999999</v>
      </c>
      <c r="P4247" s="51">
        <v>23.401</v>
      </c>
      <c r="Q4247" s="51">
        <v>23.475000000000001</v>
      </c>
      <c r="R4247" s="51">
        <v>21.738</v>
      </c>
      <c r="S4247" s="51">
        <v>25.555</v>
      </c>
      <c r="T4247" s="51">
        <v>24.177</v>
      </c>
      <c r="U4247" s="51">
        <v>2020</v>
      </c>
    </row>
    <row r="4248" spans="1:21" ht="15.5">
      <c r="A4248" s="51">
        <v>941</v>
      </c>
      <c r="B4248" s="51" t="s">
        <v>1216</v>
      </c>
      <c r="C4248" s="51" t="s">
        <v>396</v>
      </c>
      <c r="D4248" s="51" t="str">
        <f t="shared" si="66"/>
        <v>PCPILatvia</v>
      </c>
      <c r="E4248" s="51" t="s">
        <v>51</v>
      </c>
      <c r="F4248" s="51" t="s">
        <v>397</v>
      </c>
      <c r="G4248" s="51" t="s">
        <v>398</v>
      </c>
      <c r="H4248" s="51" t="s">
        <v>360</v>
      </c>
      <c r="I4248" s="51"/>
      <c r="J4248" s="51" t="s">
        <v>1218</v>
      </c>
      <c r="K4248" s="51">
        <v>99.093999999999994</v>
      </c>
      <c r="L4248" s="51">
        <v>99.105000000000004</v>
      </c>
      <c r="M4248" s="51">
        <v>99.789000000000001</v>
      </c>
      <c r="N4248" s="51">
        <v>100.002</v>
      </c>
      <c r="O4248" s="51">
        <v>100.101</v>
      </c>
      <c r="P4248" s="51">
        <v>102.998</v>
      </c>
      <c r="Q4248" s="51">
        <v>105.628</v>
      </c>
      <c r="R4248" s="51">
        <v>108.53</v>
      </c>
      <c r="S4248" s="51">
        <v>108.61799999999999</v>
      </c>
      <c r="T4248" s="51">
        <v>110.905</v>
      </c>
      <c r="U4248" s="51">
        <v>2020</v>
      </c>
    </row>
    <row r="4249" spans="1:21" ht="15.5">
      <c r="A4249" s="51">
        <v>941</v>
      </c>
      <c r="B4249" s="51" t="s">
        <v>1216</v>
      </c>
      <c r="C4249" s="51" t="s">
        <v>400</v>
      </c>
      <c r="D4249" s="51" t="str">
        <f t="shared" si="66"/>
        <v>PCPIPCHLatvia</v>
      </c>
      <c r="E4249" s="51" t="s">
        <v>51</v>
      </c>
      <c r="F4249" s="51" t="s">
        <v>397</v>
      </c>
      <c r="G4249" s="51" t="s">
        <v>401</v>
      </c>
      <c r="H4249" s="51" t="s">
        <v>347</v>
      </c>
      <c r="I4249" s="51"/>
      <c r="J4249" s="51" t="s">
        <v>402</v>
      </c>
      <c r="K4249" s="51">
        <v>2.2850000000000001</v>
      </c>
      <c r="L4249" s="51">
        <v>1.0999999999999999E-2</v>
      </c>
      <c r="M4249" s="51">
        <v>0.69</v>
      </c>
      <c r="N4249" s="51">
        <v>0.21299999999999999</v>
      </c>
      <c r="O4249" s="51">
        <v>9.9000000000000005E-2</v>
      </c>
      <c r="P4249" s="51">
        <v>2.8940000000000001</v>
      </c>
      <c r="Q4249" s="51">
        <v>2.5539999999999998</v>
      </c>
      <c r="R4249" s="51">
        <v>2.7469999999999999</v>
      </c>
      <c r="S4249" s="51">
        <v>8.1000000000000003E-2</v>
      </c>
      <c r="T4249" s="51">
        <v>2.1059999999999999</v>
      </c>
      <c r="U4249" s="51">
        <v>2020</v>
      </c>
    </row>
    <row r="4250" spans="1:21" ht="15.5">
      <c r="A4250" s="51">
        <v>941</v>
      </c>
      <c r="B4250" s="51" t="s">
        <v>1216</v>
      </c>
      <c r="C4250" s="51" t="s">
        <v>403</v>
      </c>
      <c r="D4250" s="51" t="str">
        <f t="shared" si="66"/>
        <v>PCPIELatvia</v>
      </c>
      <c r="E4250" s="51" t="s">
        <v>51</v>
      </c>
      <c r="F4250" s="51" t="s">
        <v>404</v>
      </c>
      <c r="G4250" s="51" t="s">
        <v>405</v>
      </c>
      <c r="H4250" s="51" t="s">
        <v>360</v>
      </c>
      <c r="I4250" s="51"/>
      <c r="J4250" s="51" t="s">
        <v>1218</v>
      </c>
      <c r="K4250" s="51">
        <v>99.02</v>
      </c>
      <c r="L4250" s="51">
        <v>98.62</v>
      </c>
      <c r="M4250" s="51">
        <v>98.89</v>
      </c>
      <c r="N4250" s="51">
        <v>99.29</v>
      </c>
      <c r="O4250" s="51">
        <v>101.38</v>
      </c>
      <c r="P4250" s="51">
        <v>103.57</v>
      </c>
      <c r="Q4250" s="51">
        <v>106.21</v>
      </c>
      <c r="R4250" s="51">
        <v>108.48</v>
      </c>
      <c r="S4250" s="51">
        <v>107.95</v>
      </c>
      <c r="T4250" s="51">
        <v>112.15900000000001</v>
      </c>
      <c r="U4250" s="51">
        <v>2020</v>
      </c>
    </row>
    <row r="4251" spans="1:21" ht="15.5">
      <c r="A4251" s="51">
        <v>941</v>
      </c>
      <c r="B4251" s="51" t="s">
        <v>1216</v>
      </c>
      <c r="C4251" s="51" t="s">
        <v>406</v>
      </c>
      <c r="D4251" s="51" t="str">
        <f t="shared" si="66"/>
        <v>PCPIEPCHLatvia</v>
      </c>
      <c r="E4251" s="51" t="s">
        <v>51</v>
      </c>
      <c r="F4251" s="51" t="s">
        <v>404</v>
      </c>
      <c r="G4251" s="51" t="s">
        <v>407</v>
      </c>
      <c r="H4251" s="51" t="s">
        <v>347</v>
      </c>
      <c r="I4251" s="51"/>
      <c r="J4251" s="51" t="s">
        <v>408</v>
      </c>
      <c r="K4251" s="51">
        <v>1.59</v>
      </c>
      <c r="L4251" s="51">
        <v>-0.40400000000000003</v>
      </c>
      <c r="M4251" s="51">
        <v>0.27400000000000002</v>
      </c>
      <c r="N4251" s="51">
        <v>0.40400000000000003</v>
      </c>
      <c r="O4251" s="51">
        <v>2.105</v>
      </c>
      <c r="P4251" s="51">
        <v>2.16</v>
      </c>
      <c r="Q4251" s="51">
        <v>2.5489999999999999</v>
      </c>
      <c r="R4251" s="51">
        <v>2.137</v>
      </c>
      <c r="S4251" s="51">
        <v>-0.48899999999999999</v>
      </c>
      <c r="T4251" s="51">
        <v>3.899</v>
      </c>
      <c r="U4251" s="51">
        <v>2020</v>
      </c>
    </row>
    <row r="4252" spans="1:21" ht="15.5">
      <c r="A4252" s="51">
        <v>941</v>
      </c>
      <c r="B4252" s="51" t="s">
        <v>1216</v>
      </c>
      <c r="C4252" s="51" t="s">
        <v>409</v>
      </c>
      <c r="D4252" s="51" t="str">
        <f t="shared" si="66"/>
        <v>FLIBOR6Latvia</v>
      </c>
      <c r="E4252" s="51" t="s">
        <v>51</v>
      </c>
      <c r="F4252" s="51" t="s">
        <v>410</v>
      </c>
      <c r="G4252" s="51"/>
      <c r="H4252" s="51" t="s">
        <v>384</v>
      </c>
      <c r="I4252" s="51"/>
      <c r="J4252" s="51"/>
      <c r="K4252" s="51"/>
      <c r="L4252" s="51"/>
      <c r="M4252" s="51"/>
      <c r="N4252" s="51"/>
      <c r="O4252" s="51"/>
      <c r="P4252" s="51"/>
      <c r="Q4252" s="51"/>
      <c r="R4252" s="51"/>
      <c r="S4252" s="51"/>
      <c r="T4252" s="51"/>
      <c r="U4252" s="51"/>
    </row>
    <row r="4253" spans="1:21" ht="15.5">
      <c r="A4253" s="51">
        <v>941</v>
      </c>
      <c r="B4253" s="51" t="s">
        <v>1216</v>
      </c>
      <c r="C4253" s="51" t="s">
        <v>411</v>
      </c>
      <c r="D4253" s="51" t="str">
        <f t="shared" si="66"/>
        <v>TM_RPCHLatvia</v>
      </c>
      <c r="E4253" s="51" t="s">
        <v>51</v>
      </c>
      <c r="F4253" s="51" t="s">
        <v>412</v>
      </c>
      <c r="G4253" s="51" t="s">
        <v>413</v>
      </c>
      <c r="H4253" s="51" t="s">
        <v>347</v>
      </c>
      <c r="I4253" s="51"/>
      <c r="J4253" s="51" t="s">
        <v>1219</v>
      </c>
      <c r="K4253" s="51">
        <v>5.2469999999999999</v>
      </c>
      <c r="L4253" s="51">
        <v>-0.127</v>
      </c>
      <c r="M4253" s="51">
        <v>2.9289999999999998</v>
      </c>
      <c r="N4253" s="51">
        <v>1.65</v>
      </c>
      <c r="O4253" s="51">
        <v>3.5640000000000001</v>
      </c>
      <c r="P4253" s="51">
        <v>8.56</v>
      </c>
      <c r="Q4253" s="51">
        <v>6.44</v>
      </c>
      <c r="R4253" s="51">
        <v>2.9569999999999999</v>
      </c>
      <c r="S4253" s="51">
        <v>-3.2709999999999999</v>
      </c>
      <c r="T4253" s="51">
        <v>9.6999999999999993</v>
      </c>
      <c r="U4253" s="51">
        <v>2020</v>
      </c>
    </row>
    <row r="4254" spans="1:21" ht="15.5">
      <c r="A4254" s="51">
        <v>941</v>
      </c>
      <c r="B4254" s="51" t="s">
        <v>1216</v>
      </c>
      <c r="C4254" s="51" t="s">
        <v>415</v>
      </c>
      <c r="D4254" s="51" t="str">
        <f t="shared" si="66"/>
        <v>TMG_RPCHLatvia</v>
      </c>
      <c r="E4254" s="51" t="s">
        <v>51</v>
      </c>
      <c r="F4254" s="51" t="s">
        <v>416</v>
      </c>
      <c r="G4254" s="51" t="s">
        <v>417</v>
      </c>
      <c r="H4254" s="51" t="s">
        <v>347</v>
      </c>
      <c r="I4254" s="51"/>
      <c r="J4254" s="51" t="s">
        <v>1219</v>
      </c>
      <c r="K4254" s="51">
        <v>5.2469999999999999</v>
      </c>
      <c r="L4254" s="51">
        <v>-0.127</v>
      </c>
      <c r="M4254" s="51">
        <v>2.9289999999999998</v>
      </c>
      <c r="N4254" s="51">
        <v>1.65</v>
      </c>
      <c r="O4254" s="51">
        <v>3.5640000000000001</v>
      </c>
      <c r="P4254" s="51">
        <v>8.56</v>
      </c>
      <c r="Q4254" s="51">
        <v>6.44</v>
      </c>
      <c r="R4254" s="51">
        <v>2.9569999999999999</v>
      </c>
      <c r="S4254" s="51">
        <v>-3.2709999999999999</v>
      </c>
      <c r="T4254" s="51">
        <v>9.6999999999999993</v>
      </c>
      <c r="U4254" s="51">
        <v>2020</v>
      </c>
    </row>
    <row r="4255" spans="1:21" ht="15.5">
      <c r="A4255" s="51">
        <v>941</v>
      </c>
      <c r="B4255" s="51" t="s">
        <v>1216</v>
      </c>
      <c r="C4255" s="51" t="s">
        <v>418</v>
      </c>
      <c r="D4255" s="51" t="str">
        <f t="shared" si="66"/>
        <v>TX_RPCHLatvia</v>
      </c>
      <c r="E4255" s="51" t="s">
        <v>51</v>
      </c>
      <c r="F4255" s="51" t="s">
        <v>419</v>
      </c>
      <c r="G4255" s="51" t="s">
        <v>420</v>
      </c>
      <c r="H4255" s="51" t="s">
        <v>347</v>
      </c>
      <c r="I4255" s="51"/>
      <c r="J4255" s="51" t="s">
        <v>1219</v>
      </c>
      <c r="K4255" s="51">
        <v>9.4979999999999993</v>
      </c>
      <c r="L4255" s="51">
        <v>0.65900000000000003</v>
      </c>
      <c r="M4255" s="51">
        <v>6.2359999999999998</v>
      </c>
      <c r="N4255" s="51">
        <v>2.9660000000000002</v>
      </c>
      <c r="O4255" s="51">
        <v>3.9569999999999999</v>
      </c>
      <c r="P4255" s="51">
        <v>6.3659999999999997</v>
      </c>
      <c r="Q4255" s="51">
        <v>4.3170000000000002</v>
      </c>
      <c r="R4255" s="51">
        <v>2.1120000000000001</v>
      </c>
      <c r="S4255" s="51">
        <v>-2.7050000000000001</v>
      </c>
      <c r="T4255" s="51">
        <v>4.9000000000000004</v>
      </c>
      <c r="U4255" s="51">
        <v>2020</v>
      </c>
    </row>
    <row r="4256" spans="1:21" ht="15.5">
      <c r="A4256" s="51">
        <v>941</v>
      </c>
      <c r="B4256" s="51" t="s">
        <v>1216</v>
      </c>
      <c r="C4256" s="51" t="s">
        <v>421</v>
      </c>
      <c r="D4256" s="51" t="str">
        <f t="shared" si="66"/>
        <v>TXG_RPCHLatvia</v>
      </c>
      <c r="E4256" s="51" t="s">
        <v>51</v>
      </c>
      <c r="F4256" s="51" t="s">
        <v>422</v>
      </c>
      <c r="G4256" s="51" t="s">
        <v>423</v>
      </c>
      <c r="H4256" s="51" t="s">
        <v>347</v>
      </c>
      <c r="I4256" s="51"/>
      <c r="J4256" s="51" t="s">
        <v>1219</v>
      </c>
      <c r="K4256" s="51">
        <v>9.4979999999999993</v>
      </c>
      <c r="L4256" s="51">
        <v>0.65900000000000003</v>
      </c>
      <c r="M4256" s="51">
        <v>6.2359999999999998</v>
      </c>
      <c r="N4256" s="51">
        <v>2.9660000000000002</v>
      </c>
      <c r="O4256" s="51">
        <v>3.9569999999999999</v>
      </c>
      <c r="P4256" s="51">
        <v>6.3659999999999997</v>
      </c>
      <c r="Q4256" s="51">
        <v>4.3170000000000002</v>
      </c>
      <c r="R4256" s="51">
        <v>2.1120000000000001</v>
      </c>
      <c r="S4256" s="51">
        <v>-2.7050000000000001</v>
      </c>
      <c r="T4256" s="51">
        <v>4.9000000000000004</v>
      </c>
      <c r="U4256" s="51">
        <v>2020</v>
      </c>
    </row>
    <row r="4257" spans="1:21" ht="15.5">
      <c r="A4257" s="51">
        <v>941</v>
      </c>
      <c r="B4257" s="51" t="s">
        <v>1216</v>
      </c>
      <c r="C4257" s="51" t="s">
        <v>424</v>
      </c>
      <c r="D4257" s="51" t="str">
        <f t="shared" si="66"/>
        <v>LURLatvia</v>
      </c>
      <c r="E4257" s="51" t="s">
        <v>51</v>
      </c>
      <c r="F4257" s="51" t="s">
        <v>425</v>
      </c>
      <c r="G4257" s="51" t="s">
        <v>426</v>
      </c>
      <c r="H4257" s="51" t="s">
        <v>427</v>
      </c>
      <c r="I4257" s="51"/>
      <c r="J4257" s="51" t="s">
        <v>1220</v>
      </c>
      <c r="K4257" s="51">
        <v>15.048</v>
      </c>
      <c r="L4257" s="51">
        <v>11.868</v>
      </c>
      <c r="M4257" s="51">
        <v>10.847</v>
      </c>
      <c r="N4257" s="51">
        <v>9.875</v>
      </c>
      <c r="O4257" s="51">
        <v>9.6419999999999995</v>
      </c>
      <c r="P4257" s="51">
        <v>8.7149999999999999</v>
      </c>
      <c r="Q4257" s="51">
        <v>7.415</v>
      </c>
      <c r="R4257" s="51">
        <v>6.3109999999999999</v>
      </c>
      <c r="S4257" s="51">
        <v>8.173</v>
      </c>
      <c r="T4257" s="51">
        <v>7.1760000000000002</v>
      </c>
      <c r="U4257" s="51">
        <v>2020</v>
      </c>
    </row>
    <row r="4258" spans="1:21" ht="15.5">
      <c r="A4258" s="51">
        <v>941</v>
      </c>
      <c r="B4258" s="51" t="s">
        <v>1216</v>
      </c>
      <c r="C4258" s="51" t="s">
        <v>428</v>
      </c>
      <c r="D4258" s="51" t="str">
        <f t="shared" si="66"/>
        <v>LELatvia</v>
      </c>
      <c r="E4258" s="51" t="s">
        <v>51</v>
      </c>
      <c r="F4258" s="51" t="s">
        <v>429</v>
      </c>
      <c r="G4258" s="51" t="s">
        <v>430</v>
      </c>
      <c r="H4258" s="51" t="s">
        <v>431</v>
      </c>
      <c r="I4258" s="51" t="s">
        <v>432</v>
      </c>
      <c r="J4258" s="51" t="s">
        <v>1220</v>
      </c>
      <c r="K4258" s="51">
        <v>0.876</v>
      </c>
      <c r="L4258" s="51">
        <v>0.89400000000000002</v>
      </c>
      <c r="M4258" s="51">
        <v>0.88500000000000001</v>
      </c>
      <c r="N4258" s="51">
        <v>0.89600000000000002</v>
      </c>
      <c r="O4258" s="51">
        <v>0.89300000000000002</v>
      </c>
      <c r="P4258" s="51">
        <v>0.89500000000000002</v>
      </c>
      <c r="Q4258" s="51">
        <v>0.90900000000000003</v>
      </c>
      <c r="R4258" s="51">
        <v>0.91</v>
      </c>
      <c r="S4258" s="51">
        <v>0.89300000000000002</v>
      </c>
      <c r="T4258" s="51">
        <v>0.90500000000000003</v>
      </c>
      <c r="U4258" s="51">
        <v>2020</v>
      </c>
    </row>
    <row r="4259" spans="1:21" ht="15.5">
      <c r="A4259" s="51">
        <v>941</v>
      </c>
      <c r="B4259" s="51" t="s">
        <v>1216</v>
      </c>
      <c r="C4259" s="51" t="s">
        <v>433</v>
      </c>
      <c r="D4259" s="51" t="str">
        <f t="shared" si="66"/>
        <v>LPLatvia</v>
      </c>
      <c r="E4259" s="51" t="s">
        <v>51</v>
      </c>
      <c r="F4259" s="51" t="s">
        <v>434</v>
      </c>
      <c r="G4259" s="51" t="s">
        <v>435</v>
      </c>
      <c r="H4259" s="51" t="s">
        <v>431</v>
      </c>
      <c r="I4259" s="51" t="s">
        <v>432</v>
      </c>
      <c r="J4259" s="51" t="s">
        <v>910</v>
      </c>
      <c r="K4259" s="51">
        <v>2.0449999999999999</v>
      </c>
      <c r="L4259" s="51">
        <v>2.024</v>
      </c>
      <c r="M4259" s="51">
        <v>2.0009999999999999</v>
      </c>
      <c r="N4259" s="51">
        <v>1.986</v>
      </c>
      <c r="O4259" s="51">
        <v>1.9690000000000001</v>
      </c>
      <c r="P4259" s="51">
        <v>1.95</v>
      </c>
      <c r="Q4259" s="51">
        <v>1.9339999999999999</v>
      </c>
      <c r="R4259" s="51">
        <v>1.92</v>
      </c>
      <c r="S4259" s="51">
        <v>1.907</v>
      </c>
      <c r="T4259" s="51">
        <v>1.903</v>
      </c>
      <c r="U4259" s="51">
        <v>2019</v>
      </c>
    </row>
    <row r="4260" spans="1:21" ht="15.5">
      <c r="A4260" s="51">
        <v>941</v>
      </c>
      <c r="B4260" s="51" t="s">
        <v>1216</v>
      </c>
      <c r="C4260" s="51" t="s">
        <v>437</v>
      </c>
      <c r="D4260" s="51" t="str">
        <f t="shared" si="66"/>
        <v>GGRLatvia</v>
      </c>
      <c r="E4260" s="51" t="s">
        <v>51</v>
      </c>
      <c r="F4260" s="51" t="s">
        <v>438</v>
      </c>
      <c r="G4260" s="51" t="s">
        <v>439</v>
      </c>
      <c r="H4260" s="51" t="s">
        <v>342</v>
      </c>
      <c r="I4260" s="51" t="s">
        <v>343</v>
      </c>
      <c r="J4260" s="51" t="s">
        <v>1221</v>
      </c>
      <c r="K4260" s="51">
        <v>8.1750000000000007</v>
      </c>
      <c r="L4260" s="51">
        <v>8.3640000000000008</v>
      </c>
      <c r="M4260" s="51">
        <v>8.5329999999999995</v>
      </c>
      <c r="N4260" s="51">
        <v>8.8149999999999995</v>
      </c>
      <c r="O4260" s="51">
        <v>9.0649999999999995</v>
      </c>
      <c r="P4260" s="51">
        <v>9.6240000000000006</v>
      </c>
      <c r="Q4260" s="51">
        <v>10.882999999999999</v>
      </c>
      <c r="R4260" s="51">
        <v>11.414</v>
      </c>
      <c r="S4260" s="51">
        <v>11.321</v>
      </c>
      <c r="T4260" s="51">
        <v>12.622</v>
      </c>
      <c r="U4260" s="51">
        <v>2020</v>
      </c>
    </row>
    <row r="4261" spans="1:21" ht="15.5">
      <c r="A4261" s="51">
        <v>941</v>
      </c>
      <c r="B4261" s="51" t="s">
        <v>1216</v>
      </c>
      <c r="C4261" s="51" t="s">
        <v>441</v>
      </c>
      <c r="D4261" s="51" t="str">
        <f t="shared" si="66"/>
        <v>GGR_NGDPLatvia</v>
      </c>
      <c r="E4261" s="51" t="s">
        <v>51</v>
      </c>
      <c r="F4261" s="51" t="s">
        <v>438</v>
      </c>
      <c r="G4261" s="51" t="s">
        <v>439</v>
      </c>
      <c r="H4261" s="51" t="s">
        <v>392</v>
      </c>
      <c r="I4261" s="51"/>
      <c r="J4261" s="51" t="s">
        <v>442</v>
      </c>
      <c r="K4261" s="51">
        <v>37.082999999999998</v>
      </c>
      <c r="L4261" s="51">
        <v>36.488</v>
      </c>
      <c r="M4261" s="51">
        <v>36.134</v>
      </c>
      <c r="N4261" s="51">
        <v>35.889000000000003</v>
      </c>
      <c r="O4261" s="51">
        <v>35.746000000000002</v>
      </c>
      <c r="P4261" s="51">
        <v>35.695999999999998</v>
      </c>
      <c r="Q4261" s="51">
        <v>37.344000000000001</v>
      </c>
      <c r="R4261" s="51">
        <v>37.521000000000001</v>
      </c>
      <c r="S4261" s="51">
        <v>38.591999999999999</v>
      </c>
      <c r="T4261" s="51">
        <v>40.771999999999998</v>
      </c>
      <c r="U4261" s="51">
        <v>2020</v>
      </c>
    </row>
    <row r="4262" spans="1:21" ht="15.5">
      <c r="A4262" s="51">
        <v>941</v>
      </c>
      <c r="B4262" s="51" t="s">
        <v>1216</v>
      </c>
      <c r="C4262" s="51" t="s">
        <v>443</v>
      </c>
      <c r="D4262" s="51" t="str">
        <f t="shared" si="66"/>
        <v>GGXLatvia</v>
      </c>
      <c r="E4262" s="51" t="s">
        <v>51</v>
      </c>
      <c r="F4262" s="51" t="s">
        <v>444</v>
      </c>
      <c r="G4262" s="51" t="s">
        <v>445</v>
      </c>
      <c r="H4262" s="51" t="s">
        <v>342</v>
      </c>
      <c r="I4262" s="51" t="s">
        <v>343</v>
      </c>
      <c r="J4262" s="51" t="s">
        <v>1221</v>
      </c>
      <c r="K4262" s="51">
        <v>8.1370000000000005</v>
      </c>
      <c r="L4262" s="51">
        <v>8.4920000000000009</v>
      </c>
      <c r="M4262" s="51">
        <v>8.93</v>
      </c>
      <c r="N4262" s="51">
        <v>9.1880000000000006</v>
      </c>
      <c r="O4262" s="51">
        <v>9.1649999999999991</v>
      </c>
      <c r="P4262" s="51">
        <v>9.8460000000000001</v>
      </c>
      <c r="Q4262" s="51">
        <v>11.098000000000001</v>
      </c>
      <c r="R4262" s="51">
        <v>11.531000000000001</v>
      </c>
      <c r="S4262" s="51">
        <v>12.468999999999999</v>
      </c>
      <c r="T4262" s="51">
        <v>14.699</v>
      </c>
      <c r="U4262" s="51">
        <v>2020</v>
      </c>
    </row>
    <row r="4263" spans="1:21" ht="15.5">
      <c r="A4263" s="51">
        <v>941</v>
      </c>
      <c r="B4263" s="51" t="s">
        <v>1216</v>
      </c>
      <c r="C4263" s="51" t="s">
        <v>446</v>
      </c>
      <c r="D4263" s="51" t="str">
        <f t="shared" si="66"/>
        <v>GGX_NGDPLatvia</v>
      </c>
      <c r="E4263" s="51" t="s">
        <v>51</v>
      </c>
      <c r="F4263" s="51" t="s">
        <v>444</v>
      </c>
      <c r="G4263" s="51" t="s">
        <v>445</v>
      </c>
      <c r="H4263" s="51" t="s">
        <v>392</v>
      </c>
      <c r="I4263" s="51"/>
      <c r="J4263" s="51" t="s">
        <v>447</v>
      </c>
      <c r="K4263" s="51">
        <v>36.908999999999999</v>
      </c>
      <c r="L4263" s="51">
        <v>37.043999999999997</v>
      </c>
      <c r="M4263" s="51">
        <v>37.817</v>
      </c>
      <c r="N4263" s="51">
        <v>37.409999999999997</v>
      </c>
      <c r="O4263" s="51">
        <v>36.140999999999998</v>
      </c>
      <c r="P4263" s="51">
        <v>36.518000000000001</v>
      </c>
      <c r="Q4263" s="51">
        <v>38.082000000000001</v>
      </c>
      <c r="R4263" s="51">
        <v>37.905000000000001</v>
      </c>
      <c r="S4263" s="51">
        <v>42.508000000000003</v>
      </c>
      <c r="T4263" s="51">
        <v>47.481000000000002</v>
      </c>
      <c r="U4263" s="51">
        <v>2020</v>
      </c>
    </row>
    <row r="4264" spans="1:21" ht="15.5">
      <c r="A4264" s="51">
        <v>941</v>
      </c>
      <c r="B4264" s="51" t="s">
        <v>1216</v>
      </c>
      <c r="C4264" s="51" t="s">
        <v>448</v>
      </c>
      <c r="D4264" s="51" t="str">
        <f t="shared" si="66"/>
        <v>GGXCNLLatvia</v>
      </c>
      <c r="E4264" s="51" t="s">
        <v>51</v>
      </c>
      <c r="F4264" s="51" t="s">
        <v>449</v>
      </c>
      <c r="G4264" s="51" t="s">
        <v>450</v>
      </c>
      <c r="H4264" s="51" t="s">
        <v>342</v>
      </c>
      <c r="I4264" s="51" t="s">
        <v>343</v>
      </c>
      <c r="J4264" s="51" t="s">
        <v>1221</v>
      </c>
      <c r="K4264" s="51">
        <v>3.7999999999999999E-2</v>
      </c>
      <c r="L4264" s="51">
        <v>-0.128</v>
      </c>
      <c r="M4264" s="51">
        <v>-0.39700000000000002</v>
      </c>
      <c r="N4264" s="51">
        <v>-0.374</v>
      </c>
      <c r="O4264" s="51">
        <v>-0.1</v>
      </c>
      <c r="P4264" s="51">
        <v>-0.222</v>
      </c>
      <c r="Q4264" s="51">
        <v>-0.215</v>
      </c>
      <c r="R4264" s="51">
        <v>-0.11700000000000001</v>
      </c>
      <c r="S4264" s="51">
        <v>-1.149</v>
      </c>
      <c r="T4264" s="51">
        <v>-2.077</v>
      </c>
      <c r="U4264" s="51">
        <v>2020</v>
      </c>
    </row>
    <row r="4265" spans="1:21" ht="15.5">
      <c r="A4265" s="51">
        <v>941</v>
      </c>
      <c r="B4265" s="51" t="s">
        <v>1216</v>
      </c>
      <c r="C4265" s="51" t="s">
        <v>451</v>
      </c>
      <c r="D4265" s="51" t="str">
        <f t="shared" si="66"/>
        <v>GGXCNL_NGDPLatvia</v>
      </c>
      <c r="E4265" s="51" t="s">
        <v>51</v>
      </c>
      <c r="F4265" s="51" t="s">
        <v>449</v>
      </c>
      <c r="G4265" s="51" t="s">
        <v>450</v>
      </c>
      <c r="H4265" s="51" t="s">
        <v>392</v>
      </c>
      <c r="I4265" s="51"/>
      <c r="J4265" s="51" t="s">
        <v>452</v>
      </c>
      <c r="K4265" s="51">
        <v>0.17399999999999999</v>
      </c>
      <c r="L4265" s="51">
        <v>-0.55700000000000005</v>
      </c>
      <c r="M4265" s="51">
        <v>-1.6819999999999999</v>
      </c>
      <c r="N4265" s="51">
        <v>-1.5209999999999999</v>
      </c>
      <c r="O4265" s="51">
        <v>-0.39500000000000002</v>
      </c>
      <c r="P4265" s="51">
        <v>-0.82199999999999995</v>
      </c>
      <c r="Q4265" s="51">
        <v>-0.73799999999999999</v>
      </c>
      <c r="R4265" s="51">
        <v>-0.38400000000000001</v>
      </c>
      <c r="S4265" s="51">
        <v>-3.9159999999999999</v>
      </c>
      <c r="T4265" s="51">
        <v>-6.7089999999999996</v>
      </c>
      <c r="U4265" s="51">
        <v>2020</v>
      </c>
    </row>
    <row r="4266" spans="1:21" ht="15.5">
      <c r="A4266" s="51">
        <v>941</v>
      </c>
      <c r="B4266" s="51" t="s">
        <v>1216</v>
      </c>
      <c r="C4266" s="51" t="s">
        <v>453</v>
      </c>
      <c r="D4266" s="51" t="str">
        <f t="shared" si="66"/>
        <v>GGSBLatvia</v>
      </c>
      <c r="E4266" s="51" t="s">
        <v>51</v>
      </c>
      <c r="F4266" s="51" t="s">
        <v>454</v>
      </c>
      <c r="G4266" s="51" t="s">
        <v>455</v>
      </c>
      <c r="H4266" s="51" t="s">
        <v>342</v>
      </c>
      <c r="I4266" s="51" t="s">
        <v>343</v>
      </c>
      <c r="J4266" s="51" t="s">
        <v>1221</v>
      </c>
      <c r="K4266" s="51">
        <v>-8.7999999999999995E-2</v>
      </c>
      <c r="L4266" s="51">
        <v>-0.33400000000000002</v>
      </c>
      <c r="M4266" s="51">
        <v>-0.22700000000000001</v>
      </c>
      <c r="N4266" s="51">
        <v>-0.371</v>
      </c>
      <c r="O4266" s="51">
        <v>-6.7000000000000004E-2</v>
      </c>
      <c r="P4266" s="51">
        <v>-0.42899999999999999</v>
      </c>
      <c r="Q4266" s="51">
        <v>-0.58599999999999997</v>
      </c>
      <c r="R4266" s="51">
        <v>-0.433</v>
      </c>
      <c r="S4266" s="51">
        <v>-1.24</v>
      </c>
      <c r="T4266" s="51">
        <v>-1.768</v>
      </c>
      <c r="U4266" s="51">
        <v>2020</v>
      </c>
    </row>
    <row r="4267" spans="1:21" ht="15.5">
      <c r="A4267" s="51">
        <v>941</v>
      </c>
      <c r="B4267" s="51" t="s">
        <v>1216</v>
      </c>
      <c r="C4267" s="51" t="s">
        <v>456</v>
      </c>
      <c r="D4267" s="51" t="str">
        <f t="shared" si="66"/>
        <v>GGSB_NPGDPLatvia</v>
      </c>
      <c r="E4267" s="51" t="s">
        <v>51</v>
      </c>
      <c r="F4267" s="51" t="s">
        <v>454</v>
      </c>
      <c r="G4267" s="51" t="s">
        <v>455</v>
      </c>
      <c r="H4267" s="51" t="s">
        <v>380</v>
      </c>
      <c r="I4267" s="51"/>
      <c r="J4267" s="51" t="s">
        <v>505</v>
      </c>
      <c r="K4267" s="51">
        <v>-0.40300000000000002</v>
      </c>
      <c r="L4267" s="51">
        <v>-1.468</v>
      </c>
      <c r="M4267" s="51">
        <v>-0.95199999999999996</v>
      </c>
      <c r="N4267" s="51">
        <v>-1.514</v>
      </c>
      <c r="O4267" s="51">
        <v>-0.26600000000000001</v>
      </c>
      <c r="P4267" s="51">
        <v>-1.6259999999999999</v>
      </c>
      <c r="Q4267" s="51">
        <v>-2.0739999999999998</v>
      </c>
      <c r="R4267" s="51">
        <v>-1.4630000000000001</v>
      </c>
      <c r="S4267" s="51">
        <v>-4.1020000000000003</v>
      </c>
      <c r="T4267" s="51">
        <v>-5.6</v>
      </c>
      <c r="U4267" s="51">
        <v>2020</v>
      </c>
    </row>
    <row r="4268" spans="1:21" ht="15.5">
      <c r="A4268" s="51">
        <v>941</v>
      </c>
      <c r="B4268" s="51" t="s">
        <v>1216</v>
      </c>
      <c r="C4268" s="51" t="s">
        <v>457</v>
      </c>
      <c r="D4268" s="51" t="str">
        <f t="shared" si="66"/>
        <v>GGXONLBLatvia</v>
      </c>
      <c r="E4268" s="51" t="s">
        <v>51</v>
      </c>
      <c r="F4268" s="51" t="s">
        <v>458</v>
      </c>
      <c r="G4268" s="51" t="s">
        <v>459</v>
      </c>
      <c r="H4268" s="51" t="s">
        <v>342</v>
      </c>
      <c r="I4268" s="51" t="s">
        <v>343</v>
      </c>
      <c r="J4268" s="51" t="s">
        <v>1221</v>
      </c>
      <c r="K4268" s="51">
        <v>0.372</v>
      </c>
      <c r="L4268" s="51">
        <v>0.20100000000000001</v>
      </c>
      <c r="M4268" s="51">
        <v>-4.7E-2</v>
      </c>
      <c r="N4268" s="51">
        <v>6.2E-2</v>
      </c>
      <c r="O4268" s="51">
        <v>0.20799999999999999</v>
      </c>
      <c r="P4268" s="51">
        <v>7.4999999999999997E-2</v>
      </c>
      <c r="Q4268" s="51">
        <v>6.0999999999999999E-2</v>
      </c>
      <c r="R4268" s="51">
        <v>0.14599999999999999</v>
      </c>
      <c r="S4268" s="51">
        <v>-0.88600000000000001</v>
      </c>
      <c r="T4268" s="51">
        <v>-1.8080000000000001</v>
      </c>
      <c r="U4268" s="51">
        <v>2020</v>
      </c>
    </row>
    <row r="4269" spans="1:21" ht="15.5">
      <c r="A4269" s="51">
        <v>941</v>
      </c>
      <c r="B4269" s="51" t="s">
        <v>1216</v>
      </c>
      <c r="C4269" s="51" t="s">
        <v>460</v>
      </c>
      <c r="D4269" s="51" t="str">
        <f t="shared" si="66"/>
        <v>GGXONLB_NGDPLatvia</v>
      </c>
      <c r="E4269" s="51" t="s">
        <v>51</v>
      </c>
      <c r="F4269" s="51" t="s">
        <v>458</v>
      </c>
      <c r="G4269" s="51" t="s">
        <v>459</v>
      </c>
      <c r="H4269" s="51" t="s">
        <v>392</v>
      </c>
      <c r="I4269" s="51"/>
      <c r="J4269" s="51" t="s">
        <v>461</v>
      </c>
      <c r="K4269" s="51">
        <v>1.6890000000000001</v>
      </c>
      <c r="L4269" s="51">
        <v>0.879</v>
      </c>
      <c r="M4269" s="51">
        <v>-0.19800000000000001</v>
      </c>
      <c r="N4269" s="51">
        <v>0.253</v>
      </c>
      <c r="O4269" s="51">
        <v>0.82199999999999995</v>
      </c>
      <c r="P4269" s="51">
        <v>0.27900000000000003</v>
      </c>
      <c r="Q4269" s="51">
        <v>0.20799999999999999</v>
      </c>
      <c r="R4269" s="51">
        <v>0.48099999999999998</v>
      </c>
      <c r="S4269" s="51">
        <v>-3.02</v>
      </c>
      <c r="T4269" s="51">
        <v>-5.8410000000000002</v>
      </c>
      <c r="U4269" s="51">
        <v>2020</v>
      </c>
    </row>
    <row r="4270" spans="1:21" ht="15.5">
      <c r="A4270" s="51">
        <v>941</v>
      </c>
      <c r="B4270" s="51" t="s">
        <v>1216</v>
      </c>
      <c r="C4270" s="51" t="s">
        <v>462</v>
      </c>
      <c r="D4270" s="51" t="str">
        <f t="shared" si="66"/>
        <v>GGXWDNLatvia</v>
      </c>
      <c r="E4270" s="51" t="s">
        <v>51</v>
      </c>
      <c r="F4270" s="51" t="s">
        <v>463</v>
      </c>
      <c r="G4270" s="51" t="s">
        <v>464</v>
      </c>
      <c r="H4270" s="51" t="s">
        <v>342</v>
      </c>
      <c r="I4270" s="51" t="s">
        <v>343</v>
      </c>
      <c r="J4270" s="51" t="s">
        <v>1221</v>
      </c>
      <c r="K4270" s="51">
        <v>6.5330000000000004</v>
      </c>
      <c r="L4270" s="51">
        <v>6.7569999999999997</v>
      </c>
      <c r="M4270" s="51">
        <v>6.9909999999999997</v>
      </c>
      <c r="N4270" s="51">
        <v>7.5529999999999999</v>
      </c>
      <c r="O4270" s="51">
        <v>7.7619999999999996</v>
      </c>
      <c r="P4270" s="51">
        <v>8.5180000000000007</v>
      </c>
      <c r="Q4270" s="51">
        <v>8.1519999999999992</v>
      </c>
      <c r="R4270" s="51">
        <v>8.6720000000000006</v>
      </c>
      <c r="S4270" s="51">
        <v>10.766</v>
      </c>
      <c r="T4270" s="51">
        <v>12.029</v>
      </c>
      <c r="U4270" s="51">
        <v>2020</v>
      </c>
    </row>
    <row r="4271" spans="1:21" ht="15.5">
      <c r="A4271" s="51">
        <v>941</v>
      </c>
      <c r="B4271" s="51" t="s">
        <v>1216</v>
      </c>
      <c r="C4271" s="51" t="s">
        <v>465</v>
      </c>
      <c r="D4271" s="51" t="str">
        <f t="shared" si="66"/>
        <v>GGXWDN_NGDPLatvia</v>
      </c>
      <c r="E4271" s="51" t="s">
        <v>51</v>
      </c>
      <c r="F4271" s="51" t="s">
        <v>463</v>
      </c>
      <c r="G4271" s="51" t="s">
        <v>464</v>
      </c>
      <c r="H4271" s="51" t="s">
        <v>392</v>
      </c>
      <c r="I4271" s="51"/>
      <c r="J4271" s="51" t="s">
        <v>487</v>
      </c>
      <c r="K4271" s="51">
        <v>29.635999999999999</v>
      </c>
      <c r="L4271" s="51">
        <v>29.478000000000002</v>
      </c>
      <c r="M4271" s="51">
        <v>29.603000000000002</v>
      </c>
      <c r="N4271" s="51">
        <v>30.754000000000001</v>
      </c>
      <c r="O4271" s="51">
        <v>30.606999999999999</v>
      </c>
      <c r="P4271" s="51">
        <v>31.591000000000001</v>
      </c>
      <c r="Q4271" s="51">
        <v>27.971</v>
      </c>
      <c r="R4271" s="51">
        <v>28.504999999999999</v>
      </c>
      <c r="S4271" s="51">
        <v>36.700000000000003</v>
      </c>
      <c r="T4271" s="51">
        <v>38.856000000000002</v>
      </c>
      <c r="U4271" s="51">
        <v>2020</v>
      </c>
    </row>
    <row r="4272" spans="1:21" ht="15.5">
      <c r="A4272" s="51">
        <v>941</v>
      </c>
      <c r="B4272" s="51" t="s">
        <v>1216</v>
      </c>
      <c r="C4272" s="51" t="s">
        <v>466</v>
      </c>
      <c r="D4272" s="51" t="str">
        <f t="shared" si="66"/>
        <v>GGXWDGLatvia</v>
      </c>
      <c r="E4272" s="51" t="s">
        <v>51</v>
      </c>
      <c r="F4272" s="51" t="s">
        <v>467</v>
      </c>
      <c r="G4272" s="51" t="s">
        <v>468</v>
      </c>
      <c r="H4272" s="51" t="s">
        <v>342</v>
      </c>
      <c r="I4272" s="51" t="s">
        <v>343</v>
      </c>
      <c r="J4272" s="51" t="s">
        <v>1221</v>
      </c>
      <c r="K4272" s="51">
        <v>9.1780000000000008</v>
      </c>
      <c r="L4272" s="51">
        <v>8.984</v>
      </c>
      <c r="M4272" s="51">
        <v>9.6690000000000005</v>
      </c>
      <c r="N4272" s="51">
        <v>8.9529999999999994</v>
      </c>
      <c r="O4272" s="51">
        <v>10.092000000000001</v>
      </c>
      <c r="P4272" s="51">
        <v>10.807</v>
      </c>
      <c r="Q4272" s="51">
        <v>10.608000000000001</v>
      </c>
      <c r="R4272" s="51">
        <v>11.247</v>
      </c>
      <c r="S4272" s="51">
        <v>13.340999999999999</v>
      </c>
      <c r="T4272" s="51">
        <v>14.603999999999999</v>
      </c>
      <c r="U4272" s="51">
        <v>2020</v>
      </c>
    </row>
    <row r="4273" spans="1:21" ht="15.5">
      <c r="A4273" s="51">
        <v>941</v>
      </c>
      <c r="B4273" s="51" t="s">
        <v>1216</v>
      </c>
      <c r="C4273" s="51" t="s">
        <v>469</v>
      </c>
      <c r="D4273" s="51" t="str">
        <f t="shared" si="66"/>
        <v>GGXWDG_NGDPLatvia</v>
      </c>
      <c r="E4273" s="51" t="s">
        <v>51</v>
      </c>
      <c r="F4273" s="51" t="s">
        <v>467</v>
      </c>
      <c r="G4273" s="51" t="s">
        <v>468</v>
      </c>
      <c r="H4273" s="51" t="s">
        <v>392</v>
      </c>
      <c r="I4273" s="51"/>
      <c r="J4273" s="51" t="s">
        <v>470</v>
      </c>
      <c r="K4273" s="51">
        <v>41.634</v>
      </c>
      <c r="L4273" s="51">
        <v>39.192999999999998</v>
      </c>
      <c r="M4273" s="51">
        <v>40.944000000000003</v>
      </c>
      <c r="N4273" s="51">
        <v>36.454000000000001</v>
      </c>
      <c r="O4273" s="51">
        <v>39.792999999999999</v>
      </c>
      <c r="P4273" s="51">
        <v>40.081000000000003</v>
      </c>
      <c r="Q4273" s="51">
        <v>36.4</v>
      </c>
      <c r="R4273" s="51">
        <v>36.970999999999997</v>
      </c>
      <c r="S4273" s="51">
        <v>45.48</v>
      </c>
      <c r="T4273" s="51">
        <v>47.174999999999997</v>
      </c>
      <c r="U4273" s="51">
        <v>2020</v>
      </c>
    </row>
    <row r="4274" spans="1:21" ht="15.5">
      <c r="A4274" s="51">
        <v>941</v>
      </c>
      <c r="B4274" s="51" t="s">
        <v>1216</v>
      </c>
      <c r="C4274" s="51" t="s">
        <v>471</v>
      </c>
      <c r="D4274" s="51" t="str">
        <f t="shared" si="66"/>
        <v>NGDP_FYLatvia</v>
      </c>
      <c r="E4274" s="51" t="s">
        <v>51</v>
      </c>
      <c r="F4274" s="51" t="s">
        <v>472</v>
      </c>
      <c r="G4274" s="51" t="s">
        <v>473</v>
      </c>
      <c r="H4274" s="51" t="s">
        <v>342</v>
      </c>
      <c r="I4274" s="51" t="s">
        <v>343</v>
      </c>
      <c r="J4274" s="51" t="s">
        <v>1221</v>
      </c>
      <c r="K4274" s="51">
        <v>22.045000000000002</v>
      </c>
      <c r="L4274" s="51">
        <v>22.923999999999999</v>
      </c>
      <c r="M4274" s="51">
        <v>23.614000000000001</v>
      </c>
      <c r="N4274" s="51">
        <v>24.561</v>
      </c>
      <c r="O4274" s="51">
        <v>25.36</v>
      </c>
      <c r="P4274" s="51">
        <v>26.962</v>
      </c>
      <c r="Q4274" s="51">
        <v>29.143000000000001</v>
      </c>
      <c r="R4274" s="51">
        <v>30.420999999999999</v>
      </c>
      <c r="S4274" s="51">
        <v>29.334</v>
      </c>
      <c r="T4274" s="51">
        <v>30.957000000000001</v>
      </c>
      <c r="U4274" s="51">
        <v>2020</v>
      </c>
    </row>
    <row r="4275" spans="1:21" ht="15.5">
      <c r="A4275" s="51">
        <v>941</v>
      </c>
      <c r="B4275" s="51" t="s">
        <v>1216</v>
      </c>
      <c r="C4275" s="51" t="s">
        <v>474</v>
      </c>
      <c r="D4275" s="51" t="str">
        <f t="shared" si="66"/>
        <v>BCALatvia</v>
      </c>
      <c r="E4275" s="51" t="s">
        <v>51</v>
      </c>
      <c r="F4275" s="51" t="s">
        <v>475</v>
      </c>
      <c r="G4275" s="51" t="s">
        <v>476</v>
      </c>
      <c r="H4275" s="51" t="s">
        <v>352</v>
      </c>
      <c r="I4275" s="51" t="s">
        <v>343</v>
      </c>
      <c r="J4275" s="51" t="s">
        <v>912</v>
      </c>
      <c r="K4275" s="51">
        <v>-1.0509999999999999</v>
      </c>
      <c r="L4275" s="51">
        <v>-0.84299999999999997</v>
      </c>
      <c r="M4275" s="51">
        <v>-0.50900000000000001</v>
      </c>
      <c r="N4275" s="51">
        <v>-0.16200000000000001</v>
      </c>
      <c r="O4275" s="51">
        <v>0.44400000000000001</v>
      </c>
      <c r="P4275" s="51">
        <v>0.38300000000000001</v>
      </c>
      <c r="Q4275" s="51">
        <v>-9.9000000000000005E-2</v>
      </c>
      <c r="R4275" s="51">
        <v>-0.221</v>
      </c>
      <c r="S4275" s="51">
        <v>0.98799999999999999</v>
      </c>
      <c r="T4275" s="51">
        <v>0.20399999999999999</v>
      </c>
      <c r="U4275" s="51">
        <v>2020</v>
      </c>
    </row>
    <row r="4276" spans="1:21" ht="15.5">
      <c r="A4276" s="51">
        <v>941</v>
      </c>
      <c r="B4276" s="51" t="s">
        <v>1216</v>
      </c>
      <c r="C4276" s="51" t="s">
        <v>478</v>
      </c>
      <c r="D4276" s="51" t="str">
        <f t="shared" si="66"/>
        <v>BCA_NGDPDLatvia</v>
      </c>
      <c r="E4276" s="51" t="s">
        <v>51</v>
      </c>
      <c r="F4276" s="51" t="s">
        <v>475</v>
      </c>
      <c r="G4276" s="51" t="s">
        <v>476</v>
      </c>
      <c r="H4276" s="51" t="s">
        <v>392</v>
      </c>
      <c r="I4276" s="51"/>
      <c r="J4276" s="51" t="s">
        <v>479</v>
      </c>
      <c r="K4276" s="51">
        <v>-3.706</v>
      </c>
      <c r="L4276" s="51">
        <v>-2.77</v>
      </c>
      <c r="M4276" s="51">
        <v>-1.6220000000000001</v>
      </c>
      <c r="N4276" s="51">
        <v>-0.59399999999999997</v>
      </c>
      <c r="O4276" s="51">
        <v>1.581</v>
      </c>
      <c r="P4276" s="51">
        <v>1.2569999999999999</v>
      </c>
      <c r="Q4276" s="51">
        <v>-0.28799999999999998</v>
      </c>
      <c r="R4276" s="51">
        <v>-0.64800000000000002</v>
      </c>
      <c r="S4276" s="51">
        <v>2.952</v>
      </c>
      <c r="T4276" s="51">
        <v>0.54100000000000004</v>
      </c>
      <c r="U4276" s="51">
        <v>2020</v>
      </c>
    </row>
    <row r="4277" spans="1:21" ht="15.5">
      <c r="A4277" s="51">
        <v>446</v>
      </c>
      <c r="B4277" s="51" t="s">
        <v>1222</v>
      </c>
      <c r="C4277" s="51" t="s">
        <v>338</v>
      </c>
      <c r="D4277" s="51" t="str">
        <f t="shared" si="66"/>
        <v>NGDP_RLebanon</v>
      </c>
      <c r="E4277" s="51" t="s">
        <v>234</v>
      </c>
      <c r="F4277" s="51" t="s">
        <v>340</v>
      </c>
      <c r="G4277" s="51" t="s">
        <v>341</v>
      </c>
      <c r="H4277" s="51" t="s">
        <v>342</v>
      </c>
      <c r="I4277" s="51" t="s">
        <v>343</v>
      </c>
      <c r="J4277" s="51" t="s">
        <v>1223</v>
      </c>
      <c r="K4277" s="51">
        <v>59941.97</v>
      </c>
      <c r="L4277" s="51">
        <v>62226.37</v>
      </c>
      <c r="M4277" s="51">
        <v>63757.99</v>
      </c>
      <c r="N4277" s="51">
        <v>63892.91</v>
      </c>
      <c r="O4277" s="51">
        <v>64870.16</v>
      </c>
      <c r="P4277" s="51">
        <v>65422.01</v>
      </c>
      <c r="Q4277" s="51">
        <v>64161.72</v>
      </c>
      <c r="R4277" s="51">
        <v>59862.89</v>
      </c>
      <c r="S4277" s="51">
        <v>44897.16</v>
      </c>
      <c r="T4277" s="51" t="s">
        <v>95</v>
      </c>
      <c r="U4277" s="51">
        <v>2018</v>
      </c>
    </row>
    <row r="4278" spans="1:21" ht="15.5">
      <c r="A4278" s="51">
        <v>446</v>
      </c>
      <c r="B4278" s="51" t="s">
        <v>1222</v>
      </c>
      <c r="C4278" s="51" t="s">
        <v>345</v>
      </c>
      <c r="D4278" s="51" t="str">
        <f t="shared" si="66"/>
        <v>NGDP_RPCHLebanon</v>
      </c>
      <c r="E4278" s="51" t="s">
        <v>234</v>
      </c>
      <c r="F4278" s="51" t="s">
        <v>340</v>
      </c>
      <c r="G4278" s="51" t="s">
        <v>346</v>
      </c>
      <c r="H4278" s="51" t="s">
        <v>347</v>
      </c>
      <c r="I4278" s="51"/>
      <c r="J4278" s="51" t="s">
        <v>348</v>
      </c>
      <c r="K4278" s="51">
        <v>2.5409999999999999</v>
      </c>
      <c r="L4278" s="51">
        <v>3.8109999999999999</v>
      </c>
      <c r="M4278" s="51">
        <v>2.4609999999999999</v>
      </c>
      <c r="N4278" s="51">
        <v>0.21199999999999999</v>
      </c>
      <c r="O4278" s="51">
        <v>1.53</v>
      </c>
      <c r="P4278" s="51">
        <v>0.85099999999999998</v>
      </c>
      <c r="Q4278" s="51">
        <v>-1.9259999999999999</v>
      </c>
      <c r="R4278" s="51">
        <v>-6.7</v>
      </c>
      <c r="S4278" s="51">
        <v>-25</v>
      </c>
      <c r="T4278" s="51" t="s">
        <v>95</v>
      </c>
      <c r="U4278" s="51">
        <v>2018</v>
      </c>
    </row>
    <row r="4279" spans="1:21" ht="15.5">
      <c r="A4279" s="51">
        <v>446</v>
      </c>
      <c r="B4279" s="51" t="s">
        <v>1222</v>
      </c>
      <c r="C4279" s="51" t="s">
        <v>349</v>
      </c>
      <c r="D4279" s="51" t="str">
        <f t="shared" si="66"/>
        <v>NGDPLebanon</v>
      </c>
      <c r="E4279" s="51" t="s">
        <v>234</v>
      </c>
      <c r="F4279" s="51" t="s">
        <v>155</v>
      </c>
      <c r="G4279" s="51" t="s">
        <v>350</v>
      </c>
      <c r="H4279" s="51" t="s">
        <v>342</v>
      </c>
      <c r="I4279" s="51" t="s">
        <v>343</v>
      </c>
      <c r="J4279" s="51" t="s">
        <v>1223</v>
      </c>
      <c r="K4279" s="51">
        <v>66384.259999999995</v>
      </c>
      <c r="L4279" s="51">
        <v>70715.820000000007</v>
      </c>
      <c r="M4279" s="51">
        <v>72562.740000000005</v>
      </c>
      <c r="N4279" s="51">
        <v>75283.61</v>
      </c>
      <c r="O4279" s="51">
        <v>77191.72</v>
      </c>
      <c r="P4279" s="51">
        <v>80109.509999999995</v>
      </c>
      <c r="Q4279" s="51">
        <v>82854.12</v>
      </c>
      <c r="R4279" s="51">
        <v>79252.11</v>
      </c>
      <c r="S4279" s="51">
        <v>95629.18</v>
      </c>
      <c r="T4279" s="51" t="s">
        <v>95</v>
      </c>
      <c r="U4279" s="51">
        <v>2018</v>
      </c>
    </row>
    <row r="4280" spans="1:21" ht="15.5">
      <c r="A4280" s="51">
        <v>446</v>
      </c>
      <c r="B4280" s="51" t="s">
        <v>1222</v>
      </c>
      <c r="C4280" s="51" t="s">
        <v>157</v>
      </c>
      <c r="D4280" s="51" t="str">
        <f t="shared" si="66"/>
        <v>NGDPDLebanon</v>
      </c>
      <c r="E4280" s="51" t="s">
        <v>234</v>
      </c>
      <c r="F4280" s="51" t="s">
        <v>155</v>
      </c>
      <c r="G4280" s="51" t="s">
        <v>351</v>
      </c>
      <c r="H4280" s="51" t="s">
        <v>352</v>
      </c>
      <c r="I4280" s="51" t="s">
        <v>343</v>
      </c>
      <c r="J4280" s="51" t="s">
        <v>353</v>
      </c>
      <c r="K4280" s="51">
        <v>44.036000000000001</v>
      </c>
      <c r="L4280" s="51">
        <v>46.908999999999999</v>
      </c>
      <c r="M4280" s="51">
        <v>48.134</v>
      </c>
      <c r="N4280" s="51">
        <v>49.939</v>
      </c>
      <c r="O4280" s="51">
        <v>51.204999999999998</v>
      </c>
      <c r="P4280" s="51">
        <v>53.140999999999998</v>
      </c>
      <c r="Q4280" s="51">
        <v>54.960999999999999</v>
      </c>
      <c r="R4280" s="51">
        <v>52.572000000000003</v>
      </c>
      <c r="S4280" s="51">
        <v>19.126000000000001</v>
      </c>
      <c r="T4280" s="51" t="s">
        <v>95</v>
      </c>
      <c r="U4280" s="51">
        <v>2018</v>
      </c>
    </row>
    <row r="4281" spans="1:21" ht="15.5">
      <c r="A4281" s="51">
        <v>446</v>
      </c>
      <c r="B4281" s="51" t="s">
        <v>1222</v>
      </c>
      <c r="C4281" s="51" t="s">
        <v>354</v>
      </c>
      <c r="D4281" s="51" t="str">
        <f t="shared" si="66"/>
        <v>PPPGDPLebanon</v>
      </c>
      <c r="E4281" s="51" t="s">
        <v>234</v>
      </c>
      <c r="F4281" s="51" t="s">
        <v>155</v>
      </c>
      <c r="G4281" s="51" t="s">
        <v>355</v>
      </c>
      <c r="H4281" s="51" t="s">
        <v>356</v>
      </c>
      <c r="I4281" s="51" t="s">
        <v>343</v>
      </c>
      <c r="J4281" s="51" t="s">
        <v>353</v>
      </c>
      <c r="K4281" s="51">
        <v>82.064999999999998</v>
      </c>
      <c r="L4281" s="51">
        <v>88.558000000000007</v>
      </c>
      <c r="M4281" s="51">
        <v>94.100999999999999</v>
      </c>
      <c r="N4281" s="51">
        <v>98.433000000000007</v>
      </c>
      <c r="O4281" s="51">
        <v>103.93600000000001</v>
      </c>
      <c r="P4281" s="51">
        <v>109.026</v>
      </c>
      <c r="Q4281" s="51">
        <v>109.49299999999999</v>
      </c>
      <c r="R4281" s="51">
        <v>103.98</v>
      </c>
      <c r="S4281" s="51">
        <v>78.930999999999997</v>
      </c>
      <c r="T4281" s="51" t="s">
        <v>95</v>
      </c>
      <c r="U4281" s="51">
        <v>2018</v>
      </c>
    </row>
    <row r="4282" spans="1:21" ht="15.5">
      <c r="A4282" s="51">
        <v>446</v>
      </c>
      <c r="B4282" s="51" t="s">
        <v>1222</v>
      </c>
      <c r="C4282" s="51" t="s">
        <v>357</v>
      </c>
      <c r="D4282" s="51" t="str">
        <f t="shared" si="66"/>
        <v>NGDP_DLebanon</v>
      </c>
      <c r="E4282" s="51" t="s">
        <v>234</v>
      </c>
      <c r="F4282" s="51" t="s">
        <v>358</v>
      </c>
      <c r="G4282" s="51" t="s">
        <v>359</v>
      </c>
      <c r="H4282" s="51" t="s">
        <v>360</v>
      </c>
      <c r="I4282" s="51"/>
      <c r="J4282" s="51" t="s">
        <v>361</v>
      </c>
      <c r="K4282" s="51">
        <v>110.748</v>
      </c>
      <c r="L4282" s="51">
        <v>113.643</v>
      </c>
      <c r="M4282" s="51">
        <v>113.81</v>
      </c>
      <c r="N4282" s="51">
        <v>117.828</v>
      </c>
      <c r="O4282" s="51">
        <v>118.994</v>
      </c>
      <c r="P4282" s="51">
        <v>122.45</v>
      </c>
      <c r="Q4282" s="51">
        <v>129.13300000000001</v>
      </c>
      <c r="R4282" s="51">
        <v>132.38900000000001</v>
      </c>
      <c r="S4282" s="51">
        <v>212.99600000000001</v>
      </c>
      <c r="T4282" s="51" t="s">
        <v>95</v>
      </c>
      <c r="U4282" s="51">
        <v>2018</v>
      </c>
    </row>
    <row r="4283" spans="1:21" ht="15.5">
      <c r="A4283" s="51">
        <v>446</v>
      </c>
      <c r="B4283" s="51" t="s">
        <v>1222</v>
      </c>
      <c r="C4283" s="51" t="s">
        <v>362</v>
      </c>
      <c r="D4283" s="51" t="str">
        <f t="shared" si="66"/>
        <v>NGDPRPCLebanon</v>
      </c>
      <c r="E4283" s="51" t="s">
        <v>234</v>
      </c>
      <c r="F4283" s="51" t="s">
        <v>363</v>
      </c>
      <c r="G4283" s="51" t="s">
        <v>364</v>
      </c>
      <c r="H4283" s="51" t="s">
        <v>342</v>
      </c>
      <c r="I4283" s="51" t="s">
        <v>333</v>
      </c>
      <c r="J4283" s="51" t="s">
        <v>365</v>
      </c>
      <c r="K4283" s="51">
        <v>10824500.560000001</v>
      </c>
      <c r="L4283" s="51">
        <v>10523626.73</v>
      </c>
      <c r="M4283" s="51">
        <v>10183280.720000001</v>
      </c>
      <c r="N4283" s="51">
        <v>9780503.3699999992</v>
      </c>
      <c r="O4283" s="51">
        <v>9661520.4900000002</v>
      </c>
      <c r="P4283" s="51">
        <v>9593552.6099999994</v>
      </c>
      <c r="Q4283" s="51">
        <v>9353827.7400000002</v>
      </c>
      <c r="R4283" s="51">
        <v>8731830.0099999998</v>
      </c>
      <c r="S4283" s="51">
        <v>6577913.0700000003</v>
      </c>
      <c r="T4283" s="51" t="s">
        <v>95</v>
      </c>
      <c r="U4283" s="51">
        <v>2012</v>
      </c>
    </row>
    <row r="4284" spans="1:21" ht="15.5">
      <c r="A4284" s="51">
        <v>446</v>
      </c>
      <c r="B4284" s="51" t="s">
        <v>1222</v>
      </c>
      <c r="C4284" s="51" t="s">
        <v>366</v>
      </c>
      <c r="D4284" s="51" t="str">
        <f t="shared" si="66"/>
        <v>NGDPRPPPPCLebanon</v>
      </c>
      <c r="E4284" s="51" t="s">
        <v>234</v>
      </c>
      <c r="F4284" s="51" t="s">
        <v>363</v>
      </c>
      <c r="G4284" s="51" t="s">
        <v>367</v>
      </c>
      <c r="H4284" s="51" t="s">
        <v>368</v>
      </c>
      <c r="I4284" s="51" t="s">
        <v>333</v>
      </c>
      <c r="J4284" s="51" t="s">
        <v>365</v>
      </c>
      <c r="K4284" s="51">
        <v>18039.03</v>
      </c>
      <c r="L4284" s="51">
        <v>17537.62</v>
      </c>
      <c r="M4284" s="51">
        <v>16970.439999999999</v>
      </c>
      <c r="N4284" s="51">
        <v>16299.21</v>
      </c>
      <c r="O4284" s="51">
        <v>16100.92</v>
      </c>
      <c r="P4284" s="51">
        <v>15987.65</v>
      </c>
      <c r="Q4284" s="51">
        <v>15588.15</v>
      </c>
      <c r="R4284" s="51">
        <v>14551.59</v>
      </c>
      <c r="S4284" s="51">
        <v>10962.09</v>
      </c>
      <c r="T4284" s="51" t="s">
        <v>95</v>
      </c>
      <c r="U4284" s="51">
        <v>2012</v>
      </c>
    </row>
    <row r="4285" spans="1:21" ht="15.5">
      <c r="A4285" s="51">
        <v>446</v>
      </c>
      <c r="B4285" s="51" t="s">
        <v>1222</v>
      </c>
      <c r="C4285" s="51" t="s">
        <v>369</v>
      </c>
      <c r="D4285" s="51" t="str">
        <f t="shared" si="66"/>
        <v>NGDPPCLebanon</v>
      </c>
      <c r="E4285" s="51" t="s">
        <v>234</v>
      </c>
      <c r="F4285" s="51" t="s">
        <v>370</v>
      </c>
      <c r="G4285" s="51" t="s">
        <v>371</v>
      </c>
      <c r="H4285" s="51" t="s">
        <v>342</v>
      </c>
      <c r="I4285" s="51" t="s">
        <v>333</v>
      </c>
      <c r="J4285" s="51" t="s">
        <v>372</v>
      </c>
      <c r="K4285" s="51">
        <v>11987867.99</v>
      </c>
      <c r="L4285" s="51">
        <v>11959349.119999999</v>
      </c>
      <c r="M4285" s="51">
        <v>11589555.26</v>
      </c>
      <c r="N4285" s="51">
        <v>11524151.810000001</v>
      </c>
      <c r="O4285" s="51">
        <v>11496647.550000001</v>
      </c>
      <c r="P4285" s="51">
        <v>11747342.779999999</v>
      </c>
      <c r="Q4285" s="51">
        <v>12078902.9</v>
      </c>
      <c r="R4285" s="51">
        <v>11560016.289999999</v>
      </c>
      <c r="S4285" s="51">
        <v>14010693.390000001</v>
      </c>
      <c r="T4285" s="51" t="s">
        <v>95</v>
      </c>
      <c r="U4285" s="51">
        <v>2012</v>
      </c>
    </row>
    <row r="4286" spans="1:21" ht="15.5">
      <c r="A4286" s="51">
        <v>446</v>
      </c>
      <c r="B4286" s="51" t="s">
        <v>1222</v>
      </c>
      <c r="C4286" s="51" t="s">
        <v>373</v>
      </c>
      <c r="D4286" s="51" t="str">
        <f t="shared" si="66"/>
        <v>NGDPDPCLebanon</v>
      </c>
      <c r="E4286" s="51" t="s">
        <v>234</v>
      </c>
      <c r="F4286" s="51" t="s">
        <v>370</v>
      </c>
      <c r="G4286" s="51" t="s">
        <v>374</v>
      </c>
      <c r="H4286" s="51" t="s">
        <v>352</v>
      </c>
      <c r="I4286" s="51" t="s">
        <v>333</v>
      </c>
      <c r="J4286" s="51" t="s">
        <v>372</v>
      </c>
      <c r="K4286" s="51">
        <v>7952.15</v>
      </c>
      <c r="L4286" s="51">
        <v>7933.23</v>
      </c>
      <c r="M4286" s="51">
        <v>7687.93</v>
      </c>
      <c r="N4286" s="51">
        <v>7644.55</v>
      </c>
      <c r="O4286" s="51">
        <v>7626.3</v>
      </c>
      <c r="P4286" s="51">
        <v>7792.6</v>
      </c>
      <c r="Q4286" s="51">
        <v>8012.54</v>
      </c>
      <c r="R4286" s="51">
        <v>7668.34</v>
      </c>
      <c r="S4286" s="51">
        <v>2802.14</v>
      </c>
      <c r="T4286" s="51" t="s">
        <v>95</v>
      </c>
      <c r="U4286" s="51">
        <v>2012</v>
      </c>
    </row>
    <row r="4287" spans="1:21" ht="15.5">
      <c r="A4287" s="51">
        <v>446</v>
      </c>
      <c r="B4287" s="51" t="s">
        <v>1222</v>
      </c>
      <c r="C4287" s="51" t="s">
        <v>375</v>
      </c>
      <c r="D4287" s="51" t="str">
        <f t="shared" si="66"/>
        <v>PPPPCLebanon</v>
      </c>
      <c r="E4287" s="51" t="s">
        <v>234</v>
      </c>
      <c r="F4287" s="51" t="s">
        <v>370</v>
      </c>
      <c r="G4287" s="51" t="s">
        <v>376</v>
      </c>
      <c r="H4287" s="51" t="s">
        <v>356</v>
      </c>
      <c r="I4287" s="51" t="s">
        <v>333</v>
      </c>
      <c r="J4287" s="51" t="s">
        <v>372</v>
      </c>
      <c r="K4287" s="51">
        <v>14819.59</v>
      </c>
      <c r="L4287" s="51">
        <v>14976.78</v>
      </c>
      <c r="M4287" s="51">
        <v>15029.61</v>
      </c>
      <c r="N4287" s="51">
        <v>15067.77</v>
      </c>
      <c r="O4287" s="51">
        <v>15479.82</v>
      </c>
      <c r="P4287" s="51">
        <v>15987.65</v>
      </c>
      <c r="Q4287" s="51">
        <v>15962.42</v>
      </c>
      <c r="R4287" s="51">
        <v>15166.99</v>
      </c>
      <c r="S4287" s="51">
        <v>11564.19</v>
      </c>
      <c r="T4287" s="51" t="s">
        <v>95</v>
      </c>
      <c r="U4287" s="51">
        <v>2012</v>
      </c>
    </row>
    <row r="4288" spans="1:21" ht="15.5">
      <c r="A4288" s="51">
        <v>446</v>
      </c>
      <c r="B4288" s="51" t="s">
        <v>1222</v>
      </c>
      <c r="C4288" s="51" t="s">
        <v>377</v>
      </c>
      <c r="D4288" s="51" t="str">
        <f t="shared" si="66"/>
        <v>NGAP_NPGDPLebanon</v>
      </c>
      <c r="E4288" s="51" t="s">
        <v>234</v>
      </c>
      <c r="F4288" s="51" t="s">
        <v>378</v>
      </c>
      <c r="G4288" s="51" t="s">
        <v>379</v>
      </c>
      <c r="H4288" s="51" t="s">
        <v>380</v>
      </c>
      <c r="I4288" s="51"/>
      <c r="J4288" s="51"/>
      <c r="K4288" s="51"/>
      <c r="L4288" s="51"/>
      <c r="M4288" s="51"/>
      <c r="N4288" s="51"/>
      <c r="O4288" s="51"/>
      <c r="P4288" s="51"/>
      <c r="Q4288" s="51"/>
      <c r="R4288" s="51"/>
      <c r="S4288" s="51"/>
      <c r="T4288" s="51"/>
      <c r="U4288" s="51"/>
    </row>
    <row r="4289" spans="1:21" ht="15.5">
      <c r="A4289" s="51">
        <v>446</v>
      </c>
      <c r="B4289" s="51" t="s">
        <v>1222</v>
      </c>
      <c r="C4289" s="51" t="s">
        <v>381</v>
      </c>
      <c r="D4289" s="51" t="str">
        <f t="shared" si="66"/>
        <v>PPPSHLebanon</v>
      </c>
      <c r="E4289" s="51" t="s">
        <v>234</v>
      </c>
      <c r="F4289" s="51" t="s">
        <v>382</v>
      </c>
      <c r="G4289" s="51" t="s">
        <v>383</v>
      </c>
      <c r="H4289" s="51" t="s">
        <v>384</v>
      </c>
      <c r="I4289" s="51"/>
      <c r="J4289" s="51" t="s">
        <v>353</v>
      </c>
      <c r="K4289" s="51">
        <v>8.2000000000000003E-2</v>
      </c>
      <c r="L4289" s="51">
        <v>8.4000000000000005E-2</v>
      </c>
      <c r="M4289" s="51">
        <v>8.5999999999999993E-2</v>
      </c>
      <c r="N4289" s="51">
        <v>8.7999999999999995E-2</v>
      </c>
      <c r="O4289" s="51">
        <v>0.09</v>
      </c>
      <c r="P4289" s="51">
        <v>0.09</v>
      </c>
      <c r="Q4289" s="51">
        <v>8.5000000000000006E-2</v>
      </c>
      <c r="R4289" s="51">
        <v>7.6999999999999999E-2</v>
      </c>
      <c r="S4289" s="51">
        <v>0.06</v>
      </c>
      <c r="T4289" s="51" t="s">
        <v>95</v>
      </c>
      <c r="U4289" s="51">
        <v>2018</v>
      </c>
    </row>
    <row r="4290" spans="1:21" ht="15.5">
      <c r="A4290" s="51">
        <v>446</v>
      </c>
      <c r="B4290" s="51" t="s">
        <v>1222</v>
      </c>
      <c r="C4290" s="51" t="s">
        <v>385</v>
      </c>
      <c r="D4290" s="51" t="str">
        <f t="shared" si="66"/>
        <v>PPPEXLebanon</v>
      </c>
      <c r="E4290" s="51" t="s">
        <v>234</v>
      </c>
      <c r="F4290" s="51" t="s">
        <v>386</v>
      </c>
      <c r="G4290" s="51" t="s">
        <v>387</v>
      </c>
      <c r="H4290" s="51" t="s">
        <v>388</v>
      </c>
      <c r="I4290" s="51"/>
      <c r="J4290" s="51" t="s">
        <v>353</v>
      </c>
      <c r="K4290" s="51">
        <v>808.92</v>
      </c>
      <c r="L4290" s="51">
        <v>798.52599999999995</v>
      </c>
      <c r="M4290" s="51">
        <v>771.11500000000001</v>
      </c>
      <c r="N4290" s="51">
        <v>764.82100000000003</v>
      </c>
      <c r="O4290" s="51">
        <v>742.68600000000004</v>
      </c>
      <c r="P4290" s="51">
        <v>734.77599999999995</v>
      </c>
      <c r="Q4290" s="51">
        <v>756.70899999999995</v>
      </c>
      <c r="R4290" s="51">
        <v>762.18299999999999</v>
      </c>
      <c r="S4290" s="51">
        <v>1211.56</v>
      </c>
      <c r="T4290" s="51" t="s">
        <v>95</v>
      </c>
      <c r="U4290" s="51">
        <v>2018</v>
      </c>
    </row>
    <row r="4291" spans="1:21" ht="15.5">
      <c r="A4291" s="51">
        <v>446</v>
      </c>
      <c r="B4291" s="51" t="s">
        <v>1222</v>
      </c>
      <c r="C4291" s="51" t="s">
        <v>389</v>
      </c>
      <c r="D4291" s="51" t="str">
        <f t="shared" ref="D4291:D4354" si="67">C4291&amp;E4291</f>
        <v>NID_NGDPLebanon</v>
      </c>
      <c r="E4291" s="51" t="s">
        <v>234</v>
      </c>
      <c r="F4291" s="51" t="s">
        <v>390</v>
      </c>
      <c r="G4291" s="51" t="s">
        <v>391</v>
      </c>
      <c r="H4291" s="51" t="s">
        <v>392</v>
      </c>
      <c r="I4291" s="51"/>
      <c r="J4291" s="51"/>
      <c r="K4291" s="51"/>
      <c r="L4291" s="51"/>
      <c r="M4291" s="51"/>
      <c r="N4291" s="51"/>
      <c r="O4291" s="51"/>
      <c r="P4291" s="51"/>
      <c r="Q4291" s="51"/>
      <c r="R4291" s="51"/>
      <c r="S4291" s="51"/>
      <c r="T4291" s="51"/>
      <c r="U4291" s="51"/>
    </row>
    <row r="4292" spans="1:21" ht="15.5">
      <c r="A4292" s="51">
        <v>446</v>
      </c>
      <c r="B4292" s="51" t="s">
        <v>1222</v>
      </c>
      <c r="C4292" s="51" t="s">
        <v>393</v>
      </c>
      <c r="D4292" s="51" t="str">
        <f t="shared" si="67"/>
        <v>NGSD_NGDPLebanon</v>
      </c>
      <c r="E4292" s="51" t="s">
        <v>234</v>
      </c>
      <c r="F4292" s="51" t="s">
        <v>394</v>
      </c>
      <c r="G4292" s="51" t="s">
        <v>395</v>
      </c>
      <c r="H4292" s="51" t="s">
        <v>392</v>
      </c>
      <c r="I4292" s="51"/>
      <c r="J4292" s="51" t="s">
        <v>1223</v>
      </c>
      <c r="K4292" s="51">
        <v>-5.0030000000000001</v>
      </c>
      <c r="L4292" s="51">
        <v>-4.7939999999999996</v>
      </c>
      <c r="M4292" s="51">
        <v>-6.2629999999999999</v>
      </c>
      <c r="N4292" s="51">
        <v>-0.315</v>
      </c>
      <c r="O4292" s="51">
        <v>-1.38</v>
      </c>
      <c r="P4292" s="51">
        <v>-4.7649999999999997</v>
      </c>
      <c r="Q4292" s="51">
        <v>-9.3650000000000002</v>
      </c>
      <c r="R4292" s="51">
        <v>-7.4850000000000003</v>
      </c>
      <c r="S4292" s="51">
        <v>-6.08</v>
      </c>
      <c r="T4292" s="51" t="s">
        <v>95</v>
      </c>
      <c r="U4292" s="51">
        <v>2018</v>
      </c>
    </row>
    <row r="4293" spans="1:21" ht="15.5">
      <c r="A4293" s="51">
        <v>446</v>
      </c>
      <c r="B4293" s="51" t="s">
        <v>1222</v>
      </c>
      <c r="C4293" s="51" t="s">
        <v>396</v>
      </c>
      <c r="D4293" s="51" t="str">
        <f t="shared" si="67"/>
        <v>PCPILebanon</v>
      </c>
      <c r="E4293" s="51" t="s">
        <v>234</v>
      </c>
      <c r="F4293" s="51" t="s">
        <v>397</v>
      </c>
      <c r="G4293" s="51" t="s">
        <v>398</v>
      </c>
      <c r="H4293" s="51" t="s">
        <v>360</v>
      </c>
      <c r="I4293" s="51"/>
      <c r="J4293" s="51" t="s">
        <v>1224</v>
      </c>
      <c r="K4293" s="51">
        <v>108.387</v>
      </c>
      <c r="L4293" s="51">
        <v>113.613</v>
      </c>
      <c r="M4293" s="51">
        <v>115.657</v>
      </c>
      <c r="N4293" s="51">
        <v>111.381</v>
      </c>
      <c r="O4293" s="51">
        <v>110.47199999999999</v>
      </c>
      <c r="P4293" s="51">
        <v>115.417</v>
      </c>
      <c r="Q4293" s="51">
        <v>120.67</v>
      </c>
      <c r="R4293" s="51">
        <v>124.164</v>
      </c>
      <c r="S4293" s="51">
        <v>233.64599999999999</v>
      </c>
      <c r="T4293" s="51" t="s">
        <v>95</v>
      </c>
      <c r="U4293" s="51">
        <v>2020</v>
      </c>
    </row>
    <row r="4294" spans="1:21" ht="15.5">
      <c r="A4294" s="51">
        <v>446</v>
      </c>
      <c r="B4294" s="51" t="s">
        <v>1222</v>
      </c>
      <c r="C4294" s="51" t="s">
        <v>400</v>
      </c>
      <c r="D4294" s="51" t="str">
        <f t="shared" si="67"/>
        <v>PCPIPCHLebanon</v>
      </c>
      <c r="E4294" s="51" t="s">
        <v>234</v>
      </c>
      <c r="F4294" s="51" t="s">
        <v>397</v>
      </c>
      <c r="G4294" s="51" t="s">
        <v>401</v>
      </c>
      <c r="H4294" s="51" t="s">
        <v>347</v>
      </c>
      <c r="I4294" s="51"/>
      <c r="J4294" s="51" t="s">
        <v>402</v>
      </c>
      <c r="K4294" s="51">
        <v>6.5810000000000004</v>
      </c>
      <c r="L4294" s="51">
        <v>4.8209999999999997</v>
      </c>
      <c r="M4294" s="51">
        <v>1.7989999999999999</v>
      </c>
      <c r="N4294" s="51">
        <v>-3.6960000000000002</v>
      </c>
      <c r="O4294" s="51">
        <v>-0.81599999999999995</v>
      </c>
      <c r="P4294" s="51">
        <v>4.476</v>
      </c>
      <c r="Q4294" s="51">
        <v>4.5510000000000002</v>
      </c>
      <c r="R4294" s="51">
        <v>2.895</v>
      </c>
      <c r="S4294" s="51">
        <v>88.176000000000002</v>
      </c>
      <c r="T4294" s="51" t="s">
        <v>95</v>
      </c>
      <c r="U4294" s="51">
        <v>2020</v>
      </c>
    </row>
    <row r="4295" spans="1:21" ht="15.5">
      <c r="A4295" s="51">
        <v>446</v>
      </c>
      <c r="B4295" s="51" t="s">
        <v>1222</v>
      </c>
      <c r="C4295" s="51" t="s">
        <v>403</v>
      </c>
      <c r="D4295" s="51" t="str">
        <f t="shared" si="67"/>
        <v>PCPIELebanon</v>
      </c>
      <c r="E4295" s="51" t="s">
        <v>234</v>
      </c>
      <c r="F4295" s="51" t="s">
        <v>404</v>
      </c>
      <c r="G4295" s="51" t="s">
        <v>405</v>
      </c>
      <c r="H4295" s="51" t="s">
        <v>360</v>
      </c>
      <c r="I4295" s="51"/>
      <c r="J4295" s="51" t="s">
        <v>1224</v>
      </c>
      <c r="K4295" s="51">
        <v>113.514</v>
      </c>
      <c r="L4295" s="51">
        <v>114.785</v>
      </c>
      <c r="M4295" s="51">
        <v>113.974</v>
      </c>
      <c r="N4295" s="51">
        <v>110.09699999999999</v>
      </c>
      <c r="O4295" s="51">
        <v>113.556</v>
      </c>
      <c r="P4295" s="51">
        <v>119.246</v>
      </c>
      <c r="Q4295" s="51">
        <v>125.86799999999999</v>
      </c>
      <c r="R4295" s="51">
        <v>134.62799999999999</v>
      </c>
      <c r="S4295" s="51">
        <v>337.08600000000001</v>
      </c>
      <c r="T4295" s="51" t="s">
        <v>95</v>
      </c>
      <c r="U4295" s="51">
        <v>2020</v>
      </c>
    </row>
    <row r="4296" spans="1:21" ht="15.5">
      <c r="A4296" s="51">
        <v>446</v>
      </c>
      <c r="B4296" s="51" t="s">
        <v>1222</v>
      </c>
      <c r="C4296" s="51" t="s">
        <v>406</v>
      </c>
      <c r="D4296" s="51" t="str">
        <f t="shared" si="67"/>
        <v>PCPIEPCHLebanon</v>
      </c>
      <c r="E4296" s="51" t="s">
        <v>234</v>
      </c>
      <c r="F4296" s="51" t="s">
        <v>404</v>
      </c>
      <c r="G4296" s="51" t="s">
        <v>407</v>
      </c>
      <c r="H4296" s="51" t="s">
        <v>347</v>
      </c>
      <c r="I4296" s="51"/>
      <c r="J4296" s="51" t="s">
        <v>408</v>
      </c>
      <c r="K4296" s="51">
        <v>10.081</v>
      </c>
      <c r="L4296" s="51">
        <v>1.1200000000000001</v>
      </c>
      <c r="M4296" s="51">
        <v>-0.70699999999999996</v>
      </c>
      <c r="N4296" s="51">
        <v>-3.4020000000000001</v>
      </c>
      <c r="O4296" s="51">
        <v>3.1419999999999999</v>
      </c>
      <c r="P4296" s="51">
        <v>5.0110000000000001</v>
      </c>
      <c r="Q4296" s="51">
        <v>5.5529999999999999</v>
      </c>
      <c r="R4296" s="51">
        <v>6.96</v>
      </c>
      <c r="S4296" s="51">
        <v>150.38399999999999</v>
      </c>
      <c r="T4296" s="51" t="s">
        <v>95</v>
      </c>
      <c r="U4296" s="51">
        <v>2020</v>
      </c>
    </row>
    <row r="4297" spans="1:21" ht="15.5">
      <c r="A4297" s="51">
        <v>446</v>
      </c>
      <c r="B4297" s="51" t="s">
        <v>1222</v>
      </c>
      <c r="C4297" s="51" t="s">
        <v>409</v>
      </c>
      <c r="D4297" s="51" t="str">
        <f t="shared" si="67"/>
        <v>FLIBOR6Lebanon</v>
      </c>
      <c r="E4297" s="51" t="s">
        <v>234</v>
      </c>
      <c r="F4297" s="51" t="s">
        <v>410</v>
      </c>
      <c r="G4297" s="51"/>
      <c r="H4297" s="51" t="s">
        <v>384</v>
      </c>
      <c r="I4297" s="51"/>
      <c r="J4297" s="51"/>
      <c r="K4297" s="51"/>
      <c r="L4297" s="51"/>
      <c r="M4297" s="51"/>
      <c r="N4297" s="51"/>
      <c r="O4297" s="51"/>
      <c r="P4297" s="51"/>
      <c r="Q4297" s="51"/>
      <c r="R4297" s="51"/>
      <c r="S4297" s="51"/>
      <c r="T4297" s="51"/>
      <c r="U4297" s="51"/>
    </row>
    <row r="4298" spans="1:21" ht="15.5">
      <c r="A4298" s="51">
        <v>446</v>
      </c>
      <c r="B4298" s="51" t="s">
        <v>1222</v>
      </c>
      <c r="C4298" s="51" t="s">
        <v>411</v>
      </c>
      <c r="D4298" s="51" t="str">
        <f t="shared" si="67"/>
        <v>TM_RPCHLebanon</v>
      </c>
      <c r="E4298" s="51" t="s">
        <v>234</v>
      </c>
      <c r="F4298" s="51" t="s">
        <v>412</v>
      </c>
      <c r="G4298" s="51" t="s">
        <v>413</v>
      </c>
      <c r="H4298" s="51" t="s">
        <v>347</v>
      </c>
      <c r="I4298" s="51"/>
      <c r="J4298" s="51" t="s">
        <v>1225</v>
      </c>
      <c r="K4298" s="51">
        <v>4.37</v>
      </c>
      <c r="L4298" s="51">
        <v>7.4279999999999999</v>
      </c>
      <c r="M4298" s="51">
        <v>0.23100000000000001</v>
      </c>
      <c r="N4298" s="51">
        <v>4.617</v>
      </c>
      <c r="O4298" s="51">
        <v>3.915</v>
      </c>
      <c r="P4298" s="51">
        <v>-9.8000000000000004E-2</v>
      </c>
      <c r="Q4298" s="51">
        <v>-1.635</v>
      </c>
      <c r="R4298" s="51">
        <v>-4.3710000000000004</v>
      </c>
      <c r="S4298" s="51">
        <v>-50.087000000000003</v>
      </c>
      <c r="T4298" s="51" t="s">
        <v>95</v>
      </c>
      <c r="U4298" s="51">
        <v>2019</v>
      </c>
    </row>
    <row r="4299" spans="1:21" ht="15.5">
      <c r="A4299" s="51">
        <v>446</v>
      </c>
      <c r="B4299" s="51" t="s">
        <v>1222</v>
      </c>
      <c r="C4299" s="51" t="s">
        <v>415</v>
      </c>
      <c r="D4299" s="51" t="str">
        <f t="shared" si="67"/>
        <v>TMG_RPCHLebanon</v>
      </c>
      <c r="E4299" s="51" t="s">
        <v>234</v>
      </c>
      <c r="F4299" s="51" t="s">
        <v>416</v>
      </c>
      <c r="G4299" s="51" t="s">
        <v>417</v>
      </c>
      <c r="H4299" s="51" t="s">
        <v>347</v>
      </c>
      <c r="I4299" s="51"/>
      <c r="J4299" s="51" t="s">
        <v>1225</v>
      </c>
      <c r="K4299" s="51">
        <v>9.4629999999999992</v>
      </c>
      <c r="L4299" s="51">
        <v>3.077</v>
      </c>
      <c r="M4299" s="51">
        <v>-1.8540000000000001</v>
      </c>
      <c r="N4299" s="51">
        <v>-3.2029999999999998</v>
      </c>
      <c r="O4299" s="51">
        <v>6.2480000000000002</v>
      </c>
      <c r="P4299" s="51">
        <v>-0.74099999999999999</v>
      </c>
      <c r="Q4299" s="51">
        <v>-2.0249999999999999</v>
      </c>
      <c r="R4299" s="51">
        <v>-2.238</v>
      </c>
      <c r="S4299" s="51">
        <v>-44.122999999999998</v>
      </c>
      <c r="T4299" s="51" t="s">
        <v>95</v>
      </c>
      <c r="U4299" s="51">
        <v>2019</v>
      </c>
    </row>
    <row r="4300" spans="1:21" ht="15.5">
      <c r="A4300" s="51">
        <v>446</v>
      </c>
      <c r="B4300" s="51" t="s">
        <v>1222</v>
      </c>
      <c r="C4300" s="51" t="s">
        <v>418</v>
      </c>
      <c r="D4300" s="51" t="str">
        <f t="shared" si="67"/>
        <v>TX_RPCHLebanon</v>
      </c>
      <c r="E4300" s="51" t="s">
        <v>234</v>
      </c>
      <c r="F4300" s="51" t="s">
        <v>419</v>
      </c>
      <c r="G4300" s="51" t="s">
        <v>420</v>
      </c>
      <c r="H4300" s="51" t="s">
        <v>347</v>
      </c>
      <c r="I4300" s="51"/>
      <c r="J4300" s="51" t="s">
        <v>1225</v>
      </c>
      <c r="K4300" s="51">
        <v>-12.166</v>
      </c>
      <c r="L4300" s="51">
        <v>0.99199999999999999</v>
      </c>
      <c r="M4300" s="51">
        <v>-6.2119999999999997</v>
      </c>
      <c r="N4300" s="51">
        <v>21.215</v>
      </c>
      <c r="O4300" s="51">
        <v>0.98</v>
      </c>
      <c r="P4300" s="51">
        <v>-4.8150000000000004</v>
      </c>
      <c r="Q4300" s="51">
        <v>-4.0599999999999996</v>
      </c>
      <c r="R4300" s="51">
        <v>-3.0139999999999998</v>
      </c>
      <c r="S4300" s="51">
        <v>-49.453000000000003</v>
      </c>
      <c r="T4300" s="51" t="s">
        <v>95</v>
      </c>
      <c r="U4300" s="51">
        <v>2019</v>
      </c>
    </row>
    <row r="4301" spans="1:21" ht="15.5">
      <c r="A4301" s="51">
        <v>446</v>
      </c>
      <c r="B4301" s="51" t="s">
        <v>1222</v>
      </c>
      <c r="C4301" s="51" t="s">
        <v>421</v>
      </c>
      <c r="D4301" s="51" t="str">
        <f t="shared" si="67"/>
        <v>TXG_RPCHLebanon</v>
      </c>
      <c r="E4301" s="51" t="s">
        <v>234</v>
      </c>
      <c r="F4301" s="51" t="s">
        <v>422</v>
      </c>
      <c r="G4301" s="51" t="s">
        <v>423</v>
      </c>
      <c r="H4301" s="51" t="s">
        <v>347</v>
      </c>
      <c r="I4301" s="51"/>
      <c r="J4301" s="51" t="s">
        <v>1225</v>
      </c>
      <c r="K4301" s="51">
        <v>2.698</v>
      </c>
      <c r="L4301" s="51">
        <v>-3.8559999999999999</v>
      </c>
      <c r="M4301" s="51">
        <v>-8.4420000000000002</v>
      </c>
      <c r="N4301" s="51">
        <v>-3.3540000000000001</v>
      </c>
      <c r="O4301" s="51">
        <v>-0.29899999999999999</v>
      </c>
      <c r="P4301" s="51">
        <v>0.13600000000000001</v>
      </c>
      <c r="Q4301" s="51">
        <v>-7.7839999999999998</v>
      </c>
      <c r="R4301" s="51">
        <v>24.283000000000001</v>
      </c>
      <c r="S4301" s="51">
        <v>-19.417999999999999</v>
      </c>
      <c r="T4301" s="51" t="s">
        <v>95</v>
      </c>
      <c r="U4301" s="51">
        <v>2019</v>
      </c>
    </row>
    <row r="4302" spans="1:21" ht="15.5">
      <c r="A4302" s="51">
        <v>446</v>
      </c>
      <c r="B4302" s="51" t="s">
        <v>1222</v>
      </c>
      <c r="C4302" s="51" t="s">
        <v>424</v>
      </c>
      <c r="D4302" s="51" t="str">
        <f t="shared" si="67"/>
        <v>LURLebanon</v>
      </c>
      <c r="E4302" s="51" t="s">
        <v>234</v>
      </c>
      <c r="F4302" s="51" t="s">
        <v>425</v>
      </c>
      <c r="G4302" s="51" t="s">
        <v>426</v>
      </c>
      <c r="H4302" s="51" t="s">
        <v>427</v>
      </c>
      <c r="I4302" s="51"/>
      <c r="J4302" s="51"/>
      <c r="K4302" s="51"/>
      <c r="L4302" s="51"/>
      <c r="M4302" s="51"/>
      <c r="N4302" s="51"/>
      <c r="O4302" s="51"/>
      <c r="P4302" s="51"/>
      <c r="Q4302" s="51"/>
      <c r="R4302" s="51"/>
      <c r="S4302" s="51"/>
      <c r="T4302" s="51"/>
      <c r="U4302" s="51"/>
    </row>
    <row r="4303" spans="1:21" ht="15.5">
      <c r="A4303" s="51">
        <v>446</v>
      </c>
      <c r="B4303" s="51" t="s">
        <v>1222</v>
      </c>
      <c r="C4303" s="51" t="s">
        <v>428</v>
      </c>
      <c r="D4303" s="51" t="str">
        <f t="shared" si="67"/>
        <v>LELebanon</v>
      </c>
      <c r="E4303" s="51" t="s">
        <v>234</v>
      </c>
      <c r="F4303" s="51" t="s">
        <v>429</v>
      </c>
      <c r="G4303" s="51" t="s">
        <v>430</v>
      </c>
      <c r="H4303" s="51" t="s">
        <v>431</v>
      </c>
      <c r="I4303" s="51" t="s">
        <v>432</v>
      </c>
      <c r="J4303" s="51"/>
      <c r="K4303" s="51"/>
      <c r="L4303" s="51"/>
      <c r="M4303" s="51"/>
      <c r="N4303" s="51"/>
      <c r="O4303" s="51"/>
      <c r="P4303" s="51"/>
      <c r="Q4303" s="51"/>
      <c r="R4303" s="51"/>
      <c r="S4303" s="51"/>
      <c r="T4303" s="51"/>
      <c r="U4303" s="51"/>
    </row>
    <row r="4304" spans="1:21" ht="15.5">
      <c r="A4304" s="51">
        <v>446</v>
      </c>
      <c r="B4304" s="51" t="s">
        <v>1222</v>
      </c>
      <c r="C4304" s="51" t="s">
        <v>433</v>
      </c>
      <c r="D4304" s="51" t="str">
        <f t="shared" si="67"/>
        <v>LPLebanon</v>
      </c>
      <c r="E4304" s="51" t="s">
        <v>234</v>
      </c>
      <c r="F4304" s="51" t="s">
        <v>434</v>
      </c>
      <c r="G4304" s="51" t="s">
        <v>435</v>
      </c>
      <c r="H4304" s="51" t="s">
        <v>431</v>
      </c>
      <c r="I4304" s="51" t="s">
        <v>432</v>
      </c>
      <c r="J4304" s="51" t="s">
        <v>1226</v>
      </c>
      <c r="K4304" s="51">
        <v>5.5380000000000003</v>
      </c>
      <c r="L4304" s="51">
        <v>5.9130000000000003</v>
      </c>
      <c r="M4304" s="51">
        <v>6.2610000000000001</v>
      </c>
      <c r="N4304" s="51">
        <v>6.5330000000000004</v>
      </c>
      <c r="O4304" s="51">
        <v>6.7140000000000004</v>
      </c>
      <c r="P4304" s="51">
        <v>6.819</v>
      </c>
      <c r="Q4304" s="51">
        <v>6.859</v>
      </c>
      <c r="R4304" s="51">
        <v>6.8559999999999999</v>
      </c>
      <c r="S4304" s="51">
        <v>6.8250000000000002</v>
      </c>
      <c r="T4304" s="51" t="s">
        <v>95</v>
      </c>
      <c r="U4304" s="51">
        <v>2012</v>
      </c>
    </row>
    <row r="4305" spans="1:21" ht="15.5">
      <c r="A4305" s="51">
        <v>446</v>
      </c>
      <c r="B4305" s="51" t="s">
        <v>1222</v>
      </c>
      <c r="C4305" s="51" t="s">
        <v>437</v>
      </c>
      <c r="D4305" s="51" t="str">
        <f t="shared" si="67"/>
        <v>GGRLebanon</v>
      </c>
      <c r="E4305" s="51" t="s">
        <v>234</v>
      </c>
      <c r="F4305" s="51" t="s">
        <v>438</v>
      </c>
      <c r="G4305" s="51" t="s">
        <v>439</v>
      </c>
      <c r="H4305" s="51" t="s">
        <v>342</v>
      </c>
      <c r="I4305" s="51" t="s">
        <v>343</v>
      </c>
      <c r="J4305" s="51" t="s">
        <v>1227</v>
      </c>
      <c r="K4305" s="51">
        <v>14461.86</v>
      </c>
      <c r="L4305" s="51">
        <v>14199.07</v>
      </c>
      <c r="M4305" s="51">
        <v>16397.87</v>
      </c>
      <c r="N4305" s="51">
        <v>14432.76</v>
      </c>
      <c r="O4305" s="51">
        <v>14958</v>
      </c>
      <c r="P4305" s="51">
        <v>17520.62</v>
      </c>
      <c r="Q4305" s="51">
        <v>17401.599999999999</v>
      </c>
      <c r="R4305" s="51">
        <v>16674.02</v>
      </c>
      <c r="S4305" s="51">
        <v>11349.2</v>
      </c>
      <c r="T4305" s="51" t="s">
        <v>95</v>
      </c>
      <c r="U4305" s="51">
        <v>2019</v>
      </c>
    </row>
    <row r="4306" spans="1:21" ht="15.5">
      <c r="A4306" s="51">
        <v>446</v>
      </c>
      <c r="B4306" s="51" t="s">
        <v>1222</v>
      </c>
      <c r="C4306" s="51" t="s">
        <v>441</v>
      </c>
      <c r="D4306" s="51" t="str">
        <f t="shared" si="67"/>
        <v>GGR_NGDPLebanon</v>
      </c>
      <c r="E4306" s="51" t="s">
        <v>234</v>
      </c>
      <c r="F4306" s="51" t="s">
        <v>438</v>
      </c>
      <c r="G4306" s="51" t="s">
        <v>439</v>
      </c>
      <c r="H4306" s="51" t="s">
        <v>392</v>
      </c>
      <c r="I4306" s="51"/>
      <c r="J4306" s="51" t="s">
        <v>442</v>
      </c>
      <c r="K4306" s="51">
        <v>21.785</v>
      </c>
      <c r="L4306" s="51">
        <v>20.079000000000001</v>
      </c>
      <c r="M4306" s="51">
        <v>22.597999999999999</v>
      </c>
      <c r="N4306" s="51">
        <v>19.170999999999999</v>
      </c>
      <c r="O4306" s="51">
        <v>19.378</v>
      </c>
      <c r="P4306" s="51">
        <v>21.870999999999999</v>
      </c>
      <c r="Q4306" s="51">
        <v>21.003</v>
      </c>
      <c r="R4306" s="51">
        <v>21.039000000000001</v>
      </c>
      <c r="S4306" s="51">
        <v>11.868</v>
      </c>
      <c r="T4306" s="51" t="s">
        <v>95</v>
      </c>
      <c r="U4306" s="51">
        <v>2019</v>
      </c>
    </row>
    <row r="4307" spans="1:21" ht="15.5">
      <c r="A4307" s="51">
        <v>446</v>
      </c>
      <c r="B4307" s="51" t="s">
        <v>1222</v>
      </c>
      <c r="C4307" s="51" t="s">
        <v>443</v>
      </c>
      <c r="D4307" s="51" t="str">
        <f t="shared" si="67"/>
        <v>GGXLebanon</v>
      </c>
      <c r="E4307" s="51" t="s">
        <v>234</v>
      </c>
      <c r="F4307" s="51" t="s">
        <v>444</v>
      </c>
      <c r="G4307" s="51" t="s">
        <v>445</v>
      </c>
      <c r="H4307" s="51" t="s">
        <v>342</v>
      </c>
      <c r="I4307" s="51" t="s">
        <v>343</v>
      </c>
      <c r="J4307" s="51" t="s">
        <v>1227</v>
      </c>
      <c r="K4307" s="51">
        <v>20058.560000000001</v>
      </c>
      <c r="L4307" s="51">
        <v>20434.52</v>
      </c>
      <c r="M4307" s="51">
        <v>20905.32</v>
      </c>
      <c r="N4307" s="51">
        <v>20065.759999999998</v>
      </c>
      <c r="O4307" s="51">
        <v>21808</v>
      </c>
      <c r="P4307" s="51">
        <v>24438.62</v>
      </c>
      <c r="Q4307" s="51">
        <v>26753.599999999999</v>
      </c>
      <c r="R4307" s="51">
        <v>24986.02</v>
      </c>
      <c r="S4307" s="51">
        <v>20816.21</v>
      </c>
      <c r="T4307" s="51" t="s">
        <v>95</v>
      </c>
      <c r="U4307" s="51">
        <v>2019</v>
      </c>
    </row>
    <row r="4308" spans="1:21" ht="15.5">
      <c r="A4308" s="51">
        <v>446</v>
      </c>
      <c r="B4308" s="51" t="s">
        <v>1222</v>
      </c>
      <c r="C4308" s="51" t="s">
        <v>446</v>
      </c>
      <c r="D4308" s="51" t="str">
        <f t="shared" si="67"/>
        <v>GGX_NGDPLebanon</v>
      </c>
      <c r="E4308" s="51" t="s">
        <v>234</v>
      </c>
      <c r="F4308" s="51" t="s">
        <v>444</v>
      </c>
      <c r="G4308" s="51" t="s">
        <v>445</v>
      </c>
      <c r="H4308" s="51" t="s">
        <v>392</v>
      </c>
      <c r="I4308" s="51"/>
      <c r="J4308" s="51" t="s">
        <v>447</v>
      </c>
      <c r="K4308" s="51">
        <v>30.216000000000001</v>
      </c>
      <c r="L4308" s="51">
        <v>28.896999999999998</v>
      </c>
      <c r="M4308" s="51">
        <v>28.81</v>
      </c>
      <c r="N4308" s="51">
        <v>26.654</v>
      </c>
      <c r="O4308" s="51">
        <v>28.251999999999999</v>
      </c>
      <c r="P4308" s="51">
        <v>30.507000000000001</v>
      </c>
      <c r="Q4308" s="51">
        <v>32.29</v>
      </c>
      <c r="R4308" s="51">
        <v>31.527000000000001</v>
      </c>
      <c r="S4308" s="51">
        <v>21.768000000000001</v>
      </c>
      <c r="T4308" s="51" t="s">
        <v>95</v>
      </c>
      <c r="U4308" s="51">
        <v>2019</v>
      </c>
    </row>
    <row r="4309" spans="1:21" ht="15.5">
      <c r="A4309" s="51">
        <v>446</v>
      </c>
      <c r="B4309" s="51" t="s">
        <v>1222</v>
      </c>
      <c r="C4309" s="51" t="s">
        <v>448</v>
      </c>
      <c r="D4309" s="51" t="str">
        <f t="shared" si="67"/>
        <v>GGXCNLLebanon</v>
      </c>
      <c r="E4309" s="51" t="s">
        <v>234</v>
      </c>
      <c r="F4309" s="51" t="s">
        <v>449</v>
      </c>
      <c r="G4309" s="51" t="s">
        <v>450</v>
      </c>
      <c r="H4309" s="51" t="s">
        <v>342</v>
      </c>
      <c r="I4309" s="51" t="s">
        <v>343</v>
      </c>
      <c r="J4309" s="51" t="s">
        <v>1227</v>
      </c>
      <c r="K4309" s="51">
        <v>-5596.69</v>
      </c>
      <c r="L4309" s="51">
        <v>-6235.46</v>
      </c>
      <c r="M4309" s="51">
        <v>-4507.46</v>
      </c>
      <c r="N4309" s="51">
        <v>-5633</v>
      </c>
      <c r="O4309" s="51">
        <v>-6850</v>
      </c>
      <c r="P4309" s="51">
        <v>-6918</v>
      </c>
      <c r="Q4309" s="51">
        <v>-9352</v>
      </c>
      <c r="R4309" s="51">
        <v>-8312</v>
      </c>
      <c r="S4309" s="51">
        <v>-9467.01</v>
      </c>
      <c r="T4309" s="51" t="s">
        <v>95</v>
      </c>
      <c r="U4309" s="51">
        <v>2019</v>
      </c>
    </row>
    <row r="4310" spans="1:21" ht="15.5">
      <c r="A4310" s="51">
        <v>446</v>
      </c>
      <c r="B4310" s="51" t="s">
        <v>1222</v>
      </c>
      <c r="C4310" s="51" t="s">
        <v>451</v>
      </c>
      <c r="D4310" s="51" t="str">
        <f t="shared" si="67"/>
        <v>GGXCNL_NGDPLebanon</v>
      </c>
      <c r="E4310" s="51" t="s">
        <v>234</v>
      </c>
      <c r="F4310" s="51" t="s">
        <v>449</v>
      </c>
      <c r="G4310" s="51" t="s">
        <v>450</v>
      </c>
      <c r="H4310" s="51" t="s">
        <v>392</v>
      </c>
      <c r="I4310" s="51"/>
      <c r="J4310" s="51" t="s">
        <v>452</v>
      </c>
      <c r="K4310" s="51">
        <v>-8.4309999999999992</v>
      </c>
      <c r="L4310" s="51">
        <v>-8.8179999999999996</v>
      </c>
      <c r="M4310" s="51">
        <v>-6.2119999999999997</v>
      </c>
      <c r="N4310" s="51">
        <v>-7.4820000000000002</v>
      </c>
      <c r="O4310" s="51">
        <v>-8.8740000000000006</v>
      </c>
      <c r="P4310" s="51">
        <v>-8.6359999999999992</v>
      </c>
      <c r="Q4310" s="51">
        <v>-11.287000000000001</v>
      </c>
      <c r="R4310" s="51">
        <v>-10.488</v>
      </c>
      <c r="S4310" s="51">
        <v>-9.9</v>
      </c>
      <c r="T4310" s="51" t="s">
        <v>95</v>
      </c>
      <c r="U4310" s="51">
        <v>2019</v>
      </c>
    </row>
    <row r="4311" spans="1:21" ht="15.5">
      <c r="A4311" s="51">
        <v>446</v>
      </c>
      <c r="B4311" s="51" t="s">
        <v>1222</v>
      </c>
      <c r="C4311" s="51" t="s">
        <v>453</v>
      </c>
      <c r="D4311" s="51" t="str">
        <f t="shared" si="67"/>
        <v>GGSBLebanon</v>
      </c>
      <c r="E4311" s="51" t="s">
        <v>234</v>
      </c>
      <c r="F4311" s="51" t="s">
        <v>454</v>
      </c>
      <c r="G4311" s="51" t="s">
        <v>455</v>
      </c>
      <c r="H4311" s="51" t="s">
        <v>342</v>
      </c>
      <c r="I4311" s="51" t="s">
        <v>343</v>
      </c>
      <c r="J4311" s="51" t="s">
        <v>1227</v>
      </c>
      <c r="K4311" s="51">
        <v>-9443.58</v>
      </c>
      <c r="L4311" s="51">
        <v>-9957.4699999999993</v>
      </c>
      <c r="M4311" s="51">
        <v>-9478.92</v>
      </c>
      <c r="N4311" s="51">
        <v>-9494.2000000000007</v>
      </c>
      <c r="O4311" s="51">
        <v>-11318.09</v>
      </c>
      <c r="P4311" s="51">
        <v>-10541.72</v>
      </c>
      <c r="Q4311" s="51">
        <v>-13966.66</v>
      </c>
      <c r="R4311" s="51">
        <v>-12753.71</v>
      </c>
      <c r="S4311" s="51">
        <v>-9666.69</v>
      </c>
      <c r="T4311" s="51" t="s">
        <v>95</v>
      </c>
      <c r="U4311" s="51">
        <v>2019</v>
      </c>
    </row>
    <row r="4312" spans="1:21" ht="15.5">
      <c r="A4312" s="51">
        <v>446</v>
      </c>
      <c r="B4312" s="51" t="s">
        <v>1222</v>
      </c>
      <c r="C4312" s="51" t="s">
        <v>456</v>
      </c>
      <c r="D4312" s="51" t="str">
        <f t="shared" si="67"/>
        <v>GGSB_NPGDPLebanon</v>
      </c>
      <c r="E4312" s="51" t="s">
        <v>234</v>
      </c>
      <c r="F4312" s="51" t="s">
        <v>454</v>
      </c>
      <c r="G4312" s="51" t="s">
        <v>455</v>
      </c>
      <c r="H4312" s="51" t="s">
        <v>380</v>
      </c>
      <c r="I4312" s="51"/>
      <c r="J4312" s="51" t="s">
        <v>505</v>
      </c>
      <c r="K4312" s="51">
        <v>-14.536</v>
      </c>
      <c r="L4312" s="51">
        <v>-14.680999999999999</v>
      </c>
      <c r="M4312" s="51">
        <v>-13.587999999999999</v>
      </c>
      <c r="N4312" s="51">
        <v>-13.323</v>
      </c>
      <c r="O4312" s="51">
        <v>-15.449</v>
      </c>
      <c r="P4312" s="51">
        <v>-13.628</v>
      </c>
      <c r="Q4312" s="51">
        <v>-16.289000000000001</v>
      </c>
      <c r="R4312" s="51">
        <v>-12.617000000000001</v>
      </c>
      <c r="S4312" s="51">
        <v>-7.6989999999999998</v>
      </c>
      <c r="T4312" s="51" t="s">
        <v>95</v>
      </c>
      <c r="U4312" s="51">
        <v>2019</v>
      </c>
    </row>
    <row r="4313" spans="1:21" ht="15.5">
      <c r="A4313" s="51">
        <v>446</v>
      </c>
      <c r="B4313" s="51" t="s">
        <v>1222</v>
      </c>
      <c r="C4313" s="51" t="s">
        <v>457</v>
      </c>
      <c r="D4313" s="51" t="str">
        <f t="shared" si="67"/>
        <v>GGXONLBLebanon</v>
      </c>
      <c r="E4313" s="51" t="s">
        <v>234</v>
      </c>
      <c r="F4313" s="51" t="s">
        <v>458</v>
      </c>
      <c r="G4313" s="51" t="s">
        <v>459</v>
      </c>
      <c r="H4313" s="51" t="s">
        <v>342</v>
      </c>
      <c r="I4313" s="51" t="s">
        <v>343</v>
      </c>
      <c r="J4313" s="51" t="s">
        <v>1227</v>
      </c>
      <c r="K4313" s="51">
        <v>-131.69200000000001</v>
      </c>
      <c r="L4313" s="51">
        <v>-515.45699999999999</v>
      </c>
      <c r="M4313" s="51">
        <v>1806.8</v>
      </c>
      <c r="N4313" s="51">
        <v>1088.76</v>
      </c>
      <c r="O4313" s="51">
        <v>335</v>
      </c>
      <c r="P4313" s="51">
        <v>604.80799999999999</v>
      </c>
      <c r="Q4313" s="51">
        <v>-1195.96</v>
      </c>
      <c r="R4313" s="51">
        <v>-244.209</v>
      </c>
      <c r="S4313" s="51">
        <v>-5409.21</v>
      </c>
      <c r="T4313" s="51" t="s">
        <v>95</v>
      </c>
      <c r="U4313" s="51">
        <v>2019</v>
      </c>
    </row>
    <row r="4314" spans="1:21" ht="15.5">
      <c r="A4314" s="51">
        <v>446</v>
      </c>
      <c r="B4314" s="51" t="s">
        <v>1222</v>
      </c>
      <c r="C4314" s="51" t="s">
        <v>460</v>
      </c>
      <c r="D4314" s="51" t="str">
        <f t="shared" si="67"/>
        <v>GGXONLB_NGDPLebanon</v>
      </c>
      <c r="E4314" s="51" t="s">
        <v>234</v>
      </c>
      <c r="F4314" s="51" t="s">
        <v>458</v>
      </c>
      <c r="G4314" s="51" t="s">
        <v>459</v>
      </c>
      <c r="H4314" s="51" t="s">
        <v>392</v>
      </c>
      <c r="I4314" s="51"/>
      <c r="J4314" s="51" t="s">
        <v>461</v>
      </c>
      <c r="K4314" s="51">
        <v>-0.19800000000000001</v>
      </c>
      <c r="L4314" s="51">
        <v>-0.72899999999999998</v>
      </c>
      <c r="M4314" s="51">
        <v>2.4900000000000002</v>
      </c>
      <c r="N4314" s="51">
        <v>1.446</v>
      </c>
      <c r="O4314" s="51">
        <v>0.434</v>
      </c>
      <c r="P4314" s="51">
        <v>0.755</v>
      </c>
      <c r="Q4314" s="51">
        <v>-1.4430000000000001</v>
      </c>
      <c r="R4314" s="51">
        <v>-0.308</v>
      </c>
      <c r="S4314" s="51">
        <v>-5.6559999999999997</v>
      </c>
      <c r="T4314" s="51" t="s">
        <v>95</v>
      </c>
      <c r="U4314" s="51">
        <v>2019</v>
      </c>
    </row>
    <row r="4315" spans="1:21" ht="15.5">
      <c r="A4315" s="51">
        <v>446</v>
      </c>
      <c r="B4315" s="51" t="s">
        <v>1222</v>
      </c>
      <c r="C4315" s="51" t="s">
        <v>462</v>
      </c>
      <c r="D4315" s="51" t="str">
        <f t="shared" si="67"/>
        <v>GGXWDNLebanon</v>
      </c>
      <c r="E4315" s="51" t="s">
        <v>234</v>
      </c>
      <c r="F4315" s="51" t="s">
        <v>463</v>
      </c>
      <c r="G4315" s="51" t="s">
        <v>464</v>
      </c>
      <c r="H4315" s="51" t="s">
        <v>342</v>
      </c>
      <c r="I4315" s="51" t="s">
        <v>343</v>
      </c>
      <c r="J4315" s="51" t="s">
        <v>1227</v>
      </c>
      <c r="K4315" s="51">
        <v>82094</v>
      </c>
      <c r="L4315" s="51">
        <v>89111</v>
      </c>
      <c r="M4315" s="51">
        <v>94268</v>
      </c>
      <c r="N4315" s="51">
        <v>101165</v>
      </c>
      <c r="O4315" s="51">
        <v>108482</v>
      </c>
      <c r="P4315" s="51">
        <v>115432</v>
      </c>
      <c r="Q4315" s="51">
        <v>124784</v>
      </c>
      <c r="R4315" s="51">
        <v>133976</v>
      </c>
      <c r="S4315" s="51">
        <v>143443.01</v>
      </c>
      <c r="T4315" s="51" t="s">
        <v>95</v>
      </c>
      <c r="U4315" s="51">
        <v>2019</v>
      </c>
    </row>
    <row r="4316" spans="1:21" ht="15.5">
      <c r="A4316" s="51">
        <v>446</v>
      </c>
      <c r="B4316" s="51" t="s">
        <v>1222</v>
      </c>
      <c r="C4316" s="51" t="s">
        <v>465</v>
      </c>
      <c r="D4316" s="51" t="str">
        <f t="shared" si="67"/>
        <v>GGXWDN_NGDPLebanon</v>
      </c>
      <c r="E4316" s="51" t="s">
        <v>234</v>
      </c>
      <c r="F4316" s="51" t="s">
        <v>463</v>
      </c>
      <c r="G4316" s="51" t="s">
        <v>464</v>
      </c>
      <c r="H4316" s="51" t="s">
        <v>392</v>
      </c>
      <c r="I4316" s="51"/>
      <c r="J4316" s="51" t="s">
        <v>487</v>
      </c>
      <c r="K4316" s="51">
        <v>123.66500000000001</v>
      </c>
      <c r="L4316" s="51">
        <v>126.01300000000001</v>
      </c>
      <c r="M4316" s="51">
        <v>129.91200000000001</v>
      </c>
      <c r="N4316" s="51">
        <v>134.37899999999999</v>
      </c>
      <c r="O4316" s="51">
        <v>140.536</v>
      </c>
      <c r="P4316" s="51">
        <v>144.09299999999999</v>
      </c>
      <c r="Q4316" s="51">
        <v>150.607</v>
      </c>
      <c r="R4316" s="51">
        <v>169.05</v>
      </c>
      <c r="S4316" s="51">
        <v>149.999</v>
      </c>
      <c r="T4316" s="51" t="s">
        <v>95</v>
      </c>
      <c r="U4316" s="51">
        <v>2019</v>
      </c>
    </row>
    <row r="4317" spans="1:21" ht="15.5">
      <c r="A4317" s="51">
        <v>446</v>
      </c>
      <c r="B4317" s="51" t="s">
        <v>1222</v>
      </c>
      <c r="C4317" s="51" t="s">
        <v>466</v>
      </c>
      <c r="D4317" s="51" t="str">
        <f t="shared" si="67"/>
        <v>GGXWDGLebanon</v>
      </c>
      <c r="E4317" s="51" t="s">
        <v>234</v>
      </c>
      <c r="F4317" s="51" t="s">
        <v>467</v>
      </c>
      <c r="G4317" s="51" t="s">
        <v>468</v>
      </c>
      <c r="H4317" s="51" t="s">
        <v>342</v>
      </c>
      <c r="I4317" s="51" t="s">
        <v>343</v>
      </c>
      <c r="J4317" s="51" t="s">
        <v>1227</v>
      </c>
      <c r="K4317" s="51">
        <v>86959</v>
      </c>
      <c r="L4317" s="51">
        <v>95692</v>
      </c>
      <c r="M4317" s="51">
        <v>100345</v>
      </c>
      <c r="N4317" s="51">
        <v>106008</v>
      </c>
      <c r="O4317" s="51">
        <v>112890</v>
      </c>
      <c r="P4317" s="51">
        <v>119898</v>
      </c>
      <c r="Q4317" s="51">
        <v>128347</v>
      </c>
      <c r="R4317" s="51">
        <v>138150</v>
      </c>
      <c r="S4317" s="51">
        <v>147617.01</v>
      </c>
      <c r="T4317" s="51" t="s">
        <v>95</v>
      </c>
      <c r="U4317" s="51">
        <v>2019</v>
      </c>
    </row>
    <row r="4318" spans="1:21" ht="15.5">
      <c r="A4318" s="51">
        <v>446</v>
      </c>
      <c r="B4318" s="51" t="s">
        <v>1222</v>
      </c>
      <c r="C4318" s="51" t="s">
        <v>469</v>
      </c>
      <c r="D4318" s="51" t="str">
        <f t="shared" si="67"/>
        <v>GGXWDG_NGDPLebanon</v>
      </c>
      <c r="E4318" s="51" t="s">
        <v>234</v>
      </c>
      <c r="F4318" s="51" t="s">
        <v>467</v>
      </c>
      <c r="G4318" s="51" t="s">
        <v>468</v>
      </c>
      <c r="H4318" s="51" t="s">
        <v>392</v>
      </c>
      <c r="I4318" s="51"/>
      <c r="J4318" s="51" t="s">
        <v>470</v>
      </c>
      <c r="K4318" s="51">
        <v>130.99299999999999</v>
      </c>
      <c r="L4318" s="51">
        <v>135.31899999999999</v>
      </c>
      <c r="M4318" s="51">
        <v>138.28700000000001</v>
      </c>
      <c r="N4318" s="51">
        <v>140.81200000000001</v>
      </c>
      <c r="O4318" s="51">
        <v>146.24600000000001</v>
      </c>
      <c r="P4318" s="51">
        <v>149.66800000000001</v>
      </c>
      <c r="Q4318" s="51">
        <v>154.90700000000001</v>
      </c>
      <c r="R4318" s="51">
        <v>174.31700000000001</v>
      </c>
      <c r="S4318" s="51">
        <v>154.364</v>
      </c>
      <c r="T4318" s="51" t="s">
        <v>95</v>
      </c>
      <c r="U4318" s="51">
        <v>2019</v>
      </c>
    </row>
    <row r="4319" spans="1:21" ht="15.5">
      <c r="A4319" s="51">
        <v>446</v>
      </c>
      <c r="B4319" s="51" t="s">
        <v>1222</v>
      </c>
      <c r="C4319" s="51" t="s">
        <v>471</v>
      </c>
      <c r="D4319" s="51" t="str">
        <f t="shared" si="67"/>
        <v>NGDP_FYLebanon</v>
      </c>
      <c r="E4319" s="51" t="s">
        <v>234</v>
      </c>
      <c r="F4319" s="51" t="s">
        <v>472</v>
      </c>
      <c r="G4319" s="51" t="s">
        <v>473</v>
      </c>
      <c r="H4319" s="51" t="s">
        <v>342</v>
      </c>
      <c r="I4319" s="51" t="s">
        <v>343</v>
      </c>
      <c r="J4319" s="51" t="s">
        <v>1227</v>
      </c>
      <c r="K4319" s="51">
        <v>66384.259999999995</v>
      </c>
      <c r="L4319" s="51">
        <v>70715.820000000007</v>
      </c>
      <c r="M4319" s="51">
        <v>72562.740000000005</v>
      </c>
      <c r="N4319" s="51">
        <v>75283.61</v>
      </c>
      <c r="O4319" s="51">
        <v>77191.72</v>
      </c>
      <c r="P4319" s="51">
        <v>80109.509999999995</v>
      </c>
      <c r="Q4319" s="51">
        <v>82854.12</v>
      </c>
      <c r="R4319" s="51">
        <v>79252.11</v>
      </c>
      <c r="S4319" s="51">
        <v>95629.18</v>
      </c>
      <c r="T4319" s="51" t="s">
        <v>95</v>
      </c>
      <c r="U4319" s="51">
        <v>2019</v>
      </c>
    </row>
    <row r="4320" spans="1:21" ht="15.5">
      <c r="A4320" s="51">
        <v>446</v>
      </c>
      <c r="B4320" s="51" t="s">
        <v>1222</v>
      </c>
      <c r="C4320" s="51" t="s">
        <v>474</v>
      </c>
      <c r="D4320" s="51" t="str">
        <f t="shared" si="67"/>
        <v>BCALebanon</v>
      </c>
      <c r="E4320" s="51" t="s">
        <v>234</v>
      </c>
      <c r="F4320" s="51" t="s">
        <v>475</v>
      </c>
      <c r="G4320" s="51" t="s">
        <v>476</v>
      </c>
      <c r="H4320" s="51" t="s">
        <v>352</v>
      </c>
      <c r="I4320" s="51" t="s">
        <v>343</v>
      </c>
      <c r="J4320" s="51" t="s">
        <v>1228</v>
      </c>
      <c r="K4320" s="51">
        <v>-11.407</v>
      </c>
      <c r="L4320" s="51">
        <v>-13.121</v>
      </c>
      <c r="M4320" s="51">
        <v>-13.882999999999999</v>
      </c>
      <c r="N4320" s="51">
        <v>-9.9179999999999993</v>
      </c>
      <c r="O4320" s="51">
        <v>-12.023</v>
      </c>
      <c r="P4320" s="51">
        <v>-13.976000000000001</v>
      </c>
      <c r="Q4320" s="51">
        <v>-15.515000000000001</v>
      </c>
      <c r="R4320" s="51">
        <v>-13.933999999999999</v>
      </c>
      <c r="S4320" s="51">
        <v>-2.7330000000000001</v>
      </c>
      <c r="T4320" s="51" t="s">
        <v>95</v>
      </c>
      <c r="U4320" s="51">
        <v>2019</v>
      </c>
    </row>
    <row r="4321" spans="1:21" ht="15.5">
      <c r="A4321" s="51">
        <v>446</v>
      </c>
      <c r="B4321" s="51" t="s">
        <v>1222</v>
      </c>
      <c r="C4321" s="51" t="s">
        <v>478</v>
      </c>
      <c r="D4321" s="51" t="str">
        <f t="shared" si="67"/>
        <v>BCA_NGDPDLebanon</v>
      </c>
      <c r="E4321" s="51" t="s">
        <v>234</v>
      </c>
      <c r="F4321" s="51" t="s">
        <v>475</v>
      </c>
      <c r="G4321" s="51" t="s">
        <v>476</v>
      </c>
      <c r="H4321" s="51" t="s">
        <v>392</v>
      </c>
      <c r="I4321" s="51"/>
      <c r="J4321" s="51" t="s">
        <v>479</v>
      </c>
      <c r="K4321" s="51">
        <v>-25.904</v>
      </c>
      <c r="L4321" s="51">
        <v>-27.972000000000001</v>
      </c>
      <c r="M4321" s="51">
        <v>-28.843</v>
      </c>
      <c r="N4321" s="51">
        <v>-19.859000000000002</v>
      </c>
      <c r="O4321" s="51">
        <v>-23.48</v>
      </c>
      <c r="P4321" s="51">
        <v>-26.3</v>
      </c>
      <c r="Q4321" s="51">
        <v>-28.228999999999999</v>
      </c>
      <c r="R4321" s="51">
        <v>-26.504000000000001</v>
      </c>
      <c r="S4321" s="51">
        <v>-14.29</v>
      </c>
      <c r="T4321" s="51" t="s">
        <v>95</v>
      </c>
      <c r="U4321" s="51">
        <v>2018</v>
      </c>
    </row>
    <row r="4322" spans="1:21" ht="15.5">
      <c r="A4322" s="51">
        <v>666</v>
      </c>
      <c r="B4322" s="51" t="s">
        <v>1229</v>
      </c>
      <c r="C4322" s="51" t="s">
        <v>338</v>
      </c>
      <c r="D4322" s="51" t="str">
        <f t="shared" si="67"/>
        <v>NGDP_RLesotho</v>
      </c>
      <c r="E4322" s="51" t="s">
        <v>1230</v>
      </c>
      <c r="F4322" s="51" t="s">
        <v>340</v>
      </c>
      <c r="G4322" s="51" t="s">
        <v>341</v>
      </c>
      <c r="H4322" s="51" t="s">
        <v>342</v>
      </c>
      <c r="I4322" s="51" t="s">
        <v>343</v>
      </c>
      <c r="J4322" s="51" t="s">
        <v>1231</v>
      </c>
      <c r="K4322" s="51">
        <v>20.437999999999999</v>
      </c>
      <c r="L4322" s="51">
        <v>20.8</v>
      </c>
      <c r="M4322" s="51">
        <v>21.23</v>
      </c>
      <c r="N4322" s="51">
        <v>21.920999999999999</v>
      </c>
      <c r="O4322" s="51">
        <v>22.335000000000001</v>
      </c>
      <c r="P4322" s="51">
        <v>21.731000000000002</v>
      </c>
      <c r="Q4322" s="51">
        <v>21.51</v>
      </c>
      <c r="R4322" s="51">
        <v>21.739000000000001</v>
      </c>
      <c r="S4322" s="51">
        <v>20.751999999999999</v>
      </c>
      <c r="T4322" s="51">
        <v>21.47</v>
      </c>
      <c r="U4322" s="51">
        <v>2019</v>
      </c>
    </row>
    <row r="4323" spans="1:21" ht="15.5">
      <c r="A4323" s="51">
        <v>666</v>
      </c>
      <c r="B4323" s="51" t="s">
        <v>1229</v>
      </c>
      <c r="C4323" s="51" t="s">
        <v>345</v>
      </c>
      <c r="D4323" s="51" t="str">
        <f t="shared" si="67"/>
        <v>NGDP_RPCHLesotho</v>
      </c>
      <c r="E4323" s="51" t="s">
        <v>1230</v>
      </c>
      <c r="F4323" s="51" t="s">
        <v>340</v>
      </c>
      <c r="G4323" s="51" t="s">
        <v>346</v>
      </c>
      <c r="H4323" s="51" t="s">
        <v>347</v>
      </c>
      <c r="I4323" s="51"/>
      <c r="J4323" s="51" t="s">
        <v>348</v>
      </c>
      <c r="K4323" s="51">
        <v>5.1459999999999999</v>
      </c>
      <c r="L4323" s="51">
        <v>1.772</v>
      </c>
      <c r="M4323" s="51">
        <v>2.0680000000000001</v>
      </c>
      <c r="N4323" s="51">
        <v>3.2549999999999999</v>
      </c>
      <c r="O4323" s="51">
        <v>1.885</v>
      </c>
      <c r="P4323" s="51">
        <v>-2.7050000000000001</v>
      </c>
      <c r="Q4323" s="51">
        <v>-1.0149999999999999</v>
      </c>
      <c r="R4323" s="51">
        <v>1.0660000000000001</v>
      </c>
      <c r="S4323" s="51">
        <v>-4.5430000000000001</v>
      </c>
      <c r="T4323" s="51">
        <v>3.4620000000000002</v>
      </c>
      <c r="U4323" s="51">
        <v>2019</v>
      </c>
    </row>
    <row r="4324" spans="1:21" ht="15.5">
      <c r="A4324" s="51">
        <v>666</v>
      </c>
      <c r="B4324" s="51" t="s">
        <v>1229</v>
      </c>
      <c r="C4324" s="51" t="s">
        <v>349</v>
      </c>
      <c r="D4324" s="51" t="str">
        <f t="shared" si="67"/>
        <v>NGDPLesotho</v>
      </c>
      <c r="E4324" s="51" t="s">
        <v>1230</v>
      </c>
      <c r="F4324" s="51" t="s">
        <v>155</v>
      </c>
      <c r="G4324" s="51" t="s">
        <v>350</v>
      </c>
      <c r="H4324" s="51" t="s">
        <v>342</v>
      </c>
      <c r="I4324" s="51" t="s">
        <v>343</v>
      </c>
      <c r="J4324" s="51" t="s">
        <v>1231</v>
      </c>
      <c r="K4324" s="51">
        <v>20.97</v>
      </c>
      <c r="L4324" s="51">
        <v>23.754000000000001</v>
      </c>
      <c r="M4324" s="51">
        <v>27.396000000000001</v>
      </c>
      <c r="N4324" s="51">
        <v>30.419</v>
      </c>
      <c r="O4324" s="51">
        <v>31.196999999999999</v>
      </c>
      <c r="P4324" s="51">
        <v>30.626999999999999</v>
      </c>
      <c r="Q4324" s="51">
        <v>31.914000000000001</v>
      </c>
      <c r="R4324" s="51">
        <v>33.840000000000003</v>
      </c>
      <c r="S4324" s="51">
        <v>33.81</v>
      </c>
      <c r="T4324" s="51">
        <v>36.531999999999996</v>
      </c>
      <c r="U4324" s="51">
        <v>2019</v>
      </c>
    </row>
    <row r="4325" spans="1:21" ht="15.5">
      <c r="A4325" s="51">
        <v>666</v>
      </c>
      <c r="B4325" s="51" t="s">
        <v>1229</v>
      </c>
      <c r="C4325" s="51" t="s">
        <v>157</v>
      </c>
      <c r="D4325" s="51" t="str">
        <f t="shared" si="67"/>
        <v>NGDPDLesotho</v>
      </c>
      <c r="E4325" s="51" t="s">
        <v>1230</v>
      </c>
      <c r="F4325" s="51" t="s">
        <v>155</v>
      </c>
      <c r="G4325" s="51" t="s">
        <v>351</v>
      </c>
      <c r="H4325" s="51" t="s">
        <v>352</v>
      </c>
      <c r="I4325" s="51" t="s">
        <v>343</v>
      </c>
      <c r="J4325" s="51" t="s">
        <v>353</v>
      </c>
      <c r="K4325" s="51">
        <v>2.4649999999999999</v>
      </c>
      <c r="L4325" s="51">
        <v>2.3450000000000002</v>
      </c>
      <c r="M4325" s="51">
        <v>2.4769999999999999</v>
      </c>
      <c r="N4325" s="51">
        <v>2.2069999999999999</v>
      </c>
      <c r="O4325" s="51">
        <v>2.2189999999999999</v>
      </c>
      <c r="P4325" s="51">
        <v>2.3559999999999999</v>
      </c>
      <c r="Q4325" s="51">
        <v>2.3199999999999998</v>
      </c>
      <c r="R4325" s="51">
        <v>2.2890000000000001</v>
      </c>
      <c r="S4325" s="51">
        <v>2.0680000000000001</v>
      </c>
      <c r="T4325" s="51">
        <v>2.4580000000000002</v>
      </c>
      <c r="U4325" s="51">
        <v>2019</v>
      </c>
    </row>
    <row r="4326" spans="1:21" ht="15.5">
      <c r="A4326" s="51">
        <v>666</v>
      </c>
      <c r="B4326" s="51" t="s">
        <v>1229</v>
      </c>
      <c r="C4326" s="51" t="s">
        <v>354</v>
      </c>
      <c r="D4326" s="51" t="str">
        <f t="shared" si="67"/>
        <v>PPPGDPLesotho</v>
      </c>
      <c r="E4326" s="51" t="s">
        <v>1230</v>
      </c>
      <c r="F4326" s="51" t="s">
        <v>155</v>
      </c>
      <c r="G4326" s="51" t="s">
        <v>355</v>
      </c>
      <c r="H4326" s="51" t="s">
        <v>356</v>
      </c>
      <c r="I4326" s="51" t="s">
        <v>343</v>
      </c>
      <c r="J4326" s="51" t="s">
        <v>353</v>
      </c>
      <c r="K4326" s="51">
        <v>4.7949999999999999</v>
      </c>
      <c r="L4326" s="51">
        <v>5.407</v>
      </c>
      <c r="M4326" s="51">
        <v>5.9260000000000002</v>
      </c>
      <c r="N4326" s="51">
        <v>6.4020000000000001</v>
      </c>
      <c r="O4326" s="51">
        <v>6.2249999999999996</v>
      </c>
      <c r="P4326" s="51">
        <v>5.5629999999999997</v>
      </c>
      <c r="Q4326" s="51">
        <v>5.6379999999999999</v>
      </c>
      <c r="R4326" s="51">
        <v>5.8</v>
      </c>
      <c r="S4326" s="51">
        <v>5.6040000000000001</v>
      </c>
      <c r="T4326" s="51">
        <v>5.9039999999999999</v>
      </c>
      <c r="U4326" s="51">
        <v>2019</v>
      </c>
    </row>
    <row r="4327" spans="1:21" ht="15.5">
      <c r="A4327" s="51">
        <v>666</v>
      </c>
      <c r="B4327" s="51" t="s">
        <v>1229</v>
      </c>
      <c r="C4327" s="51" t="s">
        <v>357</v>
      </c>
      <c r="D4327" s="51" t="str">
        <f t="shared" si="67"/>
        <v>NGDP_DLesotho</v>
      </c>
      <c r="E4327" s="51" t="s">
        <v>1230</v>
      </c>
      <c r="F4327" s="51" t="s">
        <v>358</v>
      </c>
      <c r="G4327" s="51" t="s">
        <v>359</v>
      </c>
      <c r="H4327" s="51" t="s">
        <v>360</v>
      </c>
      <c r="I4327" s="51"/>
      <c r="J4327" s="51" t="s">
        <v>361</v>
      </c>
      <c r="K4327" s="51">
        <v>102.605</v>
      </c>
      <c r="L4327" s="51">
        <v>114.199</v>
      </c>
      <c r="M4327" s="51">
        <v>129.04</v>
      </c>
      <c r="N4327" s="51">
        <v>138.76300000000001</v>
      </c>
      <c r="O4327" s="51">
        <v>139.68100000000001</v>
      </c>
      <c r="P4327" s="51">
        <v>140.93899999999999</v>
      </c>
      <c r="Q4327" s="51">
        <v>148.369</v>
      </c>
      <c r="R4327" s="51">
        <v>155.66300000000001</v>
      </c>
      <c r="S4327" s="51">
        <v>162.92500000000001</v>
      </c>
      <c r="T4327" s="51">
        <v>170.15100000000001</v>
      </c>
      <c r="U4327" s="51">
        <v>2019</v>
      </c>
    </row>
    <row r="4328" spans="1:21" ht="15.5">
      <c r="A4328" s="51">
        <v>666</v>
      </c>
      <c r="B4328" s="51" t="s">
        <v>1229</v>
      </c>
      <c r="C4328" s="51" t="s">
        <v>362</v>
      </c>
      <c r="D4328" s="51" t="str">
        <f t="shared" si="67"/>
        <v>NGDPRPCLesotho</v>
      </c>
      <c r="E4328" s="51" t="s">
        <v>1230</v>
      </c>
      <c r="F4328" s="51" t="s">
        <v>363</v>
      </c>
      <c r="G4328" s="51" t="s">
        <v>364</v>
      </c>
      <c r="H4328" s="51" t="s">
        <v>342</v>
      </c>
      <c r="I4328" s="51" t="s">
        <v>333</v>
      </c>
      <c r="J4328" s="51" t="s">
        <v>365</v>
      </c>
      <c r="K4328" s="51">
        <v>10460.02</v>
      </c>
      <c r="L4328" s="51">
        <v>10573.99</v>
      </c>
      <c r="M4328" s="51">
        <v>10720.36</v>
      </c>
      <c r="N4328" s="51">
        <v>10995.09</v>
      </c>
      <c r="O4328" s="51">
        <v>11127.25</v>
      </c>
      <c r="P4328" s="51">
        <v>10753.71</v>
      </c>
      <c r="Q4328" s="51">
        <v>10573.24</v>
      </c>
      <c r="R4328" s="51">
        <v>10614.37</v>
      </c>
      <c r="S4328" s="51">
        <v>10064.27</v>
      </c>
      <c r="T4328" s="51">
        <v>10288.1</v>
      </c>
      <c r="U4328" s="51">
        <v>2016</v>
      </c>
    </row>
    <row r="4329" spans="1:21" ht="15.5">
      <c r="A4329" s="51">
        <v>666</v>
      </c>
      <c r="B4329" s="51" t="s">
        <v>1229</v>
      </c>
      <c r="C4329" s="51" t="s">
        <v>366</v>
      </c>
      <c r="D4329" s="51" t="str">
        <f t="shared" si="67"/>
        <v>NGDPRPPPPCLesotho</v>
      </c>
      <c r="E4329" s="51" t="s">
        <v>1230</v>
      </c>
      <c r="F4329" s="51" t="s">
        <v>363</v>
      </c>
      <c r="G4329" s="51" t="s">
        <v>367</v>
      </c>
      <c r="H4329" s="51" t="s">
        <v>368</v>
      </c>
      <c r="I4329" s="51" t="s">
        <v>333</v>
      </c>
      <c r="J4329" s="51" t="s">
        <v>365</v>
      </c>
      <c r="K4329" s="51">
        <v>2677.56</v>
      </c>
      <c r="L4329" s="51">
        <v>2706.73</v>
      </c>
      <c r="M4329" s="51">
        <v>2744.2</v>
      </c>
      <c r="N4329" s="51">
        <v>2814.53</v>
      </c>
      <c r="O4329" s="51">
        <v>2848.36</v>
      </c>
      <c r="P4329" s="51">
        <v>2752.74</v>
      </c>
      <c r="Q4329" s="51">
        <v>2706.54</v>
      </c>
      <c r="R4329" s="51">
        <v>2717.07</v>
      </c>
      <c r="S4329" s="51">
        <v>2576.25</v>
      </c>
      <c r="T4329" s="51">
        <v>2633.55</v>
      </c>
      <c r="U4329" s="51">
        <v>2016</v>
      </c>
    </row>
    <row r="4330" spans="1:21" ht="15.5">
      <c r="A4330" s="51">
        <v>666</v>
      </c>
      <c r="B4330" s="51" t="s">
        <v>1229</v>
      </c>
      <c r="C4330" s="51" t="s">
        <v>369</v>
      </c>
      <c r="D4330" s="51" t="str">
        <f t="shared" si="67"/>
        <v>NGDPPCLesotho</v>
      </c>
      <c r="E4330" s="51" t="s">
        <v>1230</v>
      </c>
      <c r="F4330" s="51" t="s">
        <v>370</v>
      </c>
      <c r="G4330" s="51" t="s">
        <v>371</v>
      </c>
      <c r="H4330" s="51" t="s">
        <v>342</v>
      </c>
      <c r="I4330" s="51" t="s">
        <v>333</v>
      </c>
      <c r="J4330" s="51" t="s">
        <v>372</v>
      </c>
      <c r="K4330" s="51">
        <v>10732.47</v>
      </c>
      <c r="L4330" s="51">
        <v>12075.4</v>
      </c>
      <c r="M4330" s="51">
        <v>13833.6</v>
      </c>
      <c r="N4330" s="51">
        <v>15257.1</v>
      </c>
      <c r="O4330" s="51">
        <v>15542.64</v>
      </c>
      <c r="P4330" s="51">
        <v>15156.16</v>
      </c>
      <c r="Q4330" s="51">
        <v>15687.39</v>
      </c>
      <c r="R4330" s="51">
        <v>16522.599999999999</v>
      </c>
      <c r="S4330" s="51">
        <v>16397.23</v>
      </c>
      <c r="T4330" s="51">
        <v>17505.27</v>
      </c>
      <c r="U4330" s="51">
        <v>2016</v>
      </c>
    </row>
    <row r="4331" spans="1:21" ht="15.5">
      <c r="A4331" s="51">
        <v>666</v>
      </c>
      <c r="B4331" s="51" t="s">
        <v>1229</v>
      </c>
      <c r="C4331" s="51" t="s">
        <v>373</v>
      </c>
      <c r="D4331" s="51" t="str">
        <f t="shared" si="67"/>
        <v>NGDPDPCLesotho</v>
      </c>
      <c r="E4331" s="51" t="s">
        <v>1230</v>
      </c>
      <c r="F4331" s="51" t="s">
        <v>370</v>
      </c>
      <c r="G4331" s="51" t="s">
        <v>374</v>
      </c>
      <c r="H4331" s="51" t="s">
        <v>352</v>
      </c>
      <c r="I4331" s="51" t="s">
        <v>333</v>
      </c>
      <c r="J4331" s="51" t="s">
        <v>372</v>
      </c>
      <c r="K4331" s="51">
        <v>1261.44</v>
      </c>
      <c r="L4331" s="51">
        <v>1191.99</v>
      </c>
      <c r="M4331" s="51">
        <v>1250.6300000000001</v>
      </c>
      <c r="N4331" s="51">
        <v>1106.83</v>
      </c>
      <c r="O4331" s="51">
        <v>1105.77</v>
      </c>
      <c r="P4331" s="51">
        <v>1166.07</v>
      </c>
      <c r="Q4331" s="51">
        <v>1140.51</v>
      </c>
      <c r="R4331" s="51">
        <v>1117.3900000000001</v>
      </c>
      <c r="S4331" s="51">
        <v>1002.98</v>
      </c>
      <c r="T4331" s="51">
        <v>1177.93</v>
      </c>
      <c r="U4331" s="51">
        <v>2016</v>
      </c>
    </row>
    <row r="4332" spans="1:21" ht="15.5">
      <c r="A4332" s="51">
        <v>666</v>
      </c>
      <c r="B4332" s="51" t="s">
        <v>1229</v>
      </c>
      <c r="C4332" s="51" t="s">
        <v>375</v>
      </c>
      <c r="D4332" s="51" t="str">
        <f t="shared" si="67"/>
        <v>PPPPCLesotho</v>
      </c>
      <c r="E4332" s="51" t="s">
        <v>1230</v>
      </c>
      <c r="F4332" s="51" t="s">
        <v>370</v>
      </c>
      <c r="G4332" s="51" t="s">
        <v>376</v>
      </c>
      <c r="H4332" s="51" t="s">
        <v>356</v>
      </c>
      <c r="I4332" s="51" t="s">
        <v>333</v>
      </c>
      <c r="J4332" s="51" t="s">
        <v>372</v>
      </c>
      <c r="K4332" s="51">
        <v>2454.06</v>
      </c>
      <c r="L4332" s="51">
        <v>2748.73</v>
      </c>
      <c r="M4332" s="51">
        <v>2992.19</v>
      </c>
      <c r="N4332" s="51">
        <v>3210.95</v>
      </c>
      <c r="O4332" s="51">
        <v>3101.37</v>
      </c>
      <c r="P4332" s="51">
        <v>2752.74</v>
      </c>
      <c r="Q4332" s="51">
        <v>2771.52</v>
      </c>
      <c r="R4332" s="51">
        <v>2831.97</v>
      </c>
      <c r="S4332" s="51">
        <v>2717.76</v>
      </c>
      <c r="T4332" s="51">
        <v>2828.83</v>
      </c>
      <c r="U4332" s="51">
        <v>2016</v>
      </c>
    </row>
    <row r="4333" spans="1:21" ht="15.5">
      <c r="A4333" s="51">
        <v>666</v>
      </c>
      <c r="B4333" s="51" t="s">
        <v>1229</v>
      </c>
      <c r="C4333" s="51" t="s">
        <v>377</v>
      </c>
      <c r="D4333" s="51" t="str">
        <f t="shared" si="67"/>
        <v>NGAP_NPGDPLesotho</v>
      </c>
      <c r="E4333" s="51" t="s">
        <v>1230</v>
      </c>
      <c r="F4333" s="51" t="s">
        <v>378</v>
      </c>
      <c r="G4333" s="51" t="s">
        <v>379</v>
      </c>
      <c r="H4333" s="51" t="s">
        <v>380</v>
      </c>
      <c r="I4333" s="51"/>
      <c r="J4333" s="51"/>
      <c r="K4333" s="51"/>
      <c r="L4333" s="51"/>
      <c r="M4333" s="51"/>
      <c r="N4333" s="51"/>
      <c r="O4333" s="51"/>
      <c r="P4333" s="51"/>
      <c r="Q4333" s="51"/>
      <c r="R4333" s="51"/>
      <c r="S4333" s="51"/>
      <c r="T4333" s="51"/>
      <c r="U4333" s="51"/>
    </row>
    <row r="4334" spans="1:21" ht="15.5">
      <c r="A4334" s="51">
        <v>666</v>
      </c>
      <c r="B4334" s="51" t="s">
        <v>1229</v>
      </c>
      <c r="C4334" s="51" t="s">
        <v>381</v>
      </c>
      <c r="D4334" s="51" t="str">
        <f t="shared" si="67"/>
        <v>PPPSHLesotho</v>
      </c>
      <c r="E4334" s="51" t="s">
        <v>1230</v>
      </c>
      <c r="F4334" s="51" t="s">
        <v>382</v>
      </c>
      <c r="G4334" s="51" t="s">
        <v>383</v>
      </c>
      <c r="H4334" s="51" t="s">
        <v>384</v>
      </c>
      <c r="I4334" s="51"/>
      <c r="J4334" s="51" t="s">
        <v>353</v>
      </c>
      <c r="K4334" s="51">
        <v>5.0000000000000001E-3</v>
      </c>
      <c r="L4334" s="51">
        <v>5.0000000000000001E-3</v>
      </c>
      <c r="M4334" s="51">
        <v>5.0000000000000001E-3</v>
      </c>
      <c r="N4334" s="51">
        <v>6.0000000000000001E-3</v>
      </c>
      <c r="O4334" s="51">
        <v>5.0000000000000001E-3</v>
      </c>
      <c r="P4334" s="51">
        <v>5.0000000000000001E-3</v>
      </c>
      <c r="Q4334" s="51">
        <v>4.0000000000000001E-3</v>
      </c>
      <c r="R4334" s="51">
        <v>4.0000000000000001E-3</v>
      </c>
      <c r="S4334" s="51">
        <v>4.0000000000000001E-3</v>
      </c>
      <c r="T4334" s="51">
        <v>4.0000000000000001E-3</v>
      </c>
      <c r="U4334" s="51">
        <v>2019</v>
      </c>
    </row>
    <row r="4335" spans="1:21" ht="15.5">
      <c r="A4335" s="51">
        <v>666</v>
      </c>
      <c r="B4335" s="51" t="s">
        <v>1229</v>
      </c>
      <c r="C4335" s="51" t="s">
        <v>385</v>
      </c>
      <c r="D4335" s="51" t="str">
        <f t="shared" si="67"/>
        <v>PPPEXLesotho</v>
      </c>
      <c r="E4335" s="51" t="s">
        <v>1230</v>
      </c>
      <c r="F4335" s="51" t="s">
        <v>386</v>
      </c>
      <c r="G4335" s="51" t="s">
        <v>387</v>
      </c>
      <c r="H4335" s="51" t="s">
        <v>388</v>
      </c>
      <c r="I4335" s="51"/>
      <c r="J4335" s="51" t="s">
        <v>353</v>
      </c>
      <c r="K4335" s="51">
        <v>4.3730000000000002</v>
      </c>
      <c r="L4335" s="51">
        <v>4.3929999999999998</v>
      </c>
      <c r="M4335" s="51">
        <v>4.6230000000000002</v>
      </c>
      <c r="N4335" s="51">
        <v>4.7519999999999998</v>
      </c>
      <c r="O4335" s="51">
        <v>5.0119999999999996</v>
      </c>
      <c r="P4335" s="51">
        <v>5.5060000000000002</v>
      </c>
      <c r="Q4335" s="51">
        <v>5.66</v>
      </c>
      <c r="R4335" s="51">
        <v>5.8339999999999996</v>
      </c>
      <c r="S4335" s="51">
        <v>6.0330000000000004</v>
      </c>
      <c r="T4335" s="51">
        <v>6.1879999999999997</v>
      </c>
      <c r="U4335" s="51">
        <v>2019</v>
      </c>
    </row>
    <row r="4336" spans="1:21" ht="15.5">
      <c r="A4336" s="51">
        <v>666</v>
      </c>
      <c r="B4336" s="51" t="s">
        <v>1229</v>
      </c>
      <c r="C4336" s="51" t="s">
        <v>389</v>
      </c>
      <c r="D4336" s="51" t="str">
        <f t="shared" si="67"/>
        <v>NID_NGDPLesotho</v>
      </c>
      <c r="E4336" s="51" t="s">
        <v>1230</v>
      </c>
      <c r="F4336" s="51" t="s">
        <v>390</v>
      </c>
      <c r="G4336" s="51" t="s">
        <v>391</v>
      </c>
      <c r="H4336" s="51" t="s">
        <v>392</v>
      </c>
      <c r="I4336" s="51"/>
      <c r="J4336" s="51" t="s">
        <v>1231</v>
      </c>
      <c r="K4336" s="51">
        <v>34.889000000000003</v>
      </c>
      <c r="L4336" s="51">
        <v>33.064999999999998</v>
      </c>
      <c r="M4336" s="51">
        <v>33.091000000000001</v>
      </c>
      <c r="N4336" s="51">
        <v>29.949000000000002</v>
      </c>
      <c r="O4336" s="51">
        <v>26.986000000000001</v>
      </c>
      <c r="P4336" s="51">
        <v>20.431999999999999</v>
      </c>
      <c r="Q4336" s="51">
        <v>18.329000000000001</v>
      </c>
      <c r="R4336" s="51">
        <v>21.853000000000002</v>
      </c>
      <c r="S4336" s="51">
        <v>24.777999999999999</v>
      </c>
      <c r="T4336" s="51">
        <v>17.568999999999999</v>
      </c>
      <c r="U4336" s="51">
        <v>2019</v>
      </c>
    </row>
    <row r="4337" spans="1:21" ht="15.5">
      <c r="A4337" s="51">
        <v>666</v>
      </c>
      <c r="B4337" s="51" t="s">
        <v>1229</v>
      </c>
      <c r="C4337" s="51" t="s">
        <v>393</v>
      </c>
      <c r="D4337" s="51" t="str">
        <f t="shared" si="67"/>
        <v>NGSD_NGDPLesotho</v>
      </c>
      <c r="E4337" s="51" t="s">
        <v>1230</v>
      </c>
      <c r="F4337" s="51" t="s">
        <v>394</v>
      </c>
      <c r="G4337" s="51" t="s">
        <v>395</v>
      </c>
      <c r="H4337" s="51" t="s">
        <v>392</v>
      </c>
      <c r="I4337" s="51"/>
      <c r="J4337" s="51" t="s">
        <v>1231</v>
      </c>
      <c r="K4337" s="51">
        <v>25.887</v>
      </c>
      <c r="L4337" s="51">
        <v>27.72</v>
      </c>
      <c r="M4337" s="51">
        <v>27.884</v>
      </c>
      <c r="N4337" s="51">
        <v>25.992999999999999</v>
      </c>
      <c r="O4337" s="51">
        <v>20.315000000000001</v>
      </c>
      <c r="P4337" s="51">
        <v>17.811</v>
      </c>
      <c r="Q4337" s="51">
        <v>16.922000000000001</v>
      </c>
      <c r="R4337" s="51">
        <v>13.824999999999999</v>
      </c>
      <c r="S4337" s="51">
        <v>9.2829999999999995</v>
      </c>
      <c r="T4337" s="51">
        <v>0.66700000000000004</v>
      </c>
      <c r="U4337" s="51">
        <v>2019</v>
      </c>
    </row>
    <row r="4338" spans="1:21" ht="15.5">
      <c r="A4338" s="51">
        <v>666</v>
      </c>
      <c r="B4338" s="51" t="s">
        <v>1229</v>
      </c>
      <c r="C4338" s="51" t="s">
        <v>396</v>
      </c>
      <c r="D4338" s="51" t="str">
        <f t="shared" si="67"/>
        <v>PCPILesotho</v>
      </c>
      <c r="E4338" s="51" t="s">
        <v>1230</v>
      </c>
      <c r="F4338" s="51" t="s">
        <v>397</v>
      </c>
      <c r="G4338" s="51" t="s">
        <v>398</v>
      </c>
      <c r="H4338" s="51" t="s">
        <v>360</v>
      </c>
      <c r="I4338" s="51"/>
      <c r="J4338" s="51" t="s">
        <v>1232</v>
      </c>
      <c r="K4338" s="51">
        <v>82.253</v>
      </c>
      <c r="L4338" s="51">
        <v>86.254000000000005</v>
      </c>
      <c r="M4338" s="51">
        <v>90.887</v>
      </c>
      <c r="N4338" s="51">
        <v>93.811999999999998</v>
      </c>
      <c r="O4338" s="51">
        <v>100</v>
      </c>
      <c r="P4338" s="51">
        <v>104.44799999999999</v>
      </c>
      <c r="Q4338" s="51">
        <v>109.411</v>
      </c>
      <c r="R4338" s="51">
        <v>115.086</v>
      </c>
      <c r="S4338" s="51">
        <v>120.76600000000001</v>
      </c>
      <c r="T4338" s="51">
        <v>126.381</v>
      </c>
      <c r="U4338" s="51">
        <v>2019</v>
      </c>
    </row>
    <row r="4339" spans="1:21" ht="15.5">
      <c r="A4339" s="51">
        <v>666</v>
      </c>
      <c r="B4339" s="51" t="s">
        <v>1229</v>
      </c>
      <c r="C4339" s="51" t="s">
        <v>400</v>
      </c>
      <c r="D4339" s="51" t="str">
        <f t="shared" si="67"/>
        <v>PCPIPCHLesotho</v>
      </c>
      <c r="E4339" s="51" t="s">
        <v>1230</v>
      </c>
      <c r="F4339" s="51" t="s">
        <v>397</v>
      </c>
      <c r="G4339" s="51" t="s">
        <v>401</v>
      </c>
      <c r="H4339" s="51" t="s">
        <v>347</v>
      </c>
      <c r="I4339" s="51"/>
      <c r="J4339" s="51" t="s">
        <v>402</v>
      </c>
      <c r="K4339" s="51">
        <v>6.0510000000000002</v>
      </c>
      <c r="L4339" s="51">
        <v>4.8650000000000002</v>
      </c>
      <c r="M4339" s="51">
        <v>5.37</v>
      </c>
      <c r="N4339" s="51">
        <v>3.218</v>
      </c>
      <c r="O4339" s="51">
        <v>6.5970000000000004</v>
      </c>
      <c r="P4339" s="51">
        <v>4.4480000000000004</v>
      </c>
      <c r="Q4339" s="51">
        <v>4.7519999999999998</v>
      </c>
      <c r="R4339" s="51">
        <v>5.1870000000000003</v>
      </c>
      <c r="S4339" s="51">
        <v>4.9359999999999999</v>
      </c>
      <c r="T4339" s="51">
        <v>4.649</v>
      </c>
      <c r="U4339" s="51">
        <v>2019</v>
      </c>
    </row>
    <row r="4340" spans="1:21" ht="15.5">
      <c r="A4340" s="51">
        <v>666</v>
      </c>
      <c r="B4340" s="51" t="s">
        <v>1229</v>
      </c>
      <c r="C4340" s="51" t="s">
        <v>403</v>
      </c>
      <c r="D4340" s="51" t="str">
        <f t="shared" si="67"/>
        <v>PCPIELesotho</v>
      </c>
      <c r="E4340" s="51" t="s">
        <v>1230</v>
      </c>
      <c r="F4340" s="51" t="s">
        <v>404</v>
      </c>
      <c r="G4340" s="51" t="s">
        <v>405</v>
      </c>
      <c r="H4340" s="51" t="s">
        <v>360</v>
      </c>
      <c r="I4340" s="51"/>
      <c r="J4340" s="51" t="s">
        <v>1232</v>
      </c>
      <c r="K4340" s="51">
        <v>84.233999999999995</v>
      </c>
      <c r="L4340" s="51">
        <v>88.870999999999995</v>
      </c>
      <c r="M4340" s="51">
        <v>90.659000000000006</v>
      </c>
      <c r="N4340" s="51">
        <v>97.441000000000003</v>
      </c>
      <c r="O4340" s="51">
        <v>101.77</v>
      </c>
      <c r="P4340" s="51">
        <v>106.691</v>
      </c>
      <c r="Q4340" s="51">
        <v>112.276</v>
      </c>
      <c r="R4340" s="51">
        <v>116.749</v>
      </c>
      <c r="S4340" s="51">
        <v>122.873</v>
      </c>
      <c r="T4340" s="51">
        <v>128.89400000000001</v>
      </c>
      <c r="U4340" s="51">
        <v>2019</v>
      </c>
    </row>
    <row r="4341" spans="1:21" ht="15.5">
      <c r="A4341" s="51">
        <v>666</v>
      </c>
      <c r="B4341" s="51" t="s">
        <v>1229</v>
      </c>
      <c r="C4341" s="51" t="s">
        <v>406</v>
      </c>
      <c r="D4341" s="51" t="str">
        <f t="shared" si="67"/>
        <v>PCPIEPCHLesotho</v>
      </c>
      <c r="E4341" s="51" t="s">
        <v>1230</v>
      </c>
      <c r="F4341" s="51" t="s">
        <v>404</v>
      </c>
      <c r="G4341" s="51" t="s">
        <v>407</v>
      </c>
      <c r="H4341" s="51" t="s">
        <v>347</v>
      </c>
      <c r="I4341" s="51"/>
      <c r="J4341" s="51" t="s">
        <v>408</v>
      </c>
      <c r="K4341" s="51">
        <v>4.9690000000000003</v>
      </c>
      <c r="L4341" s="51">
        <v>5.5039999999999996</v>
      </c>
      <c r="M4341" s="51">
        <v>2.012</v>
      </c>
      <c r="N4341" s="51">
        <v>7.4809999999999999</v>
      </c>
      <c r="O4341" s="51">
        <v>4.4429999999999996</v>
      </c>
      <c r="P4341" s="51">
        <v>4.835</v>
      </c>
      <c r="Q4341" s="51">
        <v>5.2350000000000003</v>
      </c>
      <c r="R4341" s="51">
        <v>3.9849999999999999</v>
      </c>
      <c r="S4341" s="51">
        <v>5.2450000000000001</v>
      </c>
      <c r="T4341" s="51">
        <v>4.9000000000000004</v>
      </c>
      <c r="U4341" s="51">
        <v>2019</v>
      </c>
    </row>
    <row r="4342" spans="1:21" ht="15.5">
      <c r="A4342" s="51">
        <v>666</v>
      </c>
      <c r="B4342" s="51" t="s">
        <v>1229</v>
      </c>
      <c r="C4342" s="51" t="s">
        <v>409</v>
      </c>
      <c r="D4342" s="51" t="str">
        <f t="shared" si="67"/>
        <v>FLIBOR6Lesotho</v>
      </c>
      <c r="E4342" s="51" t="s">
        <v>1230</v>
      </c>
      <c r="F4342" s="51" t="s">
        <v>410</v>
      </c>
      <c r="G4342" s="51"/>
      <c r="H4342" s="51" t="s">
        <v>384</v>
      </c>
      <c r="I4342" s="51"/>
      <c r="J4342" s="51"/>
      <c r="K4342" s="51"/>
      <c r="L4342" s="51"/>
      <c r="M4342" s="51"/>
      <c r="N4342" s="51"/>
      <c r="O4342" s="51"/>
      <c r="P4342" s="51"/>
      <c r="Q4342" s="51"/>
      <c r="R4342" s="51"/>
      <c r="S4342" s="51"/>
      <c r="T4342" s="51"/>
      <c r="U4342" s="51"/>
    </row>
    <row r="4343" spans="1:21" ht="15.5">
      <c r="A4343" s="51">
        <v>666</v>
      </c>
      <c r="B4343" s="51" t="s">
        <v>1229</v>
      </c>
      <c r="C4343" s="51" t="s">
        <v>411</v>
      </c>
      <c r="D4343" s="51" t="str">
        <f t="shared" si="67"/>
        <v>TM_RPCHLesotho</v>
      </c>
      <c r="E4343" s="51" t="s">
        <v>1230</v>
      </c>
      <c r="F4343" s="51" t="s">
        <v>412</v>
      </c>
      <c r="G4343" s="51" t="s">
        <v>413</v>
      </c>
      <c r="H4343" s="51" t="s">
        <v>347</v>
      </c>
      <c r="I4343" s="51"/>
      <c r="J4343" s="51" t="s">
        <v>1233</v>
      </c>
      <c r="K4343" s="51">
        <v>4.2069999999999999</v>
      </c>
      <c r="L4343" s="51">
        <v>-6.0039999999999996</v>
      </c>
      <c r="M4343" s="51">
        <v>1.111</v>
      </c>
      <c r="N4343" s="51">
        <v>5.8380000000000001</v>
      </c>
      <c r="O4343" s="51">
        <v>1.1040000000000001</v>
      </c>
      <c r="P4343" s="51">
        <v>3.0449999999999999</v>
      </c>
      <c r="Q4343" s="51">
        <v>-5.0279999999999996</v>
      </c>
      <c r="R4343" s="51">
        <v>7.9610000000000003</v>
      </c>
      <c r="S4343" s="51">
        <v>-3.2320000000000002</v>
      </c>
      <c r="T4343" s="51">
        <v>3.012</v>
      </c>
      <c r="U4343" s="51">
        <v>2019</v>
      </c>
    </row>
    <row r="4344" spans="1:21" ht="15.5">
      <c r="A4344" s="51">
        <v>666</v>
      </c>
      <c r="B4344" s="51" t="s">
        <v>1229</v>
      </c>
      <c r="C4344" s="51" t="s">
        <v>415</v>
      </c>
      <c r="D4344" s="51" t="str">
        <f t="shared" si="67"/>
        <v>TMG_RPCHLesotho</v>
      </c>
      <c r="E4344" s="51" t="s">
        <v>1230</v>
      </c>
      <c r="F4344" s="51" t="s">
        <v>416</v>
      </c>
      <c r="G4344" s="51" t="s">
        <v>417</v>
      </c>
      <c r="H4344" s="51" t="s">
        <v>347</v>
      </c>
      <c r="I4344" s="51"/>
      <c r="J4344" s="51" t="s">
        <v>1233</v>
      </c>
      <c r="K4344" s="51">
        <v>6.4980000000000002</v>
      </c>
      <c r="L4344" s="51">
        <v>-5.8209999999999997</v>
      </c>
      <c r="M4344" s="51">
        <v>1.6659999999999999</v>
      </c>
      <c r="N4344" s="51">
        <v>5.2880000000000003</v>
      </c>
      <c r="O4344" s="51">
        <v>-4.3040000000000003</v>
      </c>
      <c r="P4344" s="51">
        <v>3.6680000000000001</v>
      </c>
      <c r="Q4344" s="51">
        <v>-5.2279999999999998</v>
      </c>
      <c r="R4344" s="51">
        <v>9.0289999999999999</v>
      </c>
      <c r="S4344" s="51">
        <v>-0.32400000000000001</v>
      </c>
      <c r="T4344" s="51">
        <v>-0.20799999999999999</v>
      </c>
      <c r="U4344" s="51">
        <v>2019</v>
      </c>
    </row>
    <row r="4345" spans="1:21" ht="15.5">
      <c r="A4345" s="51">
        <v>666</v>
      </c>
      <c r="B4345" s="51" t="s">
        <v>1229</v>
      </c>
      <c r="C4345" s="51" t="s">
        <v>418</v>
      </c>
      <c r="D4345" s="51" t="str">
        <f t="shared" si="67"/>
        <v>TX_RPCHLesotho</v>
      </c>
      <c r="E4345" s="51" t="s">
        <v>1230</v>
      </c>
      <c r="F4345" s="51" t="s">
        <v>419</v>
      </c>
      <c r="G4345" s="51" t="s">
        <v>420</v>
      </c>
      <c r="H4345" s="51" t="s">
        <v>347</v>
      </c>
      <c r="I4345" s="51"/>
      <c r="J4345" s="51" t="s">
        <v>1233</v>
      </c>
      <c r="K4345" s="51">
        <v>-2.2850000000000001</v>
      </c>
      <c r="L4345" s="51">
        <v>-8.6999999999999993</v>
      </c>
      <c r="M4345" s="51">
        <v>-3.4529999999999998</v>
      </c>
      <c r="N4345" s="51">
        <v>16.738</v>
      </c>
      <c r="O4345" s="51">
        <v>9.4860000000000007</v>
      </c>
      <c r="P4345" s="51">
        <v>5.4950000000000001</v>
      </c>
      <c r="Q4345" s="51">
        <v>0.34899999999999998</v>
      </c>
      <c r="R4345" s="51">
        <v>5.55</v>
      </c>
      <c r="S4345" s="51">
        <v>-23.193000000000001</v>
      </c>
      <c r="T4345" s="51">
        <v>10.749000000000001</v>
      </c>
      <c r="U4345" s="51">
        <v>2019</v>
      </c>
    </row>
    <row r="4346" spans="1:21" ht="15.5">
      <c r="A4346" s="51">
        <v>666</v>
      </c>
      <c r="B4346" s="51" t="s">
        <v>1229</v>
      </c>
      <c r="C4346" s="51" t="s">
        <v>421</v>
      </c>
      <c r="D4346" s="51" t="str">
        <f t="shared" si="67"/>
        <v>TXG_RPCHLesotho</v>
      </c>
      <c r="E4346" s="51" t="s">
        <v>1230</v>
      </c>
      <c r="F4346" s="51" t="s">
        <v>422</v>
      </c>
      <c r="G4346" s="51" t="s">
        <v>423</v>
      </c>
      <c r="H4346" s="51" t="s">
        <v>347</v>
      </c>
      <c r="I4346" s="51"/>
      <c r="J4346" s="51" t="s">
        <v>1233</v>
      </c>
      <c r="K4346" s="51">
        <v>-2.1829999999999998</v>
      </c>
      <c r="L4346" s="51">
        <v>-8.4700000000000006</v>
      </c>
      <c r="M4346" s="51">
        <v>-3.0070000000000001</v>
      </c>
      <c r="N4346" s="51">
        <v>14.768000000000001</v>
      </c>
      <c r="O4346" s="51">
        <v>8.0079999999999991</v>
      </c>
      <c r="P4346" s="51">
        <v>9.0990000000000002</v>
      </c>
      <c r="Q4346" s="51">
        <v>0.57299999999999995</v>
      </c>
      <c r="R4346" s="51">
        <v>5.6840000000000002</v>
      </c>
      <c r="S4346" s="51">
        <v>-21.468</v>
      </c>
      <c r="T4346" s="51">
        <v>7.891</v>
      </c>
      <c r="U4346" s="51">
        <v>2019</v>
      </c>
    </row>
    <row r="4347" spans="1:21" ht="15.5">
      <c r="A4347" s="51">
        <v>666</v>
      </c>
      <c r="B4347" s="51" t="s">
        <v>1229</v>
      </c>
      <c r="C4347" s="51" t="s">
        <v>424</v>
      </c>
      <c r="D4347" s="51" t="str">
        <f t="shared" si="67"/>
        <v>LURLesotho</v>
      </c>
      <c r="E4347" s="51" t="s">
        <v>1230</v>
      </c>
      <c r="F4347" s="51" t="s">
        <v>425</v>
      </c>
      <c r="G4347" s="51" t="s">
        <v>426</v>
      </c>
      <c r="H4347" s="51" t="s">
        <v>427</v>
      </c>
      <c r="I4347" s="51"/>
      <c r="J4347" s="51"/>
      <c r="K4347" s="51"/>
      <c r="L4347" s="51"/>
      <c r="M4347" s="51"/>
      <c r="N4347" s="51"/>
      <c r="O4347" s="51"/>
      <c r="P4347" s="51"/>
      <c r="Q4347" s="51"/>
      <c r="R4347" s="51"/>
      <c r="S4347" s="51"/>
      <c r="T4347" s="51"/>
      <c r="U4347" s="51"/>
    </row>
    <row r="4348" spans="1:21" ht="15.5">
      <c r="A4348" s="51">
        <v>666</v>
      </c>
      <c r="B4348" s="51" t="s">
        <v>1229</v>
      </c>
      <c r="C4348" s="51" t="s">
        <v>428</v>
      </c>
      <c r="D4348" s="51" t="str">
        <f t="shared" si="67"/>
        <v>LELesotho</v>
      </c>
      <c r="E4348" s="51" t="s">
        <v>1230</v>
      </c>
      <c r="F4348" s="51" t="s">
        <v>429</v>
      </c>
      <c r="G4348" s="51" t="s">
        <v>430</v>
      </c>
      <c r="H4348" s="51" t="s">
        <v>431</v>
      </c>
      <c r="I4348" s="51" t="s">
        <v>432</v>
      </c>
      <c r="J4348" s="51"/>
      <c r="K4348" s="51"/>
      <c r="L4348" s="51"/>
      <c r="M4348" s="51"/>
      <c r="N4348" s="51"/>
      <c r="O4348" s="51"/>
      <c r="P4348" s="51"/>
      <c r="Q4348" s="51"/>
      <c r="R4348" s="51"/>
      <c r="S4348" s="51"/>
      <c r="T4348" s="51"/>
      <c r="U4348" s="51"/>
    </row>
    <row r="4349" spans="1:21" ht="15.5">
      <c r="A4349" s="51">
        <v>666</v>
      </c>
      <c r="B4349" s="51" t="s">
        <v>1229</v>
      </c>
      <c r="C4349" s="51" t="s">
        <v>433</v>
      </c>
      <c r="D4349" s="51" t="str">
        <f t="shared" si="67"/>
        <v>LPLesotho</v>
      </c>
      <c r="E4349" s="51" t="s">
        <v>1230</v>
      </c>
      <c r="F4349" s="51" t="s">
        <v>434</v>
      </c>
      <c r="G4349" s="51" t="s">
        <v>435</v>
      </c>
      <c r="H4349" s="51" t="s">
        <v>431</v>
      </c>
      <c r="I4349" s="51" t="s">
        <v>432</v>
      </c>
      <c r="J4349" s="51" t="s">
        <v>1234</v>
      </c>
      <c r="K4349" s="51">
        <v>1.954</v>
      </c>
      <c r="L4349" s="51">
        <v>1.9670000000000001</v>
      </c>
      <c r="M4349" s="51">
        <v>1.98</v>
      </c>
      <c r="N4349" s="51">
        <v>1.994</v>
      </c>
      <c r="O4349" s="51">
        <v>2.0070000000000001</v>
      </c>
      <c r="P4349" s="51">
        <v>2.0209999999999999</v>
      </c>
      <c r="Q4349" s="51">
        <v>2.0339999999999998</v>
      </c>
      <c r="R4349" s="51">
        <v>2.048</v>
      </c>
      <c r="S4349" s="51">
        <v>2.0619999999999998</v>
      </c>
      <c r="T4349" s="51">
        <v>2.0870000000000002</v>
      </c>
      <c r="U4349" s="51">
        <v>2016</v>
      </c>
    </row>
    <row r="4350" spans="1:21" ht="15.5">
      <c r="A4350" s="51">
        <v>666</v>
      </c>
      <c r="B4350" s="51" t="s">
        <v>1229</v>
      </c>
      <c r="C4350" s="51" t="s">
        <v>437</v>
      </c>
      <c r="D4350" s="51" t="str">
        <f t="shared" si="67"/>
        <v>GGRLesotho</v>
      </c>
      <c r="E4350" s="51" t="s">
        <v>1230</v>
      </c>
      <c r="F4350" s="51" t="s">
        <v>438</v>
      </c>
      <c r="G4350" s="51" t="s">
        <v>439</v>
      </c>
      <c r="H4350" s="51" t="s">
        <v>342</v>
      </c>
      <c r="I4350" s="51" t="s">
        <v>343</v>
      </c>
      <c r="J4350" s="51" t="s">
        <v>1235</v>
      </c>
      <c r="K4350" s="51">
        <v>11.788</v>
      </c>
      <c r="L4350" s="51">
        <v>13.273999999999999</v>
      </c>
      <c r="M4350" s="51">
        <v>14.583</v>
      </c>
      <c r="N4350" s="51">
        <v>15.321</v>
      </c>
      <c r="O4350" s="51">
        <v>14.052</v>
      </c>
      <c r="P4350" s="51">
        <v>15.250999999999999</v>
      </c>
      <c r="Q4350" s="51">
        <v>16.117000000000001</v>
      </c>
      <c r="R4350" s="51">
        <v>16.437000000000001</v>
      </c>
      <c r="S4350" s="51">
        <v>17.353999999999999</v>
      </c>
      <c r="T4350" s="51">
        <v>15.791</v>
      </c>
      <c r="U4350" s="51">
        <v>2020</v>
      </c>
    </row>
    <row r="4351" spans="1:21" ht="15.5">
      <c r="A4351" s="51">
        <v>666</v>
      </c>
      <c r="B4351" s="51" t="s">
        <v>1229</v>
      </c>
      <c r="C4351" s="51" t="s">
        <v>441</v>
      </c>
      <c r="D4351" s="51" t="str">
        <f t="shared" si="67"/>
        <v>GGR_NGDPLesotho</v>
      </c>
      <c r="E4351" s="51" t="s">
        <v>1230</v>
      </c>
      <c r="F4351" s="51" t="s">
        <v>438</v>
      </c>
      <c r="G4351" s="51" t="s">
        <v>439</v>
      </c>
      <c r="H4351" s="51" t="s">
        <v>392</v>
      </c>
      <c r="I4351" s="51"/>
      <c r="J4351" s="51" t="s">
        <v>442</v>
      </c>
      <c r="K4351" s="51">
        <v>56.210999999999999</v>
      </c>
      <c r="L4351" s="51">
        <v>55.884</v>
      </c>
      <c r="M4351" s="51">
        <v>53.228999999999999</v>
      </c>
      <c r="N4351" s="51">
        <v>50.366999999999997</v>
      </c>
      <c r="O4351" s="51">
        <v>45.040999999999997</v>
      </c>
      <c r="P4351" s="51">
        <v>49.798000000000002</v>
      </c>
      <c r="Q4351" s="51">
        <v>50.502000000000002</v>
      </c>
      <c r="R4351" s="51">
        <v>48.572000000000003</v>
      </c>
      <c r="S4351" s="51">
        <v>51.329000000000001</v>
      </c>
      <c r="T4351" s="51">
        <v>43.225000000000001</v>
      </c>
      <c r="U4351" s="51">
        <v>2020</v>
      </c>
    </row>
    <row r="4352" spans="1:21" ht="15.5">
      <c r="A4352" s="51">
        <v>666</v>
      </c>
      <c r="B4352" s="51" t="s">
        <v>1229</v>
      </c>
      <c r="C4352" s="51" t="s">
        <v>443</v>
      </c>
      <c r="D4352" s="51" t="str">
        <f t="shared" si="67"/>
        <v>GGXLesotho</v>
      </c>
      <c r="E4352" s="51" t="s">
        <v>1230</v>
      </c>
      <c r="F4352" s="51" t="s">
        <v>444</v>
      </c>
      <c r="G4352" s="51" t="s">
        <v>445</v>
      </c>
      <c r="H4352" s="51" t="s">
        <v>342</v>
      </c>
      <c r="I4352" s="51" t="s">
        <v>343</v>
      </c>
      <c r="J4352" s="51" t="s">
        <v>1235</v>
      </c>
      <c r="K4352" s="51">
        <v>12.117000000000001</v>
      </c>
      <c r="L4352" s="51">
        <v>13.972</v>
      </c>
      <c r="M4352" s="51">
        <v>13.726000000000001</v>
      </c>
      <c r="N4352" s="51">
        <v>15.709</v>
      </c>
      <c r="O4352" s="51">
        <v>16.780999999999999</v>
      </c>
      <c r="P4352" s="51">
        <v>15.843</v>
      </c>
      <c r="Q4352" s="51">
        <v>17.536000000000001</v>
      </c>
      <c r="R4352" s="51">
        <v>18.956</v>
      </c>
      <c r="S4352" s="51">
        <v>19.920999999999999</v>
      </c>
      <c r="T4352" s="51">
        <v>19.096</v>
      </c>
      <c r="U4352" s="51">
        <v>2020</v>
      </c>
    </row>
    <row r="4353" spans="1:21" ht="15.5">
      <c r="A4353" s="51">
        <v>666</v>
      </c>
      <c r="B4353" s="51" t="s">
        <v>1229</v>
      </c>
      <c r="C4353" s="51" t="s">
        <v>446</v>
      </c>
      <c r="D4353" s="51" t="str">
        <f t="shared" si="67"/>
        <v>GGX_NGDPLesotho</v>
      </c>
      <c r="E4353" s="51" t="s">
        <v>1230</v>
      </c>
      <c r="F4353" s="51" t="s">
        <v>444</v>
      </c>
      <c r="G4353" s="51" t="s">
        <v>445</v>
      </c>
      <c r="H4353" s="51" t="s">
        <v>392</v>
      </c>
      <c r="I4353" s="51"/>
      <c r="J4353" s="51" t="s">
        <v>447</v>
      </c>
      <c r="K4353" s="51">
        <v>57.783000000000001</v>
      </c>
      <c r="L4353" s="51">
        <v>58.819000000000003</v>
      </c>
      <c r="M4353" s="51">
        <v>50.103000000000002</v>
      </c>
      <c r="N4353" s="51">
        <v>51.642000000000003</v>
      </c>
      <c r="O4353" s="51">
        <v>53.789000000000001</v>
      </c>
      <c r="P4353" s="51">
        <v>51.73</v>
      </c>
      <c r="Q4353" s="51">
        <v>54.948</v>
      </c>
      <c r="R4353" s="51">
        <v>56.015999999999998</v>
      </c>
      <c r="S4353" s="51">
        <v>58.92</v>
      </c>
      <c r="T4353" s="51">
        <v>52.273000000000003</v>
      </c>
      <c r="U4353" s="51">
        <v>2020</v>
      </c>
    </row>
    <row r="4354" spans="1:21" ht="15.5">
      <c r="A4354" s="51">
        <v>666</v>
      </c>
      <c r="B4354" s="51" t="s">
        <v>1229</v>
      </c>
      <c r="C4354" s="51" t="s">
        <v>448</v>
      </c>
      <c r="D4354" s="51" t="str">
        <f t="shared" si="67"/>
        <v>GGXCNLLesotho</v>
      </c>
      <c r="E4354" s="51" t="s">
        <v>1230</v>
      </c>
      <c r="F4354" s="51" t="s">
        <v>449</v>
      </c>
      <c r="G4354" s="51" t="s">
        <v>450</v>
      </c>
      <c r="H4354" s="51" t="s">
        <v>342</v>
      </c>
      <c r="I4354" s="51" t="s">
        <v>343</v>
      </c>
      <c r="J4354" s="51" t="s">
        <v>1235</v>
      </c>
      <c r="K4354" s="51">
        <v>-0.33</v>
      </c>
      <c r="L4354" s="51">
        <v>-0.69699999999999995</v>
      </c>
      <c r="M4354" s="51">
        <v>0.85599999999999998</v>
      </c>
      <c r="N4354" s="51">
        <v>-0.38800000000000001</v>
      </c>
      <c r="O4354" s="51">
        <v>-2.7290000000000001</v>
      </c>
      <c r="P4354" s="51">
        <v>-0.59199999999999997</v>
      </c>
      <c r="Q4354" s="51">
        <v>-1.419</v>
      </c>
      <c r="R4354" s="51">
        <v>-2.5190000000000001</v>
      </c>
      <c r="S4354" s="51">
        <v>-2.5670000000000002</v>
      </c>
      <c r="T4354" s="51">
        <v>-3.306</v>
      </c>
      <c r="U4354" s="51">
        <v>2020</v>
      </c>
    </row>
    <row r="4355" spans="1:21" ht="15.5">
      <c r="A4355" s="51">
        <v>666</v>
      </c>
      <c r="B4355" s="51" t="s">
        <v>1229</v>
      </c>
      <c r="C4355" s="51" t="s">
        <v>451</v>
      </c>
      <c r="D4355" s="51" t="str">
        <f t="shared" ref="D4355:D4418" si="68">C4355&amp;E4355</f>
        <v>GGXCNL_NGDPLesotho</v>
      </c>
      <c r="E4355" s="51" t="s">
        <v>1230</v>
      </c>
      <c r="F4355" s="51" t="s">
        <v>449</v>
      </c>
      <c r="G4355" s="51" t="s">
        <v>450</v>
      </c>
      <c r="H4355" s="51" t="s">
        <v>392</v>
      </c>
      <c r="I4355" s="51"/>
      <c r="J4355" s="51" t="s">
        <v>452</v>
      </c>
      <c r="K4355" s="51">
        <v>-1.5720000000000001</v>
      </c>
      <c r="L4355" s="51">
        <v>-2.9350000000000001</v>
      </c>
      <c r="M4355" s="51">
        <v>3.1259999999999999</v>
      </c>
      <c r="N4355" s="51">
        <v>-1.2749999999999999</v>
      </c>
      <c r="O4355" s="51">
        <v>-8.7479999999999993</v>
      </c>
      <c r="P4355" s="51">
        <v>-1.9319999999999999</v>
      </c>
      <c r="Q4355" s="51">
        <v>-4.4459999999999997</v>
      </c>
      <c r="R4355" s="51">
        <v>-7.4450000000000003</v>
      </c>
      <c r="S4355" s="51">
        <v>-7.5910000000000002</v>
      </c>
      <c r="T4355" s="51">
        <v>-9.0489999999999995</v>
      </c>
      <c r="U4355" s="51">
        <v>2020</v>
      </c>
    </row>
    <row r="4356" spans="1:21" ht="15.5">
      <c r="A4356" s="51">
        <v>666</v>
      </c>
      <c r="B4356" s="51" t="s">
        <v>1229</v>
      </c>
      <c r="C4356" s="51" t="s">
        <v>453</v>
      </c>
      <c r="D4356" s="51" t="str">
        <f t="shared" si="68"/>
        <v>GGSBLesotho</v>
      </c>
      <c r="E4356" s="51" t="s">
        <v>1230</v>
      </c>
      <c r="F4356" s="51" t="s">
        <v>454</v>
      </c>
      <c r="G4356" s="51" t="s">
        <v>455</v>
      </c>
      <c r="H4356" s="51" t="s">
        <v>342</v>
      </c>
      <c r="I4356" s="51" t="s">
        <v>343</v>
      </c>
      <c r="J4356" s="51"/>
      <c r="K4356" s="51"/>
      <c r="L4356" s="51"/>
      <c r="M4356" s="51"/>
      <c r="N4356" s="51"/>
      <c r="O4356" s="51"/>
      <c r="P4356" s="51"/>
      <c r="Q4356" s="51"/>
      <c r="R4356" s="51"/>
      <c r="S4356" s="51"/>
      <c r="T4356" s="51"/>
      <c r="U4356" s="51"/>
    </row>
    <row r="4357" spans="1:21" ht="15.5">
      <c r="A4357" s="51">
        <v>666</v>
      </c>
      <c r="B4357" s="51" t="s">
        <v>1229</v>
      </c>
      <c r="C4357" s="51" t="s">
        <v>456</v>
      </c>
      <c r="D4357" s="51" t="str">
        <f t="shared" si="68"/>
        <v>GGSB_NPGDPLesotho</v>
      </c>
      <c r="E4357" s="51" t="s">
        <v>1230</v>
      </c>
      <c r="F4357" s="51" t="s">
        <v>454</v>
      </c>
      <c r="G4357" s="51" t="s">
        <v>455</v>
      </c>
      <c r="H4357" s="51" t="s">
        <v>380</v>
      </c>
      <c r="I4357" s="51"/>
      <c r="J4357" s="51"/>
      <c r="K4357" s="51"/>
      <c r="L4357" s="51"/>
      <c r="M4357" s="51"/>
      <c r="N4357" s="51"/>
      <c r="O4357" s="51"/>
      <c r="P4357" s="51"/>
      <c r="Q4357" s="51"/>
      <c r="R4357" s="51"/>
      <c r="S4357" s="51"/>
      <c r="T4357" s="51"/>
      <c r="U4357" s="51"/>
    </row>
    <row r="4358" spans="1:21" ht="15.5">
      <c r="A4358" s="51">
        <v>666</v>
      </c>
      <c r="B4358" s="51" t="s">
        <v>1229</v>
      </c>
      <c r="C4358" s="51" t="s">
        <v>457</v>
      </c>
      <c r="D4358" s="51" t="str">
        <f t="shared" si="68"/>
        <v>GGXONLBLesotho</v>
      </c>
      <c r="E4358" s="51" t="s">
        <v>1230</v>
      </c>
      <c r="F4358" s="51" t="s">
        <v>458</v>
      </c>
      <c r="G4358" s="51" t="s">
        <v>459</v>
      </c>
      <c r="H4358" s="51" t="s">
        <v>342</v>
      </c>
      <c r="I4358" s="51" t="s">
        <v>343</v>
      </c>
      <c r="J4358" s="51" t="s">
        <v>1235</v>
      </c>
      <c r="K4358" s="51">
        <v>-0.16400000000000001</v>
      </c>
      <c r="L4358" s="51">
        <v>-0.53100000000000003</v>
      </c>
      <c r="M4358" s="51">
        <v>1.0309999999999999</v>
      </c>
      <c r="N4358" s="51">
        <v>-0.121</v>
      </c>
      <c r="O4358" s="51">
        <v>-2.6669999999999998</v>
      </c>
      <c r="P4358" s="51">
        <v>-0.28799999999999998</v>
      </c>
      <c r="Q4358" s="51">
        <v>-0.97399999999999998</v>
      </c>
      <c r="R4358" s="51">
        <v>-2.048</v>
      </c>
      <c r="S4358" s="51">
        <v>-2.0499999999999998</v>
      </c>
      <c r="T4358" s="51">
        <v>-2.1440000000000001</v>
      </c>
      <c r="U4358" s="51">
        <v>2020</v>
      </c>
    </row>
    <row r="4359" spans="1:21" ht="15.5">
      <c r="A4359" s="51">
        <v>666</v>
      </c>
      <c r="B4359" s="51" t="s">
        <v>1229</v>
      </c>
      <c r="C4359" s="51" t="s">
        <v>460</v>
      </c>
      <c r="D4359" s="51" t="str">
        <f t="shared" si="68"/>
        <v>GGXONLB_NGDPLesotho</v>
      </c>
      <c r="E4359" s="51" t="s">
        <v>1230</v>
      </c>
      <c r="F4359" s="51" t="s">
        <v>458</v>
      </c>
      <c r="G4359" s="51" t="s">
        <v>459</v>
      </c>
      <c r="H4359" s="51" t="s">
        <v>392</v>
      </c>
      <c r="I4359" s="51"/>
      <c r="J4359" s="51" t="s">
        <v>461</v>
      </c>
      <c r="K4359" s="51">
        <v>-0.78300000000000003</v>
      </c>
      <c r="L4359" s="51">
        <v>-2.2370000000000001</v>
      </c>
      <c r="M4359" s="51">
        <v>3.7639999999999998</v>
      </c>
      <c r="N4359" s="51">
        <v>-0.39700000000000002</v>
      </c>
      <c r="O4359" s="51">
        <v>-8.5489999999999995</v>
      </c>
      <c r="P4359" s="51">
        <v>-0.94099999999999995</v>
      </c>
      <c r="Q4359" s="51">
        <v>-3.0510000000000002</v>
      </c>
      <c r="R4359" s="51">
        <v>-6.0519999999999996</v>
      </c>
      <c r="S4359" s="51">
        <v>-6.0640000000000001</v>
      </c>
      <c r="T4359" s="51">
        <v>-5.87</v>
      </c>
      <c r="U4359" s="51">
        <v>2020</v>
      </c>
    </row>
    <row r="4360" spans="1:21" ht="15.5">
      <c r="A4360" s="51">
        <v>666</v>
      </c>
      <c r="B4360" s="51" t="s">
        <v>1229</v>
      </c>
      <c r="C4360" s="51" t="s">
        <v>462</v>
      </c>
      <c r="D4360" s="51" t="str">
        <f t="shared" si="68"/>
        <v>GGXWDNLesotho</v>
      </c>
      <c r="E4360" s="51" t="s">
        <v>1230</v>
      </c>
      <c r="F4360" s="51" t="s">
        <v>463</v>
      </c>
      <c r="G4360" s="51" t="s">
        <v>464</v>
      </c>
      <c r="H4360" s="51" t="s">
        <v>342</v>
      </c>
      <c r="I4360" s="51" t="s">
        <v>343</v>
      </c>
      <c r="J4360" s="51" t="s">
        <v>1235</v>
      </c>
      <c r="K4360" s="51">
        <v>-0.65200000000000002</v>
      </c>
      <c r="L4360" s="51">
        <v>-0.54100000000000004</v>
      </c>
      <c r="M4360" s="51">
        <v>-1.2130000000000001</v>
      </c>
      <c r="N4360" s="51">
        <v>-0.121</v>
      </c>
      <c r="O4360" s="51">
        <v>-0.436</v>
      </c>
      <c r="P4360" s="51">
        <v>-1.2230000000000001</v>
      </c>
      <c r="Q4360" s="51">
        <v>0.255</v>
      </c>
      <c r="R4360" s="51">
        <v>-0.63800000000000001</v>
      </c>
      <c r="S4360" s="51">
        <v>-0.16300000000000001</v>
      </c>
      <c r="T4360" s="51">
        <v>2.4649999999999999</v>
      </c>
      <c r="U4360" s="51">
        <v>2020</v>
      </c>
    </row>
    <row r="4361" spans="1:21" ht="15.5">
      <c r="A4361" s="51">
        <v>666</v>
      </c>
      <c r="B4361" s="51" t="s">
        <v>1229</v>
      </c>
      <c r="C4361" s="51" t="s">
        <v>465</v>
      </c>
      <c r="D4361" s="51" t="str">
        <f t="shared" si="68"/>
        <v>GGXWDN_NGDPLesotho</v>
      </c>
      <c r="E4361" s="51" t="s">
        <v>1230</v>
      </c>
      <c r="F4361" s="51" t="s">
        <v>463</v>
      </c>
      <c r="G4361" s="51" t="s">
        <v>464</v>
      </c>
      <c r="H4361" s="51" t="s">
        <v>392</v>
      </c>
      <c r="I4361" s="51"/>
      <c r="J4361" s="51" t="s">
        <v>487</v>
      </c>
      <c r="K4361" s="51">
        <v>-3.11</v>
      </c>
      <c r="L4361" s="51">
        <v>-2.2789999999999999</v>
      </c>
      <c r="M4361" s="51">
        <v>-4.4290000000000003</v>
      </c>
      <c r="N4361" s="51">
        <v>-0.39700000000000002</v>
      </c>
      <c r="O4361" s="51">
        <v>-1.397</v>
      </c>
      <c r="P4361" s="51">
        <v>-3.992</v>
      </c>
      <c r="Q4361" s="51">
        <v>0.79900000000000004</v>
      </c>
      <c r="R4361" s="51">
        <v>-1.8859999999999999</v>
      </c>
      <c r="S4361" s="51">
        <v>-0.48099999999999998</v>
      </c>
      <c r="T4361" s="51">
        <v>6.7489999999999997</v>
      </c>
      <c r="U4361" s="51">
        <v>2020</v>
      </c>
    </row>
    <row r="4362" spans="1:21" ht="15.5">
      <c r="A4362" s="51">
        <v>666</v>
      </c>
      <c r="B4362" s="51" t="s">
        <v>1229</v>
      </c>
      <c r="C4362" s="51" t="s">
        <v>466</v>
      </c>
      <c r="D4362" s="51" t="str">
        <f t="shared" si="68"/>
        <v>GGXWDGLesotho</v>
      </c>
      <c r="E4362" s="51" t="s">
        <v>1230</v>
      </c>
      <c r="F4362" s="51" t="s">
        <v>467</v>
      </c>
      <c r="G4362" s="51" t="s">
        <v>468</v>
      </c>
      <c r="H4362" s="51" t="s">
        <v>342</v>
      </c>
      <c r="I4362" s="51" t="s">
        <v>343</v>
      </c>
      <c r="J4362" s="51" t="s">
        <v>1235</v>
      </c>
      <c r="K4362" s="51">
        <v>8.3559999999999999</v>
      </c>
      <c r="L4362" s="51">
        <v>9.7850000000000001</v>
      </c>
      <c r="M4362" s="51">
        <v>11.32</v>
      </c>
      <c r="N4362" s="51">
        <v>13.863</v>
      </c>
      <c r="O4362" s="51">
        <v>12.614000000000001</v>
      </c>
      <c r="P4362" s="51">
        <v>12.212</v>
      </c>
      <c r="Q4362" s="51">
        <v>15.818</v>
      </c>
      <c r="R4362" s="51">
        <v>16.678999999999998</v>
      </c>
      <c r="S4362" s="51">
        <v>16.994</v>
      </c>
      <c r="T4362" s="51">
        <v>18.190000000000001</v>
      </c>
      <c r="U4362" s="51">
        <v>2020</v>
      </c>
    </row>
    <row r="4363" spans="1:21" ht="15.5">
      <c r="A4363" s="51">
        <v>666</v>
      </c>
      <c r="B4363" s="51" t="s">
        <v>1229</v>
      </c>
      <c r="C4363" s="51" t="s">
        <v>469</v>
      </c>
      <c r="D4363" s="51" t="str">
        <f t="shared" si="68"/>
        <v>GGXWDG_NGDPLesotho</v>
      </c>
      <c r="E4363" s="51" t="s">
        <v>1230</v>
      </c>
      <c r="F4363" s="51" t="s">
        <v>467</v>
      </c>
      <c r="G4363" s="51" t="s">
        <v>468</v>
      </c>
      <c r="H4363" s="51" t="s">
        <v>392</v>
      </c>
      <c r="I4363" s="51"/>
      <c r="J4363" s="51" t="s">
        <v>470</v>
      </c>
      <c r="K4363" s="51">
        <v>39.847999999999999</v>
      </c>
      <c r="L4363" s="51">
        <v>41.192999999999998</v>
      </c>
      <c r="M4363" s="51">
        <v>41.32</v>
      </c>
      <c r="N4363" s="51">
        <v>45.573999999999998</v>
      </c>
      <c r="O4363" s="51">
        <v>40.432000000000002</v>
      </c>
      <c r="P4363" s="51">
        <v>39.872999999999998</v>
      </c>
      <c r="Q4363" s="51">
        <v>49.566000000000003</v>
      </c>
      <c r="R4363" s="51">
        <v>49.287999999999997</v>
      </c>
      <c r="S4363" s="51">
        <v>50.264000000000003</v>
      </c>
      <c r="T4363" s="51">
        <v>49.792999999999999</v>
      </c>
      <c r="U4363" s="51">
        <v>2020</v>
      </c>
    </row>
    <row r="4364" spans="1:21" ht="15.5">
      <c r="A4364" s="51">
        <v>666</v>
      </c>
      <c r="B4364" s="51" t="s">
        <v>1229</v>
      </c>
      <c r="C4364" s="51" t="s">
        <v>471</v>
      </c>
      <c r="D4364" s="51" t="str">
        <f t="shared" si="68"/>
        <v>NGDP_FYLesotho</v>
      </c>
      <c r="E4364" s="51" t="s">
        <v>1230</v>
      </c>
      <c r="F4364" s="51" t="s">
        <v>472</v>
      </c>
      <c r="G4364" s="51" t="s">
        <v>473</v>
      </c>
      <c r="H4364" s="51" t="s">
        <v>342</v>
      </c>
      <c r="I4364" s="51" t="s">
        <v>343</v>
      </c>
      <c r="J4364" s="51" t="s">
        <v>1235</v>
      </c>
      <c r="K4364" s="51">
        <v>20.97</v>
      </c>
      <c r="L4364" s="51">
        <v>23.754000000000001</v>
      </c>
      <c r="M4364" s="51">
        <v>27.396000000000001</v>
      </c>
      <c r="N4364" s="51">
        <v>30.419</v>
      </c>
      <c r="O4364" s="51">
        <v>31.196999999999999</v>
      </c>
      <c r="P4364" s="51">
        <v>30.626999999999999</v>
      </c>
      <c r="Q4364" s="51">
        <v>31.914000000000001</v>
      </c>
      <c r="R4364" s="51">
        <v>33.840000000000003</v>
      </c>
      <c r="S4364" s="51">
        <v>33.81</v>
      </c>
      <c r="T4364" s="51">
        <v>36.531999999999996</v>
      </c>
      <c r="U4364" s="51">
        <v>2020</v>
      </c>
    </row>
    <row r="4365" spans="1:21" ht="15.5">
      <c r="A4365" s="51">
        <v>666</v>
      </c>
      <c r="B4365" s="51" t="s">
        <v>1229</v>
      </c>
      <c r="C4365" s="51" t="s">
        <v>474</v>
      </c>
      <c r="D4365" s="51" t="str">
        <f t="shared" si="68"/>
        <v>BCALesotho</v>
      </c>
      <c r="E4365" s="51" t="s">
        <v>1230</v>
      </c>
      <c r="F4365" s="51" t="s">
        <v>475</v>
      </c>
      <c r="G4365" s="51" t="s">
        <v>476</v>
      </c>
      <c r="H4365" s="51" t="s">
        <v>352</v>
      </c>
      <c r="I4365" s="51" t="s">
        <v>343</v>
      </c>
      <c r="J4365" s="51" t="s">
        <v>1236</v>
      </c>
      <c r="K4365" s="51">
        <v>-0.222</v>
      </c>
      <c r="L4365" s="51">
        <v>-0.125</v>
      </c>
      <c r="M4365" s="51">
        <v>-0.129</v>
      </c>
      <c r="N4365" s="51">
        <v>-8.6999999999999994E-2</v>
      </c>
      <c r="O4365" s="51">
        <v>-0.14799999999999999</v>
      </c>
      <c r="P4365" s="51">
        <v>-6.2E-2</v>
      </c>
      <c r="Q4365" s="51">
        <v>-3.3000000000000002E-2</v>
      </c>
      <c r="R4365" s="51">
        <v>-0.184</v>
      </c>
      <c r="S4365" s="51">
        <v>-0.32</v>
      </c>
      <c r="T4365" s="51">
        <v>-0.41499999999999998</v>
      </c>
      <c r="U4365" s="51">
        <v>2019</v>
      </c>
    </row>
    <row r="4366" spans="1:21" ht="15.5">
      <c r="A4366" s="51">
        <v>666</v>
      </c>
      <c r="B4366" s="51" t="s">
        <v>1229</v>
      </c>
      <c r="C4366" s="51" t="s">
        <v>478</v>
      </c>
      <c r="D4366" s="51" t="str">
        <f t="shared" si="68"/>
        <v>BCA_NGDPDLesotho</v>
      </c>
      <c r="E4366" s="51" t="s">
        <v>1230</v>
      </c>
      <c r="F4366" s="51" t="s">
        <v>475</v>
      </c>
      <c r="G4366" s="51" t="s">
        <v>476</v>
      </c>
      <c r="H4366" s="51" t="s">
        <v>392</v>
      </c>
      <c r="I4366" s="51"/>
      <c r="J4366" s="51" t="s">
        <v>479</v>
      </c>
      <c r="K4366" s="51">
        <v>-9.0020000000000007</v>
      </c>
      <c r="L4366" s="51">
        <v>-5.3460000000000001</v>
      </c>
      <c r="M4366" s="51">
        <v>-5.2069999999999999</v>
      </c>
      <c r="N4366" s="51">
        <v>-3.956</v>
      </c>
      <c r="O4366" s="51">
        <v>-6.67</v>
      </c>
      <c r="P4366" s="51">
        <v>-2.621</v>
      </c>
      <c r="Q4366" s="51">
        <v>-1.407</v>
      </c>
      <c r="R4366" s="51">
        <v>-8.0289999999999999</v>
      </c>
      <c r="S4366" s="51">
        <v>-15.494</v>
      </c>
      <c r="T4366" s="51">
        <v>-16.902000000000001</v>
      </c>
      <c r="U4366" s="51">
        <v>2019</v>
      </c>
    </row>
    <row r="4367" spans="1:21" ht="15.5">
      <c r="A4367" s="51">
        <v>668</v>
      </c>
      <c r="B4367" s="51" t="s">
        <v>1237</v>
      </c>
      <c r="C4367" s="51" t="s">
        <v>338</v>
      </c>
      <c r="D4367" s="51" t="str">
        <f t="shared" si="68"/>
        <v>NGDP_RLiberia</v>
      </c>
      <c r="E4367" s="51" t="s">
        <v>1238</v>
      </c>
      <c r="F4367" s="51" t="s">
        <v>340</v>
      </c>
      <c r="G4367" s="51" t="s">
        <v>341</v>
      </c>
      <c r="H4367" s="51" t="s">
        <v>342</v>
      </c>
      <c r="I4367" s="51" t="s">
        <v>343</v>
      </c>
      <c r="J4367" s="51" t="s">
        <v>1239</v>
      </c>
      <c r="K4367" s="51">
        <v>2.9180000000000001</v>
      </c>
      <c r="L4367" s="51">
        <v>3.1760000000000002</v>
      </c>
      <c r="M4367" s="51">
        <v>3.198</v>
      </c>
      <c r="N4367" s="51">
        <v>3.1989999999999998</v>
      </c>
      <c r="O4367" s="51">
        <v>3.1459999999999999</v>
      </c>
      <c r="P4367" s="51">
        <v>3.2240000000000002</v>
      </c>
      <c r="Q4367" s="51">
        <v>3.2639999999999998</v>
      </c>
      <c r="R4367" s="51">
        <v>3.1819999999999999</v>
      </c>
      <c r="S4367" s="51">
        <v>3.0880000000000001</v>
      </c>
      <c r="T4367" s="51">
        <v>3.198</v>
      </c>
      <c r="U4367" s="51">
        <v>2016</v>
      </c>
    </row>
    <row r="4368" spans="1:21" ht="15.5">
      <c r="A4368" s="51">
        <v>668</v>
      </c>
      <c r="B4368" s="51" t="s">
        <v>1237</v>
      </c>
      <c r="C4368" s="51" t="s">
        <v>345</v>
      </c>
      <c r="D4368" s="51" t="str">
        <f t="shared" si="68"/>
        <v>NGDP_RPCHLiberia</v>
      </c>
      <c r="E4368" s="51" t="s">
        <v>1238</v>
      </c>
      <c r="F4368" s="51" t="s">
        <v>340</v>
      </c>
      <c r="G4368" s="51" t="s">
        <v>346</v>
      </c>
      <c r="H4368" s="51" t="s">
        <v>347</v>
      </c>
      <c r="I4368" s="51"/>
      <c r="J4368" s="51" t="s">
        <v>348</v>
      </c>
      <c r="K4368" s="51">
        <v>8.42</v>
      </c>
      <c r="L4368" s="51">
        <v>8.8360000000000003</v>
      </c>
      <c r="M4368" s="51">
        <v>0.69499999999999995</v>
      </c>
      <c r="N4368" s="51">
        <v>7.0000000000000001E-3</v>
      </c>
      <c r="O4368" s="51">
        <v>-1.63</v>
      </c>
      <c r="P4368" s="51">
        <v>2.4689999999999999</v>
      </c>
      <c r="Q4368" s="51">
        <v>1.242</v>
      </c>
      <c r="R4368" s="51">
        <v>-2.516</v>
      </c>
      <c r="S4368" s="51">
        <v>-2.9670000000000001</v>
      </c>
      <c r="T4368" s="51">
        <v>3.56</v>
      </c>
      <c r="U4368" s="51">
        <v>2016</v>
      </c>
    </row>
    <row r="4369" spans="1:21" ht="15.5">
      <c r="A4369" s="51">
        <v>668</v>
      </c>
      <c r="B4369" s="51" t="s">
        <v>1237</v>
      </c>
      <c r="C4369" s="51" t="s">
        <v>349</v>
      </c>
      <c r="D4369" s="51" t="str">
        <f t="shared" si="68"/>
        <v>NGDPLiberia</v>
      </c>
      <c r="E4369" s="51" t="s">
        <v>1238</v>
      </c>
      <c r="F4369" s="51" t="s">
        <v>155</v>
      </c>
      <c r="G4369" s="51" t="s">
        <v>350</v>
      </c>
      <c r="H4369" s="51" t="s">
        <v>342</v>
      </c>
      <c r="I4369" s="51" t="s">
        <v>343</v>
      </c>
      <c r="J4369" s="51" t="s">
        <v>1239</v>
      </c>
      <c r="K4369" s="51">
        <v>2.673</v>
      </c>
      <c r="L4369" s="51">
        <v>3.0459999999999998</v>
      </c>
      <c r="M4369" s="51">
        <v>3.09</v>
      </c>
      <c r="N4369" s="51">
        <v>3.0880000000000001</v>
      </c>
      <c r="O4369" s="51">
        <v>3.258</v>
      </c>
      <c r="P4369" s="51">
        <v>3.335</v>
      </c>
      <c r="Q4369" s="51">
        <v>3.2639999999999998</v>
      </c>
      <c r="R4369" s="51">
        <v>3.0640000000000001</v>
      </c>
      <c r="S4369" s="51">
        <v>3.0329999999999999</v>
      </c>
      <c r="T4369" s="51">
        <v>3.37</v>
      </c>
      <c r="U4369" s="51">
        <v>2016</v>
      </c>
    </row>
    <row r="4370" spans="1:21" ht="15.5">
      <c r="A4370" s="51">
        <v>668</v>
      </c>
      <c r="B4370" s="51" t="s">
        <v>1237</v>
      </c>
      <c r="C4370" s="51" t="s">
        <v>157</v>
      </c>
      <c r="D4370" s="51" t="str">
        <f t="shared" si="68"/>
        <v>NGDPDLiberia</v>
      </c>
      <c r="E4370" s="51" t="s">
        <v>1238</v>
      </c>
      <c r="F4370" s="51" t="s">
        <v>155</v>
      </c>
      <c r="G4370" s="51" t="s">
        <v>351</v>
      </c>
      <c r="H4370" s="51" t="s">
        <v>352</v>
      </c>
      <c r="I4370" s="51" t="s">
        <v>343</v>
      </c>
      <c r="J4370" s="51" t="s">
        <v>353</v>
      </c>
      <c r="K4370" s="51">
        <v>2.673</v>
      </c>
      <c r="L4370" s="51">
        <v>3.0459999999999998</v>
      </c>
      <c r="M4370" s="51">
        <v>3.09</v>
      </c>
      <c r="N4370" s="51">
        <v>3.0880000000000001</v>
      </c>
      <c r="O4370" s="51">
        <v>3.258</v>
      </c>
      <c r="P4370" s="51">
        <v>3.335</v>
      </c>
      <c r="Q4370" s="51">
        <v>3.2639999999999998</v>
      </c>
      <c r="R4370" s="51">
        <v>3.0640000000000001</v>
      </c>
      <c r="S4370" s="51">
        <v>3.0329999999999999</v>
      </c>
      <c r="T4370" s="51">
        <v>3.37</v>
      </c>
      <c r="U4370" s="51">
        <v>2016</v>
      </c>
    </row>
    <row r="4371" spans="1:21" ht="15.5">
      <c r="A4371" s="51">
        <v>668</v>
      </c>
      <c r="B4371" s="51" t="s">
        <v>1237</v>
      </c>
      <c r="C4371" s="51" t="s">
        <v>354</v>
      </c>
      <c r="D4371" s="51" t="str">
        <f t="shared" si="68"/>
        <v>PPPGDPLiberia</v>
      </c>
      <c r="E4371" s="51" t="s">
        <v>1238</v>
      </c>
      <c r="F4371" s="51" t="s">
        <v>155</v>
      </c>
      <c r="G4371" s="51" t="s">
        <v>355</v>
      </c>
      <c r="H4371" s="51" t="s">
        <v>356</v>
      </c>
      <c r="I4371" s="51" t="s">
        <v>343</v>
      </c>
      <c r="J4371" s="51" t="s">
        <v>353</v>
      </c>
      <c r="K4371" s="51">
        <v>4.7699999999999996</v>
      </c>
      <c r="L4371" s="51">
        <v>5.65</v>
      </c>
      <c r="M4371" s="51">
        <v>5.9219999999999997</v>
      </c>
      <c r="N4371" s="51">
        <v>5.617</v>
      </c>
      <c r="O4371" s="51">
        <v>6.2869999999999999</v>
      </c>
      <c r="P4371" s="51">
        <v>7.234</v>
      </c>
      <c r="Q4371" s="51">
        <v>7.4989999999999997</v>
      </c>
      <c r="R4371" s="51">
        <v>7.4409999999999998</v>
      </c>
      <c r="S4371" s="51">
        <v>7.3079999999999998</v>
      </c>
      <c r="T4371" s="51">
        <v>7.7060000000000004</v>
      </c>
      <c r="U4371" s="51">
        <v>2016</v>
      </c>
    </row>
    <row r="4372" spans="1:21" ht="15.5">
      <c r="A4372" s="51">
        <v>668</v>
      </c>
      <c r="B4372" s="51" t="s">
        <v>1237</v>
      </c>
      <c r="C4372" s="51" t="s">
        <v>357</v>
      </c>
      <c r="D4372" s="51" t="str">
        <f t="shared" si="68"/>
        <v>NGDP_DLiberia</v>
      </c>
      <c r="E4372" s="51" t="s">
        <v>1238</v>
      </c>
      <c r="F4372" s="51" t="s">
        <v>358</v>
      </c>
      <c r="G4372" s="51" t="s">
        <v>359</v>
      </c>
      <c r="H4372" s="51" t="s">
        <v>360</v>
      </c>
      <c r="I4372" s="51"/>
      <c r="J4372" s="51" t="s">
        <v>361</v>
      </c>
      <c r="K4372" s="51">
        <v>91.599000000000004</v>
      </c>
      <c r="L4372" s="51">
        <v>95.882999999999996</v>
      </c>
      <c r="M4372" s="51">
        <v>96.623999999999995</v>
      </c>
      <c r="N4372" s="51">
        <v>96.54</v>
      </c>
      <c r="O4372" s="51">
        <v>103.548</v>
      </c>
      <c r="P4372" s="51">
        <v>103.429</v>
      </c>
      <c r="Q4372" s="51">
        <v>100</v>
      </c>
      <c r="R4372" s="51">
        <v>96.28</v>
      </c>
      <c r="S4372" s="51">
        <v>98.242000000000004</v>
      </c>
      <c r="T4372" s="51">
        <v>105.40300000000001</v>
      </c>
      <c r="U4372" s="51">
        <v>2016</v>
      </c>
    </row>
    <row r="4373" spans="1:21" ht="15.5">
      <c r="A4373" s="51">
        <v>668</v>
      </c>
      <c r="B4373" s="51" t="s">
        <v>1237</v>
      </c>
      <c r="C4373" s="51" t="s">
        <v>362</v>
      </c>
      <c r="D4373" s="51" t="str">
        <f t="shared" si="68"/>
        <v>NGDPRPCLiberia</v>
      </c>
      <c r="E4373" s="51" t="s">
        <v>1238</v>
      </c>
      <c r="F4373" s="51" t="s">
        <v>363</v>
      </c>
      <c r="G4373" s="51" t="s">
        <v>364</v>
      </c>
      <c r="H4373" s="51" t="s">
        <v>342</v>
      </c>
      <c r="I4373" s="51" t="s">
        <v>333</v>
      </c>
      <c r="J4373" s="51" t="s">
        <v>365</v>
      </c>
      <c r="K4373" s="51">
        <v>758.92899999999997</v>
      </c>
      <c r="L4373" s="51">
        <v>805.80399999999997</v>
      </c>
      <c r="M4373" s="51">
        <v>792.1</v>
      </c>
      <c r="N4373" s="51">
        <v>772.98699999999997</v>
      </c>
      <c r="O4373" s="51">
        <v>741.56600000000003</v>
      </c>
      <c r="P4373" s="51">
        <v>740.91</v>
      </c>
      <c r="Q4373" s="51">
        <v>731.31700000000001</v>
      </c>
      <c r="R4373" s="51">
        <v>695.13</v>
      </c>
      <c r="S4373" s="51">
        <v>657.83699999999999</v>
      </c>
      <c r="T4373" s="51">
        <v>664.56</v>
      </c>
      <c r="U4373" s="51">
        <v>2016</v>
      </c>
    </row>
    <row r="4374" spans="1:21" ht="15.5">
      <c r="A4374" s="51">
        <v>668</v>
      </c>
      <c r="B4374" s="51" t="s">
        <v>1237</v>
      </c>
      <c r="C4374" s="51" t="s">
        <v>366</v>
      </c>
      <c r="D4374" s="51" t="str">
        <f t="shared" si="68"/>
        <v>NGDPRPPPPCLiberia</v>
      </c>
      <c r="E4374" s="51" t="s">
        <v>1238</v>
      </c>
      <c r="F4374" s="51" t="s">
        <v>363</v>
      </c>
      <c r="G4374" s="51" t="s">
        <v>367</v>
      </c>
      <c r="H4374" s="51" t="s">
        <v>368</v>
      </c>
      <c r="I4374" s="51" t="s">
        <v>333</v>
      </c>
      <c r="J4374" s="51" t="s">
        <v>365</v>
      </c>
      <c r="K4374" s="51">
        <v>1702.74</v>
      </c>
      <c r="L4374" s="51">
        <v>1807.91</v>
      </c>
      <c r="M4374" s="51">
        <v>1777.16</v>
      </c>
      <c r="N4374" s="51">
        <v>1734.28</v>
      </c>
      <c r="O4374" s="51">
        <v>1663.78</v>
      </c>
      <c r="P4374" s="51">
        <v>1662.31</v>
      </c>
      <c r="Q4374" s="51">
        <v>1640.79</v>
      </c>
      <c r="R4374" s="51">
        <v>1559.6</v>
      </c>
      <c r="S4374" s="51">
        <v>1475.93</v>
      </c>
      <c r="T4374" s="51">
        <v>1491.01</v>
      </c>
      <c r="U4374" s="51">
        <v>2016</v>
      </c>
    </row>
    <row r="4375" spans="1:21" ht="15.5">
      <c r="A4375" s="51">
        <v>668</v>
      </c>
      <c r="B4375" s="51" t="s">
        <v>1237</v>
      </c>
      <c r="C4375" s="51" t="s">
        <v>369</v>
      </c>
      <c r="D4375" s="51" t="str">
        <f t="shared" si="68"/>
        <v>NGDPPCLiberia</v>
      </c>
      <c r="E4375" s="51" t="s">
        <v>1238</v>
      </c>
      <c r="F4375" s="51" t="s">
        <v>370</v>
      </c>
      <c r="G4375" s="51" t="s">
        <v>371</v>
      </c>
      <c r="H4375" s="51" t="s">
        <v>342</v>
      </c>
      <c r="I4375" s="51" t="s">
        <v>333</v>
      </c>
      <c r="J4375" s="51" t="s">
        <v>372</v>
      </c>
      <c r="K4375" s="51">
        <v>695.17</v>
      </c>
      <c r="L4375" s="51">
        <v>772.63</v>
      </c>
      <c r="M4375" s="51">
        <v>765.36</v>
      </c>
      <c r="N4375" s="51">
        <v>746.23800000000006</v>
      </c>
      <c r="O4375" s="51">
        <v>767.87400000000002</v>
      </c>
      <c r="P4375" s="51">
        <v>766.31399999999996</v>
      </c>
      <c r="Q4375" s="51">
        <v>731.31700000000001</v>
      </c>
      <c r="R4375" s="51">
        <v>669.27099999999996</v>
      </c>
      <c r="S4375" s="51">
        <v>646.27</v>
      </c>
      <c r="T4375" s="51">
        <v>700.46900000000005</v>
      </c>
      <c r="U4375" s="51">
        <v>2016</v>
      </c>
    </row>
    <row r="4376" spans="1:21" ht="15.5">
      <c r="A4376" s="51">
        <v>668</v>
      </c>
      <c r="B4376" s="51" t="s">
        <v>1237</v>
      </c>
      <c r="C4376" s="51" t="s">
        <v>373</v>
      </c>
      <c r="D4376" s="51" t="str">
        <f t="shared" si="68"/>
        <v>NGDPDPCLiberia</v>
      </c>
      <c r="E4376" s="51" t="s">
        <v>1238</v>
      </c>
      <c r="F4376" s="51" t="s">
        <v>370</v>
      </c>
      <c r="G4376" s="51" t="s">
        <v>374</v>
      </c>
      <c r="H4376" s="51" t="s">
        <v>352</v>
      </c>
      <c r="I4376" s="51" t="s">
        <v>333</v>
      </c>
      <c r="J4376" s="51" t="s">
        <v>372</v>
      </c>
      <c r="K4376" s="51">
        <v>695.17</v>
      </c>
      <c r="L4376" s="51">
        <v>772.63</v>
      </c>
      <c r="M4376" s="51">
        <v>765.36</v>
      </c>
      <c r="N4376" s="51">
        <v>746.23800000000006</v>
      </c>
      <c r="O4376" s="51">
        <v>767.87400000000002</v>
      </c>
      <c r="P4376" s="51">
        <v>766.31399999999996</v>
      </c>
      <c r="Q4376" s="51">
        <v>731.31700000000001</v>
      </c>
      <c r="R4376" s="51">
        <v>669.27099999999996</v>
      </c>
      <c r="S4376" s="51">
        <v>646.27</v>
      </c>
      <c r="T4376" s="51">
        <v>700.46900000000005</v>
      </c>
      <c r="U4376" s="51">
        <v>2016</v>
      </c>
    </row>
    <row r="4377" spans="1:21" ht="15.5">
      <c r="A4377" s="51">
        <v>668</v>
      </c>
      <c r="B4377" s="51" t="s">
        <v>1237</v>
      </c>
      <c r="C4377" s="51" t="s">
        <v>375</v>
      </c>
      <c r="D4377" s="51" t="str">
        <f t="shared" si="68"/>
        <v>PPPPCLiberia</v>
      </c>
      <c r="E4377" s="51" t="s">
        <v>1238</v>
      </c>
      <c r="F4377" s="51" t="s">
        <v>370</v>
      </c>
      <c r="G4377" s="51" t="s">
        <v>376</v>
      </c>
      <c r="H4377" s="51" t="s">
        <v>356</v>
      </c>
      <c r="I4377" s="51" t="s">
        <v>333</v>
      </c>
      <c r="J4377" s="51" t="s">
        <v>372</v>
      </c>
      <c r="K4377" s="51">
        <v>1240.49</v>
      </c>
      <c r="L4377" s="51">
        <v>1433.36</v>
      </c>
      <c r="M4377" s="51">
        <v>1466.59</v>
      </c>
      <c r="N4377" s="51">
        <v>1357.31</v>
      </c>
      <c r="O4377" s="51">
        <v>1481.82</v>
      </c>
      <c r="P4377" s="51">
        <v>1662.31</v>
      </c>
      <c r="Q4377" s="51">
        <v>1680.18</v>
      </c>
      <c r="R4377" s="51">
        <v>1625.55</v>
      </c>
      <c r="S4377" s="51">
        <v>1556.99</v>
      </c>
      <c r="T4377" s="51">
        <v>1601.57</v>
      </c>
      <c r="U4377" s="51">
        <v>2016</v>
      </c>
    </row>
    <row r="4378" spans="1:21" ht="15.5">
      <c r="A4378" s="51">
        <v>668</v>
      </c>
      <c r="B4378" s="51" t="s">
        <v>1237</v>
      </c>
      <c r="C4378" s="51" t="s">
        <v>377</v>
      </c>
      <c r="D4378" s="51" t="str">
        <f t="shared" si="68"/>
        <v>NGAP_NPGDPLiberia</v>
      </c>
      <c r="E4378" s="51" t="s">
        <v>1238</v>
      </c>
      <c r="F4378" s="51" t="s">
        <v>378</v>
      </c>
      <c r="G4378" s="51" t="s">
        <v>379</v>
      </c>
      <c r="H4378" s="51" t="s">
        <v>380</v>
      </c>
      <c r="I4378" s="51"/>
      <c r="J4378" s="51"/>
      <c r="K4378" s="51"/>
      <c r="L4378" s="51"/>
      <c r="M4378" s="51"/>
      <c r="N4378" s="51"/>
      <c r="O4378" s="51"/>
      <c r="P4378" s="51"/>
      <c r="Q4378" s="51"/>
      <c r="R4378" s="51"/>
      <c r="S4378" s="51"/>
      <c r="T4378" s="51"/>
      <c r="U4378" s="51"/>
    </row>
    <row r="4379" spans="1:21" ht="15.5">
      <c r="A4379" s="51">
        <v>668</v>
      </c>
      <c r="B4379" s="51" t="s">
        <v>1237</v>
      </c>
      <c r="C4379" s="51" t="s">
        <v>381</v>
      </c>
      <c r="D4379" s="51" t="str">
        <f t="shared" si="68"/>
        <v>PPPSHLiberia</v>
      </c>
      <c r="E4379" s="51" t="s">
        <v>1238</v>
      </c>
      <c r="F4379" s="51" t="s">
        <v>382</v>
      </c>
      <c r="G4379" s="51" t="s">
        <v>383</v>
      </c>
      <c r="H4379" s="51" t="s">
        <v>384</v>
      </c>
      <c r="I4379" s="51"/>
      <c r="J4379" s="51" t="s">
        <v>353</v>
      </c>
      <c r="K4379" s="51">
        <v>5.0000000000000001E-3</v>
      </c>
      <c r="L4379" s="51">
        <v>5.0000000000000001E-3</v>
      </c>
      <c r="M4379" s="51">
        <v>5.0000000000000001E-3</v>
      </c>
      <c r="N4379" s="51">
        <v>5.0000000000000001E-3</v>
      </c>
      <c r="O4379" s="51">
        <v>5.0000000000000001E-3</v>
      </c>
      <c r="P4379" s="51">
        <v>6.0000000000000001E-3</v>
      </c>
      <c r="Q4379" s="51">
        <v>6.0000000000000001E-3</v>
      </c>
      <c r="R4379" s="51">
        <v>6.0000000000000001E-3</v>
      </c>
      <c r="S4379" s="51">
        <v>6.0000000000000001E-3</v>
      </c>
      <c r="T4379" s="51">
        <v>5.0000000000000001E-3</v>
      </c>
      <c r="U4379" s="51">
        <v>2016</v>
      </c>
    </row>
    <row r="4380" spans="1:21" ht="15.5">
      <c r="A4380" s="51">
        <v>668</v>
      </c>
      <c r="B4380" s="51" t="s">
        <v>1237</v>
      </c>
      <c r="C4380" s="51" t="s">
        <v>385</v>
      </c>
      <c r="D4380" s="51" t="str">
        <f t="shared" si="68"/>
        <v>PPPEXLiberia</v>
      </c>
      <c r="E4380" s="51" t="s">
        <v>1238</v>
      </c>
      <c r="F4380" s="51" t="s">
        <v>386</v>
      </c>
      <c r="G4380" s="51" t="s">
        <v>387</v>
      </c>
      <c r="H4380" s="51" t="s">
        <v>388</v>
      </c>
      <c r="I4380" s="51"/>
      <c r="J4380" s="51" t="s">
        <v>353</v>
      </c>
      <c r="K4380" s="51">
        <v>0.56000000000000005</v>
      </c>
      <c r="L4380" s="51">
        <v>0.53900000000000003</v>
      </c>
      <c r="M4380" s="51">
        <v>0.52200000000000002</v>
      </c>
      <c r="N4380" s="51">
        <v>0.55000000000000004</v>
      </c>
      <c r="O4380" s="51">
        <v>0.51800000000000002</v>
      </c>
      <c r="P4380" s="51">
        <v>0.46100000000000002</v>
      </c>
      <c r="Q4380" s="51">
        <v>0.435</v>
      </c>
      <c r="R4380" s="51">
        <v>0.41199999999999998</v>
      </c>
      <c r="S4380" s="51">
        <v>0.41499999999999998</v>
      </c>
      <c r="T4380" s="51">
        <v>0.437</v>
      </c>
      <c r="U4380" s="51">
        <v>2016</v>
      </c>
    </row>
    <row r="4381" spans="1:21" ht="15.5">
      <c r="A4381" s="51">
        <v>668</v>
      </c>
      <c r="B4381" s="51" t="s">
        <v>1237</v>
      </c>
      <c r="C4381" s="51" t="s">
        <v>389</v>
      </c>
      <c r="D4381" s="51" t="str">
        <f t="shared" si="68"/>
        <v>NID_NGDPLiberia</v>
      </c>
      <c r="E4381" s="51" t="s">
        <v>1238</v>
      </c>
      <c r="F4381" s="51" t="s">
        <v>390</v>
      </c>
      <c r="G4381" s="51" t="s">
        <v>391</v>
      </c>
      <c r="H4381" s="51" t="s">
        <v>392</v>
      </c>
      <c r="I4381" s="51"/>
      <c r="J4381" s="51"/>
      <c r="K4381" s="51"/>
      <c r="L4381" s="51"/>
      <c r="M4381" s="51"/>
      <c r="N4381" s="51"/>
      <c r="O4381" s="51"/>
      <c r="P4381" s="51"/>
      <c r="Q4381" s="51"/>
      <c r="R4381" s="51"/>
      <c r="S4381" s="51"/>
      <c r="T4381" s="51"/>
      <c r="U4381" s="51"/>
    </row>
    <row r="4382" spans="1:21" ht="15.5">
      <c r="A4382" s="51">
        <v>668</v>
      </c>
      <c r="B4382" s="51" t="s">
        <v>1237</v>
      </c>
      <c r="C4382" s="51" t="s">
        <v>393</v>
      </c>
      <c r="D4382" s="51" t="str">
        <f t="shared" si="68"/>
        <v>NGSD_NGDPLiberia</v>
      </c>
      <c r="E4382" s="51" t="s">
        <v>1238</v>
      </c>
      <c r="F4382" s="51" t="s">
        <v>394</v>
      </c>
      <c r="G4382" s="51" t="s">
        <v>395</v>
      </c>
      <c r="H4382" s="51" t="s">
        <v>392</v>
      </c>
      <c r="I4382" s="51"/>
      <c r="J4382" s="51"/>
      <c r="K4382" s="51"/>
      <c r="L4382" s="51"/>
      <c r="M4382" s="51"/>
      <c r="N4382" s="51"/>
      <c r="O4382" s="51"/>
      <c r="P4382" s="51"/>
      <c r="Q4382" s="51"/>
      <c r="R4382" s="51"/>
      <c r="S4382" s="51"/>
      <c r="T4382" s="51"/>
      <c r="U4382" s="51"/>
    </row>
    <row r="4383" spans="1:21" ht="15.5">
      <c r="A4383" s="51">
        <v>668</v>
      </c>
      <c r="B4383" s="51" t="s">
        <v>1237</v>
      </c>
      <c r="C4383" s="51" t="s">
        <v>396</v>
      </c>
      <c r="D4383" s="51" t="str">
        <f t="shared" si="68"/>
        <v>PCPILiberia</v>
      </c>
      <c r="E4383" s="51" t="s">
        <v>1238</v>
      </c>
      <c r="F4383" s="51" t="s">
        <v>397</v>
      </c>
      <c r="G4383" s="51" t="s">
        <v>398</v>
      </c>
      <c r="H4383" s="51" t="s">
        <v>360</v>
      </c>
      <c r="I4383" s="51"/>
      <c r="J4383" s="51" t="s">
        <v>1240</v>
      </c>
      <c r="K4383" s="51">
        <v>299.51100000000002</v>
      </c>
      <c r="L4383" s="51">
        <v>322.20800000000003</v>
      </c>
      <c r="M4383" s="51">
        <v>353.97199999999998</v>
      </c>
      <c r="N4383" s="51">
        <v>381.375</v>
      </c>
      <c r="O4383" s="51">
        <v>415.10399999999998</v>
      </c>
      <c r="P4383" s="51">
        <v>466.72</v>
      </c>
      <c r="Q4383" s="51">
        <v>576.61800000000005</v>
      </c>
      <c r="R4383" s="51">
        <v>732.12900000000002</v>
      </c>
      <c r="S4383" s="51">
        <v>856.24699999999996</v>
      </c>
      <c r="T4383" s="51">
        <v>949.23500000000001</v>
      </c>
      <c r="U4383" s="51">
        <v>2019</v>
      </c>
    </row>
    <row r="4384" spans="1:21" ht="15.5">
      <c r="A4384" s="51">
        <v>668</v>
      </c>
      <c r="B4384" s="51" t="s">
        <v>1237</v>
      </c>
      <c r="C4384" s="51" t="s">
        <v>400</v>
      </c>
      <c r="D4384" s="51" t="str">
        <f t="shared" si="68"/>
        <v>PCPIPCHLiberia</v>
      </c>
      <c r="E4384" s="51" t="s">
        <v>1238</v>
      </c>
      <c r="F4384" s="51" t="s">
        <v>397</v>
      </c>
      <c r="G4384" s="51" t="s">
        <v>401</v>
      </c>
      <c r="H4384" s="51" t="s">
        <v>347</v>
      </c>
      <c r="I4384" s="51"/>
      <c r="J4384" s="51" t="s">
        <v>402</v>
      </c>
      <c r="K4384" s="51">
        <v>6.8319999999999999</v>
      </c>
      <c r="L4384" s="51">
        <v>7.5780000000000003</v>
      </c>
      <c r="M4384" s="51">
        <v>9.8580000000000005</v>
      </c>
      <c r="N4384" s="51">
        <v>7.742</v>
      </c>
      <c r="O4384" s="51">
        <v>8.8439999999999994</v>
      </c>
      <c r="P4384" s="51">
        <v>12.435</v>
      </c>
      <c r="Q4384" s="51">
        <v>23.547000000000001</v>
      </c>
      <c r="R4384" s="51">
        <v>26.969000000000001</v>
      </c>
      <c r="S4384" s="51">
        <v>16.952999999999999</v>
      </c>
      <c r="T4384" s="51">
        <v>10.86</v>
      </c>
      <c r="U4384" s="51">
        <v>2019</v>
      </c>
    </row>
    <row r="4385" spans="1:21" ht="15.5">
      <c r="A4385" s="51">
        <v>668</v>
      </c>
      <c r="B4385" s="51" t="s">
        <v>1237</v>
      </c>
      <c r="C4385" s="51" t="s">
        <v>403</v>
      </c>
      <c r="D4385" s="51" t="str">
        <f t="shared" si="68"/>
        <v>PCPIELiberia</v>
      </c>
      <c r="E4385" s="51" t="s">
        <v>1238</v>
      </c>
      <c r="F4385" s="51" t="s">
        <v>404</v>
      </c>
      <c r="G4385" s="51" t="s">
        <v>405</v>
      </c>
      <c r="H4385" s="51" t="s">
        <v>360</v>
      </c>
      <c r="I4385" s="51"/>
      <c r="J4385" s="51" t="s">
        <v>1240</v>
      </c>
      <c r="K4385" s="51">
        <v>310.71800000000002</v>
      </c>
      <c r="L4385" s="51">
        <v>337.11099999999999</v>
      </c>
      <c r="M4385" s="51">
        <v>362.93599999999998</v>
      </c>
      <c r="N4385" s="51">
        <v>392.113</v>
      </c>
      <c r="O4385" s="51">
        <v>441.19600000000003</v>
      </c>
      <c r="P4385" s="51">
        <v>502.49599999999998</v>
      </c>
      <c r="Q4385" s="51">
        <v>645.83299999999997</v>
      </c>
      <c r="R4385" s="51">
        <v>776.61900000000003</v>
      </c>
      <c r="S4385" s="51">
        <v>878.53</v>
      </c>
      <c r="T4385" s="51">
        <v>1019.38</v>
      </c>
      <c r="U4385" s="51">
        <v>2019</v>
      </c>
    </row>
    <row r="4386" spans="1:21" ht="15.5">
      <c r="A4386" s="51">
        <v>668</v>
      </c>
      <c r="B4386" s="51" t="s">
        <v>1237</v>
      </c>
      <c r="C4386" s="51" t="s">
        <v>406</v>
      </c>
      <c r="D4386" s="51" t="str">
        <f t="shared" si="68"/>
        <v>PCPIEPCHLiberia</v>
      </c>
      <c r="E4386" s="51" t="s">
        <v>1238</v>
      </c>
      <c r="F4386" s="51" t="s">
        <v>404</v>
      </c>
      <c r="G4386" s="51" t="s">
        <v>407</v>
      </c>
      <c r="H4386" s="51" t="s">
        <v>347</v>
      </c>
      <c r="I4386" s="51"/>
      <c r="J4386" s="51" t="s">
        <v>408</v>
      </c>
      <c r="K4386" s="51">
        <v>7.7089999999999996</v>
      </c>
      <c r="L4386" s="51">
        <v>8.4939999999999998</v>
      </c>
      <c r="M4386" s="51">
        <v>7.6609999999999996</v>
      </c>
      <c r="N4386" s="51">
        <v>8.0389999999999997</v>
      </c>
      <c r="O4386" s="51">
        <v>12.518000000000001</v>
      </c>
      <c r="P4386" s="51">
        <v>13.894</v>
      </c>
      <c r="Q4386" s="51">
        <v>28.524999999999999</v>
      </c>
      <c r="R4386" s="51">
        <v>20.251000000000001</v>
      </c>
      <c r="S4386" s="51">
        <v>13.122</v>
      </c>
      <c r="T4386" s="51">
        <v>16.032</v>
      </c>
      <c r="U4386" s="51">
        <v>2019</v>
      </c>
    </row>
    <row r="4387" spans="1:21" ht="15.5">
      <c r="A4387" s="51">
        <v>668</v>
      </c>
      <c r="B4387" s="51" t="s">
        <v>1237</v>
      </c>
      <c r="C4387" s="51" t="s">
        <v>409</v>
      </c>
      <c r="D4387" s="51" t="str">
        <f t="shared" si="68"/>
        <v>FLIBOR6Liberia</v>
      </c>
      <c r="E4387" s="51" t="s">
        <v>1238</v>
      </c>
      <c r="F4387" s="51" t="s">
        <v>410</v>
      </c>
      <c r="G4387" s="51"/>
      <c r="H4387" s="51" t="s">
        <v>384</v>
      </c>
      <c r="I4387" s="51"/>
      <c r="J4387" s="51"/>
      <c r="K4387" s="51"/>
      <c r="L4387" s="51"/>
      <c r="M4387" s="51"/>
      <c r="N4387" s="51"/>
      <c r="O4387" s="51"/>
      <c r="P4387" s="51"/>
      <c r="Q4387" s="51"/>
      <c r="R4387" s="51"/>
      <c r="S4387" s="51"/>
      <c r="T4387" s="51"/>
      <c r="U4387" s="51"/>
    </row>
    <row r="4388" spans="1:21" ht="15.5">
      <c r="A4388" s="51">
        <v>668</v>
      </c>
      <c r="B4388" s="51" t="s">
        <v>1237</v>
      </c>
      <c r="C4388" s="51" t="s">
        <v>411</v>
      </c>
      <c r="D4388" s="51" t="str">
        <f t="shared" si="68"/>
        <v>TM_RPCHLiberia</v>
      </c>
      <c r="E4388" s="51" t="s">
        <v>1238</v>
      </c>
      <c r="F4388" s="51" t="s">
        <v>412</v>
      </c>
      <c r="G4388" s="51" t="s">
        <v>413</v>
      </c>
      <c r="H4388" s="51" t="s">
        <v>347</v>
      </c>
      <c r="I4388" s="51"/>
      <c r="J4388" s="51" t="s">
        <v>1241</v>
      </c>
      <c r="K4388" s="51">
        <v>13.141</v>
      </c>
      <c r="L4388" s="51">
        <v>-6.5090000000000003</v>
      </c>
      <c r="M4388" s="51">
        <v>23.608000000000001</v>
      </c>
      <c r="N4388" s="51">
        <v>2.931</v>
      </c>
      <c r="O4388" s="51">
        <v>-14.257</v>
      </c>
      <c r="P4388" s="51">
        <v>-22.097999999999999</v>
      </c>
      <c r="Q4388" s="51">
        <v>-12.339</v>
      </c>
      <c r="R4388" s="51">
        <v>-7.1280000000000001</v>
      </c>
      <c r="S4388" s="51">
        <v>-8.282</v>
      </c>
      <c r="T4388" s="51">
        <v>1.2</v>
      </c>
      <c r="U4388" s="51">
        <v>2019</v>
      </c>
    </row>
    <row r="4389" spans="1:21" ht="15.5">
      <c r="A4389" s="51">
        <v>668</v>
      </c>
      <c r="B4389" s="51" t="s">
        <v>1237</v>
      </c>
      <c r="C4389" s="51" t="s">
        <v>415</v>
      </c>
      <c r="D4389" s="51" t="str">
        <f t="shared" si="68"/>
        <v>TMG_RPCHLiberia</v>
      </c>
      <c r="E4389" s="51" t="s">
        <v>1238</v>
      </c>
      <c r="F4389" s="51" t="s">
        <v>416</v>
      </c>
      <c r="G4389" s="51" t="s">
        <v>417</v>
      </c>
      <c r="H4389" s="51" t="s">
        <v>347</v>
      </c>
      <c r="I4389" s="51"/>
      <c r="J4389" s="51" t="s">
        <v>1241</v>
      </c>
      <c r="K4389" s="51">
        <v>34.22</v>
      </c>
      <c r="L4389" s="51">
        <v>-7.6609999999999996</v>
      </c>
      <c r="M4389" s="51">
        <v>67.808000000000007</v>
      </c>
      <c r="N4389" s="51">
        <v>15.827</v>
      </c>
      <c r="O4389" s="51">
        <v>-14.622</v>
      </c>
      <c r="P4389" s="51">
        <v>-27.870999999999999</v>
      </c>
      <c r="Q4389" s="51">
        <v>-7.5789999999999997</v>
      </c>
      <c r="R4389" s="51">
        <v>-12.066000000000001</v>
      </c>
      <c r="S4389" s="51">
        <v>4.774</v>
      </c>
      <c r="T4389" s="51">
        <v>-0.33400000000000002</v>
      </c>
      <c r="U4389" s="51">
        <v>2019</v>
      </c>
    </row>
    <row r="4390" spans="1:21" ht="15.5">
      <c r="A4390" s="51">
        <v>668</v>
      </c>
      <c r="B4390" s="51" t="s">
        <v>1237</v>
      </c>
      <c r="C4390" s="51" t="s">
        <v>418</v>
      </c>
      <c r="D4390" s="51" t="str">
        <f t="shared" si="68"/>
        <v>TX_RPCHLiberia</v>
      </c>
      <c r="E4390" s="51" t="s">
        <v>1238</v>
      </c>
      <c r="F4390" s="51" t="s">
        <v>419</v>
      </c>
      <c r="G4390" s="51" t="s">
        <v>420</v>
      </c>
      <c r="H4390" s="51" t="s">
        <v>347</v>
      </c>
      <c r="I4390" s="51"/>
      <c r="J4390" s="51" t="s">
        <v>1241</v>
      </c>
      <c r="K4390" s="51">
        <v>15.365</v>
      </c>
      <c r="L4390" s="51">
        <v>25.914999999999999</v>
      </c>
      <c r="M4390" s="51">
        <v>-12.472</v>
      </c>
      <c r="N4390" s="51">
        <v>6.4089999999999998</v>
      </c>
      <c r="O4390" s="51">
        <v>-5.1870000000000003</v>
      </c>
      <c r="P4390" s="51">
        <v>-7.673</v>
      </c>
      <c r="Q4390" s="51">
        <v>35.6</v>
      </c>
      <c r="R4390" s="51">
        <v>1.7769999999999999</v>
      </c>
      <c r="S4390" s="51">
        <v>-9.9580000000000002</v>
      </c>
      <c r="T4390" s="51">
        <v>15.164</v>
      </c>
      <c r="U4390" s="51">
        <v>2019</v>
      </c>
    </row>
    <row r="4391" spans="1:21" ht="15.5">
      <c r="A4391" s="51">
        <v>668</v>
      </c>
      <c r="B4391" s="51" t="s">
        <v>1237</v>
      </c>
      <c r="C4391" s="51" t="s">
        <v>421</v>
      </c>
      <c r="D4391" s="51" t="str">
        <f t="shared" si="68"/>
        <v>TXG_RPCHLiberia</v>
      </c>
      <c r="E4391" s="51" t="s">
        <v>1238</v>
      </c>
      <c r="F4391" s="51" t="s">
        <v>422</v>
      </c>
      <c r="G4391" s="51" t="s">
        <v>423</v>
      </c>
      <c r="H4391" s="51" t="s">
        <v>347</v>
      </c>
      <c r="I4391" s="51"/>
      <c r="J4391" s="51" t="s">
        <v>1241</v>
      </c>
      <c r="K4391" s="51">
        <v>35.759</v>
      </c>
      <c r="L4391" s="51">
        <v>118.88</v>
      </c>
      <c r="M4391" s="51">
        <v>2.1379999999999999</v>
      </c>
      <c r="N4391" s="51">
        <v>-8.4949999999999992</v>
      </c>
      <c r="O4391" s="51">
        <v>-9.1270000000000007</v>
      </c>
      <c r="P4391" s="51">
        <v>8.0419999999999998</v>
      </c>
      <c r="Q4391" s="51">
        <v>66.921999999999997</v>
      </c>
      <c r="R4391" s="51">
        <v>2.282</v>
      </c>
      <c r="S4391" s="51">
        <v>4.32</v>
      </c>
      <c r="T4391" s="51">
        <v>14.91</v>
      </c>
      <c r="U4391" s="51">
        <v>2019</v>
      </c>
    </row>
    <row r="4392" spans="1:21" ht="15.5">
      <c r="A4392" s="51">
        <v>668</v>
      </c>
      <c r="B4392" s="51" t="s">
        <v>1237</v>
      </c>
      <c r="C4392" s="51" t="s">
        <v>424</v>
      </c>
      <c r="D4392" s="51" t="str">
        <f t="shared" si="68"/>
        <v>LURLiberia</v>
      </c>
      <c r="E4392" s="51" t="s">
        <v>1238</v>
      </c>
      <c r="F4392" s="51" t="s">
        <v>425</v>
      </c>
      <c r="G4392" s="51" t="s">
        <v>426</v>
      </c>
      <c r="H4392" s="51" t="s">
        <v>427</v>
      </c>
      <c r="I4392" s="51"/>
      <c r="J4392" s="51"/>
      <c r="K4392" s="51"/>
      <c r="L4392" s="51"/>
      <c r="M4392" s="51"/>
      <c r="N4392" s="51"/>
      <c r="O4392" s="51"/>
      <c r="P4392" s="51"/>
      <c r="Q4392" s="51"/>
      <c r="R4392" s="51"/>
      <c r="S4392" s="51"/>
      <c r="T4392" s="51"/>
      <c r="U4392" s="51"/>
    </row>
    <row r="4393" spans="1:21" ht="15.5">
      <c r="A4393" s="51">
        <v>668</v>
      </c>
      <c r="B4393" s="51" t="s">
        <v>1237</v>
      </c>
      <c r="C4393" s="51" t="s">
        <v>428</v>
      </c>
      <c r="D4393" s="51" t="str">
        <f t="shared" si="68"/>
        <v>LELiberia</v>
      </c>
      <c r="E4393" s="51" t="s">
        <v>1238</v>
      </c>
      <c r="F4393" s="51" t="s">
        <v>429</v>
      </c>
      <c r="G4393" s="51" t="s">
        <v>430</v>
      </c>
      <c r="H4393" s="51" t="s">
        <v>431</v>
      </c>
      <c r="I4393" s="51" t="s">
        <v>432</v>
      </c>
      <c r="J4393" s="51"/>
      <c r="K4393" s="51"/>
      <c r="L4393" s="51"/>
      <c r="M4393" s="51"/>
      <c r="N4393" s="51"/>
      <c r="O4393" s="51"/>
      <c r="P4393" s="51"/>
      <c r="Q4393" s="51"/>
      <c r="R4393" s="51"/>
      <c r="S4393" s="51"/>
      <c r="T4393" s="51"/>
      <c r="U4393" s="51"/>
    </row>
    <row r="4394" spans="1:21" ht="15.5">
      <c r="A4394" s="51">
        <v>668</v>
      </c>
      <c r="B4394" s="51" t="s">
        <v>1237</v>
      </c>
      <c r="C4394" s="51" t="s">
        <v>433</v>
      </c>
      <c r="D4394" s="51" t="str">
        <f t="shared" si="68"/>
        <v>LPLiberia</v>
      </c>
      <c r="E4394" s="51" t="s">
        <v>1238</v>
      </c>
      <c r="F4394" s="51" t="s">
        <v>434</v>
      </c>
      <c r="G4394" s="51" t="s">
        <v>435</v>
      </c>
      <c r="H4394" s="51" t="s">
        <v>431</v>
      </c>
      <c r="I4394" s="51" t="s">
        <v>432</v>
      </c>
      <c r="J4394" s="51" t="s">
        <v>1242</v>
      </c>
      <c r="K4394" s="51">
        <v>3.8450000000000002</v>
      </c>
      <c r="L4394" s="51">
        <v>3.9420000000000002</v>
      </c>
      <c r="M4394" s="51">
        <v>4.0380000000000003</v>
      </c>
      <c r="N4394" s="51">
        <v>4.1379999999999999</v>
      </c>
      <c r="O4394" s="51">
        <v>4.2430000000000003</v>
      </c>
      <c r="P4394" s="51">
        <v>4.3520000000000003</v>
      </c>
      <c r="Q4394" s="51">
        <v>4.4630000000000001</v>
      </c>
      <c r="R4394" s="51">
        <v>4.5780000000000003</v>
      </c>
      <c r="S4394" s="51">
        <v>4.694</v>
      </c>
      <c r="T4394" s="51">
        <v>4.8120000000000003</v>
      </c>
      <c r="U4394" s="51">
        <v>2016</v>
      </c>
    </row>
    <row r="4395" spans="1:21" ht="15.5">
      <c r="A4395" s="51">
        <v>668</v>
      </c>
      <c r="B4395" s="51" t="s">
        <v>1237</v>
      </c>
      <c r="C4395" s="51" t="s">
        <v>437</v>
      </c>
      <c r="D4395" s="51" t="str">
        <f t="shared" si="68"/>
        <v>GGRLiberia</v>
      </c>
      <c r="E4395" s="51" t="s">
        <v>1238</v>
      </c>
      <c r="F4395" s="51" t="s">
        <v>438</v>
      </c>
      <c r="G4395" s="51" t="s">
        <v>439</v>
      </c>
      <c r="H4395" s="51" t="s">
        <v>342</v>
      </c>
      <c r="I4395" s="51" t="s">
        <v>343</v>
      </c>
      <c r="J4395" s="51" t="s">
        <v>1243</v>
      </c>
      <c r="K4395" s="51">
        <v>0.746</v>
      </c>
      <c r="L4395" s="51">
        <v>0.82799999999999996</v>
      </c>
      <c r="M4395" s="51">
        <v>0.91600000000000004</v>
      </c>
      <c r="N4395" s="51">
        <v>1.006</v>
      </c>
      <c r="O4395" s="51">
        <v>1.04</v>
      </c>
      <c r="P4395" s="51">
        <v>0.92700000000000005</v>
      </c>
      <c r="Q4395" s="51">
        <v>0.875</v>
      </c>
      <c r="R4395" s="51">
        <v>0.88900000000000001</v>
      </c>
      <c r="S4395" s="51">
        <v>0.90800000000000003</v>
      </c>
      <c r="T4395" s="51">
        <v>0.96</v>
      </c>
      <c r="U4395" s="51">
        <v>2019</v>
      </c>
    </row>
    <row r="4396" spans="1:21" ht="15.5">
      <c r="A4396" s="51">
        <v>668</v>
      </c>
      <c r="B4396" s="51" t="s">
        <v>1237</v>
      </c>
      <c r="C4396" s="51" t="s">
        <v>441</v>
      </c>
      <c r="D4396" s="51" t="str">
        <f t="shared" si="68"/>
        <v>GGR_NGDPLiberia</v>
      </c>
      <c r="E4396" s="51" t="s">
        <v>1238</v>
      </c>
      <c r="F4396" s="51" t="s">
        <v>438</v>
      </c>
      <c r="G4396" s="51" t="s">
        <v>439</v>
      </c>
      <c r="H4396" s="51" t="s">
        <v>392</v>
      </c>
      <c r="I4396" s="51"/>
      <c r="J4396" s="51" t="s">
        <v>442</v>
      </c>
      <c r="K4396" s="51">
        <v>27.856000000000002</v>
      </c>
      <c r="L4396" s="51">
        <v>27.504000000000001</v>
      </c>
      <c r="M4396" s="51">
        <v>29.652999999999999</v>
      </c>
      <c r="N4396" s="51">
        <v>32.594000000000001</v>
      </c>
      <c r="O4396" s="51">
        <v>31.934000000000001</v>
      </c>
      <c r="P4396" s="51">
        <v>27.805</v>
      </c>
      <c r="Q4396" s="51">
        <v>26.81</v>
      </c>
      <c r="R4396" s="51">
        <v>29.018000000000001</v>
      </c>
      <c r="S4396" s="51">
        <v>29.917999999999999</v>
      </c>
      <c r="T4396" s="51">
        <v>28.486999999999998</v>
      </c>
      <c r="U4396" s="51">
        <v>2019</v>
      </c>
    </row>
    <row r="4397" spans="1:21" ht="15.5">
      <c r="A4397" s="51">
        <v>668</v>
      </c>
      <c r="B4397" s="51" t="s">
        <v>1237</v>
      </c>
      <c r="C4397" s="51" t="s">
        <v>443</v>
      </c>
      <c r="D4397" s="51" t="str">
        <f t="shared" si="68"/>
        <v>GGXLiberia</v>
      </c>
      <c r="E4397" s="51" t="s">
        <v>1238</v>
      </c>
      <c r="F4397" s="51" t="s">
        <v>444</v>
      </c>
      <c r="G4397" s="51" t="s">
        <v>445</v>
      </c>
      <c r="H4397" s="51" t="s">
        <v>342</v>
      </c>
      <c r="I4397" s="51" t="s">
        <v>343</v>
      </c>
      <c r="J4397" s="51" t="s">
        <v>1243</v>
      </c>
      <c r="K4397" s="51">
        <v>0.82199999999999995</v>
      </c>
      <c r="L4397" s="51">
        <v>1.01</v>
      </c>
      <c r="M4397" s="51">
        <v>1.014</v>
      </c>
      <c r="N4397" s="51">
        <v>1.1459999999999999</v>
      </c>
      <c r="O4397" s="51">
        <v>1.163</v>
      </c>
      <c r="P4397" s="51">
        <v>1.085</v>
      </c>
      <c r="Q4397" s="51">
        <v>1.042</v>
      </c>
      <c r="R4397" s="51">
        <v>1.0309999999999999</v>
      </c>
      <c r="S4397" s="51">
        <v>0.99199999999999999</v>
      </c>
      <c r="T4397" s="51">
        <v>1.0409999999999999</v>
      </c>
      <c r="U4397" s="51">
        <v>2019</v>
      </c>
    </row>
    <row r="4398" spans="1:21" ht="15.5">
      <c r="A4398" s="51">
        <v>668</v>
      </c>
      <c r="B4398" s="51" t="s">
        <v>1237</v>
      </c>
      <c r="C4398" s="51" t="s">
        <v>446</v>
      </c>
      <c r="D4398" s="51" t="str">
        <f t="shared" si="68"/>
        <v>GGX_NGDPLiberia</v>
      </c>
      <c r="E4398" s="51" t="s">
        <v>1238</v>
      </c>
      <c r="F4398" s="51" t="s">
        <v>444</v>
      </c>
      <c r="G4398" s="51" t="s">
        <v>445</v>
      </c>
      <c r="H4398" s="51" t="s">
        <v>392</v>
      </c>
      <c r="I4398" s="51"/>
      <c r="J4398" s="51" t="s">
        <v>447</v>
      </c>
      <c r="K4398" s="51">
        <v>30.71</v>
      </c>
      <c r="L4398" s="51">
        <v>33.555</v>
      </c>
      <c r="M4398" s="51">
        <v>32.816000000000003</v>
      </c>
      <c r="N4398" s="51">
        <v>37.100999999999999</v>
      </c>
      <c r="O4398" s="51">
        <v>35.695999999999998</v>
      </c>
      <c r="P4398" s="51">
        <v>32.524999999999999</v>
      </c>
      <c r="Q4398" s="51">
        <v>31.923999999999999</v>
      </c>
      <c r="R4398" s="51">
        <v>33.64</v>
      </c>
      <c r="S4398" s="51">
        <v>32.686999999999998</v>
      </c>
      <c r="T4398" s="51">
        <v>30.873999999999999</v>
      </c>
      <c r="U4398" s="51">
        <v>2019</v>
      </c>
    </row>
    <row r="4399" spans="1:21" ht="15.5">
      <c r="A4399" s="51">
        <v>668</v>
      </c>
      <c r="B4399" s="51" t="s">
        <v>1237</v>
      </c>
      <c r="C4399" s="51" t="s">
        <v>448</v>
      </c>
      <c r="D4399" s="51" t="str">
        <f t="shared" si="68"/>
        <v>GGXCNLLiberia</v>
      </c>
      <c r="E4399" s="51" t="s">
        <v>1238</v>
      </c>
      <c r="F4399" s="51" t="s">
        <v>449</v>
      </c>
      <c r="G4399" s="51" t="s">
        <v>450</v>
      </c>
      <c r="H4399" s="51" t="s">
        <v>342</v>
      </c>
      <c r="I4399" s="51" t="s">
        <v>343</v>
      </c>
      <c r="J4399" s="51" t="s">
        <v>1243</v>
      </c>
      <c r="K4399" s="51">
        <v>-7.5999999999999998E-2</v>
      </c>
      <c r="L4399" s="51">
        <v>-0.182</v>
      </c>
      <c r="M4399" s="51">
        <v>-9.8000000000000004E-2</v>
      </c>
      <c r="N4399" s="51">
        <v>-0.13900000000000001</v>
      </c>
      <c r="O4399" s="51">
        <v>-0.123</v>
      </c>
      <c r="P4399" s="51">
        <v>-0.157</v>
      </c>
      <c r="Q4399" s="51">
        <v>-0.16700000000000001</v>
      </c>
      <c r="R4399" s="51">
        <v>-0.14199999999999999</v>
      </c>
      <c r="S4399" s="51">
        <v>-8.4000000000000005E-2</v>
      </c>
      <c r="T4399" s="51">
        <v>-0.08</v>
      </c>
      <c r="U4399" s="51">
        <v>2019</v>
      </c>
    </row>
    <row r="4400" spans="1:21" ht="15.5">
      <c r="A4400" s="51">
        <v>668</v>
      </c>
      <c r="B4400" s="51" t="s">
        <v>1237</v>
      </c>
      <c r="C4400" s="51" t="s">
        <v>451</v>
      </c>
      <c r="D4400" s="51" t="str">
        <f t="shared" si="68"/>
        <v>GGXCNL_NGDPLiberia</v>
      </c>
      <c r="E4400" s="51" t="s">
        <v>1238</v>
      </c>
      <c r="F4400" s="51" t="s">
        <v>449</v>
      </c>
      <c r="G4400" s="51" t="s">
        <v>450</v>
      </c>
      <c r="H4400" s="51" t="s">
        <v>392</v>
      </c>
      <c r="I4400" s="51"/>
      <c r="J4400" s="51" t="s">
        <v>452</v>
      </c>
      <c r="K4400" s="51">
        <v>-2.8540000000000001</v>
      </c>
      <c r="L4400" s="51">
        <v>-6.0510000000000002</v>
      </c>
      <c r="M4400" s="51">
        <v>-3.1629999999999998</v>
      </c>
      <c r="N4400" s="51">
        <v>-4.5069999999999997</v>
      </c>
      <c r="O4400" s="51">
        <v>-3.762</v>
      </c>
      <c r="P4400" s="51">
        <v>-4.7190000000000003</v>
      </c>
      <c r="Q4400" s="51">
        <v>-5.1139999999999999</v>
      </c>
      <c r="R4400" s="51">
        <v>-4.6219999999999999</v>
      </c>
      <c r="S4400" s="51">
        <v>-2.7690000000000001</v>
      </c>
      <c r="T4400" s="51">
        <v>-2.387</v>
      </c>
      <c r="U4400" s="51">
        <v>2019</v>
      </c>
    </row>
    <row r="4401" spans="1:21" ht="15.5">
      <c r="A4401" s="51">
        <v>668</v>
      </c>
      <c r="B4401" s="51" t="s">
        <v>1237</v>
      </c>
      <c r="C4401" s="51" t="s">
        <v>453</v>
      </c>
      <c r="D4401" s="51" t="str">
        <f t="shared" si="68"/>
        <v>GGSBLiberia</v>
      </c>
      <c r="E4401" s="51" t="s">
        <v>1238</v>
      </c>
      <c r="F4401" s="51" t="s">
        <v>454</v>
      </c>
      <c r="G4401" s="51" t="s">
        <v>455</v>
      </c>
      <c r="H4401" s="51" t="s">
        <v>342</v>
      </c>
      <c r="I4401" s="51" t="s">
        <v>343</v>
      </c>
      <c r="J4401" s="51"/>
      <c r="K4401" s="51"/>
      <c r="L4401" s="51"/>
      <c r="M4401" s="51"/>
      <c r="N4401" s="51"/>
      <c r="O4401" s="51"/>
      <c r="P4401" s="51"/>
      <c r="Q4401" s="51"/>
      <c r="R4401" s="51"/>
      <c r="S4401" s="51"/>
      <c r="T4401" s="51"/>
      <c r="U4401" s="51"/>
    </row>
    <row r="4402" spans="1:21" ht="15.5">
      <c r="A4402" s="51">
        <v>668</v>
      </c>
      <c r="B4402" s="51" t="s">
        <v>1237</v>
      </c>
      <c r="C4402" s="51" t="s">
        <v>456</v>
      </c>
      <c r="D4402" s="51" t="str">
        <f t="shared" si="68"/>
        <v>GGSB_NPGDPLiberia</v>
      </c>
      <c r="E4402" s="51" t="s">
        <v>1238</v>
      </c>
      <c r="F4402" s="51" t="s">
        <v>454</v>
      </c>
      <c r="G4402" s="51" t="s">
        <v>455</v>
      </c>
      <c r="H4402" s="51" t="s">
        <v>380</v>
      </c>
      <c r="I4402" s="51"/>
      <c r="J4402" s="51"/>
      <c r="K4402" s="51"/>
      <c r="L4402" s="51"/>
      <c r="M4402" s="51"/>
      <c r="N4402" s="51"/>
      <c r="O4402" s="51"/>
      <c r="P4402" s="51"/>
      <c r="Q4402" s="51"/>
      <c r="R4402" s="51"/>
      <c r="S4402" s="51"/>
      <c r="T4402" s="51"/>
      <c r="U4402" s="51"/>
    </row>
    <row r="4403" spans="1:21" ht="15.5">
      <c r="A4403" s="51">
        <v>668</v>
      </c>
      <c r="B4403" s="51" t="s">
        <v>1237</v>
      </c>
      <c r="C4403" s="51" t="s">
        <v>457</v>
      </c>
      <c r="D4403" s="51" t="str">
        <f t="shared" si="68"/>
        <v>GGXONLBLiberia</v>
      </c>
      <c r="E4403" s="51" t="s">
        <v>1238</v>
      </c>
      <c r="F4403" s="51" t="s">
        <v>458</v>
      </c>
      <c r="G4403" s="51" t="s">
        <v>459</v>
      </c>
      <c r="H4403" s="51" t="s">
        <v>342</v>
      </c>
      <c r="I4403" s="51" t="s">
        <v>343</v>
      </c>
      <c r="J4403" s="51" t="s">
        <v>1243</v>
      </c>
      <c r="K4403" s="51">
        <v>-7.5999999999999998E-2</v>
      </c>
      <c r="L4403" s="51">
        <v>-0.16700000000000001</v>
      </c>
      <c r="M4403" s="51">
        <v>-0.09</v>
      </c>
      <c r="N4403" s="51">
        <v>-0.13</v>
      </c>
      <c r="O4403" s="51">
        <v>-0.113</v>
      </c>
      <c r="P4403" s="51">
        <v>-0.14299999999999999</v>
      </c>
      <c r="Q4403" s="51">
        <v>-0.13900000000000001</v>
      </c>
      <c r="R4403" s="51">
        <v>-0.108</v>
      </c>
      <c r="S4403" s="51">
        <v>-5.5E-2</v>
      </c>
      <c r="T4403" s="51">
        <v>-5.5E-2</v>
      </c>
      <c r="U4403" s="51">
        <v>2019</v>
      </c>
    </row>
    <row r="4404" spans="1:21" ht="15.5">
      <c r="A4404" s="51">
        <v>668</v>
      </c>
      <c r="B4404" s="51" t="s">
        <v>1237</v>
      </c>
      <c r="C4404" s="51" t="s">
        <v>460</v>
      </c>
      <c r="D4404" s="51" t="str">
        <f t="shared" si="68"/>
        <v>GGXONLB_NGDPLiberia</v>
      </c>
      <c r="E4404" s="51" t="s">
        <v>1238</v>
      </c>
      <c r="F4404" s="51" t="s">
        <v>458</v>
      </c>
      <c r="G4404" s="51" t="s">
        <v>459</v>
      </c>
      <c r="H4404" s="51" t="s">
        <v>392</v>
      </c>
      <c r="I4404" s="51"/>
      <c r="J4404" s="51" t="s">
        <v>461</v>
      </c>
      <c r="K4404" s="51">
        <v>-2.8319999999999999</v>
      </c>
      <c r="L4404" s="51">
        <v>-5.5629999999999997</v>
      </c>
      <c r="M4404" s="51">
        <v>-2.9220000000000002</v>
      </c>
      <c r="N4404" s="51">
        <v>-4.1980000000000004</v>
      </c>
      <c r="O4404" s="51">
        <v>-3.4750000000000001</v>
      </c>
      <c r="P4404" s="51">
        <v>-4.2859999999999996</v>
      </c>
      <c r="Q4404" s="51">
        <v>-4.2720000000000002</v>
      </c>
      <c r="R4404" s="51">
        <v>-3.5379999999999998</v>
      </c>
      <c r="S4404" s="51">
        <v>-1.8180000000000001</v>
      </c>
      <c r="T4404" s="51">
        <v>-1.6240000000000001</v>
      </c>
      <c r="U4404" s="51">
        <v>2019</v>
      </c>
    </row>
    <row r="4405" spans="1:21" ht="15.5">
      <c r="A4405" s="51">
        <v>668</v>
      </c>
      <c r="B4405" s="51" t="s">
        <v>1237</v>
      </c>
      <c r="C4405" s="51" t="s">
        <v>462</v>
      </c>
      <c r="D4405" s="51" t="str">
        <f t="shared" si="68"/>
        <v>GGXWDNLiberia</v>
      </c>
      <c r="E4405" s="51" t="s">
        <v>1238</v>
      </c>
      <c r="F4405" s="51" t="s">
        <v>463</v>
      </c>
      <c r="G4405" s="51" t="s">
        <v>464</v>
      </c>
      <c r="H4405" s="51" t="s">
        <v>342</v>
      </c>
      <c r="I4405" s="51" t="s">
        <v>343</v>
      </c>
      <c r="J4405" s="51" t="s">
        <v>1243</v>
      </c>
      <c r="K4405" s="51">
        <v>0.47499999999999998</v>
      </c>
      <c r="L4405" s="51">
        <v>0.55600000000000005</v>
      </c>
      <c r="M4405" s="51">
        <v>0.65100000000000002</v>
      </c>
      <c r="N4405" s="51">
        <v>0.68899999999999995</v>
      </c>
      <c r="O4405" s="51">
        <v>0.873</v>
      </c>
      <c r="P4405" s="51">
        <v>1.1000000000000001</v>
      </c>
      <c r="Q4405" s="51">
        <v>1.242</v>
      </c>
      <c r="R4405" s="51">
        <v>1.6859999999999999</v>
      </c>
      <c r="S4405" s="51">
        <v>1.8540000000000001</v>
      </c>
      <c r="T4405" s="51">
        <v>1.8180000000000001</v>
      </c>
      <c r="U4405" s="51">
        <v>2019</v>
      </c>
    </row>
    <row r="4406" spans="1:21" ht="15.5">
      <c r="A4406" s="51">
        <v>668</v>
      </c>
      <c r="B4406" s="51" t="s">
        <v>1237</v>
      </c>
      <c r="C4406" s="51" t="s">
        <v>465</v>
      </c>
      <c r="D4406" s="51" t="str">
        <f t="shared" si="68"/>
        <v>GGXWDN_NGDPLiberia</v>
      </c>
      <c r="E4406" s="51" t="s">
        <v>1238</v>
      </c>
      <c r="F4406" s="51" t="s">
        <v>463</v>
      </c>
      <c r="G4406" s="51" t="s">
        <v>464</v>
      </c>
      <c r="H4406" s="51" t="s">
        <v>392</v>
      </c>
      <c r="I4406" s="51"/>
      <c r="J4406" s="51" t="s">
        <v>487</v>
      </c>
      <c r="K4406" s="51">
        <v>17.718</v>
      </c>
      <c r="L4406" s="51">
        <v>18.469000000000001</v>
      </c>
      <c r="M4406" s="51">
        <v>21.058</v>
      </c>
      <c r="N4406" s="51">
        <v>22.303000000000001</v>
      </c>
      <c r="O4406" s="51">
        <v>26.8</v>
      </c>
      <c r="P4406" s="51">
        <v>32.978000000000002</v>
      </c>
      <c r="Q4406" s="51">
        <v>38.061</v>
      </c>
      <c r="R4406" s="51">
        <v>55.036999999999999</v>
      </c>
      <c r="S4406" s="51">
        <v>61.115000000000002</v>
      </c>
      <c r="T4406" s="51">
        <v>53.936999999999998</v>
      </c>
      <c r="U4406" s="51">
        <v>2019</v>
      </c>
    </row>
    <row r="4407" spans="1:21" ht="15.5">
      <c r="A4407" s="51">
        <v>668</v>
      </c>
      <c r="B4407" s="51" t="s">
        <v>1237</v>
      </c>
      <c r="C4407" s="51" t="s">
        <v>466</v>
      </c>
      <c r="D4407" s="51" t="str">
        <f t="shared" si="68"/>
        <v>GGXWDGLiberia</v>
      </c>
      <c r="E4407" s="51" t="s">
        <v>1238</v>
      </c>
      <c r="F4407" s="51" t="s">
        <v>467</v>
      </c>
      <c r="G4407" s="51" t="s">
        <v>468</v>
      </c>
      <c r="H4407" s="51" t="s">
        <v>342</v>
      </c>
      <c r="I4407" s="51" t="s">
        <v>343</v>
      </c>
      <c r="J4407" s="51" t="s">
        <v>1243</v>
      </c>
      <c r="K4407" s="51">
        <v>0.51800000000000002</v>
      </c>
      <c r="L4407" s="51">
        <v>0.59299999999999997</v>
      </c>
      <c r="M4407" s="51">
        <v>0.73699999999999999</v>
      </c>
      <c r="N4407" s="51">
        <v>0.81499999999999995</v>
      </c>
      <c r="O4407" s="51">
        <v>0.92800000000000005</v>
      </c>
      <c r="P4407" s="51">
        <v>1.1220000000000001</v>
      </c>
      <c r="Q4407" s="51">
        <v>1.296</v>
      </c>
      <c r="R4407" s="51">
        <v>1.6970000000000001</v>
      </c>
      <c r="S4407" s="51">
        <v>1.8740000000000001</v>
      </c>
      <c r="T4407" s="51">
        <v>1.92</v>
      </c>
      <c r="U4407" s="51">
        <v>2019</v>
      </c>
    </row>
    <row r="4408" spans="1:21" ht="15.5">
      <c r="A4408" s="51">
        <v>668</v>
      </c>
      <c r="B4408" s="51" t="s">
        <v>1237</v>
      </c>
      <c r="C4408" s="51" t="s">
        <v>469</v>
      </c>
      <c r="D4408" s="51" t="str">
        <f t="shared" si="68"/>
        <v>GGXWDG_NGDPLiberia</v>
      </c>
      <c r="E4408" s="51" t="s">
        <v>1238</v>
      </c>
      <c r="F4408" s="51" t="s">
        <v>467</v>
      </c>
      <c r="G4408" s="51" t="s">
        <v>468</v>
      </c>
      <c r="H4408" s="51" t="s">
        <v>392</v>
      </c>
      <c r="I4408" s="51"/>
      <c r="J4408" s="51" t="s">
        <v>470</v>
      </c>
      <c r="K4408" s="51">
        <v>19.36</v>
      </c>
      <c r="L4408" s="51">
        <v>19.713000000000001</v>
      </c>
      <c r="M4408" s="51">
        <v>23.852</v>
      </c>
      <c r="N4408" s="51">
        <v>26.39</v>
      </c>
      <c r="O4408" s="51">
        <v>28.474</v>
      </c>
      <c r="P4408" s="51">
        <v>33.658999999999999</v>
      </c>
      <c r="Q4408" s="51">
        <v>39.704999999999998</v>
      </c>
      <c r="R4408" s="51">
        <v>55.375999999999998</v>
      </c>
      <c r="S4408" s="51">
        <v>61.767000000000003</v>
      </c>
      <c r="T4408" s="51">
        <v>56.954999999999998</v>
      </c>
      <c r="U4408" s="51">
        <v>2019</v>
      </c>
    </row>
    <row r="4409" spans="1:21" ht="15.5">
      <c r="A4409" s="51">
        <v>668</v>
      </c>
      <c r="B4409" s="51" t="s">
        <v>1237</v>
      </c>
      <c r="C4409" s="51" t="s">
        <v>471</v>
      </c>
      <c r="D4409" s="51" t="str">
        <f t="shared" si="68"/>
        <v>NGDP_FYLiberia</v>
      </c>
      <c r="E4409" s="51" t="s">
        <v>1238</v>
      </c>
      <c r="F4409" s="51" t="s">
        <v>472</v>
      </c>
      <c r="G4409" s="51" t="s">
        <v>473</v>
      </c>
      <c r="H4409" s="51" t="s">
        <v>342</v>
      </c>
      <c r="I4409" s="51" t="s">
        <v>343</v>
      </c>
      <c r="J4409" s="51" t="s">
        <v>1243</v>
      </c>
      <c r="K4409" s="51">
        <v>2.6779999999999999</v>
      </c>
      <c r="L4409" s="51">
        <v>3.0089999999999999</v>
      </c>
      <c r="M4409" s="51">
        <v>3.09</v>
      </c>
      <c r="N4409" s="51">
        <v>3.0880000000000001</v>
      </c>
      <c r="O4409" s="51">
        <v>3.258</v>
      </c>
      <c r="P4409" s="51">
        <v>3.335</v>
      </c>
      <c r="Q4409" s="51">
        <v>3.2639999999999998</v>
      </c>
      <c r="R4409" s="51">
        <v>3.0640000000000001</v>
      </c>
      <c r="S4409" s="51">
        <v>3.0329999999999999</v>
      </c>
      <c r="T4409" s="51">
        <v>3.37</v>
      </c>
      <c r="U4409" s="51">
        <v>2019</v>
      </c>
    </row>
    <row r="4410" spans="1:21" ht="15.5">
      <c r="A4410" s="51">
        <v>668</v>
      </c>
      <c r="B4410" s="51" t="s">
        <v>1237</v>
      </c>
      <c r="C4410" s="51" t="s">
        <v>474</v>
      </c>
      <c r="D4410" s="51" t="str">
        <f t="shared" si="68"/>
        <v>BCALiberia</v>
      </c>
      <c r="E4410" s="51" t="s">
        <v>1238</v>
      </c>
      <c r="F4410" s="51" t="s">
        <v>475</v>
      </c>
      <c r="G4410" s="51" t="s">
        <v>476</v>
      </c>
      <c r="H4410" s="51" t="s">
        <v>352</v>
      </c>
      <c r="I4410" s="51" t="s">
        <v>343</v>
      </c>
      <c r="J4410" s="51" t="s">
        <v>1244</v>
      </c>
      <c r="K4410" s="51">
        <v>-1.212</v>
      </c>
      <c r="L4410" s="51">
        <v>-0.90300000000000002</v>
      </c>
      <c r="M4410" s="51">
        <v>-1.526</v>
      </c>
      <c r="N4410" s="51">
        <v>-1.0860000000000001</v>
      </c>
      <c r="O4410" s="51">
        <v>-0.86699999999999999</v>
      </c>
      <c r="P4410" s="51">
        <v>-0.96299999999999997</v>
      </c>
      <c r="Q4410" s="51">
        <v>-0.72799999999999998</v>
      </c>
      <c r="R4410" s="51">
        <v>-0.59899999999999998</v>
      </c>
      <c r="S4410" s="51">
        <v>-0.54800000000000004</v>
      </c>
      <c r="T4410" s="51">
        <v>-0.64500000000000002</v>
      </c>
      <c r="U4410" s="51">
        <v>2019</v>
      </c>
    </row>
    <row r="4411" spans="1:21" ht="15.5">
      <c r="A4411" s="51">
        <v>668</v>
      </c>
      <c r="B4411" s="51" t="s">
        <v>1237</v>
      </c>
      <c r="C4411" s="51" t="s">
        <v>478</v>
      </c>
      <c r="D4411" s="51" t="str">
        <f t="shared" si="68"/>
        <v>BCA_NGDPDLiberia</v>
      </c>
      <c r="E4411" s="51" t="s">
        <v>1238</v>
      </c>
      <c r="F4411" s="51" t="s">
        <v>475</v>
      </c>
      <c r="G4411" s="51" t="s">
        <v>476</v>
      </c>
      <c r="H4411" s="51" t="s">
        <v>392</v>
      </c>
      <c r="I4411" s="51"/>
      <c r="J4411" s="51" t="s">
        <v>479</v>
      </c>
      <c r="K4411" s="51">
        <v>-45.341999999999999</v>
      </c>
      <c r="L4411" s="51">
        <v>-29.663</v>
      </c>
      <c r="M4411" s="51">
        <v>-49.392000000000003</v>
      </c>
      <c r="N4411" s="51">
        <v>-35.167999999999999</v>
      </c>
      <c r="O4411" s="51">
        <v>-26.613</v>
      </c>
      <c r="P4411" s="51">
        <v>-28.885000000000002</v>
      </c>
      <c r="Q4411" s="51">
        <v>-22.294</v>
      </c>
      <c r="R4411" s="51">
        <v>-19.567</v>
      </c>
      <c r="S4411" s="51">
        <v>-18.076000000000001</v>
      </c>
      <c r="T4411" s="51">
        <v>-19.151</v>
      </c>
      <c r="U4411" s="51">
        <v>2016</v>
      </c>
    </row>
    <row r="4412" spans="1:21" ht="15.5">
      <c r="A4412" s="51">
        <v>672</v>
      </c>
      <c r="B4412" s="51" t="s">
        <v>1245</v>
      </c>
      <c r="C4412" s="51" t="s">
        <v>338</v>
      </c>
      <c r="D4412" s="51" t="str">
        <f t="shared" si="68"/>
        <v>NGDP_RLibya</v>
      </c>
      <c r="E4412" s="51" t="s">
        <v>1246</v>
      </c>
      <c r="F4412" s="51" t="s">
        <v>340</v>
      </c>
      <c r="G4412" s="51" t="s">
        <v>341</v>
      </c>
      <c r="H4412" s="51" t="s">
        <v>342</v>
      </c>
      <c r="I4412" s="51" t="s">
        <v>343</v>
      </c>
      <c r="J4412" s="51" t="s">
        <v>1247</v>
      </c>
      <c r="K4412" s="51">
        <v>52.344000000000001</v>
      </c>
      <c r="L4412" s="51">
        <v>33.066000000000003</v>
      </c>
      <c r="M4412" s="51">
        <v>15.536</v>
      </c>
      <c r="N4412" s="51">
        <v>13.512</v>
      </c>
      <c r="O4412" s="51">
        <v>12.513999999999999</v>
      </c>
      <c r="P4412" s="51">
        <v>20.524999999999999</v>
      </c>
      <c r="Q4412" s="51">
        <v>24.193999999999999</v>
      </c>
      <c r="R4412" s="51">
        <v>27.385000000000002</v>
      </c>
      <c r="S4412" s="51">
        <v>11.031000000000001</v>
      </c>
      <c r="T4412" s="51">
        <v>25.48</v>
      </c>
      <c r="U4412" s="51">
        <v>2017</v>
      </c>
    </row>
    <row r="4413" spans="1:21" ht="15.5">
      <c r="A4413" s="51">
        <v>672</v>
      </c>
      <c r="B4413" s="51" t="s">
        <v>1245</v>
      </c>
      <c r="C4413" s="51" t="s">
        <v>345</v>
      </c>
      <c r="D4413" s="51" t="str">
        <f t="shared" si="68"/>
        <v>NGDP_RPCHLibya</v>
      </c>
      <c r="E4413" s="51" t="s">
        <v>1246</v>
      </c>
      <c r="F4413" s="51" t="s">
        <v>340</v>
      </c>
      <c r="G4413" s="51" t="s">
        <v>346</v>
      </c>
      <c r="H4413" s="51" t="s">
        <v>347</v>
      </c>
      <c r="I4413" s="51"/>
      <c r="J4413" s="51" t="s">
        <v>348</v>
      </c>
      <c r="K4413" s="51">
        <v>124.709</v>
      </c>
      <c r="L4413" s="51">
        <v>-36.829000000000001</v>
      </c>
      <c r="M4413" s="51">
        <v>-53.017000000000003</v>
      </c>
      <c r="N4413" s="51">
        <v>-13.023</v>
      </c>
      <c r="O4413" s="51">
        <v>-7.3890000000000002</v>
      </c>
      <c r="P4413" s="51">
        <v>64.013999999999996</v>
      </c>
      <c r="Q4413" s="51">
        <v>17.879000000000001</v>
      </c>
      <c r="R4413" s="51">
        <v>13.188000000000001</v>
      </c>
      <c r="S4413" s="51">
        <v>-59.719000000000001</v>
      </c>
      <c r="T4413" s="51">
        <v>130.98099999999999</v>
      </c>
      <c r="U4413" s="51">
        <v>2017</v>
      </c>
    </row>
    <row r="4414" spans="1:21" ht="15.5">
      <c r="A4414" s="51">
        <v>672</v>
      </c>
      <c r="B4414" s="51" t="s">
        <v>1245</v>
      </c>
      <c r="C4414" s="51" t="s">
        <v>349</v>
      </c>
      <c r="D4414" s="51" t="str">
        <f t="shared" si="68"/>
        <v>NGDPLibya</v>
      </c>
      <c r="E4414" s="51" t="s">
        <v>1246</v>
      </c>
      <c r="F4414" s="51" t="s">
        <v>155</v>
      </c>
      <c r="G4414" s="51" t="s">
        <v>350</v>
      </c>
      <c r="H4414" s="51" t="s">
        <v>342</v>
      </c>
      <c r="I4414" s="51" t="s">
        <v>343</v>
      </c>
      <c r="J4414" s="51" t="s">
        <v>1247</v>
      </c>
      <c r="K4414" s="51">
        <v>100.627</v>
      </c>
      <c r="L4414" s="51">
        <v>65.994</v>
      </c>
      <c r="M4414" s="51">
        <v>30.870999999999999</v>
      </c>
      <c r="N4414" s="51">
        <v>23.777999999999999</v>
      </c>
      <c r="O4414" s="51">
        <v>25.786000000000001</v>
      </c>
      <c r="P4414" s="51">
        <v>41.854999999999997</v>
      </c>
      <c r="Q4414" s="51">
        <v>57.401000000000003</v>
      </c>
      <c r="R4414" s="51">
        <v>55.183999999999997</v>
      </c>
      <c r="S4414" s="51">
        <v>30.196999999999999</v>
      </c>
      <c r="T4414" s="51">
        <v>107.712</v>
      </c>
      <c r="U4414" s="51">
        <v>2017</v>
      </c>
    </row>
    <row r="4415" spans="1:21" ht="15.5">
      <c r="A4415" s="51">
        <v>672</v>
      </c>
      <c r="B4415" s="51" t="s">
        <v>1245</v>
      </c>
      <c r="C4415" s="51" t="s">
        <v>157</v>
      </c>
      <c r="D4415" s="51" t="str">
        <f t="shared" si="68"/>
        <v>NGDPDLibya</v>
      </c>
      <c r="E4415" s="51" t="s">
        <v>1246</v>
      </c>
      <c r="F4415" s="51" t="s">
        <v>155</v>
      </c>
      <c r="G4415" s="51" t="s">
        <v>351</v>
      </c>
      <c r="H4415" s="51" t="s">
        <v>352</v>
      </c>
      <c r="I4415" s="51" t="s">
        <v>343</v>
      </c>
      <c r="J4415" s="51" t="s">
        <v>353</v>
      </c>
      <c r="K4415" s="51">
        <v>79.759</v>
      </c>
      <c r="L4415" s="51">
        <v>51.896000000000001</v>
      </c>
      <c r="M4415" s="51">
        <v>24.262</v>
      </c>
      <c r="N4415" s="51">
        <v>17.216000000000001</v>
      </c>
      <c r="O4415" s="51">
        <v>18.562999999999999</v>
      </c>
      <c r="P4415" s="51">
        <v>30.210999999999999</v>
      </c>
      <c r="Q4415" s="51">
        <v>41.432000000000002</v>
      </c>
      <c r="R4415" s="51">
        <v>39.832000000000001</v>
      </c>
      <c r="S4415" s="51">
        <v>21.797000000000001</v>
      </c>
      <c r="T4415" s="51">
        <v>24.266999999999999</v>
      </c>
      <c r="U4415" s="51">
        <v>2017</v>
      </c>
    </row>
    <row r="4416" spans="1:21" ht="15.5">
      <c r="A4416" s="51">
        <v>672</v>
      </c>
      <c r="B4416" s="51" t="s">
        <v>1245</v>
      </c>
      <c r="C4416" s="51" t="s">
        <v>354</v>
      </c>
      <c r="D4416" s="51" t="str">
        <f t="shared" si="68"/>
        <v>PPPGDPLibya</v>
      </c>
      <c r="E4416" s="51" t="s">
        <v>1246</v>
      </c>
      <c r="F4416" s="51" t="s">
        <v>155</v>
      </c>
      <c r="G4416" s="51" t="s">
        <v>355</v>
      </c>
      <c r="H4416" s="51" t="s">
        <v>356</v>
      </c>
      <c r="I4416" s="51" t="s">
        <v>343</v>
      </c>
      <c r="J4416" s="51" t="s">
        <v>353</v>
      </c>
      <c r="K4416" s="51">
        <v>148.702</v>
      </c>
      <c r="L4416" s="51">
        <v>99.491</v>
      </c>
      <c r="M4416" s="51">
        <v>53.661000000000001</v>
      </c>
      <c r="N4416" s="51">
        <v>48.497</v>
      </c>
      <c r="O4416" s="51">
        <v>51.055999999999997</v>
      </c>
      <c r="P4416" s="51">
        <v>69.055999999999997</v>
      </c>
      <c r="Q4416" s="51">
        <v>83.356999999999999</v>
      </c>
      <c r="R4416" s="51">
        <v>96.034000000000006</v>
      </c>
      <c r="S4416" s="51">
        <v>39.152999999999999</v>
      </c>
      <c r="T4416" s="51">
        <v>92.082999999999998</v>
      </c>
      <c r="U4416" s="51">
        <v>2017</v>
      </c>
    </row>
    <row r="4417" spans="1:21" ht="15.5">
      <c r="A4417" s="51">
        <v>672</v>
      </c>
      <c r="B4417" s="51" t="s">
        <v>1245</v>
      </c>
      <c r="C4417" s="51" t="s">
        <v>357</v>
      </c>
      <c r="D4417" s="51" t="str">
        <f t="shared" si="68"/>
        <v>NGDP_DLibya</v>
      </c>
      <c r="E4417" s="51" t="s">
        <v>1246</v>
      </c>
      <c r="F4417" s="51" t="s">
        <v>358</v>
      </c>
      <c r="G4417" s="51" t="s">
        <v>359</v>
      </c>
      <c r="H4417" s="51" t="s">
        <v>360</v>
      </c>
      <c r="I4417" s="51"/>
      <c r="J4417" s="51" t="s">
        <v>361</v>
      </c>
      <c r="K4417" s="51">
        <v>192.24199999999999</v>
      </c>
      <c r="L4417" s="51">
        <v>199.58099999999999</v>
      </c>
      <c r="M4417" s="51">
        <v>198.71199999999999</v>
      </c>
      <c r="N4417" s="51">
        <v>175.97399999999999</v>
      </c>
      <c r="O4417" s="51">
        <v>206.059</v>
      </c>
      <c r="P4417" s="51">
        <v>203.92699999999999</v>
      </c>
      <c r="Q4417" s="51">
        <v>237.24799999999999</v>
      </c>
      <c r="R4417" s="51">
        <v>201.51300000000001</v>
      </c>
      <c r="S4417" s="51">
        <v>273.74900000000002</v>
      </c>
      <c r="T4417" s="51">
        <v>422.738</v>
      </c>
      <c r="U4417" s="51">
        <v>2017</v>
      </c>
    </row>
    <row r="4418" spans="1:21" ht="15.5">
      <c r="A4418" s="51">
        <v>672</v>
      </c>
      <c r="B4418" s="51" t="s">
        <v>1245</v>
      </c>
      <c r="C4418" s="51" t="s">
        <v>362</v>
      </c>
      <c r="D4418" s="51" t="str">
        <f t="shared" si="68"/>
        <v>NGDPRPCLibya</v>
      </c>
      <c r="E4418" s="51" t="s">
        <v>1246</v>
      </c>
      <c r="F4418" s="51" t="s">
        <v>363</v>
      </c>
      <c r="G4418" s="51" t="s">
        <v>364</v>
      </c>
      <c r="H4418" s="51" t="s">
        <v>342</v>
      </c>
      <c r="I4418" s="51" t="s">
        <v>333</v>
      </c>
      <c r="J4418" s="51" t="s">
        <v>365</v>
      </c>
      <c r="K4418" s="51">
        <v>8330.5499999999993</v>
      </c>
      <c r="L4418" s="51">
        <v>5277.14</v>
      </c>
      <c r="M4418" s="51">
        <v>2482.12</v>
      </c>
      <c r="N4418" s="51">
        <v>2137.52</v>
      </c>
      <c r="O4418" s="51">
        <v>1960.01</v>
      </c>
      <c r="P4418" s="51">
        <v>3182.9</v>
      </c>
      <c r="Q4418" s="51">
        <v>3714.87</v>
      </c>
      <c r="R4418" s="51">
        <v>4163.18</v>
      </c>
      <c r="S4418" s="51">
        <v>1660.4</v>
      </c>
      <c r="T4418" s="51">
        <v>3797.26</v>
      </c>
      <c r="U4418" s="51">
        <v>2017</v>
      </c>
    </row>
    <row r="4419" spans="1:21" ht="15.5">
      <c r="A4419" s="51">
        <v>672</v>
      </c>
      <c r="B4419" s="51" t="s">
        <v>1245</v>
      </c>
      <c r="C4419" s="51" t="s">
        <v>366</v>
      </c>
      <c r="D4419" s="51" t="str">
        <f t="shared" ref="D4419:D4482" si="69">C4419&amp;E4419</f>
        <v>NGDPRPPPPCLibya</v>
      </c>
      <c r="E4419" s="51" t="s">
        <v>1246</v>
      </c>
      <c r="F4419" s="51" t="s">
        <v>363</v>
      </c>
      <c r="G4419" s="51" t="s">
        <v>367</v>
      </c>
      <c r="H4419" s="51" t="s">
        <v>368</v>
      </c>
      <c r="I4419" s="51" t="s">
        <v>333</v>
      </c>
      <c r="J4419" s="51" t="s">
        <v>365</v>
      </c>
      <c r="K4419" s="51">
        <v>28028.240000000002</v>
      </c>
      <c r="L4419" s="51">
        <v>17755</v>
      </c>
      <c r="M4419" s="51">
        <v>8351.11</v>
      </c>
      <c r="N4419" s="51">
        <v>7191.72</v>
      </c>
      <c r="O4419" s="51">
        <v>6594.48</v>
      </c>
      <c r="P4419" s="51">
        <v>10708.89</v>
      </c>
      <c r="Q4419" s="51">
        <v>12498.71</v>
      </c>
      <c r="R4419" s="51">
        <v>14007.05</v>
      </c>
      <c r="S4419" s="51">
        <v>5586.42</v>
      </c>
      <c r="T4419" s="51">
        <v>12775.94</v>
      </c>
      <c r="U4419" s="51">
        <v>2017</v>
      </c>
    </row>
    <row r="4420" spans="1:21" ht="15.5">
      <c r="A4420" s="51">
        <v>672</v>
      </c>
      <c r="B4420" s="51" t="s">
        <v>1245</v>
      </c>
      <c r="C4420" s="51" t="s">
        <v>369</v>
      </c>
      <c r="D4420" s="51" t="str">
        <f t="shared" si="69"/>
        <v>NGDPPCLibya</v>
      </c>
      <c r="E4420" s="51" t="s">
        <v>1246</v>
      </c>
      <c r="F4420" s="51" t="s">
        <v>370</v>
      </c>
      <c r="G4420" s="51" t="s">
        <v>371</v>
      </c>
      <c r="H4420" s="51" t="s">
        <v>342</v>
      </c>
      <c r="I4420" s="51" t="s">
        <v>333</v>
      </c>
      <c r="J4420" s="51" t="s">
        <v>372</v>
      </c>
      <c r="K4420" s="51">
        <v>16014.78</v>
      </c>
      <c r="L4420" s="51">
        <v>10532.16</v>
      </c>
      <c r="M4420" s="51">
        <v>4932.2700000000004</v>
      </c>
      <c r="N4420" s="51">
        <v>3761.48</v>
      </c>
      <c r="O4420" s="51">
        <v>4038.78</v>
      </c>
      <c r="P4420" s="51">
        <v>6490.77</v>
      </c>
      <c r="Q4420" s="51">
        <v>8813.43</v>
      </c>
      <c r="R4420" s="51">
        <v>8389.33</v>
      </c>
      <c r="S4420" s="51">
        <v>4545.3100000000004</v>
      </c>
      <c r="T4420" s="51">
        <v>16052.47</v>
      </c>
      <c r="U4420" s="51">
        <v>2017</v>
      </c>
    </row>
    <row r="4421" spans="1:21" ht="15.5">
      <c r="A4421" s="51">
        <v>672</v>
      </c>
      <c r="B4421" s="51" t="s">
        <v>1245</v>
      </c>
      <c r="C4421" s="51" t="s">
        <v>373</v>
      </c>
      <c r="D4421" s="51" t="str">
        <f t="shared" si="69"/>
        <v>NGDPDPCLibya</v>
      </c>
      <c r="E4421" s="51" t="s">
        <v>1246</v>
      </c>
      <c r="F4421" s="51" t="s">
        <v>370</v>
      </c>
      <c r="G4421" s="51" t="s">
        <v>374</v>
      </c>
      <c r="H4421" s="51" t="s">
        <v>352</v>
      </c>
      <c r="I4421" s="51" t="s">
        <v>333</v>
      </c>
      <c r="J4421" s="51" t="s">
        <v>372</v>
      </c>
      <c r="K4421" s="51">
        <v>12693.64</v>
      </c>
      <c r="L4421" s="51">
        <v>8282.15</v>
      </c>
      <c r="M4421" s="51">
        <v>3876.41</v>
      </c>
      <c r="N4421" s="51">
        <v>2723.37</v>
      </c>
      <c r="O4421" s="51">
        <v>2907.46</v>
      </c>
      <c r="P4421" s="51">
        <v>4685.07</v>
      </c>
      <c r="Q4421" s="51">
        <v>6361.58</v>
      </c>
      <c r="R4421" s="51">
        <v>6055.46</v>
      </c>
      <c r="S4421" s="51">
        <v>3280.83</v>
      </c>
      <c r="T4421" s="51">
        <v>3616.57</v>
      </c>
      <c r="U4421" s="51">
        <v>2017</v>
      </c>
    </row>
    <row r="4422" spans="1:21" ht="15.5">
      <c r="A4422" s="51">
        <v>672</v>
      </c>
      <c r="B4422" s="51" t="s">
        <v>1245</v>
      </c>
      <c r="C4422" s="51" t="s">
        <v>375</v>
      </c>
      <c r="D4422" s="51" t="str">
        <f t="shared" si="69"/>
        <v>PPPPCLibya</v>
      </c>
      <c r="E4422" s="51" t="s">
        <v>1246</v>
      </c>
      <c r="F4422" s="51" t="s">
        <v>370</v>
      </c>
      <c r="G4422" s="51" t="s">
        <v>376</v>
      </c>
      <c r="H4422" s="51" t="s">
        <v>356</v>
      </c>
      <c r="I4422" s="51" t="s">
        <v>333</v>
      </c>
      <c r="J4422" s="51" t="s">
        <v>372</v>
      </c>
      <c r="K4422" s="51">
        <v>23665.8</v>
      </c>
      <c r="L4422" s="51">
        <v>15877.89</v>
      </c>
      <c r="M4422" s="51">
        <v>8573.42</v>
      </c>
      <c r="N4422" s="51">
        <v>7671.71</v>
      </c>
      <c r="O4422" s="51">
        <v>7996.69</v>
      </c>
      <c r="P4422" s="51">
        <v>10708.89</v>
      </c>
      <c r="Q4422" s="51">
        <v>12798.8</v>
      </c>
      <c r="R4422" s="51">
        <v>14599.42</v>
      </c>
      <c r="S4422" s="51">
        <v>5893.26</v>
      </c>
      <c r="T4422" s="51">
        <v>13723.27</v>
      </c>
      <c r="U4422" s="51">
        <v>2017</v>
      </c>
    </row>
    <row r="4423" spans="1:21" ht="15.5">
      <c r="A4423" s="51">
        <v>672</v>
      </c>
      <c r="B4423" s="51" t="s">
        <v>1245</v>
      </c>
      <c r="C4423" s="51" t="s">
        <v>377</v>
      </c>
      <c r="D4423" s="51" t="str">
        <f t="shared" si="69"/>
        <v>NGAP_NPGDPLibya</v>
      </c>
      <c r="E4423" s="51" t="s">
        <v>1246</v>
      </c>
      <c r="F4423" s="51" t="s">
        <v>378</v>
      </c>
      <c r="G4423" s="51" t="s">
        <v>379</v>
      </c>
      <c r="H4423" s="51" t="s">
        <v>380</v>
      </c>
      <c r="I4423" s="51"/>
      <c r="J4423" s="51"/>
      <c r="K4423" s="51"/>
      <c r="L4423" s="51"/>
      <c r="M4423" s="51"/>
      <c r="N4423" s="51"/>
      <c r="O4423" s="51"/>
      <c r="P4423" s="51"/>
      <c r="Q4423" s="51"/>
      <c r="R4423" s="51"/>
      <c r="S4423" s="51"/>
      <c r="T4423" s="51"/>
      <c r="U4423" s="51"/>
    </row>
    <row r="4424" spans="1:21" ht="15.5">
      <c r="A4424" s="51">
        <v>672</v>
      </c>
      <c r="B4424" s="51" t="s">
        <v>1245</v>
      </c>
      <c r="C4424" s="51" t="s">
        <v>381</v>
      </c>
      <c r="D4424" s="51" t="str">
        <f t="shared" si="69"/>
        <v>PPPSHLibya</v>
      </c>
      <c r="E4424" s="51" t="s">
        <v>1246</v>
      </c>
      <c r="F4424" s="51" t="s">
        <v>382</v>
      </c>
      <c r="G4424" s="51" t="s">
        <v>383</v>
      </c>
      <c r="H4424" s="51" t="s">
        <v>384</v>
      </c>
      <c r="I4424" s="51"/>
      <c r="J4424" s="51" t="s">
        <v>353</v>
      </c>
      <c r="K4424" s="51">
        <v>0.14799999999999999</v>
      </c>
      <c r="L4424" s="51">
        <v>9.5000000000000001E-2</v>
      </c>
      <c r="M4424" s="51">
        <v>4.9000000000000002E-2</v>
      </c>
      <c r="N4424" s="51">
        <v>4.3999999999999997E-2</v>
      </c>
      <c r="O4424" s="51">
        <v>4.3999999999999997E-2</v>
      </c>
      <c r="P4424" s="51">
        <v>5.7000000000000002E-2</v>
      </c>
      <c r="Q4424" s="51">
        <v>6.5000000000000002E-2</v>
      </c>
      <c r="R4424" s="51">
        <v>7.0999999999999994E-2</v>
      </c>
      <c r="S4424" s="51">
        <v>0.03</v>
      </c>
      <c r="T4424" s="51">
        <v>6.5000000000000002E-2</v>
      </c>
      <c r="U4424" s="51">
        <v>2017</v>
      </c>
    </row>
    <row r="4425" spans="1:21" ht="15.5">
      <c r="A4425" s="51">
        <v>672</v>
      </c>
      <c r="B4425" s="51" t="s">
        <v>1245</v>
      </c>
      <c r="C4425" s="51" t="s">
        <v>385</v>
      </c>
      <c r="D4425" s="51" t="str">
        <f t="shared" si="69"/>
        <v>PPPEXLibya</v>
      </c>
      <c r="E4425" s="51" t="s">
        <v>1246</v>
      </c>
      <c r="F4425" s="51" t="s">
        <v>386</v>
      </c>
      <c r="G4425" s="51" t="s">
        <v>387</v>
      </c>
      <c r="H4425" s="51" t="s">
        <v>388</v>
      </c>
      <c r="I4425" s="51"/>
      <c r="J4425" s="51" t="s">
        <v>353</v>
      </c>
      <c r="K4425" s="51">
        <v>0.67700000000000005</v>
      </c>
      <c r="L4425" s="51">
        <v>0.66300000000000003</v>
      </c>
      <c r="M4425" s="51">
        <v>0.57499999999999996</v>
      </c>
      <c r="N4425" s="51">
        <v>0.49</v>
      </c>
      <c r="O4425" s="51">
        <v>0.505</v>
      </c>
      <c r="P4425" s="51">
        <v>0.60599999999999998</v>
      </c>
      <c r="Q4425" s="51">
        <v>0.68899999999999995</v>
      </c>
      <c r="R4425" s="51">
        <v>0.57499999999999996</v>
      </c>
      <c r="S4425" s="51">
        <v>0.77100000000000002</v>
      </c>
      <c r="T4425" s="51">
        <v>1.17</v>
      </c>
      <c r="U4425" s="51">
        <v>2017</v>
      </c>
    </row>
    <row r="4426" spans="1:21" ht="15.5">
      <c r="A4426" s="51">
        <v>672</v>
      </c>
      <c r="B4426" s="51" t="s">
        <v>1245</v>
      </c>
      <c r="C4426" s="51" t="s">
        <v>389</v>
      </c>
      <c r="D4426" s="51" t="str">
        <f t="shared" si="69"/>
        <v>NID_NGDPLibya</v>
      </c>
      <c r="E4426" s="51" t="s">
        <v>1246</v>
      </c>
      <c r="F4426" s="51" t="s">
        <v>390</v>
      </c>
      <c r="G4426" s="51" t="s">
        <v>391</v>
      </c>
      <c r="H4426" s="51" t="s">
        <v>392</v>
      </c>
      <c r="I4426" s="51"/>
      <c r="J4426" s="51" t="s">
        <v>1247</v>
      </c>
      <c r="K4426" s="51">
        <v>78.566999999999993</v>
      </c>
      <c r="L4426" s="51">
        <v>118.72199999999999</v>
      </c>
      <c r="M4426" s="51">
        <v>268.78199999999998</v>
      </c>
      <c r="N4426" s="51">
        <v>361.49299999999999</v>
      </c>
      <c r="O4426" s="51">
        <v>346.726</v>
      </c>
      <c r="P4426" s="51">
        <v>233.715</v>
      </c>
      <c r="Q4426" s="51">
        <v>179.291</v>
      </c>
      <c r="R4426" s="51">
        <v>192.529</v>
      </c>
      <c r="S4426" s="51">
        <v>363.411</v>
      </c>
      <c r="T4426" s="51">
        <v>117.04600000000001</v>
      </c>
      <c r="U4426" s="51">
        <v>2017</v>
      </c>
    </row>
    <row r="4427" spans="1:21" ht="15.5">
      <c r="A4427" s="51">
        <v>672</v>
      </c>
      <c r="B4427" s="51" t="s">
        <v>1245</v>
      </c>
      <c r="C4427" s="51" t="s">
        <v>393</v>
      </c>
      <c r="D4427" s="51" t="str">
        <f t="shared" si="69"/>
        <v>NGSD_NGDPLibya</v>
      </c>
      <c r="E4427" s="51" t="s">
        <v>1246</v>
      </c>
      <c r="F4427" s="51" t="s">
        <v>394</v>
      </c>
      <c r="G4427" s="51" t="s">
        <v>395</v>
      </c>
      <c r="H4427" s="51" t="s">
        <v>392</v>
      </c>
      <c r="I4427" s="51"/>
      <c r="J4427" s="51"/>
      <c r="K4427" s="51"/>
      <c r="L4427" s="51"/>
      <c r="M4427" s="51"/>
      <c r="N4427" s="51"/>
      <c r="O4427" s="51"/>
      <c r="P4427" s="51"/>
      <c r="Q4427" s="51"/>
      <c r="R4427" s="51"/>
      <c r="S4427" s="51"/>
      <c r="T4427" s="51"/>
      <c r="U4427" s="51"/>
    </row>
    <row r="4428" spans="1:21" ht="15.5">
      <c r="A4428" s="51">
        <v>672</v>
      </c>
      <c r="B4428" s="51" t="s">
        <v>1245</v>
      </c>
      <c r="C4428" s="51" t="s">
        <v>396</v>
      </c>
      <c r="D4428" s="51" t="str">
        <f t="shared" si="69"/>
        <v>PCPILibya</v>
      </c>
      <c r="E4428" s="51" t="s">
        <v>1246</v>
      </c>
      <c r="F4428" s="51" t="s">
        <v>397</v>
      </c>
      <c r="G4428" s="51" t="s">
        <v>398</v>
      </c>
      <c r="H4428" s="51" t="s">
        <v>360</v>
      </c>
      <c r="I4428" s="51"/>
      <c r="J4428" s="51" t="s">
        <v>1248</v>
      </c>
      <c r="K4428" s="51">
        <v>159.58500000000001</v>
      </c>
      <c r="L4428" s="51">
        <v>163.72499999999999</v>
      </c>
      <c r="M4428" s="51">
        <v>167.708</v>
      </c>
      <c r="N4428" s="51">
        <v>192.60900000000001</v>
      </c>
      <c r="O4428" s="51">
        <v>238.86099999999999</v>
      </c>
      <c r="P4428" s="51">
        <v>305.85300000000001</v>
      </c>
      <c r="Q4428" s="51">
        <v>302.19600000000003</v>
      </c>
      <c r="R4428" s="51">
        <v>315.98399999999998</v>
      </c>
      <c r="S4428" s="51">
        <v>386.30799999999999</v>
      </c>
      <c r="T4428" s="51">
        <v>456.77600000000001</v>
      </c>
      <c r="U4428" s="51">
        <v>2019</v>
      </c>
    </row>
    <row r="4429" spans="1:21" ht="15.5">
      <c r="A4429" s="51">
        <v>672</v>
      </c>
      <c r="B4429" s="51" t="s">
        <v>1245</v>
      </c>
      <c r="C4429" s="51" t="s">
        <v>400</v>
      </c>
      <c r="D4429" s="51" t="str">
        <f t="shared" si="69"/>
        <v>PCPIPCHLibya</v>
      </c>
      <c r="E4429" s="51" t="s">
        <v>1246</v>
      </c>
      <c r="F4429" s="51" t="s">
        <v>397</v>
      </c>
      <c r="G4429" s="51" t="s">
        <v>401</v>
      </c>
      <c r="H4429" s="51" t="s">
        <v>347</v>
      </c>
      <c r="I4429" s="51"/>
      <c r="J4429" s="51" t="s">
        <v>402</v>
      </c>
      <c r="K4429" s="51">
        <v>6.0720000000000001</v>
      </c>
      <c r="L4429" s="51">
        <v>2.5939999999999999</v>
      </c>
      <c r="M4429" s="51">
        <v>2.4329999999999998</v>
      </c>
      <c r="N4429" s="51">
        <v>14.848000000000001</v>
      </c>
      <c r="O4429" s="51">
        <v>24.013000000000002</v>
      </c>
      <c r="P4429" s="51">
        <v>28.047000000000001</v>
      </c>
      <c r="Q4429" s="51">
        <v>-1.196</v>
      </c>
      <c r="R4429" s="51">
        <v>4.5629999999999997</v>
      </c>
      <c r="S4429" s="51">
        <v>22.256</v>
      </c>
      <c r="T4429" s="51">
        <v>18.241</v>
      </c>
      <c r="U4429" s="51">
        <v>2019</v>
      </c>
    </row>
    <row r="4430" spans="1:21" ht="15.5">
      <c r="A4430" s="51">
        <v>672</v>
      </c>
      <c r="B4430" s="51" t="s">
        <v>1245</v>
      </c>
      <c r="C4430" s="51" t="s">
        <v>403</v>
      </c>
      <c r="D4430" s="51" t="str">
        <f t="shared" si="69"/>
        <v>PCPIELibya</v>
      </c>
      <c r="E4430" s="51" t="s">
        <v>1246</v>
      </c>
      <c r="F4430" s="51" t="s">
        <v>404</v>
      </c>
      <c r="G4430" s="51" t="s">
        <v>405</v>
      </c>
      <c r="H4430" s="51" t="s">
        <v>360</v>
      </c>
      <c r="I4430" s="51"/>
      <c r="J4430" s="51" t="s">
        <v>1248</v>
      </c>
      <c r="K4430" s="51">
        <v>162.33099999999999</v>
      </c>
      <c r="L4430" s="51">
        <v>165.09700000000001</v>
      </c>
      <c r="M4430" s="51">
        <v>176.88300000000001</v>
      </c>
      <c r="N4430" s="51">
        <v>206.77600000000001</v>
      </c>
      <c r="O4430" s="51">
        <v>256.43</v>
      </c>
      <c r="P4430" s="51">
        <v>328.34899999999999</v>
      </c>
      <c r="Q4430" s="51">
        <v>324.423</v>
      </c>
      <c r="R4430" s="51">
        <v>339.22500000000002</v>
      </c>
      <c r="S4430" s="51">
        <v>414.72199999999998</v>
      </c>
      <c r="T4430" s="51">
        <v>490.37200000000001</v>
      </c>
      <c r="U4430" s="51">
        <v>2019</v>
      </c>
    </row>
    <row r="4431" spans="1:21" ht="15.5">
      <c r="A4431" s="51">
        <v>672</v>
      </c>
      <c r="B4431" s="51" t="s">
        <v>1245</v>
      </c>
      <c r="C4431" s="51" t="s">
        <v>406</v>
      </c>
      <c r="D4431" s="51" t="str">
        <f t="shared" si="69"/>
        <v>PCPIEPCHLibya</v>
      </c>
      <c r="E4431" s="51" t="s">
        <v>1246</v>
      </c>
      <c r="F4431" s="51" t="s">
        <v>404</v>
      </c>
      <c r="G4431" s="51" t="s">
        <v>407</v>
      </c>
      <c r="H4431" s="51" t="s">
        <v>347</v>
      </c>
      <c r="I4431" s="51"/>
      <c r="J4431" s="51" t="s">
        <v>408</v>
      </c>
      <c r="K4431" s="51">
        <v>-3.6739999999999999</v>
      </c>
      <c r="L4431" s="51">
        <v>1.704</v>
      </c>
      <c r="M4431" s="51">
        <v>7.1379999999999999</v>
      </c>
      <c r="N4431" s="51">
        <v>16.899999999999999</v>
      </c>
      <c r="O4431" s="51">
        <v>24.013000000000002</v>
      </c>
      <c r="P4431" s="51">
        <v>28.047000000000001</v>
      </c>
      <c r="Q4431" s="51">
        <v>-1.196</v>
      </c>
      <c r="R4431" s="51">
        <v>4.5629999999999997</v>
      </c>
      <c r="S4431" s="51">
        <v>22.256</v>
      </c>
      <c r="T4431" s="51">
        <v>18.241</v>
      </c>
      <c r="U4431" s="51">
        <v>2019</v>
      </c>
    </row>
    <row r="4432" spans="1:21" ht="15.5">
      <c r="A4432" s="51">
        <v>672</v>
      </c>
      <c r="B4432" s="51" t="s">
        <v>1245</v>
      </c>
      <c r="C4432" s="51" t="s">
        <v>409</v>
      </c>
      <c r="D4432" s="51" t="str">
        <f t="shared" si="69"/>
        <v>FLIBOR6Libya</v>
      </c>
      <c r="E4432" s="51" t="s">
        <v>1246</v>
      </c>
      <c r="F4432" s="51" t="s">
        <v>410</v>
      </c>
      <c r="G4432" s="51"/>
      <c r="H4432" s="51" t="s">
        <v>384</v>
      </c>
      <c r="I4432" s="51"/>
      <c r="J4432" s="51"/>
      <c r="K4432" s="51"/>
      <c r="L4432" s="51"/>
      <c r="M4432" s="51"/>
      <c r="N4432" s="51"/>
      <c r="O4432" s="51"/>
      <c r="P4432" s="51"/>
      <c r="Q4432" s="51"/>
      <c r="R4432" s="51"/>
      <c r="S4432" s="51"/>
      <c r="T4432" s="51"/>
      <c r="U4432" s="51"/>
    </row>
    <row r="4433" spans="1:21" ht="15.5">
      <c r="A4433" s="51">
        <v>672</v>
      </c>
      <c r="B4433" s="51" t="s">
        <v>1245</v>
      </c>
      <c r="C4433" s="51" t="s">
        <v>411</v>
      </c>
      <c r="D4433" s="51" t="str">
        <f t="shared" si="69"/>
        <v>TM_RPCHLibya</v>
      </c>
      <c r="E4433" s="51" t="s">
        <v>1246</v>
      </c>
      <c r="F4433" s="51" t="s">
        <v>412</v>
      </c>
      <c r="G4433" s="51" t="s">
        <v>413</v>
      </c>
      <c r="H4433" s="51" t="s">
        <v>347</v>
      </c>
      <c r="I4433" s="51"/>
      <c r="J4433" s="51" t="s">
        <v>1249</v>
      </c>
      <c r="K4433" s="51">
        <v>115.583</v>
      </c>
      <c r="L4433" s="51">
        <v>29.760999999999999</v>
      </c>
      <c r="M4433" s="51">
        <v>-9.3719999999999999</v>
      </c>
      <c r="N4433" s="51">
        <v>-33.549999999999997</v>
      </c>
      <c r="O4433" s="51">
        <v>-42.84</v>
      </c>
      <c r="P4433" s="51">
        <v>-4.59</v>
      </c>
      <c r="Q4433" s="51">
        <v>56.253</v>
      </c>
      <c r="R4433" s="51">
        <v>-0.745</v>
      </c>
      <c r="S4433" s="51">
        <v>-59.381</v>
      </c>
      <c r="T4433" s="51">
        <v>69.277000000000001</v>
      </c>
      <c r="U4433" s="51">
        <v>2017</v>
      </c>
    </row>
    <row r="4434" spans="1:21" ht="15.5">
      <c r="A4434" s="51">
        <v>672</v>
      </c>
      <c r="B4434" s="51" t="s">
        <v>1245</v>
      </c>
      <c r="C4434" s="51" t="s">
        <v>415</v>
      </c>
      <c r="D4434" s="51" t="str">
        <f t="shared" si="69"/>
        <v>TMG_RPCHLibya</v>
      </c>
      <c r="E4434" s="51" t="s">
        <v>1246</v>
      </c>
      <c r="F4434" s="51" t="s">
        <v>416</v>
      </c>
      <c r="G4434" s="51" t="s">
        <v>417</v>
      </c>
      <c r="H4434" s="51" t="s">
        <v>347</v>
      </c>
      <c r="I4434" s="51"/>
      <c r="J4434" s="51" t="s">
        <v>1249</v>
      </c>
      <c r="K4434" s="51">
        <v>135.82499999999999</v>
      </c>
      <c r="L4434" s="51">
        <v>32.341000000000001</v>
      </c>
      <c r="M4434" s="51">
        <v>-8.43</v>
      </c>
      <c r="N4434" s="51">
        <v>-34.529000000000003</v>
      </c>
      <c r="O4434" s="51">
        <v>-44.350999999999999</v>
      </c>
      <c r="P4434" s="51">
        <v>-4.9740000000000002</v>
      </c>
      <c r="Q4434" s="51">
        <v>55.613</v>
      </c>
      <c r="R4434" s="51">
        <v>-0.78500000000000003</v>
      </c>
      <c r="S4434" s="51">
        <v>-59.177999999999997</v>
      </c>
      <c r="T4434" s="51">
        <v>76.263000000000005</v>
      </c>
      <c r="U4434" s="51">
        <v>2017</v>
      </c>
    </row>
    <row r="4435" spans="1:21" ht="15.5">
      <c r="A4435" s="51">
        <v>672</v>
      </c>
      <c r="B4435" s="51" t="s">
        <v>1245</v>
      </c>
      <c r="C4435" s="51" t="s">
        <v>418</v>
      </c>
      <c r="D4435" s="51" t="str">
        <f t="shared" si="69"/>
        <v>TX_RPCHLibya</v>
      </c>
      <c r="E4435" s="51" t="s">
        <v>1246</v>
      </c>
      <c r="F4435" s="51" t="s">
        <v>419</v>
      </c>
      <c r="G4435" s="51" t="s">
        <v>420</v>
      </c>
      <c r="H4435" s="51" t="s">
        <v>347</v>
      </c>
      <c r="I4435" s="51"/>
      <c r="J4435" s="51" t="s">
        <v>1249</v>
      </c>
      <c r="K4435" s="51">
        <v>217.46</v>
      </c>
      <c r="L4435" s="51">
        <v>-23.803000000000001</v>
      </c>
      <c r="M4435" s="51">
        <v>-54.728999999999999</v>
      </c>
      <c r="N4435" s="51">
        <v>8.67</v>
      </c>
      <c r="O4435" s="51">
        <v>0.73</v>
      </c>
      <c r="P4435" s="51">
        <v>71.135000000000005</v>
      </c>
      <c r="Q4435" s="51">
        <v>34.777000000000001</v>
      </c>
      <c r="R4435" s="51">
        <v>-12.968</v>
      </c>
      <c r="S4435" s="51">
        <v>-80.938999999999993</v>
      </c>
      <c r="T4435" s="51">
        <v>285.10899999999998</v>
      </c>
      <c r="U4435" s="51">
        <v>2017</v>
      </c>
    </row>
    <row r="4436" spans="1:21" ht="15.5">
      <c r="A4436" s="51">
        <v>672</v>
      </c>
      <c r="B4436" s="51" t="s">
        <v>1245</v>
      </c>
      <c r="C4436" s="51" t="s">
        <v>421</v>
      </c>
      <c r="D4436" s="51" t="str">
        <f t="shared" si="69"/>
        <v>TXG_RPCHLibya</v>
      </c>
      <c r="E4436" s="51" t="s">
        <v>1246</v>
      </c>
      <c r="F4436" s="51" t="s">
        <v>422</v>
      </c>
      <c r="G4436" s="51" t="s">
        <v>423</v>
      </c>
      <c r="H4436" s="51" t="s">
        <v>347</v>
      </c>
      <c r="I4436" s="51"/>
      <c r="J4436" s="51" t="s">
        <v>1249</v>
      </c>
      <c r="K4436" s="51">
        <v>217.17</v>
      </c>
      <c r="L4436" s="51">
        <v>-23.911000000000001</v>
      </c>
      <c r="M4436" s="51">
        <v>-54.737000000000002</v>
      </c>
      <c r="N4436" s="51">
        <v>4.47</v>
      </c>
      <c r="O4436" s="51">
        <v>3.9340000000000002</v>
      </c>
      <c r="P4436" s="51">
        <v>72.204999999999998</v>
      </c>
      <c r="Q4436" s="51">
        <v>34.68</v>
      </c>
      <c r="R4436" s="51">
        <v>-12.987</v>
      </c>
      <c r="S4436" s="51">
        <v>-81.066999999999993</v>
      </c>
      <c r="T4436" s="51">
        <v>287.93299999999999</v>
      </c>
      <c r="U4436" s="51">
        <v>2017</v>
      </c>
    </row>
    <row r="4437" spans="1:21" ht="15.5">
      <c r="A4437" s="51">
        <v>672</v>
      </c>
      <c r="B4437" s="51" t="s">
        <v>1245</v>
      </c>
      <c r="C4437" s="51" t="s">
        <v>424</v>
      </c>
      <c r="D4437" s="51" t="str">
        <f t="shared" si="69"/>
        <v>LURLibya</v>
      </c>
      <c r="E4437" s="51" t="s">
        <v>1246</v>
      </c>
      <c r="F4437" s="51" t="s">
        <v>425</v>
      </c>
      <c r="G4437" s="51" t="s">
        <v>426</v>
      </c>
      <c r="H4437" s="51" t="s">
        <v>427</v>
      </c>
      <c r="I4437" s="51"/>
      <c r="J4437" s="51"/>
      <c r="K4437" s="51"/>
      <c r="L4437" s="51"/>
      <c r="M4437" s="51"/>
      <c r="N4437" s="51"/>
      <c r="O4437" s="51"/>
      <c r="P4437" s="51"/>
      <c r="Q4437" s="51"/>
      <c r="R4437" s="51"/>
      <c r="S4437" s="51"/>
      <c r="T4437" s="51"/>
      <c r="U4437" s="51"/>
    </row>
    <row r="4438" spans="1:21" ht="15.5">
      <c r="A4438" s="51">
        <v>672</v>
      </c>
      <c r="B4438" s="51" t="s">
        <v>1245</v>
      </c>
      <c r="C4438" s="51" t="s">
        <v>428</v>
      </c>
      <c r="D4438" s="51" t="str">
        <f t="shared" si="69"/>
        <v>LELibya</v>
      </c>
      <c r="E4438" s="51" t="s">
        <v>1246</v>
      </c>
      <c r="F4438" s="51" t="s">
        <v>429</v>
      </c>
      <c r="G4438" s="51" t="s">
        <v>430</v>
      </c>
      <c r="H4438" s="51" t="s">
        <v>431</v>
      </c>
      <c r="I4438" s="51" t="s">
        <v>432</v>
      </c>
      <c r="J4438" s="51"/>
      <c r="K4438" s="51"/>
      <c r="L4438" s="51"/>
      <c r="M4438" s="51"/>
      <c r="N4438" s="51"/>
      <c r="O4438" s="51"/>
      <c r="P4438" s="51"/>
      <c r="Q4438" s="51"/>
      <c r="R4438" s="51"/>
      <c r="S4438" s="51"/>
      <c r="T4438" s="51"/>
      <c r="U4438" s="51"/>
    </row>
    <row r="4439" spans="1:21" ht="15.5">
      <c r="A4439" s="51">
        <v>672</v>
      </c>
      <c r="B4439" s="51" t="s">
        <v>1245</v>
      </c>
      <c r="C4439" s="51" t="s">
        <v>433</v>
      </c>
      <c r="D4439" s="51" t="str">
        <f t="shared" si="69"/>
        <v>LPLibya</v>
      </c>
      <c r="E4439" s="51" t="s">
        <v>1246</v>
      </c>
      <c r="F4439" s="51" t="s">
        <v>434</v>
      </c>
      <c r="G4439" s="51" t="s">
        <v>435</v>
      </c>
      <c r="H4439" s="51" t="s">
        <v>431</v>
      </c>
      <c r="I4439" s="51" t="s">
        <v>432</v>
      </c>
      <c r="J4439" s="51" t="s">
        <v>1250</v>
      </c>
      <c r="K4439" s="51">
        <v>6.2830000000000004</v>
      </c>
      <c r="L4439" s="51">
        <v>6.266</v>
      </c>
      <c r="M4439" s="51">
        <v>6.2590000000000003</v>
      </c>
      <c r="N4439" s="51">
        <v>6.3220000000000001</v>
      </c>
      <c r="O4439" s="51">
        <v>6.3849999999999998</v>
      </c>
      <c r="P4439" s="51">
        <v>6.4480000000000004</v>
      </c>
      <c r="Q4439" s="51">
        <v>6.5129999999999999</v>
      </c>
      <c r="R4439" s="51">
        <v>6.5780000000000003</v>
      </c>
      <c r="S4439" s="51">
        <v>6.6440000000000001</v>
      </c>
      <c r="T4439" s="51">
        <v>6.71</v>
      </c>
      <c r="U4439" s="51">
        <v>2019</v>
      </c>
    </row>
    <row r="4440" spans="1:21" ht="15.5">
      <c r="A4440" s="51">
        <v>672</v>
      </c>
      <c r="B4440" s="51" t="s">
        <v>1245</v>
      </c>
      <c r="C4440" s="51" t="s">
        <v>437</v>
      </c>
      <c r="D4440" s="51" t="str">
        <f t="shared" si="69"/>
        <v>GGRLibya</v>
      </c>
      <c r="E4440" s="51" t="s">
        <v>1246</v>
      </c>
      <c r="F4440" s="51" t="s">
        <v>438</v>
      </c>
      <c r="G4440" s="51" t="s">
        <v>439</v>
      </c>
      <c r="H4440" s="51" t="s">
        <v>342</v>
      </c>
      <c r="I4440" s="51" t="s">
        <v>343</v>
      </c>
      <c r="J4440" s="51" t="s">
        <v>1251</v>
      </c>
      <c r="K4440" s="51">
        <v>74.713999999999999</v>
      </c>
      <c r="L4440" s="51">
        <v>54.762</v>
      </c>
      <c r="M4440" s="51">
        <v>21.395</v>
      </c>
      <c r="N4440" s="51">
        <v>12.163</v>
      </c>
      <c r="O4440" s="51">
        <v>8.1750000000000007</v>
      </c>
      <c r="P4440" s="51">
        <v>21.934999999999999</v>
      </c>
      <c r="Q4440" s="51">
        <v>35.911000000000001</v>
      </c>
      <c r="R4440" s="51">
        <v>39.158999999999999</v>
      </c>
      <c r="S4440" s="51">
        <v>18.744</v>
      </c>
      <c r="T4440" s="51">
        <v>71.712000000000003</v>
      </c>
      <c r="U4440" s="51">
        <v>2019</v>
      </c>
    </row>
    <row r="4441" spans="1:21" ht="15.5">
      <c r="A4441" s="51">
        <v>672</v>
      </c>
      <c r="B4441" s="51" t="s">
        <v>1245</v>
      </c>
      <c r="C4441" s="51" t="s">
        <v>441</v>
      </c>
      <c r="D4441" s="51" t="str">
        <f t="shared" si="69"/>
        <v>GGR_NGDPLibya</v>
      </c>
      <c r="E4441" s="51" t="s">
        <v>1246</v>
      </c>
      <c r="F4441" s="51" t="s">
        <v>438</v>
      </c>
      <c r="G4441" s="51" t="s">
        <v>439</v>
      </c>
      <c r="H4441" s="51" t="s">
        <v>392</v>
      </c>
      <c r="I4441" s="51"/>
      <c r="J4441" s="51" t="s">
        <v>442</v>
      </c>
      <c r="K4441" s="51">
        <v>74.248000000000005</v>
      </c>
      <c r="L4441" s="51">
        <v>82.98</v>
      </c>
      <c r="M4441" s="51">
        <v>69.305000000000007</v>
      </c>
      <c r="N4441" s="51">
        <v>51.154000000000003</v>
      </c>
      <c r="O4441" s="51">
        <v>31.702999999999999</v>
      </c>
      <c r="P4441" s="51">
        <v>52.406999999999996</v>
      </c>
      <c r="Q4441" s="51">
        <v>62.561</v>
      </c>
      <c r="R4441" s="51">
        <v>70.959000000000003</v>
      </c>
      <c r="S4441" s="51">
        <v>62.072000000000003</v>
      </c>
      <c r="T4441" s="51">
        <v>66.578000000000003</v>
      </c>
      <c r="U4441" s="51">
        <v>2019</v>
      </c>
    </row>
    <row r="4442" spans="1:21" ht="15.5">
      <c r="A4442" s="51">
        <v>672</v>
      </c>
      <c r="B4442" s="51" t="s">
        <v>1245</v>
      </c>
      <c r="C4442" s="51" t="s">
        <v>443</v>
      </c>
      <c r="D4442" s="51" t="str">
        <f t="shared" si="69"/>
        <v>GGXLibya</v>
      </c>
      <c r="E4442" s="51" t="s">
        <v>1246</v>
      </c>
      <c r="F4442" s="51" t="s">
        <v>444</v>
      </c>
      <c r="G4442" s="51" t="s">
        <v>445</v>
      </c>
      <c r="H4442" s="51" t="s">
        <v>342</v>
      </c>
      <c r="I4442" s="51" t="s">
        <v>343</v>
      </c>
      <c r="J4442" s="51" t="s">
        <v>1251</v>
      </c>
      <c r="K4442" s="51">
        <v>45.978000000000002</v>
      </c>
      <c r="L4442" s="51">
        <v>58.133000000000003</v>
      </c>
      <c r="M4442" s="51">
        <v>44.177999999999997</v>
      </c>
      <c r="N4442" s="51">
        <v>43.264000000000003</v>
      </c>
      <c r="O4442" s="51">
        <v>37.36</v>
      </c>
      <c r="P4442" s="51">
        <v>40.127000000000002</v>
      </c>
      <c r="Q4442" s="51">
        <v>49.274000000000001</v>
      </c>
      <c r="R4442" s="51">
        <v>52.4</v>
      </c>
      <c r="S4442" s="51">
        <v>49.84</v>
      </c>
      <c r="T4442" s="51">
        <v>71.441999999999993</v>
      </c>
      <c r="U4442" s="51">
        <v>2019</v>
      </c>
    </row>
    <row r="4443" spans="1:21" ht="15.5">
      <c r="A4443" s="51">
        <v>672</v>
      </c>
      <c r="B4443" s="51" t="s">
        <v>1245</v>
      </c>
      <c r="C4443" s="51" t="s">
        <v>446</v>
      </c>
      <c r="D4443" s="51" t="str">
        <f t="shared" si="69"/>
        <v>GGX_NGDPLibya</v>
      </c>
      <c r="E4443" s="51" t="s">
        <v>1246</v>
      </c>
      <c r="F4443" s="51" t="s">
        <v>444</v>
      </c>
      <c r="G4443" s="51" t="s">
        <v>445</v>
      </c>
      <c r="H4443" s="51" t="s">
        <v>392</v>
      </c>
      <c r="I4443" s="51"/>
      <c r="J4443" s="51" t="s">
        <v>447</v>
      </c>
      <c r="K4443" s="51">
        <v>45.692</v>
      </c>
      <c r="L4443" s="51">
        <v>88.087999999999994</v>
      </c>
      <c r="M4443" s="51">
        <v>143.10499999999999</v>
      </c>
      <c r="N4443" s="51">
        <v>181.94900000000001</v>
      </c>
      <c r="O4443" s="51">
        <v>144.88300000000001</v>
      </c>
      <c r="P4443" s="51">
        <v>95.870999999999995</v>
      </c>
      <c r="Q4443" s="51">
        <v>85.843000000000004</v>
      </c>
      <c r="R4443" s="51">
        <v>94.953999999999994</v>
      </c>
      <c r="S4443" s="51">
        <v>165.047</v>
      </c>
      <c r="T4443" s="51">
        <v>66.326999999999998</v>
      </c>
      <c r="U4443" s="51">
        <v>2019</v>
      </c>
    </row>
    <row r="4444" spans="1:21" ht="15.5">
      <c r="A4444" s="51">
        <v>672</v>
      </c>
      <c r="B4444" s="51" t="s">
        <v>1245</v>
      </c>
      <c r="C4444" s="51" t="s">
        <v>448</v>
      </c>
      <c r="D4444" s="51" t="str">
        <f t="shared" si="69"/>
        <v>GGXCNLLibya</v>
      </c>
      <c r="E4444" s="51" t="s">
        <v>1246</v>
      </c>
      <c r="F4444" s="51" t="s">
        <v>449</v>
      </c>
      <c r="G4444" s="51" t="s">
        <v>450</v>
      </c>
      <c r="H4444" s="51" t="s">
        <v>342</v>
      </c>
      <c r="I4444" s="51" t="s">
        <v>343</v>
      </c>
      <c r="J4444" s="51" t="s">
        <v>1251</v>
      </c>
      <c r="K4444" s="51">
        <v>28.734999999999999</v>
      </c>
      <c r="L4444" s="51">
        <v>-3.371</v>
      </c>
      <c r="M4444" s="51">
        <v>-22.783000000000001</v>
      </c>
      <c r="N4444" s="51">
        <v>-31.100999999999999</v>
      </c>
      <c r="O4444" s="51">
        <v>-29.184999999999999</v>
      </c>
      <c r="P4444" s="51">
        <v>-18.192</v>
      </c>
      <c r="Q4444" s="51">
        <v>-13.364000000000001</v>
      </c>
      <c r="R4444" s="51">
        <v>-13.241</v>
      </c>
      <c r="S4444" s="51">
        <v>-31.096</v>
      </c>
      <c r="T4444" s="51">
        <v>0.27</v>
      </c>
      <c r="U4444" s="51">
        <v>2019</v>
      </c>
    </row>
    <row r="4445" spans="1:21" ht="15.5">
      <c r="A4445" s="51">
        <v>672</v>
      </c>
      <c r="B4445" s="51" t="s">
        <v>1245</v>
      </c>
      <c r="C4445" s="51" t="s">
        <v>451</v>
      </c>
      <c r="D4445" s="51" t="str">
        <f t="shared" si="69"/>
        <v>GGXCNL_NGDPLibya</v>
      </c>
      <c r="E4445" s="51" t="s">
        <v>1246</v>
      </c>
      <c r="F4445" s="51" t="s">
        <v>449</v>
      </c>
      <c r="G4445" s="51" t="s">
        <v>450</v>
      </c>
      <c r="H4445" s="51" t="s">
        <v>392</v>
      </c>
      <c r="I4445" s="51"/>
      <c r="J4445" s="51" t="s">
        <v>452</v>
      </c>
      <c r="K4445" s="51">
        <v>28.556000000000001</v>
      </c>
      <c r="L4445" s="51">
        <v>-5.1079999999999997</v>
      </c>
      <c r="M4445" s="51">
        <v>-73.801000000000002</v>
      </c>
      <c r="N4445" s="51">
        <v>-130.79599999999999</v>
      </c>
      <c r="O4445" s="51">
        <v>-113.18</v>
      </c>
      <c r="P4445" s="51">
        <v>-43.463999999999999</v>
      </c>
      <c r="Q4445" s="51">
        <v>-23.280999999999999</v>
      </c>
      <c r="R4445" s="51">
        <v>-23.995000000000001</v>
      </c>
      <c r="S4445" s="51">
        <v>-102.976</v>
      </c>
      <c r="T4445" s="51">
        <v>0.251</v>
      </c>
      <c r="U4445" s="51">
        <v>2019</v>
      </c>
    </row>
    <row r="4446" spans="1:21" ht="15.5">
      <c r="A4446" s="51">
        <v>672</v>
      </c>
      <c r="B4446" s="51" t="s">
        <v>1245</v>
      </c>
      <c r="C4446" s="51" t="s">
        <v>453</v>
      </c>
      <c r="D4446" s="51" t="str">
        <f t="shared" si="69"/>
        <v>GGSBLibya</v>
      </c>
      <c r="E4446" s="51" t="s">
        <v>1246</v>
      </c>
      <c r="F4446" s="51" t="s">
        <v>454</v>
      </c>
      <c r="G4446" s="51" t="s">
        <v>455</v>
      </c>
      <c r="H4446" s="51" t="s">
        <v>342</v>
      </c>
      <c r="I4446" s="51" t="s">
        <v>343</v>
      </c>
      <c r="J4446" s="51"/>
      <c r="K4446" s="51"/>
      <c r="L4446" s="51"/>
      <c r="M4446" s="51"/>
      <c r="N4446" s="51"/>
      <c r="O4446" s="51"/>
      <c r="P4446" s="51"/>
      <c r="Q4446" s="51"/>
      <c r="R4446" s="51"/>
      <c r="S4446" s="51"/>
      <c r="T4446" s="51"/>
      <c r="U4446" s="51"/>
    </row>
    <row r="4447" spans="1:21" ht="15.5">
      <c r="A4447" s="51">
        <v>672</v>
      </c>
      <c r="B4447" s="51" t="s">
        <v>1245</v>
      </c>
      <c r="C4447" s="51" t="s">
        <v>456</v>
      </c>
      <c r="D4447" s="51" t="str">
        <f t="shared" si="69"/>
        <v>GGSB_NPGDPLibya</v>
      </c>
      <c r="E4447" s="51" t="s">
        <v>1246</v>
      </c>
      <c r="F4447" s="51" t="s">
        <v>454</v>
      </c>
      <c r="G4447" s="51" t="s">
        <v>455</v>
      </c>
      <c r="H4447" s="51" t="s">
        <v>380</v>
      </c>
      <c r="I4447" s="51"/>
      <c r="J4447" s="51"/>
      <c r="K4447" s="51"/>
      <c r="L4447" s="51"/>
      <c r="M4447" s="51"/>
      <c r="N4447" s="51"/>
      <c r="O4447" s="51"/>
      <c r="P4447" s="51"/>
      <c r="Q4447" s="51"/>
      <c r="R4447" s="51"/>
      <c r="S4447" s="51"/>
      <c r="T4447" s="51"/>
      <c r="U4447" s="51"/>
    </row>
    <row r="4448" spans="1:21" ht="15.5">
      <c r="A4448" s="51">
        <v>672</v>
      </c>
      <c r="B4448" s="51" t="s">
        <v>1245</v>
      </c>
      <c r="C4448" s="51" t="s">
        <v>457</v>
      </c>
      <c r="D4448" s="51" t="str">
        <f t="shared" si="69"/>
        <v>GGXONLBLibya</v>
      </c>
      <c r="E4448" s="51" t="s">
        <v>1246</v>
      </c>
      <c r="F4448" s="51" t="s">
        <v>458</v>
      </c>
      <c r="G4448" s="51" t="s">
        <v>459</v>
      </c>
      <c r="H4448" s="51" t="s">
        <v>342</v>
      </c>
      <c r="I4448" s="51" t="s">
        <v>343</v>
      </c>
      <c r="J4448" s="51" t="s">
        <v>1251</v>
      </c>
      <c r="K4448" s="51">
        <v>28.734999999999999</v>
      </c>
      <c r="L4448" s="51">
        <v>-3.371</v>
      </c>
      <c r="M4448" s="51">
        <v>-22.783000000000001</v>
      </c>
      <c r="N4448" s="51">
        <v>-31.100999999999999</v>
      </c>
      <c r="O4448" s="51">
        <v>-29.184999999999999</v>
      </c>
      <c r="P4448" s="51">
        <v>-18.192</v>
      </c>
      <c r="Q4448" s="51">
        <v>-13.364000000000001</v>
      </c>
      <c r="R4448" s="51">
        <v>-13.241</v>
      </c>
      <c r="S4448" s="51">
        <v>-31.096</v>
      </c>
      <c r="T4448" s="51">
        <v>0.27</v>
      </c>
      <c r="U4448" s="51">
        <v>2019</v>
      </c>
    </row>
    <row r="4449" spans="1:21" ht="15.5">
      <c r="A4449" s="51">
        <v>672</v>
      </c>
      <c r="B4449" s="51" t="s">
        <v>1245</v>
      </c>
      <c r="C4449" s="51" t="s">
        <v>460</v>
      </c>
      <c r="D4449" s="51" t="str">
        <f t="shared" si="69"/>
        <v>GGXONLB_NGDPLibya</v>
      </c>
      <c r="E4449" s="51" t="s">
        <v>1246</v>
      </c>
      <c r="F4449" s="51" t="s">
        <v>458</v>
      </c>
      <c r="G4449" s="51" t="s">
        <v>459</v>
      </c>
      <c r="H4449" s="51" t="s">
        <v>392</v>
      </c>
      <c r="I4449" s="51"/>
      <c r="J4449" s="51" t="s">
        <v>461</v>
      </c>
      <c r="K4449" s="51">
        <v>28.556000000000001</v>
      </c>
      <c r="L4449" s="51">
        <v>-5.1079999999999997</v>
      </c>
      <c r="M4449" s="51">
        <v>-73.801000000000002</v>
      </c>
      <c r="N4449" s="51">
        <v>-130.79599999999999</v>
      </c>
      <c r="O4449" s="51">
        <v>-113.18</v>
      </c>
      <c r="P4449" s="51">
        <v>-43.463999999999999</v>
      </c>
      <c r="Q4449" s="51">
        <v>-23.280999999999999</v>
      </c>
      <c r="R4449" s="51">
        <v>-23.995000000000001</v>
      </c>
      <c r="S4449" s="51">
        <v>-102.976</v>
      </c>
      <c r="T4449" s="51">
        <v>0.251</v>
      </c>
      <c r="U4449" s="51">
        <v>2019</v>
      </c>
    </row>
    <row r="4450" spans="1:21" ht="15.5">
      <c r="A4450" s="51">
        <v>672</v>
      </c>
      <c r="B4450" s="51" t="s">
        <v>1245</v>
      </c>
      <c r="C4450" s="51" t="s">
        <v>462</v>
      </c>
      <c r="D4450" s="51" t="str">
        <f t="shared" si="69"/>
        <v>GGXWDNLibya</v>
      </c>
      <c r="E4450" s="51" t="s">
        <v>1246</v>
      </c>
      <c r="F4450" s="51" t="s">
        <v>463</v>
      </c>
      <c r="G4450" s="51" t="s">
        <v>464</v>
      </c>
      <c r="H4450" s="51" t="s">
        <v>342</v>
      </c>
      <c r="I4450" s="51" t="s">
        <v>343</v>
      </c>
      <c r="J4450" s="51"/>
      <c r="K4450" s="51"/>
      <c r="L4450" s="51"/>
      <c r="M4450" s="51"/>
      <c r="N4450" s="51"/>
      <c r="O4450" s="51"/>
      <c r="P4450" s="51"/>
      <c r="Q4450" s="51"/>
      <c r="R4450" s="51"/>
      <c r="S4450" s="51"/>
      <c r="T4450" s="51"/>
      <c r="U4450" s="51"/>
    </row>
    <row r="4451" spans="1:21" ht="15.5">
      <c r="A4451" s="51">
        <v>672</v>
      </c>
      <c r="B4451" s="51" t="s">
        <v>1245</v>
      </c>
      <c r="C4451" s="51" t="s">
        <v>465</v>
      </c>
      <c r="D4451" s="51" t="str">
        <f t="shared" si="69"/>
        <v>GGXWDN_NGDPLibya</v>
      </c>
      <c r="E4451" s="51" t="s">
        <v>1246</v>
      </c>
      <c r="F4451" s="51" t="s">
        <v>463</v>
      </c>
      <c r="G4451" s="51" t="s">
        <v>464</v>
      </c>
      <c r="H4451" s="51" t="s">
        <v>392</v>
      </c>
      <c r="I4451" s="51"/>
      <c r="J4451" s="51"/>
      <c r="K4451" s="51"/>
      <c r="L4451" s="51"/>
      <c r="M4451" s="51"/>
      <c r="N4451" s="51"/>
      <c r="O4451" s="51"/>
      <c r="P4451" s="51"/>
      <c r="Q4451" s="51"/>
      <c r="R4451" s="51"/>
      <c r="S4451" s="51"/>
      <c r="T4451" s="51"/>
      <c r="U4451" s="51"/>
    </row>
    <row r="4452" spans="1:21" ht="15.5">
      <c r="A4452" s="51">
        <v>672</v>
      </c>
      <c r="B4452" s="51" t="s">
        <v>1245</v>
      </c>
      <c r="C4452" s="51" t="s">
        <v>466</v>
      </c>
      <c r="D4452" s="51" t="str">
        <f t="shared" si="69"/>
        <v>GGXWDGLibya</v>
      </c>
      <c r="E4452" s="51" t="s">
        <v>1246</v>
      </c>
      <c r="F4452" s="51" t="s">
        <v>467</v>
      </c>
      <c r="G4452" s="51" t="s">
        <v>468</v>
      </c>
      <c r="H4452" s="51" t="s">
        <v>342</v>
      </c>
      <c r="I4452" s="51" t="s">
        <v>343</v>
      </c>
      <c r="J4452" s="51"/>
      <c r="K4452" s="51"/>
      <c r="L4452" s="51"/>
      <c r="M4452" s="51"/>
      <c r="N4452" s="51"/>
      <c r="O4452" s="51"/>
      <c r="P4452" s="51"/>
      <c r="Q4452" s="51"/>
      <c r="R4452" s="51"/>
      <c r="S4452" s="51"/>
      <c r="T4452" s="51"/>
      <c r="U4452" s="51"/>
    </row>
    <row r="4453" spans="1:21" ht="15.5">
      <c r="A4453" s="51">
        <v>672</v>
      </c>
      <c r="B4453" s="51" t="s">
        <v>1245</v>
      </c>
      <c r="C4453" s="51" t="s">
        <v>469</v>
      </c>
      <c r="D4453" s="51" t="str">
        <f t="shared" si="69"/>
        <v>GGXWDG_NGDPLibya</v>
      </c>
      <c r="E4453" s="51" t="s">
        <v>1246</v>
      </c>
      <c r="F4453" s="51" t="s">
        <v>467</v>
      </c>
      <c r="G4453" s="51" t="s">
        <v>468</v>
      </c>
      <c r="H4453" s="51" t="s">
        <v>392</v>
      </c>
      <c r="I4453" s="51"/>
      <c r="J4453" s="51"/>
      <c r="K4453" s="51"/>
      <c r="L4453" s="51"/>
      <c r="M4453" s="51"/>
      <c r="N4453" s="51"/>
      <c r="O4453" s="51"/>
      <c r="P4453" s="51"/>
      <c r="Q4453" s="51"/>
      <c r="R4453" s="51"/>
      <c r="S4453" s="51"/>
      <c r="T4453" s="51"/>
      <c r="U4453" s="51"/>
    </row>
    <row r="4454" spans="1:21" ht="15.5">
      <c r="A4454" s="51">
        <v>672</v>
      </c>
      <c r="B4454" s="51" t="s">
        <v>1245</v>
      </c>
      <c r="C4454" s="51" t="s">
        <v>471</v>
      </c>
      <c r="D4454" s="51" t="str">
        <f t="shared" si="69"/>
        <v>NGDP_FYLibya</v>
      </c>
      <c r="E4454" s="51" t="s">
        <v>1246</v>
      </c>
      <c r="F4454" s="51" t="s">
        <v>472</v>
      </c>
      <c r="G4454" s="51" t="s">
        <v>473</v>
      </c>
      <c r="H4454" s="51" t="s">
        <v>342</v>
      </c>
      <c r="I4454" s="51" t="s">
        <v>343</v>
      </c>
      <c r="J4454" s="51" t="s">
        <v>1251</v>
      </c>
      <c r="K4454" s="51">
        <v>100.627</v>
      </c>
      <c r="L4454" s="51">
        <v>65.994</v>
      </c>
      <c r="M4454" s="51">
        <v>30.870999999999999</v>
      </c>
      <c r="N4454" s="51">
        <v>23.777999999999999</v>
      </c>
      <c r="O4454" s="51">
        <v>25.786000000000001</v>
      </c>
      <c r="P4454" s="51">
        <v>41.854999999999997</v>
      </c>
      <c r="Q4454" s="51">
        <v>57.401000000000003</v>
      </c>
      <c r="R4454" s="51">
        <v>55.183999999999997</v>
      </c>
      <c r="S4454" s="51">
        <v>30.196999999999999</v>
      </c>
      <c r="T4454" s="51">
        <v>107.712</v>
      </c>
      <c r="U4454" s="51">
        <v>2019</v>
      </c>
    </row>
    <row r="4455" spans="1:21" ht="15.5">
      <c r="A4455" s="51">
        <v>672</v>
      </c>
      <c r="B4455" s="51" t="s">
        <v>1245</v>
      </c>
      <c r="C4455" s="51" t="s">
        <v>474</v>
      </c>
      <c r="D4455" s="51" t="str">
        <f t="shared" si="69"/>
        <v>BCALibya</v>
      </c>
      <c r="E4455" s="51" t="s">
        <v>1246</v>
      </c>
      <c r="F4455" s="51" t="s">
        <v>475</v>
      </c>
      <c r="G4455" s="51" t="s">
        <v>476</v>
      </c>
      <c r="H4455" s="51" t="s">
        <v>352</v>
      </c>
      <c r="I4455" s="51" t="s">
        <v>343</v>
      </c>
      <c r="J4455" s="51" t="s">
        <v>1252</v>
      </c>
      <c r="K4455" s="51">
        <v>23.837</v>
      </c>
      <c r="L4455" s="51">
        <v>0.01</v>
      </c>
      <c r="M4455" s="51">
        <v>-19.033000000000001</v>
      </c>
      <c r="N4455" s="51">
        <v>-9.3460000000000001</v>
      </c>
      <c r="O4455" s="51">
        <v>-4.5750000000000002</v>
      </c>
      <c r="P4455" s="51">
        <v>2.4129999999999998</v>
      </c>
      <c r="Q4455" s="51">
        <v>0.74099999999999999</v>
      </c>
      <c r="R4455" s="51">
        <v>0.92</v>
      </c>
      <c r="S4455" s="51">
        <v>-2.4929999999999999</v>
      </c>
      <c r="T4455" s="51">
        <v>0.95099999999999996</v>
      </c>
      <c r="U4455" s="51">
        <v>2017</v>
      </c>
    </row>
    <row r="4456" spans="1:21" ht="15.5">
      <c r="A4456" s="51">
        <v>672</v>
      </c>
      <c r="B4456" s="51" t="s">
        <v>1245</v>
      </c>
      <c r="C4456" s="51" t="s">
        <v>478</v>
      </c>
      <c r="D4456" s="51" t="str">
        <f t="shared" si="69"/>
        <v>BCA_NGDPDLibya</v>
      </c>
      <c r="E4456" s="51" t="s">
        <v>1246</v>
      </c>
      <c r="F4456" s="51" t="s">
        <v>475</v>
      </c>
      <c r="G4456" s="51" t="s">
        <v>476</v>
      </c>
      <c r="H4456" s="51" t="s">
        <v>392</v>
      </c>
      <c r="I4456" s="51"/>
      <c r="J4456" s="51" t="s">
        <v>479</v>
      </c>
      <c r="K4456" s="51">
        <v>29.885999999999999</v>
      </c>
      <c r="L4456" s="51">
        <v>1.9E-2</v>
      </c>
      <c r="M4456" s="51">
        <v>-78.445999999999998</v>
      </c>
      <c r="N4456" s="51">
        <v>-54.286999999999999</v>
      </c>
      <c r="O4456" s="51">
        <v>-24.646000000000001</v>
      </c>
      <c r="P4456" s="51">
        <v>7.9880000000000004</v>
      </c>
      <c r="Q4456" s="51">
        <v>1.7889999999999999</v>
      </c>
      <c r="R4456" s="51">
        <v>2.3090000000000002</v>
      </c>
      <c r="S4456" s="51">
        <v>-11.439</v>
      </c>
      <c r="T4456" s="51">
        <v>3.92</v>
      </c>
      <c r="U4456" s="51">
        <v>2017</v>
      </c>
    </row>
    <row r="4457" spans="1:21" ht="15.5">
      <c r="A4457" s="51">
        <v>946</v>
      </c>
      <c r="B4457" s="51" t="s">
        <v>1253</v>
      </c>
      <c r="C4457" s="51" t="s">
        <v>338</v>
      </c>
      <c r="D4457" s="51" t="str">
        <f t="shared" si="69"/>
        <v>NGDP_RLithuania</v>
      </c>
      <c r="E4457" s="51" t="s">
        <v>52</v>
      </c>
      <c r="F4457" s="51" t="s">
        <v>340</v>
      </c>
      <c r="G4457" s="51" t="s">
        <v>341</v>
      </c>
      <c r="H4457" s="51" t="s">
        <v>342</v>
      </c>
      <c r="I4457" s="51" t="s">
        <v>343</v>
      </c>
      <c r="J4457" s="51" t="s">
        <v>1254</v>
      </c>
      <c r="K4457" s="51">
        <v>34.142000000000003</v>
      </c>
      <c r="L4457" s="51">
        <v>35.353999999999999</v>
      </c>
      <c r="M4457" s="51">
        <v>36.604999999999997</v>
      </c>
      <c r="N4457" s="51">
        <v>37.345999999999997</v>
      </c>
      <c r="O4457" s="51">
        <v>38.286999999999999</v>
      </c>
      <c r="P4457" s="51">
        <v>39.926000000000002</v>
      </c>
      <c r="Q4457" s="51">
        <v>41.497999999999998</v>
      </c>
      <c r="R4457" s="51">
        <v>43.298000000000002</v>
      </c>
      <c r="S4457" s="51">
        <v>42.942</v>
      </c>
      <c r="T4457" s="51">
        <v>44.302999999999997</v>
      </c>
      <c r="U4457" s="51">
        <v>2020</v>
      </c>
    </row>
    <row r="4458" spans="1:21" ht="15.5">
      <c r="A4458" s="51">
        <v>946</v>
      </c>
      <c r="B4458" s="51" t="s">
        <v>1253</v>
      </c>
      <c r="C4458" s="51" t="s">
        <v>345</v>
      </c>
      <c r="D4458" s="51" t="str">
        <f t="shared" si="69"/>
        <v>NGDP_RPCHLithuania</v>
      </c>
      <c r="E4458" s="51" t="s">
        <v>52</v>
      </c>
      <c r="F4458" s="51" t="s">
        <v>340</v>
      </c>
      <c r="G4458" s="51" t="s">
        <v>346</v>
      </c>
      <c r="H4458" s="51" t="s">
        <v>347</v>
      </c>
      <c r="I4458" s="51"/>
      <c r="J4458" s="51" t="s">
        <v>348</v>
      </c>
      <c r="K4458" s="51">
        <v>3.8439999999999999</v>
      </c>
      <c r="L4458" s="51">
        <v>3.55</v>
      </c>
      <c r="M4458" s="51">
        <v>3.5369999999999999</v>
      </c>
      <c r="N4458" s="51">
        <v>2.024</v>
      </c>
      <c r="O4458" s="51">
        <v>2.5190000000000001</v>
      </c>
      <c r="P4458" s="51">
        <v>4.282</v>
      </c>
      <c r="Q4458" s="51">
        <v>3.9369999999999998</v>
      </c>
      <c r="R4458" s="51">
        <v>4.3390000000000004</v>
      </c>
      <c r="S4458" s="51">
        <v>-0.82299999999999995</v>
      </c>
      <c r="T4458" s="51">
        <v>3.169</v>
      </c>
      <c r="U4458" s="51">
        <v>2020</v>
      </c>
    </row>
    <row r="4459" spans="1:21" ht="15.5">
      <c r="A4459" s="51">
        <v>946</v>
      </c>
      <c r="B4459" s="51" t="s">
        <v>1253</v>
      </c>
      <c r="C4459" s="51" t="s">
        <v>349</v>
      </c>
      <c r="D4459" s="51" t="str">
        <f t="shared" si="69"/>
        <v>NGDPLithuania</v>
      </c>
      <c r="E4459" s="51" t="s">
        <v>52</v>
      </c>
      <c r="F4459" s="51" t="s">
        <v>155</v>
      </c>
      <c r="G4459" s="51" t="s">
        <v>350</v>
      </c>
      <c r="H4459" s="51" t="s">
        <v>342</v>
      </c>
      <c r="I4459" s="51" t="s">
        <v>343</v>
      </c>
      <c r="J4459" s="51" t="s">
        <v>1254</v>
      </c>
      <c r="K4459" s="51">
        <v>33.409999999999997</v>
      </c>
      <c r="L4459" s="51">
        <v>35.04</v>
      </c>
      <c r="M4459" s="51">
        <v>36.581000000000003</v>
      </c>
      <c r="N4459" s="51">
        <v>37.345999999999997</v>
      </c>
      <c r="O4459" s="51">
        <v>38.89</v>
      </c>
      <c r="P4459" s="51">
        <v>42.276000000000003</v>
      </c>
      <c r="Q4459" s="51">
        <v>45.491</v>
      </c>
      <c r="R4459" s="51">
        <v>48.796999999999997</v>
      </c>
      <c r="S4459" s="51">
        <v>48.793999999999997</v>
      </c>
      <c r="T4459" s="51">
        <v>51.048000000000002</v>
      </c>
      <c r="U4459" s="51">
        <v>2020</v>
      </c>
    </row>
    <row r="4460" spans="1:21" ht="15.5">
      <c r="A4460" s="51">
        <v>946</v>
      </c>
      <c r="B4460" s="51" t="s">
        <v>1253</v>
      </c>
      <c r="C4460" s="51" t="s">
        <v>157</v>
      </c>
      <c r="D4460" s="51" t="str">
        <f t="shared" si="69"/>
        <v>NGDPDLithuania</v>
      </c>
      <c r="E4460" s="51" t="s">
        <v>52</v>
      </c>
      <c r="F4460" s="51" t="s">
        <v>155</v>
      </c>
      <c r="G4460" s="51" t="s">
        <v>351</v>
      </c>
      <c r="H4460" s="51" t="s">
        <v>352</v>
      </c>
      <c r="I4460" s="51" t="s">
        <v>343</v>
      </c>
      <c r="J4460" s="51" t="s">
        <v>353</v>
      </c>
      <c r="K4460" s="51">
        <v>42.951999999999998</v>
      </c>
      <c r="L4460" s="51">
        <v>46.536999999999999</v>
      </c>
      <c r="M4460" s="51">
        <v>48.610999999999997</v>
      </c>
      <c r="N4460" s="51">
        <v>41.44</v>
      </c>
      <c r="O4460" s="51">
        <v>43.034999999999997</v>
      </c>
      <c r="P4460" s="51">
        <v>47.741999999999997</v>
      </c>
      <c r="Q4460" s="51">
        <v>53.747</v>
      </c>
      <c r="R4460" s="51">
        <v>54.633000000000003</v>
      </c>
      <c r="S4460" s="51">
        <v>55.688000000000002</v>
      </c>
      <c r="T4460" s="51">
        <v>62.198</v>
      </c>
      <c r="U4460" s="51">
        <v>2020</v>
      </c>
    </row>
    <row r="4461" spans="1:21" ht="15.5">
      <c r="A4461" s="51">
        <v>946</v>
      </c>
      <c r="B4461" s="51" t="s">
        <v>1253</v>
      </c>
      <c r="C4461" s="51" t="s">
        <v>354</v>
      </c>
      <c r="D4461" s="51" t="str">
        <f t="shared" si="69"/>
        <v>PPPGDPLithuania</v>
      </c>
      <c r="E4461" s="51" t="s">
        <v>52</v>
      </c>
      <c r="F4461" s="51" t="s">
        <v>155</v>
      </c>
      <c r="G4461" s="51" t="s">
        <v>355</v>
      </c>
      <c r="H4461" s="51" t="s">
        <v>356</v>
      </c>
      <c r="I4461" s="51" t="s">
        <v>343</v>
      </c>
      <c r="J4461" s="51" t="s">
        <v>353</v>
      </c>
      <c r="K4461" s="51">
        <v>73.808999999999997</v>
      </c>
      <c r="L4461" s="51">
        <v>79.034000000000006</v>
      </c>
      <c r="M4461" s="51">
        <v>82.647000000000006</v>
      </c>
      <c r="N4461" s="51">
        <v>83.784000000000006</v>
      </c>
      <c r="O4461" s="51">
        <v>88.691999999999993</v>
      </c>
      <c r="P4461" s="51">
        <v>95.674999999999997</v>
      </c>
      <c r="Q4461" s="51">
        <v>101.82899999999999</v>
      </c>
      <c r="R4461" s="51">
        <v>108.14400000000001</v>
      </c>
      <c r="S4461" s="51">
        <v>108.55500000000001</v>
      </c>
      <c r="T4461" s="51">
        <v>114.035</v>
      </c>
      <c r="U4461" s="51">
        <v>2020</v>
      </c>
    </row>
    <row r="4462" spans="1:21" ht="15.5">
      <c r="A4462" s="51">
        <v>946</v>
      </c>
      <c r="B4462" s="51" t="s">
        <v>1253</v>
      </c>
      <c r="C4462" s="51" t="s">
        <v>357</v>
      </c>
      <c r="D4462" s="51" t="str">
        <f t="shared" si="69"/>
        <v>NGDP_DLithuania</v>
      </c>
      <c r="E4462" s="51" t="s">
        <v>52</v>
      </c>
      <c r="F4462" s="51" t="s">
        <v>358</v>
      </c>
      <c r="G4462" s="51" t="s">
        <v>359</v>
      </c>
      <c r="H4462" s="51" t="s">
        <v>360</v>
      </c>
      <c r="I4462" s="51"/>
      <c r="J4462" s="51" t="s">
        <v>361</v>
      </c>
      <c r="K4462" s="51">
        <v>97.856999999999999</v>
      </c>
      <c r="L4462" s="51">
        <v>99.11</v>
      </c>
      <c r="M4462" s="51">
        <v>99.936000000000007</v>
      </c>
      <c r="N4462" s="51">
        <v>100</v>
      </c>
      <c r="O4462" s="51">
        <v>101.57599999999999</v>
      </c>
      <c r="P4462" s="51">
        <v>105.886</v>
      </c>
      <c r="Q4462" s="51">
        <v>109.623</v>
      </c>
      <c r="R4462" s="51">
        <v>112.7</v>
      </c>
      <c r="S4462" s="51">
        <v>113.628</v>
      </c>
      <c r="T4462" s="51">
        <v>115.224</v>
      </c>
      <c r="U4462" s="51">
        <v>2020</v>
      </c>
    </row>
    <row r="4463" spans="1:21" ht="15.5">
      <c r="A4463" s="51">
        <v>946</v>
      </c>
      <c r="B4463" s="51" t="s">
        <v>1253</v>
      </c>
      <c r="C4463" s="51" t="s">
        <v>362</v>
      </c>
      <c r="D4463" s="51" t="str">
        <f t="shared" si="69"/>
        <v>NGDPRPCLithuania</v>
      </c>
      <c r="E4463" s="51" t="s">
        <v>52</v>
      </c>
      <c r="F4463" s="51" t="s">
        <v>363</v>
      </c>
      <c r="G4463" s="51" t="s">
        <v>364</v>
      </c>
      <c r="H4463" s="51" t="s">
        <v>342</v>
      </c>
      <c r="I4463" s="51" t="s">
        <v>333</v>
      </c>
      <c r="J4463" s="51" t="s">
        <v>365</v>
      </c>
      <c r="K4463" s="51">
        <v>11427.24</v>
      </c>
      <c r="L4463" s="51">
        <v>11953.29</v>
      </c>
      <c r="M4463" s="51">
        <v>12482.95</v>
      </c>
      <c r="N4463" s="51">
        <v>12856.03</v>
      </c>
      <c r="O4463" s="51">
        <v>13348.47</v>
      </c>
      <c r="P4463" s="51">
        <v>14116.13</v>
      </c>
      <c r="Q4463" s="51">
        <v>14812.48</v>
      </c>
      <c r="R4463" s="51">
        <v>15496.13</v>
      </c>
      <c r="S4463" s="51">
        <v>15358.05</v>
      </c>
      <c r="T4463" s="51">
        <v>15844.74</v>
      </c>
      <c r="U4463" s="51">
        <v>2019</v>
      </c>
    </row>
    <row r="4464" spans="1:21" ht="15.5">
      <c r="A4464" s="51">
        <v>946</v>
      </c>
      <c r="B4464" s="51" t="s">
        <v>1253</v>
      </c>
      <c r="C4464" s="51" t="s">
        <v>366</v>
      </c>
      <c r="D4464" s="51" t="str">
        <f t="shared" si="69"/>
        <v>NGDPRPPPPCLithuania</v>
      </c>
      <c r="E4464" s="51" t="s">
        <v>52</v>
      </c>
      <c r="F4464" s="51" t="s">
        <v>363</v>
      </c>
      <c r="G4464" s="51" t="s">
        <v>367</v>
      </c>
      <c r="H4464" s="51" t="s">
        <v>368</v>
      </c>
      <c r="I4464" s="51" t="s">
        <v>333</v>
      </c>
      <c r="J4464" s="51" t="s">
        <v>365</v>
      </c>
      <c r="K4464" s="51">
        <v>27383.200000000001</v>
      </c>
      <c r="L4464" s="51">
        <v>28643.77</v>
      </c>
      <c r="M4464" s="51">
        <v>29913.02</v>
      </c>
      <c r="N4464" s="51">
        <v>30807.02</v>
      </c>
      <c r="O4464" s="51">
        <v>31987.07</v>
      </c>
      <c r="P4464" s="51">
        <v>33826.61</v>
      </c>
      <c r="Q4464" s="51">
        <v>35495.29</v>
      </c>
      <c r="R4464" s="51">
        <v>37133.51</v>
      </c>
      <c r="S4464" s="51">
        <v>36802.639999999999</v>
      </c>
      <c r="T4464" s="51">
        <v>37968.9</v>
      </c>
      <c r="U4464" s="51">
        <v>2019</v>
      </c>
    </row>
    <row r="4465" spans="1:21" ht="15.5">
      <c r="A4465" s="51">
        <v>946</v>
      </c>
      <c r="B4465" s="51" t="s">
        <v>1253</v>
      </c>
      <c r="C4465" s="51" t="s">
        <v>369</v>
      </c>
      <c r="D4465" s="51" t="str">
        <f t="shared" si="69"/>
        <v>NGDPPCLithuania</v>
      </c>
      <c r="E4465" s="51" t="s">
        <v>52</v>
      </c>
      <c r="F4465" s="51" t="s">
        <v>370</v>
      </c>
      <c r="G4465" s="51" t="s">
        <v>371</v>
      </c>
      <c r="H4465" s="51" t="s">
        <v>342</v>
      </c>
      <c r="I4465" s="51" t="s">
        <v>333</v>
      </c>
      <c r="J4465" s="51" t="s">
        <v>372</v>
      </c>
      <c r="K4465" s="51">
        <v>11182.31</v>
      </c>
      <c r="L4465" s="51">
        <v>11846.95</v>
      </c>
      <c r="M4465" s="51">
        <v>12475.01</v>
      </c>
      <c r="N4465" s="51">
        <v>12856.06</v>
      </c>
      <c r="O4465" s="51">
        <v>13558.85</v>
      </c>
      <c r="P4465" s="51">
        <v>14947.06</v>
      </c>
      <c r="Q4465" s="51">
        <v>16237.84</v>
      </c>
      <c r="R4465" s="51">
        <v>17464.21</v>
      </c>
      <c r="S4465" s="51">
        <v>17450.990000000002</v>
      </c>
      <c r="T4465" s="51">
        <v>18256.919999999998</v>
      </c>
      <c r="U4465" s="51">
        <v>2019</v>
      </c>
    </row>
    <row r="4466" spans="1:21" ht="15.5">
      <c r="A4466" s="51">
        <v>946</v>
      </c>
      <c r="B4466" s="51" t="s">
        <v>1253</v>
      </c>
      <c r="C4466" s="51" t="s">
        <v>373</v>
      </c>
      <c r="D4466" s="51" t="str">
        <f t="shared" si="69"/>
        <v>NGDPDPCLithuania</v>
      </c>
      <c r="E4466" s="51" t="s">
        <v>52</v>
      </c>
      <c r="F4466" s="51" t="s">
        <v>370</v>
      </c>
      <c r="G4466" s="51" t="s">
        <v>374</v>
      </c>
      <c r="H4466" s="51" t="s">
        <v>352</v>
      </c>
      <c r="I4466" s="51" t="s">
        <v>333</v>
      </c>
      <c r="J4466" s="51" t="s">
        <v>372</v>
      </c>
      <c r="K4466" s="51">
        <v>14376</v>
      </c>
      <c r="L4466" s="51">
        <v>15734.38</v>
      </c>
      <c r="M4466" s="51">
        <v>16577.330000000002</v>
      </c>
      <c r="N4466" s="51">
        <v>14265.41</v>
      </c>
      <c r="O4466" s="51">
        <v>15004.19</v>
      </c>
      <c r="P4466" s="51">
        <v>16879.45</v>
      </c>
      <c r="Q4466" s="51">
        <v>19184.84</v>
      </c>
      <c r="R4466" s="51">
        <v>19552.900000000001</v>
      </c>
      <c r="S4466" s="51">
        <v>19916.5</v>
      </c>
      <c r="T4466" s="51">
        <v>22244.97</v>
      </c>
      <c r="U4466" s="51">
        <v>2019</v>
      </c>
    </row>
    <row r="4467" spans="1:21" ht="15.5">
      <c r="A4467" s="51">
        <v>946</v>
      </c>
      <c r="B4467" s="51" t="s">
        <v>1253</v>
      </c>
      <c r="C4467" s="51" t="s">
        <v>375</v>
      </c>
      <c r="D4467" s="51" t="str">
        <f t="shared" si="69"/>
        <v>PPPPCLithuania</v>
      </c>
      <c r="E4467" s="51" t="s">
        <v>52</v>
      </c>
      <c r="F4467" s="51" t="s">
        <v>370</v>
      </c>
      <c r="G4467" s="51" t="s">
        <v>376</v>
      </c>
      <c r="H4467" s="51" t="s">
        <v>356</v>
      </c>
      <c r="I4467" s="51" t="s">
        <v>333</v>
      </c>
      <c r="J4467" s="51" t="s">
        <v>372</v>
      </c>
      <c r="K4467" s="51">
        <v>24703.759999999998</v>
      </c>
      <c r="L4467" s="51">
        <v>26721.62</v>
      </c>
      <c r="M4467" s="51">
        <v>28184.35</v>
      </c>
      <c r="N4467" s="51">
        <v>28842.240000000002</v>
      </c>
      <c r="O4467" s="51">
        <v>30922.14</v>
      </c>
      <c r="P4467" s="51">
        <v>33826.61</v>
      </c>
      <c r="Q4467" s="51">
        <v>36347.519999999997</v>
      </c>
      <c r="R4467" s="51">
        <v>38703.910000000003</v>
      </c>
      <c r="S4467" s="51">
        <v>38824.050000000003</v>
      </c>
      <c r="T4467" s="51">
        <v>40784.269999999997</v>
      </c>
      <c r="U4467" s="51">
        <v>2019</v>
      </c>
    </row>
    <row r="4468" spans="1:21" ht="15.5">
      <c r="A4468" s="51">
        <v>946</v>
      </c>
      <c r="B4468" s="51" t="s">
        <v>1253</v>
      </c>
      <c r="C4468" s="51" t="s">
        <v>377</v>
      </c>
      <c r="D4468" s="51" t="str">
        <f t="shared" si="69"/>
        <v>NGAP_NPGDPLithuania</v>
      </c>
      <c r="E4468" s="51" t="s">
        <v>52</v>
      </c>
      <c r="F4468" s="51" t="s">
        <v>378</v>
      </c>
      <c r="G4468" s="51" t="s">
        <v>379</v>
      </c>
      <c r="H4468" s="51" t="s">
        <v>380</v>
      </c>
      <c r="I4468" s="51"/>
      <c r="J4468" s="51"/>
      <c r="K4468" s="51"/>
      <c r="L4468" s="51"/>
      <c r="M4468" s="51"/>
      <c r="N4468" s="51"/>
      <c r="O4468" s="51"/>
      <c r="P4468" s="51"/>
      <c r="Q4468" s="51"/>
      <c r="R4468" s="51"/>
      <c r="S4468" s="51"/>
      <c r="T4468" s="51"/>
      <c r="U4468" s="51"/>
    </row>
    <row r="4469" spans="1:21" ht="15.5">
      <c r="A4469" s="51">
        <v>946</v>
      </c>
      <c r="B4469" s="51" t="s">
        <v>1253</v>
      </c>
      <c r="C4469" s="51" t="s">
        <v>381</v>
      </c>
      <c r="D4469" s="51" t="str">
        <f t="shared" si="69"/>
        <v>PPPSHLithuania</v>
      </c>
      <c r="E4469" s="51" t="s">
        <v>52</v>
      </c>
      <c r="F4469" s="51" t="s">
        <v>382</v>
      </c>
      <c r="G4469" s="51" t="s">
        <v>383</v>
      </c>
      <c r="H4469" s="51" t="s">
        <v>384</v>
      </c>
      <c r="I4469" s="51"/>
      <c r="J4469" s="51" t="s">
        <v>353</v>
      </c>
      <c r="K4469" s="51">
        <v>7.3999999999999996E-2</v>
      </c>
      <c r="L4469" s="51">
        <v>7.4999999999999997E-2</v>
      </c>
      <c r="M4469" s="51">
        <v>7.5999999999999998E-2</v>
      </c>
      <c r="N4469" s="51">
        <v>7.4999999999999997E-2</v>
      </c>
      <c r="O4469" s="51">
        <v>7.6999999999999999E-2</v>
      </c>
      <c r="P4469" s="51">
        <v>7.9000000000000001E-2</v>
      </c>
      <c r="Q4469" s="51">
        <v>7.9000000000000001E-2</v>
      </c>
      <c r="R4469" s="51">
        <v>0.08</v>
      </c>
      <c r="S4469" s="51">
        <v>8.2000000000000003E-2</v>
      </c>
      <c r="T4469" s="51">
        <v>0.08</v>
      </c>
      <c r="U4469" s="51">
        <v>2020</v>
      </c>
    </row>
    <row r="4470" spans="1:21" ht="15.5">
      <c r="A4470" s="51">
        <v>946</v>
      </c>
      <c r="B4470" s="51" t="s">
        <v>1253</v>
      </c>
      <c r="C4470" s="51" t="s">
        <v>385</v>
      </c>
      <c r="D4470" s="51" t="str">
        <f t="shared" si="69"/>
        <v>PPPEXLithuania</v>
      </c>
      <c r="E4470" s="51" t="s">
        <v>52</v>
      </c>
      <c r="F4470" s="51" t="s">
        <v>386</v>
      </c>
      <c r="G4470" s="51" t="s">
        <v>387</v>
      </c>
      <c r="H4470" s="51" t="s">
        <v>388</v>
      </c>
      <c r="I4470" s="51"/>
      <c r="J4470" s="51" t="s">
        <v>353</v>
      </c>
      <c r="K4470" s="51">
        <v>0.45300000000000001</v>
      </c>
      <c r="L4470" s="51">
        <v>0.443</v>
      </c>
      <c r="M4470" s="51">
        <v>0.443</v>
      </c>
      <c r="N4470" s="51">
        <v>0.44600000000000001</v>
      </c>
      <c r="O4470" s="51">
        <v>0.438</v>
      </c>
      <c r="P4470" s="51">
        <v>0.442</v>
      </c>
      <c r="Q4470" s="51">
        <v>0.44700000000000001</v>
      </c>
      <c r="R4470" s="51">
        <v>0.45100000000000001</v>
      </c>
      <c r="S4470" s="51">
        <v>0.44900000000000001</v>
      </c>
      <c r="T4470" s="51">
        <v>0.44800000000000001</v>
      </c>
      <c r="U4470" s="51">
        <v>2020</v>
      </c>
    </row>
    <row r="4471" spans="1:21" ht="15.5">
      <c r="A4471" s="51">
        <v>946</v>
      </c>
      <c r="B4471" s="51" t="s">
        <v>1253</v>
      </c>
      <c r="C4471" s="51" t="s">
        <v>389</v>
      </c>
      <c r="D4471" s="51" t="str">
        <f t="shared" si="69"/>
        <v>NID_NGDPLithuania</v>
      </c>
      <c r="E4471" s="51" t="s">
        <v>52</v>
      </c>
      <c r="F4471" s="51" t="s">
        <v>390</v>
      </c>
      <c r="G4471" s="51" t="s">
        <v>391</v>
      </c>
      <c r="H4471" s="51" t="s">
        <v>392</v>
      </c>
      <c r="I4471" s="51"/>
      <c r="J4471" s="51" t="s">
        <v>1254</v>
      </c>
      <c r="K4471" s="51">
        <v>19.760000000000002</v>
      </c>
      <c r="L4471" s="51">
        <v>19.526</v>
      </c>
      <c r="M4471" s="51">
        <v>19.623000000000001</v>
      </c>
      <c r="N4471" s="51">
        <v>21.27</v>
      </c>
      <c r="O4471" s="51">
        <v>19.207999999999998</v>
      </c>
      <c r="P4471" s="51">
        <v>19.195</v>
      </c>
      <c r="Q4471" s="51">
        <v>20.276</v>
      </c>
      <c r="R4471" s="51">
        <v>17.463999999999999</v>
      </c>
      <c r="S4471" s="51">
        <v>12.78</v>
      </c>
      <c r="T4471" s="51">
        <v>13.967000000000001</v>
      </c>
      <c r="U4471" s="51">
        <v>2020</v>
      </c>
    </row>
    <row r="4472" spans="1:21" ht="15.5">
      <c r="A4472" s="51">
        <v>946</v>
      </c>
      <c r="B4472" s="51" t="s">
        <v>1253</v>
      </c>
      <c r="C4472" s="51" t="s">
        <v>393</v>
      </c>
      <c r="D4472" s="51" t="str">
        <f t="shared" si="69"/>
        <v>NGSD_NGDPLithuania</v>
      </c>
      <c r="E4472" s="51" t="s">
        <v>52</v>
      </c>
      <c r="F4472" s="51" t="s">
        <v>394</v>
      </c>
      <c r="G4472" s="51" t="s">
        <v>395</v>
      </c>
      <c r="H4472" s="51" t="s">
        <v>392</v>
      </c>
      <c r="I4472" s="51"/>
      <c r="J4472" s="51" t="s">
        <v>1254</v>
      </c>
      <c r="K4472" s="51">
        <v>18.353000000000002</v>
      </c>
      <c r="L4472" s="51">
        <v>20.359000000000002</v>
      </c>
      <c r="M4472" s="51">
        <v>22.786999999999999</v>
      </c>
      <c r="N4472" s="51">
        <v>18.459</v>
      </c>
      <c r="O4472" s="51">
        <v>18.388999999999999</v>
      </c>
      <c r="P4472" s="51">
        <v>19.788</v>
      </c>
      <c r="Q4472" s="51">
        <v>20.571000000000002</v>
      </c>
      <c r="R4472" s="51">
        <v>20.809000000000001</v>
      </c>
      <c r="S4472" s="51">
        <v>20.698</v>
      </c>
      <c r="T4472" s="51">
        <v>20.157</v>
      </c>
      <c r="U4472" s="51">
        <v>2020</v>
      </c>
    </row>
    <row r="4473" spans="1:21" ht="15.5">
      <c r="A4473" s="51">
        <v>946</v>
      </c>
      <c r="B4473" s="51" t="s">
        <v>1253</v>
      </c>
      <c r="C4473" s="51" t="s">
        <v>396</v>
      </c>
      <c r="D4473" s="51" t="str">
        <f t="shared" si="69"/>
        <v>PCPILithuania</v>
      </c>
      <c r="E4473" s="51" t="s">
        <v>52</v>
      </c>
      <c r="F4473" s="51" t="s">
        <v>397</v>
      </c>
      <c r="G4473" s="51" t="s">
        <v>398</v>
      </c>
      <c r="H4473" s="51" t="s">
        <v>360</v>
      </c>
      <c r="I4473" s="51"/>
      <c r="J4473" s="51" t="s">
        <v>1255</v>
      </c>
      <c r="K4473" s="51">
        <v>99.283000000000001</v>
      </c>
      <c r="L4473" s="51">
        <v>100.438</v>
      </c>
      <c r="M4473" s="51">
        <v>100.682</v>
      </c>
      <c r="N4473" s="51">
        <v>100</v>
      </c>
      <c r="O4473" s="51">
        <v>100.678</v>
      </c>
      <c r="P4473" s="51">
        <v>104.422</v>
      </c>
      <c r="Q4473" s="51">
        <v>107.065</v>
      </c>
      <c r="R4473" s="51">
        <v>109.46599999999999</v>
      </c>
      <c r="S4473" s="51">
        <v>110.628</v>
      </c>
      <c r="T4473" s="51">
        <v>112.289</v>
      </c>
      <c r="U4473" s="51">
        <v>2020</v>
      </c>
    </row>
    <row r="4474" spans="1:21" ht="15.5">
      <c r="A4474" s="51">
        <v>946</v>
      </c>
      <c r="B4474" s="51" t="s">
        <v>1253</v>
      </c>
      <c r="C4474" s="51" t="s">
        <v>400</v>
      </c>
      <c r="D4474" s="51" t="str">
        <f t="shared" si="69"/>
        <v>PCPIPCHLithuania</v>
      </c>
      <c r="E4474" s="51" t="s">
        <v>52</v>
      </c>
      <c r="F4474" s="51" t="s">
        <v>397</v>
      </c>
      <c r="G4474" s="51" t="s">
        <v>401</v>
      </c>
      <c r="H4474" s="51" t="s">
        <v>347</v>
      </c>
      <c r="I4474" s="51"/>
      <c r="J4474" s="51" t="s">
        <v>402</v>
      </c>
      <c r="K4474" s="51">
        <v>3.1640000000000001</v>
      </c>
      <c r="L4474" s="51">
        <v>1.1639999999999999</v>
      </c>
      <c r="M4474" s="51">
        <v>0.24199999999999999</v>
      </c>
      <c r="N4474" s="51">
        <v>-0.67700000000000005</v>
      </c>
      <c r="O4474" s="51">
        <v>0.67800000000000005</v>
      </c>
      <c r="P4474" s="51">
        <v>3.718</v>
      </c>
      <c r="Q4474" s="51">
        <v>2.5310000000000001</v>
      </c>
      <c r="R4474" s="51">
        <v>2.242</v>
      </c>
      <c r="S4474" s="51">
        <v>1.0620000000000001</v>
      </c>
      <c r="T4474" s="51">
        <v>1.502</v>
      </c>
      <c r="U4474" s="51">
        <v>2020</v>
      </c>
    </row>
    <row r="4475" spans="1:21" ht="15.5">
      <c r="A4475" s="51">
        <v>946</v>
      </c>
      <c r="B4475" s="51" t="s">
        <v>1253</v>
      </c>
      <c r="C4475" s="51" t="s">
        <v>403</v>
      </c>
      <c r="D4475" s="51" t="str">
        <f t="shared" si="69"/>
        <v>PCPIELithuania</v>
      </c>
      <c r="E4475" s="51" t="s">
        <v>52</v>
      </c>
      <c r="F4475" s="51" t="s">
        <v>404</v>
      </c>
      <c r="G4475" s="51" t="s">
        <v>405</v>
      </c>
      <c r="H4475" s="51" t="s">
        <v>360</v>
      </c>
      <c r="I4475" s="51"/>
      <c r="J4475" s="51" t="s">
        <v>1255</v>
      </c>
      <c r="K4475" s="51">
        <v>99.89</v>
      </c>
      <c r="L4475" s="51">
        <v>100.419</v>
      </c>
      <c r="M4475" s="51">
        <v>100.23</v>
      </c>
      <c r="N4475" s="51">
        <v>99.98</v>
      </c>
      <c r="O4475" s="51">
        <v>101.94</v>
      </c>
      <c r="P4475" s="51">
        <v>105.82</v>
      </c>
      <c r="Q4475" s="51">
        <v>107.68</v>
      </c>
      <c r="R4475" s="51">
        <v>110.62</v>
      </c>
      <c r="S4475" s="51">
        <v>110.54</v>
      </c>
      <c r="T4475" s="51">
        <v>112.2</v>
      </c>
      <c r="U4475" s="51">
        <v>2020</v>
      </c>
    </row>
    <row r="4476" spans="1:21" ht="15.5">
      <c r="A4476" s="51">
        <v>946</v>
      </c>
      <c r="B4476" s="51" t="s">
        <v>1253</v>
      </c>
      <c r="C4476" s="51" t="s">
        <v>406</v>
      </c>
      <c r="D4476" s="51" t="str">
        <f t="shared" si="69"/>
        <v>PCPIEPCHLithuania</v>
      </c>
      <c r="E4476" s="51" t="s">
        <v>52</v>
      </c>
      <c r="F4476" s="51" t="s">
        <v>404</v>
      </c>
      <c r="G4476" s="51" t="s">
        <v>407</v>
      </c>
      <c r="H4476" s="51" t="s">
        <v>347</v>
      </c>
      <c r="I4476" s="51"/>
      <c r="J4476" s="51" t="s">
        <v>408</v>
      </c>
      <c r="K4476" s="51">
        <v>2.9159999999999999</v>
      </c>
      <c r="L4476" s="51">
        <v>0.53</v>
      </c>
      <c r="M4476" s="51">
        <v>-0.189</v>
      </c>
      <c r="N4476" s="51">
        <v>-0.249</v>
      </c>
      <c r="O4476" s="51">
        <v>1.96</v>
      </c>
      <c r="P4476" s="51">
        <v>3.806</v>
      </c>
      <c r="Q4476" s="51">
        <v>1.758</v>
      </c>
      <c r="R4476" s="51">
        <v>2.73</v>
      </c>
      <c r="S4476" s="51">
        <v>-7.1999999999999995E-2</v>
      </c>
      <c r="T4476" s="51">
        <v>1.502</v>
      </c>
      <c r="U4476" s="51">
        <v>2020</v>
      </c>
    </row>
    <row r="4477" spans="1:21" ht="15.5">
      <c r="A4477" s="51">
        <v>946</v>
      </c>
      <c r="B4477" s="51" t="s">
        <v>1253</v>
      </c>
      <c r="C4477" s="51" t="s">
        <v>409</v>
      </c>
      <c r="D4477" s="51" t="str">
        <f t="shared" si="69"/>
        <v>FLIBOR6Lithuania</v>
      </c>
      <c r="E4477" s="51" t="s">
        <v>52</v>
      </c>
      <c r="F4477" s="51" t="s">
        <v>410</v>
      </c>
      <c r="G4477" s="51"/>
      <c r="H4477" s="51" t="s">
        <v>384</v>
      </c>
      <c r="I4477" s="51"/>
      <c r="J4477" s="51"/>
      <c r="K4477" s="51"/>
      <c r="L4477" s="51"/>
      <c r="M4477" s="51"/>
      <c r="N4477" s="51"/>
      <c r="O4477" s="51"/>
      <c r="P4477" s="51"/>
      <c r="Q4477" s="51"/>
      <c r="R4477" s="51"/>
      <c r="S4477" s="51"/>
      <c r="T4477" s="51"/>
      <c r="U4477" s="51"/>
    </row>
    <row r="4478" spans="1:21" ht="15.5">
      <c r="A4478" s="51">
        <v>946</v>
      </c>
      <c r="B4478" s="51" t="s">
        <v>1253</v>
      </c>
      <c r="C4478" s="51" t="s">
        <v>411</v>
      </c>
      <c r="D4478" s="51" t="str">
        <f t="shared" si="69"/>
        <v>TM_RPCHLithuania</v>
      </c>
      <c r="E4478" s="51" t="s">
        <v>52</v>
      </c>
      <c r="F4478" s="51" t="s">
        <v>412</v>
      </c>
      <c r="G4478" s="51" t="s">
        <v>413</v>
      </c>
      <c r="H4478" s="51" t="s">
        <v>347</v>
      </c>
      <c r="I4478" s="51"/>
      <c r="J4478" s="51" t="s">
        <v>1256</v>
      </c>
      <c r="K4478" s="51">
        <v>5.17</v>
      </c>
      <c r="L4478" s="51">
        <v>5.8120000000000003</v>
      </c>
      <c r="M4478" s="51">
        <v>-1.6719999999999999</v>
      </c>
      <c r="N4478" s="51">
        <v>9.3529999999999998</v>
      </c>
      <c r="O4478" s="51">
        <v>4.0410000000000004</v>
      </c>
      <c r="P4478" s="51">
        <v>11.141</v>
      </c>
      <c r="Q4478" s="51">
        <v>6.008</v>
      </c>
      <c r="R4478" s="51">
        <v>6.343</v>
      </c>
      <c r="S4478" s="51">
        <v>-6.0289999999999999</v>
      </c>
      <c r="T4478" s="51">
        <v>7.1779999999999999</v>
      </c>
      <c r="U4478" s="51">
        <v>2020</v>
      </c>
    </row>
    <row r="4479" spans="1:21" ht="15.5">
      <c r="A4479" s="51">
        <v>946</v>
      </c>
      <c r="B4479" s="51" t="s">
        <v>1253</v>
      </c>
      <c r="C4479" s="51" t="s">
        <v>415</v>
      </c>
      <c r="D4479" s="51" t="str">
        <f t="shared" si="69"/>
        <v>TMG_RPCHLithuania</v>
      </c>
      <c r="E4479" s="51" t="s">
        <v>52</v>
      </c>
      <c r="F4479" s="51" t="s">
        <v>416</v>
      </c>
      <c r="G4479" s="51" t="s">
        <v>417</v>
      </c>
      <c r="H4479" s="51" t="s">
        <v>347</v>
      </c>
      <c r="I4479" s="51"/>
      <c r="J4479" s="51"/>
      <c r="K4479" s="51"/>
      <c r="L4479" s="51"/>
      <c r="M4479" s="51"/>
      <c r="N4479" s="51"/>
      <c r="O4479" s="51"/>
      <c r="P4479" s="51"/>
      <c r="Q4479" s="51"/>
      <c r="R4479" s="51"/>
      <c r="S4479" s="51"/>
      <c r="T4479" s="51"/>
      <c r="U4479" s="51"/>
    </row>
    <row r="4480" spans="1:21" ht="15.5">
      <c r="A4480" s="51">
        <v>946</v>
      </c>
      <c r="B4480" s="51" t="s">
        <v>1253</v>
      </c>
      <c r="C4480" s="51" t="s">
        <v>418</v>
      </c>
      <c r="D4480" s="51" t="str">
        <f t="shared" si="69"/>
        <v>TX_RPCHLithuania</v>
      </c>
      <c r="E4480" s="51" t="s">
        <v>52</v>
      </c>
      <c r="F4480" s="51" t="s">
        <v>419</v>
      </c>
      <c r="G4480" s="51" t="s">
        <v>420</v>
      </c>
      <c r="H4480" s="51" t="s">
        <v>347</v>
      </c>
      <c r="I4480" s="51"/>
      <c r="J4480" s="51" t="s">
        <v>1256</v>
      </c>
      <c r="K4480" s="51">
        <v>10.847</v>
      </c>
      <c r="L4480" s="51">
        <v>7.27</v>
      </c>
      <c r="M4480" s="51">
        <v>-1.823</v>
      </c>
      <c r="N4480" s="51">
        <v>2.42</v>
      </c>
      <c r="O4480" s="51">
        <v>4.9269999999999996</v>
      </c>
      <c r="P4480" s="51">
        <v>13.522</v>
      </c>
      <c r="Q4480" s="51">
        <v>6.782</v>
      </c>
      <c r="R4480" s="51">
        <v>9.4779999999999998</v>
      </c>
      <c r="S4480" s="51">
        <v>-1.331</v>
      </c>
      <c r="T4480" s="51">
        <v>4.8230000000000004</v>
      </c>
      <c r="U4480" s="51">
        <v>2020</v>
      </c>
    </row>
    <row r="4481" spans="1:21" ht="15.5">
      <c r="A4481" s="51">
        <v>946</v>
      </c>
      <c r="B4481" s="51" t="s">
        <v>1253</v>
      </c>
      <c r="C4481" s="51" t="s">
        <v>421</v>
      </c>
      <c r="D4481" s="51" t="str">
        <f t="shared" si="69"/>
        <v>TXG_RPCHLithuania</v>
      </c>
      <c r="E4481" s="51" t="s">
        <v>52</v>
      </c>
      <c r="F4481" s="51" t="s">
        <v>422</v>
      </c>
      <c r="G4481" s="51" t="s">
        <v>423</v>
      </c>
      <c r="H4481" s="51" t="s">
        <v>347</v>
      </c>
      <c r="I4481" s="51"/>
      <c r="J4481" s="51"/>
      <c r="K4481" s="51"/>
      <c r="L4481" s="51"/>
      <c r="M4481" s="51"/>
      <c r="N4481" s="51"/>
      <c r="O4481" s="51"/>
      <c r="P4481" s="51"/>
      <c r="Q4481" s="51"/>
      <c r="R4481" s="51"/>
      <c r="S4481" s="51"/>
      <c r="T4481" s="51"/>
      <c r="U4481" s="51"/>
    </row>
    <row r="4482" spans="1:21" ht="15.5">
      <c r="A4482" s="51">
        <v>946</v>
      </c>
      <c r="B4482" s="51" t="s">
        <v>1253</v>
      </c>
      <c r="C4482" s="51" t="s">
        <v>424</v>
      </c>
      <c r="D4482" s="51" t="str">
        <f t="shared" si="69"/>
        <v>LURLithuania</v>
      </c>
      <c r="E4482" s="51" t="s">
        <v>52</v>
      </c>
      <c r="F4482" s="51" t="s">
        <v>425</v>
      </c>
      <c r="G4482" s="51" t="s">
        <v>426</v>
      </c>
      <c r="H4482" s="51" t="s">
        <v>427</v>
      </c>
      <c r="I4482" s="51"/>
      <c r="J4482" s="51" t="s">
        <v>1257</v>
      </c>
      <c r="K4482" s="51">
        <v>13.366</v>
      </c>
      <c r="L4482" s="51">
        <v>11.77</v>
      </c>
      <c r="M4482" s="51">
        <v>10.699</v>
      </c>
      <c r="N4482" s="51">
        <v>9.1189999999999998</v>
      </c>
      <c r="O4482" s="51">
        <v>7.8609999999999998</v>
      </c>
      <c r="P4482" s="51">
        <v>7.0730000000000004</v>
      </c>
      <c r="Q4482" s="51">
        <v>6.1459999999999999</v>
      </c>
      <c r="R4482" s="51">
        <v>6.2539999999999996</v>
      </c>
      <c r="S4482" s="51">
        <v>8.85</v>
      </c>
      <c r="T4482" s="51">
        <v>8.4</v>
      </c>
      <c r="U4482" s="51">
        <v>2019</v>
      </c>
    </row>
    <row r="4483" spans="1:21" ht="15.5">
      <c r="A4483" s="51">
        <v>946</v>
      </c>
      <c r="B4483" s="51" t="s">
        <v>1253</v>
      </c>
      <c r="C4483" s="51" t="s">
        <v>428</v>
      </c>
      <c r="D4483" s="51" t="str">
        <f t="shared" ref="D4483:D4546" si="70">C4483&amp;E4483</f>
        <v>LELithuania</v>
      </c>
      <c r="E4483" s="51" t="s">
        <v>52</v>
      </c>
      <c r="F4483" s="51" t="s">
        <v>429</v>
      </c>
      <c r="G4483" s="51" t="s">
        <v>430</v>
      </c>
      <c r="H4483" s="51" t="s">
        <v>431</v>
      </c>
      <c r="I4483" s="51" t="s">
        <v>432</v>
      </c>
      <c r="J4483" s="51" t="s">
        <v>1257</v>
      </c>
      <c r="K4483" s="51">
        <v>1.276</v>
      </c>
      <c r="L4483" s="51">
        <v>1.2929999999999999</v>
      </c>
      <c r="M4483" s="51">
        <v>1.319</v>
      </c>
      <c r="N4483" s="51">
        <v>1.335</v>
      </c>
      <c r="O4483" s="51">
        <v>1.361</v>
      </c>
      <c r="P4483" s="51">
        <v>1.355</v>
      </c>
      <c r="Q4483" s="51">
        <v>1.375</v>
      </c>
      <c r="R4483" s="51">
        <v>1.3779999999999999</v>
      </c>
      <c r="S4483" s="51">
        <v>1.353</v>
      </c>
      <c r="T4483" s="51">
        <v>1.359</v>
      </c>
      <c r="U4483" s="51">
        <v>2019</v>
      </c>
    </row>
    <row r="4484" spans="1:21" ht="15.5">
      <c r="A4484" s="51">
        <v>946</v>
      </c>
      <c r="B4484" s="51" t="s">
        <v>1253</v>
      </c>
      <c r="C4484" s="51" t="s">
        <v>433</v>
      </c>
      <c r="D4484" s="51" t="str">
        <f t="shared" si="70"/>
        <v>LPLithuania</v>
      </c>
      <c r="E4484" s="51" t="s">
        <v>52</v>
      </c>
      <c r="F4484" s="51" t="s">
        <v>434</v>
      </c>
      <c r="G4484" s="51" t="s">
        <v>435</v>
      </c>
      <c r="H4484" s="51" t="s">
        <v>431</v>
      </c>
      <c r="I4484" s="51" t="s">
        <v>432</v>
      </c>
      <c r="J4484" s="51" t="s">
        <v>1258</v>
      </c>
      <c r="K4484" s="51">
        <v>2.988</v>
      </c>
      <c r="L4484" s="51">
        <v>2.9580000000000002</v>
      </c>
      <c r="M4484" s="51">
        <v>2.9319999999999999</v>
      </c>
      <c r="N4484" s="51">
        <v>2.9049999999999998</v>
      </c>
      <c r="O4484" s="51">
        <v>2.8679999999999999</v>
      </c>
      <c r="P4484" s="51">
        <v>2.8279999999999998</v>
      </c>
      <c r="Q4484" s="51">
        <v>2.802</v>
      </c>
      <c r="R4484" s="51">
        <v>2.794</v>
      </c>
      <c r="S4484" s="51">
        <v>2.7959999999999998</v>
      </c>
      <c r="T4484" s="51">
        <v>2.7959999999999998</v>
      </c>
      <c r="U4484" s="51">
        <v>2019</v>
      </c>
    </row>
    <row r="4485" spans="1:21" ht="15.5">
      <c r="A4485" s="51">
        <v>946</v>
      </c>
      <c r="B4485" s="51" t="s">
        <v>1253</v>
      </c>
      <c r="C4485" s="51" t="s">
        <v>437</v>
      </c>
      <c r="D4485" s="51" t="str">
        <f t="shared" si="70"/>
        <v>GGRLithuania</v>
      </c>
      <c r="E4485" s="51" t="s">
        <v>52</v>
      </c>
      <c r="F4485" s="51" t="s">
        <v>438</v>
      </c>
      <c r="G4485" s="51" t="s">
        <v>439</v>
      </c>
      <c r="H4485" s="51" t="s">
        <v>342</v>
      </c>
      <c r="I4485" s="51" t="s">
        <v>343</v>
      </c>
      <c r="J4485" s="51" t="s">
        <v>1259</v>
      </c>
      <c r="K4485" s="51">
        <v>10.695</v>
      </c>
      <c r="L4485" s="51">
        <v>11.22</v>
      </c>
      <c r="M4485" s="51">
        <v>12.2</v>
      </c>
      <c r="N4485" s="51">
        <v>12.769</v>
      </c>
      <c r="O4485" s="51">
        <v>13.05</v>
      </c>
      <c r="P4485" s="51">
        <v>13.89</v>
      </c>
      <c r="Q4485" s="51">
        <v>15.361000000000001</v>
      </c>
      <c r="R4485" s="51">
        <v>16.646999999999998</v>
      </c>
      <c r="S4485" s="51">
        <v>16.588999999999999</v>
      </c>
      <c r="T4485" s="51">
        <v>17.533000000000001</v>
      </c>
      <c r="U4485" s="51">
        <v>2019</v>
      </c>
    </row>
    <row r="4486" spans="1:21" ht="15.5">
      <c r="A4486" s="51">
        <v>946</v>
      </c>
      <c r="B4486" s="51" t="s">
        <v>1253</v>
      </c>
      <c r="C4486" s="51" t="s">
        <v>441</v>
      </c>
      <c r="D4486" s="51" t="str">
        <f t="shared" si="70"/>
        <v>GGR_NGDPLithuania</v>
      </c>
      <c r="E4486" s="51" t="s">
        <v>52</v>
      </c>
      <c r="F4486" s="51" t="s">
        <v>438</v>
      </c>
      <c r="G4486" s="51" t="s">
        <v>439</v>
      </c>
      <c r="H4486" s="51" t="s">
        <v>392</v>
      </c>
      <c r="I4486" s="51"/>
      <c r="J4486" s="51" t="s">
        <v>442</v>
      </c>
      <c r="K4486" s="51">
        <v>32.01</v>
      </c>
      <c r="L4486" s="51">
        <v>32.021000000000001</v>
      </c>
      <c r="M4486" s="51">
        <v>33.350999999999999</v>
      </c>
      <c r="N4486" s="51">
        <v>34.191000000000003</v>
      </c>
      <c r="O4486" s="51">
        <v>33.557000000000002</v>
      </c>
      <c r="P4486" s="51">
        <v>32.856000000000002</v>
      </c>
      <c r="Q4486" s="51">
        <v>33.767000000000003</v>
      </c>
      <c r="R4486" s="51">
        <v>34.115000000000002</v>
      </c>
      <c r="S4486" s="51">
        <v>33.997</v>
      </c>
      <c r="T4486" s="51">
        <v>34.347000000000001</v>
      </c>
      <c r="U4486" s="51">
        <v>2019</v>
      </c>
    </row>
    <row r="4487" spans="1:21" ht="15.5">
      <c r="A4487" s="51">
        <v>946</v>
      </c>
      <c r="B4487" s="51" t="s">
        <v>1253</v>
      </c>
      <c r="C4487" s="51" t="s">
        <v>443</v>
      </c>
      <c r="D4487" s="51" t="str">
        <f t="shared" si="70"/>
        <v>GGXLithuania</v>
      </c>
      <c r="E4487" s="51" t="s">
        <v>52</v>
      </c>
      <c r="F4487" s="51" t="s">
        <v>444</v>
      </c>
      <c r="G4487" s="51" t="s">
        <v>445</v>
      </c>
      <c r="H4487" s="51" t="s">
        <v>342</v>
      </c>
      <c r="I4487" s="51" t="s">
        <v>343</v>
      </c>
      <c r="J4487" s="51" t="s">
        <v>1259</v>
      </c>
      <c r="K4487" s="51">
        <v>11.744</v>
      </c>
      <c r="L4487" s="51">
        <v>12.135999999999999</v>
      </c>
      <c r="M4487" s="51">
        <v>12.443</v>
      </c>
      <c r="N4487" s="51">
        <v>12.847</v>
      </c>
      <c r="O4487" s="51">
        <v>12.95</v>
      </c>
      <c r="P4487" s="51">
        <v>13.698</v>
      </c>
      <c r="Q4487" s="51">
        <v>15.089</v>
      </c>
      <c r="R4487" s="51">
        <v>16.518000000000001</v>
      </c>
      <c r="S4487" s="51">
        <v>20.504999999999999</v>
      </c>
      <c r="T4487" s="51">
        <v>20.629000000000001</v>
      </c>
      <c r="U4487" s="51">
        <v>2019</v>
      </c>
    </row>
    <row r="4488" spans="1:21" ht="15.5">
      <c r="A4488" s="51">
        <v>946</v>
      </c>
      <c r="B4488" s="51" t="s">
        <v>1253</v>
      </c>
      <c r="C4488" s="51" t="s">
        <v>446</v>
      </c>
      <c r="D4488" s="51" t="str">
        <f t="shared" si="70"/>
        <v>GGX_NGDPLithuania</v>
      </c>
      <c r="E4488" s="51" t="s">
        <v>52</v>
      </c>
      <c r="F4488" s="51" t="s">
        <v>444</v>
      </c>
      <c r="G4488" s="51" t="s">
        <v>445</v>
      </c>
      <c r="H4488" s="51" t="s">
        <v>392</v>
      </c>
      <c r="I4488" s="51"/>
      <c r="J4488" s="51" t="s">
        <v>447</v>
      </c>
      <c r="K4488" s="51">
        <v>35.151000000000003</v>
      </c>
      <c r="L4488" s="51">
        <v>34.636000000000003</v>
      </c>
      <c r="M4488" s="51">
        <v>34.015000000000001</v>
      </c>
      <c r="N4488" s="51">
        <v>34.399000000000001</v>
      </c>
      <c r="O4488" s="51">
        <v>33.298000000000002</v>
      </c>
      <c r="P4488" s="51">
        <v>32.402000000000001</v>
      </c>
      <c r="Q4488" s="51">
        <v>33.168999999999997</v>
      </c>
      <c r="R4488" s="51">
        <v>33.85</v>
      </c>
      <c r="S4488" s="51">
        <v>42.024000000000001</v>
      </c>
      <c r="T4488" s="51">
        <v>40.411999999999999</v>
      </c>
      <c r="U4488" s="51">
        <v>2019</v>
      </c>
    </row>
    <row r="4489" spans="1:21" ht="15.5">
      <c r="A4489" s="51">
        <v>946</v>
      </c>
      <c r="B4489" s="51" t="s">
        <v>1253</v>
      </c>
      <c r="C4489" s="51" t="s">
        <v>448</v>
      </c>
      <c r="D4489" s="51" t="str">
        <f t="shared" si="70"/>
        <v>GGXCNLLithuania</v>
      </c>
      <c r="E4489" s="51" t="s">
        <v>52</v>
      </c>
      <c r="F4489" s="51" t="s">
        <v>449</v>
      </c>
      <c r="G4489" s="51" t="s">
        <v>450</v>
      </c>
      <c r="H4489" s="51" t="s">
        <v>342</v>
      </c>
      <c r="I4489" s="51" t="s">
        <v>343</v>
      </c>
      <c r="J4489" s="51" t="s">
        <v>1259</v>
      </c>
      <c r="K4489" s="51">
        <v>-1.0489999999999999</v>
      </c>
      <c r="L4489" s="51">
        <v>-0.91600000000000004</v>
      </c>
      <c r="M4489" s="51">
        <v>-0.24299999999999999</v>
      </c>
      <c r="N4489" s="51">
        <v>-7.8E-2</v>
      </c>
      <c r="O4489" s="51">
        <v>0.10100000000000001</v>
      </c>
      <c r="P4489" s="51">
        <v>0.192</v>
      </c>
      <c r="Q4489" s="51">
        <v>0.27200000000000002</v>
      </c>
      <c r="R4489" s="51">
        <v>0.129</v>
      </c>
      <c r="S4489" s="51">
        <v>-3.9169999999999998</v>
      </c>
      <c r="T4489" s="51">
        <v>-3.0960000000000001</v>
      </c>
      <c r="U4489" s="51">
        <v>2019</v>
      </c>
    </row>
    <row r="4490" spans="1:21" ht="15.5">
      <c r="A4490" s="51">
        <v>946</v>
      </c>
      <c r="B4490" s="51" t="s">
        <v>1253</v>
      </c>
      <c r="C4490" s="51" t="s">
        <v>451</v>
      </c>
      <c r="D4490" s="51" t="str">
        <f t="shared" si="70"/>
        <v>GGXCNL_NGDPLithuania</v>
      </c>
      <c r="E4490" s="51" t="s">
        <v>52</v>
      </c>
      <c r="F4490" s="51" t="s">
        <v>449</v>
      </c>
      <c r="G4490" s="51" t="s">
        <v>450</v>
      </c>
      <c r="H4490" s="51" t="s">
        <v>392</v>
      </c>
      <c r="I4490" s="51"/>
      <c r="J4490" s="51" t="s">
        <v>452</v>
      </c>
      <c r="K4490" s="51">
        <v>-3.141</v>
      </c>
      <c r="L4490" s="51">
        <v>-2.6150000000000002</v>
      </c>
      <c r="M4490" s="51">
        <v>-0.66400000000000003</v>
      </c>
      <c r="N4490" s="51">
        <v>-0.20799999999999999</v>
      </c>
      <c r="O4490" s="51">
        <v>0.25900000000000001</v>
      </c>
      <c r="P4490" s="51">
        <v>0.45400000000000001</v>
      </c>
      <c r="Q4490" s="51">
        <v>0.59699999999999998</v>
      </c>
      <c r="R4490" s="51">
        <v>0.26500000000000001</v>
      </c>
      <c r="S4490" s="51">
        <v>-8.0269999999999992</v>
      </c>
      <c r="T4490" s="51">
        <v>-6.0650000000000004</v>
      </c>
      <c r="U4490" s="51">
        <v>2019</v>
      </c>
    </row>
    <row r="4491" spans="1:21" ht="15.5">
      <c r="A4491" s="51">
        <v>946</v>
      </c>
      <c r="B4491" s="51" t="s">
        <v>1253</v>
      </c>
      <c r="C4491" s="51" t="s">
        <v>453</v>
      </c>
      <c r="D4491" s="51" t="str">
        <f t="shared" si="70"/>
        <v>GGSBLithuania</v>
      </c>
      <c r="E4491" s="51" t="s">
        <v>52</v>
      </c>
      <c r="F4491" s="51" t="s">
        <v>454</v>
      </c>
      <c r="G4491" s="51" t="s">
        <v>455</v>
      </c>
      <c r="H4491" s="51" t="s">
        <v>342</v>
      </c>
      <c r="I4491" s="51" t="s">
        <v>343</v>
      </c>
      <c r="J4491" s="51" t="s">
        <v>1259</v>
      </c>
      <c r="K4491" s="51">
        <v>-0.78400000000000003</v>
      </c>
      <c r="L4491" s="51">
        <v>-0.54700000000000004</v>
      </c>
      <c r="M4491" s="51">
        <v>-0.32200000000000001</v>
      </c>
      <c r="N4491" s="51">
        <v>-1.9E-2</v>
      </c>
      <c r="O4491" s="51">
        <v>0.33200000000000002</v>
      </c>
      <c r="P4491" s="51">
        <v>0.313</v>
      </c>
      <c r="Q4491" s="51">
        <v>0.28899999999999998</v>
      </c>
      <c r="R4491" s="51">
        <v>0.05</v>
      </c>
      <c r="S4491" s="51">
        <v>-3.476</v>
      </c>
      <c r="T4491" s="51">
        <v>-2.7010000000000001</v>
      </c>
      <c r="U4491" s="51">
        <v>2019</v>
      </c>
    </row>
    <row r="4492" spans="1:21" ht="15.5">
      <c r="A4492" s="51">
        <v>946</v>
      </c>
      <c r="B4492" s="51" t="s">
        <v>1253</v>
      </c>
      <c r="C4492" s="51" t="s">
        <v>456</v>
      </c>
      <c r="D4492" s="51" t="str">
        <f t="shared" si="70"/>
        <v>GGSB_NPGDPLithuania</v>
      </c>
      <c r="E4492" s="51" t="s">
        <v>52</v>
      </c>
      <c r="F4492" s="51" t="s">
        <v>454</v>
      </c>
      <c r="G4492" s="51" t="s">
        <v>455</v>
      </c>
      <c r="H4492" s="51" t="s">
        <v>380</v>
      </c>
      <c r="I4492" s="51"/>
      <c r="J4492" s="51" t="s">
        <v>505</v>
      </c>
      <c r="K4492" s="51">
        <v>-2.29</v>
      </c>
      <c r="L4492" s="51">
        <v>-1.538</v>
      </c>
      <c r="M4492" s="51">
        <v>-0.88</v>
      </c>
      <c r="N4492" s="51">
        <v>-0.05</v>
      </c>
      <c r="O4492" s="51">
        <v>0.84099999999999997</v>
      </c>
      <c r="P4492" s="51">
        <v>0.73899999999999999</v>
      </c>
      <c r="Q4492" s="51">
        <v>0.63700000000000001</v>
      </c>
      <c r="R4492" s="51">
        <v>0.105</v>
      </c>
      <c r="S4492" s="51">
        <v>-7.0810000000000004</v>
      </c>
      <c r="T4492" s="51">
        <v>-5.2720000000000002</v>
      </c>
      <c r="U4492" s="51">
        <v>2019</v>
      </c>
    </row>
    <row r="4493" spans="1:21" ht="15.5">
      <c r="A4493" s="51">
        <v>946</v>
      </c>
      <c r="B4493" s="51" t="s">
        <v>1253</v>
      </c>
      <c r="C4493" s="51" t="s">
        <v>457</v>
      </c>
      <c r="D4493" s="51" t="str">
        <f t="shared" si="70"/>
        <v>GGXONLBLithuania</v>
      </c>
      <c r="E4493" s="51" t="s">
        <v>52</v>
      </c>
      <c r="F4493" s="51" t="s">
        <v>458</v>
      </c>
      <c r="G4493" s="51" t="s">
        <v>459</v>
      </c>
      <c r="H4493" s="51" t="s">
        <v>342</v>
      </c>
      <c r="I4493" s="51" t="s">
        <v>343</v>
      </c>
      <c r="J4493" s="51" t="s">
        <v>1259</v>
      </c>
      <c r="K4493" s="51">
        <v>-0.38700000000000001</v>
      </c>
      <c r="L4493" s="51">
        <v>-0.312</v>
      </c>
      <c r="M4493" s="51">
        <v>0.36</v>
      </c>
      <c r="N4493" s="51">
        <v>0.48599999999999999</v>
      </c>
      <c r="O4493" s="51">
        <v>0.621</v>
      </c>
      <c r="P4493" s="51">
        <v>0.67800000000000005</v>
      </c>
      <c r="Q4493" s="51">
        <v>0.69</v>
      </c>
      <c r="R4493" s="51">
        <v>0.51400000000000001</v>
      </c>
      <c r="S4493" s="51">
        <v>-3.7839999999999998</v>
      </c>
      <c r="T4493" s="51">
        <v>-2.9550000000000001</v>
      </c>
      <c r="U4493" s="51">
        <v>2019</v>
      </c>
    </row>
    <row r="4494" spans="1:21" ht="15.5">
      <c r="A4494" s="51">
        <v>946</v>
      </c>
      <c r="B4494" s="51" t="s">
        <v>1253</v>
      </c>
      <c r="C4494" s="51" t="s">
        <v>460</v>
      </c>
      <c r="D4494" s="51" t="str">
        <f t="shared" si="70"/>
        <v>GGXONLB_NGDPLithuania</v>
      </c>
      <c r="E4494" s="51" t="s">
        <v>52</v>
      </c>
      <c r="F4494" s="51" t="s">
        <v>458</v>
      </c>
      <c r="G4494" s="51" t="s">
        <v>459</v>
      </c>
      <c r="H4494" s="51" t="s">
        <v>392</v>
      </c>
      <c r="I4494" s="51"/>
      <c r="J4494" s="51" t="s">
        <v>461</v>
      </c>
      <c r="K4494" s="51">
        <v>-1.1579999999999999</v>
      </c>
      <c r="L4494" s="51">
        <v>-0.89100000000000001</v>
      </c>
      <c r="M4494" s="51">
        <v>0.98499999999999999</v>
      </c>
      <c r="N4494" s="51">
        <v>1.302</v>
      </c>
      <c r="O4494" s="51">
        <v>1.597</v>
      </c>
      <c r="P4494" s="51">
        <v>1.6040000000000001</v>
      </c>
      <c r="Q4494" s="51">
        <v>1.516</v>
      </c>
      <c r="R4494" s="51">
        <v>1.054</v>
      </c>
      <c r="S4494" s="51">
        <v>-7.7549999999999999</v>
      </c>
      <c r="T4494" s="51">
        <v>-5.7889999999999997</v>
      </c>
      <c r="U4494" s="51">
        <v>2019</v>
      </c>
    </row>
    <row r="4495" spans="1:21" ht="15.5">
      <c r="A4495" s="51">
        <v>946</v>
      </c>
      <c r="B4495" s="51" t="s">
        <v>1253</v>
      </c>
      <c r="C4495" s="51" t="s">
        <v>462</v>
      </c>
      <c r="D4495" s="51" t="str">
        <f t="shared" si="70"/>
        <v>GGXWDNLithuania</v>
      </c>
      <c r="E4495" s="51" t="s">
        <v>52</v>
      </c>
      <c r="F4495" s="51" t="s">
        <v>463</v>
      </c>
      <c r="G4495" s="51" t="s">
        <v>464</v>
      </c>
      <c r="H4495" s="51" t="s">
        <v>342</v>
      </c>
      <c r="I4495" s="51" t="s">
        <v>343</v>
      </c>
      <c r="J4495" s="51" t="s">
        <v>1259</v>
      </c>
      <c r="K4495" s="51">
        <v>11.145</v>
      </c>
      <c r="L4495" s="51">
        <v>11.938000000000001</v>
      </c>
      <c r="M4495" s="51">
        <v>11.903</v>
      </c>
      <c r="N4495" s="51">
        <v>13.237</v>
      </c>
      <c r="O4495" s="51">
        <v>12.813000000000001</v>
      </c>
      <c r="P4495" s="51">
        <v>13.928000000000001</v>
      </c>
      <c r="Q4495" s="51">
        <v>12.619</v>
      </c>
      <c r="R4495" s="51">
        <v>14.821</v>
      </c>
      <c r="S4495" s="51">
        <v>20.221</v>
      </c>
      <c r="T4495" s="51">
        <v>22.574999999999999</v>
      </c>
      <c r="U4495" s="51">
        <v>2019</v>
      </c>
    </row>
    <row r="4496" spans="1:21" ht="15.5">
      <c r="A4496" s="51">
        <v>946</v>
      </c>
      <c r="B4496" s="51" t="s">
        <v>1253</v>
      </c>
      <c r="C4496" s="51" t="s">
        <v>465</v>
      </c>
      <c r="D4496" s="51" t="str">
        <f t="shared" si="70"/>
        <v>GGXWDN_NGDPLithuania</v>
      </c>
      <c r="E4496" s="51" t="s">
        <v>52</v>
      </c>
      <c r="F4496" s="51" t="s">
        <v>463</v>
      </c>
      <c r="G4496" s="51" t="s">
        <v>464</v>
      </c>
      <c r="H4496" s="51" t="s">
        <v>392</v>
      </c>
      <c r="I4496" s="51"/>
      <c r="J4496" s="51" t="s">
        <v>487</v>
      </c>
      <c r="K4496" s="51">
        <v>33.357999999999997</v>
      </c>
      <c r="L4496" s="51">
        <v>34.07</v>
      </c>
      <c r="M4496" s="51">
        <v>32.54</v>
      </c>
      <c r="N4496" s="51">
        <v>35.445</v>
      </c>
      <c r="O4496" s="51">
        <v>32.947000000000003</v>
      </c>
      <c r="P4496" s="51">
        <v>32.945999999999998</v>
      </c>
      <c r="Q4496" s="51">
        <v>27.74</v>
      </c>
      <c r="R4496" s="51">
        <v>30.373000000000001</v>
      </c>
      <c r="S4496" s="51">
        <v>41.442</v>
      </c>
      <c r="T4496" s="51">
        <v>44.223999999999997</v>
      </c>
      <c r="U4496" s="51">
        <v>2019</v>
      </c>
    </row>
    <row r="4497" spans="1:21" ht="15.5">
      <c r="A4497" s="51">
        <v>946</v>
      </c>
      <c r="B4497" s="51" t="s">
        <v>1253</v>
      </c>
      <c r="C4497" s="51" t="s">
        <v>466</v>
      </c>
      <c r="D4497" s="51" t="str">
        <f t="shared" si="70"/>
        <v>GGXWDGLithuania</v>
      </c>
      <c r="E4497" s="51" t="s">
        <v>52</v>
      </c>
      <c r="F4497" s="51" t="s">
        <v>467</v>
      </c>
      <c r="G4497" s="51" t="s">
        <v>468</v>
      </c>
      <c r="H4497" s="51" t="s">
        <v>342</v>
      </c>
      <c r="I4497" s="51" t="s">
        <v>343</v>
      </c>
      <c r="J4497" s="51" t="s">
        <v>1259</v>
      </c>
      <c r="K4497" s="51">
        <v>13.263999999999999</v>
      </c>
      <c r="L4497" s="51">
        <v>13.55</v>
      </c>
      <c r="M4497" s="51">
        <v>14.824999999999999</v>
      </c>
      <c r="N4497" s="51">
        <v>15.94</v>
      </c>
      <c r="O4497" s="51">
        <v>15.515000000000001</v>
      </c>
      <c r="P4497" s="51">
        <v>16.631</v>
      </c>
      <c r="Q4497" s="51">
        <v>15.321999999999999</v>
      </c>
      <c r="R4497" s="51">
        <v>17.524000000000001</v>
      </c>
      <c r="S4497" s="51">
        <v>22.923999999999999</v>
      </c>
      <c r="T4497" s="51">
        <v>25.277999999999999</v>
      </c>
      <c r="U4497" s="51">
        <v>2019</v>
      </c>
    </row>
    <row r="4498" spans="1:21" ht="15.5">
      <c r="A4498" s="51">
        <v>946</v>
      </c>
      <c r="B4498" s="51" t="s">
        <v>1253</v>
      </c>
      <c r="C4498" s="51" t="s">
        <v>469</v>
      </c>
      <c r="D4498" s="51" t="str">
        <f t="shared" si="70"/>
        <v>GGXWDG_NGDPLithuania</v>
      </c>
      <c r="E4498" s="51" t="s">
        <v>52</v>
      </c>
      <c r="F4498" s="51" t="s">
        <v>467</v>
      </c>
      <c r="G4498" s="51" t="s">
        <v>468</v>
      </c>
      <c r="H4498" s="51" t="s">
        <v>392</v>
      </c>
      <c r="I4498" s="51"/>
      <c r="J4498" s="51" t="s">
        <v>470</v>
      </c>
      <c r="K4498" s="51">
        <v>39.701000000000001</v>
      </c>
      <c r="L4498" s="51">
        <v>38.670999999999999</v>
      </c>
      <c r="M4498" s="51">
        <v>40.526000000000003</v>
      </c>
      <c r="N4498" s="51">
        <v>42.680999999999997</v>
      </c>
      <c r="O4498" s="51">
        <v>39.896000000000001</v>
      </c>
      <c r="P4498" s="51">
        <v>39.338000000000001</v>
      </c>
      <c r="Q4498" s="51">
        <v>33.680999999999997</v>
      </c>
      <c r="R4498" s="51">
        <v>35.911000000000001</v>
      </c>
      <c r="S4498" s="51">
        <v>46.98</v>
      </c>
      <c r="T4498" s="51">
        <v>49.518000000000001</v>
      </c>
      <c r="U4498" s="51">
        <v>2019</v>
      </c>
    </row>
    <row r="4499" spans="1:21" ht="15.5">
      <c r="A4499" s="51">
        <v>946</v>
      </c>
      <c r="B4499" s="51" t="s">
        <v>1253</v>
      </c>
      <c r="C4499" s="51" t="s">
        <v>471</v>
      </c>
      <c r="D4499" s="51" t="str">
        <f t="shared" si="70"/>
        <v>NGDP_FYLithuania</v>
      </c>
      <c r="E4499" s="51" t="s">
        <v>52</v>
      </c>
      <c r="F4499" s="51" t="s">
        <v>472</v>
      </c>
      <c r="G4499" s="51" t="s">
        <v>473</v>
      </c>
      <c r="H4499" s="51" t="s">
        <v>342</v>
      </c>
      <c r="I4499" s="51" t="s">
        <v>343</v>
      </c>
      <c r="J4499" s="51" t="s">
        <v>1259</v>
      </c>
      <c r="K4499" s="51">
        <v>33.409999999999997</v>
      </c>
      <c r="L4499" s="51">
        <v>35.04</v>
      </c>
      <c r="M4499" s="51">
        <v>36.581000000000003</v>
      </c>
      <c r="N4499" s="51">
        <v>37.345999999999997</v>
      </c>
      <c r="O4499" s="51">
        <v>38.89</v>
      </c>
      <c r="P4499" s="51">
        <v>42.276000000000003</v>
      </c>
      <c r="Q4499" s="51">
        <v>45.491</v>
      </c>
      <c r="R4499" s="51">
        <v>48.796999999999997</v>
      </c>
      <c r="S4499" s="51">
        <v>48.793999999999997</v>
      </c>
      <c r="T4499" s="51">
        <v>51.048000000000002</v>
      </c>
      <c r="U4499" s="51">
        <v>2019</v>
      </c>
    </row>
    <row r="4500" spans="1:21" ht="15.5">
      <c r="A4500" s="51">
        <v>946</v>
      </c>
      <c r="B4500" s="51" t="s">
        <v>1253</v>
      </c>
      <c r="C4500" s="51" t="s">
        <v>474</v>
      </c>
      <c r="D4500" s="51" t="str">
        <f t="shared" si="70"/>
        <v>BCALithuania</v>
      </c>
      <c r="E4500" s="51" t="s">
        <v>52</v>
      </c>
      <c r="F4500" s="51" t="s">
        <v>475</v>
      </c>
      <c r="G4500" s="51" t="s">
        <v>476</v>
      </c>
      <c r="H4500" s="51" t="s">
        <v>352</v>
      </c>
      <c r="I4500" s="51" t="s">
        <v>343</v>
      </c>
      <c r="J4500" s="51" t="s">
        <v>1260</v>
      </c>
      <c r="K4500" s="51">
        <v>-0.60499999999999998</v>
      </c>
      <c r="L4500" s="51">
        <v>0.38800000000000001</v>
      </c>
      <c r="M4500" s="51">
        <v>1.538</v>
      </c>
      <c r="N4500" s="51">
        <v>-1.165</v>
      </c>
      <c r="O4500" s="51">
        <v>-0.35299999999999998</v>
      </c>
      <c r="P4500" s="51">
        <v>0.28299999999999997</v>
      </c>
      <c r="Q4500" s="51">
        <v>0.158</v>
      </c>
      <c r="R4500" s="51">
        <v>1.827</v>
      </c>
      <c r="S4500" s="51">
        <v>4.4089999999999998</v>
      </c>
      <c r="T4500" s="51">
        <v>3.85</v>
      </c>
      <c r="U4500" s="51">
        <v>2020</v>
      </c>
    </row>
    <row r="4501" spans="1:21" ht="15.5">
      <c r="A4501" s="51">
        <v>946</v>
      </c>
      <c r="B4501" s="51" t="s">
        <v>1253</v>
      </c>
      <c r="C4501" s="51" t="s">
        <v>478</v>
      </c>
      <c r="D4501" s="51" t="str">
        <f t="shared" si="70"/>
        <v>BCA_NGDPDLithuania</v>
      </c>
      <c r="E4501" s="51" t="s">
        <v>52</v>
      </c>
      <c r="F4501" s="51" t="s">
        <v>475</v>
      </c>
      <c r="G4501" s="51" t="s">
        <v>476</v>
      </c>
      <c r="H4501" s="51" t="s">
        <v>392</v>
      </c>
      <c r="I4501" s="51"/>
      <c r="J4501" s="51" t="s">
        <v>479</v>
      </c>
      <c r="K4501" s="51">
        <v>-1.407</v>
      </c>
      <c r="L4501" s="51">
        <v>0.83399999999999996</v>
      </c>
      <c r="M4501" s="51">
        <v>3.165</v>
      </c>
      <c r="N4501" s="51">
        <v>-2.8109999999999999</v>
      </c>
      <c r="O4501" s="51">
        <v>-0.82</v>
      </c>
      <c r="P4501" s="51">
        <v>0.59299999999999997</v>
      </c>
      <c r="Q4501" s="51">
        <v>0.29499999999999998</v>
      </c>
      <c r="R4501" s="51">
        <v>3.3450000000000002</v>
      </c>
      <c r="S4501" s="51">
        <v>7.9180000000000001</v>
      </c>
      <c r="T4501" s="51">
        <v>6.19</v>
      </c>
      <c r="U4501" s="51">
        <v>2020</v>
      </c>
    </row>
    <row r="4502" spans="1:21" ht="15.5">
      <c r="A4502" s="51">
        <v>137</v>
      </c>
      <c r="B4502" s="51" t="s">
        <v>1261</v>
      </c>
      <c r="C4502" s="51" t="s">
        <v>338</v>
      </c>
      <c r="D4502" s="51" t="str">
        <f t="shared" si="70"/>
        <v>NGDP_RLuxembourg</v>
      </c>
      <c r="E4502" s="51" t="s">
        <v>53</v>
      </c>
      <c r="F4502" s="51" t="s">
        <v>340</v>
      </c>
      <c r="G4502" s="51" t="s">
        <v>341</v>
      </c>
      <c r="H4502" s="51" t="s">
        <v>342</v>
      </c>
      <c r="I4502" s="51" t="s">
        <v>343</v>
      </c>
      <c r="J4502" s="51" t="s">
        <v>1262</v>
      </c>
      <c r="K4502" s="51">
        <v>41.052999999999997</v>
      </c>
      <c r="L4502" s="51">
        <v>42.552999999999997</v>
      </c>
      <c r="M4502" s="51">
        <v>44.381999999999998</v>
      </c>
      <c r="N4502" s="51">
        <v>46.292999999999999</v>
      </c>
      <c r="O4502" s="51">
        <v>48.41</v>
      </c>
      <c r="P4502" s="51">
        <v>49.281999999999996</v>
      </c>
      <c r="Q4502" s="51">
        <v>50.814999999999998</v>
      </c>
      <c r="R4502" s="51">
        <v>51.982999999999997</v>
      </c>
      <c r="S4502" s="51">
        <v>51.3</v>
      </c>
      <c r="T4502" s="51">
        <v>53.401000000000003</v>
      </c>
      <c r="U4502" s="51">
        <v>2020</v>
      </c>
    </row>
    <row r="4503" spans="1:21" ht="15.5">
      <c r="A4503" s="51">
        <v>137</v>
      </c>
      <c r="B4503" s="51" t="s">
        <v>1261</v>
      </c>
      <c r="C4503" s="51" t="s">
        <v>345</v>
      </c>
      <c r="D4503" s="51" t="str">
        <f t="shared" si="70"/>
        <v>NGDP_RPCHLuxembourg</v>
      </c>
      <c r="E4503" s="51" t="s">
        <v>53</v>
      </c>
      <c r="F4503" s="51" t="s">
        <v>340</v>
      </c>
      <c r="G4503" s="51" t="s">
        <v>346</v>
      </c>
      <c r="H4503" s="51" t="s">
        <v>347</v>
      </c>
      <c r="I4503" s="51"/>
      <c r="J4503" s="51" t="s">
        <v>348</v>
      </c>
      <c r="K4503" s="51">
        <v>-0.35299999999999998</v>
      </c>
      <c r="L4503" s="51">
        <v>3.6539999999999999</v>
      </c>
      <c r="M4503" s="51">
        <v>4.298</v>
      </c>
      <c r="N4503" s="51">
        <v>4.3049999999999997</v>
      </c>
      <c r="O4503" s="51">
        <v>4.5739999999999998</v>
      </c>
      <c r="P4503" s="51">
        <v>1.8009999999999999</v>
      </c>
      <c r="Q4503" s="51">
        <v>3.1110000000000002</v>
      </c>
      <c r="R4503" s="51">
        <v>2.298</v>
      </c>
      <c r="S4503" s="51">
        <v>-1.3140000000000001</v>
      </c>
      <c r="T4503" s="51">
        <v>4.0949999999999998</v>
      </c>
      <c r="U4503" s="51">
        <v>2020</v>
      </c>
    </row>
    <row r="4504" spans="1:21" ht="15.5">
      <c r="A4504" s="51">
        <v>137</v>
      </c>
      <c r="B4504" s="51" t="s">
        <v>1261</v>
      </c>
      <c r="C4504" s="51" t="s">
        <v>349</v>
      </c>
      <c r="D4504" s="51" t="str">
        <f t="shared" si="70"/>
        <v>NGDPLuxembourg</v>
      </c>
      <c r="E4504" s="51" t="s">
        <v>53</v>
      </c>
      <c r="F4504" s="51" t="s">
        <v>155</v>
      </c>
      <c r="G4504" s="51" t="s">
        <v>350</v>
      </c>
      <c r="H4504" s="51" t="s">
        <v>342</v>
      </c>
      <c r="I4504" s="51" t="s">
        <v>343</v>
      </c>
      <c r="J4504" s="51" t="s">
        <v>1262</v>
      </c>
      <c r="K4504" s="51">
        <v>44.112000000000002</v>
      </c>
      <c r="L4504" s="51">
        <v>46.499000000000002</v>
      </c>
      <c r="M4504" s="51">
        <v>49.823999999999998</v>
      </c>
      <c r="N4504" s="51">
        <v>52.066000000000003</v>
      </c>
      <c r="O4504" s="51">
        <v>54.866999999999997</v>
      </c>
      <c r="P4504" s="51">
        <v>56.814</v>
      </c>
      <c r="Q4504" s="51">
        <v>60.052999999999997</v>
      </c>
      <c r="R4504" s="51">
        <v>63.515999999999998</v>
      </c>
      <c r="S4504" s="51">
        <v>64.143000000000001</v>
      </c>
      <c r="T4504" s="51">
        <v>69.004000000000005</v>
      </c>
      <c r="U4504" s="51">
        <v>2020</v>
      </c>
    </row>
    <row r="4505" spans="1:21" ht="15.5">
      <c r="A4505" s="51">
        <v>137</v>
      </c>
      <c r="B4505" s="51" t="s">
        <v>1261</v>
      </c>
      <c r="C4505" s="51" t="s">
        <v>157</v>
      </c>
      <c r="D4505" s="51" t="str">
        <f t="shared" si="70"/>
        <v>NGDPDLuxembourg</v>
      </c>
      <c r="E4505" s="51" t="s">
        <v>53</v>
      </c>
      <c r="F4505" s="51" t="s">
        <v>155</v>
      </c>
      <c r="G4505" s="51" t="s">
        <v>351</v>
      </c>
      <c r="H4505" s="51" t="s">
        <v>352</v>
      </c>
      <c r="I4505" s="51" t="s">
        <v>343</v>
      </c>
      <c r="J4505" s="51" t="s">
        <v>353</v>
      </c>
      <c r="K4505" s="51">
        <v>56.710999999999999</v>
      </c>
      <c r="L4505" s="51">
        <v>61.758000000000003</v>
      </c>
      <c r="M4505" s="51">
        <v>66.209000000000003</v>
      </c>
      <c r="N4505" s="51">
        <v>57.774000000000001</v>
      </c>
      <c r="O4505" s="51">
        <v>60.716000000000001</v>
      </c>
      <c r="P4505" s="51">
        <v>64.159000000000006</v>
      </c>
      <c r="Q4505" s="51">
        <v>70.951999999999998</v>
      </c>
      <c r="R4505" s="51">
        <v>71.113</v>
      </c>
      <c r="S4505" s="51">
        <v>73.204999999999998</v>
      </c>
      <c r="T4505" s="51">
        <v>84.076999999999998</v>
      </c>
      <c r="U4505" s="51">
        <v>2020</v>
      </c>
    </row>
    <row r="4506" spans="1:21" ht="15.5">
      <c r="A4506" s="51">
        <v>137</v>
      </c>
      <c r="B4506" s="51" t="s">
        <v>1261</v>
      </c>
      <c r="C4506" s="51" t="s">
        <v>354</v>
      </c>
      <c r="D4506" s="51" t="str">
        <f t="shared" si="70"/>
        <v>PPPGDPLuxembourg</v>
      </c>
      <c r="E4506" s="51" t="s">
        <v>53</v>
      </c>
      <c r="F4506" s="51" t="s">
        <v>155</v>
      </c>
      <c r="G4506" s="51" t="s">
        <v>355</v>
      </c>
      <c r="H4506" s="51" t="s">
        <v>356</v>
      </c>
      <c r="I4506" s="51" t="s">
        <v>343</v>
      </c>
      <c r="J4506" s="51" t="s">
        <v>353</v>
      </c>
      <c r="K4506" s="51">
        <v>48.646000000000001</v>
      </c>
      <c r="L4506" s="51">
        <v>51.94</v>
      </c>
      <c r="M4506" s="51">
        <v>56.353999999999999</v>
      </c>
      <c r="N4506" s="51">
        <v>59.097000000000001</v>
      </c>
      <c r="O4506" s="51">
        <v>64.400000000000006</v>
      </c>
      <c r="P4506" s="51">
        <v>67.28</v>
      </c>
      <c r="Q4506" s="51">
        <v>71.039000000000001</v>
      </c>
      <c r="R4506" s="51">
        <v>73.968999999999994</v>
      </c>
      <c r="S4506" s="51">
        <v>73.882000000000005</v>
      </c>
      <c r="T4506" s="51">
        <v>78.308999999999997</v>
      </c>
      <c r="U4506" s="51">
        <v>2020</v>
      </c>
    </row>
    <row r="4507" spans="1:21" ht="15.5">
      <c r="A4507" s="51">
        <v>137</v>
      </c>
      <c r="B4507" s="51" t="s">
        <v>1261</v>
      </c>
      <c r="C4507" s="51" t="s">
        <v>357</v>
      </c>
      <c r="D4507" s="51" t="str">
        <f t="shared" si="70"/>
        <v>NGDP_DLuxembourg</v>
      </c>
      <c r="E4507" s="51" t="s">
        <v>53</v>
      </c>
      <c r="F4507" s="51" t="s">
        <v>358</v>
      </c>
      <c r="G4507" s="51" t="s">
        <v>359</v>
      </c>
      <c r="H4507" s="51" t="s">
        <v>360</v>
      </c>
      <c r="I4507" s="51"/>
      <c r="J4507" s="51" t="s">
        <v>361</v>
      </c>
      <c r="K4507" s="51">
        <v>107.452</v>
      </c>
      <c r="L4507" s="51">
        <v>109.274</v>
      </c>
      <c r="M4507" s="51">
        <v>112.26300000000001</v>
      </c>
      <c r="N4507" s="51">
        <v>112.471</v>
      </c>
      <c r="O4507" s="51">
        <v>113.33799999999999</v>
      </c>
      <c r="P4507" s="51">
        <v>115.283</v>
      </c>
      <c r="Q4507" s="51">
        <v>118.179</v>
      </c>
      <c r="R4507" s="51">
        <v>122.187</v>
      </c>
      <c r="S4507" s="51">
        <v>125.035</v>
      </c>
      <c r="T4507" s="51">
        <v>129.21899999999999</v>
      </c>
      <c r="U4507" s="51">
        <v>2020</v>
      </c>
    </row>
    <row r="4508" spans="1:21" ht="15.5">
      <c r="A4508" s="51">
        <v>137</v>
      </c>
      <c r="B4508" s="51" t="s">
        <v>1261</v>
      </c>
      <c r="C4508" s="51" t="s">
        <v>362</v>
      </c>
      <c r="D4508" s="51" t="str">
        <f t="shared" si="70"/>
        <v>NGDPRPCLuxembourg</v>
      </c>
      <c r="E4508" s="51" t="s">
        <v>53</v>
      </c>
      <c r="F4508" s="51" t="s">
        <v>363</v>
      </c>
      <c r="G4508" s="51" t="s">
        <v>364</v>
      </c>
      <c r="H4508" s="51" t="s">
        <v>342</v>
      </c>
      <c r="I4508" s="51" t="s">
        <v>333</v>
      </c>
      <c r="J4508" s="51" t="s">
        <v>365</v>
      </c>
      <c r="K4508" s="51">
        <v>78217.710000000006</v>
      </c>
      <c r="L4508" s="51">
        <v>79236.149999999994</v>
      </c>
      <c r="M4508" s="51">
        <v>80741.52</v>
      </c>
      <c r="N4508" s="51">
        <v>82231.360000000001</v>
      </c>
      <c r="O4508" s="51">
        <v>84009.52</v>
      </c>
      <c r="P4508" s="51">
        <v>83434.83</v>
      </c>
      <c r="Q4508" s="51">
        <v>84410.26</v>
      </c>
      <c r="R4508" s="51">
        <v>84677.49</v>
      </c>
      <c r="S4508" s="51">
        <v>81934.91</v>
      </c>
      <c r="T4508" s="51">
        <v>83699.92</v>
      </c>
      <c r="U4508" s="51">
        <v>2020</v>
      </c>
    </row>
    <row r="4509" spans="1:21" ht="15.5">
      <c r="A4509" s="51">
        <v>137</v>
      </c>
      <c r="B4509" s="51" t="s">
        <v>1261</v>
      </c>
      <c r="C4509" s="51" t="s">
        <v>366</v>
      </c>
      <c r="D4509" s="51" t="str">
        <f t="shared" si="70"/>
        <v>NGDPRPPPPCLuxembourg</v>
      </c>
      <c r="E4509" s="51" t="s">
        <v>53</v>
      </c>
      <c r="F4509" s="51" t="s">
        <v>363</v>
      </c>
      <c r="G4509" s="51" t="s">
        <v>367</v>
      </c>
      <c r="H4509" s="51" t="s">
        <v>368</v>
      </c>
      <c r="I4509" s="51" t="s">
        <v>333</v>
      </c>
      <c r="J4509" s="51" t="s">
        <v>365</v>
      </c>
      <c r="K4509" s="51">
        <v>106782.99</v>
      </c>
      <c r="L4509" s="51">
        <v>108173.36</v>
      </c>
      <c r="M4509" s="51">
        <v>110228.5</v>
      </c>
      <c r="N4509" s="51">
        <v>112262.43</v>
      </c>
      <c r="O4509" s="51">
        <v>114689.98</v>
      </c>
      <c r="P4509" s="51">
        <v>113905.41</v>
      </c>
      <c r="Q4509" s="51">
        <v>115237.08</v>
      </c>
      <c r="R4509" s="51">
        <v>115601.89</v>
      </c>
      <c r="S4509" s="51">
        <v>111857.71</v>
      </c>
      <c r="T4509" s="51">
        <v>114267.31</v>
      </c>
      <c r="U4509" s="51">
        <v>2020</v>
      </c>
    </row>
    <row r="4510" spans="1:21" ht="15.5">
      <c r="A4510" s="51">
        <v>137</v>
      </c>
      <c r="B4510" s="51" t="s">
        <v>1261</v>
      </c>
      <c r="C4510" s="51" t="s">
        <v>369</v>
      </c>
      <c r="D4510" s="51" t="str">
        <f t="shared" si="70"/>
        <v>NGDPPCLuxembourg</v>
      </c>
      <c r="E4510" s="51" t="s">
        <v>53</v>
      </c>
      <c r="F4510" s="51" t="s">
        <v>370</v>
      </c>
      <c r="G4510" s="51" t="s">
        <v>371</v>
      </c>
      <c r="H4510" s="51" t="s">
        <v>342</v>
      </c>
      <c r="I4510" s="51" t="s">
        <v>333</v>
      </c>
      <c r="J4510" s="51" t="s">
        <v>372</v>
      </c>
      <c r="K4510" s="51">
        <v>84046.58</v>
      </c>
      <c r="L4510" s="51">
        <v>86584.77</v>
      </c>
      <c r="M4510" s="51">
        <v>90642.559999999998</v>
      </c>
      <c r="N4510" s="51">
        <v>92486.3</v>
      </c>
      <c r="O4510" s="51">
        <v>95214.57</v>
      </c>
      <c r="P4510" s="51">
        <v>96186.52</v>
      </c>
      <c r="Q4510" s="51">
        <v>99755.15</v>
      </c>
      <c r="R4510" s="51">
        <v>103464.61</v>
      </c>
      <c r="S4510" s="51">
        <v>102447.18</v>
      </c>
      <c r="T4510" s="51">
        <v>108156.07</v>
      </c>
      <c r="U4510" s="51">
        <v>2020</v>
      </c>
    </row>
    <row r="4511" spans="1:21" ht="15.5">
      <c r="A4511" s="51">
        <v>137</v>
      </c>
      <c r="B4511" s="51" t="s">
        <v>1261</v>
      </c>
      <c r="C4511" s="51" t="s">
        <v>373</v>
      </c>
      <c r="D4511" s="51" t="str">
        <f t="shared" si="70"/>
        <v>NGDPDPCLuxembourg</v>
      </c>
      <c r="E4511" s="51" t="s">
        <v>53</v>
      </c>
      <c r="F4511" s="51" t="s">
        <v>370</v>
      </c>
      <c r="G4511" s="51" t="s">
        <v>374</v>
      </c>
      <c r="H4511" s="51" t="s">
        <v>352</v>
      </c>
      <c r="I4511" s="51" t="s">
        <v>333</v>
      </c>
      <c r="J4511" s="51" t="s">
        <v>372</v>
      </c>
      <c r="K4511" s="51">
        <v>108050.47</v>
      </c>
      <c r="L4511" s="51">
        <v>114996.48</v>
      </c>
      <c r="M4511" s="51">
        <v>120449.74</v>
      </c>
      <c r="N4511" s="51">
        <v>102625.13</v>
      </c>
      <c r="O4511" s="51">
        <v>105364.22</v>
      </c>
      <c r="P4511" s="51">
        <v>108621.75</v>
      </c>
      <c r="Q4511" s="51">
        <v>117859.72</v>
      </c>
      <c r="R4511" s="51">
        <v>115838.77</v>
      </c>
      <c r="S4511" s="51">
        <v>116921.11</v>
      </c>
      <c r="T4511" s="51">
        <v>131781.72</v>
      </c>
      <c r="U4511" s="51">
        <v>2020</v>
      </c>
    </row>
    <row r="4512" spans="1:21" ht="15.5">
      <c r="A4512" s="51">
        <v>137</v>
      </c>
      <c r="B4512" s="51" t="s">
        <v>1261</v>
      </c>
      <c r="C4512" s="51" t="s">
        <v>375</v>
      </c>
      <c r="D4512" s="51" t="str">
        <f t="shared" si="70"/>
        <v>PPPPCLuxembourg</v>
      </c>
      <c r="E4512" s="51" t="s">
        <v>53</v>
      </c>
      <c r="F4512" s="51" t="s">
        <v>370</v>
      </c>
      <c r="G4512" s="51" t="s">
        <v>376</v>
      </c>
      <c r="H4512" s="51" t="s">
        <v>356</v>
      </c>
      <c r="I4512" s="51" t="s">
        <v>333</v>
      </c>
      <c r="J4512" s="51" t="s">
        <v>372</v>
      </c>
      <c r="K4512" s="51">
        <v>92685.87</v>
      </c>
      <c r="L4512" s="51">
        <v>96715.34</v>
      </c>
      <c r="M4512" s="51">
        <v>102520.81</v>
      </c>
      <c r="N4512" s="51">
        <v>104975.81</v>
      </c>
      <c r="O4512" s="51">
        <v>111756.79</v>
      </c>
      <c r="P4512" s="51">
        <v>113905.41</v>
      </c>
      <c r="Q4512" s="51">
        <v>118003.89</v>
      </c>
      <c r="R4512" s="51">
        <v>120490.76</v>
      </c>
      <c r="S4512" s="51">
        <v>118001.58</v>
      </c>
      <c r="T4512" s="51">
        <v>122740.16</v>
      </c>
      <c r="U4512" s="51">
        <v>2020</v>
      </c>
    </row>
    <row r="4513" spans="1:21" ht="15.5">
      <c r="A4513" s="51">
        <v>137</v>
      </c>
      <c r="B4513" s="51" t="s">
        <v>1261</v>
      </c>
      <c r="C4513" s="51" t="s">
        <v>377</v>
      </c>
      <c r="D4513" s="51" t="str">
        <f t="shared" si="70"/>
        <v>NGAP_NPGDPLuxembourg</v>
      </c>
      <c r="E4513" s="51" t="s">
        <v>53</v>
      </c>
      <c r="F4513" s="51" t="s">
        <v>378</v>
      </c>
      <c r="G4513" s="51" t="s">
        <v>379</v>
      </c>
      <c r="H4513" s="51" t="s">
        <v>380</v>
      </c>
      <c r="I4513" s="51"/>
      <c r="J4513" s="51" t="s">
        <v>348</v>
      </c>
      <c r="K4513" s="51">
        <v>-2.0139999999999998</v>
      </c>
      <c r="L4513" s="51">
        <v>-1.2549999999999999</v>
      </c>
      <c r="M4513" s="51">
        <v>-0.32700000000000001</v>
      </c>
      <c r="N4513" s="51">
        <v>0.45700000000000002</v>
      </c>
      <c r="O4513" s="51">
        <v>1.657</v>
      </c>
      <c r="P4513" s="51">
        <v>1.5</v>
      </c>
      <c r="Q4513" s="51">
        <v>1.4</v>
      </c>
      <c r="R4513" s="51">
        <v>0.55500000000000005</v>
      </c>
      <c r="S4513" s="51">
        <v>-1.748</v>
      </c>
      <c r="T4513" s="51">
        <v>-0.8</v>
      </c>
      <c r="U4513" s="51">
        <v>2020</v>
      </c>
    </row>
    <row r="4514" spans="1:21" ht="15.5">
      <c r="A4514" s="51">
        <v>137</v>
      </c>
      <c r="B4514" s="51" t="s">
        <v>1261</v>
      </c>
      <c r="C4514" s="51" t="s">
        <v>381</v>
      </c>
      <c r="D4514" s="51" t="str">
        <f t="shared" si="70"/>
        <v>PPPSHLuxembourg</v>
      </c>
      <c r="E4514" s="51" t="s">
        <v>53</v>
      </c>
      <c r="F4514" s="51" t="s">
        <v>382</v>
      </c>
      <c r="G4514" s="51" t="s">
        <v>383</v>
      </c>
      <c r="H4514" s="51" t="s">
        <v>384</v>
      </c>
      <c r="I4514" s="51"/>
      <c r="J4514" s="51" t="s">
        <v>353</v>
      </c>
      <c r="K4514" s="51">
        <v>4.9000000000000002E-2</v>
      </c>
      <c r="L4514" s="51">
        <v>4.9000000000000002E-2</v>
      </c>
      <c r="M4514" s="51">
        <v>5.1999999999999998E-2</v>
      </c>
      <c r="N4514" s="51">
        <v>5.2999999999999999E-2</v>
      </c>
      <c r="O4514" s="51">
        <v>5.6000000000000001E-2</v>
      </c>
      <c r="P4514" s="51">
        <v>5.5E-2</v>
      </c>
      <c r="Q4514" s="51">
        <v>5.5E-2</v>
      </c>
      <c r="R4514" s="51">
        <v>5.5E-2</v>
      </c>
      <c r="S4514" s="51">
        <v>5.6000000000000001E-2</v>
      </c>
      <c r="T4514" s="51">
        <v>5.5E-2</v>
      </c>
      <c r="U4514" s="51">
        <v>2020</v>
      </c>
    </row>
    <row r="4515" spans="1:21" ht="15.5">
      <c r="A4515" s="51">
        <v>137</v>
      </c>
      <c r="B4515" s="51" t="s">
        <v>1261</v>
      </c>
      <c r="C4515" s="51" t="s">
        <v>385</v>
      </c>
      <c r="D4515" s="51" t="str">
        <f t="shared" si="70"/>
        <v>PPPEXLuxembourg</v>
      </c>
      <c r="E4515" s="51" t="s">
        <v>53</v>
      </c>
      <c r="F4515" s="51" t="s">
        <v>386</v>
      </c>
      <c r="G4515" s="51" t="s">
        <v>387</v>
      </c>
      <c r="H4515" s="51" t="s">
        <v>388</v>
      </c>
      <c r="I4515" s="51"/>
      <c r="J4515" s="51" t="s">
        <v>353</v>
      </c>
      <c r="K4515" s="51">
        <v>0.90700000000000003</v>
      </c>
      <c r="L4515" s="51">
        <v>0.89500000000000002</v>
      </c>
      <c r="M4515" s="51">
        <v>0.88400000000000001</v>
      </c>
      <c r="N4515" s="51">
        <v>0.88100000000000001</v>
      </c>
      <c r="O4515" s="51">
        <v>0.85199999999999998</v>
      </c>
      <c r="P4515" s="51">
        <v>0.84399999999999997</v>
      </c>
      <c r="Q4515" s="51">
        <v>0.84499999999999997</v>
      </c>
      <c r="R4515" s="51">
        <v>0.85899999999999999</v>
      </c>
      <c r="S4515" s="51">
        <v>0.86799999999999999</v>
      </c>
      <c r="T4515" s="51">
        <v>0.88100000000000001</v>
      </c>
      <c r="U4515" s="51">
        <v>2020</v>
      </c>
    </row>
    <row r="4516" spans="1:21" ht="15.5">
      <c r="A4516" s="51">
        <v>137</v>
      </c>
      <c r="B4516" s="51" t="s">
        <v>1261</v>
      </c>
      <c r="C4516" s="51" t="s">
        <v>389</v>
      </c>
      <c r="D4516" s="51" t="str">
        <f t="shared" si="70"/>
        <v>NID_NGDPLuxembourg</v>
      </c>
      <c r="E4516" s="51" t="s">
        <v>53</v>
      </c>
      <c r="F4516" s="51" t="s">
        <v>390</v>
      </c>
      <c r="G4516" s="51" t="s">
        <v>391</v>
      </c>
      <c r="H4516" s="51" t="s">
        <v>392</v>
      </c>
      <c r="I4516" s="51"/>
      <c r="J4516" s="51" t="s">
        <v>1262</v>
      </c>
      <c r="K4516" s="51">
        <v>19.373000000000001</v>
      </c>
      <c r="L4516" s="51">
        <v>19.016999999999999</v>
      </c>
      <c r="M4516" s="51">
        <v>19.940000000000001</v>
      </c>
      <c r="N4516" s="51">
        <v>19.324000000000002</v>
      </c>
      <c r="O4516" s="51">
        <v>19.001999999999999</v>
      </c>
      <c r="P4516" s="51">
        <v>18.596</v>
      </c>
      <c r="Q4516" s="51">
        <v>17.562000000000001</v>
      </c>
      <c r="R4516" s="51">
        <v>17.427</v>
      </c>
      <c r="S4516" s="51">
        <v>15.628</v>
      </c>
      <c r="T4516" s="51">
        <v>15.352</v>
      </c>
      <c r="U4516" s="51">
        <v>2020</v>
      </c>
    </row>
    <row r="4517" spans="1:21" ht="15.5">
      <c r="A4517" s="51">
        <v>137</v>
      </c>
      <c r="B4517" s="51" t="s">
        <v>1261</v>
      </c>
      <c r="C4517" s="51" t="s">
        <v>393</v>
      </c>
      <c r="D4517" s="51" t="str">
        <f t="shared" si="70"/>
        <v>NGSD_NGDPLuxembourg</v>
      </c>
      <c r="E4517" s="51" t="s">
        <v>53</v>
      </c>
      <c r="F4517" s="51" t="s">
        <v>394</v>
      </c>
      <c r="G4517" s="51" t="s">
        <v>395</v>
      </c>
      <c r="H4517" s="51" t="s">
        <v>392</v>
      </c>
      <c r="I4517" s="51"/>
      <c r="J4517" s="51" t="s">
        <v>1262</v>
      </c>
      <c r="K4517" s="51">
        <v>25.018000000000001</v>
      </c>
      <c r="L4517" s="51">
        <v>24.428000000000001</v>
      </c>
      <c r="M4517" s="51">
        <v>25.091999999999999</v>
      </c>
      <c r="N4517" s="51">
        <v>24.393999999999998</v>
      </c>
      <c r="O4517" s="51">
        <v>23.940999999999999</v>
      </c>
      <c r="P4517" s="51">
        <v>23.5</v>
      </c>
      <c r="Q4517" s="51">
        <v>22.32</v>
      </c>
      <c r="R4517" s="51">
        <v>21.995999999999999</v>
      </c>
      <c r="S4517" s="51">
        <v>20.024000000000001</v>
      </c>
      <c r="T4517" s="51">
        <v>20.263999999999999</v>
      </c>
      <c r="U4517" s="51">
        <v>2020</v>
      </c>
    </row>
    <row r="4518" spans="1:21" ht="15.5">
      <c r="A4518" s="51">
        <v>137</v>
      </c>
      <c r="B4518" s="51" t="s">
        <v>1261</v>
      </c>
      <c r="C4518" s="51" t="s">
        <v>396</v>
      </c>
      <c r="D4518" s="51" t="str">
        <f t="shared" si="70"/>
        <v>PCPILuxembourg</v>
      </c>
      <c r="E4518" s="51" t="s">
        <v>53</v>
      </c>
      <c r="F4518" s="51" t="s">
        <v>397</v>
      </c>
      <c r="G4518" s="51" t="s">
        <v>398</v>
      </c>
      <c r="H4518" s="51" t="s">
        <v>360</v>
      </c>
      <c r="I4518" s="51"/>
      <c r="J4518" s="51" t="s">
        <v>908</v>
      </c>
      <c r="K4518" s="51">
        <v>97.587999999999994</v>
      </c>
      <c r="L4518" s="51">
        <v>99.245999999999995</v>
      </c>
      <c r="M4518" s="51">
        <v>99.935000000000002</v>
      </c>
      <c r="N4518" s="51">
        <v>99.995000000000005</v>
      </c>
      <c r="O4518" s="51">
        <v>100.03700000000001</v>
      </c>
      <c r="P4518" s="51">
        <v>102.149</v>
      </c>
      <c r="Q4518" s="51">
        <v>104.206</v>
      </c>
      <c r="R4518" s="51">
        <v>105.928</v>
      </c>
      <c r="S4518" s="51">
        <v>105.93300000000001</v>
      </c>
      <c r="T4518" s="51">
        <v>106.887</v>
      </c>
      <c r="U4518" s="51">
        <v>2020</v>
      </c>
    </row>
    <row r="4519" spans="1:21" ht="15.5">
      <c r="A4519" s="51">
        <v>137</v>
      </c>
      <c r="B4519" s="51" t="s">
        <v>1261</v>
      </c>
      <c r="C4519" s="51" t="s">
        <v>400</v>
      </c>
      <c r="D4519" s="51" t="str">
        <f t="shared" si="70"/>
        <v>PCPIPCHLuxembourg</v>
      </c>
      <c r="E4519" s="51" t="s">
        <v>53</v>
      </c>
      <c r="F4519" s="51" t="s">
        <v>397</v>
      </c>
      <c r="G4519" s="51" t="s">
        <v>401</v>
      </c>
      <c r="H4519" s="51" t="s">
        <v>347</v>
      </c>
      <c r="I4519" s="51"/>
      <c r="J4519" s="51" t="s">
        <v>402</v>
      </c>
      <c r="K4519" s="51">
        <v>2.8889999999999998</v>
      </c>
      <c r="L4519" s="51">
        <v>1.698</v>
      </c>
      <c r="M4519" s="51">
        <v>0.69399999999999995</v>
      </c>
      <c r="N4519" s="51">
        <v>0.06</v>
      </c>
      <c r="O4519" s="51">
        <v>4.2000000000000003E-2</v>
      </c>
      <c r="P4519" s="51">
        <v>2.1120000000000001</v>
      </c>
      <c r="Q4519" s="51">
        <v>2.0129999999999999</v>
      </c>
      <c r="R4519" s="51">
        <v>1.653</v>
      </c>
      <c r="S4519" s="51">
        <v>4.0000000000000001E-3</v>
      </c>
      <c r="T4519" s="51">
        <v>0.90100000000000002</v>
      </c>
      <c r="U4519" s="51">
        <v>2020</v>
      </c>
    </row>
    <row r="4520" spans="1:21" ht="15.5">
      <c r="A4520" s="51">
        <v>137</v>
      </c>
      <c r="B4520" s="51" t="s">
        <v>1261</v>
      </c>
      <c r="C4520" s="51" t="s">
        <v>403</v>
      </c>
      <c r="D4520" s="51" t="str">
        <f t="shared" si="70"/>
        <v>PCPIELuxembourg</v>
      </c>
      <c r="E4520" s="51" t="s">
        <v>53</v>
      </c>
      <c r="F4520" s="51" t="s">
        <v>404</v>
      </c>
      <c r="G4520" s="51" t="s">
        <v>405</v>
      </c>
      <c r="H4520" s="51" t="s">
        <v>360</v>
      </c>
      <c r="I4520" s="51"/>
      <c r="J4520" s="51" t="s">
        <v>908</v>
      </c>
      <c r="K4520" s="51">
        <v>98.5</v>
      </c>
      <c r="L4520" s="51">
        <v>99.98</v>
      </c>
      <c r="M4520" s="51">
        <v>98.98</v>
      </c>
      <c r="N4520" s="51">
        <v>99.78</v>
      </c>
      <c r="O4520" s="51">
        <v>101.32</v>
      </c>
      <c r="P4520" s="51">
        <v>102.86</v>
      </c>
      <c r="Q4520" s="51">
        <v>104.75</v>
      </c>
      <c r="R4520" s="51">
        <v>106.62</v>
      </c>
      <c r="S4520" s="51">
        <v>106.24</v>
      </c>
      <c r="T4520" s="51">
        <v>107.621</v>
      </c>
      <c r="U4520" s="51">
        <v>2020</v>
      </c>
    </row>
    <row r="4521" spans="1:21" ht="15.5">
      <c r="A4521" s="51">
        <v>137</v>
      </c>
      <c r="B4521" s="51" t="s">
        <v>1261</v>
      </c>
      <c r="C4521" s="51" t="s">
        <v>406</v>
      </c>
      <c r="D4521" s="51" t="str">
        <f t="shared" si="70"/>
        <v>PCPIEPCHLuxembourg</v>
      </c>
      <c r="E4521" s="51" t="s">
        <v>53</v>
      </c>
      <c r="F4521" s="51" t="s">
        <v>404</v>
      </c>
      <c r="G4521" s="51" t="s">
        <v>407</v>
      </c>
      <c r="H4521" s="51" t="s">
        <v>347</v>
      </c>
      <c r="I4521" s="51"/>
      <c r="J4521" s="51" t="s">
        <v>408</v>
      </c>
      <c r="K4521" s="51">
        <v>2.4329999999999998</v>
      </c>
      <c r="L4521" s="51">
        <v>1.5029999999999999</v>
      </c>
      <c r="M4521" s="51">
        <v>-1</v>
      </c>
      <c r="N4521" s="51">
        <v>0.80800000000000005</v>
      </c>
      <c r="O4521" s="51">
        <v>1.5429999999999999</v>
      </c>
      <c r="P4521" s="51">
        <v>1.52</v>
      </c>
      <c r="Q4521" s="51">
        <v>1.837</v>
      </c>
      <c r="R4521" s="51">
        <v>1.7849999999999999</v>
      </c>
      <c r="S4521" s="51">
        <v>-0.35599999999999998</v>
      </c>
      <c r="T4521" s="51">
        <v>1.3</v>
      </c>
      <c r="U4521" s="51">
        <v>2020</v>
      </c>
    </row>
    <row r="4522" spans="1:21" ht="15.5">
      <c r="A4522" s="51">
        <v>137</v>
      </c>
      <c r="B4522" s="51" t="s">
        <v>1261</v>
      </c>
      <c r="C4522" s="51" t="s">
        <v>409</v>
      </c>
      <c r="D4522" s="51" t="str">
        <f t="shared" si="70"/>
        <v>FLIBOR6Luxembourg</v>
      </c>
      <c r="E4522" s="51" t="s">
        <v>53</v>
      </c>
      <c r="F4522" s="51" t="s">
        <v>410</v>
      </c>
      <c r="G4522" s="51"/>
      <c r="H4522" s="51" t="s">
        <v>384</v>
      </c>
      <c r="I4522" s="51"/>
      <c r="J4522" s="51"/>
      <c r="K4522" s="51"/>
      <c r="L4522" s="51"/>
      <c r="M4522" s="51"/>
      <c r="N4522" s="51"/>
      <c r="O4522" s="51"/>
      <c r="P4522" s="51"/>
      <c r="Q4522" s="51"/>
      <c r="R4522" s="51"/>
      <c r="S4522" s="51"/>
      <c r="T4522" s="51"/>
      <c r="U4522" s="51"/>
    </row>
    <row r="4523" spans="1:21" ht="15.5">
      <c r="A4523" s="51">
        <v>137</v>
      </c>
      <c r="B4523" s="51" t="s">
        <v>1261</v>
      </c>
      <c r="C4523" s="51" t="s">
        <v>411</v>
      </c>
      <c r="D4523" s="51" t="str">
        <f t="shared" si="70"/>
        <v>TM_RPCHLuxembourg</v>
      </c>
      <c r="E4523" s="51" t="s">
        <v>53</v>
      </c>
      <c r="F4523" s="51" t="s">
        <v>412</v>
      </c>
      <c r="G4523" s="51" t="s">
        <v>413</v>
      </c>
      <c r="H4523" s="51" t="s">
        <v>347</v>
      </c>
      <c r="I4523" s="51"/>
      <c r="J4523" s="51" t="s">
        <v>1263</v>
      </c>
      <c r="K4523" s="51">
        <v>4.76</v>
      </c>
      <c r="L4523" s="51">
        <v>5.0979999999999999</v>
      </c>
      <c r="M4523" s="51">
        <v>19.466999999999999</v>
      </c>
      <c r="N4523" s="51">
        <v>3.399</v>
      </c>
      <c r="O4523" s="51">
        <v>1.6319999999999999</v>
      </c>
      <c r="P4523" s="51">
        <v>0.621</v>
      </c>
      <c r="Q4523" s="51">
        <v>-0.33800000000000002</v>
      </c>
      <c r="R4523" s="51">
        <v>0.91200000000000003</v>
      </c>
      <c r="S4523" s="51">
        <v>2.149</v>
      </c>
      <c r="T4523" s="51">
        <v>6.6630000000000003</v>
      </c>
      <c r="U4523" s="51">
        <v>2020</v>
      </c>
    </row>
    <row r="4524" spans="1:21" ht="15.5">
      <c r="A4524" s="51">
        <v>137</v>
      </c>
      <c r="B4524" s="51" t="s">
        <v>1261</v>
      </c>
      <c r="C4524" s="51" t="s">
        <v>415</v>
      </c>
      <c r="D4524" s="51" t="str">
        <f t="shared" si="70"/>
        <v>TMG_RPCHLuxembourg</v>
      </c>
      <c r="E4524" s="51" t="s">
        <v>53</v>
      </c>
      <c r="F4524" s="51" t="s">
        <v>416</v>
      </c>
      <c r="G4524" s="51" t="s">
        <v>417</v>
      </c>
      <c r="H4524" s="51" t="s">
        <v>347</v>
      </c>
      <c r="I4524" s="51"/>
      <c r="J4524" s="51" t="s">
        <v>1263</v>
      </c>
      <c r="K4524" s="51">
        <v>-3.2269999999999999</v>
      </c>
      <c r="L4524" s="51">
        <v>-2.032</v>
      </c>
      <c r="M4524" s="51">
        <v>16.001000000000001</v>
      </c>
      <c r="N4524" s="51">
        <v>-1.8320000000000001</v>
      </c>
      <c r="O4524" s="51">
        <v>1.446</v>
      </c>
      <c r="P4524" s="51">
        <v>1.552</v>
      </c>
      <c r="Q4524" s="51">
        <v>-0.41499999999999998</v>
      </c>
      <c r="R4524" s="51">
        <v>1.7729999999999999</v>
      </c>
      <c r="S4524" s="51">
        <v>-9.1159999999999997</v>
      </c>
      <c r="T4524" s="51">
        <v>8.9730000000000008</v>
      </c>
      <c r="U4524" s="51">
        <v>2020</v>
      </c>
    </row>
    <row r="4525" spans="1:21" ht="15.5">
      <c r="A4525" s="51">
        <v>137</v>
      </c>
      <c r="B4525" s="51" t="s">
        <v>1261</v>
      </c>
      <c r="C4525" s="51" t="s">
        <v>418</v>
      </c>
      <c r="D4525" s="51" t="str">
        <f t="shared" si="70"/>
        <v>TX_RPCHLuxembourg</v>
      </c>
      <c r="E4525" s="51" t="s">
        <v>53</v>
      </c>
      <c r="F4525" s="51" t="s">
        <v>419</v>
      </c>
      <c r="G4525" s="51" t="s">
        <v>420</v>
      </c>
      <c r="H4525" s="51" t="s">
        <v>347</v>
      </c>
      <c r="I4525" s="51"/>
      <c r="J4525" s="51" t="s">
        <v>1263</v>
      </c>
      <c r="K4525" s="51">
        <v>2.7519999999999998</v>
      </c>
      <c r="L4525" s="51">
        <v>5.2640000000000002</v>
      </c>
      <c r="M4525" s="51">
        <v>16.384</v>
      </c>
      <c r="N4525" s="51">
        <v>4.7009999999999996</v>
      </c>
      <c r="O4525" s="51">
        <v>2.617</v>
      </c>
      <c r="P4525" s="51">
        <v>0.72399999999999998</v>
      </c>
      <c r="Q4525" s="51">
        <v>0.46700000000000003</v>
      </c>
      <c r="R4525" s="51">
        <v>0.83599999999999997</v>
      </c>
      <c r="S4525" s="51">
        <v>2.472</v>
      </c>
      <c r="T4525" s="51">
        <v>6.46</v>
      </c>
      <c r="U4525" s="51">
        <v>2020</v>
      </c>
    </row>
    <row r="4526" spans="1:21" ht="15.5">
      <c r="A4526" s="51">
        <v>137</v>
      </c>
      <c r="B4526" s="51" t="s">
        <v>1261</v>
      </c>
      <c r="C4526" s="51" t="s">
        <v>421</v>
      </c>
      <c r="D4526" s="51" t="str">
        <f t="shared" si="70"/>
        <v>TXG_RPCHLuxembourg</v>
      </c>
      <c r="E4526" s="51" t="s">
        <v>53</v>
      </c>
      <c r="F4526" s="51" t="s">
        <v>422</v>
      </c>
      <c r="G4526" s="51" t="s">
        <v>423</v>
      </c>
      <c r="H4526" s="51" t="s">
        <v>347</v>
      </c>
      <c r="I4526" s="51"/>
      <c r="J4526" s="51" t="s">
        <v>1263</v>
      </c>
      <c r="K4526" s="51">
        <v>-5.9219999999999997</v>
      </c>
      <c r="L4526" s="51">
        <v>5.5860000000000003</v>
      </c>
      <c r="M4526" s="51">
        <v>20.67</v>
      </c>
      <c r="N4526" s="51">
        <v>-9.5709999999999997</v>
      </c>
      <c r="O4526" s="51">
        <v>6.0000000000000001E-3</v>
      </c>
      <c r="P4526" s="51">
        <v>0.50600000000000001</v>
      </c>
      <c r="Q4526" s="51">
        <v>-1.1539999999999999</v>
      </c>
      <c r="R4526" s="51">
        <v>-0.93899999999999995</v>
      </c>
      <c r="S4526" s="51">
        <v>-10.753</v>
      </c>
      <c r="T4526" s="51">
        <v>13.833</v>
      </c>
      <c r="U4526" s="51">
        <v>2020</v>
      </c>
    </row>
    <row r="4527" spans="1:21" ht="15.5">
      <c r="A4527" s="51">
        <v>137</v>
      </c>
      <c r="B4527" s="51" t="s">
        <v>1261</v>
      </c>
      <c r="C4527" s="51" t="s">
        <v>424</v>
      </c>
      <c r="D4527" s="51" t="str">
        <f t="shared" si="70"/>
        <v>LURLuxembourg</v>
      </c>
      <c r="E4527" s="51" t="s">
        <v>53</v>
      </c>
      <c r="F4527" s="51" t="s">
        <v>425</v>
      </c>
      <c r="G4527" s="51" t="s">
        <v>426</v>
      </c>
      <c r="H4527" s="51" t="s">
        <v>427</v>
      </c>
      <c r="I4527" s="51"/>
      <c r="J4527" s="51" t="s">
        <v>1264</v>
      </c>
      <c r="K4527" s="51">
        <v>6.0880000000000001</v>
      </c>
      <c r="L4527" s="51">
        <v>6.8170000000000002</v>
      </c>
      <c r="M4527" s="51">
        <v>7.07</v>
      </c>
      <c r="N4527" s="51">
        <v>6.6260000000000003</v>
      </c>
      <c r="O4527" s="51">
        <v>6.2430000000000003</v>
      </c>
      <c r="P4527" s="51">
        <v>5.8330000000000002</v>
      </c>
      <c r="Q4527" s="51">
        <v>5.093</v>
      </c>
      <c r="R4527" s="51">
        <v>5.3890000000000002</v>
      </c>
      <c r="S4527" s="51">
        <v>6.327</v>
      </c>
      <c r="T4527" s="51">
        <v>6.665</v>
      </c>
      <c r="U4527" s="51">
        <v>2020</v>
      </c>
    </row>
    <row r="4528" spans="1:21" ht="15.5">
      <c r="A4528" s="51">
        <v>137</v>
      </c>
      <c r="B4528" s="51" t="s">
        <v>1261</v>
      </c>
      <c r="C4528" s="51" t="s">
        <v>428</v>
      </c>
      <c r="D4528" s="51" t="str">
        <f t="shared" si="70"/>
        <v>LELuxembourg</v>
      </c>
      <c r="E4528" s="51" t="s">
        <v>53</v>
      </c>
      <c r="F4528" s="51" t="s">
        <v>429</v>
      </c>
      <c r="G4528" s="51" t="s">
        <v>430</v>
      </c>
      <c r="H4528" s="51" t="s">
        <v>431</v>
      </c>
      <c r="I4528" s="51" t="s">
        <v>432</v>
      </c>
      <c r="J4528" s="51" t="s">
        <v>1264</v>
      </c>
      <c r="K4528" s="51">
        <v>0.379</v>
      </c>
      <c r="L4528" s="51">
        <v>0.38600000000000001</v>
      </c>
      <c r="M4528" s="51">
        <v>0.39600000000000002</v>
      </c>
      <c r="N4528" s="51">
        <v>0.40600000000000003</v>
      </c>
      <c r="O4528" s="51">
        <v>0.41799999999999998</v>
      </c>
      <c r="P4528" s="51">
        <v>0.433</v>
      </c>
      <c r="Q4528" s="51">
        <v>0.44900000000000001</v>
      </c>
      <c r="R4528" s="51">
        <v>0.46500000000000002</v>
      </c>
      <c r="S4528" s="51">
        <v>0.47399999999999998</v>
      </c>
      <c r="T4528" s="51">
        <v>0.48199999999999998</v>
      </c>
      <c r="U4528" s="51">
        <v>2020</v>
      </c>
    </row>
    <row r="4529" spans="1:21" ht="15.5">
      <c r="A4529" s="51">
        <v>137</v>
      </c>
      <c r="B4529" s="51" t="s">
        <v>1261</v>
      </c>
      <c r="C4529" s="51" t="s">
        <v>433</v>
      </c>
      <c r="D4529" s="51" t="str">
        <f t="shared" si="70"/>
        <v>LPLuxembourg</v>
      </c>
      <c r="E4529" s="51" t="s">
        <v>53</v>
      </c>
      <c r="F4529" s="51" t="s">
        <v>434</v>
      </c>
      <c r="G4529" s="51" t="s">
        <v>435</v>
      </c>
      <c r="H4529" s="51" t="s">
        <v>431</v>
      </c>
      <c r="I4529" s="51" t="s">
        <v>432</v>
      </c>
      <c r="J4529" s="51" t="s">
        <v>606</v>
      </c>
      <c r="K4529" s="51">
        <v>0.52500000000000002</v>
      </c>
      <c r="L4529" s="51">
        <v>0.53700000000000003</v>
      </c>
      <c r="M4529" s="51">
        <v>0.55000000000000004</v>
      </c>
      <c r="N4529" s="51">
        <v>0.56299999999999994</v>
      </c>
      <c r="O4529" s="51">
        <v>0.57599999999999996</v>
      </c>
      <c r="P4529" s="51">
        <v>0.59099999999999997</v>
      </c>
      <c r="Q4529" s="51">
        <v>0.60199999999999998</v>
      </c>
      <c r="R4529" s="51">
        <v>0.61399999999999999</v>
      </c>
      <c r="S4529" s="51">
        <v>0.626</v>
      </c>
      <c r="T4529" s="51">
        <v>0.63800000000000001</v>
      </c>
      <c r="U4529" s="51">
        <v>2020</v>
      </c>
    </row>
    <row r="4530" spans="1:21" ht="15.5">
      <c r="A4530" s="51">
        <v>137</v>
      </c>
      <c r="B4530" s="51" t="s">
        <v>1261</v>
      </c>
      <c r="C4530" s="51" t="s">
        <v>437</v>
      </c>
      <c r="D4530" s="51" t="str">
        <f t="shared" si="70"/>
        <v>GGRLuxembourg</v>
      </c>
      <c r="E4530" s="51" t="s">
        <v>53</v>
      </c>
      <c r="F4530" s="51" t="s">
        <v>438</v>
      </c>
      <c r="G4530" s="51" t="s">
        <v>439</v>
      </c>
      <c r="H4530" s="51" t="s">
        <v>342</v>
      </c>
      <c r="I4530" s="51" t="s">
        <v>343</v>
      </c>
      <c r="J4530" s="51" t="s">
        <v>1265</v>
      </c>
      <c r="K4530" s="51">
        <v>19.704999999999998</v>
      </c>
      <c r="L4530" s="51">
        <v>20.670999999999999</v>
      </c>
      <c r="M4530" s="51">
        <v>21.727</v>
      </c>
      <c r="N4530" s="51">
        <v>22.492000000000001</v>
      </c>
      <c r="O4530" s="51">
        <v>23.494</v>
      </c>
      <c r="P4530" s="51">
        <v>24.670999999999999</v>
      </c>
      <c r="Q4530" s="51">
        <v>27.202000000000002</v>
      </c>
      <c r="R4530" s="51">
        <v>28.353000000000002</v>
      </c>
      <c r="S4530" s="51">
        <v>28.074000000000002</v>
      </c>
      <c r="T4530" s="51">
        <v>29.856999999999999</v>
      </c>
      <c r="U4530" s="51">
        <v>2019</v>
      </c>
    </row>
    <row r="4531" spans="1:21" ht="15.5">
      <c r="A4531" s="51">
        <v>137</v>
      </c>
      <c r="B4531" s="51" t="s">
        <v>1261</v>
      </c>
      <c r="C4531" s="51" t="s">
        <v>441</v>
      </c>
      <c r="D4531" s="51" t="str">
        <f t="shared" si="70"/>
        <v>GGR_NGDPLuxembourg</v>
      </c>
      <c r="E4531" s="51" t="s">
        <v>53</v>
      </c>
      <c r="F4531" s="51" t="s">
        <v>438</v>
      </c>
      <c r="G4531" s="51" t="s">
        <v>439</v>
      </c>
      <c r="H4531" s="51" t="s">
        <v>392</v>
      </c>
      <c r="I4531" s="51"/>
      <c r="J4531" s="51" t="s">
        <v>442</v>
      </c>
      <c r="K4531" s="51">
        <v>44.670999999999999</v>
      </c>
      <c r="L4531" s="51">
        <v>44.454999999999998</v>
      </c>
      <c r="M4531" s="51">
        <v>43.607999999999997</v>
      </c>
      <c r="N4531" s="51">
        <v>43.198</v>
      </c>
      <c r="O4531" s="51">
        <v>42.82</v>
      </c>
      <c r="P4531" s="51">
        <v>43.423999999999999</v>
      </c>
      <c r="Q4531" s="51">
        <v>45.296999999999997</v>
      </c>
      <c r="R4531" s="51">
        <v>44.639000000000003</v>
      </c>
      <c r="S4531" s="51">
        <v>43.767000000000003</v>
      </c>
      <c r="T4531" s="51">
        <v>43.268999999999998</v>
      </c>
      <c r="U4531" s="51">
        <v>2019</v>
      </c>
    </row>
    <row r="4532" spans="1:21" ht="15.5">
      <c r="A4532" s="51">
        <v>137</v>
      </c>
      <c r="B4532" s="51" t="s">
        <v>1261</v>
      </c>
      <c r="C4532" s="51" t="s">
        <v>443</v>
      </c>
      <c r="D4532" s="51" t="str">
        <f t="shared" si="70"/>
        <v>GGXLuxembourg</v>
      </c>
      <c r="E4532" s="51" t="s">
        <v>53</v>
      </c>
      <c r="F4532" s="51" t="s">
        <v>444</v>
      </c>
      <c r="G4532" s="51" t="s">
        <v>445</v>
      </c>
      <c r="H4532" s="51" t="s">
        <v>342</v>
      </c>
      <c r="I4532" s="51" t="s">
        <v>343</v>
      </c>
      <c r="J4532" s="51" t="s">
        <v>1265</v>
      </c>
      <c r="K4532" s="51">
        <v>19.47</v>
      </c>
      <c r="L4532" s="51">
        <v>20.260000000000002</v>
      </c>
      <c r="M4532" s="51">
        <v>21.042999999999999</v>
      </c>
      <c r="N4532" s="51">
        <v>21.815999999999999</v>
      </c>
      <c r="O4532" s="51">
        <v>22.439</v>
      </c>
      <c r="P4532" s="51">
        <v>23.931000000000001</v>
      </c>
      <c r="Q4532" s="51">
        <v>25.361000000000001</v>
      </c>
      <c r="R4532" s="51">
        <v>26.811</v>
      </c>
      <c r="S4532" s="51">
        <v>30.492000000000001</v>
      </c>
      <c r="T4532" s="51">
        <v>30.904</v>
      </c>
      <c r="U4532" s="51">
        <v>2019</v>
      </c>
    </row>
    <row r="4533" spans="1:21" ht="15.5">
      <c r="A4533" s="51">
        <v>137</v>
      </c>
      <c r="B4533" s="51" t="s">
        <v>1261</v>
      </c>
      <c r="C4533" s="51" t="s">
        <v>446</v>
      </c>
      <c r="D4533" s="51" t="str">
        <f t="shared" si="70"/>
        <v>GGX_NGDPLuxembourg</v>
      </c>
      <c r="E4533" s="51" t="s">
        <v>53</v>
      </c>
      <c r="F4533" s="51" t="s">
        <v>444</v>
      </c>
      <c r="G4533" s="51" t="s">
        <v>445</v>
      </c>
      <c r="H4533" s="51" t="s">
        <v>392</v>
      </c>
      <c r="I4533" s="51"/>
      <c r="J4533" s="51" t="s">
        <v>447</v>
      </c>
      <c r="K4533" s="51">
        <v>44.137999999999998</v>
      </c>
      <c r="L4533" s="51">
        <v>43.570999999999998</v>
      </c>
      <c r="M4533" s="51">
        <v>42.234000000000002</v>
      </c>
      <c r="N4533" s="51">
        <v>41.9</v>
      </c>
      <c r="O4533" s="51">
        <v>40.896999999999998</v>
      </c>
      <c r="P4533" s="51">
        <v>42.121000000000002</v>
      </c>
      <c r="Q4533" s="51">
        <v>42.23</v>
      </c>
      <c r="R4533" s="51">
        <v>42.210999999999999</v>
      </c>
      <c r="S4533" s="51">
        <v>47.536999999999999</v>
      </c>
      <c r="T4533" s="51">
        <v>44.786000000000001</v>
      </c>
      <c r="U4533" s="51">
        <v>2019</v>
      </c>
    </row>
    <row r="4534" spans="1:21" ht="15.5">
      <c r="A4534" s="51">
        <v>137</v>
      </c>
      <c r="B4534" s="51" t="s">
        <v>1261</v>
      </c>
      <c r="C4534" s="51" t="s">
        <v>448</v>
      </c>
      <c r="D4534" s="51" t="str">
        <f t="shared" si="70"/>
        <v>GGXCNLLuxembourg</v>
      </c>
      <c r="E4534" s="51" t="s">
        <v>53</v>
      </c>
      <c r="F4534" s="51" t="s">
        <v>449</v>
      </c>
      <c r="G4534" s="51" t="s">
        <v>450</v>
      </c>
      <c r="H4534" s="51" t="s">
        <v>342</v>
      </c>
      <c r="I4534" s="51" t="s">
        <v>343</v>
      </c>
      <c r="J4534" s="51" t="s">
        <v>1265</v>
      </c>
      <c r="K4534" s="51">
        <v>0.23499999999999999</v>
      </c>
      <c r="L4534" s="51">
        <v>0.41099999999999998</v>
      </c>
      <c r="M4534" s="51">
        <v>0.68500000000000005</v>
      </c>
      <c r="N4534" s="51">
        <v>0.67600000000000005</v>
      </c>
      <c r="O4534" s="51">
        <v>1.0549999999999999</v>
      </c>
      <c r="P4534" s="51">
        <v>0.74</v>
      </c>
      <c r="Q4534" s="51">
        <v>1.841</v>
      </c>
      <c r="R4534" s="51">
        <v>1.5429999999999999</v>
      </c>
      <c r="S4534" s="51">
        <v>-2.4180000000000001</v>
      </c>
      <c r="T4534" s="51">
        <v>-1.0469999999999999</v>
      </c>
      <c r="U4534" s="51">
        <v>2019</v>
      </c>
    </row>
    <row r="4535" spans="1:21" ht="15.5">
      <c r="A4535" s="51">
        <v>137</v>
      </c>
      <c r="B4535" s="51" t="s">
        <v>1261</v>
      </c>
      <c r="C4535" s="51" t="s">
        <v>451</v>
      </c>
      <c r="D4535" s="51" t="str">
        <f t="shared" si="70"/>
        <v>GGXCNL_NGDPLuxembourg</v>
      </c>
      <c r="E4535" s="51" t="s">
        <v>53</v>
      </c>
      <c r="F4535" s="51" t="s">
        <v>449</v>
      </c>
      <c r="G4535" s="51" t="s">
        <v>450</v>
      </c>
      <c r="H4535" s="51" t="s">
        <v>392</v>
      </c>
      <c r="I4535" s="51"/>
      <c r="J4535" s="51" t="s">
        <v>452</v>
      </c>
      <c r="K4535" s="51">
        <v>0.53300000000000003</v>
      </c>
      <c r="L4535" s="51">
        <v>0.88300000000000001</v>
      </c>
      <c r="M4535" s="51">
        <v>1.3740000000000001</v>
      </c>
      <c r="N4535" s="51">
        <v>1.298</v>
      </c>
      <c r="O4535" s="51">
        <v>1.923</v>
      </c>
      <c r="P4535" s="51">
        <v>1.3029999999999999</v>
      </c>
      <c r="Q4535" s="51">
        <v>3.0659999999999998</v>
      </c>
      <c r="R4535" s="51">
        <v>2.4289999999999998</v>
      </c>
      <c r="S4535" s="51">
        <v>-3.77</v>
      </c>
      <c r="T4535" s="51">
        <v>-1.5169999999999999</v>
      </c>
      <c r="U4535" s="51">
        <v>2019</v>
      </c>
    </row>
    <row r="4536" spans="1:21" ht="15.5">
      <c r="A4536" s="51">
        <v>137</v>
      </c>
      <c r="B4536" s="51" t="s">
        <v>1261</v>
      </c>
      <c r="C4536" s="51" t="s">
        <v>453</v>
      </c>
      <c r="D4536" s="51" t="str">
        <f t="shared" si="70"/>
        <v>GGSBLuxembourg</v>
      </c>
      <c r="E4536" s="51" t="s">
        <v>53</v>
      </c>
      <c r="F4536" s="51" t="s">
        <v>454</v>
      </c>
      <c r="G4536" s="51" t="s">
        <v>455</v>
      </c>
      <c r="H4536" s="51" t="s">
        <v>342</v>
      </c>
      <c r="I4536" s="51" t="s">
        <v>343</v>
      </c>
      <c r="J4536" s="51" t="s">
        <v>1265</v>
      </c>
      <c r="K4536" s="51">
        <v>0.63500000000000001</v>
      </c>
      <c r="L4536" s="51">
        <v>0.67</v>
      </c>
      <c r="M4536" s="51">
        <v>0.755</v>
      </c>
      <c r="N4536" s="51">
        <v>0.57399999999999995</v>
      </c>
      <c r="O4536" s="51">
        <v>0.621</v>
      </c>
      <c r="P4536" s="51">
        <v>0.378</v>
      </c>
      <c r="Q4536" s="51">
        <v>1.468</v>
      </c>
      <c r="R4536" s="51">
        <v>1.387</v>
      </c>
      <c r="S4536" s="51">
        <v>-1.92</v>
      </c>
      <c r="T4536" s="51">
        <v>-0.80700000000000005</v>
      </c>
      <c r="U4536" s="51">
        <v>2019</v>
      </c>
    </row>
    <row r="4537" spans="1:21" ht="15.5">
      <c r="A4537" s="51">
        <v>137</v>
      </c>
      <c r="B4537" s="51" t="s">
        <v>1261</v>
      </c>
      <c r="C4537" s="51" t="s">
        <v>456</v>
      </c>
      <c r="D4537" s="51" t="str">
        <f t="shared" si="70"/>
        <v>GGSB_NPGDPLuxembourg</v>
      </c>
      <c r="E4537" s="51" t="s">
        <v>53</v>
      </c>
      <c r="F4537" s="51" t="s">
        <v>454</v>
      </c>
      <c r="G4537" s="51" t="s">
        <v>455</v>
      </c>
      <c r="H4537" s="51" t="s">
        <v>380</v>
      </c>
      <c r="I4537" s="51"/>
      <c r="J4537" s="51" t="s">
        <v>505</v>
      </c>
      <c r="K4537" s="51">
        <v>1.411</v>
      </c>
      <c r="L4537" s="51">
        <v>1.423</v>
      </c>
      <c r="M4537" s="51">
        <v>1.5109999999999999</v>
      </c>
      <c r="N4537" s="51">
        <v>1.1080000000000001</v>
      </c>
      <c r="O4537" s="51">
        <v>1.1499999999999999</v>
      </c>
      <c r="P4537" s="51">
        <v>0.67600000000000005</v>
      </c>
      <c r="Q4537" s="51">
        <v>2.4790000000000001</v>
      </c>
      <c r="R4537" s="51">
        <v>2.1960000000000002</v>
      </c>
      <c r="S4537" s="51">
        <v>-2.9420000000000002</v>
      </c>
      <c r="T4537" s="51">
        <v>-1.1599999999999999</v>
      </c>
      <c r="U4537" s="51">
        <v>2019</v>
      </c>
    </row>
    <row r="4538" spans="1:21" ht="15.5">
      <c r="A4538" s="51">
        <v>137</v>
      </c>
      <c r="B4538" s="51" t="s">
        <v>1261</v>
      </c>
      <c r="C4538" s="51" t="s">
        <v>457</v>
      </c>
      <c r="D4538" s="51" t="str">
        <f t="shared" si="70"/>
        <v>GGXONLBLuxembourg</v>
      </c>
      <c r="E4538" s="51" t="s">
        <v>53</v>
      </c>
      <c r="F4538" s="51" t="s">
        <v>458</v>
      </c>
      <c r="G4538" s="51" t="s">
        <v>459</v>
      </c>
      <c r="H4538" s="51" t="s">
        <v>342</v>
      </c>
      <c r="I4538" s="51" t="s">
        <v>343</v>
      </c>
      <c r="J4538" s="51" t="s">
        <v>1265</v>
      </c>
      <c r="K4538" s="51">
        <v>0.127</v>
      </c>
      <c r="L4538" s="51">
        <v>0.33200000000000002</v>
      </c>
      <c r="M4538" s="51">
        <v>0.55500000000000005</v>
      </c>
      <c r="N4538" s="51">
        <v>0.56699999999999995</v>
      </c>
      <c r="O4538" s="51">
        <v>0.95399999999999996</v>
      </c>
      <c r="P4538" s="51">
        <v>0.66200000000000003</v>
      </c>
      <c r="Q4538" s="51">
        <v>1.762</v>
      </c>
      <c r="R4538" s="51">
        <v>1.462</v>
      </c>
      <c r="S4538" s="51">
        <v>-2.5499999999999998</v>
      </c>
      <c r="T4538" s="51">
        <v>-1.1439999999999999</v>
      </c>
      <c r="U4538" s="51">
        <v>2019</v>
      </c>
    </row>
    <row r="4539" spans="1:21" ht="15.5">
      <c r="A4539" s="51">
        <v>137</v>
      </c>
      <c r="B4539" s="51" t="s">
        <v>1261</v>
      </c>
      <c r="C4539" s="51" t="s">
        <v>460</v>
      </c>
      <c r="D4539" s="51" t="str">
        <f t="shared" si="70"/>
        <v>GGXONLB_NGDPLuxembourg</v>
      </c>
      <c r="E4539" s="51" t="s">
        <v>53</v>
      </c>
      <c r="F4539" s="51" t="s">
        <v>458</v>
      </c>
      <c r="G4539" s="51" t="s">
        <v>459</v>
      </c>
      <c r="H4539" s="51" t="s">
        <v>392</v>
      </c>
      <c r="I4539" s="51"/>
      <c r="J4539" s="51" t="s">
        <v>461</v>
      </c>
      <c r="K4539" s="51">
        <v>0.28899999999999998</v>
      </c>
      <c r="L4539" s="51">
        <v>0.71399999999999997</v>
      </c>
      <c r="M4539" s="51">
        <v>1.113</v>
      </c>
      <c r="N4539" s="51">
        <v>1.089</v>
      </c>
      <c r="O4539" s="51">
        <v>1.7390000000000001</v>
      </c>
      <c r="P4539" s="51">
        <v>1.165</v>
      </c>
      <c r="Q4539" s="51">
        <v>2.9340000000000002</v>
      </c>
      <c r="R4539" s="51">
        <v>2.302</v>
      </c>
      <c r="S4539" s="51">
        <v>-3.976</v>
      </c>
      <c r="T4539" s="51">
        <v>-1.6579999999999999</v>
      </c>
      <c r="U4539" s="51">
        <v>2019</v>
      </c>
    </row>
    <row r="4540" spans="1:21" ht="15.5">
      <c r="A4540" s="51">
        <v>137</v>
      </c>
      <c r="B4540" s="51" t="s">
        <v>1261</v>
      </c>
      <c r="C4540" s="51" t="s">
        <v>462</v>
      </c>
      <c r="D4540" s="51" t="str">
        <f t="shared" si="70"/>
        <v>GGXWDNLuxembourg</v>
      </c>
      <c r="E4540" s="51" t="s">
        <v>53</v>
      </c>
      <c r="F4540" s="51" t="s">
        <v>463</v>
      </c>
      <c r="G4540" s="51" t="s">
        <v>464</v>
      </c>
      <c r="H4540" s="51" t="s">
        <v>342</v>
      </c>
      <c r="I4540" s="51" t="s">
        <v>343</v>
      </c>
      <c r="J4540" s="51" t="s">
        <v>1265</v>
      </c>
      <c r="K4540" s="51">
        <v>-4.7560000000000002</v>
      </c>
      <c r="L4540" s="51">
        <v>-4.3609999999999998</v>
      </c>
      <c r="M4540" s="51">
        <v>-5.6079999999999997</v>
      </c>
      <c r="N4540" s="51">
        <v>-6.5389999999999997</v>
      </c>
      <c r="O4540" s="51">
        <v>-6.5609999999999999</v>
      </c>
      <c r="P4540" s="51">
        <v>-6.625</v>
      </c>
      <c r="Q4540" s="51">
        <v>-6.7359999999999998</v>
      </c>
      <c r="R4540" s="51">
        <v>-5.351</v>
      </c>
      <c r="S4540" s="51">
        <v>-2.9329999999999998</v>
      </c>
      <c r="T4540" s="51">
        <v>-0.82099999999999995</v>
      </c>
      <c r="U4540" s="51">
        <v>2019</v>
      </c>
    </row>
    <row r="4541" spans="1:21" ht="15.5">
      <c r="A4541" s="51">
        <v>137</v>
      </c>
      <c r="B4541" s="51" t="s">
        <v>1261</v>
      </c>
      <c r="C4541" s="51" t="s">
        <v>465</v>
      </c>
      <c r="D4541" s="51" t="str">
        <f t="shared" si="70"/>
        <v>GGXWDN_NGDPLuxembourg</v>
      </c>
      <c r="E4541" s="51" t="s">
        <v>53</v>
      </c>
      <c r="F4541" s="51" t="s">
        <v>463</v>
      </c>
      <c r="G4541" s="51" t="s">
        <v>464</v>
      </c>
      <c r="H4541" s="51" t="s">
        <v>392</v>
      </c>
      <c r="I4541" s="51"/>
      <c r="J4541" s="51" t="s">
        <v>487</v>
      </c>
      <c r="K4541" s="51">
        <v>-10.78</v>
      </c>
      <c r="L4541" s="51">
        <v>-9.3780000000000001</v>
      </c>
      <c r="M4541" s="51">
        <v>-11.255000000000001</v>
      </c>
      <c r="N4541" s="51">
        <v>-12.558999999999999</v>
      </c>
      <c r="O4541" s="51">
        <v>-11.958</v>
      </c>
      <c r="P4541" s="51">
        <v>-11.661</v>
      </c>
      <c r="Q4541" s="51">
        <v>-11.217000000000001</v>
      </c>
      <c r="R4541" s="51">
        <v>-8.4250000000000007</v>
      </c>
      <c r="S4541" s="51">
        <v>-4.5730000000000004</v>
      </c>
      <c r="T4541" s="51">
        <v>-1.19</v>
      </c>
      <c r="U4541" s="51">
        <v>2019</v>
      </c>
    </row>
    <row r="4542" spans="1:21" ht="15.5">
      <c r="A4542" s="51">
        <v>137</v>
      </c>
      <c r="B4542" s="51" t="s">
        <v>1261</v>
      </c>
      <c r="C4542" s="51" t="s">
        <v>466</v>
      </c>
      <c r="D4542" s="51" t="str">
        <f t="shared" si="70"/>
        <v>GGXWDGLuxembourg</v>
      </c>
      <c r="E4542" s="51" t="s">
        <v>53</v>
      </c>
      <c r="F4542" s="51" t="s">
        <v>467</v>
      </c>
      <c r="G4542" s="51" t="s">
        <v>468</v>
      </c>
      <c r="H4542" s="51" t="s">
        <v>342</v>
      </c>
      <c r="I4542" s="51" t="s">
        <v>343</v>
      </c>
      <c r="J4542" s="51" t="s">
        <v>1265</v>
      </c>
      <c r="K4542" s="51">
        <v>9.7040000000000006</v>
      </c>
      <c r="L4542" s="51">
        <v>11.015000000000001</v>
      </c>
      <c r="M4542" s="51">
        <v>11.332000000000001</v>
      </c>
      <c r="N4542" s="51">
        <v>11.446999999999999</v>
      </c>
      <c r="O4542" s="51">
        <v>11.025</v>
      </c>
      <c r="P4542" s="51">
        <v>12.694000000000001</v>
      </c>
      <c r="Q4542" s="51">
        <v>12.583</v>
      </c>
      <c r="R4542" s="51">
        <v>13.968</v>
      </c>
      <c r="S4542" s="51">
        <v>16.385999999999999</v>
      </c>
      <c r="T4542" s="51">
        <v>18.498000000000001</v>
      </c>
      <c r="U4542" s="51">
        <v>2019</v>
      </c>
    </row>
    <row r="4543" spans="1:21" ht="15.5">
      <c r="A4543" s="51">
        <v>137</v>
      </c>
      <c r="B4543" s="51" t="s">
        <v>1261</v>
      </c>
      <c r="C4543" s="51" t="s">
        <v>469</v>
      </c>
      <c r="D4543" s="51" t="str">
        <f t="shared" si="70"/>
        <v>GGXWDG_NGDPLuxembourg</v>
      </c>
      <c r="E4543" s="51" t="s">
        <v>53</v>
      </c>
      <c r="F4543" s="51" t="s">
        <v>467</v>
      </c>
      <c r="G4543" s="51" t="s">
        <v>468</v>
      </c>
      <c r="H4543" s="51" t="s">
        <v>392</v>
      </c>
      <c r="I4543" s="51"/>
      <c r="J4543" s="51" t="s">
        <v>470</v>
      </c>
      <c r="K4543" s="51">
        <v>21.997</v>
      </c>
      <c r="L4543" s="51">
        <v>23.687000000000001</v>
      </c>
      <c r="M4543" s="51">
        <v>22.742999999999999</v>
      </c>
      <c r="N4543" s="51">
        <v>21.986000000000001</v>
      </c>
      <c r="O4543" s="51">
        <v>20.094000000000001</v>
      </c>
      <c r="P4543" s="51">
        <v>22.341999999999999</v>
      </c>
      <c r="Q4543" s="51">
        <v>20.952999999999999</v>
      </c>
      <c r="R4543" s="51">
        <v>21.991</v>
      </c>
      <c r="S4543" s="51">
        <v>25.545999999999999</v>
      </c>
      <c r="T4543" s="51">
        <v>26.806999999999999</v>
      </c>
      <c r="U4543" s="51">
        <v>2019</v>
      </c>
    </row>
    <row r="4544" spans="1:21" ht="15.5">
      <c r="A4544" s="51">
        <v>137</v>
      </c>
      <c r="B4544" s="51" t="s">
        <v>1261</v>
      </c>
      <c r="C4544" s="51" t="s">
        <v>471</v>
      </c>
      <c r="D4544" s="51" t="str">
        <f t="shared" si="70"/>
        <v>NGDP_FYLuxembourg</v>
      </c>
      <c r="E4544" s="51" t="s">
        <v>53</v>
      </c>
      <c r="F4544" s="51" t="s">
        <v>472</v>
      </c>
      <c r="G4544" s="51" t="s">
        <v>473</v>
      </c>
      <c r="H4544" s="51" t="s">
        <v>342</v>
      </c>
      <c r="I4544" s="51" t="s">
        <v>343</v>
      </c>
      <c r="J4544" s="51" t="s">
        <v>1265</v>
      </c>
      <c r="K4544" s="51">
        <v>44.112000000000002</v>
      </c>
      <c r="L4544" s="51">
        <v>46.499000000000002</v>
      </c>
      <c r="M4544" s="51">
        <v>49.823999999999998</v>
      </c>
      <c r="N4544" s="51">
        <v>52.066000000000003</v>
      </c>
      <c r="O4544" s="51">
        <v>54.866999999999997</v>
      </c>
      <c r="P4544" s="51">
        <v>56.814</v>
      </c>
      <c r="Q4544" s="51">
        <v>60.052999999999997</v>
      </c>
      <c r="R4544" s="51">
        <v>63.515999999999998</v>
      </c>
      <c r="S4544" s="51">
        <v>64.143000000000001</v>
      </c>
      <c r="T4544" s="51">
        <v>69.004000000000005</v>
      </c>
      <c r="U4544" s="51">
        <v>2019</v>
      </c>
    </row>
    <row r="4545" spans="1:21" ht="15.5">
      <c r="A4545" s="51">
        <v>137</v>
      </c>
      <c r="B4545" s="51" t="s">
        <v>1261</v>
      </c>
      <c r="C4545" s="51" t="s">
        <v>474</v>
      </c>
      <c r="D4545" s="51" t="str">
        <f t="shared" si="70"/>
        <v>BCALuxembourg</v>
      </c>
      <c r="E4545" s="51" t="s">
        <v>53</v>
      </c>
      <c r="F4545" s="51" t="s">
        <v>475</v>
      </c>
      <c r="G4545" s="51" t="s">
        <v>476</v>
      </c>
      <c r="H4545" s="51" t="s">
        <v>352</v>
      </c>
      <c r="I4545" s="51" t="s">
        <v>343</v>
      </c>
      <c r="J4545" s="51" t="s">
        <v>1266</v>
      </c>
      <c r="K4545" s="51">
        <v>3.2010000000000001</v>
      </c>
      <c r="L4545" s="51">
        <v>3.3420000000000001</v>
      </c>
      <c r="M4545" s="51">
        <v>3.411</v>
      </c>
      <c r="N4545" s="51">
        <v>2.9289999999999998</v>
      </c>
      <c r="O4545" s="51">
        <v>2.9990000000000001</v>
      </c>
      <c r="P4545" s="51">
        <v>3.1459999999999999</v>
      </c>
      <c r="Q4545" s="51">
        <v>3.3759999999999999</v>
      </c>
      <c r="R4545" s="51">
        <v>3.2490000000000001</v>
      </c>
      <c r="S4545" s="51">
        <v>3.218</v>
      </c>
      <c r="T4545" s="51">
        <v>4.13</v>
      </c>
      <c r="U4545" s="51">
        <v>2019</v>
      </c>
    </row>
    <row r="4546" spans="1:21" ht="15.5">
      <c r="A4546" s="51">
        <v>137</v>
      </c>
      <c r="B4546" s="51" t="s">
        <v>1261</v>
      </c>
      <c r="C4546" s="51" t="s">
        <v>478</v>
      </c>
      <c r="D4546" s="51" t="str">
        <f t="shared" si="70"/>
        <v>BCA_NGDPDLuxembourg</v>
      </c>
      <c r="E4546" s="51" t="s">
        <v>53</v>
      </c>
      <c r="F4546" s="51" t="s">
        <v>475</v>
      </c>
      <c r="G4546" s="51" t="s">
        <v>476</v>
      </c>
      <c r="H4546" s="51" t="s">
        <v>392</v>
      </c>
      <c r="I4546" s="51"/>
      <c r="J4546" s="51" t="s">
        <v>479</v>
      </c>
      <c r="K4546" s="51">
        <v>5.6449999999999996</v>
      </c>
      <c r="L4546" s="51">
        <v>5.4109999999999996</v>
      </c>
      <c r="M4546" s="51">
        <v>5.1520000000000001</v>
      </c>
      <c r="N4546" s="51">
        <v>5.07</v>
      </c>
      <c r="O4546" s="51">
        <v>4.9390000000000001</v>
      </c>
      <c r="P4546" s="51">
        <v>4.9039999999999999</v>
      </c>
      <c r="Q4546" s="51">
        <v>4.7569999999999997</v>
      </c>
      <c r="R4546" s="51">
        <v>4.569</v>
      </c>
      <c r="S4546" s="51">
        <v>4.3959999999999999</v>
      </c>
      <c r="T4546" s="51">
        <v>4.9119999999999999</v>
      </c>
      <c r="U4546" s="51">
        <v>2019</v>
      </c>
    </row>
    <row r="4547" spans="1:21" ht="15.5">
      <c r="A4547" s="51">
        <v>546</v>
      </c>
      <c r="B4547" s="51" t="s">
        <v>1267</v>
      </c>
      <c r="C4547" s="51" t="s">
        <v>338</v>
      </c>
      <c r="D4547" s="51" t="str">
        <f t="shared" ref="D4547:D4610" si="71">C4547&amp;E4547</f>
        <v>NGDP_RMacao SAR</v>
      </c>
      <c r="E4547" s="51" t="s">
        <v>1268</v>
      </c>
      <c r="F4547" s="51" t="s">
        <v>340</v>
      </c>
      <c r="G4547" s="51" t="s">
        <v>341</v>
      </c>
      <c r="H4547" s="51" t="s">
        <v>342</v>
      </c>
      <c r="I4547" s="51" t="s">
        <v>343</v>
      </c>
      <c r="J4547" s="51" t="s">
        <v>1269</v>
      </c>
      <c r="K4547" s="51">
        <v>450.69200000000001</v>
      </c>
      <c r="L4547" s="51">
        <v>499.15499999999997</v>
      </c>
      <c r="M4547" s="51">
        <v>488.93099999999998</v>
      </c>
      <c r="N4547" s="51">
        <v>383.846</v>
      </c>
      <c r="O4547" s="51">
        <v>381.25700000000001</v>
      </c>
      <c r="P4547" s="51">
        <v>419.315</v>
      </c>
      <c r="Q4547" s="51">
        <v>446.42899999999997</v>
      </c>
      <c r="R4547" s="51">
        <v>434.69299999999998</v>
      </c>
      <c r="S4547" s="51">
        <v>189.934</v>
      </c>
      <c r="T4547" s="51">
        <v>306.21100000000001</v>
      </c>
      <c r="U4547" s="51">
        <v>2020</v>
      </c>
    </row>
    <row r="4548" spans="1:21" ht="15.5">
      <c r="A4548" s="51">
        <v>546</v>
      </c>
      <c r="B4548" s="51" t="s">
        <v>1267</v>
      </c>
      <c r="C4548" s="51" t="s">
        <v>345</v>
      </c>
      <c r="D4548" s="51" t="str">
        <f t="shared" si="71"/>
        <v>NGDP_RPCHMacao SAR</v>
      </c>
      <c r="E4548" s="51" t="s">
        <v>1268</v>
      </c>
      <c r="F4548" s="51" t="s">
        <v>340</v>
      </c>
      <c r="G4548" s="51" t="s">
        <v>346</v>
      </c>
      <c r="H4548" s="51" t="s">
        <v>347</v>
      </c>
      <c r="I4548" s="51"/>
      <c r="J4548" s="51" t="s">
        <v>348</v>
      </c>
      <c r="K4548" s="51">
        <v>9.2420000000000009</v>
      </c>
      <c r="L4548" s="51">
        <v>10.753</v>
      </c>
      <c r="M4548" s="51">
        <v>-2.048</v>
      </c>
      <c r="N4548" s="51">
        <v>-21.492999999999999</v>
      </c>
      <c r="O4548" s="51">
        <v>-0.67400000000000004</v>
      </c>
      <c r="P4548" s="51">
        <v>9.9819999999999993</v>
      </c>
      <c r="Q4548" s="51">
        <v>6.4660000000000002</v>
      </c>
      <c r="R4548" s="51">
        <v>-2.629</v>
      </c>
      <c r="S4548" s="51">
        <v>-56.305999999999997</v>
      </c>
      <c r="T4548" s="51">
        <v>61.22</v>
      </c>
      <c r="U4548" s="51">
        <v>2020</v>
      </c>
    </row>
    <row r="4549" spans="1:21" ht="15.5">
      <c r="A4549" s="51">
        <v>546</v>
      </c>
      <c r="B4549" s="51" t="s">
        <v>1267</v>
      </c>
      <c r="C4549" s="51" t="s">
        <v>349</v>
      </c>
      <c r="D4549" s="51" t="str">
        <f t="shared" si="71"/>
        <v>NGDPMacao SAR</v>
      </c>
      <c r="E4549" s="51" t="s">
        <v>1268</v>
      </c>
      <c r="F4549" s="51" t="s">
        <v>155</v>
      </c>
      <c r="G4549" s="51" t="s">
        <v>350</v>
      </c>
      <c r="H4549" s="51" t="s">
        <v>342</v>
      </c>
      <c r="I4549" s="51" t="s">
        <v>343</v>
      </c>
      <c r="J4549" s="51" t="s">
        <v>1269</v>
      </c>
      <c r="K4549" s="51">
        <v>345.08</v>
      </c>
      <c r="L4549" s="51">
        <v>411.738</v>
      </c>
      <c r="M4549" s="51">
        <v>438.51600000000002</v>
      </c>
      <c r="N4549" s="51">
        <v>359.80599999999998</v>
      </c>
      <c r="O4549" s="51">
        <v>360.46</v>
      </c>
      <c r="P4549" s="51">
        <v>404.96600000000001</v>
      </c>
      <c r="Q4549" s="51">
        <v>446.42899999999997</v>
      </c>
      <c r="R4549" s="51">
        <v>445.11900000000003</v>
      </c>
      <c r="S4549" s="51">
        <v>194.398</v>
      </c>
      <c r="T4549" s="51">
        <v>314.34800000000001</v>
      </c>
      <c r="U4549" s="51">
        <v>2020</v>
      </c>
    </row>
    <row r="4550" spans="1:21" ht="15.5">
      <c r="A4550" s="51">
        <v>546</v>
      </c>
      <c r="B4550" s="51" t="s">
        <v>1267</v>
      </c>
      <c r="C4550" s="51" t="s">
        <v>157</v>
      </c>
      <c r="D4550" s="51" t="str">
        <f t="shared" si="71"/>
        <v>NGDPDMacao SAR</v>
      </c>
      <c r="E4550" s="51" t="s">
        <v>1268</v>
      </c>
      <c r="F4550" s="51" t="s">
        <v>155</v>
      </c>
      <c r="G4550" s="51" t="s">
        <v>351</v>
      </c>
      <c r="H4550" s="51" t="s">
        <v>352</v>
      </c>
      <c r="I4550" s="51" t="s">
        <v>343</v>
      </c>
      <c r="J4550" s="51" t="s">
        <v>353</v>
      </c>
      <c r="K4550" s="51">
        <v>43.19</v>
      </c>
      <c r="L4550" s="51">
        <v>51.536000000000001</v>
      </c>
      <c r="M4550" s="51">
        <v>54.902999999999999</v>
      </c>
      <c r="N4550" s="51">
        <v>45.06</v>
      </c>
      <c r="O4550" s="51">
        <v>45.085000000000001</v>
      </c>
      <c r="P4550" s="51">
        <v>50.457000000000001</v>
      </c>
      <c r="Q4550" s="51">
        <v>55.302999999999997</v>
      </c>
      <c r="R4550" s="51">
        <v>55.154000000000003</v>
      </c>
      <c r="S4550" s="51">
        <v>24.332999999999998</v>
      </c>
      <c r="T4550" s="51">
        <v>39.448999999999998</v>
      </c>
      <c r="U4550" s="51">
        <v>2020</v>
      </c>
    </row>
    <row r="4551" spans="1:21" ht="15.5">
      <c r="A4551" s="51">
        <v>546</v>
      </c>
      <c r="B4551" s="51" t="s">
        <v>1267</v>
      </c>
      <c r="C4551" s="51" t="s">
        <v>354</v>
      </c>
      <c r="D4551" s="51" t="str">
        <f t="shared" si="71"/>
        <v>PPPGDPMacao SAR</v>
      </c>
      <c r="E4551" s="51" t="s">
        <v>1268</v>
      </c>
      <c r="F4551" s="51" t="s">
        <v>155</v>
      </c>
      <c r="G4551" s="51" t="s">
        <v>355</v>
      </c>
      <c r="H4551" s="51" t="s">
        <v>356</v>
      </c>
      <c r="I4551" s="51" t="s">
        <v>343</v>
      </c>
      <c r="J4551" s="51" t="s">
        <v>353</v>
      </c>
      <c r="K4551" s="51">
        <v>75.587999999999994</v>
      </c>
      <c r="L4551" s="51">
        <v>88.662999999999997</v>
      </c>
      <c r="M4551" s="51">
        <v>90.216999999999999</v>
      </c>
      <c r="N4551" s="51">
        <v>70.042000000000002</v>
      </c>
      <c r="O4551" s="51">
        <v>70.432000000000002</v>
      </c>
      <c r="P4551" s="51">
        <v>78.558999999999997</v>
      </c>
      <c r="Q4551" s="51">
        <v>85.647000000000006</v>
      </c>
      <c r="R4551" s="51">
        <v>84.884</v>
      </c>
      <c r="S4551" s="51">
        <v>37.539000000000001</v>
      </c>
      <c r="T4551" s="51">
        <v>61.622999999999998</v>
      </c>
      <c r="U4551" s="51">
        <v>2020</v>
      </c>
    </row>
    <row r="4552" spans="1:21" ht="15.5">
      <c r="A4552" s="51">
        <v>546</v>
      </c>
      <c r="B4552" s="51" t="s">
        <v>1267</v>
      </c>
      <c r="C4552" s="51" t="s">
        <v>357</v>
      </c>
      <c r="D4552" s="51" t="str">
        <f t="shared" si="71"/>
        <v>NGDP_DMacao SAR</v>
      </c>
      <c r="E4552" s="51" t="s">
        <v>1268</v>
      </c>
      <c r="F4552" s="51" t="s">
        <v>358</v>
      </c>
      <c r="G4552" s="51" t="s">
        <v>359</v>
      </c>
      <c r="H4552" s="51" t="s">
        <v>360</v>
      </c>
      <c r="I4552" s="51"/>
      <c r="J4552" s="51" t="s">
        <v>361</v>
      </c>
      <c r="K4552" s="51">
        <v>76.566999999999993</v>
      </c>
      <c r="L4552" s="51">
        <v>82.486999999999995</v>
      </c>
      <c r="M4552" s="51">
        <v>89.688999999999993</v>
      </c>
      <c r="N4552" s="51">
        <v>93.736999999999995</v>
      </c>
      <c r="O4552" s="51">
        <v>94.545000000000002</v>
      </c>
      <c r="P4552" s="51">
        <v>96.578000000000003</v>
      </c>
      <c r="Q4552" s="51">
        <v>100</v>
      </c>
      <c r="R4552" s="51">
        <v>102.398</v>
      </c>
      <c r="S4552" s="51">
        <v>102.35</v>
      </c>
      <c r="T4552" s="51">
        <v>102.657</v>
      </c>
      <c r="U4552" s="51">
        <v>2020</v>
      </c>
    </row>
    <row r="4553" spans="1:21" ht="15.5">
      <c r="A4553" s="51">
        <v>546</v>
      </c>
      <c r="B4553" s="51" t="s">
        <v>1267</v>
      </c>
      <c r="C4553" s="51" t="s">
        <v>362</v>
      </c>
      <c r="D4553" s="51" t="str">
        <f t="shared" si="71"/>
        <v>NGDPRPCMacao SAR</v>
      </c>
      <c r="E4553" s="51" t="s">
        <v>1268</v>
      </c>
      <c r="F4553" s="51" t="s">
        <v>363</v>
      </c>
      <c r="G4553" s="51" t="s">
        <v>364</v>
      </c>
      <c r="H4553" s="51" t="s">
        <v>342</v>
      </c>
      <c r="I4553" s="51" t="s">
        <v>333</v>
      </c>
      <c r="J4553" s="51" t="s">
        <v>365</v>
      </c>
      <c r="K4553" s="51">
        <v>774384.88</v>
      </c>
      <c r="L4553" s="51">
        <v>821654.32</v>
      </c>
      <c r="M4553" s="51">
        <v>768517.76</v>
      </c>
      <c r="N4553" s="51">
        <v>593453.93000000005</v>
      </c>
      <c r="O4553" s="51">
        <v>591187.78</v>
      </c>
      <c r="P4553" s="51">
        <v>642037.97</v>
      </c>
      <c r="Q4553" s="51">
        <v>668907.69999999995</v>
      </c>
      <c r="R4553" s="51">
        <v>639630.67000000004</v>
      </c>
      <c r="S4553" s="51">
        <v>283735.13</v>
      </c>
      <c r="T4553" s="51">
        <v>450233.68</v>
      </c>
      <c r="U4553" s="51">
        <v>2019</v>
      </c>
    </row>
    <row r="4554" spans="1:21" ht="15.5">
      <c r="A4554" s="51">
        <v>546</v>
      </c>
      <c r="B4554" s="51" t="s">
        <v>1267</v>
      </c>
      <c r="C4554" s="51" t="s">
        <v>366</v>
      </c>
      <c r="D4554" s="51" t="str">
        <f t="shared" si="71"/>
        <v>NGDPRPPPPCMacao SAR</v>
      </c>
      <c r="E4554" s="51" t="s">
        <v>1268</v>
      </c>
      <c r="F4554" s="51" t="s">
        <v>363</v>
      </c>
      <c r="G4554" s="51" t="s">
        <v>367</v>
      </c>
      <c r="H4554" s="51" t="s">
        <v>368</v>
      </c>
      <c r="I4554" s="51" t="s">
        <v>333</v>
      </c>
      <c r="J4554" s="51" t="s">
        <v>365</v>
      </c>
      <c r="K4554" s="51">
        <v>145081.96</v>
      </c>
      <c r="L4554" s="51">
        <v>153937.95000000001</v>
      </c>
      <c r="M4554" s="51">
        <v>143982.75</v>
      </c>
      <c r="N4554" s="51">
        <v>111184.32000000001</v>
      </c>
      <c r="O4554" s="51">
        <v>110759.76</v>
      </c>
      <c r="P4554" s="51">
        <v>120286.6</v>
      </c>
      <c r="Q4554" s="51">
        <v>125320.68</v>
      </c>
      <c r="R4554" s="51">
        <v>119835.59</v>
      </c>
      <c r="S4554" s="51">
        <v>53158.13</v>
      </c>
      <c r="T4554" s="51">
        <v>84351.83</v>
      </c>
      <c r="U4554" s="51">
        <v>2019</v>
      </c>
    </row>
    <row r="4555" spans="1:21" ht="15.5">
      <c r="A4555" s="51">
        <v>546</v>
      </c>
      <c r="B4555" s="51" t="s">
        <v>1267</v>
      </c>
      <c r="C4555" s="51" t="s">
        <v>369</v>
      </c>
      <c r="D4555" s="51" t="str">
        <f t="shared" si="71"/>
        <v>NGDPPCMacao SAR</v>
      </c>
      <c r="E4555" s="51" t="s">
        <v>1268</v>
      </c>
      <c r="F4555" s="51" t="s">
        <v>370</v>
      </c>
      <c r="G4555" s="51" t="s">
        <v>371</v>
      </c>
      <c r="H4555" s="51" t="s">
        <v>342</v>
      </c>
      <c r="I4555" s="51" t="s">
        <v>333</v>
      </c>
      <c r="J4555" s="51" t="s">
        <v>372</v>
      </c>
      <c r="K4555" s="51">
        <v>592920.96</v>
      </c>
      <c r="L4555" s="51">
        <v>677758.03</v>
      </c>
      <c r="M4555" s="51">
        <v>689273.81</v>
      </c>
      <c r="N4555" s="51">
        <v>556286.32999999996</v>
      </c>
      <c r="O4555" s="51">
        <v>558939.37</v>
      </c>
      <c r="P4555" s="51">
        <v>620067.37</v>
      </c>
      <c r="Q4555" s="51">
        <v>668907.69999999995</v>
      </c>
      <c r="R4555" s="51">
        <v>654972.04</v>
      </c>
      <c r="S4555" s="51">
        <v>290403.73</v>
      </c>
      <c r="T4555" s="51">
        <v>462197.89</v>
      </c>
      <c r="U4555" s="51">
        <v>2019</v>
      </c>
    </row>
    <row r="4556" spans="1:21" ht="15.5">
      <c r="A4556" s="51">
        <v>546</v>
      </c>
      <c r="B4556" s="51" t="s">
        <v>1267</v>
      </c>
      <c r="C4556" s="51" t="s">
        <v>373</v>
      </c>
      <c r="D4556" s="51" t="str">
        <f t="shared" si="71"/>
        <v>NGDPDPCMacao SAR</v>
      </c>
      <c r="E4556" s="51" t="s">
        <v>1268</v>
      </c>
      <c r="F4556" s="51" t="s">
        <v>370</v>
      </c>
      <c r="G4556" s="51" t="s">
        <v>374</v>
      </c>
      <c r="H4556" s="51" t="s">
        <v>352</v>
      </c>
      <c r="I4556" s="51" t="s">
        <v>333</v>
      </c>
      <c r="J4556" s="51" t="s">
        <v>372</v>
      </c>
      <c r="K4556" s="51">
        <v>74209.14</v>
      </c>
      <c r="L4556" s="51">
        <v>84833.69</v>
      </c>
      <c r="M4556" s="51">
        <v>86298.09</v>
      </c>
      <c r="N4556" s="51">
        <v>69666.75</v>
      </c>
      <c r="O4556" s="51">
        <v>69910.52</v>
      </c>
      <c r="P4556" s="51">
        <v>77257.33</v>
      </c>
      <c r="Q4556" s="51">
        <v>82862.880000000005</v>
      </c>
      <c r="R4556" s="51">
        <v>81156.61</v>
      </c>
      <c r="S4556" s="51">
        <v>36350.160000000003</v>
      </c>
      <c r="T4556" s="51">
        <v>58003.7</v>
      </c>
      <c r="U4556" s="51">
        <v>2019</v>
      </c>
    </row>
    <row r="4557" spans="1:21" ht="15.5">
      <c r="A4557" s="51">
        <v>546</v>
      </c>
      <c r="B4557" s="51" t="s">
        <v>1267</v>
      </c>
      <c r="C4557" s="51" t="s">
        <v>375</v>
      </c>
      <c r="D4557" s="51" t="str">
        <f t="shared" si="71"/>
        <v>PPPPCMacao SAR</v>
      </c>
      <c r="E4557" s="51" t="s">
        <v>1268</v>
      </c>
      <c r="F4557" s="51" t="s">
        <v>370</v>
      </c>
      <c r="G4557" s="51" t="s">
        <v>376</v>
      </c>
      <c r="H4557" s="51" t="s">
        <v>356</v>
      </c>
      <c r="I4557" s="51" t="s">
        <v>333</v>
      </c>
      <c r="J4557" s="51" t="s">
        <v>372</v>
      </c>
      <c r="K4557" s="51">
        <v>129875.83</v>
      </c>
      <c r="L4557" s="51">
        <v>145946.79</v>
      </c>
      <c r="M4557" s="51">
        <v>141806.57</v>
      </c>
      <c r="N4557" s="51">
        <v>108289.62</v>
      </c>
      <c r="O4557" s="51">
        <v>109213.62</v>
      </c>
      <c r="P4557" s="51">
        <v>120286.6</v>
      </c>
      <c r="Q4557" s="51">
        <v>128329.59</v>
      </c>
      <c r="R4557" s="51">
        <v>124903.51</v>
      </c>
      <c r="S4557" s="51">
        <v>56077.88</v>
      </c>
      <c r="T4557" s="51">
        <v>90606.47</v>
      </c>
      <c r="U4557" s="51">
        <v>2019</v>
      </c>
    </row>
    <row r="4558" spans="1:21" ht="15.5">
      <c r="A4558" s="51">
        <v>546</v>
      </c>
      <c r="B4558" s="51" t="s">
        <v>1267</v>
      </c>
      <c r="C4558" s="51" t="s">
        <v>377</v>
      </c>
      <c r="D4558" s="51" t="str">
        <f t="shared" si="71"/>
        <v>NGAP_NPGDPMacao SAR</v>
      </c>
      <c r="E4558" s="51" t="s">
        <v>1268</v>
      </c>
      <c r="F4558" s="51" t="s">
        <v>378</v>
      </c>
      <c r="G4558" s="51" t="s">
        <v>379</v>
      </c>
      <c r="H4558" s="51" t="s">
        <v>380</v>
      </c>
      <c r="I4558" s="51"/>
      <c r="J4558" s="51"/>
      <c r="K4558" s="51"/>
      <c r="L4558" s="51"/>
      <c r="M4558" s="51"/>
      <c r="N4558" s="51"/>
      <c r="O4558" s="51"/>
      <c r="P4558" s="51"/>
      <c r="Q4558" s="51"/>
      <c r="R4558" s="51"/>
      <c r="S4558" s="51"/>
      <c r="T4558" s="51"/>
      <c r="U4558" s="51"/>
    </row>
    <row r="4559" spans="1:21" ht="15.5">
      <c r="A4559" s="51">
        <v>546</v>
      </c>
      <c r="B4559" s="51" t="s">
        <v>1267</v>
      </c>
      <c r="C4559" s="51" t="s">
        <v>381</v>
      </c>
      <c r="D4559" s="51" t="str">
        <f t="shared" si="71"/>
        <v>PPPSHMacao SAR</v>
      </c>
      <c r="E4559" s="51" t="s">
        <v>1268</v>
      </c>
      <c r="F4559" s="51" t="s">
        <v>382</v>
      </c>
      <c r="G4559" s="51" t="s">
        <v>383</v>
      </c>
      <c r="H4559" s="51" t="s">
        <v>384</v>
      </c>
      <c r="I4559" s="51"/>
      <c r="J4559" s="51" t="s">
        <v>353</v>
      </c>
      <c r="K4559" s="51">
        <v>7.4999999999999997E-2</v>
      </c>
      <c r="L4559" s="51">
        <v>8.4000000000000005E-2</v>
      </c>
      <c r="M4559" s="51">
        <v>8.3000000000000004E-2</v>
      </c>
      <c r="N4559" s="51">
        <v>6.3E-2</v>
      </c>
      <c r="O4559" s="51">
        <v>6.0999999999999999E-2</v>
      </c>
      <c r="P4559" s="51">
        <v>6.5000000000000002E-2</v>
      </c>
      <c r="Q4559" s="51">
        <v>6.6000000000000003E-2</v>
      </c>
      <c r="R4559" s="51">
        <v>6.3E-2</v>
      </c>
      <c r="S4559" s="51">
        <v>2.9000000000000001E-2</v>
      </c>
      <c r="T4559" s="51">
        <v>4.2999999999999997E-2</v>
      </c>
      <c r="U4559" s="51">
        <v>2020</v>
      </c>
    </row>
    <row r="4560" spans="1:21" ht="15.5">
      <c r="A4560" s="51">
        <v>546</v>
      </c>
      <c r="B4560" s="51" t="s">
        <v>1267</v>
      </c>
      <c r="C4560" s="51" t="s">
        <v>385</v>
      </c>
      <c r="D4560" s="51" t="str">
        <f t="shared" si="71"/>
        <v>PPPEXMacao SAR</v>
      </c>
      <c r="E4560" s="51" t="s">
        <v>1268</v>
      </c>
      <c r="F4560" s="51" t="s">
        <v>386</v>
      </c>
      <c r="G4560" s="51" t="s">
        <v>387</v>
      </c>
      <c r="H4560" s="51" t="s">
        <v>388</v>
      </c>
      <c r="I4560" s="51"/>
      <c r="J4560" s="51" t="s">
        <v>353</v>
      </c>
      <c r="K4560" s="51">
        <v>4.5650000000000004</v>
      </c>
      <c r="L4560" s="51">
        <v>4.6440000000000001</v>
      </c>
      <c r="M4560" s="51">
        <v>4.8609999999999998</v>
      </c>
      <c r="N4560" s="51">
        <v>5.1369999999999996</v>
      </c>
      <c r="O4560" s="51">
        <v>5.1180000000000003</v>
      </c>
      <c r="P4560" s="51">
        <v>5.1550000000000002</v>
      </c>
      <c r="Q4560" s="51">
        <v>5.2119999999999997</v>
      </c>
      <c r="R4560" s="51">
        <v>5.2439999999999998</v>
      </c>
      <c r="S4560" s="51">
        <v>5.1790000000000003</v>
      </c>
      <c r="T4560" s="51">
        <v>5.101</v>
      </c>
      <c r="U4560" s="51">
        <v>2020</v>
      </c>
    </row>
    <row r="4561" spans="1:21" ht="15.5">
      <c r="A4561" s="51">
        <v>546</v>
      </c>
      <c r="B4561" s="51" t="s">
        <v>1267</v>
      </c>
      <c r="C4561" s="51" t="s">
        <v>389</v>
      </c>
      <c r="D4561" s="51" t="str">
        <f t="shared" si="71"/>
        <v>NID_NGDPMacao SAR</v>
      </c>
      <c r="E4561" s="51" t="s">
        <v>1268</v>
      </c>
      <c r="F4561" s="51" t="s">
        <v>390</v>
      </c>
      <c r="G4561" s="51" t="s">
        <v>391</v>
      </c>
      <c r="H4561" s="51" t="s">
        <v>392</v>
      </c>
      <c r="I4561" s="51"/>
      <c r="J4561" s="51" t="s">
        <v>1269</v>
      </c>
      <c r="K4561" s="51">
        <v>14.647</v>
      </c>
      <c r="L4561" s="51">
        <v>14.069000000000001</v>
      </c>
      <c r="M4561" s="51">
        <v>19.795999999999999</v>
      </c>
      <c r="N4561" s="51">
        <v>25.33</v>
      </c>
      <c r="O4561" s="51">
        <v>21.84</v>
      </c>
      <c r="P4561" s="51">
        <v>19.555</v>
      </c>
      <c r="Q4561" s="51">
        <v>17.213000000000001</v>
      </c>
      <c r="R4561" s="51">
        <v>14.12</v>
      </c>
      <c r="S4561" s="51">
        <v>27.605</v>
      </c>
      <c r="T4561" s="51">
        <v>19.242000000000001</v>
      </c>
      <c r="U4561" s="51">
        <v>2020</v>
      </c>
    </row>
    <row r="4562" spans="1:21" ht="15.5">
      <c r="A4562" s="51">
        <v>546</v>
      </c>
      <c r="B4562" s="51" t="s">
        <v>1267</v>
      </c>
      <c r="C4562" s="51" t="s">
        <v>393</v>
      </c>
      <c r="D4562" s="51" t="str">
        <f t="shared" si="71"/>
        <v>NGSD_NGDPMacao SAR</v>
      </c>
      <c r="E4562" s="51" t="s">
        <v>1268</v>
      </c>
      <c r="F4562" s="51" t="s">
        <v>394</v>
      </c>
      <c r="G4562" s="51" t="s">
        <v>395</v>
      </c>
      <c r="H4562" s="51" t="s">
        <v>392</v>
      </c>
      <c r="I4562" s="51"/>
      <c r="J4562" s="51"/>
      <c r="K4562" s="51"/>
      <c r="L4562" s="51"/>
      <c r="M4562" s="51"/>
      <c r="N4562" s="51"/>
      <c r="O4562" s="51"/>
      <c r="P4562" s="51"/>
      <c r="Q4562" s="51"/>
      <c r="R4562" s="51"/>
      <c r="S4562" s="51"/>
      <c r="T4562" s="51"/>
      <c r="U4562" s="51"/>
    </row>
    <row r="4563" spans="1:21" ht="15.5">
      <c r="A4563" s="51">
        <v>546</v>
      </c>
      <c r="B4563" s="51" t="s">
        <v>1267</v>
      </c>
      <c r="C4563" s="51" t="s">
        <v>396</v>
      </c>
      <c r="D4563" s="51" t="str">
        <f t="shared" si="71"/>
        <v>PCPIMacao SAR</v>
      </c>
      <c r="E4563" s="51" t="s">
        <v>1268</v>
      </c>
      <c r="F4563" s="51" t="s">
        <v>397</v>
      </c>
      <c r="G4563" s="51" t="s">
        <v>398</v>
      </c>
      <c r="H4563" s="51" t="s">
        <v>360</v>
      </c>
      <c r="I4563" s="51"/>
      <c r="J4563" s="51" t="s">
        <v>1270</v>
      </c>
      <c r="K4563" s="51">
        <v>116.77200000000001</v>
      </c>
      <c r="L4563" s="51">
        <v>123.19499999999999</v>
      </c>
      <c r="M4563" s="51">
        <v>130.64599999999999</v>
      </c>
      <c r="N4563" s="51">
        <v>136.60400000000001</v>
      </c>
      <c r="O4563" s="51">
        <v>139.84</v>
      </c>
      <c r="P4563" s="51">
        <v>141.55799999999999</v>
      </c>
      <c r="Q4563" s="51">
        <v>145.81100000000001</v>
      </c>
      <c r="R4563" s="51">
        <v>149.82300000000001</v>
      </c>
      <c r="S4563" s="51">
        <v>151.03899999999999</v>
      </c>
      <c r="T4563" s="51">
        <v>153.154</v>
      </c>
      <c r="U4563" s="51">
        <v>2020</v>
      </c>
    </row>
    <row r="4564" spans="1:21" ht="15.5">
      <c r="A4564" s="51">
        <v>546</v>
      </c>
      <c r="B4564" s="51" t="s">
        <v>1267</v>
      </c>
      <c r="C4564" s="51" t="s">
        <v>400</v>
      </c>
      <c r="D4564" s="51" t="str">
        <f t="shared" si="71"/>
        <v>PCPIPCHMacao SAR</v>
      </c>
      <c r="E4564" s="51" t="s">
        <v>1268</v>
      </c>
      <c r="F4564" s="51" t="s">
        <v>397</v>
      </c>
      <c r="G4564" s="51" t="s">
        <v>401</v>
      </c>
      <c r="H4564" s="51" t="s">
        <v>347</v>
      </c>
      <c r="I4564" s="51"/>
      <c r="J4564" s="51" t="s">
        <v>402</v>
      </c>
      <c r="K4564" s="51">
        <v>6.1070000000000002</v>
      </c>
      <c r="L4564" s="51">
        <v>5.5010000000000003</v>
      </c>
      <c r="M4564" s="51">
        <v>6.048</v>
      </c>
      <c r="N4564" s="51">
        <v>4.5609999999999999</v>
      </c>
      <c r="O4564" s="51">
        <v>2.3690000000000002</v>
      </c>
      <c r="P4564" s="51">
        <v>1.228</v>
      </c>
      <c r="Q4564" s="51">
        <v>3.004</v>
      </c>
      <c r="R4564" s="51">
        <v>2.7519999999999998</v>
      </c>
      <c r="S4564" s="51">
        <v>0.81100000000000005</v>
      </c>
      <c r="T4564" s="51">
        <v>1.4</v>
      </c>
      <c r="U4564" s="51">
        <v>2020</v>
      </c>
    </row>
    <row r="4565" spans="1:21" ht="15.5">
      <c r="A4565" s="51">
        <v>546</v>
      </c>
      <c r="B4565" s="51" t="s">
        <v>1267</v>
      </c>
      <c r="C4565" s="51" t="s">
        <v>403</v>
      </c>
      <c r="D4565" s="51" t="str">
        <f t="shared" si="71"/>
        <v>PCPIEMacao SAR</v>
      </c>
      <c r="E4565" s="51" t="s">
        <v>1268</v>
      </c>
      <c r="F4565" s="51" t="s">
        <v>404</v>
      </c>
      <c r="G4565" s="51" t="s">
        <v>405</v>
      </c>
      <c r="H4565" s="51" t="s">
        <v>360</v>
      </c>
      <c r="I4565" s="51"/>
      <c r="J4565" s="51" t="s">
        <v>1270</v>
      </c>
      <c r="K4565" s="51">
        <v>119.738</v>
      </c>
      <c r="L4565" s="51">
        <v>126.583</v>
      </c>
      <c r="M4565" s="51">
        <v>133.66399999999999</v>
      </c>
      <c r="N4565" s="51">
        <v>138.654</v>
      </c>
      <c r="O4565" s="51">
        <v>140.65600000000001</v>
      </c>
      <c r="P4565" s="51">
        <v>143.52699999999999</v>
      </c>
      <c r="Q4565" s="51">
        <v>147.751</v>
      </c>
      <c r="R4565" s="51">
        <v>151.535</v>
      </c>
      <c r="S4565" s="51">
        <v>150.22399999999999</v>
      </c>
      <c r="T4565" s="51">
        <v>152.328</v>
      </c>
      <c r="U4565" s="51">
        <v>2020</v>
      </c>
    </row>
    <row r="4566" spans="1:21" ht="15.5">
      <c r="A4566" s="51">
        <v>546</v>
      </c>
      <c r="B4566" s="51" t="s">
        <v>1267</v>
      </c>
      <c r="C4566" s="51" t="s">
        <v>406</v>
      </c>
      <c r="D4566" s="51" t="str">
        <f t="shared" si="71"/>
        <v>PCPIEPCHMacao SAR</v>
      </c>
      <c r="E4566" s="51" t="s">
        <v>1268</v>
      </c>
      <c r="F4566" s="51" t="s">
        <v>404</v>
      </c>
      <c r="G4566" s="51" t="s">
        <v>407</v>
      </c>
      <c r="H4566" s="51" t="s">
        <v>347</v>
      </c>
      <c r="I4566" s="51"/>
      <c r="J4566" s="51" t="s">
        <v>408</v>
      </c>
      <c r="K4566" s="51">
        <v>5.8289999999999997</v>
      </c>
      <c r="L4566" s="51">
        <v>5.7169999999999996</v>
      </c>
      <c r="M4566" s="51">
        <v>5.5940000000000003</v>
      </c>
      <c r="N4566" s="51">
        <v>3.7330000000000001</v>
      </c>
      <c r="O4566" s="51">
        <v>1.444</v>
      </c>
      <c r="P4566" s="51">
        <v>2.0409999999999999</v>
      </c>
      <c r="Q4566" s="51">
        <v>2.944</v>
      </c>
      <c r="R4566" s="51">
        <v>2.5609999999999999</v>
      </c>
      <c r="S4566" s="51">
        <v>-0.86499999999999999</v>
      </c>
      <c r="T4566" s="51">
        <v>1.4</v>
      </c>
      <c r="U4566" s="51">
        <v>2020</v>
      </c>
    </row>
    <row r="4567" spans="1:21" ht="15.5">
      <c r="A4567" s="51">
        <v>546</v>
      </c>
      <c r="B4567" s="51" t="s">
        <v>1267</v>
      </c>
      <c r="C4567" s="51" t="s">
        <v>409</v>
      </c>
      <c r="D4567" s="51" t="str">
        <f t="shared" si="71"/>
        <v>FLIBOR6Macao SAR</v>
      </c>
      <c r="E4567" s="51" t="s">
        <v>1268</v>
      </c>
      <c r="F4567" s="51" t="s">
        <v>410</v>
      </c>
      <c r="G4567" s="51"/>
      <c r="H4567" s="51" t="s">
        <v>384</v>
      </c>
      <c r="I4567" s="51"/>
      <c r="J4567" s="51"/>
      <c r="K4567" s="51"/>
      <c r="L4567" s="51"/>
      <c r="M4567" s="51"/>
      <c r="N4567" s="51"/>
      <c r="O4567" s="51"/>
      <c r="P4567" s="51"/>
      <c r="Q4567" s="51"/>
      <c r="R4567" s="51"/>
      <c r="S4567" s="51"/>
      <c r="T4567" s="51"/>
      <c r="U4567" s="51"/>
    </row>
    <row r="4568" spans="1:21" ht="15.5">
      <c r="A4568" s="51">
        <v>546</v>
      </c>
      <c r="B4568" s="51" t="s">
        <v>1267</v>
      </c>
      <c r="C4568" s="51" t="s">
        <v>411</v>
      </c>
      <c r="D4568" s="51" t="str">
        <f t="shared" si="71"/>
        <v>TM_RPCHMacao SAR</v>
      </c>
      <c r="E4568" s="51" t="s">
        <v>1268</v>
      </c>
      <c r="F4568" s="51" t="s">
        <v>412</v>
      </c>
      <c r="G4568" s="51" t="s">
        <v>413</v>
      </c>
      <c r="H4568" s="51" t="s">
        <v>347</v>
      </c>
      <c r="I4568" s="51"/>
      <c r="J4568" s="51"/>
      <c r="K4568" s="51"/>
      <c r="L4568" s="51"/>
      <c r="M4568" s="51"/>
      <c r="N4568" s="51"/>
      <c r="O4568" s="51"/>
      <c r="P4568" s="51"/>
      <c r="Q4568" s="51"/>
      <c r="R4568" s="51"/>
      <c r="S4568" s="51"/>
      <c r="T4568" s="51"/>
      <c r="U4568" s="51"/>
    </row>
    <row r="4569" spans="1:21" ht="15.5">
      <c r="A4569" s="51">
        <v>546</v>
      </c>
      <c r="B4569" s="51" t="s">
        <v>1267</v>
      </c>
      <c r="C4569" s="51" t="s">
        <v>415</v>
      </c>
      <c r="D4569" s="51" t="str">
        <f t="shared" si="71"/>
        <v>TMG_RPCHMacao SAR</v>
      </c>
      <c r="E4569" s="51" t="s">
        <v>1268</v>
      </c>
      <c r="F4569" s="51" t="s">
        <v>416</v>
      </c>
      <c r="G4569" s="51" t="s">
        <v>417</v>
      </c>
      <c r="H4569" s="51" t="s">
        <v>347</v>
      </c>
      <c r="I4569" s="51"/>
      <c r="J4569" s="51"/>
      <c r="K4569" s="51"/>
      <c r="L4569" s="51"/>
      <c r="M4569" s="51"/>
      <c r="N4569" s="51"/>
      <c r="O4569" s="51"/>
      <c r="P4569" s="51"/>
      <c r="Q4569" s="51"/>
      <c r="R4569" s="51"/>
      <c r="S4569" s="51"/>
      <c r="T4569" s="51"/>
      <c r="U4569" s="51"/>
    </row>
    <row r="4570" spans="1:21" ht="15.5">
      <c r="A4570" s="51">
        <v>546</v>
      </c>
      <c r="B4570" s="51" t="s">
        <v>1267</v>
      </c>
      <c r="C4570" s="51" t="s">
        <v>418</v>
      </c>
      <c r="D4570" s="51" t="str">
        <f t="shared" si="71"/>
        <v>TX_RPCHMacao SAR</v>
      </c>
      <c r="E4570" s="51" t="s">
        <v>1268</v>
      </c>
      <c r="F4570" s="51" t="s">
        <v>419</v>
      </c>
      <c r="G4570" s="51" t="s">
        <v>420</v>
      </c>
      <c r="H4570" s="51" t="s">
        <v>347</v>
      </c>
      <c r="I4570" s="51"/>
      <c r="J4570" s="51"/>
      <c r="K4570" s="51"/>
      <c r="L4570" s="51"/>
      <c r="M4570" s="51"/>
      <c r="N4570" s="51"/>
      <c r="O4570" s="51"/>
      <c r="P4570" s="51"/>
      <c r="Q4570" s="51"/>
      <c r="R4570" s="51"/>
      <c r="S4570" s="51"/>
      <c r="T4570" s="51"/>
      <c r="U4570" s="51"/>
    </row>
    <row r="4571" spans="1:21" ht="15.5">
      <c r="A4571" s="51">
        <v>546</v>
      </c>
      <c r="B4571" s="51" t="s">
        <v>1267</v>
      </c>
      <c r="C4571" s="51" t="s">
        <v>421</v>
      </c>
      <c r="D4571" s="51" t="str">
        <f t="shared" si="71"/>
        <v>TXG_RPCHMacao SAR</v>
      </c>
      <c r="E4571" s="51" t="s">
        <v>1268</v>
      </c>
      <c r="F4571" s="51" t="s">
        <v>422</v>
      </c>
      <c r="G4571" s="51" t="s">
        <v>423</v>
      </c>
      <c r="H4571" s="51" t="s">
        <v>347</v>
      </c>
      <c r="I4571" s="51"/>
      <c r="J4571" s="51"/>
      <c r="K4571" s="51"/>
      <c r="L4571" s="51"/>
      <c r="M4571" s="51"/>
      <c r="N4571" s="51"/>
      <c r="O4571" s="51"/>
      <c r="P4571" s="51"/>
      <c r="Q4571" s="51"/>
      <c r="R4571" s="51"/>
      <c r="S4571" s="51"/>
      <c r="T4571" s="51"/>
      <c r="U4571" s="51"/>
    </row>
    <row r="4572" spans="1:21" ht="15.5">
      <c r="A4572" s="51">
        <v>546</v>
      </c>
      <c r="B4572" s="51" t="s">
        <v>1267</v>
      </c>
      <c r="C4572" s="51" t="s">
        <v>424</v>
      </c>
      <c r="D4572" s="51" t="str">
        <f t="shared" si="71"/>
        <v>LURMacao SAR</v>
      </c>
      <c r="E4572" s="51" t="s">
        <v>1268</v>
      </c>
      <c r="F4572" s="51" t="s">
        <v>425</v>
      </c>
      <c r="G4572" s="51" t="s">
        <v>426</v>
      </c>
      <c r="H4572" s="51" t="s">
        <v>427</v>
      </c>
      <c r="I4572" s="51"/>
      <c r="J4572" s="51" t="s">
        <v>1271</v>
      </c>
      <c r="K4572" s="51">
        <v>2</v>
      </c>
      <c r="L4572" s="51">
        <v>1.85</v>
      </c>
      <c r="M4572" s="51">
        <v>1.7</v>
      </c>
      <c r="N4572" s="51">
        <v>1.825</v>
      </c>
      <c r="O4572" s="51">
        <v>1.9</v>
      </c>
      <c r="P4572" s="51">
        <v>1.9750000000000001</v>
      </c>
      <c r="Q4572" s="51">
        <v>1.8</v>
      </c>
      <c r="R4572" s="51">
        <v>1.7250000000000001</v>
      </c>
      <c r="S4572" s="51">
        <v>2.9</v>
      </c>
      <c r="T4572" s="51">
        <v>2.5</v>
      </c>
      <c r="U4572" s="51">
        <v>2019</v>
      </c>
    </row>
    <row r="4573" spans="1:21" ht="15.5">
      <c r="A4573" s="51">
        <v>546</v>
      </c>
      <c r="B4573" s="51" t="s">
        <v>1267</v>
      </c>
      <c r="C4573" s="51" t="s">
        <v>428</v>
      </c>
      <c r="D4573" s="51" t="str">
        <f t="shared" si="71"/>
        <v>LEMacao SAR</v>
      </c>
      <c r="E4573" s="51" t="s">
        <v>1268</v>
      </c>
      <c r="F4573" s="51" t="s">
        <v>429</v>
      </c>
      <c r="G4573" s="51" t="s">
        <v>430</v>
      </c>
      <c r="H4573" s="51" t="s">
        <v>431</v>
      </c>
      <c r="I4573" s="51" t="s">
        <v>432</v>
      </c>
      <c r="J4573" s="51" t="s">
        <v>1271</v>
      </c>
      <c r="K4573" s="51">
        <v>0.34300000000000003</v>
      </c>
      <c r="L4573" s="51">
        <v>0.36099999999999999</v>
      </c>
      <c r="M4573" s="51">
        <v>0.38800000000000001</v>
      </c>
      <c r="N4573" s="51">
        <v>0.39700000000000002</v>
      </c>
      <c r="O4573" s="51">
        <v>0.39</v>
      </c>
      <c r="P4573" s="51">
        <v>0.38</v>
      </c>
      <c r="Q4573" s="51">
        <v>0.38500000000000001</v>
      </c>
      <c r="R4573" s="51">
        <v>0.38800000000000001</v>
      </c>
      <c r="S4573" s="51">
        <v>0.38600000000000001</v>
      </c>
      <c r="T4573" s="51">
        <v>0.39400000000000002</v>
      </c>
      <c r="U4573" s="51">
        <v>2019</v>
      </c>
    </row>
    <row r="4574" spans="1:21" ht="15.5">
      <c r="A4574" s="51">
        <v>546</v>
      </c>
      <c r="B4574" s="51" t="s">
        <v>1267</v>
      </c>
      <c r="C4574" s="51" t="s">
        <v>433</v>
      </c>
      <c r="D4574" s="51" t="str">
        <f t="shared" si="71"/>
        <v>LPMacao SAR</v>
      </c>
      <c r="E4574" s="51" t="s">
        <v>1268</v>
      </c>
      <c r="F4574" s="51" t="s">
        <v>434</v>
      </c>
      <c r="G4574" s="51" t="s">
        <v>435</v>
      </c>
      <c r="H4574" s="51" t="s">
        <v>431</v>
      </c>
      <c r="I4574" s="51" t="s">
        <v>432</v>
      </c>
      <c r="J4574" s="51" t="s">
        <v>1272</v>
      </c>
      <c r="K4574" s="51">
        <v>0.58199999999999996</v>
      </c>
      <c r="L4574" s="51">
        <v>0.60799999999999998</v>
      </c>
      <c r="M4574" s="51">
        <v>0.63600000000000001</v>
      </c>
      <c r="N4574" s="51">
        <v>0.64700000000000002</v>
      </c>
      <c r="O4574" s="51">
        <v>0.64500000000000002</v>
      </c>
      <c r="P4574" s="51">
        <v>0.65300000000000002</v>
      </c>
      <c r="Q4574" s="51">
        <v>0.66700000000000004</v>
      </c>
      <c r="R4574" s="51">
        <v>0.68</v>
      </c>
      <c r="S4574" s="51">
        <v>0.66900000000000004</v>
      </c>
      <c r="T4574" s="51">
        <v>0.68</v>
      </c>
      <c r="U4574" s="51">
        <v>2019</v>
      </c>
    </row>
    <row r="4575" spans="1:21" ht="15.5">
      <c r="A4575" s="51">
        <v>546</v>
      </c>
      <c r="B4575" s="51" t="s">
        <v>1267</v>
      </c>
      <c r="C4575" s="51" t="s">
        <v>437</v>
      </c>
      <c r="D4575" s="51" t="str">
        <f t="shared" si="71"/>
        <v>GGRMacao SAR</v>
      </c>
      <c r="E4575" s="51" t="s">
        <v>1268</v>
      </c>
      <c r="F4575" s="51" t="s">
        <v>438</v>
      </c>
      <c r="G4575" s="51" t="s">
        <v>439</v>
      </c>
      <c r="H4575" s="51" t="s">
        <v>342</v>
      </c>
      <c r="I4575" s="51" t="s">
        <v>343</v>
      </c>
      <c r="J4575" s="51" t="s">
        <v>1273</v>
      </c>
      <c r="K4575" s="51">
        <v>135.17599999999999</v>
      </c>
      <c r="L4575" s="51">
        <v>157.53299999999999</v>
      </c>
      <c r="M4575" s="51">
        <v>163.392</v>
      </c>
      <c r="N4575" s="51">
        <v>114.218</v>
      </c>
      <c r="O4575" s="51">
        <v>108.94799999999999</v>
      </c>
      <c r="P4575" s="51">
        <v>129.083</v>
      </c>
      <c r="Q4575" s="51">
        <v>139.815</v>
      </c>
      <c r="R4575" s="51">
        <v>146.227</v>
      </c>
      <c r="S4575" s="51">
        <v>55.509</v>
      </c>
      <c r="T4575" s="51">
        <v>71.947999999999993</v>
      </c>
      <c r="U4575" s="51">
        <v>2019</v>
      </c>
    </row>
    <row r="4576" spans="1:21" ht="15.5">
      <c r="A4576" s="51">
        <v>546</v>
      </c>
      <c r="B4576" s="51" t="s">
        <v>1267</v>
      </c>
      <c r="C4576" s="51" t="s">
        <v>441</v>
      </c>
      <c r="D4576" s="51" t="str">
        <f t="shared" si="71"/>
        <v>GGR_NGDPMacao SAR</v>
      </c>
      <c r="E4576" s="51" t="s">
        <v>1268</v>
      </c>
      <c r="F4576" s="51" t="s">
        <v>438</v>
      </c>
      <c r="G4576" s="51" t="s">
        <v>439</v>
      </c>
      <c r="H4576" s="51" t="s">
        <v>392</v>
      </c>
      <c r="I4576" s="51"/>
      <c r="J4576" s="51" t="s">
        <v>442</v>
      </c>
      <c r="K4576" s="51">
        <v>39.171999999999997</v>
      </c>
      <c r="L4576" s="51">
        <v>38.261000000000003</v>
      </c>
      <c r="M4576" s="51">
        <v>37.26</v>
      </c>
      <c r="N4576" s="51">
        <v>31.744</v>
      </c>
      <c r="O4576" s="51">
        <v>30.225000000000001</v>
      </c>
      <c r="P4576" s="51">
        <v>31.875</v>
      </c>
      <c r="Q4576" s="51">
        <v>31.318999999999999</v>
      </c>
      <c r="R4576" s="51">
        <v>32.850999999999999</v>
      </c>
      <c r="S4576" s="51">
        <v>28.553999999999998</v>
      </c>
      <c r="T4576" s="51">
        <v>22.888000000000002</v>
      </c>
      <c r="U4576" s="51">
        <v>2019</v>
      </c>
    </row>
    <row r="4577" spans="1:21" ht="15.5">
      <c r="A4577" s="51">
        <v>546</v>
      </c>
      <c r="B4577" s="51" t="s">
        <v>1267</v>
      </c>
      <c r="C4577" s="51" t="s">
        <v>443</v>
      </c>
      <c r="D4577" s="51" t="str">
        <f t="shared" si="71"/>
        <v>GGXMacao SAR</v>
      </c>
      <c r="E4577" s="51" t="s">
        <v>1268</v>
      </c>
      <c r="F4577" s="51" t="s">
        <v>444</v>
      </c>
      <c r="G4577" s="51" t="s">
        <v>445</v>
      </c>
      <c r="H4577" s="51" t="s">
        <v>342</v>
      </c>
      <c r="I4577" s="51" t="s">
        <v>343</v>
      </c>
      <c r="J4577" s="51" t="s">
        <v>1273</v>
      </c>
      <c r="K4577" s="51">
        <v>52.421999999999997</v>
      </c>
      <c r="L4577" s="51">
        <v>46.420999999999999</v>
      </c>
      <c r="M4577" s="51">
        <v>57.445</v>
      </c>
      <c r="N4577" s="51">
        <v>64.516999999999996</v>
      </c>
      <c r="O4577" s="51">
        <v>67.816000000000003</v>
      </c>
      <c r="P4577" s="51">
        <v>75.406000000000006</v>
      </c>
      <c r="Q4577" s="51">
        <v>80.445999999999998</v>
      </c>
      <c r="R4577" s="51">
        <v>82.034999999999997</v>
      </c>
      <c r="S4577" s="51">
        <v>98.69</v>
      </c>
      <c r="T4577" s="51">
        <v>99.676000000000002</v>
      </c>
      <c r="U4577" s="51">
        <v>2019</v>
      </c>
    </row>
    <row r="4578" spans="1:21" ht="15.5">
      <c r="A4578" s="51">
        <v>546</v>
      </c>
      <c r="B4578" s="51" t="s">
        <v>1267</v>
      </c>
      <c r="C4578" s="51" t="s">
        <v>446</v>
      </c>
      <c r="D4578" s="51" t="str">
        <f t="shared" si="71"/>
        <v>GGX_NGDPMacao SAR</v>
      </c>
      <c r="E4578" s="51" t="s">
        <v>1268</v>
      </c>
      <c r="F4578" s="51" t="s">
        <v>444</v>
      </c>
      <c r="G4578" s="51" t="s">
        <v>445</v>
      </c>
      <c r="H4578" s="51" t="s">
        <v>392</v>
      </c>
      <c r="I4578" s="51"/>
      <c r="J4578" s="51" t="s">
        <v>447</v>
      </c>
      <c r="K4578" s="51">
        <v>15.191000000000001</v>
      </c>
      <c r="L4578" s="51">
        <v>11.273999999999999</v>
      </c>
      <c r="M4578" s="51">
        <v>13.1</v>
      </c>
      <c r="N4578" s="51">
        <v>17.931000000000001</v>
      </c>
      <c r="O4578" s="51">
        <v>18.814</v>
      </c>
      <c r="P4578" s="51">
        <v>18.62</v>
      </c>
      <c r="Q4578" s="51">
        <v>18.02</v>
      </c>
      <c r="R4578" s="51">
        <v>18.43</v>
      </c>
      <c r="S4578" s="51">
        <v>50.767000000000003</v>
      </c>
      <c r="T4578" s="51">
        <v>31.709</v>
      </c>
      <c r="U4578" s="51">
        <v>2019</v>
      </c>
    </row>
    <row r="4579" spans="1:21" ht="15.5">
      <c r="A4579" s="51">
        <v>546</v>
      </c>
      <c r="B4579" s="51" t="s">
        <v>1267</v>
      </c>
      <c r="C4579" s="51" t="s">
        <v>448</v>
      </c>
      <c r="D4579" s="51" t="str">
        <f t="shared" si="71"/>
        <v>GGXCNLMacao SAR</v>
      </c>
      <c r="E4579" s="51" t="s">
        <v>1268</v>
      </c>
      <c r="F4579" s="51" t="s">
        <v>449</v>
      </c>
      <c r="G4579" s="51" t="s">
        <v>450</v>
      </c>
      <c r="H4579" s="51" t="s">
        <v>342</v>
      </c>
      <c r="I4579" s="51" t="s">
        <v>343</v>
      </c>
      <c r="J4579" s="51" t="s">
        <v>1273</v>
      </c>
      <c r="K4579" s="51">
        <v>82.754999999999995</v>
      </c>
      <c r="L4579" s="51">
        <v>111.11199999999999</v>
      </c>
      <c r="M4579" s="51">
        <v>105.947</v>
      </c>
      <c r="N4579" s="51">
        <v>49.701000000000001</v>
      </c>
      <c r="O4579" s="51">
        <v>41.131999999999998</v>
      </c>
      <c r="P4579" s="51">
        <v>53.677</v>
      </c>
      <c r="Q4579" s="51">
        <v>59.369</v>
      </c>
      <c r="R4579" s="51">
        <v>64.191999999999993</v>
      </c>
      <c r="S4579" s="51">
        <v>-43.180999999999997</v>
      </c>
      <c r="T4579" s="51">
        <v>-27.727</v>
      </c>
      <c r="U4579" s="51">
        <v>2019</v>
      </c>
    </row>
    <row r="4580" spans="1:21" ht="15.5">
      <c r="A4580" s="51">
        <v>546</v>
      </c>
      <c r="B4580" s="51" t="s">
        <v>1267</v>
      </c>
      <c r="C4580" s="51" t="s">
        <v>451</v>
      </c>
      <c r="D4580" s="51" t="str">
        <f t="shared" si="71"/>
        <v>GGXCNL_NGDPMacao SAR</v>
      </c>
      <c r="E4580" s="51" t="s">
        <v>1268</v>
      </c>
      <c r="F4580" s="51" t="s">
        <v>449</v>
      </c>
      <c r="G4580" s="51" t="s">
        <v>450</v>
      </c>
      <c r="H4580" s="51" t="s">
        <v>392</v>
      </c>
      <c r="I4580" s="51"/>
      <c r="J4580" s="51" t="s">
        <v>452</v>
      </c>
      <c r="K4580" s="51">
        <v>23.981000000000002</v>
      </c>
      <c r="L4580" s="51">
        <v>26.986000000000001</v>
      </c>
      <c r="M4580" s="51">
        <v>24.16</v>
      </c>
      <c r="N4580" s="51">
        <v>13.813000000000001</v>
      </c>
      <c r="O4580" s="51">
        <v>11.411</v>
      </c>
      <c r="P4580" s="51">
        <v>13.255000000000001</v>
      </c>
      <c r="Q4580" s="51">
        <v>13.298999999999999</v>
      </c>
      <c r="R4580" s="51">
        <v>14.420999999999999</v>
      </c>
      <c r="S4580" s="51">
        <v>-22.212</v>
      </c>
      <c r="T4580" s="51">
        <v>-8.8209999999999997</v>
      </c>
      <c r="U4580" s="51">
        <v>2019</v>
      </c>
    </row>
    <row r="4581" spans="1:21" ht="15.5">
      <c r="A4581" s="51">
        <v>546</v>
      </c>
      <c r="B4581" s="51" t="s">
        <v>1267</v>
      </c>
      <c r="C4581" s="51" t="s">
        <v>453</v>
      </c>
      <c r="D4581" s="51" t="str">
        <f t="shared" si="71"/>
        <v>GGSBMacao SAR</v>
      </c>
      <c r="E4581" s="51" t="s">
        <v>1268</v>
      </c>
      <c r="F4581" s="51" t="s">
        <v>454</v>
      </c>
      <c r="G4581" s="51" t="s">
        <v>455</v>
      </c>
      <c r="H4581" s="51" t="s">
        <v>342</v>
      </c>
      <c r="I4581" s="51" t="s">
        <v>343</v>
      </c>
      <c r="J4581" s="51"/>
      <c r="K4581" s="51"/>
      <c r="L4581" s="51"/>
      <c r="M4581" s="51"/>
      <c r="N4581" s="51"/>
      <c r="O4581" s="51"/>
      <c r="P4581" s="51"/>
      <c r="Q4581" s="51"/>
      <c r="R4581" s="51"/>
      <c r="S4581" s="51"/>
      <c r="T4581" s="51"/>
      <c r="U4581" s="51"/>
    </row>
    <row r="4582" spans="1:21" ht="15.5">
      <c r="A4582" s="51">
        <v>546</v>
      </c>
      <c r="B4582" s="51" t="s">
        <v>1267</v>
      </c>
      <c r="C4582" s="51" t="s">
        <v>456</v>
      </c>
      <c r="D4582" s="51" t="str">
        <f t="shared" si="71"/>
        <v>GGSB_NPGDPMacao SAR</v>
      </c>
      <c r="E4582" s="51" t="s">
        <v>1268</v>
      </c>
      <c r="F4582" s="51" t="s">
        <v>454</v>
      </c>
      <c r="G4582" s="51" t="s">
        <v>455</v>
      </c>
      <c r="H4582" s="51" t="s">
        <v>380</v>
      </c>
      <c r="I4582" s="51"/>
      <c r="J4582" s="51"/>
      <c r="K4582" s="51"/>
      <c r="L4582" s="51"/>
      <c r="M4582" s="51"/>
      <c r="N4582" s="51"/>
      <c r="O4582" s="51"/>
      <c r="P4582" s="51"/>
      <c r="Q4582" s="51"/>
      <c r="R4582" s="51"/>
      <c r="S4582" s="51"/>
      <c r="T4582" s="51"/>
      <c r="U4582" s="51"/>
    </row>
    <row r="4583" spans="1:21" ht="15.5">
      <c r="A4583" s="51">
        <v>546</v>
      </c>
      <c r="B4583" s="51" t="s">
        <v>1267</v>
      </c>
      <c r="C4583" s="51" t="s">
        <v>457</v>
      </c>
      <c r="D4583" s="51" t="str">
        <f t="shared" si="71"/>
        <v>GGXONLBMacao SAR</v>
      </c>
      <c r="E4583" s="51" t="s">
        <v>1268</v>
      </c>
      <c r="F4583" s="51" t="s">
        <v>458</v>
      </c>
      <c r="G4583" s="51" t="s">
        <v>459</v>
      </c>
      <c r="H4583" s="51" t="s">
        <v>342</v>
      </c>
      <c r="I4583" s="51" t="s">
        <v>343</v>
      </c>
      <c r="J4583" s="51" t="s">
        <v>1273</v>
      </c>
      <c r="K4583" s="51">
        <v>82.754999999999995</v>
      </c>
      <c r="L4583" s="51">
        <v>111.11199999999999</v>
      </c>
      <c r="M4583" s="51">
        <v>105.947</v>
      </c>
      <c r="N4583" s="51">
        <v>49.701000000000001</v>
      </c>
      <c r="O4583" s="51">
        <v>41.131999999999998</v>
      </c>
      <c r="P4583" s="51">
        <v>53.677</v>
      </c>
      <c r="Q4583" s="51">
        <v>59.369</v>
      </c>
      <c r="R4583" s="51">
        <v>64.191999999999993</v>
      </c>
      <c r="S4583" s="51" t="s">
        <v>95</v>
      </c>
      <c r="T4583" s="51" t="s">
        <v>95</v>
      </c>
      <c r="U4583" s="51">
        <v>2019</v>
      </c>
    </row>
    <row r="4584" spans="1:21" ht="15.5">
      <c r="A4584" s="51">
        <v>546</v>
      </c>
      <c r="B4584" s="51" t="s">
        <v>1267</v>
      </c>
      <c r="C4584" s="51" t="s">
        <v>460</v>
      </c>
      <c r="D4584" s="51" t="str">
        <f t="shared" si="71"/>
        <v>GGXONLB_NGDPMacao SAR</v>
      </c>
      <c r="E4584" s="51" t="s">
        <v>1268</v>
      </c>
      <c r="F4584" s="51" t="s">
        <v>458</v>
      </c>
      <c r="G4584" s="51" t="s">
        <v>459</v>
      </c>
      <c r="H4584" s="51" t="s">
        <v>392</v>
      </c>
      <c r="I4584" s="51"/>
      <c r="J4584" s="51" t="s">
        <v>461</v>
      </c>
      <c r="K4584" s="51">
        <v>23.981000000000002</v>
      </c>
      <c r="L4584" s="51">
        <v>26.986000000000001</v>
      </c>
      <c r="M4584" s="51">
        <v>24.16</v>
      </c>
      <c r="N4584" s="51">
        <v>13.813000000000001</v>
      </c>
      <c r="O4584" s="51">
        <v>11.411</v>
      </c>
      <c r="P4584" s="51">
        <v>13.255000000000001</v>
      </c>
      <c r="Q4584" s="51">
        <v>13.298999999999999</v>
      </c>
      <c r="R4584" s="51">
        <v>14.420999999999999</v>
      </c>
      <c r="S4584" s="51" t="s">
        <v>95</v>
      </c>
      <c r="T4584" s="51" t="s">
        <v>95</v>
      </c>
      <c r="U4584" s="51">
        <v>2019</v>
      </c>
    </row>
    <row r="4585" spans="1:21" ht="15.5">
      <c r="A4585" s="51">
        <v>546</v>
      </c>
      <c r="B4585" s="51" t="s">
        <v>1267</v>
      </c>
      <c r="C4585" s="51" t="s">
        <v>462</v>
      </c>
      <c r="D4585" s="51" t="str">
        <f t="shared" si="71"/>
        <v>GGXWDNMacao SAR</v>
      </c>
      <c r="E4585" s="51" t="s">
        <v>1268</v>
      </c>
      <c r="F4585" s="51" t="s">
        <v>463</v>
      </c>
      <c r="G4585" s="51" t="s">
        <v>464</v>
      </c>
      <c r="H4585" s="51" t="s">
        <v>342</v>
      </c>
      <c r="I4585" s="51" t="s">
        <v>343</v>
      </c>
      <c r="J4585" s="51"/>
      <c r="K4585" s="51"/>
      <c r="L4585" s="51"/>
      <c r="M4585" s="51"/>
      <c r="N4585" s="51"/>
      <c r="O4585" s="51"/>
      <c r="P4585" s="51"/>
      <c r="Q4585" s="51"/>
      <c r="R4585" s="51"/>
      <c r="S4585" s="51"/>
      <c r="T4585" s="51"/>
      <c r="U4585" s="51"/>
    </row>
    <row r="4586" spans="1:21" ht="15.5">
      <c r="A4586" s="51">
        <v>546</v>
      </c>
      <c r="B4586" s="51" t="s">
        <v>1267</v>
      </c>
      <c r="C4586" s="51" t="s">
        <v>465</v>
      </c>
      <c r="D4586" s="51" t="str">
        <f t="shared" si="71"/>
        <v>GGXWDN_NGDPMacao SAR</v>
      </c>
      <c r="E4586" s="51" t="s">
        <v>1268</v>
      </c>
      <c r="F4586" s="51" t="s">
        <v>463</v>
      </c>
      <c r="G4586" s="51" t="s">
        <v>464</v>
      </c>
      <c r="H4586" s="51" t="s">
        <v>392</v>
      </c>
      <c r="I4586" s="51"/>
      <c r="J4586" s="51"/>
      <c r="K4586" s="51"/>
      <c r="L4586" s="51"/>
      <c r="M4586" s="51"/>
      <c r="N4586" s="51"/>
      <c r="O4586" s="51"/>
      <c r="P4586" s="51"/>
      <c r="Q4586" s="51"/>
      <c r="R4586" s="51"/>
      <c r="S4586" s="51"/>
      <c r="T4586" s="51"/>
      <c r="U4586" s="51"/>
    </row>
    <row r="4587" spans="1:21" ht="15.5">
      <c r="A4587" s="51">
        <v>546</v>
      </c>
      <c r="B4587" s="51" t="s">
        <v>1267</v>
      </c>
      <c r="C4587" s="51" t="s">
        <v>466</v>
      </c>
      <c r="D4587" s="51" t="str">
        <f t="shared" si="71"/>
        <v>GGXWDGMacao SAR</v>
      </c>
      <c r="E4587" s="51" t="s">
        <v>1268</v>
      </c>
      <c r="F4587" s="51" t="s">
        <v>467</v>
      </c>
      <c r="G4587" s="51" t="s">
        <v>468</v>
      </c>
      <c r="H4587" s="51" t="s">
        <v>342</v>
      </c>
      <c r="I4587" s="51" t="s">
        <v>343</v>
      </c>
      <c r="J4587" s="51" t="s">
        <v>1273</v>
      </c>
      <c r="K4587" s="51">
        <v>0</v>
      </c>
      <c r="L4587" s="51">
        <v>0</v>
      </c>
      <c r="M4587" s="51">
        <v>0</v>
      </c>
      <c r="N4587" s="51">
        <v>0</v>
      </c>
      <c r="O4587" s="51">
        <v>0</v>
      </c>
      <c r="P4587" s="51">
        <v>0</v>
      </c>
      <c r="Q4587" s="51">
        <v>0</v>
      </c>
      <c r="R4587" s="51">
        <v>0</v>
      </c>
      <c r="S4587" s="51">
        <v>0</v>
      </c>
      <c r="T4587" s="51">
        <v>0</v>
      </c>
      <c r="U4587" s="51">
        <v>2019</v>
      </c>
    </row>
    <row r="4588" spans="1:21" ht="15.5">
      <c r="A4588" s="51">
        <v>546</v>
      </c>
      <c r="B4588" s="51" t="s">
        <v>1267</v>
      </c>
      <c r="C4588" s="51" t="s">
        <v>469</v>
      </c>
      <c r="D4588" s="51" t="str">
        <f t="shared" si="71"/>
        <v>GGXWDG_NGDPMacao SAR</v>
      </c>
      <c r="E4588" s="51" t="s">
        <v>1268</v>
      </c>
      <c r="F4588" s="51" t="s">
        <v>467</v>
      </c>
      <c r="G4588" s="51" t="s">
        <v>468</v>
      </c>
      <c r="H4588" s="51" t="s">
        <v>392</v>
      </c>
      <c r="I4588" s="51"/>
      <c r="J4588" s="51" t="s">
        <v>470</v>
      </c>
      <c r="K4588" s="51">
        <v>0</v>
      </c>
      <c r="L4588" s="51">
        <v>0</v>
      </c>
      <c r="M4588" s="51">
        <v>0</v>
      </c>
      <c r="N4588" s="51">
        <v>0</v>
      </c>
      <c r="O4588" s="51">
        <v>0</v>
      </c>
      <c r="P4588" s="51">
        <v>0</v>
      </c>
      <c r="Q4588" s="51">
        <v>0</v>
      </c>
      <c r="R4588" s="51">
        <v>0</v>
      </c>
      <c r="S4588" s="51">
        <v>0</v>
      </c>
      <c r="T4588" s="51">
        <v>0</v>
      </c>
      <c r="U4588" s="51">
        <v>2019</v>
      </c>
    </row>
    <row r="4589" spans="1:21" ht="15.5">
      <c r="A4589" s="51">
        <v>546</v>
      </c>
      <c r="B4589" s="51" t="s">
        <v>1267</v>
      </c>
      <c r="C4589" s="51" t="s">
        <v>471</v>
      </c>
      <c r="D4589" s="51" t="str">
        <f t="shared" si="71"/>
        <v>NGDP_FYMacao SAR</v>
      </c>
      <c r="E4589" s="51" t="s">
        <v>1268</v>
      </c>
      <c r="F4589" s="51" t="s">
        <v>472</v>
      </c>
      <c r="G4589" s="51" t="s">
        <v>473</v>
      </c>
      <c r="H4589" s="51" t="s">
        <v>342</v>
      </c>
      <c r="I4589" s="51" t="s">
        <v>343</v>
      </c>
      <c r="J4589" s="51" t="s">
        <v>1273</v>
      </c>
      <c r="K4589" s="51">
        <v>345.08</v>
      </c>
      <c r="L4589" s="51">
        <v>411.738</v>
      </c>
      <c r="M4589" s="51">
        <v>438.51600000000002</v>
      </c>
      <c r="N4589" s="51">
        <v>359.80599999999998</v>
      </c>
      <c r="O4589" s="51">
        <v>360.46</v>
      </c>
      <c r="P4589" s="51">
        <v>404.96600000000001</v>
      </c>
      <c r="Q4589" s="51">
        <v>446.42899999999997</v>
      </c>
      <c r="R4589" s="51">
        <v>445.11900000000003</v>
      </c>
      <c r="S4589" s="51">
        <v>194.398</v>
      </c>
      <c r="T4589" s="51">
        <v>314.34800000000001</v>
      </c>
      <c r="U4589" s="51">
        <v>2019</v>
      </c>
    </row>
    <row r="4590" spans="1:21" ht="15.5">
      <c r="A4590" s="51">
        <v>546</v>
      </c>
      <c r="B4590" s="51" t="s">
        <v>1267</v>
      </c>
      <c r="C4590" s="51" t="s">
        <v>474</v>
      </c>
      <c r="D4590" s="51" t="str">
        <f t="shared" si="71"/>
        <v>BCAMacao SAR</v>
      </c>
      <c r="E4590" s="51" t="s">
        <v>1268</v>
      </c>
      <c r="F4590" s="51" t="s">
        <v>475</v>
      </c>
      <c r="G4590" s="51" t="s">
        <v>476</v>
      </c>
      <c r="H4590" s="51" t="s">
        <v>352</v>
      </c>
      <c r="I4590" s="51" t="s">
        <v>343</v>
      </c>
      <c r="J4590" s="51" t="s">
        <v>1274</v>
      </c>
      <c r="K4590" s="51">
        <v>16.771999999999998</v>
      </c>
      <c r="L4590" s="51">
        <v>20.271999999999998</v>
      </c>
      <c r="M4590" s="51">
        <v>17.956</v>
      </c>
      <c r="N4590" s="51">
        <v>10.513</v>
      </c>
      <c r="O4590" s="51">
        <v>11.956</v>
      </c>
      <c r="P4590" s="51">
        <v>15.523</v>
      </c>
      <c r="Q4590" s="51">
        <v>18.303000000000001</v>
      </c>
      <c r="R4590" s="51">
        <v>18.556000000000001</v>
      </c>
      <c r="S4590" s="51">
        <v>-8.3130000000000006</v>
      </c>
      <c r="T4590" s="51">
        <v>2.8620000000000001</v>
      </c>
      <c r="U4590" s="51">
        <v>2019</v>
      </c>
    </row>
    <row r="4591" spans="1:21" ht="15.5">
      <c r="A4591" s="51">
        <v>546</v>
      </c>
      <c r="B4591" s="51" t="s">
        <v>1267</v>
      </c>
      <c r="C4591" s="51" t="s">
        <v>478</v>
      </c>
      <c r="D4591" s="51" t="str">
        <f t="shared" si="71"/>
        <v>BCA_NGDPDMacao SAR</v>
      </c>
      <c r="E4591" s="51" t="s">
        <v>1268</v>
      </c>
      <c r="F4591" s="51" t="s">
        <v>475</v>
      </c>
      <c r="G4591" s="51" t="s">
        <v>476</v>
      </c>
      <c r="H4591" s="51" t="s">
        <v>392</v>
      </c>
      <c r="I4591" s="51"/>
      <c r="J4591" s="51" t="s">
        <v>479</v>
      </c>
      <c r="K4591" s="51">
        <v>38.834000000000003</v>
      </c>
      <c r="L4591" s="51">
        <v>39.335000000000001</v>
      </c>
      <c r="M4591" s="51">
        <v>32.706000000000003</v>
      </c>
      <c r="N4591" s="51">
        <v>23.331</v>
      </c>
      <c r="O4591" s="51">
        <v>26.52</v>
      </c>
      <c r="P4591" s="51">
        <v>30.763999999999999</v>
      </c>
      <c r="Q4591" s="51">
        <v>33.095999999999997</v>
      </c>
      <c r="R4591" s="51">
        <v>33.643999999999998</v>
      </c>
      <c r="S4591" s="51">
        <v>-34.162999999999997</v>
      </c>
      <c r="T4591" s="51">
        <v>7.2560000000000002</v>
      </c>
      <c r="U4591" s="51">
        <v>2019</v>
      </c>
    </row>
    <row r="4592" spans="1:21" ht="15.5">
      <c r="A4592" s="51">
        <v>674</v>
      </c>
      <c r="B4592" s="51" t="s">
        <v>1275</v>
      </c>
      <c r="C4592" s="51" t="s">
        <v>338</v>
      </c>
      <c r="D4592" s="51" t="str">
        <f t="shared" si="71"/>
        <v>NGDP_RMadagascar</v>
      </c>
      <c r="E4592" s="51" t="s">
        <v>1276</v>
      </c>
      <c r="F4592" s="51" t="s">
        <v>340</v>
      </c>
      <c r="G4592" s="51" t="s">
        <v>341</v>
      </c>
      <c r="H4592" s="51" t="s">
        <v>342</v>
      </c>
      <c r="I4592" s="51" t="s">
        <v>343</v>
      </c>
      <c r="J4592" s="51" t="s">
        <v>1277</v>
      </c>
      <c r="K4592" s="51">
        <v>17233.21</v>
      </c>
      <c r="L4592" s="51">
        <v>17629.64</v>
      </c>
      <c r="M4592" s="51">
        <v>18218.330000000002</v>
      </c>
      <c r="N4592" s="51">
        <v>18788.98</v>
      </c>
      <c r="O4592" s="51">
        <v>19539.25</v>
      </c>
      <c r="P4592" s="51">
        <v>20307.79</v>
      </c>
      <c r="Q4592" s="51">
        <v>20956.5</v>
      </c>
      <c r="R4592" s="51">
        <v>21880.93</v>
      </c>
      <c r="S4592" s="51">
        <v>20953.400000000001</v>
      </c>
      <c r="T4592" s="51">
        <v>21628.93</v>
      </c>
      <c r="U4592" s="51">
        <v>2018</v>
      </c>
    </row>
    <row r="4593" spans="1:21" ht="15.5">
      <c r="A4593" s="51">
        <v>674</v>
      </c>
      <c r="B4593" s="51" t="s">
        <v>1275</v>
      </c>
      <c r="C4593" s="51" t="s">
        <v>345</v>
      </c>
      <c r="D4593" s="51" t="str">
        <f t="shared" si="71"/>
        <v>NGDP_RPCHMadagascar</v>
      </c>
      <c r="E4593" s="51" t="s">
        <v>1276</v>
      </c>
      <c r="F4593" s="51" t="s">
        <v>340</v>
      </c>
      <c r="G4593" s="51" t="s">
        <v>346</v>
      </c>
      <c r="H4593" s="51" t="s">
        <v>347</v>
      </c>
      <c r="I4593" s="51"/>
      <c r="J4593" s="51" t="s">
        <v>348</v>
      </c>
      <c r="K4593" s="51">
        <v>3.0110000000000001</v>
      </c>
      <c r="L4593" s="51">
        <v>2.2999999999999998</v>
      </c>
      <c r="M4593" s="51">
        <v>3.339</v>
      </c>
      <c r="N4593" s="51">
        <v>3.1320000000000001</v>
      </c>
      <c r="O4593" s="51">
        <v>3.9929999999999999</v>
      </c>
      <c r="P4593" s="51">
        <v>3.9329999999999998</v>
      </c>
      <c r="Q4593" s="51">
        <v>3.194</v>
      </c>
      <c r="R4593" s="51">
        <v>4.4109999999999996</v>
      </c>
      <c r="S4593" s="51">
        <v>-4.2389999999999999</v>
      </c>
      <c r="T4593" s="51">
        <v>3.2240000000000002</v>
      </c>
      <c r="U4593" s="51">
        <v>2018</v>
      </c>
    </row>
    <row r="4594" spans="1:21" ht="15.5">
      <c r="A4594" s="51">
        <v>674</v>
      </c>
      <c r="B4594" s="51" t="s">
        <v>1275</v>
      </c>
      <c r="C4594" s="51" t="s">
        <v>349</v>
      </c>
      <c r="D4594" s="51" t="str">
        <f t="shared" si="71"/>
        <v>NGDPMadagascar</v>
      </c>
      <c r="E4594" s="51" t="s">
        <v>1276</v>
      </c>
      <c r="F4594" s="51" t="s">
        <v>155</v>
      </c>
      <c r="G4594" s="51" t="s">
        <v>350</v>
      </c>
      <c r="H4594" s="51" t="s">
        <v>342</v>
      </c>
      <c r="I4594" s="51" t="s">
        <v>343</v>
      </c>
      <c r="J4594" s="51" t="s">
        <v>1277</v>
      </c>
      <c r="K4594" s="51">
        <v>25415.47</v>
      </c>
      <c r="L4594" s="51">
        <v>27417.73</v>
      </c>
      <c r="M4594" s="51">
        <v>30240.59</v>
      </c>
      <c r="N4594" s="51">
        <v>33216.18</v>
      </c>
      <c r="O4594" s="51">
        <v>37637.589999999997</v>
      </c>
      <c r="P4594" s="51">
        <v>41058.839999999997</v>
      </c>
      <c r="Q4594" s="51">
        <v>46600.69</v>
      </c>
      <c r="R4594" s="51">
        <v>52532.78</v>
      </c>
      <c r="S4594" s="51">
        <v>52412.94</v>
      </c>
      <c r="T4594" s="51">
        <v>57024.26</v>
      </c>
      <c r="U4594" s="51">
        <v>2018</v>
      </c>
    </row>
    <row r="4595" spans="1:21" ht="15.5">
      <c r="A4595" s="51">
        <v>674</v>
      </c>
      <c r="B4595" s="51" t="s">
        <v>1275</v>
      </c>
      <c r="C4595" s="51" t="s">
        <v>157</v>
      </c>
      <c r="D4595" s="51" t="str">
        <f t="shared" si="71"/>
        <v>NGDPDMadagascar</v>
      </c>
      <c r="E4595" s="51" t="s">
        <v>1276</v>
      </c>
      <c r="F4595" s="51" t="s">
        <v>155</v>
      </c>
      <c r="G4595" s="51" t="s">
        <v>351</v>
      </c>
      <c r="H4595" s="51" t="s">
        <v>352</v>
      </c>
      <c r="I4595" s="51" t="s">
        <v>343</v>
      </c>
      <c r="J4595" s="51" t="s">
        <v>353</v>
      </c>
      <c r="K4595" s="51">
        <v>11.579000000000001</v>
      </c>
      <c r="L4595" s="51">
        <v>12.423999999999999</v>
      </c>
      <c r="M4595" s="51">
        <v>12.523</v>
      </c>
      <c r="N4595" s="51">
        <v>11.323</v>
      </c>
      <c r="O4595" s="51">
        <v>11.849</v>
      </c>
      <c r="P4595" s="51">
        <v>13.176</v>
      </c>
      <c r="Q4595" s="51">
        <v>13.974</v>
      </c>
      <c r="R4595" s="51">
        <v>14.519</v>
      </c>
      <c r="S4595" s="51">
        <v>13.837</v>
      </c>
      <c r="T4595" s="51">
        <v>14.746</v>
      </c>
      <c r="U4595" s="51">
        <v>2018</v>
      </c>
    </row>
    <row r="4596" spans="1:21" ht="15.5">
      <c r="A4596" s="51">
        <v>674</v>
      </c>
      <c r="B4596" s="51" t="s">
        <v>1275</v>
      </c>
      <c r="C4596" s="51" t="s">
        <v>354</v>
      </c>
      <c r="D4596" s="51" t="str">
        <f t="shared" si="71"/>
        <v>PPPGDPMadagascar</v>
      </c>
      <c r="E4596" s="51" t="s">
        <v>1276</v>
      </c>
      <c r="F4596" s="51" t="s">
        <v>155</v>
      </c>
      <c r="G4596" s="51" t="s">
        <v>355</v>
      </c>
      <c r="H4596" s="51" t="s">
        <v>356</v>
      </c>
      <c r="I4596" s="51" t="s">
        <v>343</v>
      </c>
      <c r="J4596" s="51" t="s">
        <v>353</v>
      </c>
      <c r="K4596" s="51">
        <v>34.210999999999999</v>
      </c>
      <c r="L4596" s="51">
        <v>35.256999999999998</v>
      </c>
      <c r="M4596" s="51">
        <v>36.701999999999998</v>
      </c>
      <c r="N4596" s="51">
        <v>37.485999999999997</v>
      </c>
      <c r="O4596" s="51">
        <v>39.997</v>
      </c>
      <c r="P4596" s="51">
        <v>40.515000000000001</v>
      </c>
      <c r="Q4596" s="51">
        <v>42.813000000000002</v>
      </c>
      <c r="R4596" s="51">
        <v>45.499000000000002</v>
      </c>
      <c r="S4596" s="51">
        <v>44.098999999999997</v>
      </c>
      <c r="T4596" s="51">
        <v>46.35</v>
      </c>
      <c r="U4596" s="51">
        <v>2018</v>
      </c>
    </row>
    <row r="4597" spans="1:21" ht="15.5">
      <c r="A4597" s="51">
        <v>674</v>
      </c>
      <c r="B4597" s="51" t="s">
        <v>1275</v>
      </c>
      <c r="C4597" s="51" t="s">
        <v>357</v>
      </c>
      <c r="D4597" s="51" t="str">
        <f t="shared" si="71"/>
        <v>NGDP_DMadagascar</v>
      </c>
      <c r="E4597" s="51" t="s">
        <v>1276</v>
      </c>
      <c r="F4597" s="51" t="s">
        <v>358</v>
      </c>
      <c r="G4597" s="51" t="s">
        <v>359</v>
      </c>
      <c r="H4597" s="51" t="s">
        <v>360</v>
      </c>
      <c r="I4597" s="51"/>
      <c r="J4597" s="51" t="s">
        <v>361</v>
      </c>
      <c r="K4597" s="51">
        <v>147.47999999999999</v>
      </c>
      <c r="L4597" s="51">
        <v>155.52099999999999</v>
      </c>
      <c r="M4597" s="51">
        <v>165.99</v>
      </c>
      <c r="N4597" s="51">
        <v>176.785</v>
      </c>
      <c r="O4597" s="51">
        <v>192.626</v>
      </c>
      <c r="P4597" s="51">
        <v>202.18299999999999</v>
      </c>
      <c r="Q4597" s="51">
        <v>222.369</v>
      </c>
      <c r="R4597" s="51">
        <v>240.08500000000001</v>
      </c>
      <c r="S4597" s="51">
        <v>250.14</v>
      </c>
      <c r="T4597" s="51">
        <v>263.64800000000002</v>
      </c>
      <c r="U4597" s="51">
        <v>2018</v>
      </c>
    </row>
    <row r="4598" spans="1:21" ht="15.5">
      <c r="A4598" s="51">
        <v>674</v>
      </c>
      <c r="B4598" s="51" t="s">
        <v>1275</v>
      </c>
      <c r="C4598" s="51" t="s">
        <v>362</v>
      </c>
      <c r="D4598" s="51" t="str">
        <f t="shared" si="71"/>
        <v>NGDPRPCMadagascar</v>
      </c>
      <c r="E4598" s="51" t="s">
        <v>1276</v>
      </c>
      <c r="F4598" s="51" t="s">
        <v>363</v>
      </c>
      <c r="G4598" s="51" t="s">
        <v>364</v>
      </c>
      <c r="H4598" s="51" t="s">
        <v>342</v>
      </c>
      <c r="I4598" s="51" t="s">
        <v>333</v>
      </c>
      <c r="J4598" s="51" t="s">
        <v>365</v>
      </c>
      <c r="K4598" s="51">
        <v>771179.1</v>
      </c>
      <c r="L4598" s="51">
        <v>767803.17</v>
      </c>
      <c r="M4598" s="51">
        <v>772296.89</v>
      </c>
      <c r="N4598" s="51">
        <v>775312.11</v>
      </c>
      <c r="O4598" s="51">
        <v>785332.64</v>
      </c>
      <c r="P4598" s="51">
        <v>795177.16</v>
      </c>
      <c r="Q4598" s="51">
        <v>799608.54</v>
      </c>
      <c r="R4598" s="51">
        <v>813764.95</v>
      </c>
      <c r="S4598" s="51">
        <v>759784.45</v>
      </c>
      <c r="T4598" s="51">
        <v>764910.53</v>
      </c>
      <c r="U4598" s="51">
        <v>2010</v>
      </c>
    </row>
    <row r="4599" spans="1:21" ht="15.5">
      <c r="A4599" s="51">
        <v>674</v>
      </c>
      <c r="B4599" s="51" t="s">
        <v>1275</v>
      </c>
      <c r="C4599" s="51" t="s">
        <v>366</v>
      </c>
      <c r="D4599" s="51" t="str">
        <f t="shared" si="71"/>
        <v>NGDPRPPPPCMadagascar</v>
      </c>
      <c r="E4599" s="51" t="s">
        <v>1276</v>
      </c>
      <c r="F4599" s="51" t="s">
        <v>363</v>
      </c>
      <c r="G4599" s="51" t="s">
        <v>367</v>
      </c>
      <c r="H4599" s="51" t="s">
        <v>368</v>
      </c>
      <c r="I4599" s="51" t="s">
        <v>333</v>
      </c>
      <c r="J4599" s="51" t="s">
        <v>365</v>
      </c>
      <c r="K4599" s="51">
        <v>1538.52</v>
      </c>
      <c r="L4599" s="51">
        <v>1531.79</v>
      </c>
      <c r="M4599" s="51">
        <v>1540.75</v>
      </c>
      <c r="N4599" s="51">
        <v>1546.77</v>
      </c>
      <c r="O4599" s="51">
        <v>1566.76</v>
      </c>
      <c r="P4599" s="51">
        <v>1586.4</v>
      </c>
      <c r="Q4599" s="51">
        <v>1595.24</v>
      </c>
      <c r="R4599" s="51">
        <v>1623.48</v>
      </c>
      <c r="S4599" s="51">
        <v>1515.79</v>
      </c>
      <c r="T4599" s="51">
        <v>1526.02</v>
      </c>
      <c r="U4599" s="51">
        <v>2010</v>
      </c>
    </row>
    <row r="4600" spans="1:21" ht="15.5">
      <c r="A4600" s="51">
        <v>674</v>
      </c>
      <c r="B4600" s="51" t="s">
        <v>1275</v>
      </c>
      <c r="C4600" s="51" t="s">
        <v>369</v>
      </c>
      <c r="D4600" s="51" t="str">
        <f t="shared" si="71"/>
        <v>NGDPPCMadagascar</v>
      </c>
      <c r="E4600" s="51" t="s">
        <v>1276</v>
      </c>
      <c r="F4600" s="51" t="s">
        <v>370</v>
      </c>
      <c r="G4600" s="51" t="s">
        <v>371</v>
      </c>
      <c r="H4600" s="51" t="s">
        <v>342</v>
      </c>
      <c r="I4600" s="51" t="s">
        <v>333</v>
      </c>
      <c r="J4600" s="51" t="s">
        <v>372</v>
      </c>
      <c r="K4600" s="51">
        <v>1137331.94</v>
      </c>
      <c r="L4600" s="51">
        <v>1194092.24</v>
      </c>
      <c r="M4600" s="51">
        <v>1281934.8600000001</v>
      </c>
      <c r="N4600" s="51">
        <v>1370638.92</v>
      </c>
      <c r="O4600" s="51">
        <v>1512751.13</v>
      </c>
      <c r="P4600" s="51">
        <v>1607710.46</v>
      </c>
      <c r="Q4600" s="51">
        <v>1778079.36</v>
      </c>
      <c r="R4600" s="51">
        <v>1953725.14</v>
      </c>
      <c r="S4600" s="51">
        <v>1900528.5</v>
      </c>
      <c r="T4600" s="51">
        <v>2016671.87</v>
      </c>
      <c r="U4600" s="51">
        <v>2010</v>
      </c>
    </row>
    <row r="4601" spans="1:21" ht="15.5">
      <c r="A4601" s="51">
        <v>674</v>
      </c>
      <c r="B4601" s="51" t="s">
        <v>1275</v>
      </c>
      <c r="C4601" s="51" t="s">
        <v>373</v>
      </c>
      <c r="D4601" s="51" t="str">
        <f t="shared" si="71"/>
        <v>NGDPDPCMadagascar</v>
      </c>
      <c r="E4601" s="51" t="s">
        <v>1276</v>
      </c>
      <c r="F4601" s="51" t="s">
        <v>370</v>
      </c>
      <c r="G4601" s="51" t="s">
        <v>374</v>
      </c>
      <c r="H4601" s="51" t="s">
        <v>352</v>
      </c>
      <c r="I4601" s="51" t="s">
        <v>333</v>
      </c>
      <c r="J4601" s="51" t="s">
        <v>372</v>
      </c>
      <c r="K4601" s="51">
        <v>518.15499999999997</v>
      </c>
      <c r="L4601" s="51">
        <v>541.06899999999996</v>
      </c>
      <c r="M4601" s="51">
        <v>530.86300000000006</v>
      </c>
      <c r="N4601" s="51">
        <v>467.23500000000001</v>
      </c>
      <c r="O4601" s="51">
        <v>476.226</v>
      </c>
      <c r="P4601" s="51">
        <v>515.93499999999995</v>
      </c>
      <c r="Q4601" s="51">
        <v>533.197</v>
      </c>
      <c r="R4601" s="51">
        <v>539.95299999999997</v>
      </c>
      <c r="S4601" s="51">
        <v>501.75599999999997</v>
      </c>
      <c r="T4601" s="51">
        <v>521.48500000000001</v>
      </c>
      <c r="U4601" s="51">
        <v>2010</v>
      </c>
    </row>
    <row r="4602" spans="1:21" ht="15.5">
      <c r="A4602" s="51">
        <v>674</v>
      </c>
      <c r="B4602" s="51" t="s">
        <v>1275</v>
      </c>
      <c r="C4602" s="51" t="s">
        <v>375</v>
      </c>
      <c r="D4602" s="51" t="str">
        <f t="shared" si="71"/>
        <v>PPPPCMadagascar</v>
      </c>
      <c r="E4602" s="51" t="s">
        <v>1276</v>
      </c>
      <c r="F4602" s="51" t="s">
        <v>370</v>
      </c>
      <c r="G4602" s="51" t="s">
        <v>376</v>
      </c>
      <c r="H4602" s="51" t="s">
        <v>356</v>
      </c>
      <c r="I4602" s="51" t="s">
        <v>333</v>
      </c>
      <c r="J4602" s="51" t="s">
        <v>372</v>
      </c>
      <c r="K4602" s="51">
        <v>1530.94</v>
      </c>
      <c r="L4602" s="51">
        <v>1535.5</v>
      </c>
      <c r="M4602" s="51">
        <v>1555.83</v>
      </c>
      <c r="N4602" s="51">
        <v>1546.84</v>
      </c>
      <c r="O4602" s="51">
        <v>1607.58</v>
      </c>
      <c r="P4602" s="51">
        <v>1586.4</v>
      </c>
      <c r="Q4602" s="51">
        <v>1633.54</v>
      </c>
      <c r="R4602" s="51">
        <v>1692.14</v>
      </c>
      <c r="S4602" s="51">
        <v>1599.04</v>
      </c>
      <c r="T4602" s="51">
        <v>1639.17</v>
      </c>
      <c r="U4602" s="51">
        <v>2010</v>
      </c>
    </row>
    <row r="4603" spans="1:21" ht="15.5">
      <c r="A4603" s="51">
        <v>674</v>
      </c>
      <c r="B4603" s="51" t="s">
        <v>1275</v>
      </c>
      <c r="C4603" s="51" t="s">
        <v>377</v>
      </c>
      <c r="D4603" s="51" t="str">
        <f t="shared" si="71"/>
        <v>NGAP_NPGDPMadagascar</v>
      </c>
      <c r="E4603" s="51" t="s">
        <v>1276</v>
      </c>
      <c r="F4603" s="51" t="s">
        <v>378</v>
      </c>
      <c r="G4603" s="51" t="s">
        <v>379</v>
      </c>
      <c r="H4603" s="51" t="s">
        <v>380</v>
      </c>
      <c r="I4603" s="51"/>
      <c r="J4603" s="51"/>
      <c r="K4603" s="51"/>
      <c r="L4603" s="51"/>
      <c r="M4603" s="51"/>
      <c r="N4603" s="51"/>
      <c r="O4603" s="51"/>
      <c r="P4603" s="51"/>
      <c r="Q4603" s="51"/>
      <c r="R4603" s="51"/>
      <c r="S4603" s="51"/>
      <c r="T4603" s="51"/>
      <c r="U4603" s="51"/>
    </row>
    <row r="4604" spans="1:21" ht="15.5">
      <c r="A4604" s="51">
        <v>674</v>
      </c>
      <c r="B4604" s="51" t="s">
        <v>1275</v>
      </c>
      <c r="C4604" s="51" t="s">
        <v>381</v>
      </c>
      <c r="D4604" s="51" t="str">
        <f t="shared" si="71"/>
        <v>PPPSHMadagascar</v>
      </c>
      <c r="E4604" s="51" t="s">
        <v>1276</v>
      </c>
      <c r="F4604" s="51" t="s">
        <v>382</v>
      </c>
      <c r="G4604" s="51" t="s">
        <v>383</v>
      </c>
      <c r="H4604" s="51" t="s">
        <v>384</v>
      </c>
      <c r="I4604" s="51"/>
      <c r="J4604" s="51" t="s">
        <v>353</v>
      </c>
      <c r="K4604" s="51">
        <v>3.4000000000000002E-2</v>
      </c>
      <c r="L4604" s="51">
        <v>3.4000000000000002E-2</v>
      </c>
      <c r="M4604" s="51">
        <v>3.4000000000000002E-2</v>
      </c>
      <c r="N4604" s="51">
        <v>3.4000000000000002E-2</v>
      </c>
      <c r="O4604" s="51">
        <v>3.5000000000000003E-2</v>
      </c>
      <c r="P4604" s="51">
        <v>3.3000000000000002E-2</v>
      </c>
      <c r="Q4604" s="51">
        <v>3.3000000000000002E-2</v>
      </c>
      <c r="R4604" s="51">
        <v>3.4000000000000002E-2</v>
      </c>
      <c r="S4604" s="51">
        <v>3.3000000000000002E-2</v>
      </c>
      <c r="T4604" s="51">
        <v>3.3000000000000002E-2</v>
      </c>
      <c r="U4604" s="51">
        <v>2018</v>
      </c>
    </row>
    <row r="4605" spans="1:21" ht="15.5">
      <c r="A4605" s="51">
        <v>674</v>
      </c>
      <c r="B4605" s="51" t="s">
        <v>1275</v>
      </c>
      <c r="C4605" s="51" t="s">
        <v>385</v>
      </c>
      <c r="D4605" s="51" t="str">
        <f t="shared" si="71"/>
        <v>PPPEXMadagascar</v>
      </c>
      <c r="E4605" s="51" t="s">
        <v>1276</v>
      </c>
      <c r="F4605" s="51" t="s">
        <v>386</v>
      </c>
      <c r="G4605" s="51" t="s">
        <v>387</v>
      </c>
      <c r="H4605" s="51" t="s">
        <v>388</v>
      </c>
      <c r="I4605" s="51"/>
      <c r="J4605" s="51" t="s">
        <v>353</v>
      </c>
      <c r="K4605" s="51">
        <v>742.89800000000002</v>
      </c>
      <c r="L4605" s="51">
        <v>777.65899999999999</v>
      </c>
      <c r="M4605" s="51">
        <v>823.95600000000002</v>
      </c>
      <c r="N4605" s="51">
        <v>886.09100000000001</v>
      </c>
      <c r="O4605" s="51">
        <v>941.01099999999997</v>
      </c>
      <c r="P4605" s="51">
        <v>1013.44</v>
      </c>
      <c r="Q4605" s="51">
        <v>1088.48</v>
      </c>
      <c r="R4605" s="51">
        <v>1154.5899999999999</v>
      </c>
      <c r="S4605" s="51">
        <v>1188.54</v>
      </c>
      <c r="T4605" s="51">
        <v>1230.3</v>
      </c>
      <c r="U4605" s="51">
        <v>2018</v>
      </c>
    </row>
    <row r="4606" spans="1:21" ht="15.5">
      <c r="A4606" s="51">
        <v>674</v>
      </c>
      <c r="B4606" s="51" t="s">
        <v>1275</v>
      </c>
      <c r="C4606" s="51" t="s">
        <v>389</v>
      </c>
      <c r="D4606" s="51" t="str">
        <f t="shared" si="71"/>
        <v>NID_NGDPMadagascar</v>
      </c>
      <c r="E4606" s="51" t="s">
        <v>1276</v>
      </c>
      <c r="F4606" s="51" t="s">
        <v>390</v>
      </c>
      <c r="G4606" s="51" t="s">
        <v>391</v>
      </c>
      <c r="H4606" s="51" t="s">
        <v>392</v>
      </c>
      <c r="I4606" s="51"/>
      <c r="J4606" s="51" t="s">
        <v>1277</v>
      </c>
      <c r="K4606" s="51">
        <v>20.169</v>
      </c>
      <c r="L4606" s="51">
        <v>16.513000000000002</v>
      </c>
      <c r="M4606" s="51">
        <v>16.491</v>
      </c>
      <c r="N4606" s="51">
        <v>15.992000000000001</v>
      </c>
      <c r="O4606" s="51">
        <v>16.366</v>
      </c>
      <c r="P4606" s="51">
        <v>15.805999999999999</v>
      </c>
      <c r="Q4606" s="51">
        <v>20.385999999999999</v>
      </c>
      <c r="R4606" s="51">
        <v>22.036999999999999</v>
      </c>
      <c r="S4606" s="51">
        <v>15.095000000000001</v>
      </c>
      <c r="T4606" s="51">
        <v>18.353999999999999</v>
      </c>
      <c r="U4606" s="51">
        <v>2018</v>
      </c>
    </row>
    <row r="4607" spans="1:21" ht="15.5">
      <c r="A4607" s="51">
        <v>674</v>
      </c>
      <c r="B4607" s="51" t="s">
        <v>1275</v>
      </c>
      <c r="C4607" s="51" t="s">
        <v>393</v>
      </c>
      <c r="D4607" s="51" t="str">
        <f t="shared" si="71"/>
        <v>NGSD_NGDPMadagascar</v>
      </c>
      <c r="E4607" s="51" t="s">
        <v>1276</v>
      </c>
      <c r="F4607" s="51" t="s">
        <v>394</v>
      </c>
      <c r="G4607" s="51" t="s">
        <v>395</v>
      </c>
      <c r="H4607" s="51" t="s">
        <v>392</v>
      </c>
      <c r="I4607" s="51"/>
      <c r="J4607" s="51" t="s">
        <v>1277</v>
      </c>
      <c r="K4607" s="51">
        <v>12.706</v>
      </c>
      <c r="L4607" s="51">
        <v>10.007</v>
      </c>
      <c r="M4607" s="51">
        <v>16.222000000000001</v>
      </c>
      <c r="N4607" s="51">
        <v>14.366</v>
      </c>
      <c r="O4607" s="51">
        <v>16.847999999999999</v>
      </c>
      <c r="P4607" s="51">
        <v>15.385</v>
      </c>
      <c r="Q4607" s="51">
        <v>21.091000000000001</v>
      </c>
      <c r="R4607" s="51">
        <v>19.814</v>
      </c>
      <c r="S4607" s="51">
        <v>8.5459999999999994</v>
      </c>
      <c r="T4607" s="51">
        <v>13.361000000000001</v>
      </c>
      <c r="U4607" s="51">
        <v>2018</v>
      </c>
    </row>
    <row r="4608" spans="1:21" ht="15.5">
      <c r="A4608" s="51">
        <v>674</v>
      </c>
      <c r="B4608" s="51" t="s">
        <v>1275</v>
      </c>
      <c r="C4608" s="51" t="s">
        <v>396</v>
      </c>
      <c r="D4608" s="51" t="str">
        <f t="shared" si="71"/>
        <v>PCPIMadagascar</v>
      </c>
      <c r="E4608" s="51" t="s">
        <v>1276</v>
      </c>
      <c r="F4608" s="51" t="s">
        <v>397</v>
      </c>
      <c r="G4608" s="51" t="s">
        <v>398</v>
      </c>
      <c r="H4608" s="51" t="s">
        <v>360</v>
      </c>
      <c r="I4608" s="51"/>
      <c r="J4608" s="51" t="s">
        <v>1278</v>
      </c>
      <c r="K4608" s="51">
        <v>78.200999999999993</v>
      </c>
      <c r="L4608" s="51">
        <v>82.757000000000005</v>
      </c>
      <c r="M4608" s="51">
        <v>87.789000000000001</v>
      </c>
      <c r="N4608" s="51">
        <v>94.29</v>
      </c>
      <c r="O4608" s="51">
        <v>100</v>
      </c>
      <c r="P4608" s="51">
        <v>108.59</v>
      </c>
      <c r="Q4608" s="51">
        <v>117.92700000000001</v>
      </c>
      <c r="R4608" s="51">
        <v>124.55800000000001</v>
      </c>
      <c r="S4608" s="51">
        <v>129.77500000000001</v>
      </c>
      <c r="T4608" s="51">
        <v>136.78200000000001</v>
      </c>
      <c r="U4608" s="51">
        <v>2020</v>
      </c>
    </row>
    <row r="4609" spans="1:21" ht="15.5">
      <c r="A4609" s="51">
        <v>674</v>
      </c>
      <c r="B4609" s="51" t="s">
        <v>1275</v>
      </c>
      <c r="C4609" s="51" t="s">
        <v>400</v>
      </c>
      <c r="D4609" s="51" t="str">
        <f t="shared" si="71"/>
        <v>PCPIPCHMadagascar</v>
      </c>
      <c r="E4609" s="51" t="s">
        <v>1276</v>
      </c>
      <c r="F4609" s="51" t="s">
        <v>397</v>
      </c>
      <c r="G4609" s="51" t="s">
        <v>401</v>
      </c>
      <c r="H4609" s="51" t="s">
        <v>347</v>
      </c>
      <c r="I4609" s="51"/>
      <c r="J4609" s="51" t="s">
        <v>402</v>
      </c>
      <c r="K4609" s="51">
        <v>5.7140000000000004</v>
      </c>
      <c r="L4609" s="51">
        <v>5.8259999999999996</v>
      </c>
      <c r="M4609" s="51">
        <v>6.08</v>
      </c>
      <c r="N4609" s="51">
        <v>7.4039999999999999</v>
      </c>
      <c r="O4609" s="51">
        <v>6.056</v>
      </c>
      <c r="P4609" s="51">
        <v>8.59</v>
      </c>
      <c r="Q4609" s="51">
        <v>8.5980000000000008</v>
      </c>
      <c r="R4609" s="51">
        <v>5.6230000000000002</v>
      </c>
      <c r="S4609" s="51">
        <v>4.1879999999999997</v>
      </c>
      <c r="T4609" s="51">
        <v>5.4</v>
      </c>
      <c r="U4609" s="51">
        <v>2020</v>
      </c>
    </row>
    <row r="4610" spans="1:21" ht="15.5">
      <c r="A4610" s="51">
        <v>674</v>
      </c>
      <c r="B4610" s="51" t="s">
        <v>1275</v>
      </c>
      <c r="C4610" s="51" t="s">
        <v>403</v>
      </c>
      <c r="D4610" s="51" t="str">
        <f t="shared" si="71"/>
        <v>PCPIEMadagascar</v>
      </c>
      <c r="E4610" s="51" t="s">
        <v>1276</v>
      </c>
      <c r="F4610" s="51" t="s">
        <v>404</v>
      </c>
      <c r="G4610" s="51" t="s">
        <v>405</v>
      </c>
      <c r="H4610" s="51" t="s">
        <v>360</v>
      </c>
      <c r="I4610" s="51"/>
      <c r="J4610" s="51" t="s">
        <v>1278</v>
      </c>
      <c r="K4610" s="51">
        <v>80.242000000000004</v>
      </c>
      <c r="L4610" s="51">
        <v>85.263999999999996</v>
      </c>
      <c r="M4610" s="51">
        <v>90.402000000000001</v>
      </c>
      <c r="N4610" s="51">
        <v>97.239000000000004</v>
      </c>
      <c r="O4610" s="51">
        <v>103.026</v>
      </c>
      <c r="P4610" s="51">
        <v>113.94499999999999</v>
      </c>
      <c r="Q4610" s="51">
        <v>121.85599999999999</v>
      </c>
      <c r="R4610" s="51">
        <v>126.7</v>
      </c>
      <c r="S4610" s="51">
        <v>132.488</v>
      </c>
      <c r="T4610" s="51">
        <v>139.643</v>
      </c>
      <c r="U4610" s="51">
        <v>2020</v>
      </c>
    </row>
    <row r="4611" spans="1:21" ht="15.5">
      <c r="A4611" s="51">
        <v>674</v>
      </c>
      <c r="B4611" s="51" t="s">
        <v>1275</v>
      </c>
      <c r="C4611" s="51" t="s">
        <v>406</v>
      </c>
      <c r="D4611" s="51" t="str">
        <f t="shared" ref="D4611:D4674" si="72">C4611&amp;E4611</f>
        <v>PCPIEPCHMadagascar</v>
      </c>
      <c r="E4611" s="51" t="s">
        <v>1276</v>
      </c>
      <c r="F4611" s="51" t="s">
        <v>404</v>
      </c>
      <c r="G4611" s="51" t="s">
        <v>407</v>
      </c>
      <c r="H4611" s="51" t="s">
        <v>347</v>
      </c>
      <c r="I4611" s="51"/>
      <c r="J4611" s="51" t="s">
        <v>408</v>
      </c>
      <c r="K4611" s="51">
        <v>5.7779999999999996</v>
      </c>
      <c r="L4611" s="51">
        <v>6.258</v>
      </c>
      <c r="M4611" s="51">
        <v>6.0259999999999998</v>
      </c>
      <c r="N4611" s="51">
        <v>7.5629999999999997</v>
      </c>
      <c r="O4611" s="51">
        <v>5.952</v>
      </c>
      <c r="P4611" s="51">
        <v>10.598000000000001</v>
      </c>
      <c r="Q4611" s="51">
        <v>6.9429999999999996</v>
      </c>
      <c r="R4611" s="51">
        <v>3.9750000000000001</v>
      </c>
      <c r="S4611" s="51">
        <v>4.569</v>
      </c>
      <c r="T4611" s="51">
        <v>5.4</v>
      </c>
      <c r="U4611" s="51">
        <v>2020</v>
      </c>
    </row>
    <row r="4612" spans="1:21" ht="15.5">
      <c r="A4612" s="51">
        <v>674</v>
      </c>
      <c r="B4612" s="51" t="s">
        <v>1275</v>
      </c>
      <c r="C4612" s="51" t="s">
        <v>409</v>
      </c>
      <c r="D4612" s="51" t="str">
        <f t="shared" si="72"/>
        <v>FLIBOR6Madagascar</v>
      </c>
      <c r="E4612" s="51" t="s">
        <v>1276</v>
      </c>
      <c r="F4612" s="51" t="s">
        <v>410</v>
      </c>
      <c r="G4612" s="51"/>
      <c r="H4612" s="51" t="s">
        <v>384</v>
      </c>
      <c r="I4612" s="51"/>
      <c r="J4612" s="51"/>
      <c r="K4612" s="51"/>
      <c r="L4612" s="51"/>
      <c r="M4612" s="51"/>
      <c r="N4612" s="51"/>
      <c r="O4612" s="51"/>
      <c r="P4612" s="51"/>
      <c r="Q4612" s="51"/>
      <c r="R4612" s="51"/>
      <c r="S4612" s="51"/>
      <c r="T4612" s="51"/>
      <c r="U4612" s="51"/>
    </row>
    <row r="4613" spans="1:21" ht="15.5">
      <c r="A4613" s="51">
        <v>674</v>
      </c>
      <c r="B4613" s="51" t="s">
        <v>1275</v>
      </c>
      <c r="C4613" s="51" t="s">
        <v>411</v>
      </c>
      <c r="D4613" s="51" t="str">
        <f t="shared" si="72"/>
        <v>TM_RPCHMadagascar</v>
      </c>
      <c r="E4613" s="51" t="s">
        <v>1276</v>
      </c>
      <c r="F4613" s="51" t="s">
        <v>412</v>
      </c>
      <c r="G4613" s="51" t="s">
        <v>413</v>
      </c>
      <c r="H4613" s="51" t="s">
        <v>347</v>
      </c>
      <c r="I4613" s="51"/>
      <c r="J4613" s="51" t="s">
        <v>1279</v>
      </c>
      <c r="K4613" s="51">
        <v>16.757000000000001</v>
      </c>
      <c r="L4613" s="51">
        <v>14.288</v>
      </c>
      <c r="M4613" s="51">
        <v>2.3279999999999998</v>
      </c>
      <c r="N4613" s="51">
        <v>-7.1340000000000003</v>
      </c>
      <c r="O4613" s="51">
        <v>19.11</v>
      </c>
      <c r="P4613" s="51">
        <v>7.0330000000000004</v>
      </c>
      <c r="Q4613" s="51">
        <v>-0.54300000000000004</v>
      </c>
      <c r="R4613" s="51">
        <v>1.8360000000000001</v>
      </c>
      <c r="S4613" s="51">
        <v>-19.599</v>
      </c>
      <c r="T4613" s="51">
        <v>11.567</v>
      </c>
      <c r="U4613" s="51">
        <v>2019</v>
      </c>
    </row>
    <row r="4614" spans="1:21" ht="15.5">
      <c r="A4614" s="51">
        <v>674</v>
      </c>
      <c r="B4614" s="51" t="s">
        <v>1275</v>
      </c>
      <c r="C4614" s="51" t="s">
        <v>415</v>
      </c>
      <c r="D4614" s="51" t="str">
        <f t="shared" si="72"/>
        <v>TMG_RPCHMadagascar</v>
      </c>
      <c r="E4614" s="51" t="s">
        <v>1276</v>
      </c>
      <c r="F4614" s="51" t="s">
        <v>416</v>
      </c>
      <c r="G4614" s="51" t="s">
        <v>417</v>
      </c>
      <c r="H4614" s="51" t="s">
        <v>347</v>
      </c>
      <c r="I4614" s="51"/>
      <c r="J4614" s="51" t="s">
        <v>1279</v>
      </c>
      <c r="K4614" s="51">
        <v>20.997</v>
      </c>
      <c r="L4614" s="51">
        <v>13.545</v>
      </c>
      <c r="M4614" s="51">
        <v>6.21</v>
      </c>
      <c r="N4614" s="51">
        <v>-7.82</v>
      </c>
      <c r="O4614" s="51">
        <v>17.832999999999998</v>
      </c>
      <c r="P4614" s="51">
        <v>13.539</v>
      </c>
      <c r="Q4614" s="51">
        <v>-0.154</v>
      </c>
      <c r="R4614" s="51">
        <v>3.4060000000000001</v>
      </c>
      <c r="S4614" s="51">
        <v>-17.923999999999999</v>
      </c>
      <c r="T4614" s="51">
        <v>7.2220000000000004</v>
      </c>
      <c r="U4614" s="51">
        <v>2019</v>
      </c>
    </row>
    <row r="4615" spans="1:21" ht="15.5">
      <c r="A4615" s="51">
        <v>674</v>
      </c>
      <c r="B4615" s="51" t="s">
        <v>1275</v>
      </c>
      <c r="C4615" s="51" t="s">
        <v>418</v>
      </c>
      <c r="D4615" s="51" t="str">
        <f t="shared" si="72"/>
        <v>TX_RPCHMadagascar</v>
      </c>
      <c r="E4615" s="51" t="s">
        <v>1276</v>
      </c>
      <c r="F4615" s="51" t="s">
        <v>419</v>
      </c>
      <c r="G4615" s="51" t="s">
        <v>420</v>
      </c>
      <c r="H4615" s="51" t="s">
        <v>347</v>
      </c>
      <c r="I4615" s="51"/>
      <c r="J4615" s="51" t="s">
        <v>1279</v>
      </c>
      <c r="K4615" s="51">
        <v>7.2370000000000001</v>
      </c>
      <c r="L4615" s="51">
        <v>-10.052</v>
      </c>
      <c r="M4615" s="51">
        <v>-1.4279999999999999</v>
      </c>
      <c r="N4615" s="51">
        <v>-7.6840000000000002</v>
      </c>
      <c r="O4615" s="51">
        <v>-31.92</v>
      </c>
      <c r="P4615" s="51">
        <v>-9.6579999999999995</v>
      </c>
      <c r="Q4615" s="51">
        <v>-5.9450000000000003</v>
      </c>
      <c r="R4615" s="51">
        <v>14.754</v>
      </c>
      <c r="S4615" s="51">
        <v>-31.521999999999998</v>
      </c>
      <c r="T4615" s="51">
        <v>15.3</v>
      </c>
      <c r="U4615" s="51">
        <v>2019</v>
      </c>
    </row>
    <row r="4616" spans="1:21" ht="15.5">
      <c r="A4616" s="51">
        <v>674</v>
      </c>
      <c r="B4616" s="51" t="s">
        <v>1275</v>
      </c>
      <c r="C4616" s="51" t="s">
        <v>421</v>
      </c>
      <c r="D4616" s="51" t="str">
        <f t="shared" si="72"/>
        <v>TXG_RPCHMadagascar</v>
      </c>
      <c r="E4616" s="51" t="s">
        <v>1276</v>
      </c>
      <c r="F4616" s="51" t="s">
        <v>422</v>
      </c>
      <c r="G4616" s="51" t="s">
        <v>423</v>
      </c>
      <c r="H4616" s="51" t="s">
        <v>347</v>
      </c>
      <c r="I4616" s="51"/>
      <c r="J4616" s="51" t="s">
        <v>1279</v>
      </c>
      <c r="K4616" s="51">
        <v>3.4020000000000001</v>
      </c>
      <c r="L4616" s="51">
        <v>-2.052</v>
      </c>
      <c r="M4616" s="51">
        <v>6.7649999999999997</v>
      </c>
      <c r="N4616" s="51">
        <v>-3.6070000000000002</v>
      </c>
      <c r="O4616" s="51">
        <v>-32.889000000000003</v>
      </c>
      <c r="P4616" s="51">
        <v>-3.7629999999999999</v>
      </c>
      <c r="Q4616" s="51">
        <v>-4.7930000000000001</v>
      </c>
      <c r="R4616" s="51">
        <v>6.4939999999999998</v>
      </c>
      <c r="S4616" s="51">
        <v>-19.381</v>
      </c>
      <c r="T4616" s="51">
        <v>8.7240000000000002</v>
      </c>
      <c r="U4616" s="51">
        <v>2019</v>
      </c>
    </row>
    <row r="4617" spans="1:21" ht="15.5">
      <c r="A4617" s="51">
        <v>674</v>
      </c>
      <c r="B4617" s="51" t="s">
        <v>1275</v>
      </c>
      <c r="C4617" s="51" t="s">
        <v>424</v>
      </c>
      <c r="D4617" s="51" t="str">
        <f t="shared" si="72"/>
        <v>LURMadagascar</v>
      </c>
      <c r="E4617" s="51" t="s">
        <v>1276</v>
      </c>
      <c r="F4617" s="51" t="s">
        <v>425</v>
      </c>
      <c r="G4617" s="51" t="s">
        <v>426</v>
      </c>
      <c r="H4617" s="51" t="s">
        <v>427</v>
      </c>
      <c r="I4617" s="51"/>
      <c r="J4617" s="51"/>
      <c r="K4617" s="51"/>
      <c r="L4617" s="51"/>
      <c r="M4617" s="51"/>
      <c r="N4617" s="51"/>
      <c r="O4617" s="51"/>
      <c r="P4617" s="51"/>
      <c r="Q4617" s="51"/>
      <c r="R4617" s="51"/>
      <c r="S4617" s="51"/>
      <c r="T4617" s="51"/>
      <c r="U4617" s="51"/>
    </row>
    <row r="4618" spans="1:21" ht="15.5">
      <c r="A4618" s="51">
        <v>674</v>
      </c>
      <c r="B4618" s="51" t="s">
        <v>1275</v>
      </c>
      <c r="C4618" s="51" t="s">
        <v>428</v>
      </c>
      <c r="D4618" s="51" t="str">
        <f t="shared" si="72"/>
        <v>LEMadagascar</v>
      </c>
      <c r="E4618" s="51" t="s">
        <v>1276</v>
      </c>
      <c r="F4618" s="51" t="s">
        <v>429</v>
      </c>
      <c r="G4618" s="51" t="s">
        <v>430</v>
      </c>
      <c r="H4618" s="51" t="s">
        <v>431</v>
      </c>
      <c r="I4618" s="51" t="s">
        <v>432</v>
      </c>
      <c r="J4618" s="51"/>
      <c r="K4618" s="51"/>
      <c r="L4618" s="51"/>
      <c r="M4618" s="51"/>
      <c r="N4618" s="51"/>
      <c r="O4618" s="51"/>
      <c r="P4618" s="51"/>
      <c r="Q4618" s="51"/>
      <c r="R4618" s="51"/>
      <c r="S4618" s="51"/>
      <c r="T4618" s="51"/>
      <c r="U4618" s="51"/>
    </row>
    <row r="4619" spans="1:21" ht="15.5">
      <c r="A4619" s="51">
        <v>674</v>
      </c>
      <c r="B4619" s="51" t="s">
        <v>1275</v>
      </c>
      <c r="C4619" s="51" t="s">
        <v>433</v>
      </c>
      <c r="D4619" s="51" t="str">
        <f t="shared" si="72"/>
        <v>LPMadagascar</v>
      </c>
      <c r="E4619" s="51" t="s">
        <v>1276</v>
      </c>
      <c r="F4619" s="51" t="s">
        <v>434</v>
      </c>
      <c r="G4619" s="51" t="s">
        <v>435</v>
      </c>
      <c r="H4619" s="51" t="s">
        <v>431</v>
      </c>
      <c r="I4619" s="51" t="s">
        <v>432</v>
      </c>
      <c r="J4619" s="51" t="s">
        <v>1280</v>
      </c>
      <c r="K4619" s="51">
        <v>22.347000000000001</v>
      </c>
      <c r="L4619" s="51">
        <v>22.960999999999999</v>
      </c>
      <c r="M4619" s="51">
        <v>23.59</v>
      </c>
      <c r="N4619" s="51">
        <v>24.234000000000002</v>
      </c>
      <c r="O4619" s="51">
        <v>24.88</v>
      </c>
      <c r="P4619" s="51">
        <v>25.539000000000001</v>
      </c>
      <c r="Q4619" s="51">
        <v>26.207999999999998</v>
      </c>
      <c r="R4619" s="51">
        <v>26.888999999999999</v>
      </c>
      <c r="S4619" s="51">
        <v>27.577999999999999</v>
      </c>
      <c r="T4619" s="51">
        <v>28.276</v>
      </c>
      <c r="U4619" s="51">
        <v>2010</v>
      </c>
    </row>
    <row r="4620" spans="1:21" ht="15.5">
      <c r="A4620" s="51">
        <v>674</v>
      </c>
      <c r="B4620" s="51" t="s">
        <v>1275</v>
      </c>
      <c r="C4620" s="51" t="s">
        <v>437</v>
      </c>
      <c r="D4620" s="51" t="str">
        <f t="shared" si="72"/>
        <v>GGRMadagascar</v>
      </c>
      <c r="E4620" s="51" t="s">
        <v>1276</v>
      </c>
      <c r="F4620" s="51" t="s">
        <v>438</v>
      </c>
      <c r="G4620" s="51" t="s">
        <v>439</v>
      </c>
      <c r="H4620" s="51" t="s">
        <v>342</v>
      </c>
      <c r="I4620" s="51" t="s">
        <v>343</v>
      </c>
      <c r="J4620" s="51" t="s">
        <v>1281</v>
      </c>
      <c r="K4620" s="51">
        <v>2358.16</v>
      </c>
      <c r="L4620" s="51">
        <v>2549.61</v>
      </c>
      <c r="M4620" s="51">
        <v>3203.71</v>
      </c>
      <c r="N4620" s="51">
        <v>3381.04</v>
      </c>
      <c r="O4620" s="51">
        <v>4681.49</v>
      </c>
      <c r="P4620" s="51">
        <v>5271.75</v>
      </c>
      <c r="Q4620" s="51">
        <v>5971.29</v>
      </c>
      <c r="R4620" s="51">
        <v>7114.69</v>
      </c>
      <c r="S4620" s="51">
        <v>5717.71</v>
      </c>
      <c r="T4620" s="51">
        <v>7148.39</v>
      </c>
      <c r="U4620" s="51">
        <v>2020</v>
      </c>
    </row>
    <row r="4621" spans="1:21" ht="15.5">
      <c r="A4621" s="51">
        <v>674</v>
      </c>
      <c r="B4621" s="51" t="s">
        <v>1275</v>
      </c>
      <c r="C4621" s="51" t="s">
        <v>441</v>
      </c>
      <c r="D4621" s="51" t="str">
        <f t="shared" si="72"/>
        <v>GGR_NGDPMadagascar</v>
      </c>
      <c r="E4621" s="51" t="s">
        <v>1276</v>
      </c>
      <c r="F4621" s="51" t="s">
        <v>438</v>
      </c>
      <c r="G4621" s="51" t="s">
        <v>439</v>
      </c>
      <c r="H4621" s="51" t="s">
        <v>392</v>
      </c>
      <c r="I4621" s="51"/>
      <c r="J4621" s="51" t="s">
        <v>442</v>
      </c>
      <c r="K4621" s="51">
        <v>9.2780000000000005</v>
      </c>
      <c r="L4621" s="51">
        <v>9.2989999999999995</v>
      </c>
      <c r="M4621" s="51">
        <v>10.593999999999999</v>
      </c>
      <c r="N4621" s="51">
        <v>10.179</v>
      </c>
      <c r="O4621" s="51">
        <v>12.438000000000001</v>
      </c>
      <c r="P4621" s="51">
        <v>12.839</v>
      </c>
      <c r="Q4621" s="51">
        <v>12.814</v>
      </c>
      <c r="R4621" s="51">
        <v>13.542999999999999</v>
      </c>
      <c r="S4621" s="51">
        <v>10.909000000000001</v>
      </c>
      <c r="T4621" s="51">
        <v>12.536</v>
      </c>
      <c r="U4621" s="51">
        <v>2020</v>
      </c>
    </row>
    <row r="4622" spans="1:21" ht="15.5">
      <c r="A4622" s="51">
        <v>674</v>
      </c>
      <c r="B4622" s="51" t="s">
        <v>1275</v>
      </c>
      <c r="C4622" s="51" t="s">
        <v>443</v>
      </c>
      <c r="D4622" s="51" t="str">
        <f t="shared" si="72"/>
        <v>GGXMadagascar</v>
      </c>
      <c r="E4622" s="51" t="s">
        <v>1276</v>
      </c>
      <c r="F4622" s="51" t="s">
        <v>444</v>
      </c>
      <c r="G4622" s="51" t="s">
        <v>445</v>
      </c>
      <c r="H4622" s="51" t="s">
        <v>342</v>
      </c>
      <c r="I4622" s="51" t="s">
        <v>343</v>
      </c>
      <c r="J4622" s="51" t="s">
        <v>1281</v>
      </c>
      <c r="K4622" s="51">
        <v>2926.78</v>
      </c>
      <c r="L4622" s="51">
        <v>3482.63</v>
      </c>
      <c r="M4622" s="51">
        <v>3796.63</v>
      </c>
      <c r="N4622" s="51">
        <v>4327.79</v>
      </c>
      <c r="O4622" s="51">
        <v>5098.22</v>
      </c>
      <c r="P4622" s="51">
        <v>6135.17</v>
      </c>
      <c r="Q4622" s="51">
        <v>6585.17</v>
      </c>
      <c r="R4622" s="51">
        <v>7839.79</v>
      </c>
      <c r="S4622" s="51">
        <v>7914.7</v>
      </c>
      <c r="T4622" s="51">
        <v>10432.16</v>
      </c>
      <c r="U4622" s="51">
        <v>2020</v>
      </c>
    </row>
    <row r="4623" spans="1:21" ht="15.5">
      <c r="A4623" s="51">
        <v>674</v>
      </c>
      <c r="B4623" s="51" t="s">
        <v>1275</v>
      </c>
      <c r="C4623" s="51" t="s">
        <v>446</v>
      </c>
      <c r="D4623" s="51" t="str">
        <f t="shared" si="72"/>
        <v>GGX_NGDPMadagascar</v>
      </c>
      <c r="E4623" s="51" t="s">
        <v>1276</v>
      </c>
      <c r="F4623" s="51" t="s">
        <v>444</v>
      </c>
      <c r="G4623" s="51" t="s">
        <v>445</v>
      </c>
      <c r="H4623" s="51" t="s">
        <v>392</v>
      </c>
      <c r="I4623" s="51"/>
      <c r="J4623" s="51" t="s">
        <v>447</v>
      </c>
      <c r="K4623" s="51">
        <v>11.516</v>
      </c>
      <c r="L4623" s="51">
        <v>12.702</v>
      </c>
      <c r="M4623" s="51">
        <v>12.555</v>
      </c>
      <c r="N4623" s="51">
        <v>13.029</v>
      </c>
      <c r="O4623" s="51">
        <v>13.545999999999999</v>
      </c>
      <c r="P4623" s="51">
        <v>14.942</v>
      </c>
      <c r="Q4623" s="51">
        <v>14.131</v>
      </c>
      <c r="R4623" s="51">
        <v>14.923999999999999</v>
      </c>
      <c r="S4623" s="51">
        <v>15.101000000000001</v>
      </c>
      <c r="T4623" s="51">
        <v>18.294</v>
      </c>
      <c r="U4623" s="51">
        <v>2020</v>
      </c>
    </row>
    <row r="4624" spans="1:21" ht="15.5">
      <c r="A4624" s="51">
        <v>674</v>
      </c>
      <c r="B4624" s="51" t="s">
        <v>1275</v>
      </c>
      <c r="C4624" s="51" t="s">
        <v>448</v>
      </c>
      <c r="D4624" s="51" t="str">
        <f t="shared" si="72"/>
        <v>GGXCNLMadagascar</v>
      </c>
      <c r="E4624" s="51" t="s">
        <v>1276</v>
      </c>
      <c r="F4624" s="51" t="s">
        <v>449</v>
      </c>
      <c r="G4624" s="51" t="s">
        <v>450</v>
      </c>
      <c r="H4624" s="51" t="s">
        <v>342</v>
      </c>
      <c r="I4624" s="51" t="s">
        <v>343</v>
      </c>
      <c r="J4624" s="51" t="s">
        <v>1281</v>
      </c>
      <c r="K4624" s="51">
        <v>-568.62300000000005</v>
      </c>
      <c r="L4624" s="51">
        <v>-933.01599999999996</v>
      </c>
      <c r="M4624" s="51">
        <v>-592.923</v>
      </c>
      <c r="N4624" s="51">
        <v>-946.75199999999995</v>
      </c>
      <c r="O4624" s="51">
        <v>-416.73599999999999</v>
      </c>
      <c r="P4624" s="51">
        <v>-863.42100000000005</v>
      </c>
      <c r="Q4624" s="51">
        <v>-613.88099999999997</v>
      </c>
      <c r="R4624" s="51">
        <v>-725.101</v>
      </c>
      <c r="S4624" s="51">
        <v>-2196.9899999999998</v>
      </c>
      <c r="T4624" s="51">
        <v>-3283.77</v>
      </c>
      <c r="U4624" s="51">
        <v>2020</v>
      </c>
    </row>
    <row r="4625" spans="1:21" ht="15.5">
      <c r="A4625" s="51">
        <v>674</v>
      </c>
      <c r="B4625" s="51" t="s">
        <v>1275</v>
      </c>
      <c r="C4625" s="51" t="s">
        <v>451</v>
      </c>
      <c r="D4625" s="51" t="str">
        <f t="shared" si="72"/>
        <v>GGXCNL_NGDPMadagascar</v>
      </c>
      <c r="E4625" s="51" t="s">
        <v>1276</v>
      </c>
      <c r="F4625" s="51" t="s">
        <v>449</v>
      </c>
      <c r="G4625" s="51" t="s">
        <v>450</v>
      </c>
      <c r="H4625" s="51" t="s">
        <v>392</v>
      </c>
      <c r="I4625" s="51"/>
      <c r="J4625" s="51" t="s">
        <v>452</v>
      </c>
      <c r="K4625" s="51">
        <v>-2.2370000000000001</v>
      </c>
      <c r="L4625" s="51">
        <v>-3.403</v>
      </c>
      <c r="M4625" s="51">
        <v>-1.9610000000000001</v>
      </c>
      <c r="N4625" s="51">
        <v>-2.85</v>
      </c>
      <c r="O4625" s="51">
        <v>-1.107</v>
      </c>
      <c r="P4625" s="51">
        <v>-2.1030000000000002</v>
      </c>
      <c r="Q4625" s="51">
        <v>-1.3169999999999999</v>
      </c>
      <c r="R4625" s="51">
        <v>-1.38</v>
      </c>
      <c r="S4625" s="51">
        <v>-4.1920000000000002</v>
      </c>
      <c r="T4625" s="51">
        <v>-5.7590000000000003</v>
      </c>
      <c r="U4625" s="51">
        <v>2020</v>
      </c>
    </row>
    <row r="4626" spans="1:21" ht="15.5">
      <c r="A4626" s="51">
        <v>674</v>
      </c>
      <c r="B4626" s="51" t="s">
        <v>1275</v>
      </c>
      <c r="C4626" s="51" t="s">
        <v>453</v>
      </c>
      <c r="D4626" s="51" t="str">
        <f t="shared" si="72"/>
        <v>GGSBMadagascar</v>
      </c>
      <c r="E4626" s="51" t="s">
        <v>1276</v>
      </c>
      <c r="F4626" s="51" t="s">
        <v>454</v>
      </c>
      <c r="G4626" s="51" t="s">
        <v>455</v>
      </c>
      <c r="H4626" s="51" t="s">
        <v>342</v>
      </c>
      <c r="I4626" s="51" t="s">
        <v>343</v>
      </c>
      <c r="J4626" s="51"/>
      <c r="K4626" s="51"/>
      <c r="L4626" s="51"/>
      <c r="M4626" s="51"/>
      <c r="N4626" s="51"/>
      <c r="O4626" s="51"/>
      <c r="P4626" s="51"/>
      <c r="Q4626" s="51"/>
      <c r="R4626" s="51"/>
      <c r="S4626" s="51"/>
      <c r="T4626" s="51"/>
      <c r="U4626" s="51"/>
    </row>
    <row r="4627" spans="1:21" ht="15.5">
      <c r="A4627" s="51">
        <v>674</v>
      </c>
      <c r="B4627" s="51" t="s">
        <v>1275</v>
      </c>
      <c r="C4627" s="51" t="s">
        <v>456</v>
      </c>
      <c r="D4627" s="51" t="str">
        <f t="shared" si="72"/>
        <v>GGSB_NPGDPMadagascar</v>
      </c>
      <c r="E4627" s="51" t="s">
        <v>1276</v>
      </c>
      <c r="F4627" s="51" t="s">
        <v>454</v>
      </c>
      <c r="G4627" s="51" t="s">
        <v>455</v>
      </c>
      <c r="H4627" s="51" t="s">
        <v>380</v>
      </c>
      <c r="I4627" s="51"/>
      <c r="J4627" s="51"/>
      <c r="K4627" s="51"/>
      <c r="L4627" s="51"/>
      <c r="M4627" s="51"/>
      <c r="N4627" s="51"/>
      <c r="O4627" s="51"/>
      <c r="P4627" s="51"/>
      <c r="Q4627" s="51"/>
      <c r="R4627" s="51"/>
      <c r="S4627" s="51"/>
      <c r="T4627" s="51"/>
      <c r="U4627" s="51"/>
    </row>
    <row r="4628" spans="1:21" ht="15.5">
      <c r="A4628" s="51">
        <v>674</v>
      </c>
      <c r="B4628" s="51" t="s">
        <v>1275</v>
      </c>
      <c r="C4628" s="51" t="s">
        <v>457</v>
      </c>
      <c r="D4628" s="51" t="str">
        <f t="shared" si="72"/>
        <v>GGXONLBMadagascar</v>
      </c>
      <c r="E4628" s="51" t="s">
        <v>1276</v>
      </c>
      <c r="F4628" s="51" t="s">
        <v>458</v>
      </c>
      <c r="G4628" s="51" t="s">
        <v>459</v>
      </c>
      <c r="H4628" s="51" t="s">
        <v>342</v>
      </c>
      <c r="I4628" s="51" t="s">
        <v>343</v>
      </c>
      <c r="J4628" s="51" t="s">
        <v>1281</v>
      </c>
      <c r="K4628" s="51">
        <v>-413.57</v>
      </c>
      <c r="L4628" s="51">
        <v>-774.36</v>
      </c>
      <c r="M4628" s="51">
        <v>-450.52300000000002</v>
      </c>
      <c r="N4628" s="51">
        <v>-716.45399999999995</v>
      </c>
      <c r="O4628" s="51">
        <v>-138.43199999999999</v>
      </c>
      <c r="P4628" s="51">
        <v>-577.93700000000001</v>
      </c>
      <c r="Q4628" s="51">
        <v>-261.03399999999999</v>
      </c>
      <c r="R4628" s="51">
        <v>-369.101</v>
      </c>
      <c r="S4628" s="51">
        <v>-1842.49</v>
      </c>
      <c r="T4628" s="51">
        <v>-2801.29</v>
      </c>
      <c r="U4628" s="51">
        <v>2020</v>
      </c>
    </row>
    <row r="4629" spans="1:21" ht="15.5">
      <c r="A4629" s="51">
        <v>674</v>
      </c>
      <c r="B4629" s="51" t="s">
        <v>1275</v>
      </c>
      <c r="C4629" s="51" t="s">
        <v>460</v>
      </c>
      <c r="D4629" s="51" t="str">
        <f t="shared" si="72"/>
        <v>GGXONLB_NGDPMadagascar</v>
      </c>
      <c r="E4629" s="51" t="s">
        <v>1276</v>
      </c>
      <c r="F4629" s="51" t="s">
        <v>458</v>
      </c>
      <c r="G4629" s="51" t="s">
        <v>459</v>
      </c>
      <c r="H4629" s="51" t="s">
        <v>392</v>
      </c>
      <c r="I4629" s="51"/>
      <c r="J4629" s="51" t="s">
        <v>461</v>
      </c>
      <c r="K4629" s="51">
        <v>-1.627</v>
      </c>
      <c r="L4629" s="51">
        <v>-2.8239999999999998</v>
      </c>
      <c r="M4629" s="51">
        <v>-1.49</v>
      </c>
      <c r="N4629" s="51">
        <v>-2.157</v>
      </c>
      <c r="O4629" s="51">
        <v>-0.36799999999999999</v>
      </c>
      <c r="P4629" s="51">
        <v>-1.4079999999999999</v>
      </c>
      <c r="Q4629" s="51">
        <v>-0.56000000000000005</v>
      </c>
      <c r="R4629" s="51">
        <v>-0.70299999999999996</v>
      </c>
      <c r="S4629" s="51">
        <v>-3.5150000000000001</v>
      </c>
      <c r="T4629" s="51">
        <v>-4.9119999999999999</v>
      </c>
      <c r="U4629" s="51">
        <v>2020</v>
      </c>
    </row>
    <row r="4630" spans="1:21" ht="15.5">
      <c r="A4630" s="51">
        <v>674</v>
      </c>
      <c r="B4630" s="51" t="s">
        <v>1275</v>
      </c>
      <c r="C4630" s="51" t="s">
        <v>462</v>
      </c>
      <c r="D4630" s="51" t="str">
        <f t="shared" si="72"/>
        <v>GGXWDNMadagascar</v>
      </c>
      <c r="E4630" s="51" t="s">
        <v>1276</v>
      </c>
      <c r="F4630" s="51" t="s">
        <v>463</v>
      </c>
      <c r="G4630" s="51" t="s">
        <v>464</v>
      </c>
      <c r="H4630" s="51" t="s">
        <v>342</v>
      </c>
      <c r="I4630" s="51" t="s">
        <v>343</v>
      </c>
      <c r="J4630" s="51"/>
      <c r="K4630" s="51"/>
      <c r="L4630" s="51"/>
      <c r="M4630" s="51"/>
      <c r="N4630" s="51"/>
      <c r="O4630" s="51"/>
      <c r="P4630" s="51"/>
      <c r="Q4630" s="51"/>
      <c r="R4630" s="51"/>
      <c r="S4630" s="51"/>
      <c r="T4630" s="51"/>
      <c r="U4630" s="51"/>
    </row>
    <row r="4631" spans="1:21" ht="15.5">
      <c r="A4631" s="51">
        <v>674</v>
      </c>
      <c r="B4631" s="51" t="s">
        <v>1275</v>
      </c>
      <c r="C4631" s="51" t="s">
        <v>465</v>
      </c>
      <c r="D4631" s="51" t="str">
        <f t="shared" si="72"/>
        <v>GGXWDN_NGDPMadagascar</v>
      </c>
      <c r="E4631" s="51" t="s">
        <v>1276</v>
      </c>
      <c r="F4631" s="51" t="s">
        <v>463</v>
      </c>
      <c r="G4631" s="51" t="s">
        <v>464</v>
      </c>
      <c r="H4631" s="51" t="s">
        <v>392</v>
      </c>
      <c r="I4631" s="51"/>
      <c r="J4631" s="51"/>
      <c r="K4631" s="51"/>
      <c r="L4631" s="51"/>
      <c r="M4631" s="51"/>
      <c r="N4631" s="51"/>
      <c r="O4631" s="51"/>
      <c r="P4631" s="51"/>
      <c r="Q4631" s="51"/>
      <c r="R4631" s="51"/>
      <c r="S4631" s="51"/>
      <c r="T4631" s="51"/>
      <c r="U4631" s="51"/>
    </row>
    <row r="4632" spans="1:21" ht="15.5">
      <c r="A4632" s="51">
        <v>674</v>
      </c>
      <c r="B4632" s="51" t="s">
        <v>1275</v>
      </c>
      <c r="C4632" s="51" t="s">
        <v>466</v>
      </c>
      <c r="D4632" s="51" t="str">
        <f t="shared" si="72"/>
        <v>GGXWDGMadagascar</v>
      </c>
      <c r="E4632" s="51" t="s">
        <v>1276</v>
      </c>
      <c r="F4632" s="51" t="s">
        <v>467</v>
      </c>
      <c r="G4632" s="51" t="s">
        <v>468</v>
      </c>
      <c r="H4632" s="51" t="s">
        <v>342</v>
      </c>
      <c r="I4632" s="51" t="s">
        <v>343</v>
      </c>
      <c r="J4632" s="51" t="s">
        <v>1281</v>
      </c>
      <c r="K4632" s="51">
        <v>7735.24</v>
      </c>
      <c r="L4632" s="51">
        <v>9936.99</v>
      </c>
      <c r="M4632" s="51">
        <v>11445.61</v>
      </c>
      <c r="N4632" s="51">
        <v>14635.81</v>
      </c>
      <c r="O4632" s="51">
        <v>15160.71</v>
      </c>
      <c r="P4632" s="51">
        <v>16479.37</v>
      </c>
      <c r="Q4632" s="51">
        <v>18534.91</v>
      </c>
      <c r="R4632" s="51">
        <v>19848.79</v>
      </c>
      <c r="S4632" s="51">
        <v>22841.34</v>
      </c>
      <c r="T4632" s="51">
        <v>26730.41</v>
      </c>
      <c r="U4632" s="51">
        <v>2020</v>
      </c>
    </row>
    <row r="4633" spans="1:21" ht="15.5">
      <c r="A4633" s="51">
        <v>674</v>
      </c>
      <c r="B4633" s="51" t="s">
        <v>1275</v>
      </c>
      <c r="C4633" s="51" t="s">
        <v>469</v>
      </c>
      <c r="D4633" s="51" t="str">
        <f t="shared" si="72"/>
        <v>GGXWDG_NGDPMadagascar</v>
      </c>
      <c r="E4633" s="51" t="s">
        <v>1276</v>
      </c>
      <c r="F4633" s="51" t="s">
        <v>467</v>
      </c>
      <c r="G4633" s="51" t="s">
        <v>468</v>
      </c>
      <c r="H4633" s="51" t="s">
        <v>392</v>
      </c>
      <c r="I4633" s="51"/>
      <c r="J4633" s="51" t="s">
        <v>470</v>
      </c>
      <c r="K4633" s="51">
        <v>30.434999999999999</v>
      </c>
      <c r="L4633" s="51">
        <v>36.243000000000002</v>
      </c>
      <c r="M4633" s="51">
        <v>37.847999999999999</v>
      </c>
      <c r="N4633" s="51">
        <v>44.061999999999998</v>
      </c>
      <c r="O4633" s="51">
        <v>40.280999999999999</v>
      </c>
      <c r="P4633" s="51">
        <v>40.136000000000003</v>
      </c>
      <c r="Q4633" s="51">
        <v>39.774000000000001</v>
      </c>
      <c r="R4633" s="51">
        <v>37.783999999999999</v>
      </c>
      <c r="S4633" s="51">
        <v>43.58</v>
      </c>
      <c r="T4633" s="51">
        <v>46.875999999999998</v>
      </c>
      <c r="U4633" s="51">
        <v>2020</v>
      </c>
    </row>
    <row r="4634" spans="1:21" ht="15.5">
      <c r="A4634" s="51">
        <v>674</v>
      </c>
      <c r="B4634" s="51" t="s">
        <v>1275</v>
      </c>
      <c r="C4634" s="51" t="s">
        <v>471</v>
      </c>
      <c r="D4634" s="51" t="str">
        <f t="shared" si="72"/>
        <v>NGDP_FYMadagascar</v>
      </c>
      <c r="E4634" s="51" t="s">
        <v>1276</v>
      </c>
      <c r="F4634" s="51" t="s">
        <v>472</v>
      </c>
      <c r="G4634" s="51" t="s">
        <v>473</v>
      </c>
      <c r="H4634" s="51" t="s">
        <v>342</v>
      </c>
      <c r="I4634" s="51" t="s">
        <v>343</v>
      </c>
      <c r="J4634" s="51" t="s">
        <v>1281</v>
      </c>
      <c r="K4634" s="51">
        <v>25415.47</v>
      </c>
      <c r="L4634" s="51">
        <v>27417.73</v>
      </c>
      <c r="M4634" s="51">
        <v>30240.59</v>
      </c>
      <c r="N4634" s="51">
        <v>33216.18</v>
      </c>
      <c r="O4634" s="51">
        <v>37637.589999999997</v>
      </c>
      <c r="P4634" s="51">
        <v>41058.839999999997</v>
      </c>
      <c r="Q4634" s="51">
        <v>46600.69</v>
      </c>
      <c r="R4634" s="51">
        <v>52532.78</v>
      </c>
      <c r="S4634" s="51">
        <v>52412.94</v>
      </c>
      <c r="T4634" s="51">
        <v>57024.26</v>
      </c>
      <c r="U4634" s="51">
        <v>2020</v>
      </c>
    </row>
    <row r="4635" spans="1:21" ht="15.5">
      <c r="A4635" s="51">
        <v>674</v>
      </c>
      <c r="B4635" s="51" t="s">
        <v>1275</v>
      </c>
      <c r="C4635" s="51" t="s">
        <v>474</v>
      </c>
      <c r="D4635" s="51" t="str">
        <f t="shared" si="72"/>
        <v>BCAMadagascar</v>
      </c>
      <c r="E4635" s="51" t="s">
        <v>1276</v>
      </c>
      <c r="F4635" s="51" t="s">
        <v>475</v>
      </c>
      <c r="G4635" s="51" t="s">
        <v>476</v>
      </c>
      <c r="H4635" s="51" t="s">
        <v>352</v>
      </c>
      <c r="I4635" s="51" t="s">
        <v>343</v>
      </c>
      <c r="J4635" s="51" t="s">
        <v>1282</v>
      </c>
      <c r="K4635" s="51">
        <v>-0.86399999999999999</v>
      </c>
      <c r="L4635" s="51">
        <v>-0.80800000000000005</v>
      </c>
      <c r="M4635" s="51">
        <v>-3.4000000000000002E-2</v>
      </c>
      <c r="N4635" s="51">
        <v>-0.184</v>
      </c>
      <c r="O4635" s="51">
        <v>5.7000000000000002E-2</v>
      </c>
      <c r="P4635" s="51">
        <v>-5.6000000000000001E-2</v>
      </c>
      <c r="Q4635" s="51">
        <v>9.9000000000000005E-2</v>
      </c>
      <c r="R4635" s="51">
        <v>-0.32300000000000001</v>
      </c>
      <c r="S4635" s="51">
        <v>-0.90600000000000003</v>
      </c>
      <c r="T4635" s="51">
        <v>-0.73599999999999999</v>
      </c>
      <c r="U4635" s="51">
        <v>2019</v>
      </c>
    </row>
    <row r="4636" spans="1:21" ht="15.5">
      <c r="A4636" s="51">
        <v>674</v>
      </c>
      <c r="B4636" s="51" t="s">
        <v>1275</v>
      </c>
      <c r="C4636" s="51" t="s">
        <v>478</v>
      </c>
      <c r="D4636" s="51" t="str">
        <f t="shared" si="72"/>
        <v>BCA_NGDPDMadagascar</v>
      </c>
      <c r="E4636" s="51" t="s">
        <v>1276</v>
      </c>
      <c r="F4636" s="51" t="s">
        <v>475</v>
      </c>
      <c r="G4636" s="51" t="s">
        <v>476</v>
      </c>
      <c r="H4636" s="51" t="s">
        <v>392</v>
      </c>
      <c r="I4636" s="51"/>
      <c r="J4636" s="51" t="s">
        <v>479</v>
      </c>
      <c r="K4636" s="51">
        <v>-7.4630000000000001</v>
      </c>
      <c r="L4636" s="51">
        <v>-6.5049999999999999</v>
      </c>
      <c r="M4636" s="51">
        <v>-0.26900000000000002</v>
      </c>
      <c r="N4636" s="51">
        <v>-1.6259999999999999</v>
      </c>
      <c r="O4636" s="51">
        <v>0.48199999999999998</v>
      </c>
      <c r="P4636" s="51">
        <v>-0.42199999999999999</v>
      </c>
      <c r="Q4636" s="51">
        <v>0.70499999999999996</v>
      </c>
      <c r="R4636" s="51">
        <v>-2.2229999999999999</v>
      </c>
      <c r="S4636" s="51">
        <v>-6.5490000000000004</v>
      </c>
      <c r="T4636" s="51">
        <v>-4.9930000000000003</v>
      </c>
      <c r="U4636" s="51">
        <v>2018</v>
      </c>
    </row>
    <row r="4637" spans="1:21" ht="15.5">
      <c r="A4637" s="51">
        <v>676</v>
      </c>
      <c r="B4637" s="51" t="s">
        <v>1283</v>
      </c>
      <c r="C4637" s="51" t="s">
        <v>338</v>
      </c>
      <c r="D4637" s="51" t="str">
        <f t="shared" si="72"/>
        <v>NGDP_RMalawi</v>
      </c>
      <c r="E4637" s="51" t="s">
        <v>1284</v>
      </c>
      <c r="F4637" s="51" t="s">
        <v>340</v>
      </c>
      <c r="G4637" s="51" t="s">
        <v>341</v>
      </c>
      <c r="H4637" s="51" t="s">
        <v>342</v>
      </c>
      <c r="I4637" s="51" t="s">
        <v>343</v>
      </c>
      <c r="J4637" s="51" t="s">
        <v>1285</v>
      </c>
      <c r="K4637" s="51">
        <v>1118.8800000000001</v>
      </c>
      <c r="L4637" s="51">
        <v>1177.07</v>
      </c>
      <c r="M4637" s="51">
        <v>1244.1600000000001</v>
      </c>
      <c r="N4637" s="51">
        <v>1280.8599999999999</v>
      </c>
      <c r="O4637" s="51">
        <v>1309.94</v>
      </c>
      <c r="P4637" s="51">
        <v>1362.33</v>
      </c>
      <c r="Q4637" s="51">
        <v>1405.52</v>
      </c>
      <c r="R4637" s="51">
        <v>1468.77</v>
      </c>
      <c r="S4637" s="51">
        <v>1477.58</v>
      </c>
      <c r="T4637" s="51">
        <v>1510.09</v>
      </c>
      <c r="U4637" s="51">
        <v>2019</v>
      </c>
    </row>
    <row r="4638" spans="1:21" ht="15.5">
      <c r="A4638" s="51">
        <v>676</v>
      </c>
      <c r="B4638" s="51" t="s">
        <v>1283</v>
      </c>
      <c r="C4638" s="51" t="s">
        <v>345</v>
      </c>
      <c r="D4638" s="51" t="str">
        <f t="shared" si="72"/>
        <v>NGDP_RPCHMalawi</v>
      </c>
      <c r="E4638" s="51" t="s">
        <v>1284</v>
      </c>
      <c r="F4638" s="51" t="s">
        <v>340</v>
      </c>
      <c r="G4638" s="51" t="s">
        <v>346</v>
      </c>
      <c r="H4638" s="51" t="s">
        <v>347</v>
      </c>
      <c r="I4638" s="51"/>
      <c r="J4638" s="51" t="s">
        <v>348</v>
      </c>
      <c r="K4638" s="51">
        <v>1.8859999999999999</v>
      </c>
      <c r="L4638" s="51">
        <v>5.2</v>
      </c>
      <c r="M4638" s="51">
        <v>5.7</v>
      </c>
      <c r="N4638" s="51">
        <v>2.95</v>
      </c>
      <c r="O4638" s="51">
        <v>2.27</v>
      </c>
      <c r="P4638" s="51">
        <v>4</v>
      </c>
      <c r="Q4638" s="51">
        <v>3.17</v>
      </c>
      <c r="R4638" s="51">
        <v>4.5</v>
      </c>
      <c r="S4638" s="51">
        <v>0.6</v>
      </c>
      <c r="T4638" s="51">
        <v>2.2000000000000002</v>
      </c>
      <c r="U4638" s="51">
        <v>2019</v>
      </c>
    </row>
    <row r="4639" spans="1:21" ht="15.5">
      <c r="A4639" s="51">
        <v>676</v>
      </c>
      <c r="B4639" s="51" t="s">
        <v>1283</v>
      </c>
      <c r="C4639" s="51" t="s">
        <v>349</v>
      </c>
      <c r="D4639" s="51" t="str">
        <f t="shared" si="72"/>
        <v>NGDPMalawi</v>
      </c>
      <c r="E4639" s="51" t="s">
        <v>1284</v>
      </c>
      <c r="F4639" s="51" t="s">
        <v>155</v>
      </c>
      <c r="G4639" s="51" t="s">
        <v>350</v>
      </c>
      <c r="H4639" s="51" t="s">
        <v>342</v>
      </c>
      <c r="I4639" s="51" t="s">
        <v>343</v>
      </c>
      <c r="J4639" s="51" t="s">
        <v>1285</v>
      </c>
      <c r="K4639" s="51">
        <v>1501.73</v>
      </c>
      <c r="L4639" s="51">
        <v>2011.12</v>
      </c>
      <c r="M4639" s="51">
        <v>2569.69</v>
      </c>
      <c r="N4639" s="51">
        <v>3198.56</v>
      </c>
      <c r="O4639" s="51">
        <v>3943.23</v>
      </c>
      <c r="P4639" s="51">
        <v>4549.72</v>
      </c>
      <c r="Q4639" s="51">
        <v>5060.28</v>
      </c>
      <c r="R4639" s="51">
        <v>5710.68</v>
      </c>
      <c r="S4639" s="51">
        <v>6233.94</v>
      </c>
      <c r="T4639" s="51">
        <v>6897.56</v>
      </c>
      <c r="U4639" s="51">
        <v>2019</v>
      </c>
    </row>
    <row r="4640" spans="1:21" ht="15.5">
      <c r="A4640" s="51">
        <v>676</v>
      </c>
      <c r="B4640" s="51" t="s">
        <v>1283</v>
      </c>
      <c r="C4640" s="51" t="s">
        <v>157</v>
      </c>
      <c r="D4640" s="51" t="str">
        <f t="shared" si="72"/>
        <v>NGDPDMalawi</v>
      </c>
      <c r="E4640" s="51" t="s">
        <v>1284</v>
      </c>
      <c r="F4640" s="51" t="s">
        <v>155</v>
      </c>
      <c r="G4640" s="51" t="s">
        <v>351</v>
      </c>
      <c r="H4640" s="51" t="s">
        <v>352</v>
      </c>
      <c r="I4640" s="51" t="s">
        <v>343</v>
      </c>
      <c r="J4640" s="51" t="s">
        <v>353</v>
      </c>
      <c r="K4640" s="51">
        <v>5.9809999999999999</v>
      </c>
      <c r="L4640" s="51">
        <v>5.4320000000000004</v>
      </c>
      <c r="M4640" s="51">
        <v>6.0549999999999997</v>
      </c>
      <c r="N4640" s="51">
        <v>6.4020000000000001</v>
      </c>
      <c r="O4640" s="51">
        <v>5.492</v>
      </c>
      <c r="P4640" s="51">
        <v>6.23</v>
      </c>
      <c r="Q4640" s="51">
        <v>6.9109999999999996</v>
      </c>
      <c r="R4640" s="51">
        <v>7.6630000000000003</v>
      </c>
      <c r="S4640" s="51">
        <v>8.4879999999999995</v>
      </c>
      <c r="T4640" s="51">
        <v>9.2680000000000007</v>
      </c>
      <c r="U4640" s="51">
        <v>2019</v>
      </c>
    </row>
    <row r="4641" spans="1:21" ht="15.5">
      <c r="A4641" s="51">
        <v>676</v>
      </c>
      <c r="B4641" s="51" t="s">
        <v>1283</v>
      </c>
      <c r="C4641" s="51" t="s">
        <v>354</v>
      </c>
      <c r="D4641" s="51" t="str">
        <f t="shared" si="72"/>
        <v>PPPGDPMalawi</v>
      </c>
      <c r="E4641" s="51" t="s">
        <v>1284</v>
      </c>
      <c r="F4641" s="51" t="s">
        <v>155</v>
      </c>
      <c r="G4641" s="51" t="s">
        <v>355</v>
      </c>
      <c r="H4641" s="51" t="s">
        <v>356</v>
      </c>
      <c r="I4641" s="51" t="s">
        <v>343</v>
      </c>
      <c r="J4641" s="51" t="s">
        <v>353</v>
      </c>
      <c r="K4641" s="51">
        <v>15.92</v>
      </c>
      <c r="L4641" s="51">
        <v>17.558</v>
      </c>
      <c r="M4641" s="51">
        <v>17.576000000000001</v>
      </c>
      <c r="N4641" s="51">
        <v>17.14</v>
      </c>
      <c r="O4641" s="51">
        <v>17.827000000000002</v>
      </c>
      <c r="P4641" s="51">
        <v>18.120999999999999</v>
      </c>
      <c r="Q4641" s="51">
        <v>19.143999999999998</v>
      </c>
      <c r="R4641" s="51">
        <v>20.363</v>
      </c>
      <c r="S4641" s="51">
        <v>20.733000000000001</v>
      </c>
      <c r="T4641" s="51">
        <v>21.576000000000001</v>
      </c>
      <c r="U4641" s="51">
        <v>2019</v>
      </c>
    </row>
    <row r="4642" spans="1:21" ht="15.5">
      <c r="A4642" s="51">
        <v>676</v>
      </c>
      <c r="B4642" s="51" t="s">
        <v>1283</v>
      </c>
      <c r="C4642" s="51" t="s">
        <v>357</v>
      </c>
      <c r="D4642" s="51" t="str">
        <f t="shared" si="72"/>
        <v>NGDP_DMalawi</v>
      </c>
      <c r="E4642" s="51" t="s">
        <v>1284</v>
      </c>
      <c r="F4642" s="51" t="s">
        <v>358</v>
      </c>
      <c r="G4642" s="51" t="s">
        <v>359</v>
      </c>
      <c r="H4642" s="51" t="s">
        <v>360</v>
      </c>
      <c r="I4642" s="51"/>
      <c r="J4642" s="51" t="s">
        <v>361</v>
      </c>
      <c r="K4642" s="51">
        <v>134.21700000000001</v>
      </c>
      <c r="L4642" s="51">
        <v>170.85900000000001</v>
      </c>
      <c r="M4642" s="51">
        <v>206.541</v>
      </c>
      <c r="N4642" s="51">
        <v>249.72</v>
      </c>
      <c r="O4642" s="51">
        <v>301.02499999999998</v>
      </c>
      <c r="P4642" s="51">
        <v>333.96499999999997</v>
      </c>
      <c r="Q4642" s="51">
        <v>360.029</v>
      </c>
      <c r="R4642" s="51">
        <v>388.80799999999999</v>
      </c>
      <c r="S4642" s="51">
        <v>421.90199999999999</v>
      </c>
      <c r="T4642" s="51">
        <v>456.76499999999999</v>
      </c>
      <c r="U4642" s="51">
        <v>2019</v>
      </c>
    </row>
    <row r="4643" spans="1:21" ht="15.5">
      <c r="A4643" s="51">
        <v>676</v>
      </c>
      <c r="B4643" s="51" t="s">
        <v>1283</v>
      </c>
      <c r="C4643" s="51" t="s">
        <v>362</v>
      </c>
      <c r="D4643" s="51" t="str">
        <f t="shared" si="72"/>
        <v>NGDPRPCMalawi</v>
      </c>
      <c r="E4643" s="51" t="s">
        <v>1284</v>
      </c>
      <c r="F4643" s="51" t="s">
        <v>363</v>
      </c>
      <c r="G4643" s="51" t="s">
        <v>364</v>
      </c>
      <c r="H4643" s="51" t="s">
        <v>342</v>
      </c>
      <c r="I4643" s="51" t="s">
        <v>333</v>
      </c>
      <c r="J4643" s="51" t="s">
        <v>365</v>
      </c>
      <c r="K4643" s="51">
        <v>67273.83</v>
      </c>
      <c r="L4643" s="51">
        <v>68790.89</v>
      </c>
      <c r="M4643" s="51">
        <v>70676.490000000005</v>
      </c>
      <c r="N4643" s="51">
        <v>70724.58</v>
      </c>
      <c r="O4643" s="51">
        <v>70305.240000000005</v>
      </c>
      <c r="P4643" s="51">
        <v>71070.61</v>
      </c>
      <c r="Q4643" s="51">
        <v>71270.95</v>
      </c>
      <c r="R4643" s="51">
        <v>72393.210000000006</v>
      </c>
      <c r="S4643" s="51">
        <v>70788.850000000006</v>
      </c>
      <c r="T4643" s="51">
        <v>70320.97</v>
      </c>
      <c r="U4643" s="51">
        <v>2016</v>
      </c>
    </row>
    <row r="4644" spans="1:21" ht="15.5">
      <c r="A4644" s="51">
        <v>676</v>
      </c>
      <c r="B4644" s="51" t="s">
        <v>1283</v>
      </c>
      <c r="C4644" s="51" t="s">
        <v>366</v>
      </c>
      <c r="D4644" s="51" t="str">
        <f t="shared" si="72"/>
        <v>NGDPRPPPPCMalawi</v>
      </c>
      <c r="E4644" s="51" t="s">
        <v>1284</v>
      </c>
      <c r="F4644" s="51" t="s">
        <v>363</v>
      </c>
      <c r="G4644" s="51" t="s">
        <v>367</v>
      </c>
      <c r="H4644" s="51" t="s">
        <v>368</v>
      </c>
      <c r="I4644" s="51" t="s">
        <v>333</v>
      </c>
      <c r="J4644" s="51" t="s">
        <v>365</v>
      </c>
      <c r="K4644" s="51">
        <v>894.84</v>
      </c>
      <c r="L4644" s="51">
        <v>915.01900000000001</v>
      </c>
      <c r="M4644" s="51">
        <v>940.1</v>
      </c>
      <c r="N4644" s="51">
        <v>940.74</v>
      </c>
      <c r="O4644" s="51">
        <v>935.16200000000003</v>
      </c>
      <c r="P4644" s="51">
        <v>945.34299999999996</v>
      </c>
      <c r="Q4644" s="51">
        <v>948.00800000000004</v>
      </c>
      <c r="R4644" s="51">
        <v>962.93499999999995</v>
      </c>
      <c r="S4644" s="51">
        <v>941.59500000000003</v>
      </c>
      <c r="T4644" s="51">
        <v>935.37099999999998</v>
      </c>
      <c r="U4644" s="51">
        <v>2016</v>
      </c>
    </row>
    <row r="4645" spans="1:21" ht="15.5">
      <c r="A4645" s="51">
        <v>676</v>
      </c>
      <c r="B4645" s="51" t="s">
        <v>1283</v>
      </c>
      <c r="C4645" s="51" t="s">
        <v>369</v>
      </c>
      <c r="D4645" s="51" t="str">
        <f t="shared" si="72"/>
        <v>NGDPPCMalawi</v>
      </c>
      <c r="E4645" s="51" t="s">
        <v>1284</v>
      </c>
      <c r="F4645" s="51" t="s">
        <v>370</v>
      </c>
      <c r="G4645" s="51" t="s">
        <v>371</v>
      </c>
      <c r="H4645" s="51" t="s">
        <v>342</v>
      </c>
      <c r="I4645" s="51" t="s">
        <v>333</v>
      </c>
      <c r="J4645" s="51" t="s">
        <v>372</v>
      </c>
      <c r="K4645" s="51">
        <v>90292.98</v>
      </c>
      <c r="L4645" s="51">
        <v>117535.36</v>
      </c>
      <c r="M4645" s="51">
        <v>145975.60999999999</v>
      </c>
      <c r="N4645" s="51">
        <v>176613.2</v>
      </c>
      <c r="O4645" s="51">
        <v>211636.01</v>
      </c>
      <c r="P4645" s="51">
        <v>237351.22</v>
      </c>
      <c r="Q4645" s="51">
        <v>256596</v>
      </c>
      <c r="R4645" s="51">
        <v>281470.28000000003</v>
      </c>
      <c r="S4645" s="51">
        <v>298659.27</v>
      </c>
      <c r="T4645" s="51">
        <v>321201.88</v>
      </c>
      <c r="U4645" s="51">
        <v>2016</v>
      </c>
    </row>
    <row r="4646" spans="1:21" ht="15.5">
      <c r="A4646" s="51">
        <v>676</v>
      </c>
      <c r="B4646" s="51" t="s">
        <v>1283</v>
      </c>
      <c r="C4646" s="51" t="s">
        <v>373</v>
      </c>
      <c r="D4646" s="51" t="str">
        <f t="shared" si="72"/>
        <v>NGDPDPCMalawi</v>
      </c>
      <c r="E4646" s="51" t="s">
        <v>1284</v>
      </c>
      <c r="F4646" s="51" t="s">
        <v>370</v>
      </c>
      <c r="G4646" s="51" t="s">
        <v>374</v>
      </c>
      <c r="H4646" s="51" t="s">
        <v>352</v>
      </c>
      <c r="I4646" s="51" t="s">
        <v>333</v>
      </c>
      <c r="J4646" s="51" t="s">
        <v>372</v>
      </c>
      <c r="K4646" s="51">
        <v>359.58800000000002</v>
      </c>
      <c r="L4646" s="51">
        <v>317.471</v>
      </c>
      <c r="M4646" s="51">
        <v>343.97899999999998</v>
      </c>
      <c r="N4646" s="51">
        <v>353.50700000000001</v>
      </c>
      <c r="O4646" s="51">
        <v>294.75599999999997</v>
      </c>
      <c r="P4646" s="51">
        <v>325.01</v>
      </c>
      <c r="Q4646" s="51">
        <v>350.44099999999997</v>
      </c>
      <c r="R4646" s="51">
        <v>377.721</v>
      </c>
      <c r="S4646" s="51">
        <v>406.65</v>
      </c>
      <c r="T4646" s="51">
        <v>431.58100000000002</v>
      </c>
      <c r="U4646" s="51">
        <v>2016</v>
      </c>
    </row>
    <row r="4647" spans="1:21" ht="15.5">
      <c r="A4647" s="51">
        <v>676</v>
      </c>
      <c r="B4647" s="51" t="s">
        <v>1283</v>
      </c>
      <c r="C4647" s="51" t="s">
        <v>375</v>
      </c>
      <c r="D4647" s="51" t="str">
        <f t="shared" si="72"/>
        <v>PPPPCMalawi</v>
      </c>
      <c r="E4647" s="51" t="s">
        <v>1284</v>
      </c>
      <c r="F4647" s="51" t="s">
        <v>370</v>
      </c>
      <c r="G4647" s="51" t="s">
        <v>376</v>
      </c>
      <c r="H4647" s="51" t="s">
        <v>356</v>
      </c>
      <c r="I4647" s="51" t="s">
        <v>333</v>
      </c>
      <c r="J4647" s="51" t="s">
        <v>372</v>
      </c>
      <c r="K4647" s="51">
        <v>957.19100000000003</v>
      </c>
      <c r="L4647" s="51">
        <v>1026.1400000000001</v>
      </c>
      <c r="M4647" s="51">
        <v>998.44</v>
      </c>
      <c r="N4647" s="51">
        <v>946.40499999999997</v>
      </c>
      <c r="O4647" s="51">
        <v>956.77499999999998</v>
      </c>
      <c r="P4647" s="51">
        <v>945.34299999999996</v>
      </c>
      <c r="Q4647" s="51">
        <v>970.76900000000001</v>
      </c>
      <c r="R4647" s="51">
        <v>1003.66</v>
      </c>
      <c r="S4647" s="51">
        <v>993.31299999999999</v>
      </c>
      <c r="T4647" s="51">
        <v>1004.73</v>
      </c>
      <c r="U4647" s="51">
        <v>2016</v>
      </c>
    </row>
    <row r="4648" spans="1:21" ht="15.5">
      <c r="A4648" s="51">
        <v>676</v>
      </c>
      <c r="B4648" s="51" t="s">
        <v>1283</v>
      </c>
      <c r="C4648" s="51" t="s">
        <v>377</v>
      </c>
      <c r="D4648" s="51" t="str">
        <f t="shared" si="72"/>
        <v>NGAP_NPGDPMalawi</v>
      </c>
      <c r="E4648" s="51" t="s">
        <v>1284</v>
      </c>
      <c r="F4648" s="51" t="s">
        <v>378</v>
      </c>
      <c r="G4648" s="51" t="s">
        <v>379</v>
      </c>
      <c r="H4648" s="51" t="s">
        <v>380</v>
      </c>
      <c r="I4648" s="51"/>
      <c r="J4648" s="51"/>
      <c r="K4648" s="51"/>
      <c r="L4648" s="51"/>
      <c r="M4648" s="51"/>
      <c r="N4648" s="51"/>
      <c r="O4648" s="51"/>
      <c r="P4648" s="51"/>
      <c r="Q4648" s="51"/>
      <c r="R4648" s="51"/>
      <c r="S4648" s="51"/>
      <c r="T4648" s="51"/>
      <c r="U4648" s="51"/>
    </row>
    <row r="4649" spans="1:21" ht="15.5">
      <c r="A4649" s="51">
        <v>676</v>
      </c>
      <c r="B4649" s="51" t="s">
        <v>1283</v>
      </c>
      <c r="C4649" s="51" t="s">
        <v>381</v>
      </c>
      <c r="D4649" s="51" t="str">
        <f t="shared" si="72"/>
        <v>PPPSHMalawi</v>
      </c>
      <c r="E4649" s="51" t="s">
        <v>1284</v>
      </c>
      <c r="F4649" s="51" t="s">
        <v>382</v>
      </c>
      <c r="G4649" s="51" t="s">
        <v>383</v>
      </c>
      <c r="H4649" s="51" t="s">
        <v>384</v>
      </c>
      <c r="I4649" s="51"/>
      <c r="J4649" s="51" t="s">
        <v>353</v>
      </c>
      <c r="K4649" s="51">
        <v>1.6E-2</v>
      </c>
      <c r="L4649" s="51">
        <v>1.7000000000000001E-2</v>
      </c>
      <c r="M4649" s="51">
        <v>1.6E-2</v>
      </c>
      <c r="N4649" s="51">
        <v>1.4999999999999999E-2</v>
      </c>
      <c r="O4649" s="51">
        <v>1.4999999999999999E-2</v>
      </c>
      <c r="P4649" s="51">
        <v>1.4999999999999999E-2</v>
      </c>
      <c r="Q4649" s="51">
        <v>1.4999999999999999E-2</v>
      </c>
      <c r="R4649" s="51">
        <v>1.4999999999999999E-2</v>
      </c>
      <c r="S4649" s="51">
        <v>1.6E-2</v>
      </c>
      <c r="T4649" s="51">
        <v>1.4999999999999999E-2</v>
      </c>
      <c r="U4649" s="51">
        <v>2019</v>
      </c>
    </row>
    <row r="4650" spans="1:21" ht="15.5">
      <c r="A4650" s="51">
        <v>676</v>
      </c>
      <c r="B4650" s="51" t="s">
        <v>1283</v>
      </c>
      <c r="C4650" s="51" t="s">
        <v>385</v>
      </c>
      <c r="D4650" s="51" t="str">
        <f t="shared" si="72"/>
        <v>PPPEXMalawi</v>
      </c>
      <c r="E4650" s="51" t="s">
        <v>1284</v>
      </c>
      <c r="F4650" s="51" t="s">
        <v>386</v>
      </c>
      <c r="G4650" s="51" t="s">
        <v>387</v>
      </c>
      <c r="H4650" s="51" t="s">
        <v>388</v>
      </c>
      <c r="I4650" s="51"/>
      <c r="J4650" s="51" t="s">
        <v>353</v>
      </c>
      <c r="K4650" s="51">
        <v>94.331000000000003</v>
      </c>
      <c r="L4650" s="51">
        <v>114.541</v>
      </c>
      <c r="M4650" s="51">
        <v>146.20400000000001</v>
      </c>
      <c r="N4650" s="51">
        <v>186.61500000000001</v>
      </c>
      <c r="O4650" s="51">
        <v>221.197</v>
      </c>
      <c r="P4650" s="51">
        <v>251.07400000000001</v>
      </c>
      <c r="Q4650" s="51">
        <v>264.322</v>
      </c>
      <c r="R4650" s="51">
        <v>280.44400000000002</v>
      </c>
      <c r="S4650" s="51">
        <v>300.67</v>
      </c>
      <c r="T4650" s="51">
        <v>319.69</v>
      </c>
      <c r="U4650" s="51">
        <v>2019</v>
      </c>
    </row>
    <row r="4651" spans="1:21" ht="15.5">
      <c r="A4651" s="51">
        <v>676</v>
      </c>
      <c r="B4651" s="51" t="s">
        <v>1283</v>
      </c>
      <c r="C4651" s="51" t="s">
        <v>389</v>
      </c>
      <c r="D4651" s="51" t="str">
        <f t="shared" si="72"/>
        <v>NID_NGDPMalawi</v>
      </c>
      <c r="E4651" s="51" t="s">
        <v>1284</v>
      </c>
      <c r="F4651" s="51" t="s">
        <v>390</v>
      </c>
      <c r="G4651" s="51" t="s">
        <v>391</v>
      </c>
      <c r="H4651" s="51" t="s">
        <v>392</v>
      </c>
      <c r="I4651" s="51"/>
      <c r="J4651" s="51" t="s">
        <v>1285</v>
      </c>
      <c r="K4651" s="51">
        <v>13.978</v>
      </c>
      <c r="L4651" s="51">
        <v>14.323</v>
      </c>
      <c r="M4651" s="51">
        <v>13.679</v>
      </c>
      <c r="N4651" s="51">
        <v>13.949</v>
      </c>
      <c r="O4651" s="51">
        <v>12.494999999999999</v>
      </c>
      <c r="P4651" s="51">
        <v>15.194000000000001</v>
      </c>
      <c r="Q4651" s="51">
        <v>13.284000000000001</v>
      </c>
      <c r="R4651" s="51">
        <v>12.387</v>
      </c>
      <c r="S4651" s="51">
        <v>11.353</v>
      </c>
      <c r="T4651" s="51">
        <v>14.542</v>
      </c>
      <c r="U4651" s="51">
        <v>2019</v>
      </c>
    </row>
    <row r="4652" spans="1:21" ht="15.5">
      <c r="A4652" s="51">
        <v>676</v>
      </c>
      <c r="B4652" s="51" t="s">
        <v>1283</v>
      </c>
      <c r="C4652" s="51" t="s">
        <v>393</v>
      </c>
      <c r="D4652" s="51" t="str">
        <f t="shared" si="72"/>
        <v>NGSD_NGDPMalawi</v>
      </c>
      <c r="E4652" s="51" t="s">
        <v>1284</v>
      </c>
      <c r="F4652" s="51" t="s">
        <v>394</v>
      </c>
      <c r="G4652" s="51" t="s">
        <v>395</v>
      </c>
      <c r="H4652" s="51" t="s">
        <v>392</v>
      </c>
      <c r="I4652" s="51"/>
      <c r="J4652" s="51" t="s">
        <v>1285</v>
      </c>
      <c r="K4652" s="51">
        <v>4.7759999999999998</v>
      </c>
      <c r="L4652" s="51">
        <v>5.9649999999999999</v>
      </c>
      <c r="M4652" s="51">
        <v>5.5030000000000001</v>
      </c>
      <c r="N4652" s="51">
        <v>-3.2480000000000002</v>
      </c>
      <c r="O4652" s="51">
        <v>-5.9560000000000004</v>
      </c>
      <c r="P4652" s="51">
        <v>-7.0990000000000002</v>
      </c>
      <c r="Q4652" s="51">
        <v>-7.2430000000000003</v>
      </c>
      <c r="R4652" s="51">
        <v>-4.7140000000000004</v>
      </c>
      <c r="S4652" s="51">
        <v>-8.4120000000000008</v>
      </c>
      <c r="T4652" s="51">
        <v>-6.1849999999999996</v>
      </c>
      <c r="U4652" s="51">
        <v>2019</v>
      </c>
    </row>
    <row r="4653" spans="1:21" ht="15.5">
      <c r="A4653" s="51">
        <v>676</v>
      </c>
      <c r="B4653" s="51" t="s">
        <v>1283</v>
      </c>
      <c r="C4653" s="51" t="s">
        <v>396</v>
      </c>
      <c r="D4653" s="51" t="str">
        <f t="shared" si="72"/>
        <v>PCPIMalawi</v>
      </c>
      <c r="E4653" s="51" t="s">
        <v>1284</v>
      </c>
      <c r="F4653" s="51" t="s">
        <v>397</v>
      </c>
      <c r="G4653" s="51" t="s">
        <v>398</v>
      </c>
      <c r="H4653" s="51" t="s">
        <v>360</v>
      </c>
      <c r="I4653" s="51"/>
      <c r="J4653" s="51" t="s">
        <v>1286</v>
      </c>
      <c r="K4653" s="51">
        <v>38.066000000000003</v>
      </c>
      <c r="L4653" s="51">
        <v>48.83</v>
      </c>
      <c r="M4653" s="51">
        <v>60.439</v>
      </c>
      <c r="N4653" s="51">
        <v>73.650999999999996</v>
      </c>
      <c r="O4653" s="51">
        <v>89.653000000000006</v>
      </c>
      <c r="P4653" s="51">
        <v>100</v>
      </c>
      <c r="Q4653" s="51">
        <v>109.215</v>
      </c>
      <c r="R4653" s="51">
        <v>119.45699999999999</v>
      </c>
      <c r="S4653" s="51">
        <v>129.77600000000001</v>
      </c>
      <c r="T4653" s="51">
        <v>142.059</v>
      </c>
      <c r="U4653" s="51">
        <v>2020</v>
      </c>
    </row>
    <row r="4654" spans="1:21" ht="15.5">
      <c r="A4654" s="51">
        <v>676</v>
      </c>
      <c r="B4654" s="51" t="s">
        <v>1283</v>
      </c>
      <c r="C4654" s="51" t="s">
        <v>400</v>
      </c>
      <c r="D4654" s="51" t="str">
        <f t="shared" si="72"/>
        <v>PCPIPCHMalawi</v>
      </c>
      <c r="E4654" s="51" t="s">
        <v>1284</v>
      </c>
      <c r="F4654" s="51" t="s">
        <v>397</v>
      </c>
      <c r="G4654" s="51" t="s">
        <v>401</v>
      </c>
      <c r="H4654" s="51" t="s">
        <v>347</v>
      </c>
      <c r="I4654" s="51"/>
      <c r="J4654" s="51" t="s">
        <v>402</v>
      </c>
      <c r="K4654" s="51">
        <v>21.295999999999999</v>
      </c>
      <c r="L4654" s="51">
        <v>28.279</v>
      </c>
      <c r="M4654" s="51">
        <v>23.774999999999999</v>
      </c>
      <c r="N4654" s="51">
        <v>21.86</v>
      </c>
      <c r="O4654" s="51">
        <v>21.727</v>
      </c>
      <c r="P4654" s="51">
        <v>11.541</v>
      </c>
      <c r="Q4654" s="51">
        <v>9.2149999999999999</v>
      </c>
      <c r="R4654" s="51">
        <v>9.3780000000000001</v>
      </c>
      <c r="S4654" s="51">
        <v>8.6379999999999999</v>
      </c>
      <c r="T4654" s="51">
        <v>9.4649999999999999</v>
      </c>
      <c r="U4654" s="51">
        <v>2020</v>
      </c>
    </row>
    <row r="4655" spans="1:21" ht="15.5">
      <c r="A4655" s="51">
        <v>676</v>
      </c>
      <c r="B4655" s="51" t="s">
        <v>1283</v>
      </c>
      <c r="C4655" s="51" t="s">
        <v>403</v>
      </c>
      <c r="D4655" s="51" t="str">
        <f t="shared" si="72"/>
        <v>PCPIEMalawi</v>
      </c>
      <c r="E4655" s="51" t="s">
        <v>1284</v>
      </c>
      <c r="F4655" s="51" t="s">
        <v>404</v>
      </c>
      <c r="G4655" s="51" t="s">
        <v>405</v>
      </c>
      <c r="H4655" s="51" t="s">
        <v>360</v>
      </c>
      <c r="I4655" s="51"/>
      <c r="J4655" s="51" t="s">
        <v>1286</v>
      </c>
      <c r="K4655" s="51">
        <v>40.67</v>
      </c>
      <c r="L4655" s="51">
        <v>50.226999999999997</v>
      </c>
      <c r="M4655" s="51">
        <v>62.357999999999997</v>
      </c>
      <c r="N4655" s="51">
        <v>77.856999999999999</v>
      </c>
      <c r="O4655" s="51">
        <v>93.405000000000001</v>
      </c>
      <c r="P4655" s="51">
        <v>100</v>
      </c>
      <c r="Q4655" s="51">
        <v>109.892</v>
      </c>
      <c r="R4655" s="51">
        <v>122.56</v>
      </c>
      <c r="S4655" s="51">
        <v>131.91499999999999</v>
      </c>
      <c r="T4655" s="51">
        <v>144.40899999999999</v>
      </c>
      <c r="U4655" s="51">
        <v>2020</v>
      </c>
    </row>
    <row r="4656" spans="1:21" ht="15.5">
      <c r="A4656" s="51">
        <v>676</v>
      </c>
      <c r="B4656" s="51" t="s">
        <v>1283</v>
      </c>
      <c r="C4656" s="51" t="s">
        <v>406</v>
      </c>
      <c r="D4656" s="51" t="str">
        <f t="shared" si="72"/>
        <v>PCPIEPCHMalawi</v>
      </c>
      <c r="E4656" s="51" t="s">
        <v>1284</v>
      </c>
      <c r="F4656" s="51" t="s">
        <v>404</v>
      </c>
      <c r="G4656" s="51" t="s">
        <v>407</v>
      </c>
      <c r="H4656" s="51" t="s">
        <v>347</v>
      </c>
      <c r="I4656" s="51"/>
      <c r="J4656" s="51" t="s">
        <v>408</v>
      </c>
      <c r="K4656" s="51">
        <v>34.576999999999998</v>
      </c>
      <c r="L4656" s="51">
        <v>23.5</v>
      </c>
      <c r="M4656" s="51">
        <v>24.152000000000001</v>
      </c>
      <c r="N4656" s="51">
        <v>24.855</v>
      </c>
      <c r="O4656" s="51">
        <v>19.969000000000001</v>
      </c>
      <c r="P4656" s="51">
        <v>7.0609999999999999</v>
      </c>
      <c r="Q4656" s="51">
        <v>9.8919999999999995</v>
      </c>
      <c r="R4656" s="51">
        <v>11.526999999999999</v>
      </c>
      <c r="S4656" s="51">
        <v>7.633</v>
      </c>
      <c r="T4656" s="51">
        <v>9.4710000000000001</v>
      </c>
      <c r="U4656" s="51">
        <v>2020</v>
      </c>
    </row>
    <row r="4657" spans="1:21" ht="15.5">
      <c r="A4657" s="51">
        <v>676</v>
      </c>
      <c r="B4657" s="51" t="s">
        <v>1283</v>
      </c>
      <c r="C4657" s="51" t="s">
        <v>409</v>
      </c>
      <c r="D4657" s="51" t="str">
        <f t="shared" si="72"/>
        <v>FLIBOR6Malawi</v>
      </c>
      <c r="E4657" s="51" t="s">
        <v>1284</v>
      </c>
      <c r="F4657" s="51" t="s">
        <v>410</v>
      </c>
      <c r="G4657" s="51"/>
      <c r="H4657" s="51" t="s">
        <v>384</v>
      </c>
      <c r="I4657" s="51"/>
      <c r="J4657" s="51"/>
      <c r="K4657" s="51"/>
      <c r="L4657" s="51"/>
      <c r="M4657" s="51"/>
      <c r="N4657" s="51"/>
      <c r="O4657" s="51"/>
      <c r="P4657" s="51"/>
      <c r="Q4657" s="51"/>
      <c r="R4657" s="51"/>
      <c r="S4657" s="51"/>
      <c r="T4657" s="51"/>
      <c r="U4657" s="51"/>
    </row>
    <row r="4658" spans="1:21" ht="15.5">
      <c r="A4658" s="51">
        <v>676</v>
      </c>
      <c r="B4658" s="51" t="s">
        <v>1283</v>
      </c>
      <c r="C4658" s="51" t="s">
        <v>411</v>
      </c>
      <c r="D4658" s="51" t="str">
        <f t="shared" si="72"/>
        <v>TM_RPCHMalawi</v>
      </c>
      <c r="E4658" s="51" t="s">
        <v>1284</v>
      </c>
      <c r="F4658" s="51" t="s">
        <v>412</v>
      </c>
      <c r="G4658" s="51" t="s">
        <v>413</v>
      </c>
      <c r="H4658" s="51" t="s">
        <v>347</v>
      </c>
      <c r="I4658" s="51"/>
      <c r="J4658" s="51" t="s">
        <v>1287</v>
      </c>
      <c r="K4658" s="51">
        <v>-9.5069999999999997</v>
      </c>
      <c r="L4658" s="51">
        <v>1.042</v>
      </c>
      <c r="M4658" s="51">
        <v>8.0760000000000005</v>
      </c>
      <c r="N4658" s="51">
        <v>11.88</v>
      </c>
      <c r="O4658" s="51">
        <v>2.7970000000000002</v>
      </c>
      <c r="P4658" s="51">
        <v>6.2960000000000003</v>
      </c>
      <c r="Q4658" s="51">
        <v>9.8330000000000002</v>
      </c>
      <c r="R4658" s="51">
        <v>3.4350000000000001</v>
      </c>
      <c r="S4658" s="51">
        <v>15.564</v>
      </c>
      <c r="T4658" s="51">
        <v>3.7410000000000001</v>
      </c>
      <c r="U4658" s="51">
        <v>2020</v>
      </c>
    </row>
    <row r="4659" spans="1:21" ht="15.5">
      <c r="A4659" s="51">
        <v>676</v>
      </c>
      <c r="B4659" s="51" t="s">
        <v>1283</v>
      </c>
      <c r="C4659" s="51" t="s">
        <v>415</v>
      </c>
      <c r="D4659" s="51" t="str">
        <f t="shared" si="72"/>
        <v>TMG_RPCHMalawi</v>
      </c>
      <c r="E4659" s="51" t="s">
        <v>1284</v>
      </c>
      <c r="F4659" s="51" t="s">
        <v>416</v>
      </c>
      <c r="G4659" s="51" t="s">
        <v>417</v>
      </c>
      <c r="H4659" s="51" t="s">
        <v>347</v>
      </c>
      <c r="I4659" s="51"/>
      <c r="J4659" s="51" t="s">
        <v>1287</v>
      </c>
      <c r="K4659" s="51">
        <v>-9.5069999999999997</v>
      </c>
      <c r="L4659" s="51">
        <v>1.042</v>
      </c>
      <c r="M4659" s="51">
        <v>8.0760000000000005</v>
      </c>
      <c r="N4659" s="51">
        <v>11.88</v>
      </c>
      <c r="O4659" s="51">
        <v>2.7970000000000002</v>
      </c>
      <c r="P4659" s="51">
        <v>6.2960000000000003</v>
      </c>
      <c r="Q4659" s="51">
        <v>9.8330000000000002</v>
      </c>
      <c r="R4659" s="51">
        <v>3.4350000000000001</v>
      </c>
      <c r="S4659" s="51">
        <v>15.564</v>
      </c>
      <c r="T4659" s="51">
        <v>3.7410000000000001</v>
      </c>
      <c r="U4659" s="51">
        <v>2020</v>
      </c>
    </row>
    <row r="4660" spans="1:21" ht="15.5">
      <c r="A4660" s="51">
        <v>676</v>
      </c>
      <c r="B4660" s="51" t="s">
        <v>1283</v>
      </c>
      <c r="C4660" s="51" t="s">
        <v>418</v>
      </c>
      <c r="D4660" s="51" t="str">
        <f t="shared" si="72"/>
        <v>TX_RPCHMalawi</v>
      </c>
      <c r="E4660" s="51" t="s">
        <v>1284</v>
      </c>
      <c r="F4660" s="51" t="s">
        <v>419</v>
      </c>
      <c r="G4660" s="51" t="s">
        <v>420</v>
      </c>
      <c r="H4660" s="51" t="s">
        <v>347</v>
      </c>
      <c r="I4660" s="51"/>
      <c r="J4660" s="51" t="s">
        <v>1287</v>
      </c>
      <c r="K4660" s="51">
        <v>5.0209999999999999</v>
      </c>
      <c r="L4660" s="51">
        <v>22.393000000000001</v>
      </c>
      <c r="M4660" s="51">
        <v>5.59</v>
      </c>
      <c r="N4660" s="51">
        <v>-27.876000000000001</v>
      </c>
      <c r="O4660" s="51">
        <v>-7.2270000000000003</v>
      </c>
      <c r="P4660" s="51">
        <v>-8.3629999999999995</v>
      </c>
      <c r="Q4660" s="51">
        <v>2.4409999999999998</v>
      </c>
      <c r="R4660" s="51">
        <v>19.792000000000002</v>
      </c>
      <c r="S4660" s="51">
        <v>-7.2439999999999998</v>
      </c>
      <c r="T4660" s="51">
        <v>15.622999999999999</v>
      </c>
      <c r="U4660" s="51">
        <v>2020</v>
      </c>
    </row>
    <row r="4661" spans="1:21" ht="15.5">
      <c r="A4661" s="51">
        <v>676</v>
      </c>
      <c r="B4661" s="51" t="s">
        <v>1283</v>
      </c>
      <c r="C4661" s="51" t="s">
        <v>421</v>
      </c>
      <c r="D4661" s="51" t="str">
        <f t="shared" si="72"/>
        <v>TXG_RPCHMalawi</v>
      </c>
      <c r="E4661" s="51" t="s">
        <v>1284</v>
      </c>
      <c r="F4661" s="51" t="s">
        <v>422</v>
      </c>
      <c r="G4661" s="51" t="s">
        <v>423</v>
      </c>
      <c r="H4661" s="51" t="s">
        <v>347</v>
      </c>
      <c r="I4661" s="51"/>
      <c r="J4661" s="51" t="s">
        <v>1287</v>
      </c>
      <c r="K4661" s="51">
        <v>5.0209999999999999</v>
      </c>
      <c r="L4661" s="51">
        <v>22.393000000000001</v>
      </c>
      <c r="M4661" s="51">
        <v>5.59</v>
      </c>
      <c r="N4661" s="51">
        <v>-27.876000000000001</v>
      </c>
      <c r="O4661" s="51">
        <v>-7.2270000000000003</v>
      </c>
      <c r="P4661" s="51">
        <v>-8.3629999999999995</v>
      </c>
      <c r="Q4661" s="51">
        <v>2.4409999999999998</v>
      </c>
      <c r="R4661" s="51">
        <v>19.792000000000002</v>
      </c>
      <c r="S4661" s="51">
        <v>-7.2439999999999998</v>
      </c>
      <c r="T4661" s="51">
        <v>15.622999999999999</v>
      </c>
      <c r="U4661" s="51">
        <v>2020</v>
      </c>
    </row>
    <row r="4662" spans="1:21" ht="15.5">
      <c r="A4662" s="51">
        <v>676</v>
      </c>
      <c r="B4662" s="51" t="s">
        <v>1283</v>
      </c>
      <c r="C4662" s="51" t="s">
        <v>424</v>
      </c>
      <c r="D4662" s="51" t="str">
        <f t="shared" si="72"/>
        <v>LURMalawi</v>
      </c>
      <c r="E4662" s="51" t="s">
        <v>1284</v>
      </c>
      <c r="F4662" s="51" t="s">
        <v>425</v>
      </c>
      <c r="G4662" s="51" t="s">
        <v>426</v>
      </c>
      <c r="H4662" s="51" t="s">
        <v>427</v>
      </c>
      <c r="I4662" s="51"/>
      <c r="J4662" s="51"/>
      <c r="K4662" s="51"/>
      <c r="L4662" s="51"/>
      <c r="M4662" s="51"/>
      <c r="N4662" s="51"/>
      <c r="O4662" s="51"/>
      <c r="P4662" s="51"/>
      <c r="Q4662" s="51"/>
      <c r="R4662" s="51"/>
      <c r="S4662" s="51"/>
      <c r="T4662" s="51"/>
      <c r="U4662" s="51"/>
    </row>
    <row r="4663" spans="1:21" ht="15.5">
      <c r="A4663" s="51">
        <v>676</v>
      </c>
      <c r="B4663" s="51" t="s">
        <v>1283</v>
      </c>
      <c r="C4663" s="51" t="s">
        <v>428</v>
      </c>
      <c r="D4663" s="51" t="str">
        <f t="shared" si="72"/>
        <v>LEMalawi</v>
      </c>
      <c r="E4663" s="51" t="s">
        <v>1284</v>
      </c>
      <c r="F4663" s="51" t="s">
        <v>429</v>
      </c>
      <c r="G4663" s="51" t="s">
        <v>430</v>
      </c>
      <c r="H4663" s="51" t="s">
        <v>431</v>
      </c>
      <c r="I4663" s="51" t="s">
        <v>432</v>
      </c>
      <c r="J4663" s="51"/>
      <c r="K4663" s="51"/>
      <c r="L4663" s="51"/>
      <c r="M4663" s="51"/>
      <c r="N4663" s="51"/>
      <c r="O4663" s="51"/>
      <c r="P4663" s="51"/>
      <c r="Q4663" s="51"/>
      <c r="R4663" s="51"/>
      <c r="S4663" s="51"/>
      <c r="T4663" s="51"/>
      <c r="U4663" s="51"/>
    </row>
    <row r="4664" spans="1:21" ht="15.5">
      <c r="A4664" s="51">
        <v>676</v>
      </c>
      <c r="B4664" s="51" t="s">
        <v>1283</v>
      </c>
      <c r="C4664" s="51" t="s">
        <v>433</v>
      </c>
      <c r="D4664" s="51" t="str">
        <f t="shared" si="72"/>
        <v>LPMalawi</v>
      </c>
      <c r="E4664" s="51" t="s">
        <v>1284</v>
      </c>
      <c r="F4664" s="51" t="s">
        <v>434</v>
      </c>
      <c r="G4664" s="51" t="s">
        <v>435</v>
      </c>
      <c r="H4664" s="51" t="s">
        <v>431</v>
      </c>
      <c r="I4664" s="51" t="s">
        <v>432</v>
      </c>
      <c r="J4664" s="51" t="s">
        <v>1288</v>
      </c>
      <c r="K4664" s="51">
        <v>16.632000000000001</v>
      </c>
      <c r="L4664" s="51">
        <v>17.111000000000001</v>
      </c>
      <c r="M4664" s="51">
        <v>17.603999999999999</v>
      </c>
      <c r="N4664" s="51">
        <v>18.111000000000001</v>
      </c>
      <c r="O4664" s="51">
        <v>18.632000000000001</v>
      </c>
      <c r="P4664" s="51">
        <v>19.169</v>
      </c>
      <c r="Q4664" s="51">
        <v>19.721</v>
      </c>
      <c r="R4664" s="51">
        <v>20.289000000000001</v>
      </c>
      <c r="S4664" s="51">
        <v>20.873000000000001</v>
      </c>
      <c r="T4664" s="51">
        <v>21.474</v>
      </c>
      <c r="U4664" s="51">
        <v>2016</v>
      </c>
    </row>
    <row r="4665" spans="1:21" ht="15.5">
      <c r="A4665" s="51">
        <v>676</v>
      </c>
      <c r="B4665" s="51" t="s">
        <v>1283</v>
      </c>
      <c r="C4665" s="51" t="s">
        <v>437</v>
      </c>
      <c r="D4665" s="51" t="str">
        <f t="shared" si="72"/>
        <v>GGRMalawi</v>
      </c>
      <c r="E4665" s="51" t="s">
        <v>1284</v>
      </c>
      <c r="F4665" s="51" t="s">
        <v>438</v>
      </c>
      <c r="G4665" s="51" t="s">
        <v>439</v>
      </c>
      <c r="H4665" s="51" t="s">
        <v>342</v>
      </c>
      <c r="I4665" s="51" t="s">
        <v>343</v>
      </c>
      <c r="J4665" s="51" t="s">
        <v>1289</v>
      </c>
      <c r="K4665" s="51">
        <v>366.084</v>
      </c>
      <c r="L4665" s="51">
        <v>480.93700000000001</v>
      </c>
      <c r="M4665" s="51">
        <v>549.65899999999999</v>
      </c>
      <c r="N4665" s="51">
        <v>691.37400000000002</v>
      </c>
      <c r="O4665" s="51">
        <v>824.13599999999997</v>
      </c>
      <c r="P4665" s="51">
        <v>1034.7</v>
      </c>
      <c r="Q4665" s="51">
        <v>1087.98</v>
      </c>
      <c r="R4665" s="51">
        <v>1213.6600000000001</v>
      </c>
      <c r="S4665" s="51">
        <v>1216.25</v>
      </c>
      <c r="T4665" s="51">
        <v>1496.13</v>
      </c>
      <c r="U4665" s="51">
        <v>2019</v>
      </c>
    </row>
    <row r="4666" spans="1:21" ht="15.5">
      <c r="A4666" s="51">
        <v>676</v>
      </c>
      <c r="B4666" s="51" t="s">
        <v>1283</v>
      </c>
      <c r="C4666" s="51" t="s">
        <v>441</v>
      </c>
      <c r="D4666" s="51" t="str">
        <f t="shared" si="72"/>
        <v>GGR_NGDPMalawi</v>
      </c>
      <c r="E4666" s="51" t="s">
        <v>1284</v>
      </c>
      <c r="F4666" s="51" t="s">
        <v>438</v>
      </c>
      <c r="G4666" s="51" t="s">
        <v>439</v>
      </c>
      <c r="H4666" s="51" t="s">
        <v>392</v>
      </c>
      <c r="I4666" s="51"/>
      <c r="J4666" s="51" t="s">
        <v>442</v>
      </c>
      <c r="K4666" s="51">
        <v>24.376999999999999</v>
      </c>
      <c r="L4666" s="51">
        <v>23.914000000000001</v>
      </c>
      <c r="M4666" s="51">
        <v>21.39</v>
      </c>
      <c r="N4666" s="51">
        <v>21.613</v>
      </c>
      <c r="O4666" s="51">
        <v>20.898</v>
      </c>
      <c r="P4666" s="51">
        <v>22.74</v>
      </c>
      <c r="Q4666" s="51">
        <v>21.498000000000001</v>
      </c>
      <c r="R4666" s="51">
        <v>21.25</v>
      </c>
      <c r="S4666" s="51">
        <v>19.507999999999999</v>
      </c>
      <c r="T4666" s="51">
        <v>21.689</v>
      </c>
      <c r="U4666" s="51">
        <v>2019</v>
      </c>
    </row>
    <row r="4667" spans="1:21" ht="15.5">
      <c r="A4667" s="51">
        <v>676</v>
      </c>
      <c r="B4667" s="51" t="s">
        <v>1283</v>
      </c>
      <c r="C4667" s="51" t="s">
        <v>443</v>
      </c>
      <c r="D4667" s="51" t="str">
        <f t="shared" si="72"/>
        <v>GGXMalawi</v>
      </c>
      <c r="E4667" s="51" t="s">
        <v>1284</v>
      </c>
      <c r="F4667" s="51" t="s">
        <v>444</v>
      </c>
      <c r="G4667" s="51" t="s">
        <v>445</v>
      </c>
      <c r="H4667" s="51" t="s">
        <v>342</v>
      </c>
      <c r="I4667" s="51" t="s">
        <v>343</v>
      </c>
      <c r="J4667" s="51" t="s">
        <v>1289</v>
      </c>
      <c r="K4667" s="51">
        <v>396.82400000000001</v>
      </c>
      <c r="L4667" s="51">
        <v>586.48</v>
      </c>
      <c r="M4667" s="51">
        <v>661.18899999999996</v>
      </c>
      <c r="N4667" s="51">
        <v>879.12400000000002</v>
      </c>
      <c r="O4667" s="51">
        <v>1096.32</v>
      </c>
      <c r="P4667" s="51">
        <v>1371.06</v>
      </c>
      <c r="Q4667" s="51">
        <v>1402.42</v>
      </c>
      <c r="R4667" s="51">
        <v>1587.62</v>
      </c>
      <c r="S4667" s="51">
        <v>2042.32</v>
      </c>
      <c r="T4667" s="51">
        <v>2360.91</v>
      </c>
      <c r="U4667" s="51">
        <v>2019</v>
      </c>
    </row>
    <row r="4668" spans="1:21" ht="15.5">
      <c r="A4668" s="51">
        <v>676</v>
      </c>
      <c r="B4668" s="51" t="s">
        <v>1283</v>
      </c>
      <c r="C4668" s="51" t="s">
        <v>446</v>
      </c>
      <c r="D4668" s="51" t="str">
        <f t="shared" si="72"/>
        <v>GGX_NGDPMalawi</v>
      </c>
      <c r="E4668" s="51" t="s">
        <v>1284</v>
      </c>
      <c r="F4668" s="51" t="s">
        <v>444</v>
      </c>
      <c r="G4668" s="51" t="s">
        <v>445</v>
      </c>
      <c r="H4668" s="51" t="s">
        <v>392</v>
      </c>
      <c r="I4668" s="51"/>
      <c r="J4668" s="51" t="s">
        <v>447</v>
      </c>
      <c r="K4668" s="51">
        <v>26.423999999999999</v>
      </c>
      <c r="L4668" s="51">
        <v>29.161999999999999</v>
      </c>
      <c r="M4668" s="51">
        <v>25.73</v>
      </c>
      <c r="N4668" s="51">
        <v>27.481999999999999</v>
      </c>
      <c r="O4668" s="51">
        <v>27.8</v>
      </c>
      <c r="P4668" s="51">
        <v>30.132000000000001</v>
      </c>
      <c r="Q4668" s="51">
        <v>27.712</v>
      </c>
      <c r="R4668" s="51">
        <v>27.797999999999998</v>
      </c>
      <c r="S4668" s="51">
        <v>32.758000000000003</v>
      </c>
      <c r="T4668" s="51">
        <v>34.225000000000001</v>
      </c>
      <c r="U4668" s="51">
        <v>2019</v>
      </c>
    </row>
    <row r="4669" spans="1:21" ht="15.5">
      <c r="A4669" s="51">
        <v>676</v>
      </c>
      <c r="B4669" s="51" t="s">
        <v>1283</v>
      </c>
      <c r="C4669" s="51" t="s">
        <v>448</v>
      </c>
      <c r="D4669" s="51" t="str">
        <f t="shared" si="72"/>
        <v>GGXCNLMalawi</v>
      </c>
      <c r="E4669" s="51" t="s">
        <v>1284</v>
      </c>
      <c r="F4669" s="51" t="s">
        <v>449</v>
      </c>
      <c r="G4669" s="51" t="s">
        <v>450</v>
      </c>
      <c r="H4669" s="51" t="s">
        <v>342</v>
      </c>
      <c r="I4669" s="51" t="s">
        <v>343</v>
      </c>
      <c r="J4669" s="51" t="s">
        <v>1289</v>
      </c>
      <c r="K4669" s="51">
        <v>-30.741</v>
      </c>
      <c r="L4669" s="51">
        <v>-105.54300000000001</v>
      </c>
      <c r="M4669" s="51">
        <v>-111.53100000000001</v>
      </c>
      <c r="N4669" s="51">
        <v>-187.75</v>
      </c>
      <c r="O4669" s="51">
        <v>-272.18</v>
      </c>
      <c r="P4669" s="51">
        <v>-336.363</v>
      </c>
      <c r="Q4669" s="51">
        <v>-314.44499999999999</v>
      </c>
      <c r="R4669" s="51">
        <v>-373.96</v>
      </c>
      <c r="S4669" s="51">
        <v>-826.077</v>
      </c>
      <c r="T4669" s="51">
        <v>-864.77800000000002</v>
      </c>
      <c r="U4669" s="51">
        <v>2019</v>
      </c>
    </row>
    <row r="4670" spans="1:21" ht="15.5">
      <c r="A4670" s="51">
        <v>676</v>
      </c>
      <c r="B4670" s="51" t="s">
        <v>1283</v>
      </c>
      <c r="C4670" s="51" t="s">
        <v>451</v>
      </c>
      <c r="D4670" s="51" t="str">
        <f t="shared" si="72"/>
        <v>GGXCNL_NGDPMalawi</v>
      </c>
      <c r="E4670" s="51" t="s">
        <v>1284</v>
      </c>
      <c r="F4670" s="51" t="s">
        <v>449</v>
      </c>
      <c r="G4670" s="51" t="s">
        <v>450</v>
      </c>
      <c r="H4670" s="51" t="s">
        <v>392</v>
      </c>
      <c r="I4670" s="51"/>
      <c r="J4670" s="51" t="s">
        <v>452</v>
      </c>
      <c r="K4670" s="51">
        <v>-2.0470000000000002</v>
      </c>
      <c r="L4670" s="51">
        <v>-5.2480000000000002</v>
      </c>
      <c r="M4670" s="51">
        <v>-4.34</v>
      </c>
      <c r="N4670" s="51">
        <v>-5.8689999999999998</v>
      </c>
      <c r="O4670" s="51">
        <v>-6.9020000000000001</v>
      </c>
      <c r="P4670" s="51">
        <v>-7.3920000000000003</v>
      </c>
      <c r="Q4670" s="51">
        <v>-6.2130000000000001</v>
      </c>
      <c r="R4670" s="51">
        <v>-6.548</v>
      </c>
      <c r="S4670" s="51">
        <v>-13.25</v>
      </c>
      <c r="T4670" s="51">
        <v>-12.536</v>
      </c>
      <c r="U4670" s="51">
        <v>2019</v>
      </c>
    </row>
    <row r="4671" spans="1:21" ht="15.5">
      <c r="A4671" s="51">
        <v>676</v>
      </c>
      <c r="B4671" s="51" t="s">
        <v>1283</v>
      </c>
      <c r="C4671" s="51" t="s">
        <v>453</v>
      </c>
      <c r="D4671" s="51" t="str">
        <f t="shared" si="72"/>
        <v>GGSBMalawi</v>
      </c>
      <c r="E4671" s="51" t="s">
        <v>1284</v>
      </c>
      <c r="F4671" s="51" t="s">
        <v>454</v>
      </c>
      <c r="G4671" s="51" t="s">
        <v>455</v>
      </c>
      <c r="H4671" s="51" t="s">
        <v>342</v>
      </c>
      <c r="I4671" s="51" t="s">
        <v>343</v>
      </c>
      <c r="J4671" s="51"/>
      <c r="K4671" s="51"/>
      <c r="L4671" s="51"/>
      <c r="M4671" s="51"/>
      <c r="N4671" s="51"/>
      <c r="O4671" s="51"/>
      <c r="P4671" s="51"/>
      <c r="Q4671" s="51"/>
      <c r="R4671" s="51"/>
      <c r="S4671" s="51"/>
      <c r="T4671" s="51"/>
      <c r="U4671" s="51"/>
    </row>
    <row r="4672" spans="1:21" ht="15.5">
      <c r="A4672" s="51">
        <v>676</v>
      </c>
      <c r="B4672" s="51" t="s">
        <v>1283</v>
      </c>
      <c r="C4672" s="51" t="s">
        <v>456</v>
      </c>
      <c r="D4672" s="51" t="str">
        <f t="shared" si="72"/>
        <v>GGSB_NPGDPMalawi</v>
      </c>
      <c r="E4672" s="51" t="s">
        <v>1284</v>
      </c>
      <c r="F4672" s="51" t="s">
        <v>454</v>
      </c>
      <c r="G4672" s="51" t="s">
        <v>455</v>
      </c>
      <c r="H4672" s="51" t="s">
        <v>380</v>
      </c>
      <c r="I4672" s="51"/>
      <c r="J4672" s="51"/>
      <c r="K4672" s="51"/>
      <c r="L4672" s="51"/>
      <c r="M4672" s="51"/>
      <c r="N4672" s="51"/>
      <c r="O4672" s="51"/>
      <c r="P4672" s="51"/>
      <c r="Q4672" s="51"/>
      <c r="R4672" s="51"/>
      <c r="S4672" s="51"/>
      <c r="T4672" s="51"/>
      <c r="U4672" s="51"/>
    </row>
    <row r="4673" spans="1:21" ht="15.5">
      <c r="A4673" s="51">
        <v>676</v>
      </c>
      <c r="B4673" s="51" t="s">
        <v>1283</v>
      </c>
      <c r="C4673" s="51" t="s">
        <v>457</v>
      </c>
      <c r="D4673" s="51" t="str">
        <f t="shared" si="72"/>
        <v>GGXONLBMalawi</v>
      </c>
      <c r="E4673" s="51" t="s">
        <v>1284</v>
      </c>
      <c r="F4673" s="51" t="s">
        <v>458</v>
      </c>
      <c r="G4673" s="51" t="s">
        <v>459</v>
      </c>
      <c r="H4673" s="51" t="s">
        <v>342</v>
      </c>
      <c r="I4673" s="51" t="s">
        <v>343</v>
      </c>
      <c r="J4673" s="51" t="s">
        <v>1289</v>
      </c>
      <c r="K4673" s="51">
        <v>-9.2409999999999997</v>
      </c>
      <c r="L4673" s="51">
        <v>-33.345999999999997</v>
      </c>
      <c r="M4673" s="51">
        <v>-0.36199999999999999</v>
      </c>
      <c r="N4673" s="51">
        <v>-84.393000000000001</v>
      </c>
      <c r="O4673" s="51">
        <v>-102.43600000000001</v>
      </c>
      <c r="P4673" s="51">
        <v>-155.774</v>
      </c>
      <c r="Q4673" s="51">
        <v>-115.755</v>
      </c>
      <c r="R4673" s="51">
        <v>-123.11199999999999</v>
      </c>
      <c r="S4673" s="51">
        <v>-452.57</v>
      </c>
      <c r="T4673" s="51">
        <v>-511.24799999999999</v>
      </c>
      <c r="U4673" s="51">
        <v>2019</v>
      </c>
    </row>
    <row r="4674" spans="1:21" ht="15.5">
      <c r="A4674" s="51">
        <v>676</v>
      </c>
      <c r="B4674" s="51" t="s">
        <v>1283</v>
      </c>
      <c r="C4674" s="51" t="s">
        <v>460</v>
      </c>
      <c r="D4674" s="51" t="str">
        <f t="shared" si="72"/>
        <v>GGXONLB_NGDPMalawi</v>
      </c>
      <c r="E4674" s="51" t="s">
        <v>1284</v>
      </c>
      <c r="F4674" s="51" t="s">
        <v>458</v>
      </c>
      <c r="G4674" s="51" t="s">
        <v>459</v>
      </c>
      <c r="H4674" s="51" t="s">
        <v>392</v>
      </c>
      <c r="I4674" s="51"/>
      <c r="J4674" s="51" t="s">
        <v>461</v>
      </c>
      <c r="K4674" s="51">
        <v>-0.61499999999999999</v>
      </c>
      <c r="L4674" s="51">
        <v>-1.6579999999999999</v>
      </c>
      <c r="M4674" s="51">
        <v>-1.4E-2</v>
      </c>
      <c r="N4674" s="51">
        <v>-2.6379999999999999</v>
      </c>
      <c r="O4674" s="51">
        <v>-2.5979999999999999</v>
      </c>
      <c r="P4674" s="51">
        <v>-3.423</v>
      </c>
      <c r="Q4674" s="51">
        <v>-2.2869999999999999</v>
      </c>
      <c r="R4674" s="51">
        <v>-2.1560000000000001</v>
      </c>
      <c r="S4674" s="51">
        <v>-7.2590000000000003</v>
      </c>
      <c r="T4674" s="51">
        <v>-7.4109999999999996</v>
      </c>
      <c r="U4674" s="51">
        <v>2019</v>
      </c>
    </row>
    <row r="4675" spans="1:21" ht="15.5">
      <c r="A4675" s="51">
        <v>676</v>
      </c>
      <c r="B4675" s="51" t="s">
        <v>1283</v>
      </c>
      <c r="C4675" s="51" t="s">
        <v>462</v>
      </c>
      <c r="D4675" s="51" t="str">
        <f t="shared" ref="D4675:D4738" si="73">C4675&amp;E4675</f>
        <v>GGXWDNMalawi</v>
      </c>
      <c r="E4675" s="51" t="s">
        <v>1284</v>
      </c>
      <c r="F4675" s="51" t="s">
        <v>463</v>
      </c>
      <c r="G4675" s="51" t="s">
        <v>464</v>
      </c>
      <c r="H4675" s="51" t="s">
        <v>342</v>
      </c>
      <c r="I4675" s="51" t="s">
        <v>343</v>
      </c>
      <c r="J4675" s="51"/>
      <c r="K4675" s="51"/>
      <c r="L4675" s="51"/>
      <c r="M4675" s="51"/>
      <c r="N4675" s="51"/>
      <c r="O4675" s="51"/>
      <c r="P4675" s="51"/>
      <c r="Q4675" s="51"/>
      <c r="R4675" s="51"/>
      <c r="S4675" s="51"/>
      <c r="T4675" s="51"/>
      <c r="U4675" s="51"/>
    </row>
    <row r="4676" spans="1:21" ht="15.5">
      <c r="A4676" s="51">
        <v>676</v>
      </c>
      <c r="B4676" s="51" t="s">
        <v>1283</v>
      </c>
      <c r="C4676" s="51" t="s">
        <v>465</v>
      </c>
      <c r="D4676" s="51" t="str">
        <f t="shared" si="73"/>
        <v>GGXWDN_NGDPMalawi</v>
      </c>
      <c r="E4676" s="51" t="s">
        <v>1284</v>
      </c>
      <c r="F4676" s="51" t="s">
        <v>463</v>
      </c>
      <c r="G4676" s="51" t="s">
        <v>464</v>
      </c>
      <c r="H4676" s="51" t="s">
        <v>392</v>
      </c>
      <c r="I4676" s="51"/>
      <c r="J4676" s="51"/>
      <c r="K4676" s="51"/>
      <c r="L4676" s="51"/>
      <c r="M4676" s="51"/>
      <c r="N4676" s="51"/>
      <c r="O4676" s="51"/>
      <c r="P4676" s="51"/>
      <c r="Q4676" s="51"/>
      <c r="R4676" s="51"/>
      <c r="S4676" s="51"/>
      <c r="T4676" s="51"/>
      <c r="U4676" s="51"/>
    </row>
    <row r="4677" spans="1:21" ht="15.5">
      <c r="A4677" s="51">
        <v>676</v>
      </c>
      <c r="B4677" s="51" t="s">
        <v>1283</v>
      </c>
      <c r="C4677" s="51" t="s">
        <v>466</v>
      </c>
      <c r="D4677" s="51" t="str">
        <f t="shared" si="73"/>
        <v>GGXWDGMalawi</v>
      </c>
      <c r="E4677" s="51" t="s">
        <v>1284</v>
      </c>
      <c r="F4677" s="51" t="s">
        <v>467</v>
      </c>
      <c r="G4677" s="51" t="s">
        <v>468</v>
      </c>
      <c r="H4677" s="51" t="s">
        <v>342</v>
      </c>
      <c r="I4677" s="51" t="s">
        <v>343</v>
      </c>
      <c r="J4677" s="51" t="s">
        <v>1289</v>
      </c>
      <c r="K4677" s="51">
        <v>604.86099999999999</v>
      </c>
      <c r="L4677" s="51">
        <v>1017.43</v>
      </c>
      <c r="M4677" s="51">
        <v>1227.29</v>
      </c>
      <c r="N4677" s="51">
        <v>1741.14</v>
      </c>
      <c r="O4677" s="51">
        <v>2172.77</v>
      </c>
      <c r="P4677" s="51">
        <v>2596.71</v>
      </c>
      <c r="Q4677" s="51">
        <v>3020.44</v>
      </c>
      <c r="R4677" s="51">
        <v>3396.97</v>
      </c>
      <c r="S4677" s="51">
        <v>4193.63</v>
      </c>
      <c r="T4677" s="51">
        <v>5296.38</v>
      </c>
      <c r="U4677" s="51">
        <v>2019</v>
      </c>
    </row>
    <row r="4678" spans="1:21" ht="15.5">
      <c r="A4678" s="51">
        <v>676</v>
      </c>
      <c r="B4678" s="51" t="s">
        <v>1283</v>
      </c>
      <c r="C4678" s="51" t="s">
        <v>469</v>
      </c>
      <c r="D4678" s="51" t="str">
        <f t="shared" si="73"/>
        <v>GGXWDG_NGDPMalawi</v>
      </c>
      <c r="E4678" s="51" t="s">
        <v>1284</v>
      </c>
      <c r="F4678" s="51" t="s">
        <v>467</v>
      </c>
      <c r="G4678" s="51" t="s">
        <v>468</v>
      </c>
      <c r="H4678" s="51" t="s">
        <v>392</v>
      </c>
      <c r="I4678" s="51"/>
      <c r="J4678" s="51" t="s">
        <v>470</v>
      </c>
      <c r="K4678" s="51">
        <v>40.277999999999999</v>
      </c>
      <c r="L4678" s="51">
        <v>50.59</v>
      </c>
      <c r="M4678" s="51">
        <v>47.76</v>
      </c>
      <c r="N4678" s="51">
        <v>54.43</v>
      </c>
      <c r="O4678" s="51">
        <v>55.095999999999997</v>
      </c>
      <c r="P4678" s="51">
        <v>57.067999999999998</v>
      </c>
      <c r="Q4678" s="51">
        <v>59.683</v>
      </c>
      <c r="R4678" s="51">
        <v>59.478999999999999</v>
      </c>
      <c r="S4678" s="51">
        <v>67.263999999999996</v>
      </c>
      <c r="T4678" s="51">
        <v>76.778999999999996</v>
      </c>
      <c r="U4678" s="51">
        <v>2019</v>
      </c>
    </row>
    <row r="4679" spans="1:21" ht="15.5">
      <c r="A4679" s="51">
        <v>676</v>
      </c>
      <c r="B4679" s="51" t="s">
        <v>1283</v>
      </c>
      <c r="C4679" s="51" t="s">
        <v>471</v>
      </c>
      <c r="D4679" s="51" t="str">
        <f t="shared" si="73"/>
        <v>NGDP_FYMalawi</v>
      </c>
      <c r="E4679" s="51" t="s">
        <v>1284</v>
      </c>
      <c r="F4679" s="51" t="s">
        <v>472</v>
      </c>
      <c r="G4679" s="51" t="s">
        <v>473</v>
      </c>
      <c r="H4679" s="51" t="s">
        <v>342</v>
      </c>
      <c r="I4679" s="51" t="s">
        <v>343</v>
      </c>
      <c r="J4679" s="51" t="s">
        <v>1289</v>
      </c>
      <c r="K4679" s="51">
        <v>1501.73</v>
      </c>
      <c r="L4679" s="51">
        <v>2011.12</v>
      </c>
      <c r="M4679" s="51">
        <v>2569.69</v>
      </c>
      <c r="N4679" s="51">
        <v>3198.88</v>
      </c>
      <c r="O4679" s="51">
        <v>3943.62</v>
      </c>
      <c r="P4679" s="51">
        <v>4550.18</v>
      </c>
      <c r="Q4679" s="51">
        <v>5060.78</v>
      </c>
      <c r="R4679" s="51">
        <v>5711.25</v>
      </c>
      <c r="S4679" s="51">
        <v>6234.56</v>
      </c>
      <c r="T4679" s="51">
        <v>6898.25</v>
      </c>
      <c r="U4679" s="51">
        <v>2019</v>
      </c>
    </row>
    <row r="4680" spans="1:21" ht="15.5">
      <c r="A4680" s="51">
        <v>676</v>
      </c>
      <c r="B4680" s="51" t="s">
        <v>1283</v>
      </c>
      <c r="C4680" s="51" t="s">
        <v>474</v>
      </c>
      <c r="D4680" s="51" t="str">
        <f t="shared" si="73"/>
        <v>BCAMalawi</v>
      </c>
      <c r="E4680" s="51" t="s">
        <v>1284</v>
      </c>
      <c r="F4680" s="51" t="s">
        <v>475</v>
      </c>
      <c r="G4680" s="51" t="s">
        <v>476</v>
      </c>
      <c r="H4680" s="51" t="s">
        <v>352</v>
      </c>
      <c r="I4680" s="51" t="s">
        <v>343</v>
      </c>
      <c r="J4680" s="51" t="s">
        <v>1290</v>
      </c>
      <c r="K4680" s="51">
        <v>-0.55000000000000004</v>
      </c>
      <c r="L4680" s="51">
        <v>-0.45400000000000001</v>
      </c>
      <c r="M4680" s="51">
        <v>-0.495</v>
      </c>
      <c r="N4680" s="51">
        <v>-1.101</v>
      </c>
      <c r="O4680" s="51">
        <v>-1.0129999999999999</v>
      </c>
      <c r="P4680" s="51">
        <v>-1.595</v>
      </c>
      <c r="Q4680" s="51">
        <v>-1.419</v>
      </c>
      <c r="R4680" s="51">
        <v>-1.3109999999999999</v>
      </c>
      <c r="S4680" s="51">
        <v>-1.6779999999999999</v>
      </c>
      <c r="T4680" s="51">
        <v>-1.921</v>
      </c>
      <c r="U4680" s="51">
        <v>2020</v>
      </c>
    </row>
    <row r="4681" spans="1:21" ht="15.5">
      <c r="A4681" s="51">
        <v>676</v>
      </c>
      <c r="B4681" s="51" t="s">
        <v>1283</v>
      </c>
      <c r="C4681" s="51" t="s">
        <v>478</v>
      </c>
      <c r="D4681" s="51" t="str">
        <f t="shared" si="73"/>
        <v>BCA_NGDPDMalawi</v>
      </c>
      <c r="E4681" s="51" t="s">
        <v>1284</v>
      </c>
      <c r="F4681" s="51" t="s">
        <v>475</v>
      </c>
      <c r="G4681" s="51" t="s">
        <v>476</v>
      </c>
      <c r="H4681" s="51" t="s">
        <v>392</v>
      </c>
      <c r="I4681" s="51"/>
      <c r="J4681" s="51" t="s">
        <v>479</v>
      </c>
      <c r="K4681" s="51">
        <v>-9.2029999999999994</v>
      </c>
      <c r="L4681" s="51">
        <v>-8.3580000000000005</v>
      </c>
      <c r="M4681" s="51">
        <v>-8.1750000000000007</v>
      </c>
      <c r="N4681" s="51">
        <v>-17.198</v>
      </c>
      <c r="O4681" s="51">
        <v>-18.451000000000001</v>
      </c>
      <c r="P4681" s="51">
        <v>-25.606000000000002</v>
      </c>
      <c r="Q4681" s="51">
        <v>-20.526</v>
      </c>
      <c r="R4681" s="51">
        <v>-17.100999999999999</v>
      </c>
      <c r="S4681" s="51">
        <v>-19.765000000000001</v>
      </c>
      <c r="T4681" s="51">
        <v>-20.727</v>
      </c>
      <c r="U4681" s="51">
        <v>2019</v>
      </c>
    </row>
    <row r="4682" spans="1:21" ht="15.5">
      <c r="A4682" s="51">
        <v>548</v>
      </c>
      <c r="B4682" s="51" t="s">
        <v>1291</v>
      </c>
      <c r="C4682" s="51" t="s">
        <v>338</v>
      </c>
      <c r="D4682" s="51" t="str">
        <f t="shared" si="73"/>
        <v>NGDP_RMalaysia</v>
      </c>
      <c r="E4682" s="51" t="s">
        <v>315</v>
      </c>
      <c r="F4682" s="51" t="s">
        <v>340</v>
      </c>
      <c r="G4682" s="51" t="s">
        <v>341</v>
      </c>
      <c r="H4682" s="51" t="s">
        <v>342</v>
      </c>
      <c r="I4682" s="51" t="s">
        <v>343</v>
      </c>
      <c r="J4682" s="51" t="s">
        <v>1292</v>
      </c>
      <c r="K4682" s="51">
        <v>1009.91</v>
      </c>
      <c r="L4682" s="51">
        <v>1057.31</v>
      </c>
      <c r="M4682" s="51">
        <v>1120.82</v>
      </c>
      <c r="N4682" s="51">
        <v>1176.94</v>
      </c>
      <c r="O4682" s="51">
        <v>1229.31</v>
      </c>
      <c r="P4682" s="51">
        <v>1300.77</v>
      </c>
      <c r="Q4682" s="51">
        <v>1362.82</v>
      </c>
      <c r="R4682" s="51">
        <v>1421.45</v>
      </c>
      <c r="S4682" s="51">
        <v>1342.03</v>
      </c>
      <c r="T4682" s="51">
        <v>1429.26</v>
      </c>
      <c r="U4682" s="51">
        <v>2019</v>
      </c>
    </row>
    <row r="4683" spans="1:21" ht="15.5">
      <c r="A4683" s="51">
        <v>548</v>
      </c>
      <c r="B4683" s="51" t="s">
        <v>1291</v>
      </c>
      <c r="C4683" s="51" t="s">
        <v>345</v>
      </c>
      <c r="D4683" s="51" t="str">
        <f t="shared" si="73"/>
        <v>NGDP_RPCHMalaysia</v>
      </c>
      <c r="E4683" s="51" t="s">
        <v>315</v>
      </c>
      <c r="F4683" s="51" t="s">
        <v>340</v>
      </c>
      <c r="G4683" s="51" t="s">
        <v>346</v>
      </c>
      <c r="H4683" s="51" t="s">
        <v>347</v>
      </c>
      <c r="I4683" s="51"/>
      <c r="J4683" s="51" t="s">
        <v>348</v>
      </c>
      <c r="K4683" s="51">
        <v>5.4740000000000002</v>
      </c>
      <c r="L4683" s="51">
        <v>4.694</v>
      </c>
      <c r="M4683" s="51">
        <v>6.0069999999999997</v>
      </c>
      <c r="N4683" s="51">
        <v>5.0069999999999997</v>
      </c>
      <c r="O4683" s="51">
        <v>4.45</v>
      </c>
      <c r="P4683" s="51">
        <v>5.8129999999999997</v>
      </c>
      <c r="Q4683" s="51">
        <v>4.7699999999999996</v>
      </c>
      <c r="R4683" s="51">
        <v>4.3029999999999999</v>
      </c>
      <c r="S4683" s="51">
        <v>-5.5880000000000001</v>
      </c>
      <c r="T4683" s="51">
        <v>6.5</v>
      </c>
      <c r="U4683" s="51">
        <v>2019</v>
      </c>
    </row>
    <row r="4684" spans="1:21" ht="15.5">
      <c r="A4684" s="51">
        <v>548</v>
      </c>
      <c r="B4684" s="51" t="s">
        <v>1291</v>
      </c>
      <c r="C4684" s="51" t="s">
        <v>349</v>
      </c>
      <c r="D4684" s="51" t="str">
        <f t="shared" si="73"/>
        <v>NGDPMalaysia</v>
      </c>
      <c r="E4684" s="51" t="s">
        <v>315</v>
      </c>
      <c r="F4684" s="51" t="s">
        <v>155</v>
      </c>
      <c r="G4684" s="51" t="s">
        <v>350</v>
      </c>
      <c r="H4684" s="51" t="s">
        <v>342</v>
      </c>
      <c r="I4684" s="51" t="s">
        <v>343</v>
      </c>
      <c r="J4684" s="51" t="s">
        <v>1292</v>
      </c>
      <c r="K4684" s="51">
        <v>985.04899999999998</v>
      </c>
      <c r="L4684" s="51">
        <v>1033.0899999999999</v>
      </c>
      <c r="M4684" s="51">
        <v>1122.1600000000001</v>
      </c>
      <c r="N4684" s="51">
        <v>1176.94</v>
      </c>
      <c r="O4684" s="51">
        <v>1249.7</v>
      </c>
      <c r="P4684" s="51">
        <v>1372.31</v>
      </c>
      <c r="Q4684" s="51">
        <v>1447.45</v>
      </c>
      <c r="R4684" s="51">
        <v>1510.69</v>
      </c>
      <c r="S4684" s="51">
        <v>1415.16</v>
      </c>
      <c r="T4684" s="51">
        <v>1563.99</v>
      </c>
      <c r="U4684" s="51">
        <v>2019</v>
      </c>
    </row>
    <row r="4685" spans="1:21" ht="15.5">
      <c r="A4685" s="51">
        <v>548</v>
      </c>
      <c r="B4685" s="51" t="s">
        <v>1291</v>
      </c>
      <c r="C4685" s="51" t="s">
        <v>157</v>
      </c>
      <c r="D4685" s="51" t="str">
        <f t="shared" si="73"/>
        <v>NGDPDMalaysia</v>
      </c>
      <c r="E4685" s="51" t="s">
        <v>315</v>
      </c>
      <c r="F4685" s="51" t="s">
        <v>155</v>
      </c>
      <c r="G4685" s="51" t="s">
        <v>351</v>
      </c>
      <c r="H4685" s="51" t="s">
        <v>352</v>
      </c>
      <c r="I4685" s="51" t="s">
        <v>343</v>
      </c>
      <c r="J4685" s="51" t="s">
        <v>353</v>
      </c>
      <c r="K4685" s="51">
        <v>318.91000000000003</v>
      </c>
      <c r="L4685" s="51">
        <v>327.86900000000003</v>
      </c>
      <c r="M4685" s="51">
        <v>342.86799999999999</v>
      </c>
      <c r="N4685" s="51">
        <v>301.35500000000002</v>
      </c>
      <c r="O4685" s="51">
        <v>301.255</v>
      </c>
      <c r="P4685" s="51">
        <v>319.10899999999998</v>
      </c>
      <c r="Q4685" s="51">
        <v>358.71300000000002</v>
      </c>
      <c r="R4685" s="51">
        <v>364.68400000000003</v>
      </c>
      <c r="S4685" s="51">
        <v>338.27600000000001</v>
      </c>
      <c r="T4685" s="51">
        <v>387.09300000000002</v>
      </c>
      <c r="U4685" s="51">
        <v>2019</v>
      </c>
    </row>
    <row r="4686" spans="1:21" ht="15.5">
      <c r="A4686" s="51">
        <v>548</v>
      </c>
      <c r="B4686" s="51" t="s">
        <v>1291</v>
      </c>
      <c r="C4686" s="51" t="s">
        <v>354</v>
      </c>
      <c r="D4686" s="51" t="str">
        <f t="shared" si="73"/>
        <v>PPPGDPMalaysia</v>
      </c>
      <c r="E4686" s="51" t="s">
        <v>315</v>
      </c>
      <c r="F4686" s="51" t="s">
        <v>155</v>
      </c>
      <c r="G4686" s="51" t="s">
        <v>355</v>
      </c>
      <c r="H4686" s="51" t="s">
        <v>356</v>
      </c>
      <c r="I4686" s="51" t="s">
        <v>343</v>
      </c>
      <c r="J4686" s="51" t="s">
        <v>353</v>
      </c>
      <c r="K4686" s="51">
        <v>677.64700000000005</v>
      </c>
      <c r="L4686" s="51">
        <v>701.7</v>
      </c>
      <c r="M4686" s="51">
        <v>745.38699999999994</v>
      </c>
      <c r="N4686" s="51">
        <v>750.77700000000004</v>
      </c>
      <c r="O4686" s="51">
        <v>783.87400000000002</v>
      </c>
      <c r="P4686" s="51">
        <v>829.29700000000003</v>
      </c>
      <c r="Q4686" s="51">
        <v>889.71600000000001</v>
      </c>
      <c r="R4686" s="51">
        <v>944.56500000000005</v>
      </c>
      <c r="S4686" s="51">
        <v>902.59500000000003</v>
      </c>
      <c r="T4686" s="51">
        <v>978.78099999999995</v>
      </c>
      <c r="U4686" s="51">
        <v>2019</v>
      </c>
    </row>
    <row r="4687" spans="1:21" ht="15.5">
      <c r="A4687" s="51">
        <v>548</v>
      </c>
      <c r="B4687" s="51" t="s">
        <v>1291</v>
      </c>
      <c r="C4687" s="51" t="s">
        <v>357</v>
      </c>
      <c r="D4687" s="51" t="str">
        <f t="shared" si="73"/>
        <v>NGDP_DMalaysia</v>
      </c>
      <c r="E4687" s="51" t="s">
        <v>315</v>
      </c>
      <c r="F4687" s="51" t="s">
        <v>358</v>
      </c>
      <c r="G4687" s="51" t="s">
        <v>359</v>
      </c>
      <c r="H4687" s="51" t="s">
        <v>360</v>
      </c>
      <c r="I4687" s="51"/>
      <c r="J4687" s="51" t="s">
        <v>361</v>
      </c>
      <c r="K4687" s="51">
        <v>97.537999999999997</v>
      </c>
      <c r="L4687" s="51">
        <v>97.709000000000003</v>
      </c>
      <c r="M4687" s="51">
        <v>100.12</v>
      </c>
      <c r="N4687" s="51">
        <v>100</v>
      </c>
      <c r="O4687" s="51">
        <v>101.658</v>
      </c>
      <c r="P4687" s="51">
        <v>105.5</v>
      </c>
      <c r="Q4687" s="51">
        <v>106.21</v>
      </c>
      <c r="R4687" s="51">
        <v>106.27800000000001</v>
      </c>
      <c r="S4687" s="51">
        <v>105.45</v>
      </c>
      <c r="T4687" s="51">
        <v>109.42700000000001</v>
      </c>
      <c r="U4687" s="51">
        <v>2019</v>
      </c>
    </row>
    <row r="4688" spans="1:21" ht="15.5">
      <c r="A4688" s="51">
        <v>548</v>
      </c>
      <c r="B4688" s="51" t="s">
        <v>1291</v>
      </c>
      <c r="C4688" s="51" t="s">
        <v>362</v>
      </c>
      <c r="D4688" s="51" t="str">
        <f t="shared" si="73"/>
        <v>NGDPRPCMalaysia</v>
      </c>
      <c r="E4688" s="51" t="s">
        <v>315</v>
      </c>
      <c r="F4688" s="51" t="s">
        <v>363</v>
      </c>
      <c r="G4688" s="51" t="s">
        <v>364</v>
      </c>
      <c r="H4688" s="51" t="s">
        <v>342</v>
      </c>
      <c r="I4688" s="51" t="s">
        <v>333</v>
      </c>
      <c r="J4688" s="51" t="s">
        <v>365</v>
      </c>
      <c r="K4688" s="51">
        <v>34222.57</v>
      </c>
      <c r="L4688" s="51">
        <v>34994.39</v>
      </c>
      <c r="M4688" s="51">
        <v>36498.660000000003</v>
      </c>
      <c r="N4688" s="51">
        <v>37739.25</v>
      </c>
      <c r="O4688" s="51">
        <v>38861.08</v>
      </c>
      <c r="P4688" s="51">
        <v>40620.31</v>
      </c>
      <c r="Q4688" s="51">
        <v>42085.18</v>
      </c>
      <c r="R4688" s="51">
        <v>43706.12</v>
      </c>
      <c r="S4688" s="51">
        <v>40743.08</v>
      </c>
      <c r="T4688" s="51">
        <v>42844.07</v>
      </c>
      <c r="U4688" s="51">
        <v>2019</v>
      </c>
    </row>
    <row r="4689" spans="1:21" ht="15.5">
      <c r="A4689" s="51">
        <v>548</v>
      </c>
      <c r="B4689" s="51" t="s">
        <v>1291</v>
      </c>
      <c r="C4689" s="51" t="s">
        <v>366</v>
      </c>
      <c r="D4689" s="51" t="str">
        <f t="shared" si="73"/>
        <v>NGDPRPPPPCMalaysia</v>
      </c>
      <c r="E4689" s="51" t="s">
        <v>315</v>
      </c>
      <c r="F4689" s="51" t="s">
        <v>363</v>
      </c>
      <c r="G4689" s="51" t="s">
        <v>367</v>
      </c>
      <c r="H4689" s="51" t="s">
        <v>368</v>
      </c>
      <c r="I4689" s="51" t="s">
        <v>333</v>
      </c>
      <c r="J4689" s="51" t="s">
        <v>365</v>
      </c>
      <c r="K4689" s="51">
        <v>21818.400000000001</v>
      </c>
      <c r="L4689" s="51">
        <v>22310.47</v>
      </c>
      <c r="M4689" s="51">
        <v>23269.51</v>
      </c>
      <c r="N4689" s="51">
        <v>24060.44</v>
      </c>
      <c r="O4689" s="51">
        <v>24775.66</v>
      </c>
      <c r="P4689" s="51">
        <v>25897.24</v>
      </c>
      <c r="Q4689" s="51">
        <v>26831.16</v>
      </c>
      <c r="R4689" s="51">
        <v>27864.58</v>
      </c>
      <c r="S4689" s="51">
        <v>25975.52</v>
      </c>
      <c r="T4689" s="51">
        <v>27314.99</v>
      </c>
      <c r="U4689" s="51">
        <v>2019</v>
      </c>
    </row>
    <row r="4690" spans="1:21" ht="15.5">
      <c r="A4690" s="51">
        <v>548</v>
      </c>
      <c r="B4690" s="51" t="s">
        <v>1291</v>
      </c>
      <c r="C4690" s="51" t="s">
        <v>369</v>
      </c>
      <c r="D4690" s="51" t="str">
        <f t="shared" si="73"/>
        <v>NGDPPCMalaysia</v>
      </c>
      <c r="E4690" s="51" t="s">
        <v>315</v>
      </c>
      <c r="F4690" s="51" t="s">
        <v>370</v>
      </c>
      <c r="G4690" s="51" t="s">
        <v>371</v>
      </c>
      <c r="H4690" s="51" t="s">
        <v>342</v>
      </c>
      <c r="I4690" s="51" t="s">
        <v>333</v>
      </c>
      <c r="J4690" s="51" t="s">
        <v>372</v>
      </c>
      <c r="K4690" s="51">
        <v>33380.18</v>
      </c>
      <c r="L4690" s="51">
        <v>34192.6</v>
      </c>
      <c r="M4690" s="51">
        <v>36542.33</v>
      </c>
      <c r="N4690" s="51">
        <v>37739.279999999999</v>
      </c>
      <c r="O4690" s="51">
        <v>39505.49</v>
      </c>
      <c r="P4690" s="51">
        <v>42854.42</v>
      </c>
      <c r="Q4690" s="51">
        <v>44698.86</v>
      </c>
      <c r="R4690" s="51">
        <v>46449.99</v>
      </c>
      <c r="S4690" s="51">
        <v>42963.48</v>
      </c>
      <c r="T4690" s="51">
        <v>46882.82</v>
      </c>
      <c r="U4690" s="51">
        <v>2019</v>
      </c>
    </row>
    <row r="4691" spans="1:21" ht="15.5">
      <c r="A4691" s="51">
        <v>548</v>
      </c>
      <c r="B4691" s="51" t="s">
        <v>1291</v>
      </c>
      <c r="C4691" s="51" t="s">
        <v>373</v>
      </c>
      <c r="D4691" s="51" t="str">
        <f t="shared" si="73"/>
        <v>NGDPDPCMalaysia</v>
      </c>
      <c r="E4691" s="51" t="s">
        <v>315</v>
      </c>
      <c r="F4691" s="51" t="s">
        <v>370</v>
      </c>
      <c r="G4691" s="51" t="s">
        <v>374</v>
      </c>
      <c r="H4691" s="51" t="s">
        <v>352</v>
      </c>
      <c r="I4691" s="51" t="s">
        <v>333</v>
      </c>
      <c r="J4691" s="51" t="s">
        <v>372</v>
      </c>
      <c r="K4691" s="51">
        <v>10806.84</v>
      </c>
      <c r="L4691" s="51">
        <v>10851.66</v>
      </c>
      <c r="M4691" s="51">
        <v>11165.26</v>
      </c>
      <c r="N4691" s="51">
        <v>9663.11</v>
      </c>
      <c r="O4691" s="51">
        <v>9523.2999999999993</v>
      </c>
      <c r="P4691" s="51">
        <v>9965.1200000000008</v>
      </c>
      <c r="Q4691" s="51">
        <v>11077.43</v>
      </c>
      <c r="R4691" s="51">
        <v>11213.12</v>
      </c>
      <c r="S4691" s="51">
        <v>10269.86</v>
      </c>
      <c r="T4691" s="51">
        <v>11603.69</v>
      </c>
      <c r="U4691" s="51">
        <v>2019</v>
      </c>
    </row>
    <row r="4692" spans="1:21" ht="15.5">
      <c r="A4692" s="51">
        <v>548</v>
      </c>
      <c r="B4692" s="51" t="s">
        <v>1291</v>
      </c>
      <c r="C4692" s="51" t="s">
        <v>375</v>
      </c>
      <c r="D4692" s="51" t="str">
        <f t="shared" si="73"/>
        <v>PPPPCMalaysia</v>
      </c>
      <c r="E4692" s="51" t="s">
        <v>315</v>
      </c>
      <c r="F4692" s="51" t="s">
        <v>370</v>
      </c>
      <c r="G4692" s="51" t="s">
        <v>376</v>
      </c>
      <c r="H4692" s="51" t="s">
        <v>356</v>
      </c>
      <c r="I4692" s="51" t="s">
        <v>333</v>
      </c>
      <c r="J4692" s="51" t="s">
        <v>372</v>
      </c>
      <c r="K4692" s="51">
        <v>22963.3</v>
      </c>
      <c r="L4692" s="51">
        <v>23224.57</v>
      </c>
      <c r="M4692" s="51">
        <v>24273</v>
      </c>
      <c r="N4692" s="51">
        <v>24074.09</v>
      </c>
      <c r="O4692" s="51">
        <v>24779.86</v>
      </c>
      <c r="P4692" s="51">
        <v>25897.24</v>
      </c>
      <c r="Q4692" s="51">
        <v>27475.37</v>
      </c>
      <c r="R4692" s="51">
        <v>29042.99</v>
      </c>
      <c r="S4692" s="51">
        <v>27402.240000000002</v>
      </c>
      <c r="T4692" s="51">
        <v>29340.38</v>
      </c>
      <c r="U4692" s="51">
        <v>2019</v>
      </c>
    </row>
    <row r="4693" spans="1:21" ht="15.5">
      <c r="A4693" s="51">
        <v>548</v>
      </c>
      <c r="B4693" s="51" t="s">
        <v>1291</v>
      </c>
      <c r="C4693" s="51" t="s">
        <v>377</v>
      </c>
      <c r="D4693" s="51" t="str">
        <f t="shared" si="73"/>
        <v>NGAP_NPGDPMalaysia</v>
      </c>
      <c r="E4693" s="51" t="s">
        <v>315</v>
      </c>
      <c r="F4693" s="51" t="s">
        <v>378</v>
      </c>
      <c r="G4693" s="51" t="s">
        <v>379</v>
      </c>
      <c r="H4693" s="51" t="s">
        <v>380</v>
      </c>
      <c r="I4693" s="51"/>
      <c r="J4693" s="51"/>
      <c r="K4693" s="51"/>
      <c r="L4693" s="51"/>
      <c r="M4693" s="51"/>
      <c r="N4693" s="51"/>
      <c r="O4693" s="51"/>
      <c r="P4693" s="51"/>
      <c r="Q4693" s="51"/>
      <c r="R4693" s="51"/>
      <c r="S4693" s="51"/>
      <c r="T4693" s="51"/>
      <c r="U4693" s="51"/>
    </row>
    <row r="4694" spans="1:21" ht="15.5">
      <c r="A4694" s="51">
        <v>548</v>
      </c>
      <c r="B4694" s="51" t="s">
        <v>1291</v>
      </c>
      <c r="C4694" s="51" t="s">
        <v>381</v>
      </c>
      <c r="D4694" s="51" t="str">
        <f t="shared" si="73"/>
        <v>PPPSHMalaysia</v>
      </c>
      <c r="E4694" s="51" t="s">
        <v>315</v>
      </c>
      <c r="F4694" s="51" t="s">
        <v>382</v>
      </c>
      <c r="G4694" s="51" t="s">
        <v>383</v>
      </c>
      <c r="H4694" s="51" t="s">
        <v>384</v>
      </c>
      <c r="I4694" s="51"/>
      <c r="J4694" s="51" t="s">
        <v>353</v>
      </c>
      <c r="K4694" s="51">
        <v>0.67700000000000005</v>
      </c>
      <c r="L4694" s="51">
        <v>0.66800000000000004</v>
      </c>
      <c r="M4694" s="51">
        <v>0.68400000000000005</v>
      </c>
      <c r="N4694" s="51">
        <v>0.67500000000000004</v>
      </c>
      <c r="O4694" s="51">
        <v>0.67800000000000005</v>
      </c>
      <c r="P4694" s="51">
        <v>0.68100000000000005</v>
      </c>
      <c r="Q4694" s="51">
        <v>0.69</v>
      </c>
      <c r="R4694" s="51">
        <v>0.70099999999999996</v>
      </c>
      <c r="S4694" s="51">
        <v>0.68600000000000005</v>
      </c>
      <c r="T4694" s="51">
        <v>0.68899999999999995</v>
      </c>
      <c r="U4694" s="51">
        <v>2019</v>
      </c>
    </row>
    <row r="4695" spans="1:21" ht="15.5">
      <c r="A4695" s="51">
        <v>548</v>
      </c>
      <c r="B4695" s="51" t="s">
        <v>1291</v>
      </c>
      <c r="C4695" s="51" t="s">
        <v>385</v>
      </c>
      <c r="D4695" s="51" t="str">
        <f t="shared" si="73"/>
        <v>PPPEXMalaysia</v>
      </c>
      <c r="E4695" s="51" t="s">
        <v>315</v>
      </c>
      <c r="F4695" s="51" t="s">
        <v>386</v>
      </c>
      <c r="G4695" s="51" t="s">
        <v>387</v>
      </c>
      <c r="H4695" s="51" t="s">
        <v>388</v>
      </c>
      <c r="I4695" s="51"/>
      <c r="J4695" s="51" t="s">
        <v>353</v>
      </c>
      <c r="K4695" s="51">
        <v>1.454</v>
      </c>
      <c r="L4695" s="51">
        <v>1.472</v>
      </c>
      <c r="M4695" s="51">
        <v>1.5049999999999999</v>
      </c>
      <c r="N4695" s="51">
        <v>1.5680000000000001</v>
      </c>
      <c r="O4695" s="51">
        <v>1.5940000000000001</v>
      </c>
      <c r="P4695" s="51">
        <v>1.655</v>
      </c>
      <c r="Q4695" s="51">
        <v>1.627</v>
      </c>
      <c r="R4695" s="51">
        <v>1.599</v>
      </c>
      <c r="S4695" s="51">
        <v>1.5680000000000001</v>
      </c>
      <c r="T4695" s="51">
        <v>1.5980000000000001</v>
      </c>
      <c r="U4695" s="51">
        <v>2019</v>
      </c>
    </row>
    <row r="4696" spans="1:21" ht="15.5">
      <c r="A4696" s="51">
        <v>548</v>
      </c>
      <c r="B4696" s="51" t="s">
        <v>1291</v>
      </c>
      <c r="C4696" s="51" t="s">
        <v>389</v>
      </c>
      <c r="D4696" s="51" t="str">
        <f t="shared" si="73"/>
        <v>NID_NGDPMalaysia</v>
      </c>
      <c r="E4696" s="51" t="s">
        <v>315</v>
      </c>
      <c r="F4696" s="51" t="s">
        <v>390</v>
      </c>
      <c r="G4696" s="51" t="s">
        <v>391</v>
      </c>
      <c r="H4696" s="51" t="s">
        <v>392</v>
      </c>
      <c r="I4696" s="51"/>
      <c r="J4696" s="51" t="s">
        <v>1292</v>
      </c>
      <c r="K4696" s="51">
        <v>25.951000000000001</v>
      </c>
      <c r="L4696" s="51">
        <v>26.108000000000001</v>
      </c>
      <c r="M4696" s="51">
        <v>25.158000000000001</v>
      </c>
      <c r="N4696" s="51">
        <v>25.423999999999999</v>
      </c>
      <c r="O4696" s="51">
        <v>25.995999999999999</v>
      </c>
      <c r="P4696" s="51">
        <v>25.547000000000001</v>
      </c>
      <c r="Q4696" s="51">
        <v>23.908000000000001</v>
      </c>
      <c r="R4696" s="51">
        <v>21.042999999999999</v>
      </c>
      <c r="S4696" s="51">
        <v>19.678000000000001</v>
      </c>
      <c r="T4696" s="51">
        <v>22.503</v>
      </c>
      <c r="U4696" s="51">
        <v>2019</v>
      </c>
    </row>
    <row r="4697" spans="1:21" ht="15.5">
      <c r="A4697" s="51">
        <v>548</v>
      </c>
      <c r="B4697" s="51" t="s">
        <v>1291</v>
      </c>
      <c r="C4697" s="51" t="s">
        <v>393</v>
      </c>
      <c r="D4697" s="51" t="str">
        <f t="shared" si="73"/>
        <v>NGSD_NGDPMalaysia</v>
      </c>
      <c r="E4697" s="51" t="s">
        <v>315</v>
      </c>
      <c r="F4697" s="51" t="s">
        <v>394</v>
      </c>
      <c r="G4697" s="51" t="s">
        <v>395</v>
      </c>
      <c r="H4697" s="51" t="s">
        <v>392</v>
      </c>
      <c r="I4697" s="51"/>
      <c r="J4697" s="51" t="s">
        <v>1292</v>
      </c>
      <c r="K4697" s="51">
        <v>31.045000000000002</v>
      </c>
      <c r="L4697" s="51">
        <v>29.542999999999999</v>
      </c>
      <c r="M4697" s="51">
        <v>29.484999999999999</v>
      </c>
      <c r="N4697" s="51">
        <v>28.411000000000001</v>
      </c>
      <c r="O4697" s="51">
        <v>28.388999999999999</v>
      </c>
      <c r="P4697" s="51">
        <v>28.338000000000001</v>
      </c>
      <c r="Q4697" s="51">
        <v>26.138999999999999</v>
      </c>
      <c r="R4697" s="51">
        <v>24.408999999999999</v>
      </c>
      <c r="S4697" s="51">
        <v>24.068000000000001</v>
      </c>
      <c r="T4697" s="51">
        <v>26.318999999999999</v>
      </c>
      <c r="U4697" s="51">
        <v>2019</v>
      </c>
    </row>
    <row r="4698" spans="1:21" ht="15.5">
      <c r="A4698" s="51">
        <v>548</v>
      </c>
      <c r="B4698" s="51" t="s">
        <v>1291</v>
      </c>
      <c r="C4698" s="51" t="s">
        <v>396</v>
      </c>
      <c r="D4698" s="51" t="str">
        <f t="shared" si="73"/>
        <v>PCPIMalaysia</v>
      </c>
      <c r="E4698" s="51" t="s">
        <v>315</v>
      </c>
      <c r="F4698" s="51" t="s">
        <v>397</v>
      </c>
      <c r="G4698" s="51" t="s">
        <v>398</v>
      </c>
      <c r="H4698" s="51" t="s">
        <v>360</v>
      </c>
      <c r="I4698" s="51"/>
      <c r="J4698" s="51" t="s">
        <v>1293</v>
      </c>
      <c r="K4698" s="51">
        <v>104.908</v>
      </c>
      <c r="L4698" s="51">
        <v>107.117</v>
      </c>
      <c r="M4698" s="51">
        <v>110.483</v>
      </c>
      <c r="N4698" s="51">
        <v>112.80800000000001</v>
      </c>
      <c r="O4698" s="51">
        <v>115.15</v>
      </c>
      <c r="P4698" s="51">
        <v>119.52500000000001</v>
      </c>
      <c r="Q4698" s="51">
        <v>120.68300000000001</v>
      </c>
      <c r="R4698" s="51">
        <v>121.483</v>
      </c>
      <c r="S4698" s="51">
        <v>120.1</v>
      </c>
      <c r="T4698" s="51">
        <v>122.502</v>
      </c>
      <c r="U4698" s="51">
        <v>2019</v>
      </c>
    </row>
    <row r="4699" spans="1:21" ht="15.5">
      <c r="A4699" s="51">
        <v>548</v>
      </c>
      <c r="B4699" s="51" t="s">
        <v>1291</v>
      </c>
      <c r="C4699" s="51" t="s">
        <v>400</v>
      </c>
      <c r="D4699" s="51" t="str">
        <f t="shared" si="73"/>
        <v>PCPIPCHMalaysia</v>
      </c>
      <c r="E4699" s="51" t="s">
        <v>315</v>
      </c>
      <c r="F4699" s="51" t="s">
        <v>397</v>
      </c>
      <c r="G4699" s="51" t="s">
        <v>401</v>
      </c>
      <c r="H4699" s="51" t="s">
        <v>347</v>
      </c>
      <c r="I4699" s="51"/>
      <c r="J4699" s="51" t="s">
        <v>402</v>
      </c>
      <c r="K4699" s="51">
        <v>1.6639999999999999</v>
      </c>
      <c r="L4699" s="51">
        <v>2.105</v>
      </c>
      <c r="M4699" s="51">
        <v>3.1429999999999998</v>
      </c>
      <c r="N4699" s="51">
        <v>2.1040000000000001</v>
      </c>
      <c r="O4699" s="51">
        <v>2.0760000000000001</v>
      </c>
      <c r="P4699" s="51">
        <v>3.7989999999999999</v>
      </c>
      <c r="Q4699" s="51">
        <v>0.96899999999999997</v>
      </c>
      <c r="R4699" s="51">
        <v>0.66300000000000003</v>
      </c>
      <c r="S4699" s="51">
        <v>-1.139</v>
      </c>
      <c r="T4699" s="51">
        <v>2</v>
      </c>
      <c r="U4699" s="51">
        <v>2019</v>
      </c>
    </row>
    <row r="4700" spans="1:21" ht="15.5">
      <c r="A4700" s="51">
        <v>548</v>
      </c>
      <c r="B4700" s="51" t="s">
        <v>1291</v>
      </c>
      <c r="C4700" s="51" t="s">
        <v>403</v>
      </c>
      <c r="D4700" s="51" t="str">
        <f t="shared" si="73"/>
        <v>PCPIEMalaysia</v>
      </c>
      <c r="E4700" s="51" t="s">
        <v>315</v>
      </c>
      <c r="F4700" s="51" t="s">
        <v>404</v>
      </c>
      <c r="G4700" s="51" t="s">
        <v>405</v>
      </c>
      <c r="H4700" s="51" t="s">
        <v>360</v>
      </c>
      <c r="I4700" s="51"/>
      <c r="J4700" s="51" t="s">
        <v>1293</v>
      </c>
      <c r="K4700" s="51">
        <v>105.5</v>
      </c>
      <c r="L4700" s="51">
        <v>108.9</v>
      </c>
      <c r="M4700" s="51">
        <v>111.8</v>
      </c>
      <c r="N4700" s="51">
        <v>114.8</v>
      </c>
      <c r="O4700" s="51">
        <v>116.8</v>
      </c>
      <c r="P4700" s="51">
        <v>120.9</v>
      </c>
      <c r="Q4700" s="51">
        <v>121.1</v>
      </c>
      <c r="R4700" s="51">
        <v>122.3</v>
      </c>
      <c r="S4700" s="51">
        <v>120.6</v>
      </c>
      <c r="T4700" s="51">
        <v>123.012</v>
      </c>
      <c r="U4700" s="51">
        <v>2019</v>
      </c>
    </row>
    <row r="4701" spans="1:21" ht="15.5">
      <c r="A4701" s="51">
        <v>548</v>
      </c>
      <c r="B4701" s="51" t="s">
        <v>1291</v>
      </c>
      <c r="C4701" s="51" t="s">
        <v>406</v>
      </c>
      <c r="D4701" s="51" t="str">
        <f t="shared" si="73"/>
        <v>PCPIEPCHMalaysia</v>
      </c>
      <c r="E4701" s="51" t="s">
        <v>315</v>
      </c>
      <c r="F4701" s="51" t="s">
        <v>404</v>
      </c>
      <c r="G4701" s="51" t="s">
        <v>407</v>
      </c>
      <c r="H4701" s="51" t="s">
        <v>347</v>
      </c>
      <c r="I4701" s="51"/>
      <c r="J4701" s="51" t="s">
        <v>408</v>
      </c>
      <c r="K4701" s="51">
        <v>1.248</v>
      </c>
      <c r="L4701" s="51">
        <v>3.2229999999999999</v>
      </c>
      <c r="M4701" s="51">
        <v>2.6629999999999998</v>
      </c>
      <c r="N4701" s="51">
        <v>2.6829999999999998</v>
      </c>
      <c r="O4701" s="51">
        <v>1.742</v>
      </c>
      <c r="P4701" s="51">
        <v>3.51</v>
      </c>
      <c r="Q4701" s="51">
        <v>0.16500000000000001</v>
      </c>
      <c r="R4701" s="51">
        <v>0.99099999999999999</v>
      </c>
      <c r="S4701" s="51">
        <v>-1.39</v>
      </c>
      <c r="T4701" s="51">
        <v>2</v>
      </c>
      <c r="U4701" s="51">
        <v>2019</v>
      </c>
    </row>
    <row r="4702" spans="1:21" ht="15.5">
      <c r="A4702" s="51">
        <v>548</v>
      </c>
      <c r="B4702" s="51" t="s">
        <v>1291</v>
      </c>
      <c r="C4702" s="51" t="s">
        <v>409</v>
      </c>
      <c r="D4702" s="51" t="str">
        <f t="shared" si="73"/>
        <v>FLIBOR6Malaysia</v>
      </c>
      <c r="E4702" s="51" t="s">
        <v>315</v>
      </c>
      <c r="F4702" s="51" t="s">
        <v>410</v>
      </c>
      <c r="G4702" s="51"/>
      <c r="H4702" s="51" t="s">
        <v>384</v>
      </c>
      <c r="I4702" s="51"/>
      <c r="J4702" s="51"/>
      <c r="K4702" s="51"/>
      <c r="L4702" s="51"/>
      <c r="M4702" s="51"/>
      <c r="N4702" s="51"/>
      <c r="O4702" s="51"/>
      <c r="P4702" s="51"/>
      <c r="Q4702" s="51"/>
      <c r="R4702" s="51"/>
      <c r="S4702" s="51"/>
      <c r="T4702" s="51"/>
      <c r="U4702" s="51"/>
    </row>
    <row r="4703" spans="1:21" ht="15.5">
      <c r="A4703" s="51">
        <v>548</v>
      </c>
      <c r="B4703" s="51" t="s">
        <v>1291</v>
      </c>
      <c r="C4703" s="51" t="s">
        <v>411</v>
      </c>
      <c r="D4703" s="51" t="str">
        <f t="shared" si="73"/>
        <v>TM_RPCHMalaysia</v>
      </c>
      <c r="E4703" s="51" t="s">
        <v>315</v>
      </c>
      <c r="F4703" s="51" t="s">
        <v>412</v>
      </c>
      <c r="G4703" s="51" t="s">
        <v>413</v>
      </c>
      <c r="H4703" s="51" t="s">
        <v>347</v>
      </c>
      <c r="I4703" s="51"/>
      <c r="J4703" s="51" t="s">
        <v>1294</v>
      </c>
      <c r="K4703" s="51">
        <v>-0.60699999999999998</v>
      </c>
      <c r="L4703" s="51">
        <v>1.8260000000000001</v>
      </c>
      <c r="M4703" s="51">
        <v>3.8010000000000002</v>
      </c>
      <c r="N4703" s="51">
        <v>1.6930000000000001</v>
      </c>
      <c r="O4703" s="51">
        <v>1.55</v>
      </c>
      <c r="P4703" s="51">
        <v>8.4640000000000004</v>
      </c>
      <c r="Q4703" s="51">
        <v>2.3290000000000002</v>
      </c>
      <c r="R4703" s="51">
        <v>-1.9910000000000001</v>
      </c>
      <c r="S4703" s="51">
        <v>-9.2479999999999993</v>
      </c>
      <c r="T4703" s="51">
        <v>2.883</v>
      </c>
      <c r="U4703" s="51">
        <v>2019</v>
      </c>
    </row>
    <row r="4704" spans="1:21" ht="15.5">
      <c r="A4704" s="51">
        <v>548</v>
      </c>
      <c r="B4704" s="51" t="s">
        <v>1291</v>
      </c>
      <c r="C4704" s="51" t="s">
        <v>415</v>
      </c>
      <c r="D4704" s="51" t="str">
        <f t="shared" si="73"/>
        <v>TMG_RPCHMalaysia</v>
      </c>
      <c r="E4704" s="51" t="s">
        <v>315</v>
      </c>
      <c r="F4704" s="51" t="s">
        <v>416</v>
      </c>
      <c r="G4704" s="51" t="s">
        <v>417</v>
      </c>
      <c r="H4704" s="51" t="s">
        <v>347</v>
      </c>
      <c r="I4704" s="51"/>
      <c r="J4704" s="51" t="s">
        <v>1294</v>
      </c>
      <c r="K4704" s="51">
        <v>0.25700000000000001</v>
      </c>
      <c r="L4704" s="51">
        <v>5.8639999999999999</v>
      </c>
      <c r="M4704" s="51">
        <v>4.13</v>
      </c>
      <c r="N4704" s="51">
        <v>1.2729999999999999</v>
      </c>
      <c r="O4704" s="51">
        <v>0.52100000000000002</v>
      </c>
      <c r="P4704" s="51">
        <v>12.833</v>
      </c>
      <c r="Q4704" s="51">
        <v>3.1179999999999999</v>
      </c>
      <c r="R4704" s="51">
        <v>-3.16</v>
      </c>
      <c r="S4704" s="51">
        <v>-3.3570000000000002</v>
      </c>
      <c r="T4704" s="51">
        <v>7.0709999999999997</v>
      </c>
      <c r="U4704" s="51">
        <v>2019</v>
      </c>
    </row>
    <row r="4705" spans="1:21" ht="15.5">
      <c r="A4705" s="51">
        <v>548</v>
      </c>
      <c r="B4705" s="51" t="s">
        <v>1291</v>
      </c>
      <c r="C4705" s="51" t="s">
        <v>418</v>
      </c>
      <c r="D4705" s="51" t="str">
        <f t="shared" si="73"/>
        <v>TX_RPCHMalaysia</v>
      </c>
      <c r="E4705" s="51" t="s">
        <v>315</v>
      </c>
      <c r="F4705" s="51" t="s">
        <v>419</v>
      </c>
      <c r="G4705" s="51" t="s">
        <v>420</v>
      </c>
      <c r="H4705" s="51" t="s">
        <v>347</v>
      </c>
      <c r="I4705" s="51"/>
      <c r="J4705" s="51" t="s">
        <v>1294</v>
      </c>
      <c r="K4705" s="51">
        <v>-6.492</v>
      </c>
      <c r="L4705" s="51">
        <v>7.3999999999999996E-2</v>
      </c>
      <c r="M4705" s="51">
        <v>6.5019999999999998</v>
      </c>
      <c r="N4705" s="51">
        <v>4.05</v>
      </c>
      <c r="O4705" s="51">
        <v>3.89</v>
      </c>
      <c r="P4705" s="51">
        <v>7.26</v>
      </c>
      <c r="Q4705" s="51">
        <v>2.125</v>
      </c>
      <c r="R4705" s="51">
        <v>-1.0649999999999999</v>
      </c>
      <c r="S4705" s="51">
        <v>-2.423</v>
      </c>
      <c r="T4705" s="51">
        <v>6.4489999999999998</v>
      </c>
      <c r="U4705" s="51">
        <v>2019</v>
      </c>
    </row>
    <row r="4706" spans="1:21" ht="15.5">
      <c r="A4706" s="51">
        <v>548</v>
      </c>
      <c r="B4706" s="51" t="s">
        <v>1291</v>
      </c>
      <c r="C4706" s="51" t="s">
        <v>421</v>
      </c>
      <c r="D4706" s="51" t="str">
        <f t="shared" si="73"/>
        <v>TXG_RPCHMalaysia</v>
      </c>
      <c r="E4706" s="51" t="s">
        <v>315</v>
      </c>
      <c r="F4706" s="51" t="s">
        <v>422</v>
      </c>
      <c r="G4706" s="51" t="s">
        <v>423</v>
      </c>
      <c r="H4706" s="51" t="s">
        <v>347</v>
      </c>
      <c r="I4706" s="51"/>
      <c r="J4706" s="51" t="s">
        <v>1294</v>
      </c>
      <c r="K4706" s="51">
        <v>-3.8439999999999999</v>
      </c>
      <c r="L4706" s="51">
        <v>1.8520000000000001</v>
      </c>
      <c r="M4706" s="51">
        <v>6.5949999999999998</v>
      </c>
      <c r="N4706" s="51">
        <v>6.0190000000000001</v>
      </c>
      <c r="O4706" s="51">
        <v>3.278</v>
      </c>
      <c r="P4706" s="51">
        <v>10.778</v>
      </c>
      <c r="Q4706" s="51">
        <v>5.6230000000000002</v>
      </c>
      <c r="R4706" s="51">
        <v>-1.6439999999999999</v>
      </c>
      <c r="S4706" s="51">
        <v>-1.6180000000000001</v>
      </c>
      <c r="T4706" s="51">
        <v>6.4619999999999997</v>
      </c>
      <c r="U4706" s="51">
        <v>2019</v>
      </c>
    </row>
    <row r="4707" spans="1:21" ht="15.5">
      <c r="A4707" s="51">
        <v>548</v>
      </c>
      <c r="B4707" s="51" t="s">
        <v>1291</v>
      </c>
      <c r="C4707" s="51" t="s">
        <v>424</v>
      </c>
      <c r="D4707" s="51" t="str">
        <f t="shared" si="73"/>
        <v>LURMalaysia</v>
      </c>
      <c r="E4707" s="51" t="s">
        <v>315</v>
      </c>
      <c r="F4707" s="51" t="s">
        <v>425</v>
      </c>
      <c r="G4707" s="51" t="s">
        <v>426</v>
      </c>
      <c r="H4707" s="51" t="s">
        <v>427</v>
      </c>
      <c r="I4707" s="51"/>
      <c r="J4707" s="51" t="s">
        <v>1295</v>
      </c>
      <c r="K4707" s="51">
        <v>3.0249999999999999</v>
      </c>
      <c r="L4707" s="51">
        <v>3.1</v>
      </c>
      <c r="M4707" s="51">
        <v>2.875</v>
      </c>
      <c r="N4707" s="51">
        <v>3.15</v>
      </c>
      <c r="O4707" s="51">
        <v>3.45</v>
      </c>
      <c r="P4707" s="51">
        <v>3.4249999999999998</v>
      </c>
      <c r="Q4707" s="51">
        <v>3.3250000000000002</v>
      </c>
      <c r="R4707" s="51">
        <v>3.2749999999999999</v>
      </c>
      <c r="S4707" s="51">
        <v>4.5250000000000004</v>
      </c>
      <c r="T4707" s="51">
        <v>3.8</v>
      </c>
      <c r="U4707" s="51">
        <v>2019</v>
      </c>
    </row>
    <row r="4708" spans="1:21" ht="15.5">
      <c r="A4708" s="51">
        <v>548</v>
      </c>
      <c r="B4708" s="51" t="s">
        <v>1291</v>
      </c>
      <c r="C4708" s="51" t="s">
        <v>428</v>
      </c>
      <c r="D4708" s="51" t="str">
        <f t="shared" si="73"/>
        <v>LEMalaysia</v>
      </c>
      <c r="E4708" s="51" t="s">
        <v>315</v>
      </c>
      <c r="F4708" s="51" t="s">
        <v>429</v>
      </c>
      <c r="G4708" s="51" t="s">
        <v>430</v>
      </c>
      <c r="H4708" s="51" t="s">
        <v>431</v>
      </c>
      <c r="I4708" s="51" t="s">
        <v>432</v>
      </c>
      <c r="J4708" s="51"/>
      <c r="K4708" s="51"/>
      <c r="L4708" s="51"/>
      <c r="M4708" s="51"/>
      <c r="N4708" s="51"/>
      <c r="O4708" s="51"/>
      <c r="P4708" s="51"/>
      <c r="Q4708" s="51"/>
      <c r="R4708" s="51"/>
      <c r="S4708" s="51"/>
      <c r="T4708" s="51"/>
      <c r="U4708" s="51"/>
    </row>
    <row r="4709" spans="1:21" ht="15.5">
      <c r="A4709" s="51">
        <v>548</v>
      </c>
      <c r="B4709" s="51" t="s">
        <v>1291</v>
      </c>
      <c r="C4709" s="51" t="s">
        <v>433</v>
      </c>
      <c r="D4709" s="51" t="str">
        <f t="shared" si="73"/>
        <v>LPMalaysia</v>
      </c>
      <c r="E4709" s="51" t="s">
        <v>315</v>
      </c>
      <c r="F4709" s="51" t="s">
        <v>434</v>
      </c>
      <c r="G4709" s="51" t="s">
        <v>435</v>
      </c>
      <c r="H4709" s="51" t="s">
        <v>431</v>
      </c>
      <c r="I4709" s="51" t="s">
        <v>432</v>
      </c>
      <c r="J4709" s="51" t="s">
        <v>1296</v>
      </c>
      <c r="K4709" s="51">
        <v>29.51</v>
      </c>
      <c r="L4709" s="51">
        <v>30.213999999999999</v>
      </c>
      <c r="M4709" s="51">
        <v>30.709</v>
      </c>
      <c r="N4709" s="51">
        <v>31.186</v>
      </c>
      <c r="O4709" s="51">
        <v>31.634</v>
      </c>
      <c r="P4709" s="51">
        <v>32.023000000000003</v>
      </c>
      <c r="Q4709" s="51">
        <v>32.381999999999998</v>
      </c>
      <c r="R4709" s="51">
        <v>32.523000000000003</v>
      </c>
      <c r="S4709" s="51">
        <v>32.939</v>
      </c>
      <c r="T4709" s="51">
        <v>33.36</v>
      </c>
      <c r="U4709" s="51">
        <v>2019</v>
      </c>
    </row>
    <row r="4710" spans="1:21" ht="15.5">
      <c r="A4710" s="51">
        <v>548</v>
      </c>
      <c r="B4710" s="51" t="s">
        <v>1291</v>
      </c>
      <c r="C4710" s="51" t="s">
        <v>437</v>
      </c>
      <c r="D4710" s="51" t="str">
        <f t="shared" si="73"/>
        <v>GGRMalaysia</v>
      </c>
      <c r="E4710" s="51" t="s">
        <v>315</v>
      </c>
      <c r="F4710" s="51" t="s">
        <v>438</v>
      </c>
      <c r="G4710" s="51" t="s">
        <v>439</v>
      </c>
      <c r="H4710" s="51" t="s">
        <v>342</v>
      </c>
      <c r="I4710" s="51" t="s">
        <v>343</v>
      </c>
      <c r="J4710" s="51" t="s">
        <v>1297</v>
      </c>
      <c r="K4710" s="51">
        <v>250.22800000000001</v>
      </c>
      <c r="L4710" s="51">
        <v>251.059</v>
      </c>
      <c r="M4710" s="51">
        <v>261.78300000000002</v>
      </c>
      <c r="N4710" s="51">
        <v>260.83699999999999</v>
      </c>
      <c r="O4710" s="51">
        <v>251.124</v>
      </c>
      <c r="P4710" s="51">
        <v>267.899</v>
      </c>
      <c r="Q4710" s="51">
        <v>291.80099999999999</v>
      </c>
      <c r="R4710" s="51">
        <v>322.02</v>
      </c>
      <c r="S4710" s="51">
        <v>288.096</v>
      </c>
      <c r="T4710" s="51">
        <v>304.12200000000001</v>
      </c>
      <c r="U4710" s="51">
        <v>2019</v>
      </c>
    </row>
    <row r="4711" spans="1:21" ht="15.5">
      <c r="A4711" s="51">
        <v>548</v>
      </c>
      <c r="B4711" s="51" t="s">
        <v>1291</v>
      </c>
      <c r="C4711" s="51" t="s">
        <v>441</v>
      </c>
      <c r="D4711" s="51" t="str">
        <f t="shared" si="73"/>
        <v>GGR_NGDPMalaysia</v>
      </c>
      <c r="E4711" s="51" t="s">
        <v>315</v>
      </c>
      <c r="F4711" s="51" t="s">
        <v>438</v>
      </c>
      <c r="G4711" s="51" t="s">
        <v>439</v>
      </c>
      <c r="H4711" s="51" t="s">
        <v>392</v>
      </c>
      <c r="I4711" s="51"/>
      <c r="J4711" s="51" t="s">
        <v>442</v>
      </c>
      <c r="K4711" s="51">
        <v>25.402999999999999</v>
      </c>
      <c r="L4711" s="51">
        <v>24.302</v>
      </c>
      <c r="M4711" s="51">
        <v>23.329000000000001</v>
      </c>
      <c r="N4711" s="51">
        <v>22.161999999999999</v>
      </c>
      <c r="O4711" s="51">
        <v>20.094999999999999</v>
      </c>
      <c r="P4711" s="51">
        <v>19.521999999999998</v>
      </c>
      <c r="Q4711" s="51">
        <v>20.16</v>
      </c>
      <c r="R4711" s="51">
        <v>21.315999999999999</v>
      </c>
      <c r="S4711" s="51">
        <v>20.358000000000001</v>
      </c>
      <c r="T4711" s="51">
        <v>19.445</v>
      </c>
      <c r="U4711" s="51">
        <v>2019</v>
      </c>
    </row>
    <row r="4712" spans="1:21" ht="15.5">
      <c r="A4712" s="51">
        <v>548</v>
      </c>
      <c r="B4712" s="51" t="s">
        <v>1291</v>
      </c>
      <c r="C4712" s="51" t="s">
        <v>443</v>
      </c>
      <c r="D4712" s="51" t="str">
        <f t="shared" si="73"/>
        <v>GGXMalaysia</v>
      </c>
      <c r="E4712" s="51" t="s">
        <v>315</v>
      </c>
      <c r="F4712" s="51" t="s">
        <v>444</v>
      </c>
      <c r="G4712" s="51" t="s">
        <v>445</v>
      </c>
      <c r="H4712" s="51" t="s">
        <v>342</v>
      </c>
      <c r="I4712" s="51" t="s">
        <v>343</v>
      </c>
      <c r="J4712" s="51" t="s">
        <v>1297</v>
      </c>
      <c r="K4712" s="51">
        <v>280.79199999999997</v>
      </c>
      <c r="L4712" s="51">
        <v>286.99200000000002</v>
      </c>
      <c r="M4712" s="51">
        <v>291.279</v>
      </c>
      <c r="N4712" s="51">
        <v>290.80099999999999</v>
      </c>
      <c r="O4712" s="51">
        <v>283.65199999999999</v>
      </c>
      <c r="P4712" s="51">
        <v>300.99599999999998</v>
      </c>
      <c r="Q4712" s="51">
        <v>330.08800000000002</v>
      </c>
      <c r="R4712" s="51">
        <v>355.63400000000001</v>
      </c>
      <c r="S4712" s="51">
        <v>359.58199999999999</v>
      </c>
      <c r="T4712" s="51">
        <v>373.39100000000002</v>
      </c>
      <c r="U4712" s="51">
        <v>2019</v>
      </c>
    </row>
    <row r="4713" spans="1:21" ht="15.5">
      <c r="A4713" s="51">
        <v>548</v>
      </c>
      <c r="B4713" s="51" t="s">
        <v>1291</v>
      </c>
      <c r="C4713" s="51" t="s">
        <v>446</v>
      </c>
      <c r="D4713" s="51" t="str">
        <f t="shared" si="73"/>
        <v>GGX_NGDPMalaysia</v>
      </c>
      <c r="E4713" s="51" t="s">
        <v>315</v>
      </c>
      <c r="F4713" s="51" t="s">
        <v>444</v>
      </c>
      <c r="G4713" s="51" t="s">
        <v>445</v>
      </c>
      <c r="H4713" s="51" t="s">
        <v>392</v>
      </c>
      <c r="I4713" s="51"/>
      <c r="J4713" s="51" t="s">
        <v>447</v>
      </c>
      <c r="K4713" s="51">
        <v>28.504999999999999</v>
      </c>
      <c r="L4713" s="51">
        <v>27.78</v>
      </c>
      <c r="M4713" s="51">
        <v>25.957000000000001</v>
      </c>
      <c r="N4713" s="51">
        <v>24.707999999999998</v>
      </c>
      <c r="O4713" s="51">
        <v>22.698</v>
      </c>
      <c r="P4713" s="51">
        <v>21.934000000000001</v>
      </c>
      <c r="Q4713" s="51">
        <v>22.805</v>
      </c>
      <c r="R4713" s="51">
        <v>23.541</v>
      </c>
      <c r="S4713" s="51">
        <v>25.408999999999999</v>
      </c>
      <c r="T4713" s="51">
        <v>23.873999999999999</v>
      </c>
      <c r="U4713" s="51">
        <v>2019</v>
      </c>
    </row>
    <row r="4714" spans="1:21" ht="15.5">
      <c r="A4714" s="51">
        <v>548</v>
      </c>
      <c r="B4714" s="51" t="s">
        <v>1291</v>
      </c>
      <c r="C4714" s="51" t="s">
        <v>448</v>
      </c>
      <c r="D4714" s="51" t="str">
        <f t="shared" si="73"/>
        <v>GGXCNLMalaysia</v>
      </c>
      <c r="E4714" s="51" t="s">
        <v>315</v>
      </c>
      <c r="F4714" s="51" t="s">
        <v>449</v>
      </c>
      <c r="G4714" s="51" t="s">
        <v>450</v>
      </c>
      <c r="H4714" s="51" t="s">
        <v>342</v>
      </c>
      <c r="I4714" s="51" t="s">
        <v>343</v>
      </c>
      <c r="J4714" s="51" t="s">
        <v>1297</v>
      </c>
      <c r="K4714" s="51">
        <v>-30.565000000000001</v>
      </c>
      <c r="L4714" s="51">
        <v>-35.933</v>
      </c>
      <c r="M4714" s="51">
        <v>-29.495000000000001</v>
      </c>
      <c r="N4714" s="51">
        <v>-29.963999999999999</v>
      </c>
      <c r="O4714" s="51">
        <v>-32.527999999999999</v>
      </c>
      <c r="P4714" s="51">
        <v>-33.097000000000001</v>
      </c>
      <c r="Q4714" s="51">
        <v>-38.286999999999999</v>
      </c>
      <c r="R4714" s="51">
        <v>-33.613</v>
      </c>
      <c r="S4714" s="51">
        <v>-71.486000000000004</v>
      </c>
      <c r="T4714" s="51">
        <v>-69.269000000000005</v>
      </c>
      <c r="U4714" s="51">
        <v>2019</v>
      </c>
    </row>
    <row r="4715" spans="1:21" ht="15.5">
      <c r="A4715" s="51">
        <v>548</v>
      </c>
      <c r="B4715" s="51" t="s">
        <v>1291</v>
      </c>
      <c r="C4715" s="51" t="s">
        <v>451</v>
      </c>
      <c r="D4715" s="51" t="str">
        <f t="shared" si="73"/>
        <v>GGXCNL_NGDPMalaysia</v>
      </c>
      <c r="E4715" s="51" t="s">
        <v>315</v>
      </c>
      <c r="F4715" s="51" t="s">
        <v>449</v>
      </c>
      <c r="G4715" s="51" t="s">
        <v>450</v>
      </c>
      <c r="H4715" s="51" t="s">
        <v>392</v>
      </c>
      <c r="I4715" s="51"/>
      <c r="J4715" s="51" t="s">
        <v>452</v>
      </c>
      <c r="K4715" s="51">
        <v>-3.1030000000000002</v>
      </c>
      <c r="L4715" s="51">
        <v>-3.4780000000000002</v>
      </c>
      <c r="M4715" s="51">
        <v>-2.6280000000000001</v>
      </c>
      <c r="N4715" s="51">
        <v>-2.5459999999999998</v>
      </c>
      <c r="O4715" s="51">
        <v>-2.6030000000000002</v>
      </c>
      <c r="P4715" s="51">
        <v>-2.4119999999999999</v>
      </c>
      <c r="Q4715" s="51">
        <v>-2.645</v>
      </c>
      <c r="R4715" s="51">
        <v>-2.2250000000000001</v>
      </c>
      <c r="S4715" s="51">
        <v>-5.0510000000000002</v>
      </c>
      <c r="T4715" s="51">
        <v>-4.4290000000000003</v>
      </c>
      <c r="U4715" s="51">
        <v>2019</v>
      </c>
    </row>
    <row r="4716" spans="1:21" ht="15.5">
      <c r="A4716" s="51">
        <v>548</v>
      </c>
      <c r="B4716" s="51" t="s">
        <v>1291</v>
      </c>
      <c r="C4716" s="51" t="s">
        <v>453</v>
      </c>
      <c r="D4716" s="51" t="str">
        <f t="shared" si="73"/>
        <v>GGSBMalaysia</v>
      </c>
      <c r="E4716" s="51" t="s">
        <v>315</v>
      </c>
      <c r="F4716" s="51" t="s">
        <v>454</v>
      </c>
      <c r="G4716" s="51" t="s">
        <v>455</v>
      </c>
      <c r="H4716" s="51" t="s">
        <v>342</v>
      </c>
      <c r="I4716" s="51" t="s">
        <v>343</v>
      </c>
      <c r="J4716" s="51" t="s">
        <v>1297</v>
      </c>
      <c r="K4716" s="51">
        <v>-32.856000000000002</v>
      </c>
      <c r="L4716" s="51">
        <v>-33.44</v>
      </c>
      <c r="M4716" s="51">
        <v>-28.177</v>
      </c>
      <c r="N4716" s="51">
        <v>-31.887</v>
      </c>
      <c r="O4716" s="51">
        <v>-33.71</v>
      </c>
      <c r="P4716" s="51">
        <v>-35.133000000000003</v>
      </c>
      <c r="Q4716" s="51">
        <v>-50.408000000000001</v>
      </c>
      <c r="R4716" s="51">
        <v>-27.234999999999999</v>
      </c>
      <c r="S4716" s="51">
        <v>-63.182000000000002</v>
      </c>
      <c r="T4716" s="51">
        <v>-63.02</v>
      </c>
      <c r="U4716" s="51">
        <v>2019</v>
      </c>
    </row>
    <row r="4717" spans="1:21" ht="15.5">
      <c r="A4717" s="51">
        <v>548</v>
      </c>
      <c r="B4717" s="51" t="s">
        <v>1291</v>
      </c>
      <c r="C4717" s="51" t="s">
        <v>456</v>
      </c>
      <c r="D4717" s="51" t="str">
        <f t="shared" si="73"/>
        <v>GGSB_NPGDPMalaysia</v>
      </c>
      <c r="E4717" s="51" t="s">
        <v>315</v>
      </c>
      <c r="F4717" s="51" t="s">
        <v>454</v>
      </c>
      <c r="G4717" s="51" t="s">
        <v>455</v>
      </c>
      <c r="H4717" s="51" t="s">
        <v>380</v>
      </c>
      <c r="I4717" s="51"/>
      <c r="J4717" s="51" t="s">
        <v>505</v>
      </c>
      <c r="K4717" s="51">
        <v>-3.347</v>
      </c>
      <c r="L4717" s="51">
        <v>-3.2389999999999999</v>
      </c>
      <c r="M4717" s="51">
        <v>-2.5259999999999998</v>
      </c>
      <c r="N4717" s="51">
        <v>-2.7170000000000001</v>
      </c>
      <c r="O4717" s="51">
        <v>-2.698</v>
      </c>
      <c r="P4717" s="51">
        <v>-2.5790000000000002</v>
      </c>
      <c r="Q4717" s="51">
        <v>-3.5</v>
      </c>
      <c r="R4717" s="51">
        <v>-1.8009999999999999</v>
      </c>
      <c r="S4717" s="51">
        <v>-4.3360000000000003</v>
      </c>
      <c r="T4717" s="51">
        <v>-3.9470000000000001</v>
      </c>
      <c r="U4717" s="51">
        <v>2019</v>
      </c>
    </row>
    <row r="4718" spans="1:21" ht="15.5">
      <c r="A4718" s="51">
        <v>548</v>
      </c>
      <c r="B4718" s="51" t="s">
        <v>1291</v>
      </c>
      <c r="C4718" s="51" t="s">
        <v>457</v>
      </c>
      <c r="D4718" s="51" t="str">
        <f t="shared" si="73"/>
        <v>GGXONLBMalaysia</v>
      </c>
      <c r="E4718" s="51" t="s">
        <v>315</v>
      </c>
      <c r="F4718" s="51" t="s">
        <v>458</v>
      </c>
      <c r="G4718" s="51" t="s">
        <v>459</v>
      </c>
      <c r="H4718" s="51" t="s">
        <v>342</v>
      </c>
      <c r="I4718" s="51" t="s">
        <v>343</v>
      </c>
      <c r="J4718" s="51" t="s">
        <v>1297</v>
      </c>
      <c r="K4718" s="51">
        <v>-20.405000000000001</v>
      </c>
      <c r="L4718" s="51">
        <v>-22.111000000000001</v>
      </c>
      <c r="M4718" s="51">
        <v>-10.169</v>
      </c>
      <c r="N4718" s="51">
        <v>-10.978999999999999</v>
      </c>
      <c r="O4718" s="51">
        <v>-9.4849999999999994</v>
      </c>
      <c r="P4718" s="51">
        <v>-8.452</v>
      </c>
      <c r="Q4718" s="51">
        <v>-10.968</v>
      </c>
      <c r="R4718" s="51">
        <v>-2.8090000000000002</v>
      </c>
      <c r="S4718" s="51">
        <v>-46.198999999999998</v>
      </c>
      <c r="T4718" s="51">
        <v>-44.658000000000001</v>
      </c>
      <c r="U4718" s="51">
        <v>2019</v>
      </c>
    </row>
    <row r="4719" spans="1:21" ht="15.5">
      <c r="A4719" s="51">
        <v>548</v>
      </c>
      <c r="B4719" s="51" t="s">
        <v>1291</v>
      </c>
      <c r="C4719" s="51" t="s">
        <v>460</v>
      </c>
      <c r="D4719" s="51" t="str">
        <f t="shared" si="73"/>
        <v>GGXONLB_NGDPMalaysia</v>
      </c>
      <c r="E4719" s="51" t="s">
        <v>315</v>
      </c>
      <c r="F4719" s="51" t="s">
        <v>458</v>
      </c>
      <c r="G4719" s="51" t="s">
        <v>459</v>
      </c>
      <c r="H4719" s="51" t="s">
        <v>392</v>
      </c>
      <c r="I4719" s="51"/>
      <c r="J4719" s="51" t="s">
        <v>461</v>
      </c>
      <c r="K4719" s="51">
        <v>-2.0710000000000002</v>
      </c>
      <c r="L4719" s="51">
        <v>-2.14</v>
      </c>
      <c r="M4719" s="51">
        <v>-0.90600000000000003</v>
      </c>
      <c r="N4719" s="51">
        <v>-0.93300000000000005</v>
      </c>
      <c r="O4719" s="51">
        <v>-0.75900000000000001</v>
      </c>
      <c r="P4719" s="51">
        <v>-0.61599999999999999</v>
      </c>
      <c r="Q4719" s="51">
        <v>-0.75800000000000001</v>
      </c>
      <c r="R4719" s="51">
        <v>-0.186</v>
      </c>
      <c r="S4719" s="51">
        <v>-3.2650000000000001</v>
      </c>
      <c r="T4719" s="51">
        <v>-2.855</v>
      </c>
      <c r="U4719" s="51">
        <v>2019</v>
      </c>
    </row>
    <row r="4720" spans="1:21" ht="15.5">
      <c r="A4720" s="51">
        <v>548</v>
      </c>
      <c r="B4720" s="51" t="s">
        <v>1291</v>
      </c>
      <c r="C4720" s="51" t="s">
        <v>462</v>
      </c>
      <c r="D4720" s="51" t="str">
        <f t="shared" si="73"/>
        <v>GGXWDNMalaysia</v>
      </c>
      <c r="E4720" s="51" t="s">
        <v>315</v>
      </c>
      <c r="F4720" s="51" t="s">
        <v>463</v>
      </c>
      <c r="G4720" s="51" t="s">
        <v>464</v>
      </c>
      <c r="H4720" s="51" t="s">
        <v>342</v>
      </c>
      <c r="I4720" s="51" t="s">
        <v>343</v>
      </c>
      <c r="J4720" s="51"/>
      <c r="K4720" s="51"/>
      <c r="L4720" s="51"/>
      <c r="M4720" s="51"/>
      <c r="N4720" s="51"/>
      <c r="O4720" s="51"/>
      <c r="P4720" s="51"/>
      <c r="Q4720" s="51"/>
      <c r="R4720" s="51"/>
      <c r="S4720" s="51"/>
      <c r="T4720" s="51"/>
      <c r="U4720" s="51"/>
    </row>
    <row r="4721" spans="1:21" ht="15.5">
      <c r="A4721" s="51">
        <v>548</v>
      </c>
      <c r="B4721" s="51" t="s">
        <v>1291</v>
      </c>
      <c r="C4721" s="51" t="s">
        <v>465</v>
      </c>
      <c r="D4721" s="51" t="str">
        <f t="shared" si="73"/>
        <v>GGXWDN_NGDPMalaysia</v>
      </c>
      <c r="E4721" s="51" t="s">
        <v>315</v>
      </c>
      <c r="F4721" s="51" t="s">
        <v>463</v>
      </c>
      <c r="G4721" s="51" t="s">
        <v>464</v>
      </c>
      <c r="H4721" s="51" t="s">
        <v>392</v>
      </c>
      <c r="I4721" s="51"/>
      <c r="J4721" s="51"/>
      <c r="K4721" s="51"/>
      <c r="L4721" s="51"/>
      <c r="M4721" s="51"/>
      <c r="N4721" s="51"/>
      <c r="O4721" s="51"/>
      <c r="P4721" s="51"/>
      <c r="Q4721" s="51"/>
      <c r="R4721" s="51"/>
      <c r="S4721" s="51"/>
      <c r="T4721" s="51"/>
      <c r="U4721" s="51"/>
    </row>
    <row r="4722" spans="1:21" ht="15.5">
      <c r="A4722" s="51">
        <v>548</v>
      </c>
      <c r="B4722" s="51" t="s">
        <v>1291</v>
      </c>
      <c r="C4722" s="51" t="s">
        <v>466</v>
      </c>
      <c r="D4722" s="51" t="str">
        <f t="shared" si="73"/>
        <v>GGXWDGMalaysia</v>
      </c>
      <c r="E4722" s="51" t="s">
        <v>315</v>
      </c>
      <c r="F4722" s="51" t="s">
        <v>467</v>
      </c>
      <c r="G4722" s="51" t="s">
        <v>468</v>
      </c>
      <c r="H4722" s="51" t="s">
        <v>342</v>
      </c>
      <c r="I4722" s="51" t="s">
        <v>343</v>
      </c>
      <c r="J4722" s="51" t="s">
        <v>1297</v>
      </c>
      <c r="K4722" s="51">
        <v>529.83299999999997</v>
      </c>
      <c r="L4722" s="51">
        <v>574.97799999999995</v>
      </c>
      <c r="M4722" s="51">
        <v>621.37400000000002</v>
      </c>
      <c r="N4722" s="51">
        <v>670.51199999999994</v>
      </c>
      <c r="O4722" s="51">
        <v>697.17499999999995</v>
      </c>
      <c r="P4722" s="51">
        <v>746.476</v>
      </c>
      <c r="Q4722" s="51">
        <v>805.62</v>
      </c>
      <c r="R4722" s="51">
        <v>863.50900000000001</v>
      </c>
      <c r="S4722" s="51">
        <v>955.27</v>
      </c>
      <c r="T4722" s="51">
        <v>1047.47</v>
      </c>
      <c r="U4722" s="51">
        <v>2019</v>
      </c>
    </row>
    <row r="4723" spans="1:21" ht="15.5">
      <c r="A4723" s="51">
        <v>548</v>
      </c>
      <c r="B4723" s="51" t="s">
        <v>1291</v>
      </c>
      <c r="C4723" s="51" t="s">
        <v>469</v>
      </c>
      <c r="D4723" s="51" t="str">
        <f t="shared" si="73"/>
        <v>GGXWDG_NGDPMalaysia</v>
      </c>
      <c r="E4723" s="51" t="s">
        <v>315</v>
      </c>
      <c r="F4723" s="51" t="s">
        <v>467</v>
      </c>
      <c r="G4723" s="51" t="s">
        <v>468</v>
      </c>
      <c r="H4723" s="51" t="s">
        <v>392</v>
      </c>
      <c r="I4723" s="51"/>
      <c r="J4723" s="51" t="s">
        <v>470</v>
      </c>
      <c r="K4723" s="51">
        <v>53.787999999999997</v>
      </c>
      <c r="L4723" s="51">
        <v>55.655999999999999</v>
      </c>
      <c r="M4723" s="51">
        <v>55.372999999999998</v>
      </c>
      <c r="N4723" s="51">
        <v>56.970999999999997</v>
      </c>
      <c r="O4723" s="51">
        <v>55.786999999999999</v>
      </c>
      <c r="P4723" s="51">
        <v>54.396000000000001</v>
      </c>
      <c r="Q4723" s="51">
        <v>55.658000000000001</v>
      </c>
      <c r="R4723" s="51">
        <v>57.16</v>
      </c>
      <c r="S4723" s="51">
        <v>67.501999999999995</v>
      </c>
      <c r="T4723" s="51">
        <v>66.974000000000004</v>
      </c>
      <c r="U4723" s="51">
        <v>2019</v>
      </c>
    </row>
    <row r="4724" spans="1:21" ht="15.5">
      <c r="A4724" s="51">
        <v>548</v>
      </c>
      <c r="B4724" s="51" t="s">
        <v>1291</v>
      </c>
      <c r="C4724" s="51" t="s">
        <v>471</v>
      </c>
      <c r="D4724" s="51" t="str">
        <f t="shared" si="73"/>
        <v>NGDP_FYMalaysia</v>
      </c>
      <c r="E4724" s="51" t="s">
        <v>315</v>
      </c>
      <c r="F4724" s="51" t="s">
        <v>472</v>
      </c>
      <c r="G4724" s="51" t="s">
        <v>473</v>
      </c>
      <c r="H4724" s="51" t="s">
        <v>342</v>
      </c>
      <c r="I4724" s="51" t="s">
        <v>343</v>
      </c>
      <c r="J4724" s="51" t="s">
        <v>1297</v>
      </c>
      <c r="K4724" s="51">
        <v>985.04899999999998</v>
      </c>
      <c r="L4724" s="51">
        <v>1033.0899999999999</v>
      </c>
      <c r="M4724" s="51">
        <v>1122.1600000000001</v>
      </c>
      <c r="N4724" s="51">
        <v>1176.94</v>
      </c>
      <c r="O4724" s="51">
        <v>1249.7</v>
      </c>
      <c r="P4724" s="51">
        <v>1372.31</v>
      </c>
      <c r="Q4724" s="51">
        <v>1447.45</v>
      </c>
      <c r="R4724" s="51">
        <v>1510.69</v>
      </c>
      <c r="S4724" s="51">
        <v>1415.16</v>
      </c>
      <c r="T4724" s="51">
        <v>1563.99</v>
      </c>
      <c r="U4724" s="51">
        <v>2019</v>
      </c>
    </row>
    <row r="4725" spans="1:21" ht="15.5">
      <c r="A4725" s="51">
        <v>548</v>
      </c>
      <c r="B4725" s="51" t="s">
        <v>1291</v>
      </c>
      <c r="C4725" s="51" t="s">
        <v>474</v>
      </c>
      <c r="D4725" s="51" t="str">
        <f t="shared" si="73"/>
        <v>BCAMalaysia</v>
      </c>
      <c r="E4725" s="51" t="s">
        <v>315</v>
      </c>
      <c r="F4725" s="51" t="s">
        <v>475</v>
      </c>
      <c r="G4725" s="51" t="s">
        <v>476</v>
      </c>
      <c r="H4725" s="51" t="s">
        <v>352</v>
      </c>
      <c r="I4725" s="51" t="s">
        <v>343</v>
      </c>
      <c r="J4725" s="51" t="s">
        <v>1298</v>
      </c>
      <c r="K4725" s="51">
        <v>16.245000000000001</v>
      </c>
      <c r="L4725" s="51">
        <v>11.262</v>
      </c>
      <c r="M4725" s="51">
        <v>14.835000000000001</v>
      </c>
      <c r="N4725" s="51">
        <v>9.0009999999999994</v>
      </c>
      <c r="O4725" s="51">
        <v>7.21</v>
      </c>
      <c r="P4725" s="51">
        <v>8.9049999999999994</v>
      </c>
      <c r="Q4725" s="51">
        <v>8.0030000000000001</v>
      </c>
      <c r="R4725" s="51">
        <v>12.275</v>
      </c>
      <c r="S4725" s="51">
        <v>14.849</v>
      </c>
      <c r="T4725" s="51">
        <v>14.773999999999999</v>
      </c>
      <c r="U4725" s="51">
        <v>2019</v>
      </c>
    </row>
    <row r="4726" spans="1:21" ht="15.5">
      <c r="A4726" s="51">
        <v>548</v>
      </c>
      <c r="B4726" s="51" t="s">
        <v>1291</v>
      </c>
      <c r="C4726" s="51" t="s">
        <v>478</v>
      </c>
      <c r="D4726" s="51" t="str">
        <f t="shared" si="73"/>
        <v>BCA_NGDPDMalaysia</v>
      </c>
      <c r="E4726" s="51" t="s">
        <v>315</v>
      </c>
      <c r="F4726" s="51" t="s">
        <v>475</v>
      </c>
      <c r="G4726" s="51" t="s">
        <v>476</v>
      </c>
      <c r="H4726" s="51" t="s">
        <v>392</v>
      </c>
      <c r="I4726" s="51"/>
      <c r="J4726" s="51" t="s">
        <v>479</v>
      </c>
      <c r="K4726" s="51">
        <v>5.0940000000000003</v>
      </c>
      <c r="L4726" s="51">
        <v>3.4350000000000001</v>
      </c>
      <c r="M4726" s="51">
        <v>4.327</v>
      </c>
      <c r="N4726" s="51">
        <v>2.9870000000000001</v>
      </c>
      <c r="O4726" s="51">
        <v>2.3929999999999998</v>
      </c>
      <c r="P4726" s="51">
        <v>2.7909999999999999</v>
      </c>
      <c r="Q4726" s="51">
        <v>2.2309999999999999</v>
      </c>
      <c r="R4726" s="51">
        <v>3.3660000000000001</v>
      </c>
      <c r="S4726" s="51">
        <v>4.3899999999999997</v>
      </c>
      <c r="T4726" s="51">
        <v>3.8170000000000002</v>
      </c>
      <c r="U4726" s="51">
        <v>2019</v>
      </c>
    </row>
    <row r="4727" spans="1:21" ht="15.5">
      <c r="A4727" s="51">
        <v>556</v>
      </c>
      <c r="B4727" s="51" t="s">
        <v>1299</v>
      </c>
      <c r="C4727" s="51" t="s">
        <v>338</v>
      </c>
      <c r="D4727" s="51" t="str">
        <f t="shared" si="73"/>
        <v>NGDP_RMaldives</v>
      </c>
      <c r="E4727" s="51" t="s">
        <v>1300</v>
      </c>
      <c r="F4727" s="51" t="s">
        <v>340</v>
      </c>
      <c r="G4727" s="51" t="s">
        <v>341</v>
      </c>
      <c r="H4727" s="51" t="s">
        <v>342</v>
      </c>
      <c r="I4727" s="51" t="s">
        <v>343</v>
      </c>
      <c r="J4727" s="51" t="s">
        <v>1301</v>
      </c>
      <c r="K4727" s="51">
        <v>49.387</v>
      </c>
      <c r="L4727" s="51">
        <v>52.982999999999997</v>
      </c>
      <c r="M4727" s="51">
        <v>56.866999999999997</v>
      </c>
      <c r="N4727" s="51">
        <v>58.506999999999998</v>
      </c>
      <c r="O4727" s="51">
        <v>62.215000000000003</v>
      </c>
      <c r="P4727" s="51">
        <v>66.700999999999993</v>
      </c>
      <c r="Q4727" s="51">
        <v>72.123000000000005</v>
      </c>
      <c r="R4727" s="51">
        <v>77.162000000000006</v>
      </c>
      <c r="S4727" s="51">
        <v>52.283000000000001</v>
      </c>
      <c r="T4727" s="51">
        <v>62.15</v>
      </c>
      <c r="U4727" s="51">
        <v>2020</v>
      </c>
    </row>
    <row r="4728" spans="1:21" ht="15.5">
      <c r="A4728" s="51">
        <v>556</v>
      </c>
      <c r="B4728" s="51" t="s">
        <v>1299</v>
      </c>
      <c r="C4728" s="51" t="s">
        <v>345</v>
      </c>
      <c r="D4728" s="51" t="str">
        <f t="shared" si="73"/>
        <v>NGDP_RPCHMaldives</v>
      </c>
      <c r="E4728" s="51" t="s">
        <v>1300</v>
      </c>
      <c r="F4728" s="51" t="s">
        <v>340</v>
      </c>
      <c r="G4728" s="51" t="s">
        <v>346</v>
      </c>
      <c r="H4728" s="51" t="s">
        <v>347</v>
      </c>
      <c r="I4728" s="51"/>
      <c r="J4728" s="51" t="s">
        <v>348</v>
      </c>
      <c r="K4728" s="51">
        <v>2.5169999999999999</v>
      </c>
      <c r="L4728" s="51">
        <v>7.2809999999999997</v>
      </c>
      <c r="M4728" s="51">
        <v>7.33</v>
      </c>
      <c r="N4728" s="51">
        <v>2.8849999999999998</v>
      </c>
      <c r="O4728" s="51">
        <v>6.3380000000000001</v>
      </c>
      <c r="P4728" s="51">
        <v>7.21</v>
      </c>
      <c r="Q4728" s="51">
        <v>8.1289999999999996</v>
      </c>
      <c r="R4728" s="51">
        <v>6.9859999999999998</v>
      </c>
      <c r="S4728" s="51">
        <v>-32.243000000000002</v>
      </c>
      <c r="T4728" s="51">
        <v>18.872</v>
      </c>
      <c r="U4728" s="51">
        <v>2020</v>
      </c>
    </row>
    <row r="4729" spans="1:21" ht="15.5">
      <c r="A4729" s="51">
        <v>556</v>
      </c>
      <c r="B4729" s="51" t="s">
        <v>1299</v>
      </c>
      <c r="C4729" s="51" t="s">
        <v>349</v>
      </c>
      <c r="D4729" s="51" t="str">
        <f t="shared" si="73"/>
        <v>NGDPMaldives</v>
      </c>
      <c r="E4729" s="51" t="s">
        <v>1300</v>
      </c>
      <c r="F4729" s="51" t="s">
        <v>155</v>
      </c>
      <c r="G4729" s="51" t="s">
        <v>350</v>
      </c>
      <c r="H4729" s="51" t="s">
        <v>342</v>
      </c>
      <c r="I4729" s="51" t="s">
        <v>343</v>
      </c>
      <c r="J4729" s="51" t="s">
        <v>1301</v>
      </c>
      <c r="K4729" s="51">
        <v>44.344999999999999</v>
      </c>
      <c r="L4729" s="51">
        <v>50.633000000000003</v>
      </c>
      <c r="M4729" s="51">
        <v>56.866999999999997</v>
      </c>
      <c r="N4729" s="51">
        <v>63.146999999999998</v>
      </c>
      <c r="O4729" s="51">
        <v>67.3</v>
      </c>
      <c r="P4729" s="51">
        <v>73.155000000000001</v>
      </c>
      <c r="Q4729" s="51">
        <v>81.567999999999998</v>
      </c>
      <c r="R4729" s="51">
        <v>86.787999999999997</v>
      </c>
      <c r="S4729" s="51">
        <v>57.868000000000002</v>
      </c>
      <c r="T4729" s="51">
        <v>69.894000000000005</v>
      </c>
      <c r="U4729" s="51">
        <v>2020</v>
      </c>
    </row>
    <row r="4730" spans="1:21" ht="15.5">
      <c r="A4730" s="51">
        <v>556</v>
      </c>
      <c r="B4730" s="51" t="s">
        <v>1299</v>
      </c>
      <c r="C4730" s="51" t="s">
        <v>157</v>
      </c>
      <c r="D4730" s="51" t="str">
        <f t="shared" si="73"/>
        <v>NGDPDMaldives</v>
      </c>
      <c r="E4730" s="51" t="s">
        <v>1300</v>
      </c>
      <c r="F4730" s="51" t="s">
        <v>155</v>
      </c>
      <c r="G4730" s="51" t="s">
        <v>351</v>
      </c>
      <c r="H4730" s="51" t="s">
        <v>352</v>
      </c>
      <c r="I4730" s="51" t="s">
        <v>343</v>
      </c>
      <c r="J4730" s="51" t="s">
        <v>353</v>
      </c>
      <c r="K4730" s="51">
        <v>2.8849999999999998</v>
      </c>
      <c r="L4730" s="51">
        <v>3.286</v>
      </c>
      <c r="M4730" s="51">
        <v>3.69</v>
      </c>
      <c r="N4730" s="51">
        <v>4.0979999999999999</v>
      </c>
      <c r="O4730" s="51">
        <v>4.367</v>
      </c>
      <c r="P4730" s="51">
        <v>4.7469999999999999</v>
      </c>
      <c r="Q4730" s="51">
        <v>5.2930000000000001</v>
      </c>
      <c r="R4730" s="51">
        <v>5.6319999999999997</v>
      </c>
      <c r="S4730" s="51">
        <v>3.7549999999999999</v>
      </c>
      <c r="T4730" s="51">
        <v>4.5359999999999996</v>
      </c>
      <c r="U4730" s="51">
        <v>2020</v>
      </c>
    </row>
    <row r="4731" spans="1:21" ht="15.5">
      <c r="A4731" s="51">
        <v>556</v>
      </c>
      <c r="B4731" s="51" t="s">
        <v>1299</v>
      </c>
      <c r="C4731" s="51" t="s">
        <v>354</v>
      </c>
      <c r="D4731" s="51" t="str">
        <f t="shared" si="73"/>
        <v>PPPGDPMaldives</v>
      </c>
      <c r="E4731" s="51" t="s">
        <v>1300</v>
      </c>
      <c r="F4731" s="51" t="s">
        <v>155</v>
      </c>
      <c r="G4731" s="51" t="s">
        <v>355</v>
      </c>
      <c r="H4731" s="51" t="s">
        <v>356</v>
      </c>
      <c r="I4731" s="51" t="s">
        <v>343</v>
      </c>
      <c r="J4731" s="51" t="s">
        <v>353</v>
      </c>
      <c r="K4731" s="51">
        <v>5.4379999999999997</v>
      </c>
      <c r="L4731" s="51">
        <v>6.14</v>
      </c>
      <c r="M4731" s="51">
        <v>6.9569999999999999</v>
      </c>
      <c r="N4731" s="51">
        <v>7.6280000000000001</v>
      </c>
      <c r="O4731" s="51">
        <v>8.2789999999999999</v>
      </c>
      <c r="P4731" s="51">
        <v>8.9640000000000004</v>
      </c>
      <c r="Q4731" s="51">
        <v>9.9260000000000002</v>
      </c>
      <c r="R4731" s="51">
        <v>10.808999999999999</v>
      </c>
      <c r="S4731" s="51">
        <v>7.4119999999999999</v>
      </c>
      <c r="T4731" s="51">
        <v>8.9719999999999995</v>
      </c>
      <c r="U4731" s="51">
        <v>2020</v>
      </c>
    </row>
    <row r="4732" spans="1:21" ht="15.5">
      <c r="A4732" s="51">
        <v>556</v>
      </c>
      <c r="B4732" s="51" t="s">
        <v>1299</v>
      </c>
      <c r="C4732" s="51" t="s">
        <v>357</v>
      </c>
      <c r="D4732" s="51" t="str">
        <f t="shared" si="73"/>
        <v>NGDP_DMaldives</v>
      </c>
      <c r="E4732" s="51" t="s">
        <v>1300</v>
      </c>
      <c r="F4732" s="51" t="s">
        <v>358</v>
      </c>
      <c r="G4732" s="51" t="s">
        <v>359</v>
      </c>
      <c r="H4732" s="51" t="s">
        <v>360</v>
      </c>
      <c r="I4732" s="51"/>
      <c r="J4732" s="51" t="s">
        <v>361</v>
      </c>
      <c r="K4732" s="51">
        <v>89.790999999999997</v>
      </c>
      <c r="L4732" s="51">
        <v>95.564999999999998</v>
      </c>
      <c r="M4732" s="51">
        <v>100</v>
      </c>
      <c r="N4732" s="51">
        <v>107.93</v>
      </c>
      <c r="O4732" s="51">
        <v>108.173</v>
      </c>
      <c r="P4732" s="51">
        <v>109.676</v>
      </c>
      <c r="Q4732" s="51">
        <v>113.095</v>
      </c>
      <c r="R4732" s="51">
        <v>112.47499999999999</v>
      </c>
      <c r="S4732" s="51">
        <v>110.682</v>
      </c>
      <c r="T4732" s="51">
        <v>112.461</v>
      </c>
      <c r="U4732" s="51">
        <v>2020</v>
      </c>
    </row>
    <row r="4733" spans="1:21" ht="15.5">
      <c r="A4733" s="51">
        <v>556</v>
      </c>
      <c r="B4733" s="51" t="s">
        <v>1299</v>
      </c>
      <c r="C4733" s="51" t="s">
        <v>362</v>
      </c>
      <c r="D4733" s="51" t="str">
        <f t="shared" si="73"/>
        <v>NGDPRPCMaldives</v>
      </c>
      <c r="E4733" s="51" t="s">
        <v>1300</v>
      </c>
      <c r="F4733" s="51" t="s">
        <v>363</v>
      </c>
      <c r="G4733" s="51" t="s">
        <v>364</v>
      </c>
      <c r="H4733" s="51" t="s">
        <v>342</v>
      </c>
      <c r="I4733" s="51" t="s">
        <v>333</v>
      </c>
      <c r="J4733" s="51" t="s">
        <v>365</v>
      </c>
      <c r="K4733" s="51">
        <v>149257.54</v>
      </c>
      <c r="L4733" s="51">
        <v>157482.04</v>
      </c>
      <c r="M4733" s="51">
        <v>166234.93</v>
      </c>
      <c r="N4733" s="51">
        <v>168207</v>
      </c>
      <c r="O4733" s="51">
        <v>175916.03</v>
      </c>
      <c r="P4733" s="51">
        <v>185486.36</v>
      </c>
      <c r="Q4733" s="51">
        <v>197253.55</v>
      </c>
      <c r="R4733" s="51">
        <v>207551.06</v>
      </c>
      <c r="S4733" s="51">
        <v>138309.73000000001</v>
      </c>
      <c r="T4733" s="51">
        <v>161697.41</v>
      </c>
      <c r="U4733" s="51">
        <v>2014</v>
      </c>
    </row>
    <row r="4734" spans="1:21" ht="15.5">
      <c r="A4734" s="51">
        <v>556</v>
      </c>
      <c r="B4734" s="51" t="s">
        <v>1299</v>
      </c>
      <c r="C4734" s="51" t="s">
        <v>366</v>
      </c>
      <c r="D4734" s="51" t="str">
        <f t="shared" si="73"/>
        <v>NGDPRPPPPCMaldives</v>
      </c>
      <c r="E4734" s="51" t="s">
        <v>1300</v>
      </c>
      <c r="F4734" s="51" t="s">
        <v>363</v>
      </c>
      <c r="G4734" s="51" t="s">
        <v>367</v>
      </c>
      <c r="H4734" s="51" t="s">
        <v>368</v>
      </c>
      <c r="I4734" s="51" t="s">
        <v>333</v>
      </c>
      <c r="J4734" s="51" t="s">
        <v>365</v>
      </c>
      <c r="K4734" s="51">
        <v>20059.349999999999</v>
      </c>
      <c r="L4734" s="51">
        <v>21164.67</v>
      </c>
      <c r="M4734" s="51">
        <v>22341.01</v>
      </c>
      <c r="N4734" s="51">
        <v>22606.04</v>
      </c>
      <c r="O4734" s="51">
        <v>23642.09</v>
      </c>
      <c r="P4734" s="51">
        <v>24928.29</v>
      </c>
      <c r="Q4734" s="51">
        <v>26509.73</v>
      </c>
      <c r="R4734" s="51">
        <v>27893.66</v>
      </c>
      <c r="S4734" s="51">
        <v>18588.02</v>
      </c>
      <c r="T4734" s="51">
        <v>21731.19</v>
      </c>
      <c r="U4734" s="51">
        <v>2014</v>
      </c>
    </row>
    <row r="4735" spans="1:21" ht="15.5">
      <c r="A4735" s="51">
        <v>556</v>
      </c>
      <c r="B4735" s="51" t="s">
        <v>1299</v>
      </c>
      <c r="C4735" s="51" t="s">
        <v>369</v>
      </c>
      <c r="D4735" s="51" t="str">
        <f t="shared" si="73"/>
        <v>NGDPPCMaldives</v>
      </c>
      <c r="E4735" s="51" t="s">
        <v>1300</v>
      </c>
      <c r="F4735" s="51" t="s">
        <v>370</v>
      </c>
      <c r="G4735" s="51" t="s">
        <v>371</v>
      </c>
      <c r="H4735" s="51" t="s">
        <v>342</v>
      </c>
      <c r="I4735" s="51" t="s">
        <v>333</v>
      </c>
      <c r="J4735" s="51" t="s">
        <v>372</v>
      </c>
      <c r="K4735" s="51">
        <v>134019.98000000001</v>
      </c>
      <c r="L4735" s="51">
        <v>150497.68</v>
      </c>
      <c r="M4735" s="51">
        <v>166234.93</v>
      </c>
      <c r="N4735" s="51">
        <v>181545.66</v>
      </c>
      <c r="O4735" s="51">
        <v>190293.65</v>
      </c>
      <c r="P4735" s="51">
        <v>203434.27</v>
      </c>
      <c r="Q4735" s="51">
        <v>223084.24</v>
      </c>
      <c r="R4735" s="51">
        <v>233443.07</v>
      </c>
      <c r="S4735" s="51">
        <v>153084.32999999999</v>
      </c>
      <c r="T4735" s="51">
        <v>181847.19</v>
      </c>
      <c r="U4735" s="51">
        <v>2014</v>
      </c>
    </row>
    <row r="4736" spans="1:21" ht="15.5">
      <c r="A4736" s="51">
        <v>556</v>
      </c>
      <c r="B4736" s="51" t="s">
        <v>1299</v>
      </c>
      <c r="C4736" s="51" t="s">
        <v>373</v>
      </c>
      <c r="D4736" s="51" t="str">
        <f t="shared" si="73"/>
        <v>NGDPDPCMaldives</v>
      </c>
      <c r="E4736" s="51" t="s">
        <v>1300</v>
      </c>
      <c r="F4736" s="51" t="s">
        <v>370</v>
      </c>
      <c r="G4736" s="51" t="s">
        <v>374</v>
      </c>
      <c r="H4736" s="51" t="s">
        <v>352</v>
      </c>
      <c r="I4736" s="51" t="s">
        <v>333</v>
      </c>
      <c r="J4736" s="51" t="s">
        <v>372</v>
      </c>
      <c r="K4736" s="51">
        <v>8719.58</v>
      </c>
      <c r="L4736" s="51">
        <v>9766.24</v>
      </c>
      <c r="M4736" s="51">
        <v>10787.47</v>
      </c>
      <c r="N4736" s="51">
        <v>11781.03</v>
      </c>
      <c r="O4736" s="51">
        <v>12348.71</v>
      </c>
      <c r="P4736" s="51">
        <v>13201.45</v>
      </c>
      <c r="Q4736" s="51">
        <v>14476.59</v>
      </c>
      <c r="R4736" s="51">
        <v>15148.8</v>
      </c>
      <c r="S4736" s="51">
        <v>9934.09</v>
      </c>
      <c r="T4736" s="51">
        <v>11800.6</v>
      </c>
      <c r="U4736" s="51">
        <v>2014</v>
      </c>
    </row>
    <row r="4737" spans="1:21" ht="15.5">
      <c r="A4737" s="51">
        <v>556</v>
      </c>
      <c r="B4737" s="51" t="s">
        <v>1299</v>
      </c>
      <c r="C4737" s="51" t="s">
        <v>375</v>
      </c>
      <c r="D4737" s="51" t="str">
        <f t="shared" si="73"/>
        <v>PPPPCMaldives</v>
      </c>
      <c r="E4737" s="51" t="s">
        <v>1300</v>
      </c>
      <c r="F4737" s="51" t="s">
        <v>370</v>
      </c>
      <c r="G4737" s="51" t="s">
        <v>376</v>
      </c>
      <c r="H4737" s="51" t="s">
        <v>356</v>
      </c>
      <c r="I4737" s="51" t="s">
        <v>333</v>
      </c>
      <c r="J4737" s="51" t="s">
        <v>372</v>
      </c>
      <c r="K4737" s="51">
        <v>16435.79</v>
      </c>
      <c r="L4737" s="51">
        <v>18250.009999999998</v>
      </c>
      <c r="M4737" s="51">
        <v>20337.740000000002</v>
      </c>
      <c r="N4737" s="51">
        <v>21931.34</v>
      </c>
      <c r="O4737" s="51">
        <v>23409.63</v>
      </c>
      <c r="P4737" s="51">
        <v>24928.29</v>
      </c>
      <c r="Q4737" s="51">
        <v>27146.22</v>
      </c>
      <c r="R4737" s="51">
        <v>29073.29</v>
      </c>
      <c r="S4737" s="51">
        <v>19608.98</v>
      </c>
      <c r="T4737" s="51">
        <v>23342.54</v>
      </c>
      <c r="U4737" s="51">
        <v>2014</v>
      </c>
    </row>
    <row r="4738" spans="1:21" ht="15.5">
      <c r="A4738" s="51">
        <v>556</v>
      </c>
      <c r="B4738" s="51" t="s">
        <v>1299</v>
      </c>
      <c r="C4738" s="51" t="s">
        <v>377</v>
      </c>
      <c r="D4738" s="51" t="str">
        <f t="shared" si="73"/>
        <v>NGAP_NPGDPMaldives</v>
      </c>
      <c r="E4738" s="51" t="s">
        <v>1300</v>
      </c>
      <c r="F4738" s="51" t="s">
        <v>378</v>
      </c>
      <c r="G4738" s="51" t="s">
        <v>379</v>
      </c>
      <c r="H4738" s="51" t="s">
        <v>380</v>
      </c>
      <c r="I4738" s="51"/>
      <c r="J4738" s="51"/>
      <c r="K4738" s="51"/>
      <c r="L4738" s="51"/>
      <c r="M4738" s="51"/>
      <c r="N4738" s="51"/>
      <c r="O4738" s="51"/>
      <c r="P4738" s="51"/>
      <c r="Q4738" s="51"/>
      <c r="R4738" s="51"/>
      <c r="S4738" s="51"/>
      <c r="T4738" s="51"/>
      <c r="U4738" s="51"/>
    </row>
    <row r="4739" spans="1:21" ht="15.5">
      <c r="A4739" s="51">
        <v>556</v>
      </c>
      <c r="B4739" s="51" t="s">
        <v>1299</v>
      </c>
      <c r="C4739" s="51" t="s">
        <v>381</v>
      </c>
      <c r="D4739" s="51" t="str">
        <f t="shared" ref="D4739:D4802" si="74">C4739&amp;E4739</f>
        <v>PPPSHMaldives</v>
      </c>
      <c r="E4739" s="51" t="s">
        <v>1300</v>
      </c>
      <c r="F4739" s="51" t="s">
        <v>382</v>
      </c>
      <c r="G4739" s="51" t="s">
        <v>383</v>
      </c>
      <c r="H4739" s="51" t="s">
        <v>384</v>
      </c>
      <c r="I4739" s="51"/>
      <c r="J4739" s="51" t="s">
        <v>353</v>
      </c>
      <c r="K4739" s="51">
        <v>5.0000000000000001E-3</v>
      </c>
      <c r="L4739" s="51">
        <v>6.0000000000000001E-3</v>
      </c>
      <c r="M4739" s="51">
        <v>6.0000000000000001E-3</v>
      </c>
      <c r="N4739" s="51">
        <v>7.0000000000000001E-3</v>
      </c>
      <c r="O4739" s="51">
        <v>7.0000000000000001E-3</v>
      </c>
      <c r="P4739" s="51">
        <v>7.0000000000000001E-3</v>
      </c>
      <c r="Q4739" s="51">
        <v>8.0000000000000002E-3</v>
      </c>
      <c r="R4739" s="51">
        <v>8.0000000000000002E-3</v>
      </c>
      <c r="S4739" s="51">
        <v>6.0000000000000001E-3</v>
      </c>
      <c r="T4739" s="51">
        <v>6.0000000000000001E-3</v>
      </c>
      <c r="U4739" s="51">
        <v>2020</v>
      </c>
    </row>
    <row r="4740" spans="1:21" ht="15.5">
      <c r="A4740" s="51">
        <v>556</v>
      </c>
      <c r="B4740" s="51" t="s">
        <v>1299</v>
      </c>
      <c r="C4740" s="51" t="s">
        <v>385</v>
      </c>
      <c r="D4740" s="51" t="str">
        <f t="shared" si="74"/>
        <v>PPPEXMaldives</v>
      </c>
      <c r="E4740" s="51" t="s">
        <v>1300</v>
      </c>
      <c r="F4740" s="51" t="s">
        <v>386</v>
      </c>
      <c r="G4740" s="51" t="s">
        <v>387</v>
      </c>
      <c r="H4740" s="51" t="s">
        <v>388</v>
      </c>
      <c r="I4740" s="51"/>
      <c r="J4740" s="51" t="s">
        <v>353</v>
      </c>
      <c r="K4740" s="51">
        <v>8.1539999999999999</v>
      </c>
      <c r="L4740" s="51">
        <v>8.2460000000000004</v>
      </c>
      <c r="M4740" s="51">
        <v>8.1739999999999995</v>
      </c>
      <c r="N4740" s="51">
        <v>8.2780000000000005</v>
      </c>
      <c r="O4740" s="51">
        <v>8.1289999999999996</v>
      </c>
      <c r="P4740" s="51">
        <v>8.1609999999999996</v>
      </c>
      <c r="Q4740" s="51">
        <v>8.218</v>
      </c>
      <c r="R4740" s="51">
        <v>8.0289999999999999</v>
      </c>
      <c r="S4740" s="51">
        <v>7.8070000000000004</v>
      </c>
      <c r="T4740" s="51">
        <v>7.79</v>
      </c>
      <c r="U4740" s="51">
        <v>2020</v>
      </c>
    </row>
    <row r="4741" spans="1:21" ht="15.5">
      <c r="A4741" s="51">
        <v>556</v>
      </c>
      <c r="B4741" s="51" t="s">
        <v>1299</v>
      </c>
      <c r="C4741" s="51" t="s">
        <v>389</v>
      </c>
      <c r="D4741" s="51" t="str">
        <f t="shared" si="74"/>
        <v>NID_NGDPMaldives</v>
      </c>
      <c r="E4741" s="51" t="s">
        <v>1300</v>
      </c>
      <c r="F4741" s="51" t="s">
        <v>390</v>
      </c>
      <c r="G4741" s="51" t="s">
        <v>391</v>
      </c>
      <c r="H4741" s="51" t="s">
        <v>392</v>
      </c>
      <c r="I4741" s="51"/>
      <c r="J4741" s="51" t="s">
        <v>1301</v>
      </c>
      <c r="K4741" s="51">
        <v>20</v>
      </c>
      <c r="L4741" s="51">
        <v>20</v>
      </c>
      <c r="M4741" s="51">
        <v>20</v>
      </c>
      <c r="N4741" s="51">
        <v>20</v>
      </c>
      <c r="O4741" s="51">
        <v>20</v>
      </c>
      <c r="P4741" s="51">
        <v>20</v>
      </c>
      <c r="Q4741" s="51">
        <v>20</v>
      </c>
      <c r="R4741" s="51">
        <v>20</v>
      </c>
      <c r="S4741" s="51">
        <v>20</v>
      </c>
      <c r="T4741" s="51">
        <v>20</v>
      </c>
      <c r="U4741" s="51">
        <v>2020</v>
      </c>
    </row>
    <row r="4742" spans="1:21" ht="15.5">
      <c r="A4742" s="51">
        <v>556</v>
      </c>
      <c r="B4742" s="51" t="s">
        <v>1299</v>
      </c>
      <c r="C4742" s="51" t="s">
        <v>393</v>
      </c>
      <c r="D4742" s="51" t="str">
        <f t="shared" si="74"/>
        <v>NGSD_NGDPMaldives</v>
      </c>
      <c r="E4742" s="51" t="s">
        <v>1300</v>
      </c>
      <c r="F4742" s="51" t="s">
        <v>394</v>
      </c>
      <c r="G4742" s="51" t="s">
        <v>395</v>
      </c>
      <c r="H4742" s="51" t="s">
        <v>392</v>
      </c>
      <c r="I4742" s="51"/>
      <c r="J4742" s="51" t="s">
        <v>1301</v>
      </c>
      <c r="K4742" s="51">
        <v>13.355</v>
      </c>
      <c r="L4742" s="51">
        <v>15.696999999999999</v>
      </c>
      <c r="M4742" s="51">
        <v>16.344000000000001</v>
      </c>
      <c r="N4742" s="51">
        <v>12.513</v>
      </c>
      <c r="O4742" s="51">
        <v>-3.6379999999999999</v>
      </c>
      <c r="P4742" s="51">
        <v>-1.629</v>
      </c>
      <c r="Q4742" s="51">
        <v>-8.3859999999999992</v>
      </c>
      <c r="R4742" s="51">
        <v>-6.87</v>
      </c>
      <c r="S4742" s="51">
        <v>-4.42</v>
      </c>
      <c r="T4742" s="51">
        <v>0.69</v>
      </c>
      <c r="U4742" s="51">
        <v>2020</v>
      </c>
    </row>
    <row r="4743" spans="1:21" ht="15.5">
      <c r="A4743" s="51">
        <v>556</v>
      </c>
      <c r="B4743" s="51" t="s">
        <v>1299</v>
      </c>
      <c r="C4743" s="51" t="s">
        <v>396</v>
      </c>
      <c r="D4743" s="51" t="str">
        <f t="shared" si="74"/>
        <v>PCPIMaldives</v>
      </c>
      <c r="E4743" s="51" t="s">
        <v>1300</v>
      </c>
      <c r="F4743" s="51" t="s">
        <v>397</v>
      </c>
      <c r="G4743" s="51" t="s">
        <v>398</v>
      </c>
      <c r="H4743" s="51" t="s">
        <v>360</v>
      </c>
      <c r="I4743" s="51"/>
      <c r="J4743" s="51" t="s">
        <v>1302</v>
      </c>
      <c r="K4743" s="51">
        <v>87.009</v>
      </c>
      <c r="L4743" s="51">
        <v>90.486999999999995</v>
      </c>
      <c r="M4743" s="51">
        <v>92.701999999999998</v>
      </c>
      <c r="N4743" s="51">
        <v>93.974000000000004</v>
      </c>
      <c r="O4743" s="51">
        <v>94.727000000000004</v>
      </c>
      <c r="P4743" s="51">
        <v>96.879000000000005</v>
      </c>
      <c r="Q4743" s="51">
        <v>98.203000000000003</v>
      </c>
      <c r="R4743" s="51">
        <v>99.504999999999995</v>
      </c>
      <c r="S4743" s="51">
        <v>97.918999999999997</v>
      </c>
      <c r="T4743" s="51">
        <v>99.492999999999995</v>
      </c>
      <c r="U4743" s="51">
        <v>2020</v>
      </c>
    </row>
    <row r="4744" spans="1:21" ht="15.5">
      <c r="A4744" s="51">
        <v>556</v>
      </c>
      <c r="B4744" s="51" t="s">
        <v>1299</v>
      </c>
      <c r="C4744" s="51" t="s">
        <v>400</v>
      </c>
      <c r="D4744" s="51" t="str">
        <f t="shared" si="74"/>
        <v>PCPIPCHMaldives</v>
      </c>
      <c r="E4744" s="51" t="s">
        <v>1300</v>
      </c>
      <c r="F4744" s="51" t="s">
        <v>397</v>
      </c>
      <c r="G4744" s="51" t="s">
        <v>401</v>
      </c>
      <c r="H4744" s="51" t="s">
        <v>347</v>
      </c>
      <c r="I4744" s="51"/>
      <c r="J4744" s="51" t="s">
        <v>402</v>
      </c>
      <c r="K4744" s="51">
        <v>10.891</v>
      </c>
      <c r="L4744" s="51">
        <v>3.9969999999999999</v>
      </c>
      <c r="M4744" s="51">
        <v>2.448</v>
      </c>
      <c r="N4744" s="51">
        <v>1.371</v>
      </c>
      <c r="O4744" s="51">
        <v>0.80100000000000005</v>
      </c>
      <c r="P4744" s="51">
        <v>2.2719999999999998</v>
      </c>
      <c r="Q4744" s="51">
        <v>1.367</v>
      </c>
      <c r="R4744" s="51">
        <v>1.3260000000000001</v>
      </c>
      <c r="S4744" s="51">
        <v>-1.5940000000000001</v>
      </c>
      <c r="T4744" s="51">
        <v>1.607</v>
      </c>
      <c r="U4744" s="51">
        <v>2020</v>
      </c>
    </row>
    <row r="4745" spans="1:21" ht="15.5">
      <c r="A4745" s="51">
        <v>556</v>
      </c>
      <c r="B4745" s="51" t="s">
        <v>1299</v>
      </c>
      <c r="C4745" s="51" t="s">
        <v>403</v>
      </c>
      <c r="D4745" s="51" t="str">
        <f t="shared" si="74"/>
        <v>PCPIEMaldives</v>
      </c>
      <c r="E4745" s="51" t="s">
        <v>1300</v>
      </c>
      <c r="F4745" s="51" t="s">
        <v>404</v>
      </c>
      <c r="G4745" s="51" t="s">
        <v>405</v>
      </c>
      <c r="H4745" s="51" t="s">
        <v>360</v>
      </c>
      <c r="I4745" s="51"/>
      <c r="J4745" s="51" t="s">
        <v>1302</v>
      </c>
      <c r="K4745" s="51">
        <v>89.322000000000003</v>
      </c>
      <c r="L4745" s="51">
        <v>92.058999999999997</v>
      </c>
      <c r="M4745" s="51">
        <v>93.138000000000005</v>
      </c>
      <c r="N4745" s="51">
        <v>94.216999999999999</v>
      </c>
      <c r="O4745" s="51">
        <v>95.936999999999998</v>
      </c>
      <c r="P4745" s="51">
        <v>98.08</v>
      </c>
      <c r="Q4745" s="51">
        <v>98.61</v>
      </c>
      <c r="R4745" s="51">
        <v>100.301</v>
      </c>
      <c r="S4745" s="51">
        <v>98.251000000000005</v>
      </c>
      <c r="T4745" s="51">
        <v>100.532</v>
      </c>
      <c r="U4745" s="51">
        <v>2020</v>
      </c>
    </row>
    <row r="4746" spans="1:21" ht="15.5">
      <c r="A4746" s="51">
        <v>556</v>
      </c>
      <c r="B4746" s="51" t="s">
        <v>1299</v>
      </c>
      <c r="C4746" s="51" t="s">
        <v>406</v>
      </c>
      <c r="D4746" s="51" t="str">
        <f t="shared" si="74"/>
        <v>PCPIEPCHMaldives</v>
      </c>
      <c r="E4746" s="51" t="s">
        <v>1300</v>
      </c>
      <c r="F4746" s="51" t="s">
        <v>404</v>
      </c>
      <c r="G4746" s="51" t="s">
        <v>407</v>
      </c>
      <c r="H4746" s="51" t="s">
        <v>347</v>
      </c>
      <c r="I4746" s="51"/>
      <c r="J4746" s="51" t="s">
        <v>408</v>
      </c>
      <c r="K4746" s="51">
        <v>5.43</v>
      </c>
      <c r="L4746" s="51">
        <v>3.0640000000000001</v>
      </c>
      <c r="M4746" s="51">
        <v>1.173</v>
      </c>
      <c r="N4746" s="51">
        <v>1.1579999999999999</v>
      </c>
      <c r="O4746" s="51">
        <v>1.825</v>
      </c>
      <c r="P4746" s="51">
        <v>2.234</v>
      </c>
      <c r="Q4746" s="51">
        <v>0.54</v>
      </c>
      <c r="R4746" s="51">
        <v>1.716</v>
      </c>
      <c r="S4746" s="51">
        <v>-2.044</v>
      </c>
      <c r="T4746" s="51">
        <v>2.3210000000000002</v>
      </c>
      <c r="U4746" s="51">
        <v>2020</v>
      </c>
    </row>
    <row r="4747" spans="1:21" ht="15.5">
      <c r="A4747" s="51">
        <v>556</v>
      </c>
      <c r="B4747" s="51" t="s">
        <v>1299</v>
      </c>
      <c r="C4747" s="51" t="s">
        <v>409</v>
      </c>
      <c r="D4747" s="51" t="str">
        <f t="shared" si="74"/>
        <v>FLIBOR6Maldives</v>
      </c>
      <c r="E4747" s="51" t="s">
        <v>1300</v>
      </c>
      <c r="F4747" s="51" t="s">
        <v>410</v>
      </c>
      <c r="G4747" s="51"/>
      <c r="H4747" s="51" t="s">
        <v>384</v>
      </c>
      <c r="I4747" s="51"/>
      <c r="J4747" s="51"/>
      <c r="K4747" s="51"/>
      <c r="L4747" s="51"/>
      <c r="M4747" s="51"/>
      <c r="N4747" s="51"/>
      <c r="O4747" s="51"/>
      <c r="P4747" s="51"/>
      <c r="Q4747" s="51"/>
      <c r="R4747" s="51"/>
      <c r="S4747" s="51"/>
      <c r="T4747" s="51"/>
      <c r="U4747" s="51"/>
    </row>
    <row r="4748" spans="1:21" ht="15.5">
      <c r="A4748" s="51">
        <v>556</v>
      </c>
      <c r="B4748" s="51" t="s">
        <v>1299</v>
      </c>
      <c r="C4748" s="51" t="s">
        <v>411</v>
      </c>
      <c r="D4748" s="51" t="str">
        <f t="shared" si="74"/>
        <v>TM_RPCHMaldives</v>
      </c>
      <c r="E4748" s="51" t="s">
        <v>1300</v>
      </c>
      <c r="F4748" s="51" t="s">
        <v>412</v>
      </c>
      <c r="G4748" s="51" t="s">
        <v>413</v>
      </c>
      <c r="H4748" s="51" t="s">
        <v>347</v>
      </c>
      <c r="I4748" s="51"/>
      <c r="J4748" s="51" t="s">
        <v>1303</v>
      </c>
      <c r="K4748" s="51">
        <v>-6.367</v>
      </c>
      <c r="L4748" s="51">
        <v>15.11</v>
      </c>
      <c r="M4748" s="51">
        <v>17.265999999999998</v>
      </c>
      <c r="N4748" s="51">
        <v>14.083</v>
      </c>
      <c r="O4748" s="51">
        <v>22.966000000000001</v>
      </c>
      <c r="P4748" s="51">
        <v>5.0780000000000003</v>
      </c>
      <c r="Q4748" s="51">
        <v>10.398</v>
      </c>
      <c r="R4748" s="51">
        <v>0.96899999999999997</v>
      </c>
      <c r="S4748" s="51">
        <v>-41.284999999999997</v>
      </c>
      <c r="T4748" s="51">
        <v>36.186</v>
      </c>
      <c r="U4748" s="51">
        <v>2020</v>
      </c>
    </row>
    <row r="4749" spans="1:21" ht="15.5">
      <c r="A4749" s="51">
        <v>556</v>
      </c>
      <c r="B4749" s="51" t="s">
        <v>1299</v>
      </c>
      <c r="C4749" s="51" t="s">
        <v>415</v>
      </c>
      <c r="D4749" s="51" t="str">
        <f t="shared" si="74"/>
        <v>TMG_RPCHMaldives</v>
      </c>
      <c r="E4749" s="51" t="s">
        <v>1300</v>
      </c>
      <c r="F4749" s="51" t="s">
        <v>416</v>
      </c>
      <c r="G4749" s="51" t="s">
        <v>417</v>
      </c>
      <c r="H4749" s="51" t="s">
        <v>347</v>
      </c>
      <c r="I4749" s="51"/>
      <c r="J4749" s="51" t="s">
        <v>1303</v>
      </c>
      <c r="K4749" s="51">
        <v>-7.9969999999999999</v>
      </c>
      <c r="L4749" s="51">
        <v>11.279</v>
      </c>
      <c r="M4749" s="51">
        <v>17.638999999999999</v>
      </c>
      <c r="N4749" s="51">
        <v>9.6229999999999993</v>
      </c>
      <c r="O4749" s="51">
        <v>17.731000000000002</v>
      </c>
      <c r="P4749" s="51">
        <v>2.0110000000000001</v>
      </c>
      <c r="Q4749" s="51">
        <v>16.995000000000001</v>
      </c>
      <c r="R4749" s="51">
        <v>0.81</v>
      </c>
      <c r="S4749" s="51">
        <v>-36.378</v>
      </c>
      <c r="T4749" s="51">
        <v>27.919</v>
      </c>
      <c r="U4749" s="51">
        <v>2020</v>
      </c>
    </row>
    <row r="4750" spans="1:21" ht="15.5">
      <c r="A4750" s="51">
        <v>556</v>
      </c>
      <c r="B4750" s="51" t="s">
        <v>1299</v>
      </c>
      <c r="C4750" s="51" t="s">
        <v>418</v>
      </c>
      <c r="D4750" s="51" t="str">
        <f t="shared" si="74"/>
        <v>TX_RPCHMaldives</v>
      </c>
      <c r="E4750" s="51" t="s">
        <v>1300</v>
      </c>
      <c r="F4750" s="51" t="s">
        <v>419</v>
      </c>
      <c r="G4750" s="51" t="s">
        <v>420</v>
      </c>
      <c r="H4750" s="51" t="s">
        <v>347</v>
      </c>
      <c r="I4750" s="51"/>
      <c r="J4750" s="51" t="s">
        <v>1303</v>
      </c>
      <c r="K4750" s="51">
        <v>2.6150000000000002</v>
      </c>
      <c r="L4750" s="51">
        <v>19.302</v>
      </c>
      <c r="M4750" s="51">
        <v>13.858000000000001</v>
      </c>
      <c r="N4750" s="51">
        <v>4.9530000000000003</v>
      </c>
      <c r="O4750" s="51">
        <v>3.1509999999999998</v>
      </c>
      <c r="P4750" s="51">
        <v>3.9359999999999999</v>
      </c>
      <c r="Q4750" s="51">
        <v>18.242000000000001</v>
      </c>
      <c r="R4750" s="51">
        <v>4.3310000000000004</v>
      </c>
      <c r="S4750" s="51">
        <v>-49.149000000000001</v>
      </c>
      <c r="T4750" s="51">
        <v>53.621000000000002</v>
      </c>
      <c r="U4750" s="51">
        <v>2020</v>
      </c>
    </row>
    <row r="4751" spans="1:21" ht="15.5">
      <c r="A4751" s="51">
        <v>556</v>
      </c>
      <c r="B4751" s="51" t="s">
        <v>1299</v>
      </c>
      <c r="C4751" s="51" t="s">
        <v>421</v>
      </c>
      <c r="D4751" s="51" t="str">
        <f t="shared" si="74"/>
        <v>TXG_RPCHMaldives</v>
      </c>
      <c r="E4751" s="51" t="s">
        <v>1300</v>
      </c>
      <c r="F4751" s="51" t="s">
        <v>422</v>
      </c>
      <c r="G4751" s="51" t="s">
        <v>423</v>
      </c>
      <c r="H4751" s="51" t="s">
        <v>347</v>
      </c>
      <c r="I4751" s="51"/>
      <c r="J4751" s="51" t="s">
        <v>1303</v>
      </c>
      <c r="K4751" s="51">
        <v>-8.3940000000000001</v>
      </c>
      <c r="L4751" s="51">
        <v>7.3579999999999997</v>
      </c>
      <c r="M4751" s="51">
        <v>-8.7729999999999997</v>
      </c>
      <c r="N4751" s="51">
        <v>-12.239000000000001</v>
      </c>
      <c r="O4751" s="51">
        <v>10.116</v>
      </c>
      <c r="P4751" s="51">
        <v>22.446000000000002</v>
      </c>
      <c r="Q4751" s="51">
        <v>16.68</v>
      </c>
      <c r="R4751" s="51">
        <v>6.9249999999999998</v>
      </c>
      <c r="S4751" s="51">
        <v>-19.481999999999999</v>
      </c>
      <c r="T4751" s="51">
        <v>-3.7930000000000001</v>
      </c>
      <c r="U4751" s="51">
        <v>2020</v>
      </c>
    </row>
    <row r="4752" spans="1:21" ht="15.5">
      <c r="A4752" s="51">
        <v>556</v>
      </c>
      <c r="B4752" s="51" t="s">
        <v>1299</v>
      </c>
      <c r="C4752" s="51" t="s">
        <v>424</v>
      </c>
      <c r="D4752" s="51" t="str">
        <f t="shared" si="74"/>
        <v>LURMaldives</v>
      </c>
      <c r="E4752" s="51" t="s">
        <v>1300</v>
      </c>
      <c r="F4752" s="51" t="s">
        <v>425</v>
      </c>
      <c r="G4752" s="51" t="s">
        <v>426</v>
      </c>
      <c r="H4752" s="51" t="s">
        <v>427</v>
      </c>
      <c r="I4752" s="51"/>
      <c r="J4752" s="51"/>
      <c r="K4752" s="51"/>
      <c r="L4752" s="51"/>
      <c r="M4752" s="51"/>
      <c r="N4752" s="51"/>
      <c r="O4752" s="51"/>
      <c r="P4752" s="51"/>
      <c r="Q4752" s="51"/>
      <c r="R4752" s="51"/>
      <c r="S4752" s="51"/>
      <c r="T4752" s="51"/>
      <c r="U4752" s="51"/>
    </row>
    <row r="4753" spans="1:21" ht="15.5">
      <c r="A4753" s="51">
        <v>556</v>
      </c>
      <c r="B4753" s="51" t="s">
        <v>1299</v>
      </c>
      <c r="C4753" s="51" t="s">
        <v>428</v>
      </c>
      <c r="D4753" s="51" t="str">
        <f t="shared" si="74"/>
        <v>LEMaldives</v>
      </c>
      <c r="E4753" s="51" t="s">
        <v>1300</v>
      </c>
      <c r="F4753" s="51" t="s">
        <v>429</v>
      </c>
      <c r="G4753" s="51" t="s">
        <v>430</v>
      </c>
      <c r="H4753" s="51" t="s">
        <v>431</v>
      </c>
      <c r="I4753" s="51" t="s">
        <v>432</v>
      </c>
      <c r="J4753" s="51"/>
      <c r="K4753" s="51"/>
      <c r="L4753" s="51"/>
      <c r="M4753" s="51"/>
      <c r="N4753" s="51"/>
      <c r="O4753" s="51"/>
      <c r="P4753" s="51"/>
      <c r="Q4753" s="51"/>
      <c r="R4753" s="51"/>
      <c r="S4753" s="51"/>
      <c r="T4753" s="51"/>
      <c r="U4753" s="51"/>
    </row>
    <row r="4754" spans="1:21" ht="15.5">
      <c r="A4754" s="51">
        <v>556</v>
      </c>
      <c r="B4754" s="51" t="s">
        <v>1299</v>
      </c>
      <c r="C4754" s="51" t="s">
        <v>433</v>
      </c>
      <c r="D4754" s="51" t="str">
        <f t="shared" si="74"/>
        <v>LPMaldives</v>
      </c>
      <c r="E4754" s="51" t="s">
        <v>1300</v>
      </c>
      <c r="F4754" s="51" t="s">
        <v>434</v>
      </c>
      <c r="G4754" s="51" t="s">
        <v>435</v>
      </c>
      <c r="H4754" s="51" t="s">
        <v>431</v>
      </c>
      <c r="I4754" s="51" t="s">
        <v>432</v>
      </c>
      <c r="J4754" s="51" t="s">
        <v>1304</v>
      </c>
      <c r="K4754" s="51">
        <v>0.33100000000000002</v>
      </c>
      <c r="L4754" s="51">
        <v>0.33600000000000002</v>
      </c>
      <c r="M4754" s="51">
        <v>0.34200000000000003</v>
      </c>
      <c r="N4754" s="51">
        <v>0.34799999999999998</v>
      </c>
      <c r="O4754" s="51">
        <v>0.35399999999999998</v>
      </c>
      <c r="P4754" s="51">
        <v>0.36</v>
      </c>
      <c r="Q4754" s="51">
        <v>0.36599999999999999</v>
      </c>
      <c r="R4754" s="51">
        <v>0.372</v>
      </c>
      <c r="S4754" s="51">
        <v>0.378</v>
      </c>
      <c r="T4754" s="51">
        <v>0.38400000000000001</v>
      </c>
      <c r="U4754" s="51">
        <v>2014</v>
      </c>
    </row>
    <row r="4755" spans="1:21" ht="15.5">
      <c r="A4755" s="51">
        <v>556</v>
      </c>
      <c r="B4755" s="51" t="s">
        <v>1299</v>
      </c>
      <c r="C4755" s="51" t="s">
        <v>437</v>
      </c>
      <c r="D4755" s="51" t="str">
        <f t="shared" si="74"/>
        <v>GGRMaldives</v>
      </c>
      <c r="E4755" s="51" t="s">
        <v>1300</v>
      </c>
      <c r="F4755" s="51" t="s">
        <v>438</v>
      </c>
      <c r="G4755" s="51" t="s">
        <v>439</v>
      </c>
      <c r="H4755" s="51" t="s">
        <v>342</v>
      </c>
      <c r="I4755" s="51" t="s">
        <v>343</v>
      </c>
      <c r="J4755" s="51" t="s">
        <v>1305</v>
      </c>
      <c r="K4755" s="51">
        <v>10.09</v>
      </c>
      <c r="L4755" s="51">
        <v>11.632</v>
      </c>
      <c r="M4755" s="51">
        <v>15.04</v>
      </c>
      <c r="N4755" s="51">
        <v>17.103999999999999</v>
      </c>
      <c r="O4755" s="51">
        <v>18.521000000000001</v>
      </c>
      <c r="P4755" s="51">
        <v>20.224</v>
      </c>
      <c r="Q4755" s="51">
        <v>20.073</v>
      </c>
      <c r="R4755" s="51">
        <v>23.210999999999999</v>
      </c>
      <c r="S4755" s="51">
        <v>15.275</v>
      </c>
      <c r="T4755" s="51">
        <v>18.670999999999999</v>
      </c>
      <c r="U4755" s="51">
        <v>2020</v>
      </c>
    </row>
    <row r="4756" spans="1:21" ht="15.5">
      <c r="A4756" s="51">
        <v>556</v>
      </c>
      <c r="B4756" s="51" t="s">
        <v>1299</v>
      </c>
      <c r="C4756" s="51" t="s">
        <v>441</v>
      </c>
      <c r="D4756" s="51" t="str">
        <f t="shared" si="74"/>
        <v>GGR_NGDPMaldives</v>
      </c>
      <c r="E4756" s="51" t="s">
        <v>1300</v>
      </c>
      <c r="F4756" s="51" t="s">
        <v>438</v>
      </c>
      <c r="G4756" s="51" t="s">
        <v>439</v>
      </c>
      <c r="H4756" s="51" t="s">
        <v>392</v>
      </c>
      <c r="I4756" s="51"/>
      <c r="J4756" s="51" t="s">
        <v>442</v>
      </c>
      <c r="K4756" s="51">
        <v>22.753</v>
      </c>
      <c r="L4756" s="51">
        <v>22.974</v>
      </c>
      <c r="M4756" s="51">
        <v>26.448</v>
      </c>
      <c r="N4756" s="51">
        <v>27.085999999999999</v>
      </c>
      <c r="O4756" s="51">
        <v>27.52</v>
      </c>
      <c r="P4756" s="51">
        <v>27.646000000000001</v>
      </c>
      <c r="Q4756" s="51">
        <v>24.609000000000002</v>
      </c>
      <c r="R4756" s="51">
        <v>26.745000000000001</v>
      </c>
      <c r="S4756" s="51">
        <v>26.396999999999998</v>
      </c>
      <c r="T4756" s="51">
        <v>26.713000000000001</v>
      </c>
      <c r="U4756" s="51">
        <v>2020</v>
      </c>
    </row>
    <row r="4757" spans="1:21" ht="15.5">
      <c r="A4757" s="51">
        <v>556</v>
      </c>
      <c r="B4757" s="51" t="s">
        <v>1299</v>
      </c>
      <c r="C4757" s="51" t="s">
        <v>443</v>
      </c>
      <c r="D4757" s="51" t="str">
        <f t="shared" si="74"/>
        <v>GGXMaldives</v>
      </c>
      <c r="E4757" s="51" t="s">
        <v>1300</v>
      </c>
      <c r="F4757" s="51" t="s">
        <v>444</v>
      </c>
      <c r="G4757" s="51" t="s">
        <v>445</v>
      </c>
      <c r="H4757" s="51" t="s">
        <v>342</v>
      </c>
      <c r="I4757" s="51" t="s">
        <v>343</v>
      </c>
      <c r="J4757" s="51" t="s">
        <v>1305</v>
      </c>
      <c r="K4757" s="51">
        <v>12.994</v>
      </c>
      <c r="L4757" s="51">
        <v>13.829000000000001</v>
      </c>
      <c r="M4757" s="51">
        <v>19.07</v>
      </c>
      <c r="N4757" s="51">
        <v>21.39</v>
      </c>
      <c r="O4757" s="51">
        <v>24.428999999999998</v>
      </c>
      <c r="P4757" s="51">
        <v>22.46</v>
      </c>
      <c r="Q4757" s="51">
        <v>26.448</v>
      </c>
      <c r="R4757" s="51">
        <v>28.974</v>
      </c>
      <c r="S4757" s="51">
        <v>27.638999999999999</v>
      </c>
      <c r="T4757" s="51">
        <v>33.415999999999997</v>
      </c>
      <c r="U4757" s="51">
        <v>2020</v>
      </c>
    </row>
    <row r="4758" spans="1:21" ht="15.5">
      <c r="A4758" s="51">
        <v>556</v>
      </c>
      <c r="B4758" s="51" t="s">
        <v>1299</v>
      </c>
      <c r="C4758" s="51" t="s">
        <v>446</v>
      </c>
      <c r="D4758" s="51" t="str">
        <f t="shared" si="74"/>
        <v>GGX_NGDPMaldives</v>
      </c>
      <c r="E4758" s="51" t="s">
        <v>1300</v>
      </c>
      <c r="F4758" s="51" t="s">
        <v>444</v>
      </c>
      <c r="G4758" s="51" t="s">
        <v>445</v>
      </c>
      <c r="H4758" s="51" t="s">
        <v>392</v>
      </c>
      <c r="I4758" s="51"/>
      <c r="J4758" s="51" t="s">
        <v>447</v>
      </c>
      <c r="K4758" s="51">
        <v>29.302</v>
      </c>
      <c r="L4758" s="51">
        <v>27.311</v>
      </c>
      <c r="M4758" s="51">
        <v>33.533999999999999</v>
      </c>
      <c r="N4758" s="51">
        <v>33.874000000000002</v>
      </c>
      <c r="O4758" s="51">
        <v>36.298000000000002</v>
      </c>
      <c r="P4758" s="51">
        <v>30.701000000000001</v>
      </c>
      <c r="Q4758" s="51">
        <v>32.423999999999999</v>
      </c>
      <c r="R4758" s="51">
        <v>33.384999999999998</v>
      </c>
      <c r="S4758" s="51">
        <v>47.762999999999998</v>
      </c>
      <c r="T4758" s="51">
        <v>47.808999999999997</v>
      </c>
      <c r="U4758" s="51">
        <v>2020</v>
      </c>
    </row>
    <row r="4759" spans="1:21" ht="15.5">
      <c r="A4759" s="51">
        <v>556</v>
      </c>
      <c r="B4759" s="51" t="s">
        <v>1299</v>
      </c>
      <c r="C4759" s="51" t="s">
        <v>448</v>
      </c>
      <c r="D4759" s="51" t="str">
        <f t="shared" si="74"/>
        <v>GGXCNLMaldives</v>
      </c>
      <c r="E4759" s="51" t="s">
        <v>1300</v>
      </c>
      <c r="F4759" s="51" t="s">
        <v>449</v>
      </c>
      <c r="G4759" s="51" t="s">
        <v>450</v>
      </c>
      <c r="H4759" s="51" t="s">
        <v>342</v>
      </c>
      <c r="I4759" s="51" t="s">
        <v>343</v>
      </c>
      <c r="J4759" s="51" t="s">
        <v>1305</v>
      </c>
      <c r="K4759" s="51">
        <v>-2.9039999999999999</v>
      </c>
      <c r="L4759" s="51">
        <v>-2.1960000000000002</v>
      </c>
      <c r="M4759" s="51">
        <v>-4.03</v>
      </c>
      <c r="N4759" s="51">
        <v>-4.2869999999999999</v>
      </c>
      <c r="O4759" s="51">
        <v>-5.907</v>
      </c>
      <c r="P4759" s="51">
        <v>-2.2349999999999999</v>
      </c>
      <c r="Q4759" s="51">
        <v>-6.375</v>
      </c>
      <c r="R4759" s="51">
        <v>-5.7629999999999999</v>
      </c>
      <c r="S4759" s="51">
        <v>-12.364000000000001</v>
      </c>
      <c r="T4759" s="51">
        <v>-14.744999999999999</v>
      </c>
      <c r="U4759" s="51">
        <v>2020</v>
      </c>
    </row>
    <row r="4760" spans="1:21" ht="15.5">
      <c r="A4760" s="51">
        <v>556</v>
      </c>
      <c r="B4760" s="51" t="s">
        <v>1299</v>
      </c>
      <c r="C4760" s="51" t="s">
        <v>451</v>
      </c>
      <c r="D4760" s="51" t="str">
        <f t="shared" si="74"/>
        <v>GGXCNL_NGDPMaldives</v>
      </c>
      <c r="E4760" s="51" t="s">
        <v>1300</v>
      </c>
      <c r="F4760" s="51" t="s">
        <v>449</v>
      </c>
      <c r="G4760" s="51" t="s">
        <v>450</v>
      </c>
      <c r="H4760" s="51" t="s">
        <v>392</v>
      </c>
      <c r="I4760" s="51"/>
      <c r="J4760" s="51" t="s">
        <v>452</v>
      </c>
      <c r="K4760" s="51">
        <v>-6.5490000000000004</v>
      </c>
      <c r="L4760" s="51">
        <v>-4.3369999999999997</v>
      </c>
      <c r="M4760" s="51">
        <v>-7.0860000000000003</v>
      </c>
      <c r="N4760" s="51">
        <v>-6.7889999999999997</v>
      </c>
      <c r="O4760" s="51">
        <v>-8.7780000000000005</v>
      </c>
      <c r="P4760" s="51">
        <v>-3.0550000000000002</v>
      </c>
      <c r="Q4760" s="51">
        <v>-7.8150000000000004</v>
      </c>
      <c r="R4760" s="51">
        <v>-6.64</v>
      </c>
      <c r="S4760" s="51">
        <v>-21.366</v>
      </c>
      <c r="T4760" s="51">
        <v>-21.096</v>
      </c>
      <c r="U4760" s="51">
        <v>2020</v>
      </c>
    </row>
    <row r="4761" spans="1:21" ht="15.5">
      <c r="A4761" s="51">
        <v>556</v>
      </c>
      <c r="B4761" s="51" t="s">
        <v>1299</v>
      </c>
      <c r="C4761" s="51" t="s">
        <v>453</v>
      </c>
      <c r="D4761" s="51" t="str">
        <f t="shared" si="74"/>
        <v>GGSBMaldives</v>
      </c>
      <c r="E4761" s="51" t="s">
        <v>1300</v>
      </c>
      <c r="F4761" s="51" t="s">
        <v>454</v>
      </c>
      <c r="G4761" s="51" t="s">
        <v>455</v>
      </c>
      <c r="H4761" s="51" t="s">
        <v>342</v>
      </c>
      <c r="I4761" s="51" t="s">
        <v>343</v>
      </c>
      <c r="J4761" s="51"/>
      <c r="K4761" s="51"/>
      <c r="L4761" s="51"/>
      <c r="M4761" s="51"/>
      <c r="N4761" s="51"/>
      <c r="O4761" s="51"/>
      <c r="P4761" s="51"/>
      <c r="Q4761" s="51"/>
      <c r="R4761" s="51"/>
      <c r="S4761" s="51"/>
      <c r="T4761" s="51"/>
      <c r="U4761" s="51"/>
    </row>
    <row r="4762" spans="1:21" ht="15.5">
      <c r="A4762" s="51">
        <v>556</v>
      </c>
      <c r="B4762" s="51" t="s">
        <v>1299</v>
      </c>
      <c r="C4762" s="51" t="s">
        <v>456</v>
      </c>
      <c r="D4762" s="51" t="str">
        <f t="shared" si="74"/>
        <v>GGSB_NPGDPMaldives</v>
      </c>
      <c r="E4762" s="51" t="s">
        <v>1300</v>
      </c>
      <c r="F4762" s="51" t="s">
        <v>454</v>
      </c>
      <c r="G4762" s="51" t="s">
        <v>455</v>
      </c>
      <c r="H4762" s="51" t="s">
        <v>380</v>
      </c>
      <c r="I4762" s="51"/>
      <c r="J4762" s="51"/>
      <c r="K4762" s="51"/>
      <c r="L4762" s="51"/>
      <c r="M4762" s="51"/>
      <c r="N4762" s="51"/>
      <c r="O4762" s="51"/>
      <c r="P4762" s="51"/>
      <c r="Q4762" s="51"/>
      <c r="R4762" s="51"/>
      <c r="S4762" s="51"/>
      <c r="T4762" s="51"/>
      <c r="U4762" s="51"/>
    </row>
    <row r="4763" spans="1:21" ht="15.5">
      <c r="A4763" s="51">
        <v>556</v>
      </c>
      <c r="B4763" s="51" t="s">
        <v>1299</v>
      </c>
      <c r="C4763" s="51" t="s">
        <v>457</v>
      </c>
      <c r="D4763" s="51" t="str">
        <f t="shared" si="74"/>
        <v>GGXONLBMaldives</v>
      </c>
      <c r="E4763" s="51" t="s">
        <v>1300</v>
      </c>
      <c r="F4763" s="51" t="s">
        <v>458</v>
      </c>
      <c r="G4763" s="51" t="s">
        <v>459</v>
      </c>
      <c r="H4763" s="51" t="s">
        <v>342</v>
      </c>
      <c r="I4763" s="51" t="s">
        <v>343</v>
      </c>
      <c r="J4763" s="51" t="s">
        <v>1305</v>
      </c>
      <c r="K4763" s="51">
        <v>-1.869</v>
      </c>
      <c r="L4763" s="51">
        <v>-1.0860000000000001</v>
      </c>
      <c r="M4763" s="51">
        <v>-2.6760000000000002</v>
      </c>
      <c r="N4763" s="51">
        <v>-2.9710000000000001</v>
      </c>
      <c r="O4763" s="51">
        <v>-4.6859999999999999</v>
      </c>
      <c r="P4763" s="51">
        <v>-1.1379999999999999</v>
      </c>
      <c r="Q4763" s="51">
        <v>-4.9349999999999996</v>
      </c>
      <c r="R4763" s="51">
        <v>-4.2220000000000004</v>
      </c>
      <c r="S4763" s="51">
        <v>-10.773999999999999</v>
      </c>
      <c r="T4763" s="51">
        <v>-12.276</v>
      </c>
      <c r="U4763" s="51">
        <v>2020</v>
      </c>
    </row>
    <row r="4764" spans="1:21" ht="15.5">
      <c r="A4764" s="51">
        <v>556</v>
      </c>
      <c r="B4764" s="51" t="s">
        <v>1299</v>
      </c>
      <c r="C4764" s="51" t="s">
        <v>460</v>
      </c>
      <c r="D4764" s="51" t="str">
        <f t="shared" si="74"/>
        <v>GGXONLB_NGDPMaldives</v>
      </c>
      <c r="E4764" s="51" t="s">
        <v>1300</v>
      </c>
      <c r="F4764" s="51" t="s">
        <v>458</v>
      </c>
      <c r="G4764" s="51" t="s">
        <v>459</v>
      </c>
      <c r="H4764" s="51" t="s">
        <v>392</v>
      </c>
      <c r="I4764" s="51"/>
      <c r="J4764" s="51" t="s">
        <v>461</v>
      </c>
      <c r="K4764" s="51">
        <v>-4.2140000000000004</v>
      </c>
      <c r="L4764" s="51">
        <v>-2.1440000000000001</v>
      </c>
      <c r="M4764" s="51">
        <v>-4.7060000000000004</v>
      </c>
      <c r="N4764" s="51">
        <v>-4.7060000000000004</v>
      </c>
      <c r="O4764" s="51">
        <v>-6.9630000000000001</v>
      </c>
      <c r="P4764" s="51">
        <v>-1.556</v>
      </c>
      <c r="Q4764" s="51">
        <v>-6.05</v>
      </c>
      <c r="R4764" s="51">
        <v>-4.8650000000000002</v>
      </c>
      <c r="S4764" s="51">
        <v>-18.617999999999999</v>
      </c>
      <c r="T4764" s="51">
        <v>-17.564</v>
      </c>
      <c r="U4764" s="51">
        <v>2020</v>
      </c>
    </row>
    <row r="4765" spans="1:21" ht="15.5">
      <c r="A4765" s="51">
        <v>556</v>
      </c>
      <c r="B4765" s="51" t="s">
        <v>1299</v>
      </c>
      <c r="C4765" s="51" t="s">
        <v>462</v>
      </c>
      <c r="D4765" s="51" t="str">
        <f t="shared" si="74"/>
        <v>GGXWDNMaldives</v>
      </c>
      <c r="E4765" s="51" t="s">
        <v>1300</v>
      </c>
      <c r="F4765" s="51" t="s">
        <v>463</v>
      </c>
      <c r="G4765" s="51" t="s">
        <v>464</v>
      </c>
      <c r="H4765" s="51" t="s">
        <v>342</v>
      </c>
      <c r="I4765" s="51" t="s">
        <v>343</v>
      </c>
      <c r="J4765" s="51"/>
      <c r="K4765" s="51"/>
      <c r="L4765" s="51"/>
      <c r="M4765" s="51"/>
      <c r="N4765" s="51"/>
      <c r="O4765" s="51"/>
      <c r="P4765" s="51"/>
      <c r="Q4765" s="51"/>
      <c r="R4765" s="51"/>
      <c r="S4765" s="51"/>
      <c r="T4765" s="51"/>
      <c r="U4765" s="51"/>
    </row>
    <row r="4766" spans="1:21" ht="15.5">
      <c r="A4766" s="51">
        <v>556</v>
      </c>
      <c r="B4766" s="51" t="s">
        <v>1299</v>
      </c>
      <c r="C4766" s="51" t="s">
        <v>465</v>
      </c>
      <c r="D4766" s="51" t="str">
        <f t="shared" si="74"/>
        <v>GGXWDN_NGDPMaldives</v>
      </c>
      <c r="E4766" s="51" t="s">
        <v>1300</v>
      </c>
      <c r="F4766" s="51" t="s">
        <v>463</v>
      </c>
      <c r="G4766" s="51" t="s">
        <v>464</v>
      </c>
      <c r="H4766" s="51" t="s">
        <v>392</v>
      </c>
      <c r="I4766" s="51"/>
      <c r="J4766" s="51"/>
      <c r="K4766" s="51"/>
      <c r="L4766" s="51"/>
      <c r="M4766" s="51"/>
      <c r="N4766" s="51"/>
      <c r="O4766" s="51"/>
      <c r="P4766" s="51"/>
      <c r="Q4766" s="51"/>
      <c r="R4766" s="51"/>
      <c r="S4766" s="51"/>
      <c r="T4766" s="51"/>
      <c r="U4766" s="51"/>
    </row>
    <row r="4767" spans="1:21" ht="15.5">
      <c r="A4767" s="51">
        <v>556</v>
      </c>
      <c r="B4767" s="51" t="s">
        <v>1299</v>
      </c>
      <c r="C4767" s="51" t="s">
        <v>466</v>
      </c>
      <c r="D4767" s="51" t="str">
        <f t="shared" si="74"/>
        <v>GGXWDGMaldives</v>
      </c>
      <c r="E4767" s="51" t="s">
        <v>1300</v>
      </c>
      <c r="F4767" s="51" t="s">
        <v>467</v>
      </c>
      <c r="G4767" s="51" t="s">
        <v>468</v>
      </c>
      <c r="H4767" s="51" t="s">
        <v>342</v>
      </c>
      <c r="I4767" s="51" t="s">
        <v>343</v>
      </c>
      <c r="J4767" s="51" t="s">
        <v>1305</v>
      </c>
      <c r="K4767" s="51">
        <v>25.332000000000001</v>
      </c>
      <c r="L4767" s="51">
        <v>28.329000000000001</v>
      </c>
      <c r="M4767" s="51">
        <v>31.314</v>
      </c>
      <c r="N4767" s="51">
        <v>34.680999999999997</v>
      </c>
      <c r="O4767" s="51">
        <v>41.901000000000003</v>
      </c>
      <c r="P4767" s="51">
        <v>47.113</v>
      </c>
      <c r="Q4767" s="51">
        <v>58.35</v>
      </c>
      <c r="R4767" s="51">
        <v>67.819999999999993</v>
      </c>
      <c r="S4767" s="51">
        <v>82.504999999999995</v>
      </c>
      <c r="T4767" s="51">
        <v>97.619</v>
      </c>
      <c r="U4767" s="51">
        <v>2020</v>
      </c>
    </row>
    <row r="4768" spans="1:21" ht="15.5">
      <c r="A4768" s="51">
        <v>556</v>
      </c>
      <c r="B4768" s="51" t="s">
        <v>1299</v>
      </c>
      <c r="C4768" s="51" t="s">
        <v>469</v>
      </c>
      <c r="D4768" s="51" t="str">
        <f t="shared" si="74"/>
        <v>GGXWDG_NGDPMaldives</v>
      </c>
      <c r="E4768" s="51" t="s">
        <v>1300</v>
      </c>
      <c r="F4768" s="51" t="s">
        <v>467</v>
      </c>
      <c r="G4768" s="51" t="s">
        <v>468</v>
      </c>
      <c r="H4768" s="51" t="s">
        <v>392</v>
      </c>
      <c r="I4768" s="51"/>
      <c r="J4768" s="51" t="s">
        <v>470</v>
      </c>
      <c r="K4768" s="51">
        <v>57.122999999999998</v>
      </c>
      <c r="L4768" s="51">
        <v>55.948999999999998</v>
      </c>
      <c r="M4768" s="51">
        <v>55.064999999999998</v>
      </c>
      <c r="N4768" s="51">
        <v>54.920999999999999</v>
      </c>
      <c r="O4768" s="51">
        <v>62.26</v>
      </c>
      <c r="P4768" s="51">
        <v>64.400999999999996</v>
      </c>
      <c r="Q4768" s="51">
        <v>71.534999999999997</v>
      </c>
      <c r="R4768" s="51">
        <v>78.144000000000005</v>
      </c>
      <c r="S4768" s="51">
        <v>142.57599999999999</v>
      </c>
      <c r="T4768" s="51">
        <v>139.667</v>
      </c>
      <c r="U4768" s="51">
        <v>2020</v>
      </c>
    </row>
    <row r="4769" spans="1:21" ht="15.5">
      <c r="A4769" s="51">
        <v>556</v>
      </c>
      <c r="B4769" s="51" t="s">
        <v>1299</v>
      </c>
      <c r="C4769" s="51" t="s">
        <v>471</v>
      </c>
      <c r="D4769" s="51" t="str">
        <f t="shared" si="74"/>
        <v>NGDP_FYMaldives</v>
      </c>
      <c r="E4769" s="51" t="s">
        <v>1300</v>
      </c>
      <c r="F4769" s="51" t="s">
        <v>472</v>
      </c>
      <c r="G4769" s="51" t="s">
        <v>473</v>
      </c>
      <c r="H4769" s="51" t="s">
        <v>342</v>
      </c>
      <c r="I4769" s="51" t="s">
        <v>343</v>
      </c>
      <c r="J4769" s="51" t="s">
        <v>1305</v>
      </c>
      <c r="K4769" s="51">
        <v>44.344999999999999</v>
      </c>
      <c r="L4769" s="51">
        <v>50.633000000000003</v>
      </c>
      <c r="M4769" s="51">
        <v>56.866999999999997</v>
      </c>
      <c r="N4769" s="51">
        <v>63.146999999999998</v>
      </c>
      <c r="O4769" s="51">
        <v>67.3</v>
      </c>
      <c r="P4769" s="51">
        <v>73.155000000000001</v>
      </c>
      <c r="Q4769" s="51">
        <v>81.567999999999998</v>
      </c>
      <c r="R4769" s="51">
        <v>86.787999999999997</v>
      </c>
      <c r="S4769" s="51">
        <v>57.868000000000002</v>
      </c>
      <c r="T4769" s="51">
        <v>69.894000000000005</v>
      </c>
      <c r="U4769" s="51">
        <v>2020</v>
      </c>
    </row>
    <row r="4770" spans="1:21" ht="15.5">
      <c r="A4770" s="51">
        <v>556</v>
      </c>
      <c r="B4770" s="51" t="s">
        <v>1299</v>
      </c>
      <c r="C4770" s="51" t="s">
        <v>474</v>
      </c>
      <c r="D4770" s="51" t="str">
        <f t="shared" si="74"/>
        <v>BCAMaldives</v>
      </c>
      <c r="E4770" s="51" t="s">
        <v>1300</v>
      </c>
      <c r="F4770" s="51" t="s">
        <v>475</v>
      </c>
      <c r="G4770" s="51" t="s">
        <v>476</v>
      </c>
      <c r="H4770" s="51" t="s">
        <v>352</v>
      </c>
      <c r="I4770" s="51" t="s">
        <v>343</v>
      </c>
      <c r="J4770" s="51" t="s">
        <v>1306</v>
      </c>
      <c r="K4770" s="51">
        <v>-0.192</v>
      </c>
      <c r="L4770" s="51">
        <v>-0.14099999999999999</v>
      </c>
      <c r="M4770" s="51">
        <v>-0.13500000000000001</v>
      </c>
      <c r="N4770" s="51">
        <v>-0.307</v>
      </c>
      <c r="O4770" s="51">
        <v>-1.032</v>
      </c>
      <c r="P4770" s="51">
        <v>-1.0269999999999999</v>
      </c>
      <c r="Q4770" s="51">
        <v>-1.5029999999999999</v>
      </c>
      <c r="R4770" s="51">
        <v>-1.5129999999999999</v>
      </c>
      <c r="S4770" s="51">
        <v>-0.91700000000000004</v>
      </c>
      <c r="T4770" s="51">
        <v>-0.876</v>
      </c>
      <c r="U4770" s="51">
        <v>2020</v>
      </c>
    </row>
    <row r="4771" spans="1:21" ht="15.5">
      <c r="A4771" s="51">
        <v>556</v>
      </c>
      <c r="B4771" s="51" t="s">
        <v>1299</v>
      </c>
      <c r="C4771" s="51" t="s">
        <v>478</v>
      </c>
      <c r="D4771" s="51" t="str">
        <f t="shared" si="74"/>
        <v>BCA_NGDPDMaldives</v>
      </c>
      <c r="E4771" s="51" t="s">
        <v>1300</v>
      </c>
      <c r="F4771" s="51" t="s">
        <v>475</v>
      </c>
      <c r="G4771" s="51" t="s">
        <v>476</v>
      </c>
      <c r="H4771" s="51" t="s">
        <v>392</v>
      </c>
      <c r="I4771" s="51"/>
      <c r="J4771" s="51" t="s">
        <v>479</v>
      </c>
      <c r="K4771" s="51">
        <v>-6.6449999999999996</v>
      </c>
      <c r="L4771" s="51">
        <v>-4.3029999999999999</v>
      </c>
      <c r="M4771" s="51">
        <v>-3.6560000000000001</v>
      </c>
      <c r="N4771" s="51">
        <v>-7.4870000000000001</v>
      </c>
      <c r="O4771" s="51">
        <v>-23.638000000000002</v>
      </c>
      <c r="P4771" s="51">
        <v>-21.629000000000001</v>
      </c>
      <c r="Q4771" s="51">
        <v>-28.385999999999999</v>
      </c>
      <c r="R4771" s="51">
        <v>-26.87</v>
      </c>
      <c r="S4771" s="51">
        <v>-24.42</v>
      </c>
      <c r="T4771" s="51">
        <v>-19.309999999999999</v>
      </c>
      <c r="U4771" s="51">
        <v>2020</v>
      </c>
    </row>
    <row r="4772" spans="1:21" ht="15.5">
      <c r="A4772" s="51">
        <v>678</v>
      </c>
      <c r="B4772" s="51" t="s">
        <v>1307</v>
      </c>
      <c r="C4772" s="51" t="s">
        <v>338</v>
      </c>
      <c r="D4772" s="51" t="str">
        <f t="shared" si="74"/>
        <v>NGDP_RMali</v>
      </c>
      <c r="E4772" s="51" t="s">
        <v>284</v>
      </c>
      <c r="F4772" s="51" t="s">
        <v>340</v>
      </c>
      <c r="G4772" s="51" t="s">
        <v>341</v>
      </c>
      <c r="H4772" s="51" t="s">
        <v>342</v>
      </c>
      <c r="I4772" s="51" t="s">
        <v>343</v>
      </c>
      <c r="J4772" s="51" t="s">
        <v>1308</v>
      </c>
      <c r="K4772" s="51">
        <v>3810.87</v>
      </c>
      <c r="L4772" s="51">
        <v>3898.33</v>
      </c>
      <c r="M4772" s="51">
        <v>4174.51</v>
      </c>
      <c r="N4772" s="51">
        <v>4432.1499999999996</v>
      </c>
      <c r="O4772" s="51">
        <v>4691.54</v>
      </c>
      <c r="P4772" s="51">
        <v>4940.4399999999996</v>
      </c>
      <c r="Q4772" s="51">
        <v>5174.9399999999996</v>
      </c>
      <c r="R4772" s="51">
        <v>5421.52</v>
      </c>
      <c r="S4772" s="51">
        <v>5314.03</v>
      </c>
      <c r="T4772" s="51">
        <v>5527.59</v>
      </c>
      <c r="U4772" s="51">
        <v>2018</v>
      </c>
    </row>
    <row r="4773" spans="1:21" ht="15.5">
      <c r="A4773" s="51">
        <v>678</v>
      </c>
      <c r="B4773" s="51" t="s">
        <v>1307</v>
      </c>
      <c r="C4773" s="51" t="s">
        <v>345</v>
      </c>
      <c r="D4773" s="51" t="str">
        <f t="shared" si="74"/>
        <v>NGDP_RPCHMali</v>
      </c>
      <c r="E4773" s="51" t="s">
        <v>284</v>
      </c>
      <c r="F4773" s="51" t="s">
        <v>340</v>
      </c>
      <c r="G4773" s="51" t="s">
        <v>346</v>
      </c>
      <c r="H4773" s="51" t="s">
        <v>347</v>
      </c>
      <c r="I4773" s="51"/>
      <c r="J4773" s="51" t="s">
        <v>348</v>
      </c>
      <c r="K4773" s="51">
        <v>-0.83599999999999997</v>
      </c>
      <c r="L4773" s="51">
        <v>2.2949999999999999</v>
      </c>
      <c r="M4773" s="51">
        <v>7.085</v>
      </c>
      <c r="N4773" s="51">
        <v>6.1719999999999997</v>
      </c>
      <c r="O4773" s="51">
        <v>5.8520000000000003</v>
      </c>
      <c r="P4773" s="51">
        <v>5.3049999999999997</v>
      </c>
      <c r="Q4773" s="51">
        <v>4.7460000000000004</v>
      </c>
      <c r="R4773" s="51">
        <v>4.7649999999999997</v>
      </c>
      <c r="S4773" s="51">
        <v>-1.9830000000000001</v>
      </c>
      <c r="T4773" s="51">
        <v>4.0190000000000001</v>
      </c>
      <c r="U4773" s="51">
        <v>2018</v>
      </c>
    </row>
    <row r="4774" spans="1:21" ht="15.5">
      <c r="A4774" s="51">
        <v>678</v>
      </c>
      <c r="B4774" s="51" t="s">
        <v>1307</v>
      </c>
      <c r="C4774" s="51" t="s">
        <v>349</v>
      </c>
      <c r="D4774" s="51" t="str">
        <f t="shared" si="74"/>
        <v>NGDPMali</v>
      </c>
      <c r="E4774" s="51" t="s">
        <v>284</v>
      </c>
      <c r="F4774" s="51" t="s">
        <v>155</v>
      </c>
      <c r="G4774" s="51" t="s">
        <v>350</v>
      </c>
      <c r="H4774" s="51" t="s">
        <v>342</v>
      </c>
      <c r="I4774" s="51" t="s">
        <v>343</v>
      </c>
      <c r="J4774" s="51" t="s">
        <v>1308</v>
      </c>
      <c r="K4774" s="51">
        <v>6352.36</v>
      </c>
      <c r="L4774" s="51">
        <v>6540.56</v>
      </c>
      <c r="M4774" s="51">
        <v>7093.03</v>
      </c>
      <c r="N4774" s="51">
        <v>7747.73</v>
      </c>
      <c r="O4774" s="51">
        <v>8311.93</v>
      </c>
      <c r="P4774" s="51">
        <v>8922.0400000000009</v>
      </c>
      <c r="Q4774" s="51">
        <v>9481.9599999999991</v>
      </c>
      <c r="R4774" s="51">
        <v>10140.290000000001</v>
      </c>
      <c r="S4774" s="51">
        <v>10138.030000000001</v>
      </c>
      <c r="T4774" s="51">
        <v>10719.9</v>
      </c>
      <c r="U4774" s="51">
        <v>2018</v>
      </c>
    </row>
    <row r="4775" spans="1:21" ht="15.5">
      <c r="A4775" s="51">
        <v>678</v>
      </c>
      <c r="B4775" s="51" t="s">
        <v>1307</v>
      </c>
      <c r="C4775" s="51" t="s">
        <v>157</v>
      </c>
      <c r="D4775" s="51" t="str">
        <f t="shared" si="74"/>
        <v>NGDPDMali</v>
      </c>
      <c r="E4775" s="51" t="s">
        <v>284</v>
      </c>
      <c r="F4775" s="51" t="s">
        <v>155</v>
      </c>
      <c r="G4775" s="51" t="s">
        <v>351</v>
      </c>
      <c r="H4775" s="51" t="s">
        <v>352</v>
      </c>
      <c r="I4775" s="51" t="s">
        <v>343</v>
      </c>
      <c r="J4775" s="51" t="s">
        <v>353</v>
      </c>
      <c r="K4775" s="51">
        <v>12.45</v>
      </c>
      <c r="L4775" s="51">
        <v>13.243</v>
      </c>
      <c r="M4775" s="51">
        <v>14.369</v>
      </c>
      <c r="N4775" s="51">
        <v>13.106</v>
      </c>
      <c r="O4775" s="51">
        <v>14.022</v>
      </c>
      <c r="P4775" s="51">
        <v>15.36</v>
      </c>
      <c r="Q4775" s="51">
        <v>17.079000000000001</v>
      </c>
      <c r="R4775" s="51">
        <v>17.308</v>
      </c>
      <c r="S4775" s="51">
        <v>17.638999999999999</v>
      </c>
      <c r="T4775" s="51">
        <v>19.911999999999999</v>
      </c>
      <c r="U4775" s="51">
        <v>2018</v>
      </c>
    </row>
    <row r="4776" spans="1:21" ht="15.5">
      <c r="A4776" s="51">
        <v>678</v>
      </c>
      <c r="B4776" s="51" t="s">
        <v>1307</v>
      </c>
      <c r="C4776" s="51" t="s">
        <v>354</v>
      </c>
      <c r="D4776" s="51" t="str">
        <f t="shared" si="74"/>
        <v>PPPGDPMali</v>
      </c>
      <c r="E4776" s="51" t="s">
        <v>284</v>
      </c>
      <c r="F4776" s="51" t="s">
        <v>155</v>
      </c>
      <c r="G4776" s="51" t="s">
        <v>355</v>
      </c>
      <c r="H4776" s="51" t="s">
        <v>356</v>
      </c>
      <c r="I4776" s="51" t="s">
        <v>343</v>
      </c>
      <c r="J4776" s="51" t="s">
        <v>353</v>
      </c>
      <c r="K4776" s="51">
        <v>28.184999999999999</v>
      </c>
      <c r="L4776" s="51">
        <v>29.823</v>
      </c>
      <c r="M4776" s="51">
        <v>32.435000000000002</v>
      </c>
      <c r="N4776" s="51">
        <v>35.447000000000003</v>
      </c>
      <c r="O4776" s="51">
        <v>39.326999999999998</v>
      </c>
      <c r="P4776" s="51">
        <v>41.593000000000004</v>
      </c>
      <c r="Q4776" s="51">
        <v>44.613</v>
      </c>
      <c r="R4776" s="51">
        <v>47.573</v>
      </c>
      <c r="S4776" s="51">
        <v>47.195</v>
      </c>
      <c r="T4776" s="51">
        <v>49.987000000000002</v>
      </c>
      <c r="U4776" s="51">
        <v>2018</v>
      </c>
    </row>
    <row r="4777" spans="1:21" ht="15.5">
      <c r="A4777" s="51">
        <v>678</v>
      </c>
      <c r="B4777" s="51" t="s">
        <v>1307</v>
      </c>
      <c r="C4777" s="51" t="s">
        <v>357</v>
      </c>
      <c r="D4777" s="51" t="str">
        <f t="shared" si="74"/>
        <v>NGDP_DMali</v>
      </c>
      <c r="E4777" s="51" t="s">
        <v>284</v>
      </c>
      <c r="F4777" s="51" t="s">
        <v>358</v>
      </c>
      <c r="G4777" s="51" t="s">
        <v>359</v>
      </c>
      <c r="H4777" s="51" t="s">
        <v>360</v>
      </c>
      <c r="I4777" s="51"/>
      <c r="J4777" s="51" t="s">
        <v>361</v>
      </c>
      <c r="K4777" s="51">
        <v>166.691</v>
      </c>
      <c r="L4777" s="51">
        <v>167.779</v>
      </c>
      <c r="M4777" s="51">
        <v>169.91300000000001</v>
      </c>
      <c r="N4777" s="51">
        <v>174.80699999999999</v>
      </c>
      <c r="O4777" s="51">
        <v>177.16900000000001</v>
      </c>
      <c r="P4777" s="51">
        <v>180.59200000000001</v>
      </c>
      <c r="Q4777" s="51">
        <v>183.22800000000001</v>
      </c>
      <c r="R4777" s="51">
        <v>187.03800000000001</v>
      </c>
      <c r="S4777" s="51">
        <v>190.779</v>
      </c>
      <c r="T4777" s="51">
        <v>193.934</v>
      </c>
      <c r="U4777" s="51">
        <v>2018</v>
      </c>
    </row>
    <row r="4778" spans="1:21" ht="15.5">
      <c r="A4778" s="51">
        <v>678</v>
      </c>
      <c r="B4778" s="51" t="s">
        <v>1307</v>
      </c>
      <c r="C4778" s="51" t="s">
        <v>362</v>
      </c>
      <c r="D4778" s="51" t="str">
        <f t="shared" si="74"/>
        <v>NGDPRPCMali</v>
      </c>
      <c r="E4778" s="51" t="s">
        <v>284</v>
      </c>
      <c r="F4778" s="51" t="s">
        <v>363</v>
      </c>
      <c r="G4778" s="51" t="s">
        <v>364</v>
      </c>
      <c r="H4778" s="51" t="s">
        <v>342</v>
      </c>
      <c r="I4778" s="51" t="s">
        <v>333</v>
      </c>
      <c r="J4778" s="51" t="s">
        <v>365</v>
      </c>
      <c r="K4778" s="51">
        <v>245631.06</v>
      </c>
      <c r="L4778" s="51">
        <v>243958.05</v>
      </c>
      <c r="M4778" s="51">
        <v>253771.8</v>
      </c>
      <c r="N4778" s="51">
        <v>261727.67</v>
      </c>
      <c r="O4778" s="51">
        <v>269029</v>
      </c>
      <c r="P4778" s="51">
        <v>274997.28999999998</v>
      </c>
      <c r="Q4778" s="51">
        <v>279539.31</v>
      </c>
      <c r="R4778" s="51">
        <v>284181.05</v>
      </c>
      <c r="S4778" s="51">
        <v>270323.58</v>
      </c>
      <c r="T4778" s="51">
        <v>272984.03000000003</v>
      </c>
      <c r="U4778" s="51">
        <v>2017</v>
      </c>
    </row>
    <row r="4779" spans="1:21" ht="15.5">
      <c r="A4779" s="51">
        <v>678</v>
      </c>
      <c r="B4779" s="51" t="s">
        <v>1307</v>
      </c>
      <c r="C4779" s="51" t="s">
        <v>366</v>
      </c>
      <c r="D4779" s="51" t="str">
        <f t="shared" si="74"/>
        <v>NGDPRPPPPCMali</v>
      </c>
      <c r="E4779" s="51" t="s">
        <v>284</v>
      </c>
      <c r="F4779" s="51" t="s">
        <v>363</v>
      </c>
      <c r="G4779" s="51" t="s">
        <v>367</v>
      </c>
      <c r="H4779" s="51" t="s">
        <v>368</v>
      </c>
      <c r="I4779" s="51" t="s">
        <v>333</v>
      </c>
      <c r="J4779" s="51" t="s">
        <v>365</v>
      </c>
      <c r="K4779" s="51">
        <v>2067.9299999999998</v>
      </c>
      <c r="L4779" s="51">
        <v>2053.85</v>
      </c>
      <c r="M4779" s="51">
        <v>2136.4699999999998</v>
      </c>
      <c r="N4779" s="51">
        <v>2203.4499999999998</v>
      </c>
      <c r="O4779" s="51">
        <v>2264.92</v>
      </c>
      <c r="P4779" s="51">
        <v>2315.16</v>
      </c>
      <c r="Q4779" s="51">
        <v>2353.4</v>
      </c>
      <c r="R4779" s="51">
        <v>2392.48</v>
      </c>
      <c r="S4779" s="51">
        <v>2275.8200000000002</v>
      </c>
      <c r="T4779" s="51">
        <v>2298.21</v>
      </c>
      <c r="U4779" s="51">
        <v>2017</v>
      </c>
    </row>
    <row r="4780" spans="1:21" ht="15.5">
      <c r="A4780" s="51">
        <v>678</v>
      </c>
      <c r="B4780" s="51" t="s">
        <v>1307</v>
      </c>
      <c r="C4780" s="51" t="s">
        <v>369</v>
      </c>
      <c r="D4780" s="51" t="str">
        <f t="shared" si="74"/>
        <v>NGDPPCMali</v>
      </c>
      <c r="E4780" s="51" t="s">
        <v>284</v>
      </c>
      <c r="F4780" s="51" t="s">
        <v>370</v>
      </c>
      <c r="G4780" s="51" t="s">
        <v>371</v>
      </c>
      <c r="H4780" s="51" t="s">
        <v>342</v>
      </c>
      <c r="I4780" s="51" t="s">
        <v>333</v>
      </c>
      <c r="J4780" s="51" t="s">
        <v>372</v>
      </c>
      <c r="K4780" s="51">
        <v>409444.25</v>
      </c>
      <c r="L4780" s="51">
        <v>409309.45</v>
      </c>
      <c r="M4780" s="51">
        <v>431190.98</v>
      </c>
      <c r="N4780" s="51">
        <v>457519.15</v>
      </c>
      <c r="O4780" s="51">
        <v>476634.66</v>
      </c>
      <c r="P4780" s="51">
        <v>496622.62</v>
      </c>
      <c r="Q4780" s="51">
        <v>512195</v>
      </c>
      <c r="R4780" s="51">
        <v>531526.22</v>
      </c>
      <c r="S4780" s="51">
        <v>515719.65</v>
      </c>
      <c r="T4780" s="51">
        <v>529409.99</v>
      </c>
      <c r="U4780" s="51">
        <v>2017</v>
      </c>
    </row>
    <row r="4781" spans="1:21" ht="15.5">
      <c r="A4781" s="51">
        <v>678</v>
      </c>
      <c r="B4781" s="51" t="s">
        <v>1307</v>
      </c>
      <c r="C4781" s="51" t="s">
        <v>373</v>
      </c>
      <c r="D4781" s="51" t="str">
        <f t="shared" si="74"/>
        <v>NGDPDPCMali</v>
      </c>
      <c r="E4781" s="51" t="s">
        <v>284</v>
      </c>
      <c r="F4781" s="51" t="s">
        <v>370</v>
      </c>
      <c r="G4781" s="51" t="s">
        <v>374</v>
      </c>
      <c r="H4781" s="51" t="s">
        <v>352</v>
      </c>
      <c r="I4781" s="51" t="s">
        <v>333</v>
      </c>
      <c r="J4781" s="51" t="s">
        <v>372</v>
      </c>
      <c r="K4781" s="51">
        <v>802.46500000000003</v>
      </c>
      <c r="L4781" s="51">
        <v>828.74199999999996</v>
      </c>
      <c r="M4781" s="51">
        <v>873.51</v>
      </c>
      <c r="N4781" s="51">
        <v>773.94500000000005</v>
      </c>
      <c r="O4781" s="51">
        <v>804.08100000000002</v>
      </c>
      <c r="P4781" s="51">
        <v>854.976</v>
      </c>
      <c r="Q4781" s="51">
        <v>922.55</v>
      </c>
      <c r="R4781" s="51">
        <v>907.21799999999996</v>
      </c>
      <c r="S4781" s="51">
        <v>897.28700000000003</v>
      </c>
      <c r="T4781" s="51">
        <v>983.37900000000002</v>
      </c>
      <c r="U4781" s="51">
        <v>2017</v>
      </c>
    </row>
    <row r="4782" spans="1:21" ht="15.5">
      <c r="A4782" s="51">
        <v>678</v>
      </c>
      <c r="B4782" s="51" t="s">
        <v>1307</v>
      </c>
      <c r="C4782" s="51" t="s">
        <v>375</v>
      </c>
      <c r="D4782" s="51" t="str">
        <f t="shared" si="74"/>
        <v>PPPPCMali</v>
      </c>
      <c r="E4782" s="51" t="s">
        <v>284</v>
      </c>
      <c r="F4782" s="51" t="s">
        <v>370</v>
      </c>
      <c r="G4782" s="51" t="s">
        <v>376</v>
      </c>
      <c r="H4782" s="51" t="s">
        <v>356</v>
      </c>
      <c r="I4782" s="51" t="s">
        <v>333</v>
      </c>
      <c r="J4782" s="51" t="s">
        <v>372</v>
      </c>
      <c r="K4782" s="51">
        <v>1816.69</v>
      </c>
      <c r="L4782" s="51">
        <v>1866.33</v>
      </c>
      <c r="M4782" s="51">
        <v>1971.77</v>
      </c>
      <c r="N4782" s="51">
        <v>2093.23</v>
      </c>
      <c r="O4782" s="51">
        <v>2255.12</v>
      </c>
      <c r="P4782" s="51">
        <v>2315.16</v>
      </c>
      <c r="Q4782" s="51">
        <v>2409.91</v>
      </c>
      <c r="R4782" s="51">
        <v>2493.66</v>
      </c>
      <c r="S4782" s="51">
        <v>2400.8200000000002</v>
      </c>
      <c r="T4782" s="51">
        <v>2468.63</v>
      </c>
      <c r="U4782" s="51">
        <v>2017</v>
      </c>
    </row>
    <row r="4783" spans="1:21" ht="15.5">
      <c r="A4783" s="51">
        <v>678</v>
      </c>
      <c r="B4783" s="51" t="s">
        <v>1307</v>
      </c>
      <c r="C4783" s="51" t="s">
        <v>377</v>
      </c>
      <c r="D4783" s="51" t="str">
        <f t="shared" si="74"/>
        <v>NGAP_NPGDPMali</v>
      </c>
      <c r="E4783" s="51" t="s">
        <v>284</v>
      </c>
      <c r="F4783" s="51" t="s">
        <v>378</v>
      </c>
      <c r="G4783" s="51" t="s">
        <v>379</v>
      </c>
      <c r="H4783" s="51" t="s">
        <v>380</v>
      </c>
      <c r="I4783" s="51"/>
      <c r="J4783" s="51"/>
      <c r="K4783" s="51"/>
      <c r="L4783" s="51"/>
      <c r="M4783" s="51"/>
      <c r="N4783" s="51"/>
      <c r="O4783" s="51"/>
      <c r="P4783" s="51"/>
      <c r="Q4783" s="51"/>
      <c r="R4783" s="51"/>
      <c r="S4783" s="51"/>
      <c r="T4783" s="51"/>
      <c r="U4783" s="51"/>
    </row>
    <row r="4784" spans="1:21" ht="15.5">
      <c r="A4784" s="51">
        <v>678</v>
      </c>
      <c r="B4784" s="51" t="s">
        <v>1307</v>
      </c>
      <c r="C4784" s="51" t="s">
        <v>381</v>
      </c>
      <c r="D4784" s="51" t="str">
        <f t="shared" si="74"/>
        <v>PPPSHMali</v>
      </c>
      <c r="E4784" s="51" t="s">
        <v>284</v>
      </c>
      <c r="F4784" s="51" t="s">
        <v>382</v>
      </c>
      <c r="G4784" s="51" t="s">
        <v>383</v>
      </c>
      <c r="H4784" s="51" t="s">
        <v>384</v>
      </c>
      <c r="I4784" s="51"/>
      <c r="J4784" s="51" t="s">
        <v>353</v>
      </c>
      <c r="K4784" s="51">
        <v>2.8000000000000001E-2</v>
      </c>
      <c r="L4784" s="51">
        <v>2.8000000000000001E-2</v>
      </c>
      <c r="M4784" s="51">
        <v>0.03</v>
      </c>
      <c r="N4784" s="51">
        <v>3.2000000000000001E-2</v>
      </c>
      <c r="O4784" s="51">
        <v>3.4000000000000002E-2</v>
      </c>
      <c r="P4784" s="51">
        <v>3.4000000000000002E-2</v>
      </c>
      <c r="Q4784" s="51">
        <v>3.5000000000000003E-2</v>
      </c>
      <c r="R4784" s="51">
        <v>3.5000000000000003E-2</v>
      </c>
      <c r="S4784" s="51">
        <v>3.5999999999999997E-2</v>
      </c>
      <c r="T4784" s="51">
        <v>3.5000000000000003E-2</v>
      </c>
      <c r="U4784" s="51">
        <v>2018</v>
      </c>
    </row>
    <row r="4785" spans="1:21" ht="15.5">
      <c r="A4785" s="51">
        <v>678</v>
      </c>
      <c r="B4785" s="51" t="s">
        <v>1307</v>
      </c>
      <c r="C4785" s="51" t="s">
        <v>385</v>
      </c>
      <c r="D4785" s="51" t="str">
        <f t="shared" si="74"/>
        <v>PPPEXMali</v>
      </c>
      <c r="E4785" s="51" t="s">
        <v>284</v>
      </c>
      <c r="F4785" s="51" t="s">
        <v>386</v>
      </c>
      <c r="G4785" s="51" t="s">
        <v>387</v>
      </c>
      <c r="H4785" s="51" t="s">
        <v>388</v>
      </c>
      <c r="I4785" s="51"/>
      <c r="J4785" s="51" t="s">
        <v>353</v>
      </c>
      <c r="K4785" s="51">
        <v>225.37899999999999</v>
      </c>
      <c r="L4785" s="51">
        <v>219.31200000000001</v>
      </c>
      <c r="M4785" s="51">
        <v>218.68299999999999</v>
      </c>
      <c r="N4785" s="51">
        <v>218.571</v>
      </c>
      <c r="O4785" s="51">
        <v>211.357</v>
      </c>
      <c r="P4785" s="51">
        <v>214.50899999999999</v>
      </c>
      <c r="Q4785" s="51">
        <v>212.53700000000001</v>
      </c>
      <c r="R4785" s="51">
        <v>213.15100000000001</v>
      </c>
      <c r="S4785" s="51">
        <v>214.81</v>
      </c>
      <c r="T4785" s="51">
        <v>214.45500000000001</v>
      </c>
      <c r="U4785" s="51">
        <v>2018</v>
      </c>
    </row>
    <row r="4786" spans="1:21" ht="15.5">
      <c r="A4786" s="51">
        <v>678</v>
      </c>
      <c r="B4786" s="51" t="s">
        <v>1307</v>
      </c>
      <c r="C4786" s="51" t="s">
        <v>389</v>
      </c>
      <c r="D4786" s="51" t="str">
        <f t="shared" si="74"/>
        <v>NID_NGDPMali</v>
      </c>
      <c r="E4786" s="51" t="s">
        <v>284</v>
      </c>
      <c r="F4786" s="51" t="s">
        <v>390</v>
      </c>
      <c r="G4786" s="51" t="s">
        <v>391</v>
      </c>
      <c r="H4786" s="51" t="s">
        <v>392</v>
      </c>
      <c r="I4786" s="51"/>
      <c r="J4786" s="51" t="s">
        <v>1308</v>
      </c>
      <c r="K4786" s="51">
        <v>17.183</v>
      </c>
      <c r="L4786" s="51">
        <v>19.323</v>
      </c>
      <c r="M4786" s="51">
        <v>20.16</v>
      </c>
      <c r="N4786" s="51">
        <v>20.760999999999999</v>
      </c>
      <c r="O4786" s="51">
        <v>23.963000000000001</v>
      </c>
      <c r="P4786" s="51">
        <v>21.59</v>
      </c>
      <c r="Q4786" s="51">
        <v>20.457999999999998</v>
      </c>
      <c r="R4786" s="51">
        <v>21.565000000000001</v>
      </c>
      <c r="S4786" s="51">
        <v>18.36</v>
      </c>
      <c r="T4786" s="51">
        <v>20.013000000000002</v>
      </c>
      <c r="U4786" s="51">
        <v>2018</v>
      </c>
    </row>
    <row r="4787" spans="1:21" ht="15.5">
      <c r="A4787" s="51">
        <v>678</v>
      </c>
      <c r="B4787" s="51" t="s">
        <v>1307</v>
      </c>
      <c r="C4787" s="51" t="s">
        <v>393</v>
      </c>
      <c r="D4787" s="51" t="str">
        <f t="shared" si="74"/>
        <v>NGSD_NGDPMali</v>
      </c>
      <c r="E4787" s="51" t="s">
        <v>284</v>
      </c>
      <c r="F4787" s="51" t="s">
        <v>394</v>
      </c>
      <c r="G4787" s="51" t="s">
        <v>395</v>
      </c>
      <c r="H4787" s="51" t="s">
        <v>392</v>
      </c>
      <c r="I4787" s="51"/>
      <c r="J4787" s="51" t="s">
        <v>1308</v>
      </c>
      <c r="K4787" s="51">
        <v>14.99</v>
      </c>
      <c r="L4787" s="51">
        <v>16.436</v>
      </c>
      <c r="M4787" s="51">
        <v>15.452999999999999</v>
      </c>
      <c r="N4787" s="51">
        <v>15.436999999999999</v>
      </c>
      <c r="O4787" s="51">
        <v>16.721</v>
      </c>
      <c r="P4787" s="51">
        <v>14.305</v>
      </c>
      <c r="Q4787" s="51">
        <v>15.558999999999999</v>
      </c>
      <c r="R4787" s="51">
        <v>16.716999999999999</v>
      </c>
      <c r="S4787" s="51">
        <v>16.317</v>
      </c>
      <c r="T4787" s="51">
        <v>15.867000000000001</v>
      </c>
      <c r="U4787" s="51">
        <v>2018</v>
      </c>
    </row>
    <row r="4788" spans="1:21" ht="15.5">
      <c r="A4788" s="51">
        <v>678</v>
      </c>
      <c r="B4788" s="51" t="s">
        <v>1307</v>
      </c>
      <c r="C4788" s="51" t="s">
        <v>396</v>
      </c>
      <c r="D4788" s="51" t="str">
        <f t="shared" si="74"/>
        <v>PCPIMali</v>
      </c>
      <c r="E4788" s="51" t="s">
        <v>284</v>
      </c>
      <c r="F4788" s="51" t="s">
        <v>397</v>
      </c>
      <c r="G4788" s="51" t="s">
        <v>398</v>
      </c>
      <c r="H4788" s="51" t="s">
        <v>360</v>
      </c>
      <c r="I4788" s="51"/>
      <c r="J4788" s="51" t="s">
        <v>1309</v>
      </c>
      <c r="K4788" s="51">
        <v>141.95599999999999</v>
      </c>
      <c r="L4788" s="51">
        <v>138.57300000000001</v>
      </c>
      <c r="M4788" s="51">
        <v>142.35599999999999</v>
      </c>
      <c r="N4788" s="51">
        <v>144.40899999999999</v>
      </c>
      <c r="O4788" s="51">
        <v>141.809</v>
      </c>
      <c r="P4788" s="51">
        <v>144.31</v>
      </c>
      <c r="Q4788" s="51">
        <v>146.81200000000001</v>
      </c>
      <c r="R4788" s="51">
        <v>142.56299999999999</v>
      </c>
      <c r="S4788" s="51">
        <v>143.45599999999999</v>
      </c>
      <c r="T4788" s="51">
        <v>145.852</v>
      </c>
      <c r="U4788" s="51">
        <v>2018</v>
      </c>
    </row>
    <row r="4789" spans="1:21" ht="15.5">
      <c r="A4789" s="51">
        <v>678</v>
      </c>
      <c r="B4789" s="51" t="s">
        <v>1307</v>
      </c>
      <c r="C4789" s="51" t="s">
        <v>400</v>
      </c>
      <c r="D4789" s="51" t="str">
        <f t="shared" si="74"/>
        <v>PCPIPCHMali</v>
      </c>
      <c r="E4789" s="51" t="s">
        <v>284</v>
      </c>
      <c r="F4789" s="51" t="s">
        <v>397</v>
      </c>
      <c r="G4789" s="51" t="s">
        <v>401</v>
      </c>
      <c r="H4789" s="51" t="s">
        <v>347</v>
      </c>
      <c r="I4789" s="51"/>
      <c r="J4789" s="51" t="s">
        <v>402</v>
      </c>
      <c r="K4789" s="51">
        <v>5.32</v>
      </c>
      <c r="L4789" s="51">
        <v>-2.383</v>
      </c>
      <c r="M4789" s="51">
        <v>2.73</v>
      </c>
      <c r="N4789" s="51">
        <v>1.4419999999999999</v>
      </c>
      <c r="O4789" s="51">
        <v>-1.8</v>
      </c>
      <c r="P4789" s="51">
        <v>1.764</v>
      </c>
      <c r="Q4789" s="51">
        <v>1.734</v>
      </c>
      <c r="R4789" s="51">
        <v>-2.8940000000000001</v>
      </c>
      <c r="S4789" s="51">
        <v>0.627</v>
      </c>
      <c r="T4789" s="51">
        <v>1.67</v>
      </c>
      <c r="U4789" s="51">
        <v>2018</v>
      </c>
    </row>
    <row r="4790" spans="1:21" ht="15.5">
      <c r="A4790" s="51">
        <v>678</v>
      </c>
      <c r="B4790" s="51" t="s">
        <v>1307</v>
      </c>
      <c r="C4790" s="51" t="s">
        <v>403</v>
      </c>
      <c r="D4790" s="51" t="str">
        <f t="shared" si="74"/>
        <v>PCPIEMali</v>
      </c>
      <c r="E4790" s="51" t="s">
        <v>284</v>
      </c>
      <c r="F4790" s="51" t="s">
        <v>404</v>
      </c>
      <c r="G4790" s="51" t="s">
        <v>405</v>
      </c>
      <c r="H4790" s="51" t="s">
        <v>360</v>
      </c>
      <c r="I4790" s="51"/>
      <c r="J4790" s="51" t="s">
        <v>1309</v>
      </c>
      <c r="K4790" s="51">
        <v>139.26900000000001</v>
      </c>
      <c r="L4790" s="51">
        <v>139.26900000000001</v>
      </c>
      <c r="M4790" s="51">
        <v>140.88499999999999</v>
      </c>
      <c r="N4790" s="51">
        <v>142.25299999999999</v>
      </c>
      <c r="O4790" s="51">
        <v>141.13399999999999</v>
      </c>
      <c r="P4790" s="51">
        <v>142.66399999999999</v>
      </c>
      <c r="Q4790" s="51">
        <v>144.023</v>
      </c>
      <c r="R4790" s="51">
        <v>139.22499999999999</v>
      </c>
      <c r="S4790" s="51">
        <v>140.143</v>
      </c>
      <c r="T4790" s="51">
        <v>142.48400000000001</v>
      </c>
      <c r="U4790" s="51">
        <v>2018</v>
      </c>
    </row>
    <row r="4791" spans="1:21" ht="15.5">
      <c r="A4791" s="51">
        <v>678</v>
      </c>
      <c r="B4791" s="51" t="s">
        <v>1307</v>
      </c>
      <c r="C4791" s="51" t="s">
        <v>406</v>
      </c>
      <c r="D4791" s="51" t="str">
        <f t="shared" si="74"/>
        <v>PCPIEPCHMali</v>
      </c>
      <c r="E4791" s="51" t="s">
        <v>284</v>
      </c>
      <c r="F4791" s="51" t="s">
        <v>404</v>
      </c>
      <c r="G4791" s="51" t="s">
        <v>407</v>
      </c>
      <c r="H4791" s="51" t="s">
        <v>347</v>
      </c>
      <c r="I4791" s="51"/>
      <c r="J4791" s="51" t="s">
        <v>408</v>
      </c>
      <c r="K4791" s="51">
        <v>2.3769999999999998</v>
      </c>
      <c r="L4791" s="51">
        <v>0</v>
      </c>
      <c r="M4791" s="51">
        <v>1.161</v>
      </c>
      <c r="N4791" s="51">
        <v>0.97099999999999997</v>
      </c>
      <c r="O4791" s="51">
        <v>-0.78700000000000003</v>
      </c>
      <c r="P4791" s="51">
        <v>1.0840000000000001</v>
      </c>
      <c r="Q4791" s="51">
        <v>0.95299999999999996</v>
      </c>
      <c r="R4791" s="51">
        <v>-3.3319999999999999</v>
      </c>
      <c r="S4791" s="51">
        <v>0.66</v>
      </c>
      <c r="T4791" s="51">
        <v>1.67</v>
      </c>
      <c r="U4791" s="51">
        <v>2018</v>
      </c>
    </row>
    <row r="4792" spans="1:21" ht="15.5">
      <c r="A4792" s="51">
        <v>678</v>
      </c>
      <c r="B4792" s="51" t="s">
        <v>1307</v>
      </c>
      <c r="C4792" s="51" t="s">
        <v>409</v>
      </c>
      <c r="D4792" s="51" t="str">
        <f t="shared" si="74"/>
        <v>FLIBOR6Mali</v>
      </c>
      <c r="E4792" s="51" t="s">
        <v>284</v>
      </c>
      <c r="F4792" s="51" t="s">
        <v>410</v>
      </c>
      <c r="G4792" s="51"/>
      <c r="H4792" s="51" t="s">
        <v>384</v>
      </c>
      <c r="I4792" s="51"/>
      <c r="J4792" s="51"/>
      <c r="K4792" s="51"/>
      <c r="L4792" s="51"/>
      <c r="M4792" s="51"/>
      <c r="N4792" s="51"/>
      <c r="O4792" s="51"/>
      <c r="P4792" s="51"/>
      <c r="Q4792" s="51"/>
      <c r="R4792" s="51"/>
      <c r="S4792" s="51"/>
      <c r="T4792" s="51"/>
      <c r="U4792" s="51"/>
    </row>
    <row r="4793" spans="1:21" ht="15.5">
      <c r="A4793" s="51">
        <v>678</v>
      </c>
      <c r="B4793" s="51" t="s">
        <v>1307</v>
      </c>
      <c r="C4793" s="51" t="s">
        <v>411</v>
      </c>
      <c r="D4793" s="51" t="str">
        <f t="shared" si="74"/>
        <v>TM_RPCHMali</v>
      </c>
      <c r="E4793" s="51" t="s">
        <v>284</v>
      </c>
      <c r="F4793" s="51" t="s">
        <v>412</v>
      </c>
      <c r="G4793" s="51" t="s">
        <v>413</v>
      </c>
      <c r="H4793" s="51" t="s">
        <v>347</v>
      </c>
      <c r="I4793" s="51"/>
      <c r="J4793" s="51" t="s">
        <v>1310</v>
      </c>
      <c r="K4793" s="51">
        <v>4.0529999999999999</v>
      </c>
      <c r="L4793" s="51">
        <v>25.928999999999998</v>
      </c>
      <c r="M4793" s="51">
        <v>10.721</v>
      </c>
      <c r="N4793" s="51">
        <v>46.53</v>
      </c>
      <c r="O4793" s="51">
        <v>15.85</v>
      </c>
      <c r="P4793" s="51">
        <v>-20.620999999999999</v>
      </c>
      <c r="Q4793" s="51">
        <v>-12.286</v>
      </c>
      <c r="R4793" s="51">
        <v>8.0009999999999994</v>
      </c>
      <c r="S4793" s="51">
        <v>-3.9359999999999999</v>
      </c>
      <c r="T4793" s="51">
        <v>4.6820000000000004</v>
      </c>
      <c r="U4793" s="51">
        <v>2018</v>
      </c>
    </row>
    <row r="4794" spans="1:21" ht="15.5">
      <c r="A4794" s="51">
        <v>678</v>
      </c>
      <c r="B4794" s="51" t="s">
        <v>1307</v>
      </c>
      <c r="C4794" s="51" t="s">
        <v>415</v>
      </c>
      <c r="D4794" s="51" t="str">
        <f t="shared" si="74"/>
        <v>TMG_RPCHMali</v>
      </c>
      <c r="E4794" s="51" t="s">
        <v>284</v>
      </c>
      <c r="F4794" s="51" t="s">
        <v>416</v>
      </c>
      <c r="G4794" s="51" t="s">
        <v>417</v>
      </c>
      <c r="H4794" s="51" t="s">
        <v>347</v>
      </c>
      <c r="I4794" s="51"/>
      <c r="J4794" s="51" t="s">
        <v>1310</v>
      </c>
      <c r="K4794" s="51">
        <v>7.5430000000000001</v>
      </c>
      <c r="L4794" s="51">
        <v>1.9930000000000001</v>
      </c>
      <c r="M4794" s="51">
        <v>12.561</v>
      </c>
      <c r="N4794" s="51">
        <v>49.866</v>
      </c>
      <c r="O4794" s="51">
        <v>13.335000000000001</v>
      </c>
      <c r="P4794" s="51">
        <v>-14.183</v>
      </c>
      <c r="Q4794" s="51">
        <v>-12.071999999999999</v>
      </c>
      <c r="R4794" s="51">
        <v>10.134</v>
      </c>
      <c r="S4794" s="51">
        <v>-6.4109999999999996</v>
      </c>
      <c r="T4794" s="51">
        <v>6.6950000000000003</v>
      </c>
      <c r="U4794" s="51">
        <v>2018</v>
      </c>
    </row>
    <row r="4795" spans="1:21" ht="15.5">
      <c r="A4795" s="51">
        <v>678</v>
      </c>
      <c r="B4795" s="51" t="s">
        <v>1307</v>
      </c>
      <c r="C4795" s="51" t="s">
        <v>418</v>
      </c>
      <c r="D4795" s="51" t="str">
        <f t="shared" si="74"/>
        <v>TX_RPCHMali</v>
      </c>
      <c r="E4795" s="51" t="s">
        <v>284</v>
      </c>
      <c r="F4795" s="51" t="s">
        <v>419</v>
      </c>
      <c r="G4795" s="51" t="s">
        <v>420</v>
      </c>
      <c r="H4795" s="51" t="s">
        <v>347</v>
      </c>
      <c r="I4795" s="51"/>
      <c r="J4795" s="51" t="s">
        <v>1310</v>
      </c>
      <c r="K4795" s="51">
        <v>9.0129999999999999</v>
      </c>
      <c r="L4795" s="51">
        <v>10.268000000000001</v>
      </c>
      <c r="M4795" s="51">
        <v>-1.704</v>
      </c>
      <c r="N4795" s="51">
        <v>31.236999999999998</v>
      </c>
      <c r="O4795" s="51">
        <v>-3.8620000000000001</v>
      </c>
      <c r="P4795" s="51">
        <v>13.646000000000001</v>
      </c>
      <c r="Q4795" s="51">
        <v>-2.4910000000000001</v>
      </c>
      <c r="R4795" s="51">
        <v>-1.149</v>
      </c>
      <c r="S4795" s="51">
        <v>-11.222</v>
      </c>
      <c r="T4795" s="51">
        <v>-3.9870000000000001</v>
      </c>
      <c r="U4795" s="51">
        <v>2018</v>
      </c>
    </row>
    <row r="4796" spans="1:21" ht="15.5">
      <c r="A4796" s="51">
        <v>678</v>
      </c>
      <c r="B4796" s="51" t="s">
        <v>1307</v>
      </c>
      <c r="C4796" s="51" t="s">
        <v>421</v>
      </c>
      <c r="D4796" s="51" t="str">
        <f t="shared" si="74"/>
        <v>TXG_RPCHMali</v>
      </c>
      <c r="E4796" s="51" t="s">
        <v>284</v>
      </c>
      <c r="F4796" s="51" t="s">
        <v>422</v>
      </c>
      <c r="G4796" s="51" t="s">
        <v>423</v>
      </c>
      <c r="H4796" s="51" t="s">
        <v>347</v>
      </c>
      <c r="I4796" s="51"/>
      <c r="J4796" s="51" t="s">
        <v>1310</v>
      </c>
      <c r="K4796" s="51">
        <v>14.682</v>
      </c>
      <c r="L4796" s="51">
        <v>6.85</v>
      </c>
      <c r="M4796" s="51">
        <v>-2.8719999999999999</v>
      </c>
      <c r="N4796" s="51">
        <v>31.885000000000002</v>
      </c>
      <c r="O4796" s="51">
        <v>-4.1619999999999999</v>
      </c>
      <c r="P4796" s="51">
        <v>11.1</v>
      </c>
      <c r="Q4796" s="51">
        <v>-0.65</v>
      </c>
      <c r="R4796" s="51">
        <v>-6.2E-2</v>
      </c>
      <c r="S4796" s="51">
        <v>-9.8580000000000005</v>
      </c>
      <c r="T4796" s="51">
        <v>-4.9790000000000001</v>
      </c>
      <c r="U4796" s="51">
        <v>2018</v>
      </c>
    </row>
    <row r="4797" spans="1:21" ht="15.5">
      <c r="A4797" s="51">
        <v>678</v>
      </c>
      <c r="B4797" s="51" t="s">
        <v>1307</v>
      </c>
      <c r="C4797" s="51" t="s">
        <v>424</v>
      </c>
      <c r="D4797" s="51" t="str">
        <f t="shared" si="74"/>
        <v>LURMali</v>
      </c>
      <c r="E4797" s="51" t="s">
        <v>284</v>
      </c>
      <c r="F4797" s="51" t="s">
        <v>425</v>
      </c>
      <c r="G4797" s="51" t="s">
        <v>426</v>
      </c>
      <c r="H4797" s="51" t="s">
        <v>427</v>
      </c>
      <c r="I4797" s="51"/>
      <c r="J4797" s="51"/>
      <c r="K4797" s="51"/>
      <c r="L4797" s="51"/>
      <c r="M4797" s="51"/>
      <c r="N4797" s="51"/>
      <c r="O4797" s="51"/>
      <c r="P4797" s="51"/>
      <c r="Q4797" s="51"/>
      <c r="R4797" s="51"/>
      <c r="S4797" s="51"/>
      <c r="T4797" s="51"/>
      <c r="U4797" s="51"/>
    </row>
    <row r="4798" spans="1:21" ht="15.5">
      <c r="A4798" s="51">
        <v>678</v>
      </c>
      <c r="B4798" s="51" t="s">
        <v>1307</v>
      </c>
      <c r="C4798" s="51" t="s">
        <v>428</v>
      </c>
      <c r="D4798" s="51" t="str">
        <f t="shared" si="74"/>
        <v>LEMali</v>
      </c>
      <c r="E4798" s="51" t="s">
        <v>284</v>
      </c>
      <c r="F4798" s="51" t="s">
        <v>429</v>
      </c>
      <c r="G4798" s="51" t="s">
        <v>430</v>
      </c>
      <c r="H4798" s="51" t="s">
        <v>431</v>
      </c>
      <c r="I4798" s="51" t="s">
        <v>432</v>
      </c>
      <c r="J4798" s="51"/>
      <c r="K4798" s="51"/>
      <c r="L4798" s="51"/>
      <c r="M4798" s="51"/>
      <c r="N4798" s="51"/>
      <c r="O4798" s="51"/>
      <c r="P4798" s="51"/>
      <c r="Q4798" s="51"/>
      <c r="R4798" s="51"/>
      <c r="S4798" s="51"/>
      <c r="T4798" s="51"/>
      <c r="U4798" s="51"/>
    </row>
    <row r="4799" spans="1:21" ht="15.5">
      <c r="A4799" s="51">
        <v>678</v>
      </c>
      <c r="B4799" s="51" t="s">
        <v>1307</v>
      </c>
      <c r="C4799" s="51" t="s">
        <v>433</v>
      </c>
      <c r="D4799" s="51" t="str">
        <f t="shared" si="74"/>
        <v>LPMali</v>
      </c>
      <c r="E4799" s="51" t="s">
        <v>284</v>
      </c>
      <c r="F4799" s="51" t="s">
        <v>434</v>
      </c>
      <c r="G4799" s="51" t="s">
        <v>435</v>
      </c>
      <c r="H4799" s="51" t="s">
        <v>431</v>
      </c>
      <c r="I4799" s="51" t="s">
        <v>432</v>
      </c>
      <c r="J4799" s="51" t="s">
        <v>1311</v>
      </c>
      <c r="K4799" s="51">
        <v>15.515000000000001</v>
      </c>
      <c r="L4799" s="51">
        <v>15.978999999999999</v>
      </c>
      <c r="M4799" s="51">
        <v>16.45</v>
      </c>
      <c r="N4799" s="51">
        <v>16.934000000000001</v>
      </c>
      <c r="O4799" s="51">
        <v>17.439</v>
      </c>
      <c r="P4799" s="51">
        <v>17.965</v>
      </c>
      <c r="Q4799" s="51">
        <v>18.512</v>
      </c>
      <c r="R4799" s="51">
        <v>19.077999999999999</v>
      </c>
      <c r="S4799" s="51">
        <v>19.658000000000001</v>
      </c>
      <c r="T4799" s="51">
        <v>20.248999999999999</v>
      </c>
      <c r="U4799" s="51">
        <v>2017</v>
      </c>
    </row>
    <row r="4800" spans="1:21" ht="15.5">
      <c r="A4800" s="51">
        <v>678</v>
      </c>
      <c r="B4800" s="51" t="s">
        <v>1307</v>
      </c>
      <c r="C4800" s="51" t="s">
        <v>437</v>
      </c>
      <c r="D4800" s="51" t="str">
        <f t="shared" si="74"/>
        <v>GGRMali</v>
      </c>
      <c r="E4800" s="51" t="s">
        <v>284</v>
      </c>
      <c r="F4800" s="51" t="s">
        <v>438</v>
      </c>
      <c r="G4800" s="51" t="s">
        <v>439</v>
      </c>
      <c r="H4800" s="51" t="s">
        <v>342</v>
      </c>
      <c r="I4800" s="51" t="s">
        <v>343</v>
      </c>
      <c r="J4800" s="51" t="s">
        <v>1312</v>
      </c>
      <c r="K4800" s="51">
        <v>925.84299999999996</v>
      </c>
      <c r="L4800" s="51">
        <v>1137.22</v>
      </c>
      <c r="M4800" s="51">
        <v>1215.1199999999999</v>
      </c>
      <c r="N4800" s="51">
        <v>1481.12</v>
      </c>
      <c r="O4800" s="51">
        <v>1522.19</v>
      </c>
      <c r="P4800" s="51">
        <v>1789.71</v>
      </c>
      <c r="Q4800" s="51">
        <v>1475.9</v>
      </c>
      <c r="R4800" s="51">
        <v>2173.3000000000002</v>
      </c>
      <c r="S4800" s="51">
        <v>2024.73</v>
      </c>
      <c r="T4800" s="51">
        <v>2340.7800000000002</v>
      </c>
      <c r="U4800" s="51">
        <v>2018</v>
      </c>
    </row>
    <row r="4801" spans="1:21" ht="15.5">
      <c r="A4801" s="51">
        <v>678</v>
      </c>
      <c r="B4801" s="51" t="s">
        <v>1307</v>
      </c>
      <c r="C4801" s="51" t="s">
        <v>441</v>
      </c>
      <c r="D4801" s="51" t="str">
        <f t="shared" si="74"/>
        <v>GGR_NGDPMali</v>
      </c>
      <c r="E4801" s="51" t="s">
        <v>284</v>
      </c>
      <c r="F4801" s="51" t="s">
        <v>438</v>
      </c>
      <c r="G4801" s="51" t="s">
        <v>439</v>
      </c>
      <c r="H4801" s="51" t="s">
        <v>392</v>
      </c>
      <c r="I4801" s="51"/>
      <c r="J4801" s="51" t="s">
        <v>442</v>
      </c>
      <c r="K4801" s="51">
        <v>14.574999999999999</v>
      </c>
      <c r="L4801" s="51">
        <v>17.387</v>
      </c>
      <c r="M4801" s="51">
        <v>17.131</v>
      </c>
      <c r="N4801" s="51">
        <v>19.117000000000001</v>
      </c>
      <c r="O4801" s="51">
        <v>18.312999999999999</v>
      </c>
      <c r="P4801" s="51">
        <v>20.059000000000001</v>
      </c>
      <c r="Q4801" s="51">
        <v>15.565</v>
      </c>
      <c r="R4801" s="51">
        <v>21.431999999999999</v>
      </c>
      <c r="S4801" s="51">
        <v>19.972000000000001</v>
      </c>
      <c r="T4801" s="51">
        <v>21.835999999999999</v>
      </c>
      <c r="U4801" s="51">
        <v>2018</v>
      </c>
    </row>
    <row r="4802" spans="1:21" ht="15.5">
      <c r="A4802" s="51">
        <v>678</v>
      </c>
      <c r="B4802" s="51" t="s">
        <v>1307</v>
      </c>
      <c r="C4802" s="51" t="s">
        <v>443</v>
      </c>
      <c r="D4802" s="51" t="str">
        <f t="shared" si="74"/>
        <v>GGXMali</v>
      </c>
      <c r="E4802" s="51" t="s">
        <v>284</v>
      </c>
      <c r="F4802" s="51" t="s">
        <v>444</v>
      </c>
      <c r="G4802" s="51" t="s">
        <v>445</v>
      </c>
      <c r="H4802" s="51" t="s">
        <v>342</v>
      </c>
      <c r="I4802" s="51" t="s">
        <v>343</v>
      </c>
      <c r="J4802" s="51" t="s">
        <v>1312</v>
      </c>
      <c r="K4802" s="51">
        <v>986.59100000000001</v>
      </c>
      <c r="L4802" s="51">
        <v>1292.3599999999999</v>
      </c>
      <c r="M4802" s="51">
        <v>1419.86</v>
      </c>
      <c r="N4802" s="51">
        <v>1622.27</v>
      </c>
      <c r="O4802" s="51">
        <v>1850.1</v>
      </c>
      <c r="P4802" s="51">
        <v>2045.03</v>
      </c>
      <c r="Q4802" s="51">
        <v>1925.54</v>
      </c>
      <c r="R4802" s="51">
        <v>2343.8000000000002</v>
      </c>
      <c r="S4802" s="51">
        <v>2582.3200000000002</v>
      </c>
      <c r="T4802" s="51">
        <v>2930.37</v>
      </c>
      <c r="U4802" s="51">
        <v>2018</v>
      </c>
    </row>
    <row r="4803" spans="1:21" ht="15.5">
      <c r="A4803" s="51">
        <v>678</v>
      </c>
      <c r="B4803" s="51" t="s">
        <v>1307</v>
      </c>
      <c r="C4803" s="51" t="s">
        <v>446</v>
      </c>
      <c r="D4803" s="51" t="str">
        <f t="shared" ref="D4803:D4866" si="75">C4803&amp;E4803</f>
        <v>GGX_NGDPMali</v>
      </c>
      <c r="E4803" s="51" t="s">
        <v>284</v>
      </c>
      <c r="F4803" s="51" t="s">
        <v>444</v>
      </c>
      <c r="G4803" s="51" t="s">
        <v>445</v>
      </c>
      <c r="H4803" s="51" t="s">
        <v>392</v>
      </c>
      <c r="I4803" s="51"/>
      <c r="J4803" s="51" t="s">
        <v>447</v>
      </c>
      <c r="K4803" s="51">
        <v>15.531000000000001</v>
      </c>
      <c r="L4803" s="51">
        <v>19.759</v>
      </c>
      <c r="M4803" s="51">
        <v>20.018000000000001</v>
      </c>
      <c r="N4803" s="51">
        <v>20.939</v>
      </c>
      <c r="O4803" s="51">
        <v>22.257999999999999</v>
      </c>
      <c r="P4803" s="51">
        <v>22.920999999999999</v>
      </c>
      <c r="Q4803" s="51">
        <v>20.306999999999999</v>
      </c>
      <c r="R4803" s="51">
        <v>23.114000000000001</v>
      </c>
      <c r="S4803" s="51">
        <v>25.472000000000001</v>
      </c>
      <c r="T4803" s="51">
        <v>27.335999999999999</v>
      </c>
      <c r="U4803" s="51">
        <v>2018</v>
      </c>
    </row>
    <row r="4804" spans="1:21" ht="15.5">
      <c r="A4804" s="51">
        <v>678</v>
      </c>
      <c r="B4804" s="51" t="s">
        <v>1307</v>
      </c>
      <c r="C4804" s="51" t="s">
        <v>448</v>
      </c>
      <c r="D4804" s="51" t="str">
        <f t="shared" si="75"/>
        <v>GGXCNLMali</v>
      </c>
      <c r="E4804" s="51" t="s">
        <v>284</v>
      </c>
      <c r="F4804" s="51" t="s">
        <v>449</v>
      </c>
      <c r="G4804" s="51" t="s">
        <v>450</v>
      </c>
      <c r="H4804" s="51" t="s">
        <v>342</v>
      </c>
      <c r="I4804" s="51" t="s">
        <v>343</v>
      </c>
      <c r="J4804" s="51" t="s">
        <v>1312</v>
      </c>
      <c r="K4804" s="51">
        <v>-60.747999999999998</v>
      </c>
      <c r="L4804" s="51">
        <v>-155.142</v>
      </c>
      <c r="M4804" s="51">
        <v>-204.73699999999999</v>
      </c>
      <c r="N4804" s="51">
        <v>-141.13999999999999</v>
      </c>
      <c r="O4804" s="51">
        <v>-327.911</v>
      </c>
      <c r="P4804" s="51">
        <v>-255.31399999999999</v>
      </c>
      <c r="Q4804" s="51">
        <v>-449.64</v>
      </c>
      <c r="R4804" s="51">
        <v>-170.5</v>
      </c>
      <c r="S4804" s="51">
        <v>-557.59199999999998</v>
      </c>
      <c r="T4804" s="51">
        <v>-589.59500000000003</v>
      </c>
      <c r="U4804" s="51">
        <v>2018</v>
      </c>
    </row>
    <row r="4805" spans="1:21" ht="15.5">
      <c r="A4805" s="51">
        <v>678</v>
      </c>
      <c r="B4805" s="51" t="s">
        <v>1307</v>
      </c>
      <c r="C4805" s="51" t="s">
        <v>451</v>
      </c>
      <c r="D4805" s="51" t="str">
        <f t="shared" si="75"/>
        <v>GGXCNL_NGDPMali</v>
      </c>
      <c r="E4805" s="51" t="s">
        <v>284</v>
      </c>
      <c r="F4805" s="51" t="s">
        <v>449</v>
      </c>
      <c r="G4805" s="51" t="s">
        <v>450</v>
      </c>
      <c r="H4805" s="51" t="s">
        <v>392</v>
      </c>
      <c r="I4805" s="51"/>
      <c r="J4805" s="51" t="s">
        <v>452</v>
      </c>
      <c r="K4805" s="51">
        <v>-0.95599999999999996</v>
      </c>
      <c r="L4805" s="51">
        <v>-2.3719999999999999</v>
      </c>
      <c r="M4805" s="51">
        <v>-2.8860000000000001</v>
      </c>
      <c r="N4805" s="51">
        <v>-1.8220000000000001</v>
      </c>
      <c r="O4805" s="51">
        <v>-3.9449999999999998</v>
      </c>
      <c r="P4805" s="51">
        <v>-2.8620000000000001</v>
      </c>
      <c r="Q4805" s="51">
        <v>-4.742</v>
      </c>
      <c r="R4805" s="51">
        <v>-1.681</v>
      </c>
      <c r="S4805" s="51">
        <v>-5.5</v>
      </c>
      <c r="T4805" s="51">
        <v>-5.5</v>
      </c>
      <c r="U4805" s="51">
        <v>2018</v>
      </c>
    </row>
    <row r="4806" spans="1:21" ht="15.5">
      <c r="A4806" s="51">
        <v>678</v>
      </c>
      <c r="B4806" s="51" t="s">
        <v>1307</v>
      </c>
      <c r="C4806" s="51" t="s">
        <v>453</v>
      </c>
      <c r="D4806" s="51" t="str">
        <f t="shared" si="75"/>
        <v>GGSBMali</v>
      </c>
      <c r="E4806" s="51" t="s">
        <v>284</v>
      </c>
      <c r="F4806" s="51" t="s">
        <v>454</v>
      </c>
      <c r="G4806" s="51" t="s">
        <v>455</v>
      </c>
      <c r="H4806" s="51" t="s">
        <v>342</v>
      </c>
      <c r="I4806" s="51" t="s">
        <v>343</v>
      </c>
      <c r="J4806" s="51"/>
      <c r="K4806" s="51"/>
      <c r="L4806" s="51"/>
      <c r="M4806" s="51"/>
      <c r="N4806" s="51"/>
      <c r="O4806" s="51"/>
      <c r="P4806" s="51"/>
      <c r="Q4806" s="51"/>
      <c r="R4806" s="51"/>
      <c r="S4806" s="51"/>
      <c r="T4806" s="51"/>
      <c r="U4806" s="51"/>
    </row>
    <row r="4807" spans="1:21" ht="15.5">
      <c r="A4807" s="51">
        <v>678</v>
      </c>
      <c r="B4807" s="51" t="s">
        <v>1307</v>
      </c>
      <c r="C4807" s="51" t="s">
        <v>456</v>
      </c>
      <c r="D4807" s="51" t="str">
        <f t="shared" si="75"/>
        <v>GGSB_NPGDPMali</v>
      </c>
      <c r="E4807" s="51" t="s">
        <v>284</v>
      </c>
      <c r="F4807" s="51" t="s">
        <v>454</v>
      </c>
      <c r="G4807" s="51" t="s">
        <v>455</v>
      </c>
      <c r="H4807" s="51" t="s">
        <v>380</v>
      </c>
      <c r="I4807" s="51"/>
      <c r="J4807" s="51"/>
      <c r="K4807" s="51"/>
      <c r="L4807" s="51"/>
      <c r="M4807" s="51"/>
      <c r="N4807" s="51"/>
      <c r="O4807" s="51"/>
      <c r="P4807" s="51"/>
      <c r="Q4807" s="51"/>
      <c r="R4807" s="51"/>
      <c r="S4807" s="51"/>
      <c r="T4807" s="51"/>
      <c r="U4807" s="51"/>
    </row>
    <row r="4808" spans="1:21" ht="15.5">
      <c r="A4808" s="51">
        <v>678</v>
      </c>
      <c r="B4808" s="51" t="s">
        <v>1307</v>
      </c>
      <c r="C4808" s="51" t="s">
        <v>457</v>
      </c>
      <c r="D4808" s="51" t="str">
        <f t="shared" si="75"/>
        <v>GGXONLBMali</v>
      </c>
      <c r="E4808" s="51" t="s">
        <v>284</v>
      </c>
      <c r="F4808" s="51" t="s">
        <v>458</v>
      </c>
      <c r="G4808" s="51" t="s">
        <v>459</v>
      </c>
      <c r="H4808" s="51" t="s">
        <v>342</v>
      </c>
      <c r="I4808" s="51" t="s">
        <v>343</v>
      </c>
      <c r="J4808" s="51" t="s">
        <v>1312</v>
      </c>
      <c r="K4808" s="51">
        <v>-27.878</v>
      </c>
      <c r="L4808" s="51">
        <v>-122.742</v>
      </c>
      <c r="M4808" s="51">
        <v>-163.005</v>
      </c>
      <c r="N4808" s="51">
        <v>-95.234999999999999</v>
      </c>
      <c r="O4808" s="51">
        <v>-271.81400000000002</v>
      </c>
      <c r="P4808" s="51">
        <v>-180.91399999999999</v>
      </c>
      <c r="Q4808" s="51">
        <v>-365.666</v>
      </c>
      <c r="R4808" s="51">
        <v>-66.400000000000006</v>
      </c>
      <c r="S4808" s="51">
        <v>-436.79199999999997</v>
      </c>
      <c r="T4808" s="51">
        <v>-448.39499999999998</v>
      </c>
      <c r="U4808" s="51">
        <v>2018</v>
      </c>
    </row>
    <row r="4809" spans="1:21" ht="15.5">
      <c r="A4809" s="51">
        <v>678</v>
      </c>
      <c r="B4809" s="51" t="s">
        <v>1307</v>
      </c>
      <c r="C4809" s="51" t="s">
        <v>460</v>
      </c>
      <c r="D4809" s="51" t="str">
        <f t="shared" si="75"/>
        <v>GGXONLB_NGDPMali</v>
      </c>
      <c r="E4809" s="51" t="s">
        <v>284</v>
      </c>
      <c r="F4809" s="51" t="s">
        <v>458</v>
      </c>
      <c r="G4809" s="51" t="s">
        <v>459</v>
      </c>
      <c r="H4809" s="51" t="s">
        <v>392</v>
      </c>
      <c r="I4809" s="51"/>
      <c r="J4809" s="51" t="s">
        <v>461</v>
      </c>
      <c r="K4809" s="51">
        <v>-0.439</v>
      </c>
      <c r="L4809" s="51">
        <v>-1.877</v>
      </c>
      <c r="M4809" s="51">
        <v>-2.298</v>
      </c>
      <c r="N4809" s="51">
        <v>-1.2290000000000001</v>
      </c>
      <c r="O4809" s="51">
        <v>-3.27</v>
      </c>
      <c r="P4809" s="51">
        <v>-2.028</v>
      </c>
      <c r="Q4809" s="51">
        <v>-3.8559999999999999</v>
      </c>
      <c r="R4809" s="51">
        <v>-0.65500000000000003</v>
      </c>
      <c r="S4809" s="51">
        <v>-4.3079999999999998</v>
      </c>
      <c r="T4809" s="51">
        <v>-4.1829999999999998</v>
      </c>
      <c r="U4809" s="51">
        <v>2018</v>
      </c>
    </row>
    <row r="4810" spans="1:21" ht="15.5">
      <c r="A4810" s="51">
        <v>678</v>
      </c>
      <c r="B4810" s="51" t="s">
        <v>1307</v>
      </c>
      <c r="C4810" s="51" t="s">
        <v>462</v>
      </c>
      <c r="D4810" s="51" t="str">
        <f t="shared" si="75"/>
        <v>GGXWDNMali</v>
      </c>
      <c r="E4810" s="51" t="s">
        <v>284</v>
      </c>
      <c r="F4810" s="51" t="s">
        <v>463</v>
      </c>
      <c r="G4810" s="51" t="s">
        <v>464</v>
      </c>
      <c r="H4810" s="51" t="s">
        <v>342</v>
      </c>
      <c r="I4810" s="51" t="s">
        <v>343</v>
      </c>
      <c r="J4810" s="51" t="s">
        <v>1312</v>
      </c>
      <c r="K4810" s="51">
        <v>1354.88</v>
      </c>
      <c r="L4810" s="51">
        <v>1322.37</v>
      </c>
      <c r="M4810" s="51">
        <v>1415.84</v>
      </c>
      <c r="N4810" s="51">
        <v>1793.91</v>
      </c>
      <c r="O4810" s="51">
        <v>2484.88</v>
      </c>
      <c r="P4810" s="51">
        <v>2729.29</v>
      </c>
      <c r="Q4810" s="51">
        <v>3098.34</v>
      </c>
      <c r="R4810" s="51">
        <v>3481.64</v>
      </c>
      <c r="S4810" s="51">
        <v>2963.61</v>
      </c>
      <c r="T4810" s="51">
        <v>2742.4</v>
      </c>
      <c r="U4810" s="51">
        <v>2018</v>
      </c>
    </row>
    <row r="4811" spans="1:21" ht="15.5">
      <c r="A4811" s="51">
        <v>678</v>
      </c>
      <c r="B4811" s="51" t="s">
        <v>1307</v>
      </c>
      <c r="C4811" s="51" t="s">
        <v>465</v>
      </c>
      <c r="D4811" s="51" t="str">
        <f t="shared" si="75"/>
        <v>GGXWDN_NGDPMali</v>
      </c>
      <c r="E4811" s="51" t="s">
        <v>284</v>
      </c>
      <c r="F4811" s="51" t="s">
        <v>463</v>
      </c>
      <c r="G4811" s="51" t="s">
        <v>464</v>
      </c>
      <c r="H4811" s="51" t="s">
        <v>392</v>
      </c>
      <c r="I4811" s="51"/>
      <c r="J4811" s="51" t="s">
        <v>487</v>
      </c>
      <c r="K4811" s="51">
        <v>21.329000000000001</v>
      </c>
      <c r="L4811" s="51">
        <v>20.218</v>
      </c>
      <c r="M4811" s="51">
        <v>19.960999999999999</v>
      </c>
      <c r="N4811" s="51">
        <v>23.154</v>
      </c>
      <c r="O4811" s="51">
        <v>29.895</v>
      </c>
      <c r="P4811" s="51">
        <v>30.59</v>
      </c>
      <c r="Q4811" s="51">
        <v>32.676000000000002</v>
      </c>
      <c r="R4811" s="51">
        <v>34.335000000000001</v>
      </c>
      <c r="S4811" s="51">
        <v>29.233000000000001</v>
      </c>
      <c r="T4811" s="51">
        <v>25.582000000000001</v>
      </c>
      <c r="U4811" s="51">
        <v>2018</v>
      </c>
    </row>
    <row r="4812" spans="1:21" ht="15.5">
      <c r="A4812" s="51">
        <v>678</v>
      </c>
      <c r="B4812" s="51" t="s">
        <v>1307</v>
      </c>
      <c r="C4812" s="51" t="s">
        <v>466</v>
      </c>
      <c r="D4812" s="51" t="str">
        <f t="shared" si="75"/>
        <v>GGXWDGMali</v>
      </c>
      <c r="E4812" s="51" t="s">
        <v>284</v>
      </c>
      <c r="F4812" s="51" t="s">
        <v>467</v>
      </c>
      <c r="G4812" s="51" t="s">
        <v>468</v>
      </c>
      <c r="H4812" s="51" t="s">
        <v>342</v>
      </c>
      <c r="I4812" s="51" t="s">
        <v>343</v>
      </c>
      <c r="J4812" s="51" t="s">
        <v>1312</v>
      </c>
      <c r="K4812" s="51">
        <v>1612.86</v>
      </c>
      <c r="L4812" s="51">
        <v>1725.52</v>
      </c>
      <c r="M4812" s="51">
        <v>1929.99</v>
      </c>
      <c r="N4812" s="51">
        <v>2375.9499999999998</v>
      </c>
      <c r="O4812" s="51">
        <v>2986.45</v>
      </c>
      <c r="P4812" s="51">
        <v>3165.24</v>
      </c>
      <c r="Q4812" s="51">
        <v>3424.08</v>
      </c>
      <c r="R4812" s="51">
        <v>4106.01</v>
      </c>
      <c r="S4812" s="51">
        <v>4475.91</v>
      </c>
      <c r="T4812" s="51">
        <v>4945.1499999999996</v>
      </c>
      <c r="U4812" s="51">
        <v>2018</v>
      </c>
    </row>
    <row r="4813" spans="1:21" ht="15.5">
      <c r="A4813" s="51">
        <v>678</v>
      </c>
      <c r="B4813" s="51" t="s">
        <v>1307</v>
      </c>
      <c r="C4813" s="51" t="s">
        <v>469</v>
      </c>
      <c r="D4813" s="51" t="str">
        <f t="shared" si="75"/>
        <v>GGXWDG_NGDPMali</v>
      </c>
      <c r="E4813" s="51" t="s">
        <v>284</v>
      </c>
      <c r="F4813" s="51" t="s">
        <v>467</v>
      </c>
      <c r="G4813" s="51" t="s">
        <v>468</v>
      </c>
      <c r="H4813" s="51" t="s">
        <v>392</v>
      </c>
      <c r="I4813" s="51"/>
      <c r="J4813" s="51" t="s">
        <v>470</v>
      </c>
      <c r="K4813" s="51">
        <v>25.39</v>
      </c>
      <c r="L4813" s="51">
        <v>26.382000000000001</v>
      </c>
      <c r="M4813" s="51">
        <v>27.21</v>
      </c>
      <c r="N4813" s="51">
        <v>30.666</v>
      </c>
      <c r="O4813" s="51">
        <v>35.93</v>
      </c>
      <c r="P4813" s="51">
        <v>35.476999999999997</v>
      </c>
      <c r="Q4813" s="51">
        <v>36.112000000000002</v>
      </c>
      <c r="R4813" s="51">
        <v>40.491999999999997</v>
      </c>
      <c r="S4813" s="51">
        <v>44.15</v>
      </c>
      <c r="T4813" s="51">
        <v>46.131</v>
      </c>
      <c r="U4813" s="51">
        <v>2018</v>
      </c>
    </row>
    <row r="4814" spans="1:21" ht="15.5">
      <c r="A4814" s="51">
        <v>678</v>
      </c>
      <c r="B4814" s="51" t="s">
        <v>1307</v>
      </c>
      <c r="C4814" s="51" t="s">
        <v>471</v>
      </c>
      <c r="D4814" s="51" t="str">
        <f t="shared" si="75"/>
        <v>NGDP_FYMali</v>
      </c>
      <c r="E4814" s="51" t="s">
        <v>284</v>
      </c>
      <c r="F4814" s="51" t="s">
        <v>472</v>
      </c>
      <c r="G4814" s="51" t="s">
        <v>473</v>
      </c>
      <c r="H4814" s="51" t="s">
        <v>342</v>
      </c>
      <c r="I4814" s="51" t="s">
        <v>343</v>
      </c>
      <c r="J4814" s="51" t="s">
        <v>1312</v>
      </c>
      <c r="K4814" s="51">
        <v>6352.36</v>
      </c>
      <c r="L4814" s="51">
        <v>6540.56</v>
      </c>
      <c r="M4814" s="51">
        <v>7093.03</v>
      </c>
      <c r="N4814" s="51">
        <v>7747.73</v>
      </c>
      <c r="O4814" s="51">
        <v>8311.93</v>
      </c>
      <c r="P4814" s="51">
        <v>8922.0400000000009</v>
      </c>
      <c r="Q4814" s="51">
        <v>9481.9599999999991</v>
      </c>
      <c r="R4814" s="51">
        <v>10140.290000000001</v>
      </c>
      <c r="S4814" s="51">
        <v>10138.030000000001</v>
      </c>
      <c r="T4814" s="51">
        <v>10719.9</v>
      </c>
      <c r="U4814" s="51">
        <v>2018</v>
      </c>
    </row>
    <row r="4815" spans="1:21" ht="15.5">
      <c r="A4815" s="51">
        <v>678</v>
      </c>
      <c r="B4815" s="51" t="s">
        <v>1307</v>
      </c>
      <c r="C4815" s="51" t="s">
        <v>474</v>
      </c>
      <c r="D4815" s="51" t="str">
        <f t="shared" si="75"/>
        <v>BCAMali</v>
      </c>
      <c r="E4815" s="51" t="s">
        <v>284</v>
      </c>
      <c r="F4815" s="51" t="s">
        <v>475</v>
      </c>
      <c r="G4815" s="51" t="s">
        <v>476</v>
      </c>
      <c r="H4815" s="51" t="s">
        <v>352</v>
      </c>
      <c r="I4815" s="51" t="s">
        <v>343</v>
      </c>
      <c r="J4815" s="51" t="s">
        <v>1313</v>
      </c>
      <c r="K4815" s="51">
        <v>-0.27300000000000002</v>
      </c>
      <c r="L4815" s="51">
        <v>-0.38200000000000001</v>
      </c>
      <c r="M4815" s="51">
        <v>-0.67600000000000005</v>
      </c>
      <c r="N4815" s="51">
        <v>-0.69799999999999995</v>
      </c>
      <c r="O4815" s="51">
        <v>-1.0149999999999999</v>
      </c>
      <c r="P4815" s="51">
        <v>-1.119</v>
      </c>
      <c r="Q4815" s="51">
        <v>-0.83699999999999997</v>
      </c>
      <c r="R4815" s="51">
        <v>-0.83899999999999997</v>
      </c>
      <c r="S4815" s="51">
        <v>-0.36</v>
      </c>
      <c r="T4815" s="51">
        <v>-0.82499999999999996</v>
      </c>
      <c r="U4815" s="51">
        <v>2018</v>
      </c>
    </row>
    <row r="4816" spans="1:21" ht="15.5">
      <c r="A4816" s="51">
        <v>678</v>
      </c>
      <c r="B4816" s="51" t="s">
        <v>1307</v>
      </c>
      <c r="C4816" s="51" t="s">
        <v>478</v>
      </c>
      <c r="D4816" s="51" t="str">
        <f t="shared" si="75"/>
        <v>BCA_NGDPDMali</v>
      </c>
      <c r="E4816" s="51" t="s">
        <v>284</v>
      </c>
      <c r="F4816" s="51" t="s">
        <v>475</v>
      </c>
      <c r="G4816" s="51" t="s">
        <v>476</v>
      </c>
      <c r="H4816" s="51" t="s">
        <v>392</v>
      </c>
      <c r="I4816" s="51"/>
      <c r="J4816" s="51" t="s">
        <v>479</v>
      </c>
      <c r="K4816" s="51">
        <v>-2.1930000000000001</v>
      </c>
      <c r="L4816" s="51">
        <v>-2.887</v>
      </c>
      <c r="M4816" s="51">
        <v>-4.7069999999999999</v>
      </c>
      <c r="N4816" s="51">
        <v>-5.3230000000000004</v>
      </c>
      <c r="O4816" s="51">
        <v>-7.242</v>
      </c>
      <c r="P4816" s="51">
        <v>-7.2850000000000001</v>
      </c>
      <c r="Q4816" s="51">
        <v>-4.899</v>
      </c>
      <c r="R4816" s="51">
        <v>-4.8479999999999999</v>
      </c>
      <c r="S4816" s="51">
        <v>-2.0430000000000001</v>
      </c>
      <c r="T4816" s="51">
        <v>-4.1459999999999999</v>
      </c>
      <c r="U4816" s="51">
        <v>2018</v>
      </c>
    </row>
    <row r="4817" spans="1:21" ht="15.5">
      <c r="A4817" s="51">
        <v>181</v>
      </c>
      <c r="B4817" s="51" t="s">
        <v>1314</v>
      </c>
      <c r="C4817" s="51" t="s">
        <v>338</v>
      </c>
      <c r="D4817" s="51" t="str">
        <f t="shared" si="75"/>
        <v>NGDP_RMalta</v>
      </c>
      <c r="E4817" s="51" t="s">
        <v>54</v>
      </c>
      <c r="F4817" s="51" t="s">
        <v>340</v>
      </c>
      <c r="G4817" s="51" t="s">
        <v>341</v>
      </c>
      <c r="H4817" s="51" t="s">
        <v>342</v>
      </c>
      <c r="I4817" s="51" t="s">
        <v>343</v>
      </c>
      <c r="J4817" s="51" t="s">
        <v>1315</v>
      </c>
      <c r="K4817" s="51">
        <v>8.0340000000000007</v>
      </c>
      <c r="L4817" s="51">
        <v>8.4740000000000002</v>
      </c>
      <c r="M4817" s="51">
        <v>9.1199999999999992</v>
      </c>
      <c r="N4817" s="51">
        <v>9.9969999999999999</v>
      </c>
      <c r="O4817" s="51">
        <v>10.403</v>
      </c>
      <c r="P4817" s="51">
        <v>11.250999999999999</v>
      </c>
      <c r="Q4817" s="51">
        <v>11.833</v>
      </c>
      <c r="R4817" s="51">
        <v>12.489000000000001</v>
      </c>
      <c r="S4817" s="51">
        <v>11.614000000000001</v>
      </c>
      <c r="T4817" s="51">
        <v>12.156000000000001</v>
      </c>
      <c r="U4817" s="51">
        <v>2020</v>
      </c>
    </row>
    <row r="4818" spans="1:21" ht="15.5">
      <c r="A4818" s="51">
        <v>181</v>
      </c>
      <c r="B4818" s="51" t="s">
        <v>1314</v>
      </c>
      <c r="C4818" s="51" t="s">
        <v>345</v>
      </c>
      <c r="D4818" s="51" t="str">
        <f t="shared" si="75"/>
        <v>NGDP_RPCHMalta</v>
      </c>
      <c r="E4818" s="51" t="s">
        <v>54</v>
      </c>
      <c r="F4818" s="51" t="s">
        <v>340</v>
      </c>
      <c r="G4818" s="51" t="s">
        <v>346</v>
      </c>
      <c r="H4818" s="51" t="s">
        <v>347</v>
      </c>
      <c r="I4818" s="51"/>
      <c r="J4818" s="51" t="s">
        <v>348</v>
      </c>
      <c r="K4818" s="51">
        <v>4.1180000000000003</v>
      </c>
      <c r="L4818" s="51">
        <v>5.4729999999999999</v>
      </c>
      <c r="M4818" s="51">
        <v>7.6340000000000003</v>
      </c>
      <c r="N4818" s="51">
        <v>9.6080000000000005</v>
      </c>
      <c r="O4818" s="51">
        <v>4.0679999999999996</v>
      </c>
      <c r="P4818" s="51">
        <v>8.1430000000000007</v>
      </c>
      <c r="Q4818" s="51">
        <v>5.1790000000000003</v>
      </c>
      <c r="R4818" s="51">
        <v>5.54</v>
      </c>
      <c r="S4818" s="51">
        <v>-7.0010000000000003</v>
      </c>
      <c r="T4818" s="51">
        <v>4.6630000000000003</v>
      </c>
      <c r="U4818" s="51">
        <v>2020</v>
      </c>
    </row>
    <row r="4819" spans="1:21" ht="15.5">
      <c r="A4819" s="51">
        <v>181</v>
      </c>
      <c r="B4819" s="51" t="s">
        <v>1314</v>
      </c>
      <c r="C4819" s="51" t="s">
        <v>349</v>
      </c>
      <c r="D4819" s="51" t="str">
        <f t="shared" si="75"/>
        <v>NGDPMalta</v>
      </c>
      <c r="E4819" s="51" t="s">
        <v>54</v>
      </c>
      <c r="F4819" s="51" t="s">
        <v>155</v>
      </c>
      <c r="G4819" s="51" t="s">
        <v>350</v>
      </c>
      <c r="H4819" s="51" t="s">
        <v>342</v>
      </c>
      <c r="I4819" s="51" t="s">
        <v>343</v>
      </c>
      <c r="J4819" s="51" t="s">
        <v>1315</v>
      </c>
      <c r="K4819" s="51">
        <v>7.3639999999999999</v>
      </c>
      <c r="L4819" s="51">
        <v>7.944</v>
      </c>
      <c r="M4819" s="51">
        <v>8.7509999999999994</v>
      </c>
      <c r="N4819" s="51">
        <v>9.9969999999999999</v>
      </c>
      <c r="O4819" s="51">
        <v>10.571</v>
      </c>
      <c r="P4819" s="51">
        <v>11.702999999999999</v>
      </c>
      <c r="Q4819" s="51">
        <v>12.587</v>
      </c>
      <c r="R4819" s="51">
        <v>13.592000000000001</v>
      </c>
      <c r="S4819" s="51">
        <v>12.757</v>
      </c>
      <c r="T4819" s="51">
        <v>13.522</v>
      </c>
      <c r="U4819" s="51">
        <v>2020</v>
      </c>
    </row>
    <row r="4820" spans="1:21" ht="15.5">
      <c r="A4820" s="51">
        <v>181</v>
      </c>
      <c r="B4820" s="51" t="s">
        <v>1314</v>
      </c>
      <c r="C4820" s="51" t="s">
        <v>157</v>
      </c>
      <c r="D4820" s="51" t="str">
        <f t="shared" si="75"/>
        <v>NGDPDMalta</v>
      </c>
      <c r="E4820" s="51" t="s">
        <v>54</v>
      </c>
      <c r="F4820" s="51" t="s">
        <v>155</v>
      </c>
      <c r="G4820" s="51" t="s">
        <v>351</v>
      </c>
      <c r="H4820" s="51" t="s">
        <v>352</v>
      </c>
      <c r="I4820" s="51" t="s">
        <v>343</v>
      </c>
      <c r="J4820" s="51" t="s">
        <v>353</v>
      </c>
      <c r="K4820" s="51">
        <v>9.468</v>
      </c>
      <c r="L4820" s="51">
        <v>10.551</v>
      </c>
      <c r="M4820" s="51">
        <v>11.629</v>
      </c>
      <c r="N4820" s="51">
        <v>11.093</v>
      </c>
      <c r="O4820" s="51">
        <v>11.698</v>
      </c>
      <c r="P4820" s="51">
        <v>13.217000000000001</v>
      </c>
      <c r="Q4820" s="51">
        <v>14.872</v>
      </c>
      <c r="R4820" s="51">
        <v>15.218</v>
      </c>
      <c r="S4820" s="51">
        <v>14.558999999999999</v>
      </c>
      <c r="T4820" s="51">
        <v>16.475999999999999</v>
      </c>
      <c r="U4820" s="51">
        <v>2020</v>
      </c>
    </row>
    <row r="4821" spans="1:21" ht="15.5">
      <c r="A4821" s="51">
        <v>181</v>
      </c>
      <c r="B4821" s="51" t="s">
        <v>1314</v>
      </c>
      <c r="C4821" s="51" t="s">
        <v>354</v>
      </c>
      <c r="D4821" s="51" t="str">
        <f t="shared" si="75"/>
        <v>PPPGDPMalta</v>
      </c>
      <c r="E4821" s="51" t="s">
        <v>54</v>
      </c>
      <c r="F4821" s="51" t="s">
        <v>155</v>
      </c>
      <c r="G4821" s="51" t="s">
        <v>355</v>
      </c>
      <c r="H4821" s="51" t="s">
        <v>356</v>
      </c>
      <c r="I4821" s="51" t="s">
        <v>343</v>
      </c>
      <c r="J4821" s="51" t="s">
        <v>353</v>
      </c>
      <c r="K4821" s="51">
        <v>12.702999999999999</v>
      </c>
      <c r="L4821" s="51">
        <v>13.757</v>
      </c>
      <c r="M4821" s="51">
        <v>14.923999999999999</v>
      </c>
      <c r="N4821" s="51">
        <v>16.673999999999999</v>
      </c>
      <c r="O4821" s="51">
        <v>18.131</v>
      </c>
      <c r="P4821" s="51">
        <v>20.248999999999999</v>
      </c>
      <c r="Q4821" s="51">
        <v>21.809000000000001</v>
      </c>
      <c r="R4821" s="51">
        <v>23.428000000000001</v>
      </c>
      <c r="S4821" s="51">
        <v>22.052</v>
      </c>
      <c r="T4821" s="51">
        <v>23.501000000000001</v>
      </c>
      <c r="U4821" s="51">
        <v>2020</v>
      </c>
    </row>
    <row r="4822" spans="1:21" ht="15.5">
      <c r="A4822" s="51">
        <v>181</v>
      </c>
      <c r="B4822" s="51" t="s">
        <v>1314</v>
      </c>
      <c r="C4822" s="51" t="s">
        <v>357</v>
      </c>
      <c r="D4822" s="51" t="str">
        <f t="shared" si="75"/>
        <v>NGDP_DMalta</v>
      </c>
      <c r="E4822" s="51" t="s">
        <v>54</v>
      </c>
      <c r="F4822" s="51" t="s">
        <v>358</v>
      </c>
      <c r="G4822" s="51" t="s">
        <v>359</v>
      </c>
      <c r="H4822" s="51" t="s">
        <v>360</v>
      </c>
      <c r="I4822" s="51"/>
      <c r="J4822" s="51" t="s">
        <v>361</v>
      </c>
      <c r="K4822" s="51">
        <v>91.668000000000006</v>
      </c>
      <c r="L4822" s="51">
        <v>93.754000000000005</v>
      </c>
      <c r="M4822" s="51">
        <v>95.950999999999993</v>
      </c>
      <c r="N4822" s="51">
        <v>100</v>
      </c>
      <c r="O4822" s="51">
        <v>101.616</v>
      </c>
      <c r="P4822" s="51">
        <v>104.026</v>
      </c>
      <c r="Q4822" s="51">
        <v>106.374</v>
      </c>
      <c r="R4822" s="51">
        <v>108.836</v>
      </c>
      <c r="S4822" s="51">
        <v>109.834</v>
      </c>
      <c r="T4822" s="51">
        <v>111.236</v>
      </c>
      <c r="U4822" s="51">
        <v>2020</v>
      </c>
    </row>
    <row r="4823" spans="1:21" ht="15.5">
      <c r="A4823" s="51">
        <v>181</v>
      </c>
      <c r="B4823" s="51" t="s">
        <v>1314</v>
      </c>
      <c r="C4823" s="51" t="s">
        <v>362</v>
      </c>
      <c r="D4823" s="51" t="str">
        <f t="shared" si="75"/>
        <v>NGDPRPCMalta</v>
      </c>
      <c r="E4823" s="51" t="s">
        <v>54</v>
      </c>
      <c r="F4823" s="51" t="s">
        <v>363</v>
      </c>
      <c r="G4823" s="51" t="s">
        <v>364</v>
      </c>
      <c r="H4823" s="51" t="s">
        <v>342</v>
      </c>
      <c r="I4823" s="51" t="s">
        <v>333</v>
      </c>
      <c r="J4823" s="51" t="s">
        <v>365</v>
      </c>
      <c r="K4823" s="51">
        <v>19240.64</v>
      </c>
      <c r="L4823" s="51">
        <v>20055.37</v>
      </c>
      <c r="M4823" s="51">
        <v>21238.7</v>
      </c>
      <c r="N4823" s="51">
        <v>22735.759999999998</v>
      </c>
      <c r="O4823" s="51">
        <v>23097.29</v>
      </c>
      <c r="P4823" s="51">
        <v>24441.93</v>
      </c>
      <c r="Q4823" s="51">
        <v>24875.37</v>
      </c>
      <c r="R4823" s="51">
        <v>25303.46</v>
      </c>
      <c r="S4823" s="51">
        <v>22571.33</v>
      </c>
      <c r="T4823" s="51">
        <v>23297.7</v>
      </c>
      <c r="U4823" s="51">
        <v>2020</v>
      </c>
    </row>
    <row r="4824" spans="1:21" ht="15.5">
      <c r="A4824" s="51">
        <v>181</v>
      </c>
      <c r="B4824" s="51" t="s">
        <v>1314</v>
      </c>
      <c r="C4824" s="51" t="s">
        <v>366</v>
      </c>
      <c r="D4824" s="51" t="str">
        <f t="shared" si="75"/>
        <v>NGDPRPPPPCMalta</v>
      </c>
      <c r="E4824" s="51" t="s">
        <v>54</v>
      </c>
      <c r="F4824" s="51" t="s">
        <v>363</v>
      </c>
      <c r="G4824" s="51" t="s">
        <v>367</v>
      </c>
      <c r="H4824" s="51" t="s">
        <v>368</v>
      </c>
      <c r="I4824" s="51" t="s">
        <v>333</v>
      </c>
      <c r="J4824" s="51" t="s">
        <v>365</v>
      </c>
      <c r="K4824" s="51">
        <v>34630.300000000003</v>
      </c>
      <c r="L4824" s="51">
        <v>36096.69</v>
      </c>
      <c r="M4824" s="51">
        <v>38226.51</v>
      </c>
      <c r="N4824" s="51">
        <v>40920.99</v>
      </c>
      <c r="O4824" s="51">
        <v>41571.69</v>
      </c>
      <c r="P4824" s="51">
        <v>43991.839999999997</v>
      </c>
      <c r="Q4824" s="51">
        <v>44771.97</v>
      </c>
      <c r="R4824" s="51">
        <v>45542.46</v>
      </c>
      <c r="S4824" s="51">
        <v>40625.040000000001</v>
      </c>
      <c r="T4824" s="51">
        <v>41932.39</v>
      </c>
      <c r="U4824" s="51">
        <v>2020</v>
      </c>
    </row>
    <row r="4825" spans="1:21" ht="15.5">
      <c r="A4825" s="51">
        <v>181</v>
      </c>
      <c r="B4825" s="51" t="s">
        <v>1314</v>
      </c>
      <c r="C4825" s="51" t="s">
        <v>369</v>
      </c>
      <c r="D4825" s="51" t="str">
        <f t="shared" si="75"/>
        <v>NGDPPCMalta</v>
      </c>
      <c r="E4825" s="51" t="s">
        <v>54</v>
      </c>
      <c r="F4825" s="51" t="s">
        <v>370</v>
      </c>
      <c r="G4825" s="51" t="s">
        <v>371</v>
      </c>
      <c r="H4825" s="51" t="s">
        <v>342</v>
      </c>
      <c r="I4825" s="51" t="s">
        <v>333</v>
      </c>
      <c r="J4825" s="51" t="s">
        <v>372</v>
      </c>
      <c r="K4825" s="51">
        <v>17637.48</v>
      </c>
      <c r="L4825" s="51">
        <v>18802.78</v>
      </c>
      <c r="M4825" s="51">
        <v>20378.7</v>
      </c>
      <c r="N4825" s="51">
        <v>22735.759999999998</v>
      </c>
      <c r="O4825" s="51">
        <v>23470.49</v>
      </c>
      <c r="P4825" s="51">
        <v>25425.96</v>
      </c>
      <c r="Q4825" s="51">
        <v>26460.82</v>
      </c>
      <c r="R4825" s="51">
        <v>27539.16</v>
      </c>
      <c r="S4825" s="51">
        <v>24791.1</v>
      </c>
      <c r="T4825" s="51">
        <v>25915.4</v>
      </c>
      <c r="U4825" s="51">
        <v>2020</v>
      </c>
    </row>
    <row r="4826" spans="1:21" ht="15.5">
      <c r="A4826" s="51">
        <v>181</v>
      </c>
      <c r="B4826" s="51" t="s">
        <v>1314</v>
      </c>
      <c r="C4826" s="51" t="s">
        <v>373</v>
      </c>
      <c r="D4826" s="51" t="str">
        <f t="shared" si="75"/>
        <v>NGDPDPCMalta</v>
      </c>
      <c r="E4826" s="51" t="s">
        <v>54</v>
      </c>
      <c r="F4826" s="51" t="s">
        <v>370</v>
      </c>
      <c r="G4826" s="51" t="s">
        <v>374</v>
      </c>
      <c r="H4826" s="51" t="s">
        <v>352</v>
      </c>
      <c r="I4826" s="51" t="s">
        <v>333</v>
      </c>
      <c r="J4826" s="51" t="s">
        <v>372</v>
      </c>
      <c r="K4826" s="51">
        <v>22674.79</v>
      </c>
      <c r="L4826" s="51">
        <v>24972.68</v>
      </c>
      <c r="M4826" s="51">
        <v>27080.1</v>
      </c>
      <c r="N4826" s="51">
        <v>25228.18</v>
      </c>
      <c r="O4826" s="51">
        <v>25972.39</v>
      </c>
      <c r="P4826" s="51">
        <v>28713.1</v>
      </c>
      <c r="Q4826" s="51">
        <v>31263.200000000001</v>
      </c>
      <c r="R4826" s="51">
        <v>30832.79</v>
      </c>
      <c r="S4826" s="51">
        <v>28293.63</v>
      </c>
      <c r="T4826" s="51">
        <v>31576.37</v>
      </c>
      <c r="U4826" s="51">
        <v>2020</v>
      </c>
    </row>
    <row r="4827" spans="1:21" ht="15.5">
      <c r="A4827" s="51">
        <v>181</v>
      </c>
      <c r="B4827" s="51" t="s">
        <v>1314</v>
      </c>
      <c r="C4827" s="51" t="s">
        <v>375</v>
      </c>
      <c r="D4827" s="51" t="str">
        <f t="shared" si="75"/>
        <v>PPPPCMalta</v>
      </c>
      <c r="E4827" s="51" t="s">
        <v>54</v>
      </c>
      <c r="F4827" s="51" t="s">
        <v>370</v>
      </c>
      <c r="G4827" s="51" t="s">
        <v>376</v>
      </c>
      <c r="H4827" s="51" t="s">
        <v>356</v>
      </c>
      <c r="I4827" s="51" t="s">
        <v>333</v>
      </c>
      <c r="J4827" s="51" t="s">
        <v>372</v>
      </c>
      <c r="K4827" s="51">
        <v>30423.68</v>
      </c>
      <c r="L4827" s="51">
        <v>32560.23</v>
      </c>
      <c r="M4827" s="51">
        <v>34754.61</v>
      </c>
      <c r="N4827" s="51">
        <v>37922.11</v>
      </c>
      <c r="O4827" s="51">
        <v>40252.949999999997</v>
      </c>
      <c r="P4827" s="51">
        <v>43991.839999999997</v>
      </c>
      <c r="Q4827" s="51">
        <v>45846.93</v>
      </c>
      <c r="R4827" s="51">
        <v>47468.47</v>
      </c>
      <c r="S4827" s="51">
        <v>42856.4</v>
      </c>
      <c r="T4827" s="51">
        <v>45041.66</v>
      </c>
      <c r="U4827" s="51">
        <v>2020</v>
      </c>
    </row>
    <row r="4828" spans="1:21" ht="15.5">
      <c r="A4828" s="51">
        <v>181</v>
      </c>
      <c r="B4828" s="51" t="s">
        <v>1314</v>
      </c>
      <c r="C4828" s="51" t="s">
        <v>377</v>
      </c>
      <c r="D4828" s="51" t="str">
        <f t="shared" si="75"/>
        <v>NGAP_NPGDPMalta</v>
      </c>
      <c r="E4828" s="51" t="s">
        <v>54</v>
      </c>
      <c r="F4828" s="51" t="s">
        <v>378</v>
      </c>
      <c r="G4828" s="51" t="s">
        <v>379</v>
      </c>
      <c r="H4828" s="51" t="s">
        <v>380</v>
      </c>
      <c r="I4828" s="51"/>
      <c r="J4828" s="51" t="s">
        <v>348</v>
      </c>
      <c r="K4828" s="51">
        <v>-2.21</v>
      </c>
      <c r="L4828" s="51">
        <v>-2.7280000000000002</v>
      </c>
      <c r="M4828" s="51">
        <v>-0.84199999999999997</v>
      </c>
      <c r="N4828" s="51">
        <v>2.3140000000000001</v>
      </c>
      <c r="O4828" s="51">
        <v>0.82699999999999996</v>
      </c>
      <c r="P4828" s="51">
        <v>0.36199999999999999</v>
      </c>
      <c r="Q4828" s="51">
        <v>1.327</v>
      </c>
      <c r="R4828" s="51">
        <v>0.64200000000000002</v>
      </c>
      <c r="S4828" s="51">
        <v>-4.7869999999999999</v>
      </c>
      <c r="T4828" s="51">
        <v>-4.4470000000000001</v>
      </c>
      <c r="U4828" s="51">
        <v>2020</v>
      </c>
    </row>
    <row r="4829" spans="1:21" ht="15.5">
      <c r="A4829" s="51">
        <v>181</v>
      </c>
      <c r="B4829" s="51" t="s">
        <v>1314</v>
      </c>
      <c r="C4829" s="51" t="s">
        <v>381</v>
      </c>
      <c r="D4829" s="51" t="str">
        <f t="shared" si="75"/>
        <v>PPPSHMalta</v>
      </c>
      <c r="E4829" s="51" t="s">
        <v>54</v>
      </c>
      <c r="F4829" s="51" t="s">
        <v>382</v>
      </c>
      <c r="G4829" s="51" t="s">
        <v>383</v>
      </c>
      <c r="H4829" s="51" t="s">
        <v>384</v>
      </c>
      <c r="I4829" s="51"/>
      <c r="J4829" s="51" t="s">
        <v>353</v>
      </c>
      <c r="K4829" s="51">
        <v>1.2999999999999999E-2</v>
      </c>
      <c r="L4829" s="51">
        <v>1.2999999999999999E-2</v>
      </c>
      <c r="M4829" s="51">
        <v>1.4E-2</v>
      </c>
      <c r="N4829" s="51">
        <v>1.4999999999999999E-2</v>
      </c>
      <c r="O4829" s="51">
        <v>1.6E-2</v>
      </c>
      <c r="P4829" s="51">
        <v>1.7000000000000001E-2</v>
      </c>
      <c r="Q4829" s="51">
        <v>1.7000000000000001E-2</v>
      </c>
      <c r="R4829" s="51">
        <v>1.7000000000000001E-2</v>
      </c>
      <c r="S4829" s="51">
        <v>1.7000000000000001E-2</v>
      </c>
      <c r="T4829" s="51">
        <v>1.7000000000000001E-2</v>
      </c>
      <c r="U4829" s="51">
        <v>2020</v>
      </c>
    </row>
    <row r="4830" spans="1:21" ht="15.5">
      <c r="A4830" s="51">
        <v>181</v>
      </c>
      <c r="B4830" s="51" t="s">
        <v>1314</v>
      </c>
      <c r="C4830" s="51" t="s">
        <v>385</v>
      </c>
      <c r="D4830" s="51" t="str">
        <f t="shared" si="75"/>
        <v>PPPEXMalta</v>
      </c>
      <c r="E4830" s="51" t="s">
        <v>54</v>
      </c>
      <c r="F4830" s="51" t="s">
        <v>386</v>
      </c>
      <c r="G4830" s="51" t="s">
        <v>387</v>
      </c>
      <c r="H4830" s="51" t="s">
        <v>388</v>
      </c>
      <c r="I4830" s="51"/>
      <c r="J4830" s="51" t="s">
        <v>353</v>
      </c>
      <c r="K4830" s="51">
        <v>0.57999999999999996</v>
      </c>
      <c r="L4830" s="51">
        <v>0.57699999999999996</v>
      </c>
      <c r="M4830" s="51">
        <v>0.58599999999999997</v>
      </c>
      <c r="N4830" s="51">
        <v>0.6</v>
      </c>
      <c r="O4830" s="51">
        <v>0.58299999999999996</v>
      </c>
      <c r="P4830" s="51">
        <v>0.57799999999999996</v>
      </c>
      <c r="Q4830" s="51">
        <v>0.57699999999999996</v>
      </c>
      <c r="R4830" s="51">
        <v>0.57999999999999996</v>
      </c>
      <c r="S4830" s="51">
        <v>0.57799999999999996</v>
      </c>
      <c r="T4830" s="51">
        <v>0.57499999999999996</v>
      </c>
      <c r="U4830" s="51">
        <v>2020</v>
      </c>
    </row>
    <row r="4831" spans="1:21" ht="15.5">
      <c r="A4831" s="51">
        <v>181</v>
      </c>
      <c r="B4831" s="51" t="s">
        <v>1314</v>
      </c>
      <c r="C4831" s="51" t="s">
        <v>389</v>
      </c>
      <c r="D4831" s="51" t="str">
        <f t="shared" si="75"/>
        <v>NID_NGDPMalta</v>
      </c>
      <c r="E4831" s="51" t="s">
        <v>54</v>
      </c>
      <c r="F4831" s="51" t="s">
        <v>390</v>
      </c>
      <c r="G4831" s="51" t="s">
        <v>391</v>
      </c>
      <c r="H4831" s="51" t="s">
        <v>392</v>
      </c>
      <c r="I4831" s="51"/>
      <c r="J4831" s="51" t="s">
        <v>1315</v>
      </c>
      <c r="K4831" s="51">
        <v>17.155000000000001</v>
      </c>
      <c r="L4831" s="51">
        <v>16.173999999999999</v>
      </c>
      <c r="M4831" s="51">
        <v>15.664</v>
      </c>
      <c r="N4831" s="51">
        <v>24.14</v>
      </c>
      <c r="O4831" s="51">
        <v>24.760999999999999</v>
      </c>
      <c r="P4831" s="51">
        <v>22.411999999999999</v>
      </c>
      <c r="Q4831" s="51">
        <v>21.731999999999999</v>
      </c>
      <c r="R4831" s="51">
        <v>22.277999999999999</v>
      </c>
      <c r="S4831" s="51">
        <v>23.608000000000001</v>
      </c>
      <c r="T4831" s="51">
        <v>23.193000000000001</v>
      </c>
      <c r="U4831" s="51">
        <v>2020</v>
      </c>
    </row>
    <row r="4832" spans="1:21" ht="15.5">
      <c r="A4832" s="51">
        <v>181</v>
      </c>
      <c r="B4832" s="51" t="s">
        <v>1314</v>
      </c>
      <c r="C4832" s="51" t="s">
        <v>393</v>
      </c>
      <c r="D4832" s="51" t="str">
        <f t="shared" si="75"/>
        <v>NGSD_NGDPMalta</v>
      </c>
      <c r="E4832" s="51" t="s">
        <v>54</v>
      </c>
      <c r="F4832" s="51" t="s">
        <v>394</v>
      </c>
      <c r="G4832" s="51" t="s">
        <v>395</v>
      </c>
      <c r="H4832" s="51" t="s">
        <v>392</v>
      </c>
      <c r="I4832" s="51"/>
      <c r="J4832" s="51" t="s">
        <v>1315</v>
      </c>
      <c r="K4832" s="51">
        <v>18.812000000000001</v>
      </c>
      <c r="L4832" s="51">
        <v>18.738</v>
      </c>
      <c r="M4832" s="51">
        <v>24.167000000000002</v>
      </c>
      <c r="N4832" s="51">
        <v>26.838999999999999</v>
      </c>
      <c r="O4832" s="51">
        <v>24.195</v>
      </c>
      <c r="P4832" s="51">
        <v>27.251999999999999</v>
      </c>
      <c r="Q4832" s="51">
        <v>27.367999999999999</v>
      </c>
      <c r="R4832" s="51">
        <v>26.83</v>
      </c>
      <c r="S4832" s="51">
        <v>22.994</v>
      </c>
      <c r="T4832" s="51">
        <v>23.349</v>
      </c>
      <c r="U4832" s="51">
        <v>2020</v>
      </c>
    </row>
    <row r="4833" spans="1:21" ht="15.5">
      <c r="A4833" s="51">
        <v>181</v>
      </c>
      <c r="B4833" s="51" t="s">
        <v>1314</v>
      </c>
      <c r="C4833" s="51" t="s">
        <v>396</v>
      </c>
      <c r="D4833" s="51" t="str">
        <f t="shared" si="75"/>
        <v>PCPIMalta</v>
      </c>
      <c r="E4833" s="51" t="s">
        <v>54</v>
      </c>
      <c r="F4833" s="51" t="s">
        <v>397</v>
      </c>
      <c r="G4833" s="51" t="s">
        <v>398</v>
      </c>
      <c r="H4833" s="51" t="s">
        <v>360</v>
      </c>
      <c r="I4833" s="51"/>
      <c r="J4833" s="51" t="s">
        <v>1316</v>
      </c>
      <c r="K4833" s="51">
        <v>97.132999999999996</v>
      </c>
      <c r="L4833" s="51">
        <v>98.082999999999998</v>
      </c>
      <c r="M4833" s="51">
        <v>98.84</v>
      </c>
      <c r="N4833" s="51">
        <v>100.003</v>
      </c>
      <c r="O4833" s="51">
        <v>100.90300000000001</v>
      </c>
      <c r="P4833" s="51">
        <v>102.175</v>
      </c>
      <c r="Q4833" s="51">
        <v>103.95399999999999</v>
      </c>
      <c r="R4833" s="51">
        <v>105.538</v>
      </c>
      <c r="S4833" s="51">
        <v>106.36799999999999</v>
      </c>
      <c r="T4833" s="51">
        <v>107.52200000000001</v>
      </c>
      <c r="U4833" s="51">
        <v>2020</v>
      </c>
    </row>
    <row r="4834" spans="1:21" ht="15.5">
      <c r="A4834" s="51">
        <v>181</v>
      </c>
      <c r="B4834" s="51" t="s">
        <v>1314</v>
      </c>
      <c r="C4834" s="51" t="s">
        <v>400</v>
      </c>
      <c r="D4834" s="51" t="str">
        <f t="shared" si="75"/>
        <v>PCPIPCHMalta</v>
      </c>
      <c r="E4834" s="51" t="s">
        <v>54</v>
      </c>
      <c r="F4834" s="51" t="s">
        <v>397</v>
      </c>
      <c r="G4834" s="51" t="s">
        <v>401</v>
      </c>
      <c r="H4834" s="51" t="s">
        <v>347</v>
      </c>
      <c r="I4834" s="51"/>
      <c r="J4834" s="51" t="s">
        <v>402</v>
      </c>
      <c r="K4834" s="51">
        <v>3.2269999999999999</v>
      </c>
      <c r="L4834" s="51">
        <v>0.97899999999999998</v>
      </c>
      <c r="M4834" s="51">
        <v>0.77100000000000002</v>
      </c>
      <c r="N4834" s="51">
        <v>1.1759999999999999</v>
      </c>
      <c r="O4834" s="51">
        <v>0.9</v>
      </c>
      <c r="P4834" s="51">
        <v>1.2609999999999999</v>
      </c>
      <c r="Q4834" s="51">
        <v>1.7410000000000001</v>
      </c>
      <c r="R4834" s="51">
        <v>1.5229999999999999</v>
      </c>
      <c r="S4834" s="51">
        <v>0.78700000000000003</v>
      </c>
      <c r="T4834" s="51">
        <v>1.0840000000000001</v>
      </c>
      <c r="U4834" s="51">
        <v>2020</v>
      </c>
    </row>
    <row r="4835" spans="1:21" ht="15.5">
      <c r="A4835" s="51">
        <v>181</v>
      </c>
      <c r="B4835" s="51" t="s">
        <v>1314</v>
      </c>
      <c r="C4835" s="51" t="s">
        <v>403</v>
      </c>
      <c r="D4835" s="51" t="str">
        <f t="shared" si="75"/>
        <v>PCPIEMalta</v>
      </c>
      <c r="E4835" s="51" t="s">
        <v>54</v>
      </c>
      <c r="F4835" s="51" t="s">
        <v>404</v>
      </c>
      <c r="G4835" s="51" t="s">
        <v>405</v>
      </c>
      <c r="H4835" s="51" t="s">
        <v>360</v>
      </c>
      <c r="I4835" s="51"/>
      <c r="J4835" s="51" t="s">
        <v>1316</v>
      </c>
      <c r="K4835" s="51">
        <v>96.04</v>
      </c>
      <c r="L4835" s="51">
        <v>97.01</v>
      </c>
      <c r="M4835" s="51">
        <v>97.38</v>
      </c>
      <c r="N4835" s="51">
        <v>98.6</v>
      </c>
      <c r="O4835" s="51">
        <v>99.55</v>
      </c>
      <c r="P4835" s="51">
        <v>100.88</v>
      </c>
      <c r="Q4835" s="51">
        <v>102.13</v>
      </c>
      <c r="R4835" s="51">
        <v>103.44</v>
      </c>
      <c r="S4835" s="51">
        <v>103.61</v>
      </c>
      <c r="T4835" s="51">
        <v>105.413</v>
      </c>
      <c r="U4835" s="51">
        <v>2020</v>
      </c>
    </row>
    <row r="4836" spans="1:21" ht="15.5">
      <c r="A4836" s="51">
        <v>181</v>
      </c>
      <c r="B4836" s="51" t="s">
        <v>1314</v>
      </c>
      <c r="C4836" s="51" t="s">
        <v>406</v>
      </c>
      <c r="D4836" s="51" t="str">
        <f t="shared" si="75"/>
        <v>PCPIEPCHMalta</v>
      </c>
      <c r="E4836" s="51" t="s">
        <v>54</v>
      </c>
      <c r="F4836" s="51" t="s">
        <v>404</v>
      </c>
      <c r="G4836" s="51" t="s">
        <v>407</v>
      </c>
      <c r="H4836" s="51" t="s">
        <v>347</v>
      </c>
      <c r="I4836" s="51"/>
      <c r="J4836" s="51" t="s">
        <v>408</v>
      </c>
      <c r="K4836" s="51">
        <v>2.75</v>
      </c>
      <c r="L4836" s="51">
        <v>1.01</v>
      </c>
      <c r="M4836" s="51">
        <v>0.38100000000000001</v>
      </c>
      <c r="N4836" s="51">
        <v>1.2529999999999999</v>
      </c>
      <c r="O4836" s="51">
        <v>0.96299999999999997</v>
      </c>
      <c r="P4836" s="51">
        <v>1.3360000000000001</v>
      </c>
      <c r="Q4836" s="51">
        <v>1.2390000000000001</v>
      </c>
      <c r="R4836" s="51">
        <v>1.2829999999999999</v>
      </c>
      <c r="S4836" s="51">
        <v>0.16400000000000001</v>
      </c>
      <c r="T4836" s="51">
        <v>1.74</v>
      </c>
      <c r="U4836" s="51">
        <v>2020</v>
      </c>
    </row>
    <row r="4837" spans="1:21" ht="15.5">
      <c r="A4837" s="51">
        <v>181</v>
      </c>
      <c r="B4837" s="51" t="s">
        <v>1314</v>
      </c>
      <c r="C4837" s="51" t="s">
        <v>409</v>
      </c>
      <c r="D4837" s="51" t="str">
        <f t="shared" si="75"/>
        <v>FLIBOR6Malta</v>
      </c>
      <c r="E4837" s="51" t="s">
        <v>54</v>
      </c>
      <c r="F4837" s="51" t="s">
        <v>410</v>
      </c>
      <c r="G4837" s="51"/>
      <c r="H4837" s="51" t="s">
        <v>384</v>
      </c>
      <c r="I4837" s="51"/>
      <c r="J4837" s="51"/>
      <c r="K4837" s="51"/>
      <c r="L4837" s="51"/>
      <c r="M4837" s="51"/>
      <c r="N4837" s="51"/>
      <c r="O4837" s="51"/>
      <c r="P4837" s="51"/>
      <c r="Q4837" s="51"/>
      <c r="R4837" s="51"/>
      <c r="S4837" s="51"/>
      <c r="T4837" s="51"/>
      <c r="U4837" s="51"/>
    </row>
    <row r="4838" spans="1:21" ht="15.5">
      <c r="A4838" s="51">
        <v>181</v>
      </c>
      <c r="B4838" s="51" t="s">
        <v>1314</v>
      </c>
      <c r="C4838" s="51" t="s">
        <v>411</v>
      </c>
      <c r="D4838" s="51" t="str">
        <f t="shared" si="75"/>
        <v>TM_RPCHMalta</v>
      </c>
      <c r="E4838" s="51" t="s">
        <v>54</v>
      </c>
      <c r="F4838" s="51" t="s">
        <v>412</v>
      </c>
      <c r="G4838" s="51" t="s">
        <v>413</v>
      </c>
      <c r="H4838" s="51" t="s">
        <v>347</v>
      </c>
      <c r="I4838" s="51"/>
      <c r="J4838" s="51" t="s">
        <v>1317</v>
      </c>
      <c r="K4838" s="51">
        <v>3.7730000000000001</v>
      </c>
      <c r="L4838" s="51">
        <v>-1.246</v>
      </c>
      <c r="M4838" s="51">
        <v>0.89800000000000002</v>
      </c>
      <c r="N4838" s="51">
        <v>19.265999999999998</v>
      </c>
      <c r="O4838" s="51">
        <v>1.0980000000000001</v>
      </c>
      <c r="P4838" s="51">
        <v>4.4409999999999998</v>
      </c>
      <c r="Q4838" s="51">
        <v>0.42199999999999999</v>
      </c>
      <c r="R4838" s="51">
        <v>7.87</v>
      </c>
      <c r="S4838" s="51">
        <v>-4.1109999999999998</v>
      </c>
      <c r="T4838" s="51">
        <v>1.099</v>
      </c>
      <c r="U4838" s="51">
        <v>2019</v>
      </c>
    </row>
    <row r="4839" spans="1:21" ht="15.5">
      <c r="A4839" s="51">
        <v>181</v>
      </c>
      <c r="B4839" s="51" t="s">
        <v>1314</v>
      </c>
      <c r="C4839" s="51" t="s">
        <v>415</v>
      </c>
      <c r="D4839" s="51" t="str">
        <f t="shared" si="75"/>
        <v>TMG_RPCHMalta</v>
      </c>
      <c r="E4839" s="51" t="s">
        <v>54</v>
      </c>
      <c r="F4839" s="51" t="s">
        <v>416</v>
      </c>
      <c r="G4839" s="51" t="s">
        <v>417</v>
      </c>
      <c r="H4839" s="51" t="s">
        <v>347</v>
      </c>
      <c r="I4839" s="51"/>
      <c r="J4839" s="51" t="s">
        <v>1317</v>
      </c>
      <c r="K4839" s="51">
        <v>3.7730000000000001</v>
      </c>
      <c r="L4839" s="51">
        <v>-1.246</v>
      </c>
      <c r="M4839" s="51">
        <v>0.89800000000000002</v>
      </c>
      <c r="N4839" s="51">
        <v>19.265999999999998</v>
      </c>
      <c r="O4839" s="51">
        <v>1.0980000000000001</v>
      </c>
      <c r="P4839" s="51">
        <v>4.4409999999999998</v>
      </c>
      <c r="Q4839" s="51">
        <v>0.42199999999999999</v>
      </c>
      <c r="R4839" s="51">
        <v>7.87</v>
      </c>
      <c r="S4839" s="51">
        <v>-4.1109999999999998</v>
      </c>
      <c r="T4839" s="51">
        <v>1.099</v>
      </c>
      <c r="U4839" s="51">
        <v>2019</v>
      </c>
    </row>
    <row r="4840" spans="1:21" ht="15.5">
      <c r="A4840" s="51">
        <v>181</v>
      </c>
      <c r="B4840" s="51" t="s">
        <v>1314</v>
      </c>
      <c r="C4840" s="51" t="s">
        <v>418</v>
      </c>
      <c r="D4840" s="51" t="str">
        <f t="shared" si="75"/>
        <v>TX_RPCHMalta</v>
      </c>
      <c r="E4840" s="51" t="s">
        <v>54</v>
      </c>
      <c r="F4840" s="51" t="s">
        <v>419</v>
      </c>
      <c r="G4840" s="51" t="s">
        <v>420</v>
      </c>
      <c r="H4840" s="51" t="s">
        <v>347</v>
      </c>
      <c r="I4840" s="51"/>
      <c r="J4840" s="51" t="s">
        <v>1317</v>
      </c>
      <c r="K4840" s="51">
        <v>5.4660000000000002</v>
      </c>
      <c r="L4840" s="51">
        <v>0.94899999999999995</v>
      </c>
      <c r="M4840" s="51">
        <v>3.45</v>
      </c>
      <c r="N4840" s="51">
        <v>15.438000000000001</v>
      </c>
      <c r="O4840" s="51">
        <v>1.9790000000000001</v>
      </c>
      <c r="P4840" s="51">
        <v>8.24</v>
      </c>
      <c r="Q4840" s="51">
        <v>-0.436</v>
      </c>
      <c r="R4840" s="51">
        <v>6.4059999999999997</v>
      </c>
      <c r="S4840" s="51">
        <v>-7.8259999999999996</v>
      </c>
      <c r="T4840" s="51">
        <v>2.0350000000000001</v>
      </c>
      <c r="U4840" s="51">
        <v>2019</v>
      </c>
    </row>
    <row r="4841" spans="1:21" ht="15.5">
      <c r="A4841" s="51">
        <v>181</v>
      </c>
      <c r="B4841" s="51" t="s">
        <v>1314</v>
      </c>
      <c r="C4841" s="51" t="s">
        <v>421</v>
      </c>
      <c r="D4841" s="51" t="str">
        <f t="shared" si="75"/>
        <v>TXG_RPCHMalta</v>
      </c>
      <c r="E4841" s="51" t="s">
        <v>54</v>
      </c>
      <c r="F4841" s="51" t="s">
        <v>422</v>
      </c>
      <c r="G4841" s="51" t="s">
        <v>423</v>
      </c>
      <c r="H4841" s="51" t="s">
        <v>347</v>
      </c>
      <c r="I4841" s="51"/>
      <c r="J4841" s="51" t="s">
        <v>1317</v>
      </c>
      <c r="K4841" s="51">
        <v>5.4660000000000002</v>
      </c>
      <c r="L4841" s="51">
        <v>0.94899999999999995</v>
      </c>
      <c r="M4841" s="51">
        <v>3.45</v>
      </c>
      <c r="N4841" s="51">
        <v>15.438000000000001</v>
      </c>
      <c r="O4841" s="51">
        <v>1.9790000000000001</v>
      </c>
      <c r="P4841" s="51">
        <v>8.24</v>
      </c>
      <c r="Q4841" s="51">
        <v>-0.436</v>
      </c>
      <c r="R4841" s="51">
        <v>6.4059999999999997</v>
      </c>
      <c r="S4841" s="51">
        <v>-7.8259999999999996</v>
      </c>
      <c r="T4841" s="51">
        <v>2.0350000000000001</v>
      </c>
      <c r="U4841" s="51">
        <v>2019</v>
      </c>
    </row>
    <row r="4842" spans="1:21" ht="15.5">
      <c r="A4842" s="51">
        <v>181</v>
      </c>
      <c r="B4842" s="51" t="s">
        <v>1314</v>
      </c>
      <c r="C4842" s="51" t="s">
        <v>424</v>
      </c>
      <c r="D4842" s="51" t="str">
        <f t="shared" si="75"/>
        <v>LURMalta</v>
      </c>
      <c r="E4842" s="51" t="s">
        <v>54</v>
      </c>
      <c r="F4842" s="51" t="s">
        <v>425</v>
      </c>
      <c r="G4842" s="51" t="s">
        <v>426</v>
      </c>
      <c r="H4842" s="51" t="s">
        <v>427</v>
      </c>
      <c r="I4842" s="51"/>
      <c r="J4842" s="51" t="s">
        <v>1318</v>
      </c>
      <c r="K4842" s="51">
        <v>6.2</v>
      </c>
      <c r="L4842" s="51">
        <v>6.1079999999999997</v>
      </c>
      <c r="M4842" s="51">
        <v>5.7329999999999997</v>
      </c>
      <c r="N4842" s="51">
        <v>5.3920000000000003</v>
      </c>
      <c r="O4842" s="51">
        <v>4.7</v>
      </c>
      <c r="P4842" s="51">
        <v>4</v>
      </c>
      <c r="Q4842" s="51">
        <v>3.6579999999999999</v>
      </c>
      <c r="R4842" s="51">
        <v>3.617</v>
      </c>
      <c r="S4842" s="51">
        <v>4.2919999999999998</v>
      </c>
      <c r="T4842" s="51">
        <v>4.3</v>
      </c>
      <c r="U4842" s="51">
        <v>2020</v>
      </c>
    </row>
    <row r="4843" spans="1:21" ht="15.5">
      <c r="A4843" s="51">
        <v>181</v>
      </c>
      <c r="B4843" s="51" t="s">
        <v>1314</v>
      </c>
      <c r="C4843" s="51" t="s">
        <v>428</v>
      </c>
      <c r="D4843" s="51" t="str">
        <f t="shared" si="75"/>
        <v>LEMalta</v>
      </c>
      <c r="E4843" s="51" t="s">
        <v>54</v>
      </c>
      <c r="F4843" s="51" t="s">
        <v>429</v>
      </c>
      <c r="G4843" s="51" t="s">
        <v>430</v>
      </c>
      <c r="H4843" s="51" t="s">
        <v>431</v>
      </c>
      <c r="I4843" s="51" t="s">
        <v>432</v>
      </c>
      <c r="J4843" s="51" t="s">
        <v>1318</v>
      </c>
      <c r="K4843" s="51">
        <v>0.17299999999999999</v>
      </c>
      <c r="L4843" s="51">
        <v>0.17599999999999999</v>
      </c>
      <c r="M4843" s="51">
        <v>0.182</v>
      </c>
      <c r="N4843" s="51">
        <v>0.186</v>
      </c>
      <c r="O4843" s="51">
        <v>0.192</v>
      </c>
      <c r="P4843" s="51">
        <v>0.219</v>
      </c>
      <c r="Q4843" s="51">
        <v>0.23699999999999999</v>
      </c>
      <c r="R4843" s="51">
        <v>0.254</v>
      </c>
      <c r="S4843" s="51">
        <v>0.26</v>
      </c>
      <c r="T4843" s="51">
        <v>0.26100000000000001</v>
      </c>
      <c r="U4843" s="51">
        <v>2020</v>
      </c>
    </row>
    <row r="4844" spans="1:21" ht="15.5">
      <c r="A4844" s="51">
        <v>181</v>
      </c>
      <c r="B4844" s="51" t="s">
        <v>1314</v>
      </c>
      <c r="C4844" s="51" t="s">
        <v>433</v>
      </c>
      <c r="D4844" s="51" t="str">
        <f t="shared" si="75"/>
        <v>LPMalta</v>
      </c>
      <c r="E4844" s="51" t="s">
        <v>54</v>
      </c>
      <c r="F4844" s="51" t="s">
        <v>434</v>
      </c>
      <c r="G4844" s="51" t="s">
        <v>435</v>
      </c>
      <c r="H4844" s="51" t="s">
        <v>431</v>
      </c>
      <c r="I4844" s="51" t="s">
        <v>432</v>
      </c>
      <c r="J4844" s="51" t="s">
        <v>1319</v>
      </c>
      <c r="K4844" s="51">
        <v>0.41799999999999998</v>
      </c>
      <c r="L4844" s="51">
        <v>0.42299999999999999</v>
      </c>
      <c r="M4844" s="51">
        <v>0.42899999999999999</v>
      </c>
      <c r="N4844" s="51">
        <v>0.44</v>
      </c>
      <c r="O4844" s="51">
        <v>0.45</v>
      </c>
      <c r="P4844" s="51">
        <v>0.46</v>
      </c>
      <c r="Q4844" s="51">
        <v>0.47599999999999998</v>
      </c>
      <c r="R4844" s="51">
        <v>0.49399999999999999</v>
      </c>
      <c r="S4844" s="51">
        <v>0.51500000000000001</v>
      </c>
      <c r="T4844" s="51">
        <v>0.52200000000000002</v>
      </c>
      <c r="U4844" s="51">
        <v>2020</v>
      </c>
    </row>
    <row r="4845" spans="1:21" ht="15.5">
      <c r="A4845" s="51">
        <v>181</v>
      </c>
      <c r="B4845" s="51" t="s">
        <v>1314</v>
      </c>
      <c r="C4845" s="51" t="s">
        <v>437</v>
      </c>
      <c r="D4845" s="51" t="str">
        <f t="shared" si="75"/>
        <v>GGRMalta</v>
      </c>
      <c r="E4845" s="51" t="s">
        <v>54</v>
      </c>
      <c r="F4845" s="51" t="s">
        <v>438</v>
      </c>
      <c r="G4845" s="51" t="s">
        <v>439</v>
      </c>
      <c r="H4845" s="51" t="s">
        <v>342</v>
      </c>
      <c r="I4845" s="51" t="s">
        <v>343</v>
      </c>
      <c r="J4845" s="51" t="s">
        <v>1320</v>
      </c>
      <c r="K4845" s="51">
        <v>2.8119999999999998</v>
      </c>
      <c r="L4845" s="51">
        <v>3.0209999999999999</v>
      </c>
      <c r="M4845" s="51">
        <v>3.3460000000000001</v>
      </c>
      <c r="N4845" s="51">
        <v>3.7149999999999999</v>
      </c>
      <c r="O4845" s="51">
        <v>3.9</v>
      </c>
      <c r="P4845" s="51">
        <v>4.4450000000000003</v>
      </c>
      <c r="Q4845" s="51">
        <v>4.8230000000000004</v>
      </c>
      <c r="R4845" s="51">
        <v>5.0570000000000004</v>
      </c>
      <c r="S4845" s="51">
        <v>4.7069999999999999</v>
      </c>
      <c r="T4845" s="51">
        <v>4.99</v>
      </c>
      <c r="U4845" s="51">
        <v>2019</v>
      </c>
    </row>
    <row r="4846" spans="1:21" ht="15.5">
      <c r="A4846" s="51">
        <v>181</v>
      </c>
      <c r="B4846" s="51" t="s">
        <v>1314</v>
      </c>
      <c r="C4846" s="51" t="s">
        <v>441</v>
      </c>
      <c r="D4846" s="51" t="str">
        <f t="shared" si="75"/>
        <v>GGR_NGDPMalta</v>
      </c>
      <c r="E4846" s="51" t="s">
        <v>54</v>
      </c>
      <c r="F4846" s="51" t="s">
        <v>438</v>
      </c>
      <c r="G4846" s="51" t="s">
        <v>439</v>
      </c>
      <c r="H4846" s="51" t="s">
        <v>392</v>
      </c>
      <c r="I4846" s="51"/>
      <c r="J4846" s="51" t="s">
        <v>442</v>
      </c>
      <c r="K4846" s="51">
        <v>38.180999999999997</v>
      </c>
      <c r="L4846" s="51">
        <v>38.031999999999996</v>
      </c>
      <c r="M4846" s="51">
        <v>38.234000000000002</v>
      </c>
      <c r="N4846" s="51">
        <v>37.158000000000001</v>
      </c>
      <c r="O4846" s="51">
        <v>36.890999999999998</v>
      </c>
      <c r="P4846" s="51">
        <v>37.982999999999997</v>
      </c>
      <c r="Q4846" s="51">
        <v>38.311999999999998</v>
      </c>
      <c r="R4846" s="51">
        <v>37.204999999999998</v>
      </c>
      <c r="S4846" s="51">
        <v>36.902000000000001</v>
      </c>
      <c r="T4846" s="51">
        <v>36.904000000000003</v>
      </c>
      <c r="U4846" s="51">
        <v>2019</v>
      </c>
    </row>
    <row r="4847" spans="1:21" ht="15.5">
      <c r="A4847" s="51">
        <v>181</v>
      </c>
      <c r="B4847" s="51" t="s">
        <v>1314</v>
      </c>
      <c r="C4847" s="51" t="s">
        <v>443</v>
      </c>
      <c r="D4847" s="51" t="str">
        <f t="shared" si="75"/>
        <v>GGXMalta</v>
      </c>
      <c r="E4847" s="51" t="s">
        <v>54</v>
      </c>
      <c r="F4847" s="51" t="s">
        <v>444</v>
      </c>
      <c r="G4847" s="51" t="s">
        <v>445</v>
      </c>
      <c r="H4847" s="51" t="s">
        <v>342</v>
      </c>
      <c r="I4847" s="51" t="s">
        <v>343</v>
      </c>
      <c r="J4847" s="51" t="s">
        <v>1320</v>
      </c>
      <c r="K4847" s="51">
        <v>3.0619999999999998</v>
      </c>
      <c r="L4847" s="51">
        <v>3.2069999999999999</v>
      </c>
      <c r="M4847" s="51">
        <v>3.4950000000000001</v>
      </c>
      <c r="N4847" s="51">
        <v>3.819</v>
      </c>
      <c r="O4847" s="51">
        <v>3.8</v>
      </c>
      <c r="P4847" s="51">
        <v>4.0709999999999997</v>
      </c>
      <c r="Q4847" s="51">
        <v>4.5759999999999996</v>
      </c>
      <c r="R4847" s="51">
        <v>4.99</v>
      </c>
      <c r="S4847" s="51">
        <v>5.8579999999999997</v>
      </c>
      <c r="T4847" s="51">
        <v>5.76</v>
      </c>
      <c r="U4847" s="51">
        <v>2019</v>
      </c>
    </row>
    <row r="4848" spans="1:21" ht="15.5">
      <c r="A4848" s="51">
        <v>181</v>
      </c>
      <c r="B4848" s="51" t="s">
        <v>1314</v>
      </c>
      <c r="C4848" s="51" t="s">
        <v>446</v>
      </c>
      <c r="D4848" s="51" t="str">
        <f t="shared" si="75"/>
        <v>GGX_NGDPMalta</v>
      </c>
      <c r="E4848" s="51" t="s">
        <v>54</v>
      </c>
      <c r="F4848" s="51" t="s">
        <v>444</v>
      </c>
      <c r="G4848" s="51" t="s">
        <v>445</v>
      </c>
      <c r="H4848" s="51" t="s">
        <v>392</v>
      </c>
      <c r="I4848" s="51"/>
      <c r="J4848" s="51" t="s">
        <v>447</v>
      </c>
      <c r="K4848" s="51">
        <v>41.573999999999998</v>
      </c>
      <c r="L4848" s="51">
        <v>40.366999999999997</v>
      </c>
      <c r="M4848" s="51">
        <v>39.932000000000002</v>
      </c>
      <c r="N4848" s="51">
        <v>38.201000000000001</v>
      </c>
      <c r="O4848" s="51">
        <v>35.945999999999998</v>
      </c>
      <c r="P4848" s="51">
        <v>34.787999999999997</v>
      </c>
      <c r="Q4848" s="51">
        <v>36.350999999999999</v>
      </c>
      <c r="R4848" s="51">
        <v>36.710999999999999</v>
      </c>
      <c r="S4848" s="51">
        <v>45.924999999999997</v>
      </c>
      <c r="T4848" s="51">
        <v>42.600999999999999</v>
      </c>
      <c r="U4848" s="51">
        <v>2019</v>
      </c>
    </row>
    <row r="4849" spans="1:21" ht="15.5">
      <c r="A4849" s="51">
        <v>181</v>
      </c>
      <c r="B4849" s="51" t="s">
        <v>1314</v>
      </c>
      <c r="C4849" s="51" t="s">
        <v>448</v>
      </c>
      <c r="D4849" s="51" t="str">
        <f t="shared" si="75"/>
        <v>GGXCNLMalta</v>
      </c>
      <c r="E4849" s="51" t="s">
        <v>54</v>
      </c>
      <c r="F4849" s="51" t="s">
        <v>449</v>
      </c>
      <c r="G4849" s="51" t="s">
        <v>450</v>
      </c>
      <c r="H4849" s="51" t="s">
        <v>342</v>
      </c>
      <c r="I4849" s="51" t="s">
        <v>343</v>
      </c>
      <c r="J4849" s="51" t="s">
        <v>1320</v>
      </c>
      <c r="K4849" s="51">
        <v>-0.25</v>
      </c>
      <c r="L4849" s="51">
        <v>-0.186</v>
      </c>
      <c r="M4849" s="51">
        <v>-0.14899999999999999</v>
      </c>
      <c r="N4849" s="51">
        <v>-0.104</v>
      </c>
      <c r="O4849" s="51">
        <v>0.1</v>
      </c>
      <c r="P4849" s="51">
        <v>0.374</v>
      </c>
      <c r="Q4849" s="51">
        <v>0.247</v>
      </c>
      <c r="R4849" s="51">
        <v>6.7000000000000004E-2</v>
      </c>
      <c r="S4849" s="51">
        <v>-1.151</v>
      </c>
      <c r="T4849" s="51">
        <v>-0.77</v>
      </c>
      <c r="U4849" s="51">
        <v>2019</v>
      </c>
    </row>
    <row r="4850" spans="1:21" ht="15.5">
      <c r="A4850" s="51">
        <v>181</v>
      </c>
      <c r="B4850" s="51" t="s">
        <v>1314</v>
      </c>
      <c r="C4850" s="51" t="s">
        <v>451</v>
      </c>
      <c r="D4850" s="51" t="str">
        <f t="shared" si="75"/>
        <v>GGXCNL_NGDPMalta</v>
      </c>
      <c r="E4850" s="51" t="s">
        <v>54</v>
      </c>
      <c r="F4850" s="51" t="s">
        <v>449</v>
      </c>
      <c r="G4850" s="51" t="s">
        <v>450</v>
      </c>
      <c r="H4850" s="51" t="s">
        <v>392</v>
      </c>
      <c r="I4850" s="51"/>
      <c r="J4850" s="51" t="s">
        <v>452</v>
      </c>
      <c r="K4850" s="51">
        <v>-3.3929999999999998</v>
      </c>
      <c r="L4850" s="51">
        <v>-2.335</v>
      </c>
      <c r="M4850" s="51">
        <v>-1.698</v>
      </c>
      <c r="N4850" s="51">
        <v>-1.042</v>
      </c>
      <c r="O4850" s="51">
        <v>0.94499999999999995</v>
      </c>
      <c r="P4850" s="51">
        <v>3.1949999999999998</v>
      </c>
      <c r="Q4850" s="51">
        <v>1.9610000000000001</v>
      </c>
      <c r="R4850" s="51">
        <v>0.49399999999999999</v>
      </c>
      <c r="S4850" s="51">
        <v>-9.0229999999999997</v>
      </c>
      <c r="T4850" s="51">
        <v>-5.6970000000000001</v>
      </c>
      <c r="U4850" s="51">
        <v>2019</v>
      </c>
    </row>
    <row r="4851" spans="1:21" ht="15.5">
      <c r="A4851" s="51">
        <v>181</v>
      </c>
      <c r="B4851" s="51" t="s">
        <v>1314</v>
      </c>
      <c r="C4851" s="51" t="s">
        <v>453</v>
      </c>
      <c r="D4851" s="51" t="str">
        <f t="shared" si="75"/>
        <v>GGSBMalta</v>
      </c>
      <c r="E4851" s="51" t="s">
        <v>54</v>
      </c>
      <c r="F4851" s="51" t="s">
        <v>454</v>
      </c>
      <c r="G4851" s="51" t="s">
        <v>455</v>
      </c>
      <c r="H4851" s="51" t="s">
        <v>342</v>
      </c>
      <c r="I4851" s="51" t="s">
        <v>343</v>
      </c>
      <c r="J4851" s="51" t="s">
        <v>1320</v>
      </c>
      <c r="K4851" s="51">
        <v>-0.24199999999999999</v>
      </c>
      <c r="L4851" s="51">
        <v>-0.11</v>
      </c>
      <c r="M4851" s="51">
        <v>-0.13300000000000001</v>
      </c>
      <c r="N4851" s="51">
        <v>-0.20699999999999999</v>
      </c>
      <c r="O4851" s="51">
        <v>6.0999999999999999E-2</v>
      </c>
      <c r="P4851" s="51">
        <v>0.377</v>
      </c>
      <c r="Q4851" s="51">
        <v>0.158</v>
      </c>
      <c r="R4851" s="51">
        <v>2.5000000000000001E-2</v>
      </c>
      <c r="S4851" s="51">
        <v>-0.249</v>
      </c>
      <c r="T4851" s="51">
        <v>-0.33600000000000002</v>
      </c>
      <c r="U4851" s="51">
        <v>2019</v>
      </c>
    </row>
    <row r="4852" spans="1:21" ht="15.5">
      <c r="A4852" s="51">
        <v>181</v>
      </c>
      <c r="B4852" s="51" t="s">
        <v>1314</v>
      </c>
      <c r="C4852" s="51" t="s">
        <v>456</v>
      </c>
      <c r="D4852" s="51" t="str">
        <f t="shared" si="75"/>
        <v>GGSB_NPGDPMalta</v>
      </c>
      <c r="E4852" s="51" t="s">
        <v>54</v>
      </c>
      <c r="F4852" s="51" t="s">
        <v>454</v>
      </c>
      <c r="G4852" s="51" t="s">
        <v>455</v>
      </c>
      <c r="H4852" s="51" t="s">
        <v>380</v>
      </c>
      <c r="I4852" s="51"/>
      <c r="J4852" s="51" t="s">
        <v>505</v>
      </c>
      <c r="K4852" s="51">
        <v>-3.2149999999999999</v>
      </c>
      <c r="L4852" s="51">
        <v>-1.3520000000000001</v>
      </c>
      <c r="M4852" s="51">
        <v>-1.5049999999999999</v>
      </c>
      <c r="N4852" s="51">
        <v>-2.12</v>
      </c>
      <c r="O4852" s="51">
        <v>0.57899999999999996</v>
      </c>
      <c r="P4852" s="51">
        <v>3.2370000000000001</v>
      </c>
      <c r="Q4852" s="51">
        <v>1.268</v>
      </c>
      <c r="R4852" s="51">
        <v>0.187</v>
      </c>
      <c r="S4852" s="51">
        <v>-1.857</v>
      </c>
      <c r="T4852" s="51">
        <v>-2.3769999999999998</v>
      </c>
      <c r="U4852" s="51">
        <v>2019</v>
      </c>
    </row>
    <row r="4853" spans="1:21" ht="15.5">
      <c r="A4853" s="51">
        <v>181</v>
      </c>
      <c r="B4853" s="51" t="s">
        <v>1314</v>
      </c>
      <c r="C4853" s="51" t="s">
        <v>457</v>
      </c>
      <c r="D4853" s="51" t="str">
        <f t="shared" si="75"/>
        <v>GGXONLBMalta</v>
      </c>
      <c r="E4853" s="51" t="s">
        <v>54</v>
      </c>
      <c r="F4853" s="51" t="s">
        <v>458</v>
      </c>
      <c r="G4853" s="51" t="s">
        <v>459</v>
      </c>
      <c r="H4853" s="51" t="s">
        <v>342</v>
      </c>
      <c r="I4853" s="51" t="s">
        <v>343</v>
      </c>
      <c r="J4853" s="51" t="s">
        <v>1320</v>
      </c>
      <c r="K4853" s="51">
        <v>-3.5000000000000003E-2</v>
      </c>
      <c r="L4853" s="51">
        <v>3.4000000000000002E-2</v>
      </c>
      <c r="M4853" s="51">
        <v>8.2000000000000003E-2</v>
      </c>
      <c r="N4853" s="51">
        <v>0.124</v>
      </c>
      <c r="O4853" s="51">
        <v>0.32</v>
      </c>
      <c r="P4853" s="51">
        <v>0.58399999999999996</v>
      </c>
      <c r="Q4853" s="51">
        <v>0.44</v>
      </c>
      <c r="R4853" s="51">
        <v>0.25</v>
      </c>
      <c r="S4853" s="51">
        <v>-0.99</v>
      </c>
      <c r="T4853" s="51">
        <v>-0.59399999999999997</v>
      </c>
      <c r="U4853" s="51">
        <v>2019</v>
      </c>
    </row>
    <row r="4854" spans="1:21" ht="15.5">
      <c r="A4854" s="51">
        <v>181</v>
      </c>
      <c r="B4854" s="51" t="s">
        <v>1314</v>
      </c>
      <c r="C4854" s="51" t="s">
        <v>460</v>
      </c>
      <c r="D4854" s="51" t="str">
        <f t="shared" si="75"/>
        <v>GGXONLB_NGDPMalta</v>
      </c>
      <c r="E4854" s="51" t="s">
        <v>54</v>
      </c>
      <c r="F4854" s="51" t="s">
        <v>458</v>
      </c>
      <c r="G4854" s="51" t="s">
        <v>459</v>
      </c>
      <c r="H4854" s="51" t="s">
        <v>392</v>
      </c>
      <c r="I4854" s="51"/>
      <c r="J4854" s="51" t="s">
        <v>461</v>
      </c>
      <c r="K4854" s="51">
        <v>-0.47299999999999998</v>
      </c>
      <c r="L4854" s="51">
        <v>0.42299999999999999</v>
      </c>
      <c r="M4854" s="51">
        <v>0.93799999999999994</v>
      </c>
      <c r="N4854" s="51">
        <v>1.242</v>
      </c>
      <c r="O4854" s="51">
        <v>3.0219999999999998</v>
      </c>
      <c r="P4854" s="51">
        <v>4.9859999999999998</v>
      </c>
      <c r="Q4854" s="51">
        <v>3.4929999999999999</v>
      </c>
      <c r="R4854" s="51">
        <v>1.841</v>
      </c>
      <c r="S4854" s="51">
        <v>-7.7610000000000001</v>
      </c>
      <c r="T4854" s="51">
        <v>-4.3940000000000001</v>
      </c>
      <c r="U4854" s="51">
        <v>2019</v>
      </c>
    </row>
    <row r="4855" spans="1:21" ht="15.5">
      <c r="A4855" s="51">
        <v>181</v>
      </c>
      <c r="B4855" s="51" t="s">
        <v>1314</v>
      </c>
      <c r="C4855" s="51" t="s">
        <v>462</v>
      </c>
      <c r="D4855" s="51" t="str">
        <f t="shared" si="75"/>
        <v>GGXWDNMalta</v>
      </c>
      <c r="E4855" s="51" t="s">
        <v>54</v>
      </c>
      <c r="F4855" s="51" t="s">
        <v>463</v>
      </c>
      <c r="G4855" s="51" t="s">
        <v>464</v>
      </c>
      <c r="H4855" s="51" t="s">
        <v>342</v>
      </c>
      <c r="I4855" s="51" t="s">
        <v>343</v>
      </c>
      <c r="J4855" s="51" t="s">
        <v>1320</v>
      </c>
      <c r="K4855" s="51">
        <v>4.1529999999999996</v>
      </c>
      <c r="L4855" s="51">
        <v>4.508</v>
      </c>
      <c r="M4855" s="51">
        <v>4.5720000000000001</v>
      </c>
      <c r="N4855" s="51">
        <v>4.7649999999999997</v>
      </c>
      <c r="O4855" s="51">
        <v>4.42</v>
      </c>
      <c r="P4855" s="51">
        <v>4.2640000000000002</v>
      </c>
      <c r="Q4855" s="51">
        <v>4.2409999999999997</v>
      </c>
      <c r="R4855" s="51">
        <v>4.181</v>
      </c>
      <c r="S4855" s="51" t="s">
        <v>95</v>
      </c>
      <c r="T4855" s="51" t="s">
        <v>95</v>
      </c>
      <c r="U4855" s="51">
        <v>2019</v>
      </c>
    </row>
    <row r="4856" spans="1:21" ht="15.5">
      <c r="A4856" s="51">
        <v>181</v>
      </c>
      <c r="B4856" s="51" t="s">
        <v>1314</v>
      </c>
      <c r="C4856" s="51" t="s">
        <v>465</v>
      </c>
      <c r="D4856" s="51" t="str">
        <f t="shared" si="75"/>
        <v>GGXWDN_NGDPMalta</v>
      </c>
      <c r="E4856" s="51" t="s">
        <v>54</v>
      </c>
      <c r="F4856" s="51" t="s">
        <v>463</v>
      </c>
      <c r="G4856" s="51" t="s">
        <v>464</v>
      </c>
      <c r="H4856" s="51" t="s">
        <v>392</v>
      </c>
      <c r="I4856" s="51"/>
      <c r="J4856" s="51" t="s">
        <v>487</v>
      </c>
      <c r="K4856" s="51">
        <v>56.387</v>
      </c>
      <c r="L4856" s="51">
        <v>56.738</v>
      </c>
      <c r="M4856" s="51">
        <v>52.247999999999998</v>
      </c>
      <c r="N4856" s="51">
        <v>47.662999999999997</v>
      </c>
      <c r="O4856" s="51">
        <v>41.811</v>
      </c>
      <c r="P4856" s="51">
        <v>36.432000000000002</v>
      </c>
      <c r="Q4856" s="51">
        <v>33.695</v>
      </c>
      <c r="R4856" s="51">
        <v>30.763000000000002</v>
      </c>
      <c r="S4856" s="51" t="s">
        <v>95</v>
      </c>
      <c r="T4856" s="51" t="s">
        <v>95</v>
      </c>
      <c r="U4856" s="51">
        <v>2019</v>
      </c>
    </row>
    <row r="4857" spans="1:21" ht="15.5">
      <c r="A4857" s="51">
        <v>181</v>
      </c>
      <c r="B4857" s="51" t="s">
        <v>1314</v>
      </c>
      <c r="C4857" s="51" t="s">
        <v>466</v>
      </c>
      <c r="D4857" s="51" t="str">
        <f t="shared" si="75"/>
        <v>GGXWDGMalta</v>
      </c>
      <c r="E4857" s="51" t="s">
        <v>54</v>
      </c>
      <c r="F4857" s="51" t="s">
        <v>467</v>
      </c>
      <c r="G4857" s="51" t="s">
        <v>468</v>
      </c>
      <c r="H4857" s="51" t="s">
        <v>342</v>
      </c>
      <c r="I4857" s="51" t="s">
        <v>343</v>
      </c>
      <c r="J4857" s="51" t="s">
        <v>1320</v>
      </c>
      <c r="K4857" s="51">
        <v>4.8550000000000004</v>
      </c>
      <c r="L4857" s="51">
        <v>5.2270000000000003</v>
      </c>
      <c r="M4857" s="51">
        <v>5.39</v>
      </c>
      <c r="N4857" s="51">
        <v>5.5860000000000003</v>
      </c>
      <c r="O4857" s="51">
        <v>5.74</v>
      </c>
      <c r="P4857" s="51">
        <v>5.6779999999999999</v>
      </c>
      <c r="Q4857" s="51">
        <v>5.6440000000000001</v>
      </c>
      <c r="R4857" s="51">
        <v>5.7069999999999999</v>
      </c>
      <c r="S4857" s="51">
        <v>7.0709999999999997</v>
      </c>
      <c r="T4857" s="51">
        <v>7.8239999999999998</v>
      </c>
      <c r="U4857" s="51">
        <v>2019</v>
      </c>
    </row>
    <row r="4858" spans="1:21" ht="15.5">
      <c r="A4858" s="51">
        <v>181</v>
      </c>
      <c r="B4858" s="51" t="s">
        <v>1314</v>
      </c>
      <c r="C4858" s="51" t="s">
        <v>469</v>
      </c>
      <c r="D4858" s="51" t="str">
        <f t="shared" si="75"/>
        <v>GGXWDG_NGDPMalta</v>
      </c>
      <c r="E4858" s="51" t="s">
        <v>54</v>
      </c>
      <c r="F4858" s="51" t="s">
        <v>467</v>
      </c>
      <c r="G4858" s="51" t="s">
        <v>468</v>
      </c>
      <c r="H4858" s="51" t="s">
        <v>392</v>
      </c>
      <c r="I4858" s="51"/>
      <c r="J4858" s="51" t="s">
        <v>470</v>
      </c>
      <c r="K4858" s="51">
        <v>65.926000000000002</v>
      </c>
      <c r="L4858" s="51">
        <v>65.790000000000006</v>
      </c>
      <c r="M4858" s="51">
        <v>61.591999999999999</v>
      </c>
      <c r="N4858" s="51">
        <v>55.88</v>
      </c>
      <c r="O4858" s="51">
        <v>54.293999999999997</v>
      </c>
      <c r="P4858" s="51">
        <v>48.518999999999998</v>
      </c>
      <c r="Q4858" s="51">
        <v>44.838000000000001</v>
      </c>
      <c r="R4858" s="51">
        <v>41.988999999999997</v>
      </c>
      <c r="S4858" s="51">
        <v>55.43</v>
      </c>
      <c r="T4858" s="51">
        <v>57.86</v>
      </c>
      <c r="U4858" s="51">
        <v>2019</v>
      </c>
    </row>
    <row r="4859" spans="1:21" ht="15.5">
      <c r="A4859" s="51">
        <v>181</v>
      </c>
      <c r="B4859" s="51" t="s">
        <v>1314</v>
      </c>
      <c r="C4859" s="51" t="s">
        <v>471</v>
      </c>
      <c r="D4859" s="51" t="str">
        <f t="shared" si="75"/>
        <v>NGDP_FYMalta</v>
      </c>
      <c r="E4859" s="51" t="s">
        <v>54</v>
      </c>
      <c r="F4859" s="51" t="s">
        <v>472</v>
      </c>
      <c r="G4859" s="51" t="s">
        <v>473</v>
      </c>
      <c r="H4859" s="51" t="s">
        <v>342</v>
      </c>
      <c r="I4859" s="51" t="s">
        <v>343</v>
      </c>
      <c r="J4859" s="51" t="s">
        <v>1320</v>
      </c>
      <c r="K4859" s="51">
        <v>7.3639999999999999</v>
      </c>
      <c r="L4859" s="51">
        <v>7.944</v>
      </c>
      <c r="M4859" s="51">
        <v>8.7509999999999994</v>
      </c>
      <c r="N4859" s="51">
        <v>9.9969999999999999</v>
      </c>
      <c r="O4859" s="51">
        <v>10.571</v>
      </c>
      <c r="P4859" s="51">
        <v>11.702999999999999</v>
      </c>
      <c r="Q4859" s="51">
        <v>12.587</v>
      </c>
      <c r="R4859" s="51">
        <v>13.592000000000001</v>
      </c>
      <c r="S4859" s="51">
        <v>12.757</v>
      </c>
      <c r="T4859" s="51">
        <v>13.522</v>
      </c>
      <c r="U4859" s="51">
        <v>2019</v>
      </c>
    </row>
    <row r="4860" spans="1:21" ht="15.5">
      <c r="A4860" s="51">
        <v>181</v>
      </c>
      <c r="B4860" s="51" t="s">
        <v>1314</v>
      </c>
      <c r="C4860" s="51" t="s">
        <v>474</v>
      </c>
      <c r="D4860" s="51" t="str">
        <f t="shared" si="75"/>
        <v>BCAMalta</v>
      </c>
      <c r="E4860" s="51" t="s">
        <v>54</v>
      </c>
      <c r="F4860" s="51" t="s">
        <v>475</v>
      </c>
      <c r="G4860" s="51" t="s">
        <v>476</v>
      </c>
      <c r="H4860" s="51" t="s">
        <v>352</v>
      </c>
      <c r="I4860" s="51" t="s">
        <v>343</v>
      </c>
      <c r="J4860" s="51" t="s">
        <v>1266</v>
      </c>
      <c r="K4860" s="51">
        <v>0.157</v>
      </c>
      <c r="L4860" s="51">
        <v>0.27</v>
      </c>
      <c r="M4860" s="51">
        <v>0.98899999999999999</v>
      </c>
      <c r="N4860" s="51">
        <v>0.29899999999999999</v>
      </c>
      <c r="O4860" s="51">
        <v>-6.6000000000000003E-2</v>
      </c>
      <c r="P4860" s="51">
        <v>0.64</v>
      </c>
      <c r="Q4860" s="51">
        <v>0.83799999999999997</v>
      </c>
      <c r="R4860" s="51">
        <v>0.69299999999999995</v>
      </c>
      <c r="S4860" s="51">
        <v>-8.8999999999999996E-2</v>
      </c>
      <c r="T4860" s="51">
        <v>2.5999999999999999E-2</v>
      </c>
      <c r="U4860" s="51">
        <v>2019</v>
      </c>
    </row>
    <row r="4861" spans="1:21" ht="15.5">
      <c r="A4861" s="51">
        <v>181</v>
      </c>
      <c r="B4861" s="51" t="s">
        <v>1314</v>
      </c>
      <c r="C4861" s="51" t="s">
        <v>478</v>
      </c>
      <c r="D4861" s="51" t="str">
        <f t="shared" si="75"/>
        <v>BCA_NGDPDMalta</v>
      </c>
      <c r="E4861" s="51" t="s">
        <v>54</v>
      </c>
      <c r="F4861" s="51" t="s">
        <v>475</v>
      </c>
      <c r="G4861" s="51" t="s">
        <v>476</v>
      </c>
      <c r="H4861" s="51" t="s">
        <v>392</v>
      </c>
      <c r="I4861" s="51"/>
      <c r="J4861" s="51" t="s">
        <v>479</v>
      </c>
      <c r="K4861" s="51">
        <v>1.657</v>
      </c>
      <c r="L4861" s="51">
        <v>2.5630000000000002</v>
      </c>
      <c r="M4861" s="51">
        <v>8.5020000000000007</v>
      </c>
      <c r="N4861" s="51">
        <v>2.6989999999999998</v>
      </c>
      <c r="O4861" s="51">
        <v>-0.56599999999999995</v>
      </c>
      <c r="P4861" s="51">
        <v>4.84</v>
      </c>
      <c r="Q4861" s="51">
        <v>5.6360000000000001</v>
      </c>
      <c r="R4861" s="51">
        <v>4.5519999999999996</v>
      </c>
      <c r="S4861" s="51">
        <v>-0.61399999999999999</v>
      </c>
      <c r="T4861" s="51">
        <v>0.156</v>
      </c>
      <c r="U4861" s="51">
        <v>2019</v>
      </c>
    </row>
    <row r="4862" spans="1:21" ht="15.5">
      <c r="A4862" s="51">
        <v>867</v>
      </c>
      <c r="B4862" s="51" t="s">
        <v>1321</v>
      </c>
      <c r="C4862" s="51" t="s">
        <v>338</v>
      </c>
      <c r="D4862" s="51" t="str">
        <f t="shared" si="75"/>
        <v>NGDP_RMarshall Islands</v>
      </c>
      <c r="E4862" s="51" t="s">
        <v>239</v>
      </c>
      <c r="F4862" s="51" t="s">
        <v>340</v>
      </c>
      <c r="G4862" s="51" t="s">
        <v>341</v>
      </c>
      <c r="H4862" s="51" t="s">
        <v>342</v>
      </c>
      <c r="I4862" s="51" t="s">
        <v>343</v>
      </c>
      <c r="J4862" s="51" t="s">
        <v>1322</v>
      </c>
      <c r="K4862" s="51">
        <v>0.17599999999999999</v>
      </c>
      <c r="L4862" s="51">
        <v>0.183</v>
      </c>
      <c r="M4862" s="51">
        <v>0.18099999999999999</v>
      </c>
      <c r="N4862" s="51">
        <v>0.184</v>
      </c>
      <c r="O4862" s="51">
        <v>0.186</v>
      </c>
      <c r="P4862" s="51">
        <v>0.193</v>
      </c>
      <c r="Q4862" s="51">
        <v>0.19800000000000001</v>
      </c>
      <c r="R4862" s="51">
        <v>0.21099999999999999</v>
      </c>
      <c r="S4862" s="51">
        <v>0.20399999999999999</v>
      </c>
      <c r="T4862" s="51">
        <v>0.20100000000000001</v>
      </c>
      <c r="U4862" s="51">
        <v>2019</v>
      </c>
    </row>
    <row r="4863" spans="1:21" ht="15.5">
      <c r="A4863" s="51">
        <v>867</v>
      </c>
      <c r="B4863" s="51" t="s">
        <v>1321</v>
      </c>
      <c r="C4863" s="51" t="s">
        <v>345</v>
      </c>
      <c r="D4863" s="51" t="str">
        <f t="shared" si="75"/>
        <v>NGDP_RPCHMarshall Islands</v>
      </c>
      <c r="E4863" s="51" t="s">
        <v>239</v>
      </c>
      <c r="F4863" s="51" t="s">
        <v>340</v>
      </c>
      <c r="G4863" s="51" t="s">
        <v>346</v>
      </c>
      <c r="H4863" s="51" t="s">
        <v>347</v>
      </c>
      <c r="I4863" s="51"/>
      <c r="J4863" s="51" t="s">
        <v>348</v>
      </c>
      <c r="K4863" s="51">
        <v>-2.1840000000000002</v>
      </c>
      <c r="L4863" s="51">
        <v>3.8849999999999998</v>
      </c>
      <c r="M4863" s="51">
        <v>-1.0229999999999999</v>
      </c>
      <c r="N4863" s="51">
        <v>1.55</v>
      </c>
      <c r="O4863" s="51">
        <v>1.4370000000000001</v>
      </c>
      <c r="P4863" s="51">
        <v>3.2759999999999998</v>
      </c>
      <c r="Q4863" s="51">
        <v>3.052</v>
      </c>
      <c r="R4863" s="51">
        <v>6.5289999999999999</v>
      </c>
      <c r="S4863" s="51">
        <v>-3.3</v>
      </c>
      <c r="T4863" s="51">
        <v>-1.5</v>
      </c>
      <c r="U4863" s="51">
        <v>2019</v>
      </c>
    </row>
    <row r="4864" spans="1:21" ht="15.5">
      <c r="A4864" s="51">
        <v>867</v>
      </c>
      <c r="B4864" s="51" t="s">
        <v>1321</v>
      </c>
      <c r="C4864" s="51" t="s">
        <v>349</v>
      </c>
      <c r="D4864" s="51" t="str">
        <f t="shared" si="75"/>
        <v>NGDPMarshall Islands</v>
      </c>
      <c r="E4864" s="51" t="s">
        <v>239</v>
      </c>
      <c r="F4864" s="51" t="s">
        <v>155</v>
      </c>
      <c r="G4864" s="51" t="s">
        <v>350</v>
      </c>
      <c r="H4864" s="51" t="s">
        <v>342</v>
      </c>
      <c r="I4864" s="51" t="s">
        <v>343</v>
      </c>
      <c r="J4864" s="51" t="s">
        <v>1322</v>
      </c>
      <c r="K4864" s="51">
        <v>0.18099999999999999</v>
      </c>
      <c r="L4864" s="51">
        <v>0.185</v>
      </c>
      <c r="M4864" s="51">
        <v>0.182</v>
      </c>
      <c r="N4864" s="51">
        <v>0.184</v>
      </c>
      <c r="O4864" s="51">
        <v>0.20100000000000001</v>
      </c>
      <c r="P4864" s="51">
        <v>0.21199999999999999</v>
      </c>
      <c r="Q4864" s="51">
        <v>0.222</v>
      </c>
      <c r="R4864" s="51">
        <v>0.23899999999999999</v>
      </c>
      <c r="S4864" s="51">
        <v>0.23400000000000001</v>
      </c>
      <c r="T4864" s="51">
        <v>0.23400000000000001</v>
      </c>
      <c r="U4864" s="51">
        <v>2019</v>
      </c>
    </row>
    <row r="4865" spans="1:21" ht="15.5">
      <c r="A4865" s="51">
        <v>867</v>
      </c>
      <c r="B4865" s="51" t="s">
        <v>1321</v>
      </c>
      <c r="C4865" s="51" t="s">
        <v>157</v>
      </c>
      <c r="D4865" s="51" t="str">
        <f t="shared" si="75"/>
        <v>NGDPDMarshall Islands</v>
      </c>
      <c r="E4865" s="51" t="s">
        <v>239</v>
      </c>
      <c r="F4865" s="51" t="s">
        <v>155</v>
      </c>
      <c r="G4865" s="51" t="s">
        <v>351</v>
      </c>
      <c r="H4865" s="51" t="s">
        <v>352</v>
      </c>
      <c r="I4865" s="51" t="s">
        <v>343</v>
      </c>
      <c r="J4865" s="51" t="s">
        <v>353</v>
      </c>
      <c r="K4865" s="51">
        <v>0.18099999999999999</v>
      </c>
      <c r="L4865" s="51">
        <v>0.185</v>
      </c>
      <c r="M4865" s="51">
        <v>0.182</v>
      </c>
      <c r="N4865" s="51">
        <v>0.184</v>
      </c>
      <c r="O4865" s="51">
        <v>0.20100000000000001</v>
      </c>
      <c r="P4865" s="51">
        <v>0.21199999999999999</v>
      </c>
      <c r="Q4865" s="51">
        <v>0.222</v>
      </c>
      <c r="R4865" s="51">
        <v>0.23899999999999999</v>
      </c>
      <c r="S4865" s="51">
        <v>0.23400000000000001</v>
      </c>
      <c r="T4865" s="51">
        <v>0.23400000000000001</v>
      </c>
      <c r="U4865" s="51">
        <v>2019</v>
      </c>
    </row>
    <row r="4866" spans="1:21" ht="15.5">
      <c r="A4866" s="51">
        <v>867</v>
      </c>
      <c r="B4866" s="51" t="s">
        <v>1321</v>
      </c>
      <c r="C4866" s="51" t="s">
        <v>354</v>
      </c>
      <c r="D4866" s="51" t="str">
        <f t="shared" si="75"/>
        <v>PPPGDPMarshall Islands</v>
      </c>
      <c r="E4866" s="51" t="s">
        <v>239</v>
      </c>
      <c r="F4866" s="51" t="s">
        <v>155</v>
      </c>
      <c r="G4866" s="51" t="s">
        <v>355</v>
      </c>
      <c r="H4866" s="51" t="s">
        <v>356</v>
      </c>
      <c r="I4866" s="51" t="s">
        <v>343</v>
      </c>
      <c r="J4866" s="51" t="s">
        <v>353</v>
      </c>
      <c r="K4866" s="51">
        <v>0.158</v>
      </c>
      <c r="L4866" s="51">
        <v>0.16700000000000001</v>
      </c>
      <c r="M4866" s="51">
        <v>0.16900000000000001</v>
      </c>
      <c r="N4866" s="51">
        <v>0.17299999999999999</v>
      </c>
      <c r="O4866" s="51">
        <v>0.17699999999999999</v>
      </c>
      <c r="P4866" s="51">
        <v>0.187</v>
      </c>
      <c r="Q4866" s="51">
        <v>0.19700000000000001</v>
      </c>
      <c r="R4866" s="51">
        <v>0.214</v>
      </c>
      <c r="S4866" s="51">
        <v>0.20899999999999999</v>
      </c>
      <c r="T4866" s="51">
        <v>0.21</v>
      </c>
      <c r="U4866" s="51">
        <v>2019</v>
      </c>
    </row>
    <row r="4867" spans="1:21" ht="15.5">
      <c r="A4867" s="51">
        <v>867</v>
      </c>
      <c r="B4867" s="51" t="s">
        <v>1321</v>
      </c>
      <c r="C4867" s="51" t="s">
        <v>357</v>
      </c>
      <c r="D4867" s="51" t="str">
        <f t="shared" ref="D4867:D4930" si="76">C4867&amp;E4867</f>
        <v>NGDP_DMarshall Islands</v>
      </c>
      <c r="E4867" s="51" t="s">
        <v>239</v>
      </c>
      <c r="F4867" s="51" t="s">
        <v>358</v>
      </c>
      <c r="G4867" s="51" t="s">
        <v>359</v>
      </c>
      <c r="H4867" s="51" t="s">
        <v>360</v>
      </c>
      <c r="I4867" s="51"/>
      <c r="J4867" s="51" t="s">
        <v>361</v>
      </c>
      <c r="K4867" s="51">
        <v>102.566</v>
      </c>
      <c r="L4867" s="51">
        <v>101.078</v>
      </c>
      <c r="M4867" s="51">
        <v>100.637</v>
      </c>
      <c r="N4867" s="51">
        <v>100</v>
      </c>
      <c r="O4867" s="51">
        <v>108.075</v>
      </c>
      <c r="P4867" s="51">
        <v>110.06</v>
      </c>
      <c r="Q4867" s="51">
        <v>111.681</v>
      </c>
      <c r="R4867" s="51">
        <v>113.29300000000001</v>
      </c>
      <c r="S4867" s="51">
        <v>114.539</v>
      </c>
      <c r="T4867" s="51">
        <v>116.25700000000001</v>
      </c>
      <c r="U4867" s="51">
        <v>2019</v>
      </c>
    </row>
    <row r="4868" spans="1:21" ht="15.5">
      <c r="A4868" s="51">
        <v>867</v>
      </c>
      <c r="B4868" s="51" t="s">
        <v>1321</v>
      </c>
      <c r="C4868" s="51" t="s">
        <v>362</v>
      </c>
      <c r="D4868" s="51" t="str">
        <f t="shared" si="76"/>
        <v>NGDPRPCMarshall Islands</v>
      </c>
      <c r="E4868" s="51" t="s">
        <v>239</v>
      </c>
      <c r="F4868" s="51" t="s">
        <v>363</v>
      </c>
      <c r="G4868" s="51" t="s">
        <v>364</v>
      </c>
      <c r="H4868" s="51" t="s">
        <v>342</v>
      </c>
      <c r="I4868" s="51" t="s">
        <v>333</v>
      </c>
      <c r="J4868" s="51" t="s">
        <v>365</v>
      </c>
      <c r="K4868" s="51">
        <v>3298.9</v>
      </c>
      <c r="L4868" s="51">
        <v>3414.38</v>
      </c>
      <c r="M4868" s="51">
        <v>3366.94</v>
      </c>
      <c r="N4868" s="51">
        <v>3406.48</v>
      </c>
      <c r="O4868" s="51">
        <v>3442.63</v>
      </c>
      <c r="P4868" s="51">
        <v>3542.23</v>
      </c>
      <c r="Q4868" s="51">
        <v>3636.84</v>
      </c>
      <c r="R4868" s="51">
        <v>3851.18</v>
      </c>
      <c r="S4868" s="51">
        <v>3701.88</v>
      </c>
      <c r="T4868" s="51">
        <v>3617.42</v>
      </c>
      <c r="U4868" s="51">
        <v>2018</v>
      </c>
    </row>
    <row r="4869" spans="1:21" ht="15.5">
      <c r="A4869" s="51">
        <v>867</v>
      </c>
      <c r="B4869" s="51" t="s">
        <v>1321</v>
      </c>
      <c r="C4869" s="51" t="s">
        <v>366</v>
      </c>
      <c r="D4869" s="51" t="str">
        <f t="shared" si="76"/>
        <v>NGDPRPPPPCMarshall Islands</v>
      </c>
      <c r="E4869" s="51" t="s">
        <v>239</v>
      </c>
      <c r="F4869" s="51" t="s">
        <v>363</v>
      </c>
      <c r="G4869" s="51" t="s">
        <v>367</v>
      </c>
      <c r="H4869" s="51" t="s">
        <v>368</v>
      </c>
      <c r="I4869" s="51" t="s">
        <v>333</v>
      </c>
      <c r="J4869" s="51" t="s">
        <v>365</v>
      </c>
      <c r="K4869" s="51">
        <v>3198.42</v>
      </c>
      <c r="L4869" s="51">
        <v>3310.39</v>
      </c>
      <c r="M4869" s="51">
        <v>3264.39</v>
      </c>
      <c r="N4869" s="51">
        <v>3302.72</v>
      </c>
      <c r="O4869" s="51">
        <v>3337.77</v>
      </c>
      <c r="P4869" s="51">
        <v>3434.34</v>
      </c>
      <c r="Q4869" s="51">
        <v>3526.07</v>
      </c>
      <c r="R4869" s="51">
        <v>3733.88</v>
      </c>
      <c r="S4869" s="51">
        <v>3589.13</v>
      </c>
      <c r="T4869" s="51">
        <v>3507.23</v>
      </c>
      <c r="U4869" s="51">
        <v>2018</v>
      </c>
    </row>
    <row r="4870" spans="1:21" ht="15.5">
      <c r="A4870" s="51">
        <v>867</v>
      </c>
      <c r="B4870" s="51" t="s">
        <v>1321</v>
      </c>
      <c r="C4870" s="51" t="s">
        <v>369</v>
      </c>
      <c r="D4870" s="51" t="str">
        <f t="shared" si="76"/>
        <v>NGDPPCMarshall Islands</v>
      </c>
      <c r="E4870" s="51" t="s">
        <v>239</v>
      </c>
      <c r="F4870" s="51" t="s">
        <v>370</v>
      </c>
      <c r="G4870" s="51" t="s">
        <v>371</v>
      </c>
      <c r="H4870" s="51" t="s">
        <v>342</v>
      </c>
      <c r="I4870" s="51" t="s">
        <v>333</v>
      </c>
      <c r="J4870" s="51" t="s">
        <v>372</v>
      </c>
      <c r="K4870" s="51">
        <v>3383.56</v>
      </c>
      <c r="L4870" s="51">
        <v>3451.21</v>
      </c>
      <c r="M4870" s="51">
        <v>3388.38</v>
      </c>
      <c r="N4870" s="51">
        <v>3406.48</v>
      </c>
      <c r="O4870" s="51">
        <v>3720.62</v>
      </c>
      <c r="P4870" s="51">
        <v>3898.58</v>
      </c>
      <c r="Q4870" s="51">
        <v>4061.68</v>
      </c>
      <c r="R4870" s="51">
        <v>4363.1099999999997</v>
      </c>
      <c r="S4870" s="51">
        <v>4240.1000000000004</v>
      </c>
      <c r="T4870" s="51">
        <v>4205.5</v>
      </c>
      <c r="U4870" s="51">
        <v>2018</v>
      </c>
    </row>
    <row r="4871" spans="1:21" ht="15.5">
      <c r="A4871" s="51">
        <v>867</v>
      </c>
      <c r="B4871" s="51" t="s">
        <v>1321</v>
      </c>
      <c r="C4871" s="51" t="s">
        <v>373</v>
      </c>
      <c r="D4871" s="51" t="str">
        <f t="shared" si="76"/>
        <v>NGDPDPCMarshall Islands</v>
      </c>
      <c r="E4871" s="51" t="s">
        <v>239</v>
      </c>
      <c r="F4871" s="51" t="s">
        <v>370</v>
      </c>
      <c r="G4871" s="51" t="s">
        <v>374</v>
      </c>
      <c r="H4871" s="51" t="s">
        <v>352</v>
      </c>
      <c r="I4871" s="51" t="s">
        <v>333</v>
      </c>
      <c r="J4871" s="51" t="s">
        <v>372</v>
      </c>
      <c r="K4871" s="51">
        <v>3383.56</v>
      </c>
      <c r="L4871" s="51">
        <v>3451.21</v>
      </c>
      <c r="M4871" s="51">
        <v>3388.38</v>
      </c>
      <c r="N4871" s="51">
        <v>3406.48</v>
      </c>
      <c r="O4871" s="51">
        <v>3720.62</v>
      </c>
      <c r="P4871" s="51">
        <v>3898.58</v>
      </c>
      <c r="Q4871" s="51">
        <v>4061.68</v>
      </c>
      <c r="R4871" s="51">
        <v>4363.1099999999997</v>
      </c>
      <c r="S4871" s="51">
        <v>4240.1000000000004</v>
      </c>
      <c r="T4871" s="51">
        <v>4205.5</v>
      </c>
      <c r="U4871" s="51">
        <v>2018</v>
      </c>
    </row>
    <row r="4872" spans="1:21" ht="15.5">
      <c r="A4872" s="51">
        <v>867</v>
      </c>
      <c r="B4872" s="51" t="s">
        <v>1321</v>
      </c>
      <c r="C4872" s="51" t="s">
        <v>375</v>
      </c>
      <c r="D4872" s="51" t="str">
        <f t="shared" si="76"/>
        <v>PPPPCMarshall Islands</v>
      </c>
      <c r="E4872" s="51" t="s">
        <v>239</v>
      </c>
      <c r="F4872" s="51" t="s">
        <v>370</v>
      </c>
      <c r="G4872" s="51" t="s">
        <v>376</v>
      </c>
      <c r="H4872" s="51" t="s">
        <v>356</v>
      </c>
      <c r="I4872" s="51" t="s">
        <v>333</v>
      </c>
      <c r="J4872" s="51" t="s">
        <v>372</v>
      </c>
      <c r="K4872" s="51">
        <v>2969.49</v>
      </c>
      <c r="L4872" s="51">
        <v>3127.36</v>
      </c>
      <c r="M4872" s="51">
        <v>3140.98</v>
      </c>
      <c r="N4872" s="51">
        <v>3208.11</v>
      </c>
      <c r="O4872" s="51">
        <v>3276.18</v>
      </c>
      <c r="P4872" s="51">
        <v>3434.34</v>
      </c>
      <c r="Q4872" s="51">
        <v>3610.73</v>
      </c>
      <c r="R4872" s="51">
        <v>3891.79</v>
      </c>
      <c r="S4872" s="51">
        <v>3786.26</v>
      </c>
      <c r="T4872" s="51">
        <v>3767.29</v>
      </c>
      <c r="U4872" s="51">
        <v>2018</v>
      </c>
    </row>
    <row r="4873" spans="1:21" ht="15.5">
      <c r="A4873" s="51">
        <v>867</v>
      </c>
      <c r="B4873" s="51" t="s">
        <v>1321</v>
      </c>
      <c r="C4873" s="51" t="s">
        <v>377</v>
      </c>
      <c r="D4873" s="51" t="str">
        <f t="shared" si="76"/>
        <v>NGAP_NPGDPMarshall Islands</v>
      </c>
      <c r="E4873" s="51" t="s">
        <v>239</v>
      </c>
      <c r="F4873" s="51" t="s">
        <v>378</v>
      </c>
      <c r="G4873" s="51" t="s">
        <v>379</v>
      </c>
      <c r="H4873" s="51" t="s">
        <v>380</v>
      </c>
      <c r="I4873" s="51"/>
      <c r="J4873" s="51"/>
      <c r="K4873" s="51"/>
      <c r="L4873" s="51"/>
      <c r="M4873" s="51"/>
      <c r="N4873" s="51"/>
      <c r="O4873" s="51"/>
      <c r="P4873" s="51"/>
      <c r="Q4873" s="51"/>
      <c r="R4873" s="51"/>
      <c r="S4873" s="51"/>
      <c r="T4873" s="51"/>
      <c r="U4873" s="51"/>
    </row>
    <row r="4874" spans="1:21" ht="15.5">
      <c r="A4874" s="51">
        <v>867</v>
      </c>
      <c r="B4874" s="51" t="s">
        <v>1321</v>
      </c>
      <c r="C4874" s="51" t="s">
        <v>381</v>
      </c>
      <c r="D4874" s="51" t="str">
        <f t="shared" si="76"/>
        <v>PPPSHMarshall Islands</v>
      </c>
      <c r="E4874" s="51" t="s">
        <v>239</v>
      </c>
      <c r="F4874" s="51" t="s">
        <v>382</v>
      </c>
      <c r="G4874" s="51" t="s">
        <v>383</v>
      </c>
      <c r="H4874" s="51" t="s">
        <v>384</v>
      </c>
      <c r="I4874" s="51"/>
      <c r="J4874" s="51" t="s">
        <v>353</v>
      </c>
      <c r="K4874" s="51" t="s">
        <v>1171</v>
      </c>
      <c r="L4874" s="51" t="s">
        <v>1171</v>
      </c>
      <c r="M4874" s="51" t="s">
        <v>1171</v>
      </c>
      <c r="N4874" s="51" t="s">
        <v>1171</v>
      </c>
      <c r="O4874" s="51" t="s">
        <v>1171</v>
      </c>
      <c r="P4874" s="51" t="s">
        <v>1171</v>
      </c>
      <c r="Q4874" s="51" t="s">
        <v>1171</v>
      </c>
      <c r="R4874" s="51" t="s">
        <v>1171</v>
      </c>
      <c r="S4874" s="51" t="s">
        <v>1171</v>
      </c>
      <c r="T4874" s="51" t="s">
        <v>1171</v>
      </c>
      <c r="U4874" s="51">
        <v>2019</v>
      </c>
    </row>
    <row r="4875" spans="1:21" ht="15.5">
      <c r="A4875" s="51">
        <v>867</v>
      </c>
      <c r="B4875" s="51" t="s">
        <v>1321</v>
      </c>
      <c r="C4875" s="51" t="s">
        <v>385</v>
      </c>
      <c r="D4875" s="51" t="str">
        <f t="shared" si="76"/>
        <v>PPPEXMarshall Islands</v>
      </c>
      <c r="E4875" s="51" t="s">
        <v>239</v>
      </c>
      <c r="F4875" s="51" t="s">
        <v>386</v>
      </c>
      <c r="G4875" s="51" t="s">
        <v>387</v>
      </c>
      <c r="H4875" s="51" t="s">
        <v>388</v>
      </c>
      <c r="I4875" s="51"/>
      <c r="J4875" s="51" t="s">
        <v>353</v>
      </c>
      <c r="K4875" s="51">
        <v>1.139</v>
      </c>
      <c r="L4875" s="51">
        <v>1.1040000000000001</v>
      </c>
      <c r="M4875" s="51">
        <v>1.079</v>
      </c>
      <c r="N4875" s="51">
        <v>1.0620000000000001</v>
      </c>
      <c r="O4875" s="51">
        <v>1.1359999999999999</v>
      </c>
      <c r="P4875" s="51">
        <v>1.135</v>
      </c>
      <c r="Q4875" s="51">
        <v>1.125</v>
      </c>
      <c r="R4875" s="51">
        <v>1.121</v>
      </c>
      <c r="S4875" s="51">
        <v>1.1200000000000001</v>
      </c>
      <c r="T4875" s="51">
        <v>1.1160000000000001</v>
      </c>
      <c r="U4875" s="51">
        <v>2019</v>
      </c>
    </row>
    <row r="4876" spans="1:21" ht="15.5">
      <c r="A4876" s="51">
        <v>867</v>
      </c>
      <c r="B4876" s="51" t="s">
        <v>1321</v>
      </c>
      <c r="C4876" s="51" t="s">
        <v>389</v>
      </c>
      <c r="D4876" s="51" t="str">
        <f t="shared" si="76"/>
        <v>NID_NGDPMarshall Islands</v>
      </c>
      <c r="E4876" s="51" t="s">
        <v>239</v>
      </c>
      <c r="F4876" s="51" t="s">
        <v>390</v>
      </c>
      <c r="G4876" s="51" t="s">
        <v>391</v>
      </c>
      <c r="H4876" s="51" t="s">
        <v>392</v>
      </c>
      <c r="I4876" s="51"/>
      <c r="J4876" s="51"/>
      <c r="K4876" s="51"/>
      <c r="L4876" s="51"/>
      <c r="M4876" s="51"/>
      <c r="N4876" s="51"/>
      <c r="O4876" s="51"/>
      <c r="P4876" s="51"/>
      <c r="Q4876" s="51"/>
      <c r="R4876" s="51"/>
      <c r="S4876" s="51"/>
      <c r="T4876" s="51"/>
      <c r="U4876" s="51"/>
    </row>
    <row r="4877" spans="1:21" ht="15.5">
      <c r="A4877" s="51">
        <v>867</v>
      </c>
      <c r="B4877" s="51" t="s">
        <v>1321</v>
      </c>
      <c r="C4877" s="51" t="s">
        <v>393</v>
      </c>
      <c r="D4877" s="51" t="str">
        <f t="shared" si="76"/>
        <v>NGSD_NGDPMarshall Islands</v>
      </c>
      <c r="E4877" s="51" t="s">
        <v>239</v>
      </c>
      <c r="F4877" s="51" t="s">
        <v>394</v>
      </c>
      <c r="G4877" s="51" t="s">
        <v>395</v>
      </c>
      <c r="H4877" s="51" t="s">
        <v>392</v>
      </c>
      <c r="I4877" s="51"/>
      <c r="J4877" s="51"/>
      <c r="K4877" s="51"/>
      <c r="L4877" s="51"/>
      <c r="M4877" s="51"/>
      <c r="N4877" s="51"/>
      <c r="O4877" s="51"/>
      <c r="P4877" s="51"/>
      <c r="Q4877" s="51"/>
      <c r="R4877" s="51"/>
      <c r="S4877" s="51"/>
      <c r="T4877" s="51"/>
      <c r="U4877" s="51"/>
    </row>
    <row r="4878" spans="1:21" ht="15.5">
      <c r="A4878" s="51">
        <v>867</v>
      </c>
      <c r="B4878" s="51" t="s">
        <v>1321</v>
      </c>
      <c r="C4878" s="51" t="s">
        <v>396</v>
      </c>
      <c r="D4878" s="51" t="str">
        <f t="shared" si="76"/>
        <v>PCPIMarshall Islands</v>
      </c>
      <c r="E4878" s="51" t="s">
        <v>239</v>
      </c>
      <c r="F4878" s="51" t="s">
        <v>397</v>
      </c>
      <c r="G4878" s="51" t="s">
        <v>398</v>
      </c>
      <c r="H4878" s="51" t="s">
        <v>360</v>
      </c>
      <c r="I4878" s="51"/>
      <c r="J4878" s="51" t="s">
        <v>1323</v>
      </c>
      <c r="K4878" s="51">
        <v>147.73699999999999</v>
      </c>
      <c r="L4878" s="51">
        <v>150.471</v>
      </c>
      <c r="M4878" s="51">
        <v>152.12299999999999</v>
      </c>
      <c r="N4878" s="51">
        <v>148.721</v>
      </c>
      <c r="O4878" s="51">
        <v>146.47900000000001</v>
      </c>
      <c r="P4878" s="51">
        <v>146.572</v>
      </c>
      <c r="Q4878" s="51">
        <v>147.679</v>
      </c>
      <c r="R4878" s="51">
        <v>146.95400000000001</v>
      </c>
      <c r="S4878" s="51">
        <v>147.85599999999999</v>
      </c>
      <c r="T4878" s="51">
        <v>149.483</v>
      </c>
      <c r="U4878" s="51">
        <v>2019</v>
      </c>
    </row>
    <row r="4879" spans="1:21" ht="15.5">
      <c r="A4879" s="51">
        <v>867</v>
      </c>
      <c r="B4879" s="51" t="s">
        <v>1321</v>
      </c>
      <c r="C4879" s="51" t="s">
        <v>400</v>
      </c>
      <c r="D4879" s="51" t="str">
        <f t="shared" si="76"/>
        <v>PCPIPCHMarshall Islands</v>
      </c>
      <c r="E4879" s="51" t="s">
        <v>239</v>
      </c>
      <c r="F4879" s="51" t="s">
        <v>397</v>
      </c>
      <c r="G4879" s="51" t="s">
        <v>401</v>
      </c>
      <c r="H4879" s="51" t="s">
        <v>347</v>
      </c>
      <c r="I4879" s="51"/>
      <c r="J4879" s="51" t="s">
        <v>402</v>
      </c>
      <c r="K4879" s="51">
        <v>4.3410000000000002</v>
      </c>
      <c r="L4879" s="51">
        <v>1.851</v>
      </c>
      <c r="M4879" s="51">
        <v>1.0980000000000001</v>
      </c>
      <c r="N4879" s="51">
        <v>-2.2360000000000002</v>
      </c>
      <c r="O4879" s="51">
        <v>-1.508</v>
      </c>
      <c r="P4879" s="51">
        <v>6.3E-2</v>
      </c>
      <c r="Q4879" s="51">
        <v>0.755</v>
      </c>
      <c r="R4879" s="51">
        <v>-0.49099999999999999</v>
      </c>
      <c r="S4879" s="51">
        <v>0.61399999999999999</v>
      </c>
      <c r="T4879" s="51">
        <v>1.1000000000000001</v>
      </c>
      <c r="U4879" s="51">
        <v>2019</v>
      </c>
    </row>
    <row r="4880" spans="1:21" ht="15.5">
      <c r="A4880" s="51">
        <v>867</v>
      </c>
      <c r="B4880" s="51" t="s">
        <v>1321</v>
      </c>
      <c r="C4880" s="51" t="s">
        <v>403</v>
      </c>
      <c r="D4880" s="51" t="str">
        <f t="shared" si="76"/>
        <v>PCPIEMarshall Islands</v>
      </c>
      <c r="E4880" s="51" t="s">
        <v>239</v>
      </c>
      <c r="F4880" s="51" t="s">
        <v>404</v>
      </c>
      <c r="G4880" s="51" t="s">
        <v>405</v>
      </c>
      <c r="H4880" s="51" t="s">
        <v>360</v>
      </c>
      <c r="I4880" s="51"/>
      <c r="J4880" s="51" t="s">
        <v>1323</v>
      </c>
      <c r="K4880" s="51">
        <v>149.99</v>
      </c>
      <c r="L4880" s="51">
        <v>152.76599999999999</v>
      </c>
      <c r="M4880" s="51">
        <v>154.44300000000001</v>
      </c>
      <c r="N4880" s="51">
        <v>150.989</v>
      </c>
      <c r="O4880" s="51">
        <v>148.71299999999999</v>
      </c>
      <c r="P4880" s="51">
        <v>148.80699999999999</v>
      </c>
      <c r="Q4880" s="51">
        <v>149.93100000000001</v>
      </c>
      <c r="R4880" s="51">
        <v>149.19499999999999</v>
      </c>
      <c r="S4880" s="51">
        <v>150.11099999999999</v>
      </c>
      <c r="T4880" s="51">
        <v>151.762</v>
      </c>
      <c r="U4880" s="51">
        <v>2019</v>
      </c>
    </row>
    <row r="4881" spans="1:21" ht="15.5">
      <c r="A4881" s="51">
        <v>867</v>
      </c>
      <c r="B4881" s="51" t="s">
        <v>1321</v>
      </c>
      <c r="C4881" s="51" t="s">
        <v>406</v>
      </c>
      <c r="D4881" s="51" t="str">
        <f t="shared" si="76"/>
        <v>PCPIEPCHMarshall Islands</v>
      </c>
      <c r="E4881" s="51" t="s">
        <v>239</v>
      </c>
      <c r="F4881" s="51" t="s">
        <v>404</v>
      </c>
      <c r="G4881" s="51" t="s">
        <v>407</v>
      </c>
      <c r="H4881" s="51" t="s">
        <v>347</v>
      </c>
      <c r="I4881" s="51"/>
      <c r="J4881" s="51" t="s">
        <v>408</v>
      </c>
      <c r="K4881" s="51">
        <v>2.9060000000000001</v>
      </c>
      <c r="L4881" s="51">
        <v>1.851</v>
      </c>
      <c r="M4881" s="51">
        <v>1.0980000000000001</v>
      </c>
      <c r="N4881" s="51">
        <v>-2.2360000000000002</v>
      </c>
      <c r="O4881" s="51">
        <v>-1.508</v>
      </c>
      <c r="P4881" s="51">
        <v>6.3E-2</v>
      </c>
      <c r="Q4881" s="51">
        <v>0.755</v>
      </c>
      <c r="R4881" s="51">
        <v>-0.49099999999999999</v>
      </c>
      <c r="S4881" s="51">
        <v>0.61399999999999999</v>
      </c>
      <c r="T4881" s="51">
        <v>1.1000000000000001</v>
      </c>
      <c r="U4881" s="51">
        <v>2019</v>
      </c>
    </row>
    <row r="4882" spans="1:21" ht="15.5">
      <c r="A4882" s="51">
        <v>867</v>
      </c>
      <c r="B4882" s="51" t="s">
        <v>1321</v>
      </c>
      <c r="C4882" s="51" t="s">
        <v>409</v>
      </c>
      <c r="D4882" s="51" t="str">
        <f t="shared" si="76"/>
        <v>FLIBOR6Marshall Islands</v>
      </c>
      <c r="E4882" s="51" t="s">
        <v>239</v>
      </c>
      <c r="F4882" s="51" t="s">
        <v>410</v>
      </c>
      <c r="G4882" s="51"/>
      <c r="H4882" s="51" t="s">
        <v>384</v>
      </c>
      <c r="I4882" s="51"/>
      <c r="J4882" s="51"/>
      <c r="K4882" s="51"/>
      <c r="L4882" s="51"/>
      <c r="M4882" s="51"/>
      <c r="N4882" s="51"/>
      <c r="O4882" s="51"/>
      <c r="P4882" s="51"/>
      <c r="Q4882" s="51"/>
      <c r="R4882" s="51"/>
      <c r="S4882" s="51"/>
      <c r="T4882" s="51"/>
      <c r="U4882" s="51"/>
    </row>
    <row r="4883" spans="1:21" ht="15.5">
      <c r="A4883" s="51">
        <v>867</v>
      </c>
      <c r="B4883" s="51" t="s">
        <v>1321</v>
      </c>
      <c r="C4883" s="51" t="s">
        <v>411</v>
      </c>
      <c r="D4883" s="51" t="str">
        <f t="shared" si="76"/>
        <v>TM_RPCHMarshall Islands</v>
      </c>
      <c r="E4883" s="51" t="s">
        <v>239</v>
      </c>
      <c r="F4883" s="51" t="s">
        <v>412</v>
      </c>
      <c r="G4883" s="51" t="s">
        <v>413</v>
      </c>
      <c r="H4883" s="51" t="s">
        <v>347</v>
      </c>
      <c r="I4883" s="51"/>
      <c r="J4883" s="51"/>
      <c r="K4883" s="51"/>
      <c r="L4883" s="51"/>
      <c r="M4883" s="51"/>
      <c r="N4883" s="51"/>
      <c r="O4883" s="51"/>
      <c r="P4883" s="51"/>
      <c r="Q4883" s="51"/>
      <c r="R4883" s="51"/>
      <c r="S4883" s="51"/>
      <c r="T4883" s="51"/>
      <c r="U4883" s="51"/>
    </row>
    <row r="4884" spans="1:21" ht="15.5">
      <c r="A4884" s="51">
        <v>867</v>
      </c>
      <c r="B4884" s="51" t="s">
        <v>1321</v>
      </c>
      <c r="C4884" s="51" t="s">
        <v>415</v>
      </c>
      <c r="D4884" s="51" t="str">
        <f t="shared" si="76"/>
        <v>TMG_RPCHMarshall Islands</v>
      </c>
      <c r="E4884" s="51" t="s">
        <v>239</v>
      </c>
      <c r="F4884" s="51" t="s">
        <v>416</v>
      </c>
      <c r="G4884" s="51" t="s">
        <v>417</v>
      </c>
      <c r="H4884" s="51" t="s">
        <v>347</v>
      </c>
      <c r="I4884" s="51"/>
      <c r="J4884" s="51"/>
      <c r="K4884" s="51"/>
      <c r="L4884" s="51"/>
      <c r="M4884" s="51"/>
      <c r="N4884" s="51"/>
      <c r="O4884" s="51"/>
      <c r="P4884" s="51"/>
      <c r="Q4884" s="51"/>
      <c r="R4884" s="51"/>
      <c r="S4884" s="51"/>
      <c r="T4884" s="51"/>
      <c r="U4884" s="51"/>
    </row>
    <row r="4885" spans="1:21" ht="15.5">
      <c r="A4885" s="51">
        <v>867</v>
      </c>
      <c r="B4885" s="51" t="s">
        <v>1321</v>
      </c>
      <c r="C4885" s="51" t="s">
        <v>418</v>
      </c>
      <c r="D4885" s="51" t="str">
        <f t="shared" si="76"/>
        <v>TX_RPCHMarshall Islands</v>
      </c>
      <c r="E4885" s="51" t="s">
        <v>239</v>
      </c>
      <c r="F4885" s="51" t="s">
        <v>419</v>
      </c>
      <c r="G4885" s="51" t="s">
        <v>420</v>
      </c>
      <c r="H4885" s="51" t="s">
        <v>347</v>
      </c>
      <c r="I4885" s="51"/>
      <c r="J4885" s="51" t="s">
        <v>1324</v>
      </c>
      <c r="K4885" s="51">
        <v>14.026</v>
      </c>
      <c r="L4885" s="51">
        <v>-2.3769999999999998</v>
      </c>
      <c r="M4885" s="51">
        <v>-1.153</v>
      </c>
      <c r="N4885" s="51">
        <v>5.85</v>
      </c>
      <c r="O4885" s="51">
        <v>-2.645</v>
      </c>
      <c r="P4885" s="51">
        <v>5.6050000000000004</v>
      </c>
      <c r="Q4885" s="51">
        <v>-1.2250000000000001</v>
      </c>
      <c r="R4885" s="51">
        <v>8.0609999999999999</v>
      </c>
      <c r="S4885" s="51">
        <v>-28.817</v>
      </c>
      <c r="T4885" s="51">
        <v>16.995000000000001</v>
      </c>
      <c r="U4885" s="51">
        <v>2019</v>
      </c>
    </row>
    <row r="4886" spans="1:21" ht="15.5">
      <c r="A4886" s="51">
        <v>867</v>
      </c>
      <c r="B4886" s="51" t="s">
        <v>1321</v>
      </c>
      <c r="C4886" s="51" t="s">
        <v>421</v>
      </c>
      <c r="D4886" s="51" t="str">
        <f t="shared" si="76"/>
        <v>TXG_RPCHMarshall Islands</v>
      </c>
      <c r="E4886" s="51" t="s">
        <v>239</v>
      </c>
      <c r="F4886" s="51" t="s">
        <v>422</v>
      </c>
      <c r="G4886" s="51" t="s">
        <v>423</v>
      </c>
      <c r="H4886" s="51" t="s">
        <v>347</v>
      </c>
      <c r="I4886" s="51"/>
      <c r="J4886" s="51"/>
      <c r="K4886" s="51"/>
      <c r="L4886" s="51"/>
      <c r="M4886" s="51"/>
      <c r="N4886" s="51"/>
      <c r="O4886" s="51"/>
      <c r="P4886" s="51"/>
      <c r="Q4886" s="51"/>
      <c r="R4886" s="51"/>
      <c r="S4886" s="51"/>
      <c r="T4886" s="51"/>
      <c r="U4886" s="51"/>
    </row>
    <row r="4887" spans="1:21" ht="15.5">
      <c r="A4887" s="51">
        <v>867</v>
      </c>
      <c r="B4887" s="51" t="s">
        <v>1321</v>
      </c>
      <c r="C4887" s="51" t="s">
        <v>424</v>
      </c>
      <c r="D4887" s="51" t="str">
        <f t="shared" si="76"/>
        <v>LURMarshall Islands</v>
      </c>
      <c r="E4887" s="51" t="s">
        <v>239</v>
      </c>
      <c r="F4887" s="51" t="s">
        <v>425</v>
      </c>
      <c r="G4887" s="51" t="s">
        <v>426</v>
      </c>
      <c r="H4887" s="51" t="s">
        <v>427</v>
      </c>
      <c r="I4887" s="51"/>
      <c r="J4887" s="51"/>
      <c r="K4887" s="51"/>
      <c r="L4887" s="51"/>
      <c r="M4887" s="51"/>
      <c r="N4887" s="51"/>
      <c r="O4887" s="51"/>
      <c r="P4887" s="51"/>
      <c r="Q4887" s="51"/>
      <c r="R4887" s="51"/>
      <c r="S4887" s="51"/>
      <c r="T4887" s="51"/>
      <c r="U4887" s="51"/>
    </row>
    <row r="4888" spans="1:21" ht="15.5">
      <c r="A4888" s="51">
        <v>867</v>
      </c>
      <c r="B4888" s="51" t="s">
        <v>1321</v>
      </c>
      <c r="C4888" s="51" t="s">
        <v>428</v>
      </c>
      <c r="D4888" s="51" t="str">
        <f t="shared" si="76"/>
        <v>LEMarshall Islands</v>
      </c>
      <c r="E4888" s="51" t="s">
        <v>239</v>
      </c>
      <c r="F4888" s="51" t="s">
        <v>429</v>
      </c>
      <c r="G4888" s="51" t="s">
        <v>430</v>
      </c>
      <c r="H4888" s="51" t="s">
        <v>431</v>
      </c>
      <c r="I4888" s="51" t="s">
        <v>432</v>
      </c>
      <c r="J4888" s="51"/>
      <c r="K4888" s="51"/>
      <c r="L4888" s="51"/>
      <c r="M4888" s="51"/>
      <c r="N4888" s="51"/>
      <c r="O4888" s="51"/>
      <c r="P4888" s="51"/>
      <c r="Q4888" s="51"/>
      <c r="R4888" s="51"/>
      <c r="S4888" s="51"/>
      <c r="T4888" s="51"/>
      <c r="U4888" s="51"/>
    </row>
    <row r="4889" spans="1:21" ht="15.5">
      <c r="A4889" s="51">
        <v>867</v>
      </c>
      <c r="B4889" s="51" t="s">
        <v>1321</v>
      </c>
      <c r="C4889" s="51" t="s">
        <v>433</v>
      </c>
      <c r="D4889" s="51" t="str">
        <f t="shared" si="76"/>
        <v>LPMarshall Islands</v>
      </c>
      <c r="E4889" s="51" t="s">
        <v>239</v>
      </c>
      <c r="F4889" s="51" t="s">
        <v>434</v>
      </c>
      <c r="G4889" s="51" t="s">
        <v>435</v>
      </c>
      <c r="H4889" s="51" t="s">
        <v>431</v>
      </c>
      <c r="I4889" s="51" t="s">
        <v>432</v>
      </c>
      <c r="J4889" s="51" t="s">
        <v>1325</v>
      </c>
      <c r="K4889" s="51">
        <v>5.2999999999999999E-2</v>
      </c>
      <c r="L4889" s="51">
        <v>5.3999999999999999E-2</v>
      </c>
      <c r="M4889" s="51">
        <v>5.3999999999999999E-2</v>
      </c>
      <c r="N4889" s="51">
        <v>5.3999999999999999E-2</v>
      </c>
      <c r="O4889" s="51">
        <v>5.3999999999999999E-2</v>
      </c>
      <c r="P4889" s="51">
        <v>5.3999999999999999E-2</v>
      </c>
      <c r="Q4889" s="51">
        <v>5.5E-2</v>
      </c>
      <c r="R4889" s="51">
        <v>5.5E-2</v>
      </c>
      <c r="S4889" s="51">
        <v>5.5E-2</v>
      </c>
      <c r="T4889" s="51">
        <v>5.6000000000000001E-2</v>
      </c>
      <c r="U4889" s="51">
        <v>2018</v>
      </c>
    </row>
    <row r="4890" spans="1:21" ht="15.5">
      <c r="A4890" s="51">
        <v>867</v>
      </c>
      <c r="B4890" s="51" t="s">
        <v>1321</v>
      </c>
      <c r="C4890" s="51" t="s">
        <v>437</v>
      </c>
      <c r="D4890" s="51" t="str">
        <f t="shared" si="76"/>
        <v>GGRMarshall Islands</v>
      </c>
      <c r="E4890" s="51" t="s">
        <v>239</v>
      </c>
      <c r="F4890" s="51" t="s">
        <v>438</v>
      </c>
      <c r="G4890" s="51" t="s">
        <v>439</v>
      </c>
      <c r="H4890" s="51" t="s">
        <v>342</v>
      </c>
      <c r="I4890" s="51" t="s">
        <v>343</v>
      </c>
      <c r="J4890" s="51" t="s">
        <v>1326</v>
      </c>
      <c r="K4890" s="51">
        <v>9.5000000000000001E-2</v>
      </c>
      <c r="L4890" s="51">
        <v>0.10199999999999999</v>
      </c>
      <c r="M4890" s="51">
        <v>9.7000000000000003E-2</v>
      </c>
      <c r="N4890" s="51">
        <v>0.109</v>
      </c>
      <c r="O4890" s="51">
        <v>0.122</v>
      </c>
      <c r="P4890" s="51">
        <v>0.14499999999999999</v>
      </c>
      <c r="Q4890" s="51">
        <v>0.13900000000000001</v>
      </c>
      <c r="R4890" s="51">
        <v>0.14799999999999999</v>
      </c>
      <c r="S4890" s="51">
        <v>0.156</v>
      </c>
      <c r="T4890" s="51">
        <v>0.20100000000000001</v>
      </c>
      <c r="U4890" s="51">
        <v>2019</v>
      </c>
    </row>
    <row r="4891" spans="1:21" ht="15.5">
      <c r="A4891" s="51">
        <v>867</v>
      </c>
      <c r="B4891" s="51" t="s">
        <v>1321</v>
      </c>
      <c r="C4891" s="51" t="s">
        <v>441</v>
      </c>
      <c r="D4891" s="51" t="str">
        <f t="shared" si="76"/>
        <v>GGR_NGDPMarshall Islands</v>
      </c>
      <c r="E4891" s="51" t="s">
        <v>239</v>
      </c>
      <c r="F4891" s="51" t="s">
        <v>438</v>
      </c>
      <c r="G4891" s="51" t="s">
        <v>439</v>
      </c>
      <c r="H4891" s="51" t="s">
        <v>392</v>
      </c>
      <c r="I4891" s="51"/>
      <c r="J4891" s="51" t="s">
        <v>442</v>
      </c>
      <c r="K4891" s="51">
        <v>52.502000000000002</v>
      </c>
      <c r="L4891" s="51">
        <v>55.231999999999999</v>
      </c>
      <c r="M4891" s="51">
        <v>53.518999999999998</v>
      </c>
      <c r="N4891" s="51">
        <v>59.067999999999998</v>
      </c>
      <c r="O4891" s="51">
        <v>60.731999999999999</v>
      </c>
      <c r="P4891" s="51">
        <v>68.659000000000006</v>
      </c>
      <c r="Q4891" s="51">
        <v>62.557000000000002</v>
      </c>
      <c r="R4891" s="51">
        <v>61.96</v>
      </c>
      <c r="S4891" s="51">
        <v>66.471999999999994</v>
      </c>
      <c r="T4891" s="51">
        <v>85.695999999999998</v>
      </c>
      <c r="U4891" s="51">
        <v>2019</v>
      </c>
    </row>
    <row r="4892" spans="1:21" ht="15.5">
      <c r="A4892" s="51">
        <v>867</v>
      </c>
      <c r="B4892" s="51" t="s">
        <v>1321</v>
      </c>
      <c r="C4892" s="51" t="s">
        <v>443</v>
      </c>
      <c r="D4892" s="51" t="str">
        <f t="shared" si="76"/>
        <v>GGXMarshall Islands</v>
      </c>
      <c r="E4892" s="51" t="s">
        <v>239</v>
      </c>
      <c r="F4892" s="51" t="s">
        <v>444</v>
      </c>
      <c r="G4892" s="51" t="s">
        <v>445</v>
      </c>
      <c r="H4892" s="51" t="s">
        <v>342</v>
      </c>
      <c r="I4892" s="51" t="s">
        <v>343</v>
      </c>
      <c r="J4892" s="51" t="s">
        <v>1326</v>
      </c>
      <c r="K4892" s="51">
        <v>9.6000000000000002E-2</v>
      </c>
      <c r="L4892" s="51">
        <v>0.10299999999999999</v>
      </c>
      <c r="M4892" s="51">
        <v>9.1999999999999998E-2</v>
      </c>
      <c r="N4892" s="51">
        <v>0.10299999999999999</v>
      </c>
      <c r="O4892" s="51">
        <v>0.115</v>
      </c>
      <c r="P4892" s="51">
        <v>0.13600000000000001</v>
      </c>
      <c r="Q4892" s="51">
        <v>0.13300000000000001</v>
      </c>
      <c r="R4892" s="51">
        <v>0.153</v>
      </c>
      <c r="S4892" s="51">
        <v>0.156</v>
      </c>
      <c r="T4892" s="51">
        <v>0.19900000000000001</v>
      </c>
      <c r="U4892" s="51">
        <v>2019</v>
      </c>
    </row>
    <row r="4893" spans="1:21" ht="15.5">
      <c r="A4893" s="51">
        <v>867</v>
      </c>
      <c r="B4893" s="51" t="s">
        <v>1321</v>
      </c>
      <c r="C4893" s="51" t="s">
        <v>446</v>
      </c>
      <c r="D4893" s="51" t="str">
        <f t="shared" si="76"/>
        <v>GGX_NGDPMarshall Islands</v>
      </c>
      <c r="E4893" s="51" t="s">
        <v>239</v>
      </c>
      <c r="F4893" s="51" t="s">
        <v>444</v>
      </c>
      <c r="G4893" s="51" t="s">
        <v>445</v>
      </c>
      <c r="H4893" s="51" t="s">
        <v>392</v>
      </c>
      <c r="I4893" s="51"/>
      <c r="J4893" s="51" t="s">
        <v>447</v>
      </c>
      <c r="K4893" s="51">
        <v>53.265000000000001</v>
      </c>
      <c r="L4893" s="51">
        <v>55.465000000000003</v>
      </c>
      <c r="M4893" s="51">
        <v>50.255000000000003</v>
      </c>
      <c r="N4893" s="51">
        <v>56.258000000000003</v>
      </c>
      <c r="O4893" s="51">
        <v>56.85</v>
      </c>
      <c r="P4893" s="51">
        <v>64.245000000000005</v>
      </c>
      <c r="Q4893" s="51">
        <v>60.023000000000003</v>
      </c>
      <c r="R4893" s="51">
        <v>63.715000000000003</v>
      </c>
      <c r="S4893" s="51">
        <v>66.430999999999997</v>
      </c>
      <c r="T4893" s="51">
        <v>85.108999999999995</v>
      </c>
      <c r="U4893" s="51">
        <v>2019</v>
      </c>
    </row>
    <row r="4894" spans="1:21" ht="15.5">
      <c r="A4894" s="51">
        <v>867</v>
      </c>
      <c r="B4894" s="51" t="s">
        <v>1321</v>
      </c>
      <c r="C4894" s="51" t="s">
        <v>448</v>
      </c>
      <c r="D4894" s="51" t="str">
        <f t="shared" si="76"/>
        <v>GGXCNLMarshall Islands</v>
      </c>
      <c r="E4894" s="51" t="s">
        <v>239</v>
      </c>
      <c r="F4894" s="51" t="s">
        <v>449</v>
      </c>
      <c r="G4894" s="51" t="s">
        <v>450</v>
      </c>
      <c r="H4894" s="51" t="s">
        <v>342</v>
      </c>
      <c r="I4894" s="51" t="s">
        <v>343</v>
      </c>
      <c r="J4894" s="51" t="s">
        <v>1326</v>
      </c>
      <c r="K4894" s="51">
        <v>-1E-3</v>
      </c>
      <c r="L4894" s="51" t="s">
        <v>1171</v>
      </c>
      <c r="M4894" s="51">
        <v>6.0000000000000001E-3</v>
      </c>
      <c r="N4894" s="51">
        <v>5.0000000000000001E-3</v>
      </c>
      <c r="O4894" s="51">
        <v>8.0000000000000002E-3</v>
      </c>
      <c r="P4894" s="51">
        <v>8.9999999999999993E-3</v>
      </c>
      <c r="Q4894" s="51">
        <v>6.0000000000000001E-3</v>
      </c>
      <c r="R4894" s="51">
        <v>-4.0000000000000001E-3</v>
      </c>
      <c r="S4894" s="51" t="s">
        <v>1171</v>
      </c>
      <c r="T4894" s="51">
        <v>1E-3</v>
      </c>
      <c r="U4894" s="51">
        <v>2019</v>
      </c>
    </row>
    <row r="4895" spans="1:21" ht="15.5">
      <c r="A4895" s="51">
        <v>867</v>
      </c>
      <c r="B4895" s="51" t="s">
        <v>1321</v>
      </c>
      <c r="C4895" s="51" t="s">
        <v>451</v>
      </c>
      <c r="D4895" s="51" t="str">
        <f t="shared" si="76"/>
        <v>GGXCNL_NGDPMarshall Islands</v>
      </c>
      <c r="E4895" s="51" t="s">
        <v>239</v>
      </c>
      <c r="F4895" s="51" t="s">
        <v>449</v>
      </c>
      <c r="G4895" s="51" t="s">
        <v>450</v>
      </c>
      <c r="H4895" s="51" t="s">
        <v>392</v>
      </c>
      <c r="I4895" s="51"/>
      <c r="J4895" s="51" t="s">
        <v>452</v>
      </c>
      <c r="K4895" s="51">
        <v>-0.76300000000000001</v>
      </c>
      <c r="L4895" s="51">
        <v>-0.23300000000000001</v>
      </c>
      <c r="M4895" s="51">
        <v>3.2639999999999998</v>
      </c>
      <c r="N4895" s="51">
        <v>2.8109999999999999</v>
      </c>
      <c r="O4895" s="51">
        <v>3.8820000000000001</v>
      </c>
      <c r="P4895" s="51">
        <v>4.4130000000000003</v>
      </c>
      <c r="Q4895" s="51">
        <v>2.5350000000000001</v>
      </c>
      <c r="R4895" s="51">
        <v>-1.7549999999999999</v>
      </c>
      <c r="S4895" s="51">
        <v>4.1000000000000002E-2</v>
      </c>
      <c r="T4895" s="51">
        <v>0.58699999999999997</v>
      </c>
      <c r="U4895" s="51">
        <v>2019</v>
      </c>
    </row>
    <row r="4896" spans="1:21" ht="15.5">
      <c r="A4896" s="51">
        <v>867</v>
      </c>
      <c r="B4896" s="51" t="s">
        <v>1321</v>
      </c>
      <c r="C4896" s="51" t="s">
        <v>453</v>
      </c>
      <c r="D4896" s="51" t="str">
        <f t="shared" si="76"/>
        <v>GGSBMarshall Islands</v>
      </c>
      <c r="E4896" s="51" t="s">
        <v>239</v>
      </c>
      <c r="F4896" s="51" t="s">
        <v>454</v>
      </c>
      <c r="G4896" s="51" t="s">
        <v>455</v>
      </c>
      <c r="H4896" s="51" t="s">
        <v>342</v>
      </c>
      <c r="I4896" s="51" t="s">
        <v>343</v>
      </c>
      <c r="J4896" s="51"/>
      <c r="K4896" s="51"/>
      <c r="L4896" s="51"/>
      <c r="M4896" s="51"/>
      <c r="N4896" s="51"/>
      <c r="O4896" s="51"/>
      <c r="P4896" s="51"/>
      <c r="Q4896" s="51"/>
      <c r="R4896" s="51"/>
      <c r="S4896" s="51"/>
      <c r="T4896" s="51"/>
      <c r="U4896" s="51"/>
    </row>
    <row r="4897" spans="1:21" ht="15.5">
      <c r="A4897" s="51">
        <v>867</v>
      </c>
      <c r="B4897" s="51" t="s">
        <v>1321</v>
      </c>
      <c r="C4897" s="51" t="s">
        <v>456</v>
      </c>
      <c r="D4897" s="51" t="str">
        <f t="shared" si="76"/>
        <v>GGSB_NPGDPMarshall Islands</v>
      </c>
      <c r="E4897" s="51" t="s">
        <v>239</v>
      </c>
      <c r="F4897" s="51" t="s">
        <v>454</v>
      </c>
      <c r="G4897" s="51" t="s">
        <v>455</v>
      </c>
      <c r="H4897" s="51" t="s">
        <v>380</v>
      </c>
      <c r="I4897" s="51"/>
      <c r="J4897" s="51"/>
      <c r="K4897" s="51"/>
      <c r="L4897" s="51"/>
      <c r="M4897" s="51"/>
      <c r="N4897" s="51"/>
      <c r="O4897" s="51"/>
      <c r="P4897" s="51"/>
      <c r="Q4897" s="51"/>
      <c r="R4897" s="51"/>
      <c r="S4897" s="51"/>
      <c r="T4897" s="51"/>
      <c r="U4897" s="51"/>
    </row>
    <row r="4898" spans="1:21" ht="15.5">
      <c r="A4898" s="51">
        <v>867</v>
      </c>
      <c r="B4898" s="51" t="s">
        <v>1321</v>
      </c>
      <c r="C4898" s="51" t="s">
        <v>457</v>
      </c>
      <c r="D4898" s="51" t="str">
        <f t="shared" si="76"/>
        <v>GGXONLBMarshall Islands</v>
      </c>
      <c r="E4898" s="51" t="s">
        <v>239</v>
      </c>
      <c r="F4898" s="51" t="s">
        <v>458</v>
      </c>
      <c r="G4898" s="51" t="s">
        <v>459</v>
      </c>
      <c r="H4898" s="51" t="s">
        <v>342</v>
      </c>
      <c r="I4898" s="51" t="s">
        <v>343</v>
      </c>
      <c r="J4898" s="51" t="s">
        <v>1326</v>
      </c>
      <c r="K4898" s="51" t="s">
        <v>1171</v>
      </c>
      <c r="L4898" s="51">
        <v>1E-3</v>
      </c>
      <c r="M4898" s="51">
        <v>7.0000000000000001E-3</v>
      </c>
      <c r="N4898" s="51">
        <v>6.0000000000000001E-3</v>
      </c>
      <c r="O4898" s="51">
        <v>8.9999999999999993E-3</v>
      </c>
      <c r="P4898" s="51">
        <v>0.01</v>
      </c>
      <c r="Q4898" s="51">
        <v>6.0000000000000001E-3</v>
      </c>
      <c r="R4898" s="51">
        <v>-4.0000000000000001E-3</v>
      </c>
      <c r="S4898" s="51">
        <v>1E-3</v>
      </c>
      <c r="T4898" s="51">
        <v>2E-3</v>
      </c>
      <c r="U4898" s="51">
        <v>2019</v>
      </c>
    </row>
    <row r="4899" spans="1:21" ht="15.5">
      <c r="A4899" s="51">
        <v>867</v>
      </c>
      <c r="B4899" s="51" t="s">
        <v>1321</v>
      </c>
      <c r="C4899" s="51" t="s">
        <v>460</v>
      </c>
      <c r="D4899" s="51" t="str">
        <f t="shared" si="76"/>
        <v>GGXONLB_NGDPMarshall Islands</v>
      </c>
      <c r="E4899" s="51" t="s">
        <v>239</v>
      </c>
      <c r="F4899" s="51" t="s">
        <v>458</v>
      </c>
      <c r="G4899" s="51" t="s">
        <v>459</v>
      </c>
      <c r="H4899" s="51" t="s">
        <v>392</v>
      </c>
      <c r="I4899" s="51"/>
      <c r="J4899" s="51" t="s">
        <v>461</v>
      </c>
      <c r="K4899" s="51">
        <v>0.03</v>
      </c>
      <c r="L4899" s="51">
        <v>0.40200000000000002</v>
      </c>
      <c r="M4899" s="51">
        <v>3.6749999999999998</v>
      </c>
      <c r="N4899" s="51">
        <v>3.2090000000000001</v>
      </c>
      <c r="O4899" s="51">
        <v>4.2610000000000001</v>
      </c>
      <c r="P4899" s="51">
        <v>4.7160000000000002</v>
      </c>
      <c r="Q4899" s="51">
        <v>2.823</v>
      </c>
      <c r="R4899" s="51">
        <v>-1.5029999999999999</v>
      </c>
      <c r="S4899" s="51">
        <v>0.29199999999999998</v>
      </c>
      <c r="T4899" s="51">
        <v>0.83699999999999997</v>
      </c>
      <c r="U4899" s="51">
        <v>2019</v>
      </c>
    </row>
    <row r="4900" spans="1:21" ht="15.5">
      <c r="A4900" s="51">
        <v>867</v>
      </c>
      <c r="B4900" s="51" t="s">
        <v>1321</v>
      </c>
      <c r="C4900" s="51" t="s">
        <v>462</v>
      </c>
      <c r="D4900" s="51" t="str">
        <f t="shared" si="76"/>
        <v>GGXWDNMarshall Islands</v>
      </c>
      <c r="E4900" s="51" t="s">
        <v>239</v>
      </c>
      <c r="F4900" s="51" t="s">
        <v>463</v>
      </c>
      <c r="G4900" s="51" t="s">
        <v>464</v>
      </c>
      <c r="H4900" s="51" t="s">
        <v>342</v>
      </c>
      <c r="I4900" s="51" t="s">
        <v>343</v>
      </c>
      <c r="J4900" s="51"/>
      <c r="K4900" s="51"/>
      <c r="L4900" s="51"/>
      <c r="M4900" s="51"/>
      <c r="N4900" s="51"/>
      <c r="O4900" s="51"/>
      <c r="P4900" s="51"/>
      <c r="Q4900" s="51"/>
      <c r="R4900" s="51"/>
      <c r="S4900" s="51"/>
      <c r="T4900" s="51"/>
      <c r="U4900" s="51"/>
    </row>
    <row r="4901" spans="1:21" ht="15.5">
      <c r="A4901" s="51">
        <v>867</v>
      </c>
      <c r="B4901" s="51" t="s">
        <v>1321</v>
      </c>
      <c r="C4901" s="51" t="s">
        <v>465</v>
      </c>
      <c r="D4901" s="51" t="str">
        <f t="shared" si="76"/>
        <v>GGXWDN_NGDPMarshall Islands</v>
      </c>
      <c r="E4901" s="51" t="s">
        <v>239</v>
      </c>
      <c r="F4901" s="51" t="s">
        <v>463</v>
      </c>
      <c r="G4901" s="51" t="s">
        <v>464</v>
      </c>
      <c r="H4901" s="51" t="s">
        <v>392</v>
      </c>
      <c r="I4901" s="51"/>
      <c r="J4901" s="51"/>
      <c r="K4901" s="51"/>
      <c r="L4901" s="51"/>
      <c r="M4901" s="51"/>
      <c r="N4901" s="51"/>
      <c r="O4901" s="51"/>
      <c r="P4901" s="51"/>
      <c r="Q4901" s="51"/>
      <c r="R4901" s="51"/>
      <c r="S4901" s="51"/>
      <c r="T4901" s="51"/>
      <c r="U4901" s="51"/>
    </row>
    <row r="4902" spans="1:21" ht="15.5">
      <c r="A4902" s="51">
        <v>867</v>
      </c>
      <c r="B4902" s="51" t="s">
        <v>1321</v>
      </c>
      <c r="C4902" s="51" t="s">
        <v>466</v>
      </c>
      <c r="D4902" s="51" t="str">
        <f t="shared" si="76"/>
        <v>GGXWDGMarshall Islands</v>
      </c>
      <c r="E4902" s="51" t="s">
        <v>239</v>
      </c>
      <c r="F4902" s="51" t="s">
        <v>467</v>
      </c>
      <c r="G4902" s="51" t="s">
        <v>468</v>
      </c>
      <c r="H4902" s="51" t="s">
        <v>342</v>
      </c>
      <c r="I4902" s="51" t="s">
        <v>343</v>
      </c>
      <c r="J4902" s="51" t="s">
        <v>1326</v>
      </c>
      <c r="K4902" s="51">
        <v>6.8000000000000005E-2</v>
      </c>
      <c r="L4902" s="51">
        <v>6.2E-2</v>
      </c>
      <c r="M4902" s="51">
        <v>6.5000000000000002E-2</v>
      </c>
      <c r="N4902" s="51">
        <v>6.2E-2</v>
      </c>
      <c r="O4902" s="51">
        <v>5.8999999999999997E-2</v>
      </c>
      <c r="P4902" s="51">
        <v>5.3999999999999999E-2</v>
      </c>
      <c r="Q4902" s="51">
        <v>5.1999999999999998E-2</v>
      </c>
      <c r="R4902" s="51">
        <v>5.6000000000000001E-2</v>
      </c>
      <c r="S4902" s="51">
        <v>5.6000000000000001E-2</v>
      </c>
      <c r="T4902" s="51">
        <v>5.3999999999999999E-2</v>
      </c>
      <c r="U4902" s="51">
        <v>2019</v>
      </c>
    </row>
    <row r="4903" spans="1:21" ht="15.5">
      <c r="A4903" s="51">
        <v>867</v>
      </c>
      <c r="B4903" s="51" t="s">
        <v>1321</v>
      </c>
      <c r="C4903" s="51" t="s">
        <v>469</v>
      </c>
      <c r="D4903" s="51" t="str">
        <f t="shared" si="76"/>
        <v>GGXWDG_NGDPMarshall Islands</v>
      </c>
      <c r="E4903" s="51" t="s">
        <v>239</v>
      </c>
      <c r="F4903" s="51" t="s">
        <v>467</v>
      </c>
      <c r="G4903" s="51" t="s">
        <v>468</v>
      </c>
      <c r="H4903" s="51" t="s">
        <v>392</v>
      </c>
      <c r="I4903" s="51"/>
      <c r="J4903" s="51" t="s">
        <v>470</v>
      </c>
      <c r="K4903" s="51">
        <v>37.593000000000004</v>
      </c>
      <c r="L4903" s="51">
        <v>33.631999999999998</v>
      </c>
      <c r="M4903" s="51">
        <v>35.69</v>
      </c>
      <c r="N4903" s="51">
        <v>33.851999999999997</v>
      </c>
      <c r="O4903" s="51">
        <v>29.263999999999999</v>
      </c>
      <c r="P4903" s="51">
        <v>25.574999999999999</v>
      </c>
      <c r="Q4903" s="51">
        <v>23.331</v>
      </c>
      <c r="R4903" s="51">
        <v>23.344000000000001</v>
      </c>
      <c r="S4903" s="51">
        <v>23.837</v>
      </c>
      <c r="T4903" s="51">
        <v>23.256</v>
      </c>
      <c r="U4903" s="51">
        <v>2019</v>
      </c>
    </row>
    <row r="4904" spans="1:21" ht="15.5">
      <c r="A4904" s="51">
        <v>867</v>
      </c>
      <c r="B4904" s="51" t="s">
        <v>1321</v>
      </c>
      <c r="C4904" s="51" t="s">
        <v>471</v>
      </c>
      <c r="D4904" s="51" t="str">
        <f t="shared" si="76"/>
        <v>NGDP_FYMarshall Islands</v>
      </c>
      <c r="E4904" s="51" t="s">
        <v>239</v>
      </c>
      <c r="F4904" s="51" t="s">
        <v>472</v>
      </c>
      <c r="G4904" s="51" t="s">
        <v>473</v>
      </c>
      <c r="H4904" s="51" t="s">
        <v>342</v>
      </c>
      <c r="I4904" s="51" t="s">
        <v>343</v>
      </c>
      <c r="J4904" s="51" t="s">
        <v>1326</v>
      </c>
      <c r="K4904" s="51">
        <v>0.18099999999999999</v>
      </c>
      <c r="L4904" s="51">
        <v>0.185</v>
      </c>
      <c r="M4904" s="51">
        <v>0.182</v>
      </c>
      <c r="N4904" s="51">
        <v>0.184</v>
      </c>
      <c r="O4904" s="51">
        <v>0.20100000000000001</v>
      </c>
      <c r="P4904" s="51">
        <v>0.21199999999999999</v>
      </c>
      <c r="Q4904" s="51">
        <v>0.222</v>
      </c>
      <c r="R4904" s="51">
        <v>0.23899999999999999</v>
      </c>
      <c r="S4904" s="51">
        <v>0.23400000000000001</v>
      </c>
      <c r="T4904" s="51">
        <v>0.23400000000000001</v>
      </c>
      <c r="U4904" s="51">
        <v>2019</v>
      </c>
    </row>
    <row r="4905" spans="1:21" ht="15.5">
      <c r="A4905" s="51">
        <v>867</v>
      </c>
      <c r="B4905" s="51" t="s">
        <v>1321</v>
      </c>
      <c r="C4905" s="51" t="s">
        <v>474</v>
      </c>
      <c r="D4905" s="51" t="str">
        <f t="shared" si="76"/>
        <v>BCAMarshall Islands</v>
      </c>
      <c r="E4905" s="51" t="s">
        <v>239</v>
      </c>
      <c r="F4905" s="51" t="s">
        <v>475</v>
      </c>
      <c r="G4905" s="51" t="s">
        <v>476</v>
      </c>
      <c r="H4905" s="51" t="s">
        <v>352</v>
      </c>
      <c r="I4905" s="51" t="s">
        <v>343</v>
      </c>
      <c r="J4905" s="51" t="s">
        <v>1327</v>
      </c>
      <c r="K4905" s="51">
        <v>-4.0000000000000001E-3</v>
      </c>
      <c r="L4905" s="51">
        <v>-1.2E-2</v>
      </c>
      <c r="M4905" s="51">
        <v>4.0000000000000001E-3</v>
      </c>
      <c r="N4905" s="51">
        <v>2.9000000000000001E-2</v>
      </c>
      <c r="O4905" s="51">
        <v>2.7E-2</v>
      </c>
      <c r="P4905" s="51">
        <v>1.0999999999999999E-2</v>
      </c>
      <c r="Q4905" s="51">
        <v>8.9999999999999993E-3</v>
      </c>
      <c r="R4905" s="51">
        <v>-6.0999999999999999E-2</v>
      </c>
      <c r="S4905" s="51">
        <v>5.0000000000000001E-3</v>
      </c>
      <c r="T4905" s="51">
        <v>6.0000000000000001E-3</v>
      </c>
      <c r="U4905" s="51">
        <v>2019</v>
      </c>
    </row>
    <row r="4906" spans="1:21" ht="15.5">
      <c r="A4906" s="51">
        <v>867</v>
      </c>
      <c r="B4906" s="51" t="s">
        <v>1321</v>
      </c>
      <c r="C4906" s="51" t="s">
        <v>478</v>
      </c>
      <c r="D4906" s="51" t="str">
        <f t="shared" si="76"/>
        <v>BCA_NGDPDMarshall Islands</v>
      </c>
      <c r="E4906" s="51" t="s">
        <v>239</v>
      </c>
      <c r="F4906" s="51" t="s">
        <v>475</v>
      </c>
      <c r="G4906" s="51" t="s">
        <v>476</v>
      </c>
      <c r="H4906" s="51" t="s">
        <v>392</v>
      </c>
      <c r="I4906" s="51"/>
      <c r="J4906" s="51" t="s">
        <v>479</v>
      </c>
      <c r="K4906" s="51">
        <v>-2.1819999999999999</v>
      </c>
      <c r="L4906" s="51">
        <v>-6.7270000000000003</v>
      </c>
      <c r="M4906" s="51">
        <v>1.968</v>
      </c>
      <c r="N4906" s="51">
        <v>15.571</v>
      </c>
      <c r="O4906" s="51">
        <v>13.462999999999999</v>
      </c>
      <c r="P4906" s="51">
        <v>5.2290000000000001</v>
      </c>
      <c r="Q4906" s="51">
        <v>3.9529999999999998</v>
      </c>
      <c r="R4906" s="51">
        <v>-25.391999999999999</v>
      </c>
      <c r="S4906" s="51">
        <v>2.2469999999999999</v>
      </c>
      <c r="T4906" s="51">
        <v>2.64</v>
      </c>
      <c r="U4906" s="51">
        <v>2019</v>
      </c>
    </row>
    <row r="4907" spans="1:21" ht="15.5">
      <c r="A4907" s="51">
        <v>682</v>
      </c>
      <c r="B4907" s="51" t="s">
        <v>1328</v>
      </c>
      <c r="C4907" s="51" t="s">
        <v>338</v>
      </c>
      <c r="D4907" s="51" t="str">
        <f t="shared" si="76"/>
        <v>NGDP_RMauritania</v>
      </c>
      <c r="E4907" s="51" t="s">
        <v>1329</v>
      </c>
      <c r="F4907" s="51" t="s">
        <v>340</v>
      </c>
      <c r="G4907" s="51" t="s">
        <v>341</v>
      </c>
      <c r="H4907" s="51" t="s">
        <v>342</v>
      </c>
      <c r="I4907" s="51" t="s">
        <v>343</v>
      </c>
      <c r="J4907" s="51" t="s">
        <v>1330</v>
      </c>
      <c r="K4907" s="51">
        <v>183.76300000000001</v>
      </c>
      <c r="L4907" s="51">
        <v>191.39099999999999</v>
      </c>
      <c r="M4907" s="51">
        <v>199.57300000000001</v>
      </c>
      <c r="N4907" s="51">
        <v>210.30199999999999</v>
      </c>
      <c r="O4907" s="51">
        <v>212.95400000000001</v>
      </c>
      <c r="P4907" s="51">
        <v>220.40100000000001</v>
      </c>
      <c r="Q4907" s="51">
        <v>225.06299999999999</v>
      </c>
      <c r="R4907" s="51">
        <v>237.62100000000001</v>
      </c>
      <c r="S4907" s="51">
        <v>232.48599999999999</v>
      </c>
      <c r="T4907" s="51">
        <v>239.77799999999999</v>
      </c>
      <c r="U4907" s="51">
        <v>2018</v>
      </c>
    </row>
    <row r="4908" spans="1:21" ht="15.5">
      <c r="A4908" s="51">
        <v>682</v>
      </c>
      <c r="B4908" s="51" t="s">
        <v>1328</v>
      </c>
      <c r="C4908" s="51" t="s">
        <v>345</v>
      </c>
      <c r="D4908" s="51" t="str">
        <f t="shared" si="76"/>
        <v>NGDP_RPCHMauritania</v>
      </c>
      <c r="E4908" s="51" t="s">
        <v>1329</v>
      </c>
      <c r="F4908" s="51" t="s">
        <v>340</v>
      </c>
      <c r="G4908" s="51" t="s">
        <v>346</v>
      </c>
      <c r="H4908" s="51" t="s">
        <v>347</v>
      </c>
      <c r="I4908" s="51"/>
      <c r="J4908" s="51" t="s">
        <v>348</v>
      </c>
      <c r="K4908" s="51">
        <v>4.47</v>
      </c>
      <c r="L4908" s="51">
        <v>4.1509999999999998</v>
      </c>
      <c r="M4908" s="51">
        <v>4.2750000000000004</v>
      </c>
      <c r="N4908" s="51">
        <v>5.3760000000000003</v>
      </c>
      <c r="O4908" s="51">
        <v>1.2609999999999999</v>
      </c>
      <c r="P4908" s="51">
        <v>3.4969999999999999</v>
      </c>
      <c r="Q4908" s="51">
        <v>2.1150000000000002</v>
      </c>
      <c r="R4908" s="51">
        <v>5.58</v>
      </c>
      <c r="S4908" s="51">
        <v>-2.161</v>
      </c>
      <c r="T4908" s="51">
        <v>3.1360000000000001</v>
      </c>
      <c r="U4908" s="51">
        <v>2018</v>
      </c>
    </row>
    <row r="4909" spans="1:21" ht="15.5">
      <c r="A4909" s="51">
        <v>682</v>
      </c>
      <c r="B4909" s="51" t="s">
        <v>1328</v>
      </c>
      <c r="C4909" s="51" t="s">
        <v>349</v>
      </c>
      <c r="D4909" s="51" t="str">
        <f t="shared" si="76"/>
        <v>NGDPMauritania</v>
      </c>
      <c r="E4909" s="51" t="s">
        <v>1329</v>
      </c>
      <c r="F4909" s="51" t="s">
        <v>155</v>
      </c>
      <c r="G4909" s="51" t="s">
        <v>350</v>
      </c>
      <c r="H4909" s="51" t="s">
        <v>342</v>
      </c>
      <c r="I4909" s="51" t="s">
        <v>343</v>
      </c>
      <c r="J4909" s="51" t="s">
        <v>1330</v>
      </c>
      <c r="K4909" s="51">
        <v>199.572</v>
      </c>
      <c r="L4909" s="51">
        <v>217.185</v>
      </c>
      <c r="M4909" s="51">
        <v>199.57300000000001</v>
      </c>
      <c r="N4909" s="51">
        <v>200.221</v>
      </c>
      <c r="O4909" s="51">
        <v>225.47300000000001</v>
      </c>
      <c r="P4909" s="51">
        <v>241.91300000000001</v>
      </c>
      <c r="Q4909" s="51">
        <v>251.49700000000001</v>
      </c>
      <c r="R4909" s="51">
        <v>290.97800000000001</v>
      </c>
      <c r="S4909" s="51">
        <v>307.01299999999998</v>
      </c>
      <c r="T4909" s="51">
        <v>354.96100000000001</v>
      </c>
      <c r="U4909" s="51">
        <v>2018</v>
      </c>
    </row>
    <row r="4910" spans="1:21" ht="15.5">
      <c r="A4910" s="51">
        <v>682</v>
      </c>
      <c r="B4910" s="51" t="s">
        <v>1328</v>
      </c>
      <c r="C4910" s="51" t="s">
        <v>157</v>
      </c>
      <c r="D4910" s="51" t="str">
        <f t="shared" si="76"/>
        <v>NGDPDMauritania</v>
      </c>
      <c r="E4910" s="51" t="s">
        <v>1329</v>
      </c>
      <c r="F4910" s="51" t="s">
        <v>155</v>
      </c>
      <c r="G4910" s="51" t="s">
        <v>351</v>
      </c>
      <c r="H4910" s="51" t="s">
        <v>352</v>
      </c>
      <c r="I4910" s="51" t="s">
        <v>343</v>
      </c>
      <c r="J4910" s="51" t="s">
        <v>353</v>
      </c>
      <c r="K4910" s="51">
        <v>6.7210000000000001</v>
      </c>
      <c r="L4910" s="51">
        <v>7.3310000000000004</v>
      </c>
      <c r="M4910" s="51">
        <v>6.6150000000000002</v>
      </c>
      <c r="N4910" s="51">
        <v>6.1820000000000004</v>
      </c>
      <c r="O4910" s="51">
        <v>6.4139999999999997</v>
      </c>
      <c r="P4910" s="51">
        <v>6.7839999999999998</v>
      </c>
      <c r="Q4910" s="51">
        <v>7.048</v>
      </c>
      <c r="R4910" s="51">
        <v>7.93</v>
      </c>
      <c r="S4910" s="51">
        <v>8.1760000000000002</v>
      </c>
      <c r="T4910" s="51">
        <v>9.2390000000000008</v>
      </c>
      <c r="U4910" s="51">
        <v>2018</v>
      </c>
    </row>
    <row r="4911" spans="1:21" ht="15.5">
      <c r="A4911" s="51">
        <v>682</v>
      </c>
      <c r="B4911" s="51" t="s">
        <v>1328</v>
      </c>
      <c r="C4911" s="51" t="s">
        <v>354</v>
      </c>
      <c r="D4911" s="51" t="str">
        <f t="shared" si="76"/>
        <v>PPPGDPMauritania</v>
      </c>
      <c r="E4911" s="51" t="s">
        <v>1329</v>
      </c>
      <c r="F4911" s="51" t="s">
        <v>155</v>
      </c>
      <c r="G4911" s="51" t="s">
        <v>355</v>
      </c>
      <c r="H4911" s="51" t="s">
        <v>356</v>
      </c>
      <c r="I4911" s="51" t="s">
        <v>343</v>
      </c>
      <c r="J4911" s="51" t="s">
        <v>353</v>
      </c>
      <c r="K4911" s="51">
        <v>16.420000000000002</v>
      </c>
      <c r="L4911" s="51">
        <v>18.036000000000001</v>
      </c>
      <c r="M4911" s="51">
        <v>16.882999999999999</v>
      </c>
      <c r="N4911" s="51">
        <v>16.995000000000001</v>
      </c>
      <c r="O4911" s="51">
        <v>19.568999999999999</v>
      </c>
      <c r="P4911" s="51">
        <v>21.742999999999999</v>
      </c>
      <c r="Q4911" s="51">
        <v>22.736000000000001</v>
      </c>
      <c r="R4911" s="51">
        <v>24.434000000000001</v>
      </c>
      <c r="S4911" s="51">
        <v>24.195</v>
      </c>
      <c r="T4911" s="51">
        <v>25.408999999999999</v>
      </c>
      <c r="U4911" s="51">
        <v>2018</v>
      </c>
    </row>
    <row r="4912" spans="1:21" ht="15.5">
      <c r="A4912" s="51">
        <v>682</v>
      </c>
      <c r="B4912" s="51" t="s">
        <v>1328</v>
      </c>
      <c r="C4912" s="51" t="s">
        <v>357</v>
      </c>
      <c r="D4912" s="51" t="str">
        <f t="shared" si="76"/>
        <v>NGDP_DMauritania</v>
      </c>
      <c r="E4912" s="51" t="s">
        <v>1329</v>
      </c>
      <c r="F4912" s="51" t="s">
        <v>358</v>
      </c>
      <c r="G4912" s="51" t="s">
        <v>359</v>
      </c>
      <c r="H4912" s="51" t="s">
        <v>360</v>
      </c>
      <c r="I4912" s="51"/>
      <c r="J4912" s="51" t="s">
        <v>361</v>
      </c>
      <c r="K4912" s="51">
        <v>108.60299999999999</v>
      </c>
      <c r="L4912" s="51">
        <v>113.477</v>
      </c>
      <c r="M4912" s="51">
        <v>100</v>
      </c>
      <c r="N4912" s="51">
        <v>95.206000000000003</v>
      </c>
      <c r="O4912" s="51">
        <v>105.879</v>
      </c>
      <c r="P4912" s="51">
        <v>109.76</v>
      </c>
      <c r="Q4912" s="51">
        <v>111.745</v>
      </c>
      <c r="R4912" s="51">
        <v>122.455</v>
      </c>
      <c r="S4912" s="51">
        <v>132.05600000000001</v>
      </c>
      <c r="T4912" s="51">
        <v>148.03800000000001</v>
      </c>
      <c r="U4912" s="51">
        <v>2018</v>
      </c>
    </row>
    <row r="4913" spans="1:21" ht="15.5">
      <c r="A4913" s="51">
        <v>682</v>
      </c>
      <c r="B4913" s="51" t="s">
        <v>1328</v>
      </c>
      <c r="C4913" s="51" t="s">
        <v>362</v>
      </c>
      <c r="D4913" s="51" t="str">
        <f t="shared" si="76"/>
        <v>NGDPRPCMauritania</v>
      </c>
      <c r="E4913" s="51" t="s">
        <v>1329</v>
      </c>
      <c r="F4913" s="51" t="s">
        <v>363</v>
      </c>
      <c r="G4913" s="51" t="s">
        <v>364</v>
      </c>
      <c r="H4913" s="51" t="s">
        <v>342</v>
      </c>
      <c r="I4913" s="51" t="s">
        <v>333</v>
      </c>
      <c r="J4913" s="51" t="s">
        <v>365</v>
      </c>
      <c r="K4913" s="51">
        <v>53210.23</v>
      </c>
      <c r="L4913" s="51">
        <v>54105.47</v>
      </c>
      <c r="M4913" s="51">
        <v>55109.47</v>
      </c>
      <c r="N4913" s="51">
        <v>56747.27</v>
      </c>
      <c r="O4913" s="51">
        <v>56136.36</v>
      </c>
      <c r="P4913" s="51">
        <v>56782.66</v>
      </c>
      <c r="Q4913" s="51">
        <v>56693.54</v>
      </c>
      <c r="R4913" s="51">
        <v>58549.51</v>
      </c>
      <c r="S4913" s="51">
        <v>56055.839999999997</v>
      </c>
      <c r="T4913" s="51">
        <v>56550.95</v>
      </c>
      <c r="U4913" s="51">
        <v>2014</v>
      </c>
    </row>
    <row r="4914" spans="1:21" ht="15.5">
      <c r="A4914" s="51">
        <v>682</v>
      </c>
      <c r="B4914" s="51" t="s">
        <v>1328</v>
      </c>
      <c r="C4914" s="51" t="s">
        <v>366</v>
      </c>
      <c r="D4914" s="51" t="str">
        <f t="shared" si="76"/>
        <v>NGDPRPPPPCMauritania</v>
      </c>
      <c r="E4914" s="51" t="s">
        <v>1329</v>
      </c>
      <c r="F4914" s="51" t="s">
        <v>363</v>
      </c>
      <c r="G4914" s="51" t="s">
        <v>367</v>
      </c>
      <c r="H4914" s="51" t="s">
        <v>368</v>
      </c>
      <c r="I4914" s="51" t="s">
        <v>333</v>
      </c>
      <c r="J4914" s="51" t="s">
        <v>365</v>
      </c>
      <c r="K4914" s="51">
        <v>5249.4</v>
      </c>
      <c r="L4914" s="51">
        <v>5337.72</v>
      </c>
      <c r="M4914" s="51">
        <v>5436.77</v>
      </c>
      <c r="N4914" s="51">
        <v>5598.34</v>
      </c>
      <c r="O4914" s="51">
        <v>5538.07</v>
      </c>
      <c r="P4914" s="51">
        <v>5601.83</v>
      </c>
      <c r="Q4914" s="51">
        <v>5593.04</v>
      </c>
      <c r="R4914" s="51">
        <v>5776.14</v>
      </c>
      <c r="S4914" s="51">
        <v>5530.13</v>
      </c>
      <c r="T4914" s="51">
        <v>5578.97</v>
      </c>
      <c r="U4914" s="51">
        <v>2014</v>
      </c>
    </row>
    <row r="4915" spans="1:21" ht="15.5">
      <c r="A4915" s="51">
        <v>682</v>
      </c>
      <c r="B4915" s="51" t="s">
        <v>1328</v>
      </c>
      <c r="C4915" s="51" t="s">
        <v>369</v>
      </c>
      <c r="D4915" s="51" t="str">
        <f t="shared" si="76"/>
        <v>NGDPPCMauritania</v>
      </c>
      <c r="E4915" s="51" t="s">
        <v>1329</v>
      </c>
      <c r="F4915" s="51" t="s">
        <v>370</v>
      </c>
      <c r="G4915" s="51" t="s">
        <v>371</v>
      </c>
      <c r="H4915" s="51" t="s">
        <v>342</v>
      </c>
      <c r="I4915" s="51" t="s">
        <v>333</v>
      </c>
      <c r="J4915" s="51" t="s">
        <v>372</v>
      </c>
      <c r="K4915" s="51">
        <v>57787.81</v>
      </c>
      <c r="L4915" s="51">
        <v>61397.21</v>
      </c>
      <c r="M4915" s="51">
        <v>55109.47</v>
      </c>
      <c r="N4915" s="51">
        <v>54026.86</v>
      </c>
      <c r="O4915" s="51">
        <v>59436.51</v>
      </c>
      <c r="P4915" s="51">
        <v>62324.639999999999</v>
      </c>
      <c r="Q4915" s="51">
        <v>63352.09</v>
      </c>
      <c r="R4915" s="51">
        <v>71696.62</v>
      </c>
      <c r="S4915" s="51">
        <v>74025.37</v>
      </c>
      <c r="T4915" s="51">
        <v>83716.69</v>
      </c>
      <c r="U4915" s="51">
        <v>2014</v>
      </c>
    </row>
    <row r="4916" spans="1:21" ht="15.5">
      <c r="A4916" s="51">
        <v>682</v>
      </c>
      <c r="B4916" s="51" t="s">
        <v>1328</v>
      </c>
      <c r="C4916" s="51" t="s">
        <v>373</v>
      </c>
      <c r="D4916" s="51" t="str">
        <f t="shared" si="76"/>
        <v>NGDPDPCMauritania</v>
      </c>
      <c r="E4916" s="51" t="s">
        <v>1329</v>
      </c>
      <c r="F4916" s="51" t="s">
        <v>370</v>
      </c>
      <c r="G4916" s="51" t="s">
        <v>374</v>
      </c>
      <c r="H4916" s="51" t="s">
        <v>352</v>
      </c>
      <c r="I4916" s="51" t="s">
        <v>333</v>
      </c>
      <c r="J4916" s="51" t="s">
        <v>372</v>
      </c>
      <c r="K4916" s="51">
        <v>1946.08</v>
      </c>
      <c r="L4916" s="51">
        <v>2072.4899999999998</v>
      </c>
      <c r="M4916" s="51">
        <v>1826.78</v>
      </c>
      <c r="N4916" s="51">
        <v>1668.07</v>
      </c>
      <c r="O4916" s="51">
        <v>1690.81</v>
      </c>
      <c r="P4916" s="51">
        <v>1747.75</v>
      </c>
      <c r="Q4916" s="51">
        <v>1775.32</v>
      </c>
      <c r="R4916" s="51">
        <v>1953.87</v>
      </c>
      <c r="S4916" s="51">
        <v>1971.45</v>
      </c>
      <c r="T4916" s="51">
        <v>2178.89</v>
      </c>
      <c r="U4916" s="51">
        <v>2014</v>
      </c>
    </row>
    <row r="4917" spans="1:21" ht="15.5">
      <c r="A4917" s="51">
        <v>682</v>
      </c>
      <c r="B4917" s="51" t="s">
        <v>1328</v>
      </c>
      <c r="C4917" s="51" t="s">
        <v>375</v>
      </c>
      <c r="D4917" s="51" t="str">
        <f t="shared" si="76"/>
        <v>PPPPCMauritania</v>
      </c>
      <c r="E4917" s="51" t="s">
        <v>1329</v>
      </c>
      <c r="F4917" s="51" t="s">
        <v>370</v>
      </c>
      <c r="G4917" s="51" t="s">
        <v>376</v>
      </c>
      <c r="H4917" s="51" t="s">
        <v>356</v>
      </c>
      <c r="I4917" s="51" t="s">
        <v>333</v>
      </c>
      <c r="J4917" s="51" t="s">
        <v>372</v>
      </c>
      <c r="K4917" s="51">
        <v>4754.6000000000004</v>
      </c>
      <c r="L4917" s="51">
        <v>5098.71</v>
      </c>
      <c r="M4917" s="51">
        <v>4662.1400000000003</v>
      </c>
      <c r="N4917" s="51">
        <v>4585.8999999999996</v>
      </c>
      <c r="O4917" s="51">
        <v>5158.55</v>
      </c>
      <c r="P4917" s="51">
        <v>5601.83</v>
      </c>
      <c r="Q4917" s="51">
        <v>5727.33</v>
      </c>
      <c r="R4917" s="51">
        <v>6020.42</v>
      </c>
      <c r="S4917" s="51">
        <v>5833.88</v>
      </c>
      <c r="T4917" s="51">
        <v>5992.65</v>
      </c>
      <c r="U4917" s="51">
        <v>2014</v>
      </c>
    </row>
    <row r="4918" spans="1:21" ht="15.5">
      <c r="A4918" s="51">
        <v>682</v>
      </c>
      <c r="B4918" s="51" t="s">
        <v>1328</v>
      </c>
      <c r="C4918" s="51" t="s">
        <v>377</v>
      </c>
      <c r="D4918" s="51" t="str">
        <f t="shared" si="76"/>
        <v>NGAP_NPGDPMauritania</v>
      </c>
      <c r="E4918" s="51" t="s">
        <v>1329</v>
      </c>
      <c r="F4918" s="51" t="s">
        <v>378</v>
      </c>
      <c r="G4918" s="51" t="s">
        <v>379</v>
      </c>
      <c r="H4918" s="51" t="s">
        <v>380</v>
      </c>
      <c r="I4918" s="51"/>
      <c r="J4918" s="51"/>
      <c r="K4918" s="51"/>
      <c r="L4918" s="51"/>
      <c r="M4918" s="51"/>
      <c r="N4918" s="51"/>
      <c r="O4918" s="51"/>
      <c r="P4918" s="51"/>
      <c r="Q4918" s="51"/>
      <c r="R4918" s="51"/>
      <c r="S4918" s="51"/>
      <c r="T4918" s="51"/>
      <c r="U4918" s="51"/>
    </row>
    <row r="4919" spans="1:21" ht="15.5">
      <c r="A4919" s="51">
        <v>682</v>
      </c>
      <c r="B4919" s="51" t="s">
        <v>1328</v>
      </c>
      <c r="C4919" s="51" t="s">
        <v>381</v>
      </c>
      <c r="D4919" s="51" t="str">
        <f t="shared" si="76"/>
        <v>PPPSHMauritania</v>
      </c>
      <c r="E4919" s="51" t="s">
        <v>1329</v>
      </c>
      <c r="F4919" s="51" t="s">
        <v>382</v>
      </c>
      <c r="G4919" s="51" t="s">
        <v>383</v>
      </c>
      <c r="H4919" s="51" t="s">
        <v>384</v>
      </c>
      <c r="I4919" s="51"/>
      <c r="J4919" s="51" t="s">
        <v>353</v>
      </c>
      <c r="K4919" s="51">
        <v>1.6E-2</v>
      </c>
      <c r="L4919" s="51">
        <v>1.7000000000000001E-2</v>
      </c>
      <c r="M4919" s="51">
        <v>1.4999999999999999E-2</v>
      </c>
      <c r="N4919" s="51">
        <v>1.4999999999999999E-2</v>
      </c>
      <c r="O4919" s="51">
        <v>1.7000000000000001E-2</v>
      </c>
      <c r="P4919" s="51">
        <v>1.7999999999999999E-2</v>
      </c>
      <c r="Q4919" s="51">
        <v>1.7999999999999999E-2</v>
      </c>
      <c r="R4919" s="51">
        <v>1.7999999999999999E-2</v>
      </c>
      <c r="S4919" s="51">
        <v>1.7999999999999999E-2</v>
      </c>
      <c r="T4919" s="51">
        <v>1.7999999999999999E-2</v>
      </c>
      <c r="U4919" s="51">
        <v>2018</v>
      </c>
    </row>
    <row r="4920" spans="1:21" ht="15.5">
      <c r="A4920" s="51">
        <v>682</v>
      </c>
      <c r="B4920" s="51" t="s">
        <v>1328</v>
      </c>
      <c r="C4920" s="51" t="s">
        <v>385</v>
      </c>
      <c r="D4920" s="51" t="str">
        <f t="shared" si="76"/>
        <v>PPPEXMauritania</v>
      </c>
      <c r="E4920" s="51" t="s">
        <v>1329</v>
      </c>
      <c r="F4920" s="51" t="s">
        <v>386</v>
      </c>
      <c r="G4920" s="51" t="s">
        <v>387</v>
      </c>
      <c r="H4920" s="51" t="s">
        <v>388</v>
      </c>
      <c r="I4920" s="51"/>
      <c r="J4920" s="51" t="s">
        <v>353</v>
      </c>
      <c r="K4920" s="51">
        <v>12.154</v>
      </c>
      <c r="L4920" s="51">
        <v>12.042</v>
      </c>
      <c r="M4920" s="51">
        <v>11.821</v>
      </c>
      <c r="N4920" s="51">
        <v>11.781000000000001</v>
      </c>
      <c r="O4920" s="51">
        <v>11.522</v>
      </c>
      <c r="P4920" s="51">
        <v>11.125999999999999</v>
      </c>
      <c r="Q4920" s="51">
        <v>11.061</v>
      </c>
      <c r="R4920" s="51">
        <v>11.909000000000001</v>
      </c>
      <c r="S4920" s="51">
        <v>12.689</v>
      </c>
      <c r="T4920" s="51">
        <v>13.97</v>
      </c>
      <c r="U4920" s="51">
        <v>2018</v>
      </c>
    </row>
    <row r="4921" spans="1:21" ht="15.5">
      <c r="A4921" s="51">
        <v>682</v>
      </c>
      <c r="B4921" s="51" t="s">
        <v>1328</v>
      </c>
      <c r="C4921" s="51" t="s">
        <v>389</v>
      </c>
      <c r="D4921" s="51" t="str">
        <f t="shared" si="76"/>
        <v>NID_NGDPMauritania</v>
      </c>
      <c r="E4921" s="51" t="s">
        <v>1329</v>
      </c>
      <c r="F4921" s="51" t="s">
        <v>390</v>
      </c>
      <c r="G4921" s="51" t="s">
        <v>391</v>
      </c>
      <c r="H4921" s="51" t="s">
        <v>392</v>
      </c>
      <c r="I4921" s="51"/>
      <c r="J4921" s="51" t="s">
        <v>1330</v>
      </c>
      <c r="K4921" s="51">
        <v>49.167000000000002</v>
      </c>
      <c r="L4921" s="51">
        <v>47.557000000000002</v>
      </c>
      <c r="M4921" s="51">
        <v>41.796999999999997</v>
      </c>
      <c r="N4921" s="51">
        <v>38.460999999999999</v>
      </c>
      <c r="O4921" s="51">
        <v>31.277999999999999</v>
      </c>
      <c r="P4921" s="51">
        <v>30.495999999999999</v>
      </c>
      <c r="Q4921" s="51">
        <v>28.356000000000002</v>
      </c>
      <c r="R4921" s="51">
        <v>29.687999999999999</v>
      </c>
      <c r="S4921" s="51">
        <v>33.322000000000003</v>
      </c>
      <c r="T4921" s="51">
        <v>36.530999999999999</v>
      </c>
      <c r="U4921" s="51">
        <v>2018</v>
      </c>
    </row>
    <row r="4922" spans="1:21" ht="15.5">
      <c r="A4922" s="51">
        <v>682</v>
      </c>
      <c r="B4922" s="51" t="s">
        <v>1328</v>
      </c>
      <c r="C4922" s="51" t="s">
        <v>393</v>
      </c>
      <c r="D4922" s="51" t="str">
        <f t="shared" si="76"/>
        <v>NGSD_NGDPMauritania</v>
      </c>
      <c r="E4922" s="51" t="s">
        <v>1329</v>
      </c>
      <c r="F4922" s="51" t="s">
        <v>394</v>
      </c>
      <c r="G4922" s="51" t="s">
        <v>395</v>
      </c>
      <c r="H4922" s="51" t="s">
        <v>392</v>
      </c>
      <c r="I4922" s="51"/>
      <c r="J4922" s="51" t="s">
        <v>1330</v>
      </c>
      <c r="K4922" s="51">
        <v>37.191000000000003</v>
      </c>
      <c r="L4922" s="51">
        <v>36.070999999999998</v>
      </c>
      <c r="M4922" s="51">
        <v>24.757000000000001</v>
      </c>
      <c r="N4922" s="51">
        <v>21.73</v>
      </c>
      <c r="O4922" s="51">
        <v>28.21</v>
      </c>
      <c r="P4922" s="51">
        <v>31.02</v>
      </c>
      <c r="Q4922" s="51">
        <v>29.372</v>
      </c>
      <c r="R4922" s="51">
        <v>29.446000000000002</v>
      </c>
      <c r="S4922" s="51">
        <v>30.69</v>
      </c>
      <c r="T4922" s="51">
        <v>37.551000000000002</v>
      </c>
      <c r="U4922" s="51">
        <v>2018</v>
      </c>
    </row>
    <row r="4923" spans="1:21" ht="15.5">
      <c r="A4923" s="51">
        <v>682</v>
      </c>
      <c r="B4923" s="51" t="s">
        <v>1328</v>
      </c>
      <c r="C4923" s="51" t="s">
        <v>396</v>
      </c>
      <c r="D4923" s="51" t="str">
        <f t="shared" si="76"/>
        <v>PCPIMauritania</v>
      </c>
      <c r="E4923" s="51" t="s">
        <v>1329</v>
      </c>
      <c r="F4923" s="51" t="s">
        <v>397</v>
      </c>
      <c r="G4923" s="51" t="s">
        <v>398</v>
      </c>
      <c r="H4923" s="51" t="s">
        <v>360</v>
      </c>
      <c r="I4923" s="51"/>
      <c r="J4923" s="51" t="s">
        <v>1331</v>
      </c>
      <c r="K4923" s="51">
        <v>147.32599999999999</v>
      </c>
      <c r="L4923" s="51">
        <v>153.41300000000001</v>
      </c>
      <c r="M4923" s="51">
        <v>159.19999999999999</v>
      </c>
      <c r="N4923" s="51">
        <v>159.97399999999999</v>
      </c>
      <c r="O4923" s="51">
        <v>162.32900000000001</v>
      </c>
      <c r="P4923" s="51">
        <v>166.012</v>
      </c>
      <c r="Q4923" s="51">
        <v>171.08099999999999</v>
      </c>
      <c r="R4923" s="51">
        <v>175.02600000000001</v>
      </c>
      <c r="S4923" s="51">
        <v>178.99</v>
      </c>
      <c r="T4923" s="51">
        <v>183.309</v>
      </c>
      <c r="U4923" s="51">
        <v>2019</v>
      </c>
    </row>
    <row r="4924" spans="1:21" ht="15.5">
      <c r="A4924" s="51">
        <v>682</v>
      </c>
      <c r="B4924" s="51" t="s">
        <v>1328</v>
      </c>
      <c r="C4924" s="51" t="s">
        <v>400</v>
      </c>
      <c r="D4924" s="51" t="str">
        <f t="shared" si="76"/>
        <v>PCPIPCHMauritania</v>
      </c>
      <c r="E4924" s="51" t="s">
        <v>1329</v>
      </c>
      <c r="F4924" s="51" t="s">
        <v>397</v>
      </c>
      <c r="G4924" s="51" t="s">
        <v>401</v>
      </c>
      <c r="H4924" s="51" t="s">
        <v>347</v>
      </c>
      <c r="I4924" s="51"/>
      <c r="J4924" s="51" t="s">
        <v>402</v>
      </c>
      <c r="K4924" s="51">
        <v>4.9020000000000001</v>
      </c>
      <c r="L4924" s="51">
        <v>4.1310000000000002</v>
      </c>
      <c r="M4924" s="51">
        <v>3.7719999999999998</v>
      </c>
      <c r="N4924" s="51">
        <v>0.48599999999999999</v>
      </c>
      <c r="O4924" s="51">
        <v>1.472</v>
      </c>
      <c r="P4924" s="51">
        <v>2.2690000000000001</v>
      </c>
      <c r="Q4924" s="51">
        <v>3.0529999999999999</v>
      </c>
      <c r="R4924" s="51">
        <v>2.306</v>
      </c>
      <c r="S4924" s="51">
        <v>2.2639999999999998</v>
      </c>
      <c r="T4924" s="51">
        <v>2.4129999999999998</v>
      </c>
      <c r="U4924" s="51">
        <v>2019</v>
      </c>
    </row>
    <row r="4925" spans="1:21" ht="15.5">
      <c r="A4925" s="51">
        <v>682</v>
      </c>
      <c r="B4925" s="51" t="s">
        <v>1328</v>
      </c>
      <c r="C4925" s="51" t="s">
        <v>403</v>
      </c>
      <c r="D4925" s="51" t="str">
        <f t="shared" si="76"/>
        <v>PCPIEMauritania</v>
      </c>
      <c r="E4925" s="51" t="s">
        <v>1329</v>
      </c>
      <c r="F4925" s="51" t="s">
        <v>404</v>
      </c>
      <c r="G4925" s="51" t="s">
        <v>405</v>
      </c>
      <c r="H4925" s="51" t="s">
        <v>360</v>
      </c>
      <c r="I4925" s="51"/>
      <c r="J4925" s="51" t="s">
        <v>1331</v>
      </c>
      <c r="K4925" s="51">
        <v>149.30500000000001</v>
      </c>
      <c r="L4925" s="51">
        <v>156.00299999999999</v>
      </c>
      <c r="M4925" s="51">
        <v>163.804</v>
      </c>
      <c r="N4925" s="51">
        <v>159.16800000000001</v>
      </c>
      <c r="O4925" s="51">
        <v>163.578</v>
      </c>
      <c r="P4925" s="51">
        <v>165.59899999999999</v>
      </c>
      <c r="Q4925" s="51">
        <v>170.822</v>
      </c>
      <c r="R4925" s="51">
        <v>175.43799999999999</v>
      </c>
      <c r="S4925" s="51">
        <v>178.642</v>
      </c>
      <c r="T4925" s="51">
        <v>184.001</v>
      </c>
      <c r="U4925" s="51">
        <v>2019</v>
      </c>
    </row>
    <row r="4926" spans="1:21" ht="15.5">
      <c r="A4926" s="51">
        <v>682</v>
      </c>
      <c r="B4926" s="51" t="s">
        <v>1328</v>
      </c>
      <c r="C4926" s="51" t="s">
        <v>406</v>
      </c>
      <c r="D4926" s="51" t="str">
        <f t="shared" si="76"/>
        <v>PCPIEPCHMauritania</v>
      </c>
      <c r="E4926" s="51" t="s">
        <v>1329</v>
      </c>
      <c r="F4926" s="51" t="s">
        <v>404</v>
      </c>
      <c r="G4926" s="51" t="s">
        <v>407</v>
      </c>
      <c r="H4926" s="51" t="s">
        <v>347</v>
      </c>
      <c r="I4926" s="51"/>
      <c r="J4926" s="51" t="s">
        <v>408</v>
      </c>
      <c r="K4926" s="51">
        <v>3.4049999999999998</v>
      </c>
      <c r="L4926" s="51">
        <v>4.4859999999999998</v>
      </c>
      <c r="M4926" s="51">
        <v>5.0010000000000003</v>
      </c>
      <c r="N4926" s="51">
        <v>-2.83</v>
      </c>
      <c r="O4926" s="51">
        <v>2.77</v>
      </c>
      <c r="P4926" s="51">
        <v>1.236</v>
      </c>
      <c r="Q4926" s="51">
        <v>3.1539999999999999</v>
      </c>
      <c r="R4926" s="51">
        <v>2.702</v>
      </c>
      <c r="S4926" s="51">
        <v>1.8260000000000001</v>
      </c>
      <c r="T4926" s="51">
        <v>3</v>
      </c>
      <c r="U4926" s="51">
        <v>2019</v>
      </c>
    </row>
    <row r="4927" spans="1:21" ht="15.5">
      <c r="A4927" s="51">
        <v>682</v>
      </c>
      <c r="B4927" s="51" t="s">
        <v>1328</v>
      </c>
      <c r="C4927" s="51" t="s">
        <v>409</v>
      </c>
      <c r="D4927" s="51" t="str">
        <f t="shared" si="76"/>
        <v>FLIBOR6Mauritania</v>
      </c>
      <c r="E4927" s="51" t="s">
        <v>1329</v>
      </c>
      <c r="F4927" s="51" t="s">
        <v>410</v>
      </c>
      <c r="G4927" s="51"/>
      <c r="H4927" s="51" t="s">
        <v>384</v>
      </c>
      <c r="I4927" s="51"/>
      <c r="J4927" s="51"/>
      <c r="K4927" s="51"/>
      <c r="L4927" s="51"/>
      <c r="M4927" s="51"/>
      <c r="N4927" s="51"/>
      <c r="O4927" s="51"/>
      <c r="P4927" s="51"/>
      <c r="Q4927" s="51"/>
      <c r="R4927" s="51"/>
      <c r="S4927" s="51"/>
      <c r="T4927" s="51"/>
      <c r="U4927" s="51"/>
    </row>
    <row r="4928" spans="1:21" ht="15.5">
      <c r="A4928" s="51">
        <v>682</v>
      </c>
      <c r="B4928" s="51" t="s">
        <v>1328</v>
      </c>
      <c r="C4928" s="51" t="s">
        <v>411</v>
      </c>
      <c r="D4928" s="51" t="str">
        <f t="shared" si="76"/>
        <v>TM_RPCHMauritania</v>
      </c>
      <c r="E4928" s="51" t="s">
        <v>1329</v>
      </c>
      <c r="F4928" s="51" t="s">
        <v>412</v>
      </c>
      <c r="G4928" s="51" t="s">
        <v>413</v>
      </c>
      <c r="H4928" s="51" t="s">
        <v>347</v>
      </c>
      <c r="I4928" s="51"/>
      <c r="J4928" s="51" t="s">
        <v>1332</v>
      </c>
      <c r="K4928" s="51">
        <v>15.321</v>
      </c>
      <c r="L4928" s="51">
        <v>36.777999999999999</v>
      </c>
      <c r="M4928" s="51">
        <v>8.9710000000000001</v>
      </c>
      <c r="N4928" s="51">
        <v>-13.294</v>
      </c>
      <c r="O4928" s="51">
        <v>17.172999999999998</v>
      </c>
      <c r="P4928" s="51">
        <v>-5.306</v>
      </c>
      <c r="Q4928" s="51">
        <v>10.257</v>
      </c>
      <c r="R4928" s="51">
        <v>0.72899999999999998</v>
      </c>
      <c r="S4928" s="51">
        <v>-0.83</v>
      </c>
      <c r="T4928" s="51">
        <v>4.4379999999999997</v>
      </c>
      <c r="U4928" s="51">
        <v>2018</v>
      </c>
    </row>
    <row r="4929" spans="1:21" ht="15.5">
      <c r="A4929" s="51">
        <v>682</v>
      </c>
      <c r="B4929" s="51" t="s">
        <v>1328</v>
      </c>
      <c r="C4929" s="51" t="s">
        <v>415</v>
      </c>
      <c r="D4929" s="51" t="str">
        <f t="shared" si="76"/>
        <v>TMG_RPCHMauritania</v>
      </c>
      <c r="E4929" s="51" t="s">
        <v>1329</v>
      </c>
      <c r="F4929" s="51" t="s">
        <v>416</v>
      </c>
      <c r="G4929" s="51" t="s">
        <v>417</v>
      </c>
      <c r="H4929" s="51" t="s">
        <v>347</v>
      </c>
      <c r="I4929" s="51"/>
      <c r="J4929" s="51" t="s">
        <v>1332</v>
      </c>
      <c r="K4929" s="51">
        <v>15.321</v>
      </c>
      <c r="L4929" s="51">
        <v>36.777999999999999</v>
      </c>
      <c r="M4929" s="51">
        <v>8.9710000000000001</v>
      </c>
      <c r="N4929" s="51">
        <v>-13.294</v>
      </c>
      <c r="O4929" s="51">
        <v>17.172999999999998</v>
      </c>
      <c r="P4929" s="51">
        <v>-5.306</v>
      </c>
      <c r="Q4929" s="51">
        <v>10.257</v>
      </c>
      <c r="R4929" s="51">
        <v>0.72899999999999998</v>
      </c>
      <c r="S4929" s="51">
        <v>-0.83</v>
      </c>
      <c r="T4929" s="51">
        <v>4.4379999999999997</v>
      </c>
      <c r="U4929" s="51">
        <v>2018</v>
      </c>
    </row>
    <row r="4930" spans="1:21" ht="15.5">
      <c r="A4930" s="51">
        <v>682</v>
      </c>
      <c r="B4930" s="51" t="s">
        <v>1328</v>
      </c>
      <c r="C4930" s="51" t="s">
        <v>418</v>
      </c>
      <c r="D4930" s="51" t="str">
        <f t="shared" si="76"/>
        <v>TX_RPCHMauritania</v>
      </c>
      <c r="E4930" s="51" t="s">
        <v>1329</v>
      </c>
      <c r="F4930" s="51" t="s">
        <v>419</v>
      </c>
      <c r="G4930" s="51" t="s">
        <v>420</v>
      </c>
      <c r="H4930" s="51" t="s">
        <v>347</v>
      </c>
      <c r="I4930" s="51"/>
      <c r="J4930" s="51" t="s">
        <v>1332</v>
      </c>
      <c r="K4930" s="51">
        <v>10.125</v>
      </c>
      <c r="L4930" s="51">
        <v>-3.9390000000000001</v>
      </c>
      <c r="M4930" s="51">
        <v>-0.94899999999999995</v>
      </c>
      <c r="N4930" s="51">
        <v>2.0059999999999998</v>
      </c>
      <c r="O4930" s="51">
        <v>-2.5760000000000001</v>
      </c>
      <c r="P4930" s="51">
        <v>18.847999999999999</v>
      </c>
      <c r="Q4930" s="51">
        <v>-3.0000000000000001E-3</v>
      </c>
      <c r="R4930" s="51">
        <v>12.086</v>
      </c>
      <c r="S4930" s="51">
        <v>1.0249999999999999</v>
      </c>
      <c r="T4930" s="51">
        <v>2.2360000000000002</v>
      </c>
      <c r="U4930" s="51">
        <v>2018</v>
      </c>
    </row>
    <row r="4931" spans="1:21" ht="15.5">
      <c r="A4931" s="51">
        <v>682</v>
      </c>
      <c r="B4931" s="51" t="s">
        <v>1328</v>
      </c>
      <c r="C4931" s="51" t="s">
        <v>421</v>
      </c>
      <c r="D4931" s="51" t="str">
        <f t="shared" ref="D4931:D4994" si="77">C4931&amp;E4931</f>
        <v>TXG_RPCHMauritania</v>
      </c>
      <c r="E4931" s="51" t="s">
        <v>1329</v>
      </c>
      <c r="F4931" s="51" t="s">
        <v>422</v>
      </c>
      <c r="G4931" s="51" t="s">
        <v>423</v>
      </c>
      <c r="H4931" s="51" t="s">
        <v>347</v>
      </c>
      <c r="I4931" s="51"/>
      <c r="J4931" s="51" t="s">
        <v>1332</v>
      </c>
      <c r="K4931" s="51">
        <v>10.125</v>
      </c>
      <c r="L4931" s="51">
        <v>-3.9390000000000001</v>
      </c>
      <c r="M4931" s="51">
        <v>-0.94899999999999995</v>
      </c>
      <c r="N4931" s="51">
        <v>2.0059999999999998</v>
      </c>
      <c r="O4931" s="51">
        <v>-2.5760000000000001</v>
      </c>
      <c r="P4931" s="51">
        <v>18.847999999999999</v>
      </c>
      <c r="Q4931" s="51">
        <v>-3.0000000000000001E-3</v>
      </c>
      <c r="R4931" s="51">
        <v>12.086</v>
      </c>
      <c r="S4931" s="51">
        <v>1.0249999999999999</v>
      </c>
      <c r="T4931" s="51">
        <v>2.2360000000000002</v>
      </c>
      <c r="U4931" s="51">
        <v>2018</v>
      </c>
    </row>
    <row r="4932" spans="1:21" ht="15.5">
      <c r="A4932" s="51">
        <v>682</v>
      </c>
      <c r="B4932" s="51" t="s">
        <v>1328</v>
      </c>
      <c r="C4932" s="51" t="s">
        <v>424</v>
      </c>
      <c r="D4932" s="51" t="str">
        <f t="shared" si="77"/>
        <v>LURMauritania</v>
      </c>
      <c r="E4932" s="51" t="s">
        <v>1329</v>
      </c>
      <c r="F4932" s="51" t="s">
        <v>425</v>
      </c>
      <c r="G4932" s="51" t="s">
        <v>426</v>
      </c>
      <c r="H4932" s="51" t="s">
        <v>427</v>
      </c>
      <c r="I4932" s="51"/>
      <c r="J4932" s="51"/>
      <c r="K4932" s="51"/>
      <c r="L4932" s="51"/>
      <c r="M4932" s="51"/>
      <c r="N4932" s="51"/>
      <c r="O4932" s="51"/>
      <c r="P4932" s="51"/>
      <c r="Q4932" s="51"/>
      <c r="R4932" s="51"/>
      <c r="S4932" s="51"/>
      <c r="T4932" s="51"/>
      <c r="U4932" s="51"/>
    </row>
    <row r="4933" spans="1:21" ht="15.5">
      <c r="A4933" s="51">
        <v>682</v>
      </c>
      <c r="B4933" s="51" t="s">
        <v>1328</v>
      </c>
      <c r="C4933" s="51" t="s">
        <v>428</v>
      </c>
      <c r="D4933" s="51" t="str">
        <f t="shared" si="77"/>
        <v>LEMauritania</v>
      </c>
      <c r="E4933" s="51" t="s">
        <v>1329</v>
      </c>
      <c r="F4933" s="51" t="s">
        <v>429</v>
      </c>
      <c r="G4933" s="51" t="s">
        <v>430</v>
      </c>
      <c r="H4933" s="51" t="s">
        <v>431</v>
      </c>
      <c r="I4933" s="51" t="s">
        <v>432</v>
      </c>
      <c r="J4933" s="51"/>
      <c r="K4933" s="51"/>
      <c r="L4933" s="51"/>
      <c r="M4933" s="51"/>
      <c r="N4933" s="51"/>
      <c r="O4933" s="51"/>
      <c r="P4933" s="51"/>
      <c r="Q4933" s="51"/>
      <c r="R4933" s="51"/>
      <c r="S4933" s="51"/>
      <c r="T4933" s="51"/>
      <c r="U4933" s="51"/>
    </row>
    <row r="4934" spans="1:21" ht="15.5">
      <c r="A4934" s="51">
        <v>682</v>
      </c>
      <c r="B4934" s="51" t="s">
        <v>1328</v>
      </c>
      <c r="C4934" s="51" t="s">
        <v>433</v>
      </c>
      <c r="D4934" s="51" t="str">
        <f t="shared" si="77"/>
        <v>LPMauritania</v>
      </c>
      <c r="E4934" s="51" t="s">
        <v>1329</v>
      </c>
      <c r="F4934" s="51" t="s">
        <v>434</v>
      </c>
      <c r="G4934" s="51" t="s">
        <v>435</v>
      </c>
      <c r="H4934" s="51" t="s">
        <v>431</v>
      </c>
      <c r="I4934" s="51" t="s">
        <v>432</v>
      </c>
      <c r="J4934" s="51" t="s">
        <v>1333</v>
      </c>
      <c r="K4934" s="51">
        <v>3.4540000000000002</v>
      </c>
      <c r="L4934" s="51">
        <v>3.5369999999999999</v>
      </c>
      <c r="M4934" s="51">
        <v>3.621</v>
      </c>
      <c r="N4934" s="51">
        <v>3.706</v>
      </c>
      <c r="O4934" s="51">
        <v>3.794</v>
      </c>
      <c r="P4934" s="51">
        <v>3.8809999999999998</v>
      </c>
      <c r="Q4934" s="51">
        <v>3.97</v>
      </c>
      <c r="R4934" s="51">
        <v>4.0579999999999998</v>
      </c>
      <c r="S4934" s="51">
        <v>4.1470000000000002</v>
      </c>
      <c r="T4934" s="51">
        <v>4.24</v>
      </c>
      <c r="U4934" s="51">
        <v>2014</v>
      </c>
    </row>
    <row r="4935" spans="1:21" ht="15.5">
      <c r="A4935" s="51">
        <v>682</v>
      </c>
      <c r="B4935" s="51" t="s">
        <v>1328</v>
      </c>
      <c r="C4935" s="51" t="s">
        <v>437</v>
      </c>
      <c r="D4935" s="51" t="str">
        <f t="shared" si="77"/>
        <v>GGRMauritania</v>
      </c>
      <c r="E4935" s="51" t="s">
        <v>1329</v>
      </c>
      <c r="F4935" s="51" t="s">
        <v>438</v>
      </c>
      <c r="G4935" s="51" t="s">
        <v>439</v>
      </c>
      <c r="H4935" s="51" t="s">
        <v>342</v>
      </c>
      <c r="I4935" s="51" t="s">
        <v>343</v>
      </c>
      <c r="J4935" s="51" t="s">
        <v>1334</v>
      </c>
      <c r="K4935" s="51">
        <v>46.32</v>
      </c>
      <c r="L4935" s="51">
        <v>42.237000000000002</v>
      </c>
      <c r="M4935" s="51">
        <v>42.423000000000002</v>
      </c>
      <c r="N4935" s="51">
        <v>46.478999999999999</v>
      </c>
      <c r="O4935" s="51">
        <v>47.276000000000003</v>
      </c>
      <c r="P4935" s="51">
        <v>50.7</v>
      </c>
      <c r="Q4935" s="51">
        <v>59.237000000000002</v>
      </c>
      <c r="R4935" s="51">
        <v>59.313000000000002</v>
      </c>
      <c r="S4935" s="51">
        <v>65.947000000000003</v>
      </c>
      <c r="T4935" s="51">
        <v>61.991999999999997</v>
      </c>
      <c r="U4935" s="51">
        <v>2019</v>
      </c>
    </row>
    <row r="4936" spans="1:21" ht="15.5">
      <c r="A4936" s="51">
        <v>682</v>
      </c>
      <c r="B4936" s="51" t="s">
        <v>1328</v>
      </c>
      <c r="C4936" s="51" t="s">
        <v>441</v>
      </c>
      <c r="D4936" s="51" t="str">
        <f t="shared" si="77"/>
        <v>GGR_NGDPMauritania</v>
      </c>
      <c r="E4936" s="51" t="s">
        <v>1329</v>
      </c>
      <c r="F4936" s="51" t="s">
        <v>438</v>
      </c>
      <c r="G4936" s="51" t="s">
        <v>439</v>
      </c>
      <c r="H4936" s="51" t="s">
        <v>392</v>
      </c>
      <c r="I4936" s="51"/>
      <c r="J4936" s="51" t="s">
        <v>442</v>
      </c>
      <c r="K4936" s="51">
        <v>23.21</v>
      </c>
      <c r="L4936" s="51">
        <v>19.448</v>
      </c>
      <c r="M4936" s="51">
        <v>21.257000000000001</v>
      </c>
      <c r="N4936" s="51">
        <v>23.213999999999999</v>
      </c>
      <c r="O4936" s="51">
        <v>20.966999999999999</v>
      </c>
      <c r="P4936" s="51">
        <v>20.957999999999998</v>
      </c>
      <c r="Q4936" s="51">
        <v>23.553999999999998</v>
      </c>
      <c r="R4936" s="51">
        <v>20.384</v>
      </c>
      <c r="S4936" s="51">
        <v>21.48</v>
      </c>
      <c r="T4936" s="51">
        <v>17.463999999999999</v>
      </c>
      <c r="U4936" s="51">
        <v>2019</v>
      </c>
    </row>
    <row r="4937" spans="1:21" ht="15.5">
      <c r="A4937" s="51">
        <v>682</v>
      </c>
      <c r="B4937" s="51" t="s">
        <v>1328</v>
      </c>
      <c r="C4937" s="51" t="s">
        <v>443</v>
      </c>
      <c r="D4937" s="51" t="str">
        <f t="shared" si="77"/>
        <v>GGXMauritania</v>
      </c>
      <c r="E4937" s="51" t="s">
        <v>1329</v>
      </c>
      <c r="F4937" s="51" t="s">
        <v>444</v>
      </c>
      <c r="G4937" s="51" t="s">
        <v>445</v>
      </c>
      <c r="H4937" s="51" t="s">
        <v>342</v>
      </c>
      <c r="I4937" s="51" t="s">
        <v>343</v>
      </c>
      <c r="J4937" s="51" t="s">
        <v>1334</v>
      </c>
      <c r="K4937" s="51">
        <v>42.996000000000002</v>
      </c>
      <c r="L4937" s="51">
        <v>43.673999999999999</v>
      </c>
      <c r="M4937" s="51">
        <v>47.691000000000003</v>
      </c>
      <c r="N4937" s="51">
        <v>51.369</v>
      </c>
      <c r="O4937" s="51">
        <v>46.978000000000002</v>
      </c>
      <c r="P4937" s="51">
        <v>49.408000000000001</v>
      </c>
      <c r="Q4937" s="51">
        <v>50.634</v>
      </c>
      <c r="R4937" s="51">
        <v>51.634</v>
      </c>
      <c r="S4937" s="51">
        <v>56.828000000000003</v>
      </c>
      <c r="T4937" s="51">
        <v>69.105000000000004</v>
      </c>
      <c r="U4937" s="51">
        <v>2019</v>
      </c>
    </row>
    <row r="4938" spans="1:21" ht="15.5">
      <c r="A4938" s="51">
        <v>682</v>
      </c>
      <c r="B4938" s="51" t="s">
        <v>1328</v>
      </c>
      <c r="C4938" s="51" t="s">
        <v>446</v>
      </c>
      <c r="D4938" s="51" t="str">
        <f t="shared" si="77"/>
        <v>GGX_NGDPMauritania</v>
      </c>
      <c r="E4938" s="51" t="s">
        <v>1329</v>
      </c>
      <c r="F4938" s="51" t="s">
        <v>444</v>
      </c>
      <c r="G4938" s="51" t="s">
        <v>445</v>
      </c>
      <c r="H4938" s="51" t="s">
        <v>392</v>
      </c>
      <c r="I4938" s="51"/>
      <c r="J4938" s="51" t="s">
        <v>447</v>
      </c>
      <c r="K4938" s="51">
        <v>21.544</v>
      </c>
      <c r="L4938" s="51">
        <v>20.109000000000002</v>
      </c>
      <c r="M4938" s="51">
        <v>23.896999999999998</v>
      </c>
      <c r="N4938" s="51">
        <v>25.655999999999999</v>
      </c>
      <c r="O4938" s="51">
        <v>20.835000000000001</v>
      </c>
      <c r="P4938" s="51">
        <v>20.423999999999999</v>
      </c>
      <c r="Q4938" s="51">
        <v>20.132999999999999</v>
      </c>
      <c r="R4938" s="51">
        <v>17.745000000000001</v>
      </c>
      <c r="S4938" s="51">
        <v>18.510000000000002</v>
      </c>
      <c r="T4938" s="51">
        <v>19.468</v>
      </c>
      <c r="U4938" s="51">
        <v>2019</v>
      </c>
    </row>
    <row r="4939" spans="1:21" ht="15.5">
      <c r="A4939" s="51">
        <v>682</v>
      </c>
      <c r="B4939" s="51" t="s">
        <v>1328</v>
      </c>
      <c r="C4939" s="51" t="s">
        <v>448</v>
      </c>
      <c r="D4939" s="51" t="str">
        <f t="shared" si="77"/>
        <v>GGXCNLMauritania</v>
      </c>
      <c r="E4939" s="51" t="s">
        <v>1329</v>
      </c>
      <c r="F4939" s="51" t="s">
        <v>449</v>
      </c>
      <c r="G4939" s="51" t="s">
        <v>450</v>
      </c>
      <c r="H4939" s="51" t="s">
        <v>342</v>
      </c>
      <c r="I4939" s="51" t="s">
        <v>343</v>
      </c>
      <c r="J4939" s="51" t="s">
        <v>1334</v>
      </c>
      <c r="K4939" s="51">
        <v>3.3250000000000002</v>
      </c>
      <c r="L4939" s="51">
        <v>-1.4370000000000001</v>
      </c>
      <c r="M4939" s="51">
        <v>-5.2679999999999998</v>
      </c>
      <c r="N4939" s="51">
        <v>-4.8899999999999997</v>
      </c>
      <c r="O4939" s="51">
        <v>0.29799999999999999</v>
      </c>
      <c r="P4939" s="51">
        <v>1.292</v>
      </c>
      <c r="Q4939" s="51">
        <v>8.6029999999999998</v>
      </c>
      <c r="R4939" s="51">
        <v>7.6790000000000003</v>
      </c>
      <c r="S4939" s="51">
        <v>9.1189999999999998</v>
      </c>
      <c r="T4939" s="51">
        <v>-7.1130000000000004</v>
      </c>
      <c r="U4939" s="51">
        <v>2019</v>
      </c>
    </row>
    <row r="4940" spans="1:21" ht="15.5">
      <c r="A4940" s="51">
        <v>682</v>
      </c>
      <c r="B4940" s="51" t="s">
        <v>1328</v>
      </c>
      <c r="C4940" s="51" t="s">
        <v>451</v>
      </c>
      <c r="D4940" s="51" t="str">
        <f t="shared" si="77"/>
        <v>GGXCNL_NGDPMauritania</v>
      </c>
      <c r="E4940" s="51" t="s">
        <v>1329</v>
      </c>
      <c r="F4940" s="51" t="s">
        <v>449</v>
      </c>
      <c r="G4940" s="51" t="s">
        <v>450</v>
      </c>
      <c r="H4940" s="51" t="s">
        <v>392</v>
      </c>
      <c r="I4940" s="51"/>
      <c r="J4940" s="51" t="s">
        <v>452</v>
      </c>
      <c r="K4940" s="51">
        <v>1.6659999999999999</v>
      </c>
      <c r="L4940" s="51">
        <v>-0.66200000000000003</v>
      </c>
      <c r="M4940" s="51">
        <v>-2.64</v>
      </c>
      <c r="N4940" s="51">
        <v>-2.4420000000000002</v>
      </c>
      <c r="O4940" s="51">
        <v>0.13200000000000001</v>
      </c>
      <c r="P4940" s="51">
        <v>0.53400000000000003</v>
      </c>
      <c r="Q4940" s="51">
        <v>3.4209999999999998</v>
      </c>
      <c r="R4940" s="51">
        <v>2.6389999999999998</v>
      </c>
      <c r="S4940" s="51">
        <v>2.97</v>
      </c>
      <c r="T4940" s="51">
        <v>-2.004</v>
      </c>
      <c r="U4940" s="51">
        <v>2019</v>
      </c>
    </row>
    <row r="4941" spans="1:21" ht="15.5">
      <c r="A4941" s="51">
        <v>682</v>
      </c>
      <c r="B4941" s="51" t="s">
        <v>1328</v>
      </c>
      <c r="C4941" s="51" t="s">
        <v>453</v>
      </c>
      <c r="D4941" s="51" t="str">
        <f t="shared" si="77"/>
        <v>GGSBMauritania</v>
      </c>
      <c r="E4941" s="51" t="s">
        <v>1329</v>
      </c>
      <c r="F4941" s="51" t="s">
        <v>454</v>
      </c>
      <c r="G4941" s="51" t="s">
        <v>455</v>
      </c>
      <c r="H4941" s="51" t="s">
        <v>342</v>
      </c>
      <c r="I4941" s="51" t="s">
        <v>343</v>
      </c>
      <c r="J4941" s="51"/>
      <c r="K4941" s="51"/>
      <c r="L4941" s="51"/>
      <c r="M4941" s="51"/>
      <c r="N4941" s="51"/>
      <c r="O4941" s="51"/>
      <c r="P4941" s="51"/>
      <c r="Q4941" s="51"/>
      <c r="R4941" s="51"/>
      <c r="S4941" s="51"/>
      <c r="T4941" s="51"/>
      <c r="U4941" s="51"/>
    </row>
    <row r="4942" spans="1:21" ht="15.5">
      <c r="A4942" s="51">
        <v>682</v>
      </c>
      <c r="B4942" s="51" t="s">
        <v>1328</v>
      </c>
      <c r="C4942" s="51" t="s">
        <v>456</v>
      </c>
      <c r="D4942" s="51" t="str">
        <f t="shared" si="77"/>
        <v>GGSB_NPGDPMauritania</v>
      </c>
      <c r="E4942" s="51" t="s">
        <v>1329</v>
      </c>
      <c r="F4942" s="51" t="s">
        <v>454</v>
      </c>
      <c r="G4942" s="51" t="s">
        <v>455</v>
      </c>
      <c r="H4942" s="51" t="s">
        <v>380</v>
      </c>
      <c r="I4942" s="51"/>
      <c r="J4942" s="51"/>
      <c r="K4942" s="51"/>
      <c r="L4942" s="51"/>
      <c r="M4942" s="51"/>
      <c r="N4942" s="51"/>
      <c r="O4942" s="51"/>
      <c r="P4942" s="51"/>
      <c r="Q4942" s="51"/>
      <c r="R4942" s="51"/>
      <c r="S4942" s="51"/>
      <c r="T4942" s="51"/>
      <c r="U4942" s="51"/>
    </row>
    <row r="4943" spans="1:21" ht="15.5">
      <c r="A4943" s="51">
        <v>682</v>
      </c>
      <c r="B4943" s="51" t="s">
        <v>1328</v>
      </c>
      <c r="C4943" s="51" t="s">
        <v>457</v>
      </c>
      <c r="D4943" s="51" t="str">
        <f t="shared" si="77"/>
        <v>GGXONLBMauritania</v>
      </c>
      <c r="E4943" s="51" t="s">
        <v>1329</v>
      </c>
      <c r="F4943" s="51" t="s">
        <v>458</v>
      </c>
      <c r="G4943" s="51" t="s">
        <v>459</v>
      </c>
      <c r="H4943" s="51" t="s">
        <v>342</v>
      </c>
      <c r="I4943" s="51" t="s">
        <v>343</v>
      </c>
      <c r="J4943" s="51" t="s">
        <v>1334</v>
      </c>
      <c r="K4943" s="51">
        <v>4.5860000000000003</v>
      </c>
      <c r="L4943" s="51">
        <v>0.13100000000000001</v>
      </c>
      <c r="M4943" s="51">
        <v>-3.6869999999999998</v>
      </c>
      <c r="N4943" s="51">
        <v>-3.1110000000000002</v>
      </c>
      <c r="O4943" s="51">
        <v>2.04</v>
      </c>
      <c r="P4943" s="51">
        <v>3.5190000000000001</v>
      </c>
      <c r="Q4943" s="51">
        <v>11.662000000000001</v>
      </c>
      <c r="R4943" s="51">
        <v>10.319000000000001</v>
      </c>
      <c r="S4943" s="51">
        <v>12.069000000000001</v>
      </c>
      <c r="T4943" s="51">
        <v>-3.956</v>
      </c>
      <c r="U4943" s="51">
        <v>2019</v>
      </c>
    </row>
    <row r="4944" spans="1:21" ht="15.5">
      <c r="A4944" s="51">
        <v>682</v>
      </c>
      <c r="B4944" s="51" t="s">
        <v>1328</v>
      </c>
      <c r="C4944" s="51" t="s">
        <v>460</v>
      </c>
      <c r="D4944" s="51" t="str">
        <f t="shared" si="77"/>
        <v>GGXONLB_NGDPMauritania</v>
      </c>
      <c r="E4944" s="51" t="s">
        <v>1329</v>
      </c>
      <c r="F4944" s="51" t="s">
        <v>458</v>
      </c>
      <c r="G4944" s="51" t="s">
        <v>459</v>
      </c>
      <c r="H4944" s="51" t="s">
        <v>392</v>
      </c>
      <c r="I4944" s="51"/>
      <c r="J4944" s="51" t="s">
        <v>461</v>
      </c>
      <c r="K4944" s="51">
        <v>2.298</v>
      </c>
      <c r="L4944" s="51">
        <v>0.06</v>
      </c>
      <c r="M4944" s="51">
        <v>-1.847</v>
      </c>
      <c r="N4944" s="51">
        <v>-1.554</v>
      </c>
      <c r="O4944" s="51">
        <v>0.90500000000000003</v>
      </c>
      <c r="P4944" s="51">
        <v>1.454</v>
      </c>
      <c r="Q4944" s="51">
        <v>4.6369999999999996</v>
      </c>
      <c r="R4944" s="51">
        <v>3.5459999999999998</v>
      </c>
      <c r="S4944" s="51">
        <v>3.931</v>
      </c>
      <c r="T4944" s="51">
        <v>-1.1140000000000001</v>
      </c>
      <c r="U4944" s="51">
        <v>2019</v>
      </c>
    </row>
    <row r="4945" spans="1:21" ht="15.5">
      <c r="A4945" s="51">
        <v>682</v>
      </c>
      <c r="B4945" s="51" t="s">
        <v>1328</v>
      </c>
      <c r="C4945" s="51" t="s">
        <v>462</v>
      </c>
      <c r="D4945" s="51" t="str">
        <f t="shared" si="77"/>
        <v>GGXWDNMauritania</v>
      </c>
      <c r="E4945" s="51" t="s">
        <v>1329</v>
      </c>
      <c r="F4945" s="51" t="s">
        <v>463</v>
      </c>
      <c r="G4945" s="51" t="s">
        <v>464</v>
      </c>
      <c r="H4945" s="51" t="s">
        <v>342</v>
      </c>
      <c r="I4945" s="51" t="s">
        <v>343</v>
      </c>
      <c r="J4945" s="51" t="s">
        <v>1334</v>
      </c>
      <c r="K4945" s="51">
        <v>75.647999999999996</v>
      </c>
      <c r="L4945" s="51">
        <v>84.02</v>
      </c>
      <c r="M4945" s="51">
        <v>93.834999999999994</v>
      </c>
      <c r="N4945" s="51">
        <v>115.02800000000001</v>
      </c>
      <c r="O4945" s="51">
        <v>125.64100000000001</v>
      </c>
      <c r="P4945" s="51">
        <v>130.64400000000001</v>
      </c>
      <c r="Q4945" s="51">
        <v>148.26599999999999</v>
      </c>
      <c r="R4945" s="51">
        <v>161.755</v>
      </c>
      <c r="S4945" s="51">
        <v>180.45500000000001</v>
      </c>
      <c r="T4945" s="51">
        <v>197.33799999999999</v>
      </c>
      <c r="U4945" s="51">
        <v>2019</v>
      </c>
    </row>
    <row r="4946" spans="1:21" ht="15.5">
      <c r="A4946" s="51">
        <v>682</v>
      </c>
      <c r="B4946" s="51" t="s">
        <v>1328</v>
      </c>
      <c r="C4946" s="51" t="s">
        <v>465</v>
      </c>
      <c r="D4946" s="51" t="str">
        <f t="shared" si="77"/>
        <v>GGXWDN_NGDPMauritania</v>
      </c>
      <c r="E4946" s="51" t="s">
        <v>1329</v>
      </c>
      <c r="F4946" s="51" t="s">
        <v>463</v>
      </c>
      <c r="G4946" s="51" t="s">
        <v>464</v>
      </c>
      <c r="H4946" s="51" t="s">
        <v>392</v>
      </c>
      <c r="I4946" s="51"/>
      <c r="J4946" s="51" t="s">
        <v>487</v>
      </c>
      <c r="K4946" s="51">
        <v>37.905000000000001</v>
      </c>
      <c r="L4946" s="51">
        <v>38.686</v>
      </c>
      <c r="M4946" s="51">
        <v>47.018000000000001</v>
      </c>
      <c r="N4946" s="51">
        <v>57.451000000000001</v>
      </c>
      <c r="O4946" s="51">
        <v>55.722999999999999</v>
      </c>
      <c r="P4946" s="51">
        <v>54.005000000000003</v>
      </c>
      <c r="Q4946" s="51">
        <v>58.954000000000001</v>
      </c>
      <c r="R4946" s="51">
        <v>55.59</v>
      </c>
      <c r="S4946" s="51">
        <v>58.777999999999999</v>
      </c>
      <c r="T4946" s="51">
        <v>55.594000000000001</v>
      </c>
      <c r="U4946" s="51">
        <v>2019</v>
      </c>
    </row>
    <row r="4947" spans="1:21" ht="15.5">
      <c r="A4947" s="51">
        <v>682</v>
      </c>
      <c r="B4947" s="51" t="s">
        <v>1328</v>
      </c>
      <c r="C4947" s="51" t="s">
        <v>466</v>
      </c>
      <c r="D4947" s="51" t="str">
        <f t="shared" si="77"/>
        <v>GGXWDGMauritania</v>
      </c>
      <c r="E4947" s="51" t="s">
        <v>1329</v>
      </c>
      <c r="F4947" s="51" t="s">
        <v>467</v>
      </c>
      <c r="G4947" s="51" t="s">
        <v>468</v>
      </c>
      <c r="H4947" s="51" t="s">
        <v>342</v>
      </c>
      <c r="I4947" s="51" t="s">
        <v>343</v>
      </c>
      <c r="J4947" s="51" t="s">
        <v>1334</v>
      </c>
      <c r="K4947" s="51">
        <v>78.466999999999999</v>
      </c>
      <c r="L4947" s="51">
        <v>86.924000000000007</v>
      </c>
      <c r="M4947" s="51">
        <v>96.736000000000004</v>
      </c>
      <c r="N4947" s="51">
        <v>117.623</v>
      </c>
      <c r="O4947" s="51">
        <v>127.51600000000001</v>
      </c>
      <c r="P4947" s="51">
        <v>133.29300000000001</v>
      </c>
      <c r="Q4947" s="51">
        <v>154.39099999999999</v>
      </c>
      <c r="R4947" s="51">
        <v>164.51300000000001</v>
      </c>
      <c r="S4947" s="51">
        <v>182.77799999999999</v>
      </c>
      <c r="T4947" s="51">
        <v>199.74600000000001</v>
      </c>
      <c r="U4947" s="51">
        <v>2019</v>
      </c>
    </row>
    <row r="4948" spans="1:21" ht="15.5">
      <c r="A4948" s="51">
        <v>682</v>
      </c>
      <c r="B4948" s="51" t="s">
        <v>1328</v>
      </c>
      <c r="C4948" s="51" t="s">
        <v>469</v>
      </c>
      <c r="D4948" s="51" t="str">
        <f t="shared" si="77"/>
        <v>GGXWDG_NGDPMauritania</v>
      </c>
      <c r="E4948" s="51" t="s">
        <v>1329</v>
      </c>
      <c r="F4948" s="51" t="s">
        <v>467</v>
      </c>
      <c r="G4948" s="51" t="s">
        <v>468</v>
      </c>
      <c r="H4948" s="51" t="s">
        <v>392</v>
      </c>
      <c r="I4948" s="51"/>
      <c r="J4948" s="51" t="s">
        <v>470</v>
      </c>
      <c r="K4948" s="51">
        <v>39.317</v>
      </c>
      <c r="L4948" s="51">
        <v>40.023000000000003</v>
      </c>
      <c r="M4948" s="51">
        <v>48.470999999999997</v>
      </c>
      <c r="N4948" s="51">
        <v>58.747</v>
      </c>
      <c r="O4948" s="51">
        <v>56.555</v>
      </c>
      <c r="P4948" s="51">
        <v>55.1</v>
      </c>
      <c r="Q4948" s="51">
        <v>61.389000000000003</v>
      </c>
      <c r="R4948" s="51">
        <v>56.537999999999997</v>
      </c>
      <c r="S4948" s="51">
        <v>59.533999999999999</v>
      </c>
      <c r="T4948" s="51">
        <v>56.273000000000003</v>
      </c>
      <c r="U4948" s="51">
        <v>2019</v>
      </c>
    </row>
    <row r="4949" spans="1:21" ht="15.5">
      <c r="A4949" s="51">
        <v>682</v>
      </c>
      <c r="B4949" s="51" t="s">
        <v>1328</v>
      </c>
      <c r="C4949" s="51" t="s">
        <v>471</v>
      </c>
      <c r="D4949" s="51" t="str">
        <f t="shared" si="77"/>
        <v>NGDP_FYMauritania</v>
      </c>
      <c r="E4949" s="51" t="s">
        <v>1329</v>
      </c>
      <c r="F4949" s="51" t="s">
        <v>472</v>
      </c>
      <c r="G4949" s="51" t="s">
        <v>473</v>
      </c>
      <c r="H4949" s="51" t="s">
        <v>342</v>
      </c>
      <c r="I4949" s="51" t="s">
        <v>343</v>
      </c>
      <c r="J4949" s="51" t="s">
        <v>1334</v>
      </c>
      <c r="K4949" s="51">
        <v>199.572</v>
      </c>
      <c r="L4949" s="51">
        <v>217.185</v>
      </c>
      <c r="M4949" s="51">
        <v>199.57300000000001</v>
      </c>
      <c r="N4949" s="51">
        <v>200.221</v>
      </c>
      <c r="O4949" s="51">
        <v>225.47300000000001</v>
      </c>
      <c r="P4949" s="51">
        <v>241.91300000000001</v>
      </c>
      <c r="Q4949" s="51">
        <v>251.49700000000001</v>
      </c>
      <c r="R4949" s="51">
        <v>290.97800000000001</v>
      </c>
      <c r="S4949" s="51">
        <v>307.01299999999998</v>
      </c>
      <c r="T4949" s="51">
        <v>354.96100000000001</v>
      </c>
      <c r="U4949" s="51">
        <v>2019</v>
      </c>
    </row>
    <row r="4950" spans="1:21" ht="15.5">
      <c r="A4950" s="51">
        <v>682</v>
      </c>
      <c r="B4950" s="51" t="s">
        <v>1328</v>
      </c>
      <c r="C4950" s="51" t="s">
        <v>474</v>
      </c>
      <c r="D4950" s="51" t="str">
        <f t="shared" si="77"/>
        <v>BCAMauritania</v>
      </c>
      <c r="E4950" s="51" t="s">
        <v>1329</v>
      </c>
      <c r="F4950" s="51" t="s">
        <v>475</v>
      </c>
      <c r="G4950" s="51" t="s">
        <v>476</v>
      </c>
      <c r="H4950" s="51" t="s">
        <v>352</v>
      </c>
      <c r="I4950" s="51" t="s">
        <v>343</v>
      </c>
      <c r="J4950" s="51" t="s">
        <v>1335</v>
      </c>
      <c r="K4950" s="51">
        <v>-1.264</v>
      </c>
      <c r="L4950" s="51">
        <v>-1.262</v>
      </c>
      <c r="M4950" s="51">
        <v>-1.4710000000000001</v>
      </c>
      <c r="N4950" s="51">
        <v>-0.95599999999999996</v>
      </c>
      <c r="O4950" s="51">
        <v>-0.70699999999999996</v>
      </c>
      <c r="P4950" s="51">
        <v>-0.68100000000000005</v>
      </c>
      <c r="Q4950" s="51">
        <v>-0.97599999999999998</v>
      </c>
      <c r="R4950" s="51">
        <v>-0.83099999999999996</v>
      </c>
      <c r="S4950" s="51">
        <v>-0.94499999999999995</v>
      </c>
      <c r="T4950" s="51">
        <v>-1.0449999999999999</v>
      </c>
      <c r="U4950" s="51">
        <v>2018</v>
      </c>
    </row>
    <row r="4951" spans="1:21" ht="15.5">
      <c r="A4951" s="51">
        <v>682</v>
      </c>
      <c r="B4951" s="51" t="s">
        <v>1328</v>
      </c>
      <c r="C4951" s="51" t="s">
        <v>478</v>
      </c>
      <c r="D4951" s="51" t="str">
        <f t="shared" si="77"/>
        <v>BCA_NGDPDMauritania</v>
      </c>
      <c r="E4951" s="51" t="s">
        <v>1329</v>
      </c>
      <c r="F4951" s="51" t="s">
        <v>475</v>
      </c>
      <c r="G4951" s="51" t="s">
        <v>476</v>
      </c>
      <c r="H4951" s="51" t="s">
        <v>392</v>
      </c>
      <c r="I4951" s="51"/>
      <c r="J4951" s="51" t="s">
        <v>479</v>
      </c>
      <c r="K4951" s="51">
        <v>-18.802</v>
      </c>
      <c r="L4951" s="51">
        <v>-17.213999999999999</v>
      </c>
      <c r="M4951" s="51">
        <v>-22.231000000000002</v>
      </c>
      <c r="N4951" s="51">
        <v>-15.467000000000001</v>
      </c>
      <c r="O4951" s="51">
        <v>-11.019</v>
      </c>
      <c r="P4951" s="51">
        <v>-10.039</v>
      </c>
      <c r="Q4951" s="51">
        <v>-13.843</v>
      </c>
      <c r="R4951" s="51">
        <v>-10.481</v>
      </c>
      <c r="S4951" s="51">
        <v>-11.552</v>
      </c>
      <c r="T4951" s="51">
        <v>-11.308999999999999</v>
      </c>
      <c r="U4951" s="51">
        <v>2018</v>
      </c>
    </row>
    <row r="4952" spans="1:21" ht="15.5">
      <c r="A4952" s="51">
        <v>684</v>
      </c>
      <c r="B4952" s="51" t="s">
        <v>1336</v>
      </c>
      <c r="C4952" s="51" t="s">
        <v>338</v>
      </c>
      <c r="D4952" s="51" t="str">
        <f t="shared" si="77"/>
        <v>NGDP_RMauritius</v>
      </c>
      <c r="E4952" s="51" t="s">
        <v>242</v>
      </c>
      <c r="F4952" s="51" t="s">
        <v>340</v>
      </c>
      <c r="G4952" s="51" t="s">
        <v>341</v>
      </c>
      <c r="H4952" s="51" t="s">
        <v>342</v>
      </c>
      <c r="I4952" s="51" t="s">
        <v>343</v>
      </c>
      <c r="J4952" s="51" t="s">
        <v>1337</v>
      </c>
      <c r="K4952" s="51">
        <v>288.45299999999997</v>
      </c>
      <c r="L4952" s="51">
        <v>298.14600000000002</v>
      </c>
      <c r="M4952" s="51">
        <v>309.31099999999998</v>
      </c>
      <c r="N4952" s="51">
        <v>320.30099999999999</v>
      </c>
      <c r="O4952" s="51">
        <v>332.59399999999999</v>
      </c>
      <c r="P4952" s="51">
        <v>345.279</v>
      </c>
      <c r="Q4952" s="51">
        <v>358.26100000000002</v>
      </c>
      <c r="R4952" s="51">
        <v>369.06099999999998</v>
      </c>
      <c r="S4952" s="51">
        <v>310.75</v>
      </c>
      <c r="T4952" s="51">
        <v>331.25900000000001</v>
      </c>
      <c r="U4952" s="51">
        <v>2018</v>
      </c>
    </row>
    <row r="4953" spans="1:21" ht="15.5">
      <c r="A4953" s="51">
        <v>684</v>
      </c>
      <c r="B4953" s="51" t="s">
        <v>1336</v>
      </c>
      <c r="C4953" s="51" t="s">
        <v>345</v>
      </c>
      <c r="D4953" s="51" t="str">
        <f t="shared" si="77"/>
        <v>NGDP_RPCHMauritius</v>
      </c>
      <c r="E4953" s="51" t="s">
        <v>242</v>
      </c>
      <c r="F4953" s="51" t="s">
        <v>340</v>
      </c>
      <c r="G4953" s="51" t="s">
        <v>346</v>
      </c>
      <c r="H4953" s="51" t="s">
        <v>347</v>
      </c>
      <c r="I4953" s="51"/>
      <c r="J4953" s="51" t="s">
        <v>348</v>
      </c>
      <c r="K4953" s="51">
        <v>3.496</v>
      </c>
      <c r="L4953" s="51">
        <v>3.36</v>
      </c>
      <c r="M4953" s="51">
        <v>3.7450000000000001</v>
      </c>
      <c r="N4953" s="51">
        <v>3.5529999999999999</v>
      </c>
      <c r="O4953" s="51">
        <v>3.8380000000000001</v>
      </c>
      <c r="P4953" s="51">
        <v>3.8140000000000001</v>
      </c>
      <c r="Q4953" s="51">
        <v>3.76</v>
      </c>
      <c r="R4953" s="51">
        <v>3.0150000000000001</v>
      </c>
      <c r="S4953" s="51">
        <v>-15.8</v>
      </c>
      <c r="T4953" s="51">
        <v>6.6</v>
      </c>
      <c r="U4953" s="51">
        <v>2018</v>
      </c>
    </row>
    <row r="4954" spans="1:21" ht="15.5">
      <c r="A4954" s="51">
        <v>684</v>
      </c>
      <c r="B4954" s="51" t="s">
        <v>1336</v>
      </c>
      <c r="C4954" s="51" t="s">
        <v>349</v>
      </c>
      <c r="D4954" s="51" t="str">
        <f t="shared" si="77"/>
        <v>NGDPMauritius</v>
      </c>
      <c r="E4954" s="51" t="s">
        <v>242</v>
      </c>
      <c r="F4954" s="51" t="s">
        <v>155</v>
      </c>
      <c r="G4954" s="51" t="s">
        <v>350</v>
      </c>
      <c r="H4954" s="51" t="s">
        <v>342</v>
      </c>
      <c r="I4954" s="51" t="s">
        <v>343</v>
      </c>
      <c r="J4954" s="51" t="s">
        <v>1337</v>
      </c>
      <c r="K4954" s="51">
        <v>350.64400000000001</v>
      </c>
      <c r="L4954" s="51">
        <v>372.39699999999999</v>
      </c>
      <c r="M4954" s="51">
        <v>392.06200000000001</v>
      </c>
      <c r="N4954" s="51">
        <v>409.89299999999997</v>
      </c>
      <c r="O4954" s="51">
        <v>434.76499999999999</v>
      </c>
      <c r="P4954" s="51">
        <v>457.20100000000002</v>
      </c>
      <c r="Q4954" s="51">
        <v>481.25599999999997</v>
      </c>
      <c r="R4954" s="51">
        <v>498.34699999999998</v>
      </c>
      <c r="S4954" s="51">
        <v>435.642</v>
      </c>
      <c r="T4954" s="51">
        <v>479.23899999999998</v>
      </c>
      <c r="U4954" s="51">
        <v>2018</v>
      </c>
    </row>
    <row r="4955" spans="1:21" ht="15.5">
      <c r="A4955" s="51">
        <v>684</v>
      </c>
      <c r="B4955" s="51" t="s">
        <v>1336</v>
      </c>
      <c r="C4955" s="51" t="s">
        <v>157</v>
      </c>
      <c r="D4955" s="51" t="str">
        <f t="shared" si="77"/>
        <v>NGDPDMauritius</v>
      </c>
      <c r="E4955" s="51" t="s">
        <v>242</v>
      </c>
      <c r="F4955" s="51" t="s">
        <v>155</v>
      </c>
      <c r="G4955" s="51" t="s">
        <v>351</v>
      </c>
      <c r="H4955" s="51" t="s">
        <v>352</v>
      </c>
      <c r="I4955" s="51" t="s">
        <v>343</v>
      </c>
      <c r="J4955" s="51" t="s">
        <v>353</v>
      </c>
      <c r="K4955" s="51">
        <v>11.669</v>
      </c>
      <c r="L4955" s="51">
        <v>12.13</v>
      </c>
      <c r="M4955" s="51">
        <v>12.803000000000001</v>
      </c>
      <c r="N4955" s="51">
        <v>11.692</v>
      </c>
      <c r="O4955" s="51">
        <v>12.231999999999999</v>
      </c>
      <c r="P4955" s="51">
        <v>13.259</v>
      </c>
      <c r="Q4955" s="51">
        <v>14.182</v>
      </c>
      <c r="R4955" s="51">
        <v>14.048</v>
      </c>
      <c r="S4955" s="51">
        <v>11.396000000000001</v>
      </c>
      <c r="T4955" s="51">
        <v>12.212</v>
      </c>
      <c r="U4955" s="51">
        <v>2018</v>
      </c>
    </row>
    <row r="4956" spans="1:21" ht="15.5">
      <c r="A4956" s="51">
        <v>684</v>
      </c>
      <c r="B4956" s="51" t="s">
        <v>1336</v>
      </c>
      <c r="C4956" s="51" t="s">
        <v>354</v>
      </c>
      <c r="D4956" s="51" t="str">
        <f t="shared" si="77"/>
        <v>PPPGDPMauritius</v>
      </c>
      <c r="E4956" s="51" t="s">
        <v>242</v>
      </c>
      <c r="F4956" s="51" t="s">
        <v>155</v>
      </c>
      <c r="G4956" s="51" t="s">
        <v>355</v>
      </c>
      <c r="H4956" s="51" t="s">
        <v>356</v>
      </c>
      <c r="I4956" s="51" t="s">
        <v>343</v>
      </c>
      <c r="J4956" s="51" t="s">
        <v>353</v>
      </c>
      <c r="K4956" s="51">
        <v>21.303999999999998</v>
      </c>
      <c r="L4956" s="51">
        <v>22.486999999999998</v>
      </c>
      <c r="M4956" s="51">
        <v>23.312000000000001</v>
      </c>
      <c r="N4956" s="51">
        <v>24.28</v>
      </c>
      <c r="O4956" s="51">
        <v>26.155000000000001</v>
      </c>
      <c r="P4956" s="51">
        <v>27.082000000000001</v>
      </c>
      <c r="Q4956" s="51">
        <v>28.774999999999999</v>
      </c>
      <c r="R4956" s="51">
        <v>30.170999999999999</v>
      </c>
      <c r="S4956" s="51">
        <v>25.712</v>
      </c>
      <c r="T4956" s="51">
        <v>27.908999999999999</v>
      </c>
      <c r="U4956" s="51">
        <v>2018</v>
      </c>
    </row>
    <row r="4957" spans="1:21" ht="15.5">
      <c r="A4957" s="51">
        <v>684</v>
      </c>
      <c r="B4957" s="51" t="s">
        <v>1336</v>
      </c>
      <c r="C4957" s="51" t="s">
        <v>357</v>
      </c>
      <c r="D4957" s="51" t="str">
        <f t="shared" si="77"/>
        <v>NGDP_DMauritius</v>
      </c>
      <c r="E4957" s="51" t="s">
        <v>242</v>
      </c>
      <c r="F4957" s="51" t="s">
        <v>358</v>
      </c>
      <c r="G4957" s="51" t="s">
        <v>359</v>
      </c>
      <c r="H4957" s="51" t="s">
        <v>360</v>
      </c>
      <c r="I4957" s="51"/>
      <c r="J4957" s="51" t="s">
        <v>361</v>
      </c>
      <c r="K4957" s="51">
        <v>121.56</v>
      </c>
      <c r="L4957" s="51">
        <v>124.904</v>
      </c>
      <c r="M4957" s="51">
        <v>126.753</v>
      </c>
      <c r="N4957" s="51">
        <v>127.971</v>
      </c>
      <c r="O4957" s="51">
        <v>130.71899999999999</v>
      </c>
      <c r="P4957" s="51">
        <v>132.41499999999999</v>
      </c>
      <c r="Q4957" s="51">
        <v>134.33099999999999</v>
      </c>
      <c r="R4957" s="51">
        <v>135.03100000000001</v>
      </c>
      <c r="S4957" s="51">
        <v>140.191</v>
      </c>
      <c r="T4957" s="51">
        <v>144.672</v>
      </c>
      <c r="U4957" s="51">
        <v>2018</v>
      </c>
    </row>
    <row r="4958" spans="1:21" ht="15.5">
      <c r="A4958" s="51">
        <v>684</v>
      </c>
      <c r="B4958" s="51" t="s">
        <v>1336</v>
      </c>
      <c r="C4958" s="51" t="s">
        <v>362</v>
      </c>
      <c r="D4958" s="51" t="str">
        <f t="shared" si="77"/>
        <v>NGDPRPCMauritius</v>
      </c>
      <c r="E4958" s="51" t="s">
        <v>242</v>
      </c>
      <c r="F4958" s="51" t="s">
        <v>363</v>
      </c>
      <c r="G4958" s="51" t="s">
        <v>364</v>
      </c>
      <c r="H4958" s="51" t="s">
        <v>342</v>
      </c>
      <c r="I4958" s="51" t="s">
        <v>333</v>
      </c>
      <c r="J4958" s="51" t="s">
        <v>365</v>
      </c>
      <c r="K4958" s="51">
        <v>229681.61</v>
      </c>
      <c r="L4958" s="51">
        <v>236877.04</v>
      </c>
      <c r="M4958" s="51">
        <v>245249.79</v>
      </c>
      <c r="N4958" s="51">
        <v>253631.04</v>
      </c>
      <c r="O4958" s="51">
        <v>263232.28999999998</v>
      </c>
      <c r="P4958" s="51">
        <v>273034.42</v>
      </c>
      <c r="Q4958" s="51">
        <v>283080.93</v>
      </c>
      <c r="R4958" s="51">
        <v>291352.94</v>
      </c>
      <c r="S4958" s="51">
        <v>245245.6</v>
      </c>
      <c r="T4958" s="51">
        <v>261480.18</v>
      </c>
      <c r="U4958" s="51">
        <v>2018</v>
      </c>
    </row>
    <row r="4959" spans="1:21" ht="15.5">
      <c r="A4959" s="51">
        <v>684</v>
      </c>
      <c r="B4959" s="51" t="s">
        <v>1336</v>
      </c>
      <c r="C4959" s="51" t="s">
        <v>366</v>
      </c>
      <c r="D4959" s="51" t="str">
        <f t="shared" si="77"/>
        <v>NGDPRPPPPCMauritius</v>
      </c>
      <c r="E4959" s="51" t="s">
        <v>242</v>
      </c>
      <c r="F4959" s="51" t="s">
        <v>363</v>
      </c>
      <c r="G4959" s="51" t="s">
        <v>367</v>
      </c>
      <c r="H4959" s="51" t="s">
        <v>368</v>
      </c>
      <c r="I4959" s="51" t="s">
        <v>333</v>
      </c>
      <c r="J4959" s="51" t="s">
        <v>365</v>
      </c>
      <c r="K4959" s="51">
        <v>18014.98</v>
      </c>
      <c r="L4959" s="51">
        <v>18579.349999999999</v>
      </c>
      <c r="M4959" s="51">
        <v>19236.060000000001</v>
      </c>
      <c r="N4959" s="51">
        <v>19893.439999999999</v>
      </c>
      <c r="O4959" s="51">
        <v>20646.509999999998</v>
      </c>
      <c r="P4959" s="51">
        <v>21415.34</v>
      </c>
      <c r="Q4959" s="51">
        <v>22203.33</v>
      </c>
      <c r="R4959" s="51">
        <v>22852.14</v>
      </c>
      <c r="S4959" s="51">
        <v>19235.73</v>
      </c>
      <c r="T4959" s="51">
        <v>20509.080000000002</v>
      </c>
      <c r="U4959" s="51">
        <v>2018</v>
      </c>
    </row>
    <row r="4960" spans="1:21" ht="15.5">
      <c r="A4960" s="51">
        <v>684</v>
      </c>
      <c r="B4960" s="51" t="s">
        <v>1336</v>
      </c>
      <c r="C4960" s="51" t="s">
        <v>369</v>
      </c>
      <c r="D4960" s="51" t="str">
        <f t="shared" si="77"/>
        <v>NGDPPCMauritius</v>
      </c>
      <c r="E4960" s="51" t="s">
        <v>242</v>
      </c>
      <c r="F4960" s="51" t="s">
        <v>370</v>
      </c>
      <c r="G4960" s="51" t="s">
        <v>371</v>
      </c>
      <c r="H4960" s="51" t="s">
        <v>342</v>
      </c>
      <c r="I4960" s="51" t="s">
        <v>333</v>
      </c>
      <c r="J4960" s="51" t="s">
        <v>372</v>
      </c>
      <c r="K4960" s="51">
        <v>279201.39</v>
      </c>
      <c r="L4960" s="51">
        <v>295869.46999999997</v>
      </c>
      <c r="M4960" s="51">
        <v>310862.28000000003</v>
      </c>
      <c r="N4960" s="51">
        <v>324574.65999999997</v>
      </c>
      <c r="O4960" s="51">
        <v>344095.77</v>
      </c>
      <c r="P4960" s="51">
        <v>361538.04</v>
      </c>
      <c r="Q4960" s="51">
        <v>380266.08</v>
      </c>
      <c r="R4960" s="51">
        <v>393416.51</v>
      </c>
      <c r="S4960" s="51">
        <v>343811.48</v>
      </c>
      <c r="T4960" s="51">
        <v>378288.54</v>
      </c>
      <c r="U4960" s="51">
        <v>2018</v>
      </c>
    </row>
    <row r="4961" spans="1:21" ht="15.5">
      <c r="A4961" s="51">
        <v>684</v>
      </c>
      <c r="B4961" s="51" t="s">
        <v>1336</v>
      </c>
      <c r="C4961" s="51" t="s">
        <v>373</v>
      </c>
      <c r="D4961" s="51" t="str">
        <f t="shared" si="77"/>
        <v>NGDPDPCMauritius</v>
      </c>
      <c r="E4961" s="51" t="s">
        <v>242</v>
      </c>
      <c r="F4961" s="51" t="s">
        <v>370</v>
      </c>
      <c r="G4961" s="51" t="s">
        <v>374</v>
      </c>
      <c r="H4961" s="51" t="s">
        <v>352</v>
      </c>
      <c r="I4961" s="51" t="s">
        <v>333</v>
      </c>
      <c r="J4961" s="51" t="s">
        <v>372</v>
      </c>
      <c r="K4961" s="51">
        <v>9291.24</v>
      </c>
      <c r="L4961" s="51">
        <v>9637.02</v>
      </c>
      <c r="M4961" s="51">
        <v>10151.73</v>
      </c>
      <c r="N4961" s="51">
        <v>9258.56</v>
      </c>
      <c r="O4961" s="51">
        <v>9681.42</v>
      </c>
      <c r="P4961" s="51">
        <v>10485.01</v>
      </c>
      <c r="Q4961" s="51">
        <v>11205.9</v>
      </c>
      <c r="R4961" s="51">
        <v>11090.43</v>
      </c>
      <c r="S4961" s="51">
        <v>8993.48</v>
      </c>
      <c r="T4961" s="51">
        <v>9639.31</v>
      </c>
      <c r="U4961" s="51">
        <v>2018</v>
      </c>
    </row>
    <row r="4962" spans="1:21" ht="15.5">
      <c r="A4962" s="51">
        <v>684</v>
      </c>
      <c r="B4962" s="51" t="s">
        <v>1336</v>
      </c>
      <c r="C4962" s="51" t="s">
        <v>375</v>
      </c>
      <c r="D4962" s="51" t="str">
        <f t="shared" si="77"/>
        <v>PPPPCMauritius</v>
      </c>
      <c r="E4962" s="51" t="s">
        <v>242</v>
      </c>
      <c r="F4962" s="51" t="s">
        <v>370</v>
      </c>
      <c r="G4962" s="51" t="s">
        <v>376</v>
      </c>
      <c r="H4962" s="51" t="s">
        <v>356</v>
      </c>
      <c r="I4962" s="51" t="s">
        <v>333</v>
      </c>
      <c r="J4962" s="51" t="s">
        <v>372</v>
      </c>
      <c r="K4962" s="51">
        <v>16963.509999999998</v>
      </c>
      <c r="L4962" s="51">
        <v>17866.310000000001</v>
      </c>
      <c r="M4962" s="51">
        <v>18484.03</v>
      </c>
      <c r="N4962" s="51">
        <v>19225.919999999998</v>
      </c>
      <c r="O4962" s="51">
        <v>20700.78</v>
      </c>
      <c r="P4962" s="51">
        <v>21415.34</v>
      </c>
      <c r="Q4962" s="51">
        <v>22736.43</v>
      </c>
      <c r="R4962" s="51">
        <v>23818.57</v>
      </c>
      <c r="S4962" s="51">
        <v>20292.27</v>
      </c>
      <c r="T4962" s="51">
        <v>22029.82</v>
      </c>
      <c r="U4962" s="51">
        <v>2018</v>
      </c>
    </row>
    <row r="4963" spans="1:21" ht="15.5">
      <c r="A4963" s="51">
        <v>684</v>
      </c>
      <c r="B4963" s="51" t="s">
        <v>1336</v>
      </c>
      <c r="C4963" s="51" t="s">
        <v>377</v>
      </c>
      <c r="D4963" s="51" t="str">
        <f t="shared" si="77"/>
        <v>NGAP_NPGDPMauritius</v>
      </c>
      <c r="E4963" s="51" t="s">
        <v>242</v>
      </c>
      <c r="F4963" s="51" t="s">
        <v>378</v>
      </c>
      <c r="G4963" s="51" t="s">
        <v>379</v>
      </c>
      <c r="H4963" s="51" t="s">
        <v>380</v>
      </c>
      <c r="I4963" s="51"/>
      <c r="J4963" s="51"/>
      <c r="K4963" s="51"/>
      <c r="L4963" s="51"/>
      <c r="M4963" s="51"/>
      <c r="N4963" s="51"/>
      <c r="O4963" s="51"/>
      <c r="P4963" s="51"/>
      <c r="Q4963" s="51"/>
      <c r="R4963" s="51"/>
      <c r="S4963" s="51"/>
      <c r="T4963" s="51"/>
      <c r="U4963" s="51"/>
    </row>
    <row r="4964" spans="1:21" ht="15.5">
      <c r="A4964" s="51">
        <v>684</v>
      </c>
      <c r="B4964" s="51" t="s">
        <v>1336</v>
      </c>
      <c r="C4964" s="51" t="s">
        <v>381</v>
      </c>
      <c r="D4964" s="51" t="str">
        <f t="shared" si="77"/>
        <v>PPPSHMauritius</v>
      </c>
      <c r="E4964" s="51" t="s">
        <v>242</v>
      </c>
      <c r="F4964" s="51" t="s">
        <v>382</v>
      </c>
      <c r="G4964" s="51" t="s">
        <v>383</v>
      </c>
      <c r="H4964" s="51" t="s">
        <v>384</v>
      </c>
      <c r="I4964" s="51"/>
      <c r="J4964" s="51" t="s">
        <v>353</v>
      </c>
      <c r="K4964" s="51">
        <v>2.1000000000000001E-2</v>
      </c>
      <c r="L4964" s="51">
        <v>2.1000000000000001E-2</v>
      </c>
      <c r="M4964" s="51">
        <v>2.1000000000000001E-2</v>
      </c>
      <c r="N4964" s="51">
        <v>2.1999999999999999E-2</v>
      </c>
      <c r="O4964" s="51">
        <v>2.3E-2</v>
      </c>
      <c r="P4964" s="51">
        <v>2.1999999999999999E-2</v>
      </c>
      <c r="Q4964" s="51">
        <v>2.1999999999999999E-2</v>
      </c>
      <c r="R4964" s="51">
        <v>2.1999999999999999E-2</v>
      </c>
      <c r="S4964" s="51">
        <v>0.02</v>
      </c>
      <c r="T4964" s="51">
        <v>0.02</v>
      </c>
      <c r="U4964" s="51">
        <v>2018</v>
      </c>
    </row>
    <row r="4965" spans="1:21" ht="15.5">
      <c r="A4965" s="51">
        <v>684</v>
      </c>
      <c r="B4965" s="51" t="s">
        <v>1336</v>
      </c>
      <c r="C4965" s="51" t="s">
        <v>385</v>
      </c>
      <c r="D4965" s="51" t="str">
        <f t="shared" si="77"/>
        <v>PPPEXMauritius</v>
      </c>
      <c r="E4965" s="51" t="s">
        <v>242</v>
      </c>
      <c r="F4965" s="51" t="s">
        <v>386</v>
      </c>
      <c r="G4965" s="51" t="s">
        <v>387</v>
      </c>
      <c r="H4965" s="51" t="s">
        <v>388</v>
      </c>
      <c r="I4965" s="51"/>
      <c r="J4965" s="51" t="s">
        <v>353</v>
      </c>
      <c r="K4965" s="51">
        <v>16.459</v>
      </c>
      <c r="L4965" s="51">
        <v>16.559999999999999</v>
      </c>
      <c r="M4965" s="51">
        <v>16.818000000000001</v>
      </c>
      <c r="N4965" s="51">
        <v>16.882000000000001</v>
      </c>
      <c r="O4965" s="51">
        <v>16.622</v>
      </c>
      <c r="P4965" s="51">
        <v>16.882000000000001</v>
      </c>
      <c r="Q4965" s="51">
        <v>16.725000000000001</v>
      </c>
      <c r="R4965" s="51">
        <v>16.516999999999999</v>
      </c>
      <c r="S4965" s="51">
        <v>16.943000000000001</v>
      </c>
      <c r="T4965" s="51">
        <v>17.172000000000001</v>
      </c>
      <c r="U4965" s="51">
        <v>2018</v>
      </c>
    </row>
    <row r="4966" spans="1:21" ht="15.5">
      <c r="A4966" s="51">
        <v>684</v>
      </c>
      <c r="B4966" s="51" t="s">
        <v>1336</v>
      </c>
      <c r="C4966" s="51" t="s">
        <v>389</v>
      </c>
      <c r="D4966" s="51" t="str">
        <f t="shared" si="77"/>
        <v>NID_NGDPMauritius</v>
      </c>
      <c r="E4966" s="51" t="s">
        <v>242</v>
      </c>
      <c r="F4966" s="51" t="s">
        <v>390</v>
      </c>
      <c r="G4966" s="51" t="s">
        <v>391</v>
      </c>
      <c r="H4966" s="51" t="s">
        <v>392</v>
      </c>
      <c r="I4966" s="51"/>
      <c r="J4966" s="51" t="s">
        <v>1337</v>
      </c>
      <c r="K4966" s="51">
        <v>24.381</v>
      </c>
      <c r="L4966" s="51">
        <v>22.032</v>
      </c>
      <c r="M4966" s="51">
        <v>19.675999999999998</v>
      </c>
      <c r="N4966" s="51">
        <v>18.091000000000001</v>
      </c>
      <c r="O4966" s="51">
        <v>17.901</v>
      </c>
      <c r="P4966" s="51">
        <v>18.274999999999999</v>
      </c>
      <c r="Q4966" s="51">
        <v>19.405000000000001</v>
      </c>
      <c r="R4966" s="51">
        <v>19.835000000000001</v>
      </c>
      <c r="S4966" s="51">
        <v>18.515999999999998</v>
      </c>
      <c r="T4966" s="51">
        <v>19.082000000000001</v>
      </c>
      <c r="U4966" s="51">
        <v>2018</v>
      </c>
    </row>
    <row r="4967" spans="1:21" ht="15.5">
      <c r="A4967" s="51">
        <v>684</v>
      </c>
      <c r="B4967" s="51" t="s">
        <v>1336</v>
      </c>
      <c r="C4967" s="51" t="s">
        <v>393</v>
      </c>
      <c r="D4967" s="51" t="str">
        <f t="shared" si="77"/>
        <v>NGSD_NGDPMauritius</v>
      </c>
      <c r="E4967" s="51" t="s">
        <v>242</v>
      </c>
      <c r="F4967" s="51" t="s">
        <v>394</v>
      </c>
      <c r="G4967" s="51" t="s">
        <v>395</v>
      </c>
      <c r="H4967" s="51" t="s">
        <v>392</v>
      </c>
      <c r="I4967" s="51"/>
      <c r="J4967" s="51" t="s">
        <v>1337</v>
      </c>
      <c r="K4967" s="51">
        <v>18.079000000000001</v>
      </c>
      <c r="L4967" s="51">
        <v>19.009</v>
      </c>
      <c r="M4967" s="51">
        <v>16.777999999999999</v>
      </c>
      <c r="N4967" s="51">
        <v>16.806999999999999</v>
      </c>
      <c r="O4967" s="51">
        <v>17.265000000000001</v>
      </c>
      <c r="P4967" s="51">
        <v>18.795000000000002</v>
      </c>
      <c r="Q4967" s="51">
        <v>18.721</v>
      </c>
      <c r="R4967" s="51">
        <v>19.347000000000001</v>
      </c>
      <c r="S4967" s="51">
        <v>12.571</v>
      </c>
      <c r="T4967" s="51">
        <v>15.417999999999999</v>
      </c>
      <c r="U4967" s="51">
        <v>2018</v>
      </c>
    </row>
    <row r="4968" spans="1:21" ht="15.5">
      <c r="A4968" s="51">
        <v>684</v>
      </c>
      <c r="B4968" s="51" t="s">
        <v>1336</v>
      </c>
      <c r="C4968" s="51" t="s">
        <v>396</v>
      </c>
      <c r="D4968" s="51" t="str">
        <f t="shared" si="77"/>
        <v>PCPIMauritius</v>
      </c>
      <c r="E4968" s="51" t="s">
        <v>242</v>
      </c>
      <c r="F4968" s="51" t="s">
        <v>397</v>
      </c>
      <c r="G4968" s="51" t="s">
        <v>398</v>
      </c>
      <c r="H4968" s="51" t="s">
        <v>360</v>
      </c>
      <c r="I4968" s="51"/>
      <c r="J4968" s="51" t="s">
        <v>1338</v>
      </c>
      <c r="K4968" s="51">
        <v>88.234999999999999</v>
      </c>
      <c r="L4968" s="51">
        <v>91.353999999999999</v>
      </c>
      <c r="M4968" s="51">
        <v>94.3</v>
      </c>
      <c r="N4968" s="51">
        <v>95.501999999999995</v>
      </c>
      <c r="O4968" s="51">
        <v>96.456000000000003</v>
      </c>
      <c r="P4968" s="51">
        <v>100</v>
      </c>
      <c r="Q4968" s="51">
        <v>103.23099999999999</v>
      </c>
      <c r="R4968" s="51">
        <v>103.7</v>
      </c>
      <c r="S4968" s="51">
        <v>106.31399999999999</v>
      </c>
      <c r="T4968" s="51">
        <v>109.056</v>
      </c>
      <c r="U4968" s="51">
        <v>2020</v>
      </c>
    </row>
    <row r="4969" spans="1:21" ht="15.5">
      <c r="A4969" s="51">
        <v>684</v>
      </c>
      <c r="B4969" s="51" t="s">
        <v>1336</v>
      </c>
      <c r="C4969" s="51" t="s">
        <v>400</v>
      </c>
      <c r="D4969" s="51" t="str">
        <f t="shared" si="77"/>
        <v>PCPIPCHMauritius</v>
      </c>
      <c r="E4969" s="51" t="s">
        <v>242</v>
      </c>
      <c r="F4969" s="51" t="s">
        <v>397</v>
      </c>
      <c r="G4969" s="51" t="s">
        <v>401</v>
      </c>
      <c r="H4969" s="51" t="s">
        <v>347</v>
      </c>
      <c r="I4969" s="51"/>
      <c r="J4969" s="51" t="s">
        <v>402</v>
      </c>
      <c r="K4969" s="51">
        <v>3.86</v>
      </c>
      <c r="L4969" s="51">
        <v>3.5350000000000001</v>
      </c>
      <c r="M4969" s="51">
        <v>3.2240000000000002</v>
      </c>
      <c r="N4969" s="51">
        <v>1.2749999999999999</v>
      </c>
      <c r="O4969" s="51">
        <v>0.999</v>
      </c>
      <c r="P4969" s="51">
        <v>3.6749999999999998</v>
      </c>
      <c r="Q4969" s="51">
        <v>3.2309999999999999</v>
      </c>
      <c r="R4969" s="51">
        <v>0.45400000000000001</v>
      </c>
      <c r="S4969" s="51">
        <v>2.52</v>
      </c>
      <c r="T4969" s="51">
        <v>2.58</v>
      </c>
      <c r="U4969" s="51">
        <v>2020</v>
      </c>
    </row>
    <row r="4970" spans="1:21" ht="15.5">
      <c r="A4970" s="51">
        <v>684</v>
      </c>
      <c r="B4970" s="51" t="s">
        <v>1336</v>
      </c>
      <c r="C4970" s="51" t="s">
        <v>403</v>
      </c>
      <c r="D4970" s="51" t="str">
        <f t="shared" si="77"/>
        <v>PCPIEMauritius</v>
      </c>
      <c r="E4970" s="51" t="s">
        <v>242</v>
      </c>
      <c r="F4970" s="51" t="s">
        <v>404</v>
      </c>
      <c r="G4970" s="51" t="s">
        <v>405</v>
      </c>
      <c r="H4970" s="51" t="s">
        <v>360</v>
      </c>
      <c r="I4970" s="51"/>
      <c r="J4970" s="51" t="s">
        <v>1338</v>
      </c>
      <c r="K4970" s="51">
        <v>89.272000000000006</v>
      </c>
      <c r="L4970" s="51">
        <v>92.899000000000001</v>
      </c>
      <c r="M4970" s="51">
        <v>93.120999999999995</v>
      </c>
      <c r="N4970" s="51">
        <v>94.313999999999993</v>
      </c>
      <c r="O4970" s="51">
        <v>96.507000000000005</v>
      </c>
      <c r="P4970" s="51">
        <v>100.629</v>
      </c>
      <c r="Q4970" s="51">
        <v>102.4</v>
      </c>
      <c r="R4970" s="51">
        <v>103.3</v>
      </c>
      <c r="S4970" s="51">
        <v>106.1</v>
      </c>
      <c r="T4970" s="51">
        <v>110.34399999999999</v>
      </c>
      <c r="U4970" s="51">
        <v>2020</v>
      </c>
    </row>
    <row r="4971" spans="1:21" ht="15.5">
      <c r="A4971" s="51">
        <v>684</v>
      </c>
      <c r="B4971" s="51" t="s">
        <v>1336</v>
      </c>
      <c r="C4971" s="51" t="s">
        <v>406</v>
      </c>
      <c r="D4971" s="51" t="str">
        <f t="shared" si="77"/>
        <v>PCPIEPCHMauritius</v>
      </c>
      <c r="E4971" s="51" t="s">
        <v>242</v>
      </c>
      <c r="F4971" s="51" t="s">
        <v>404</v>
      </c>
      <c r="G4971" s="51" t="s">
        <v>407</v>
      </c>
      <c r="H4971" s="51" t="s">
        <v>347</v>
      </c>
      <c r="I4971" s="51"/>
      <c r="J4971" s="51" t="s">
        <v>408</v>
      </c>
      <c r="K4971" s="51">
        <v>3.1789999999999998</v>
      </c>
      <c r="L4971" s="51">
        <v>4.0629999999999997</v>
      </c>
      <c r="M4971" s="51">
        <v>0.23899999999999999</v>
      </c>
      <c r="N4971" s="51">
        <v>1.2809999999999999</v>
      </c>
      <c r="O4971" s="51">
        <v>2.3250000000000002</v>
      </c>
      <c r="P4971" s="51">
        <v>4.2709999999999999</v>
      </c>
      <c r="Q4971" s="51">
        <v>1.76</v>
      </c>
      <c r="R4971" s="51">
        <v>0.879</v>
      </c>
      <c r="S4971" s="51">
        <v>2.7109999999999999</v>
      </c>
      <c r="T4971" s="51">
        <v>4</v>
      </c>
      <c r="U4971" s="51">
        <v>2020</v>
      </c>
    </row>
    <row r="4972" spans="1:21" ht="15.5">
      <c r="A4972" s="51">
        <v>684</v>
      </c>
      <c r="B4972" s="51" t="s">
        <v>1336</v>
      </c>
      <c r="C4972" s="51" t="s">
        <v>409</v>
      </c>
      <c r="D4972" s="51" t="str">
        <f t="shared" si="77"/>
        <v>FLIBOR6Mauritius</v>
      </c>
      <c r="E4972" s="51" t="s">
        <v>242</v>
      </c>
      <c r="F4972" s="51" t="s">
        <v>410</v>
      </c>
      <c r="G4972" s="51"/>
      <c r="H4972" s="51" t="s">
        <v>384</v>
      </c>
      <c r="I4972" s="51"/>
      <c r="J4972" s="51"/>
      <c r="K4972" s="51"/>
      <c r="L4972" s="51"/>
      <c r="M4972" s="51"/>
      <c r="N4972" s="51"/>
      <c r="O4972" s="51"/>
      <c r="P4972" s="51"/>
      <c r="Q4972" s="51"/>
      <c r="R4972" s="51"/>
      <c r="S4972" s="51"/>
      <c r="T4972" s="51"/>
      <c r="U4972" s="51"/>
    </row>
    <row r="4973" spans="1:21" ht="15.5">
      <c r="A4973" s="51">
        <v>684</v>
      </c>
      <c r="B4973" s="51" t="s">
        <v>1336</v>
      </c>
      <c r="C4973" s="51" t="s">
        <v>411</v>
      </c>
      <c r="D4973" s="51" t="str">
        <f t="shared" si="77"/>
        <v>TM_RPCHMauritius</v>
      </c>
      <c r="E4973" s="51" t="s">
        <v>242</v>
      </c>
      <c r="F4973" s="51" t="s">
        <v>412</v>
      </c>
      <c r="G4973" s="51" t="s">
        <v>413</v>
      </c>
      <c r="H4973" s="51" t="s">
        <v>347</v>
      </c>
      <c r="I4973" s="51"/>
      <c r="J4973" s="51" t="s">
        <v>1339</v>
      </c>
      <c r="K4973" s="51">
        <v>2.8340000000000001</v>
      </c>
      <c r="L4973" s="51">
        <v>3.9060000000000001</v>
      </c>
      <c r="M4973" s="51">
        <v>4.4390000000000001</v>
      </c>
      <c r="N4973" s="51">
        <v>4.7270000000000003</v>
      </c>
      <c r="O4973" s="51">
        <v>3.3969999999999998</v>
      </c>
      <c r="P4973" s="51">
        <v>5.2519999999999998</v>
      </c>
      <c r="Q4973" s="51">
        <v>3.758</v>
      </c>
      <c r="R4973" s="51">
        <v>1.319</v>
      </c>
      <c r="S4973" s="51">
        <v>-12.41</v>
      </c>
      <c r="T4973" s="51">
        <v>10.246</v>
      </c>
      <c r="U4973" s="51">
        <v>2020</v>
      </c>
    </row>
    <row r="4974" spans="1:21" ht="15.5">
      <c r="A4974" s="51">
        <v>684</v>
      </c>
      <c r="B4974" s="51" t="s">
        <v>1336</v>
      </c>
      <c r="C4974" s="51" t="s">
        <v>415</v>
      </c>
      <c r="D4974" s="51" t="str">
        <f t="shared" si="77"/>
        <v>TMG_RPCHMauritius</v>
      </c>
      <c r="E4974" s="51" t="s">
        <v>242</v>
      </c>
      <c r="F4974" s="51" t="s">
        <v>416</v>
      </c>
      <c r="G4974" s="51" t="s">
        <v>417</v>
      </c>
      <c r="H4974" s="51" t="s">
        <v>347</v>
      </c>
      <c r="I4974" s="51"/>
      <c r="J4974" s="51" t="s">
        <v>1339</v>
      </c>
      <c r="K4974" s="51">
        <v>2.879</v>
      </c>
      <c r="L4974" s="51">
        <v>3.835</v>
      </c>
      <c r="M4974" s="51">
        <v>3.8479999999999999</v>
      </c>
      <c r="N4974" s="51">
        <v>4.1360000000000001</v>
      </c>
      <c r="O4974" s="51">
        <v>3.359</v>
      </c>
      <c r="P4974" s="51">
        <v>5.9619999999999997</v>
      </c>
      <c r="Q4974" s="51">
        <v>3.12</v>
      </c>
      <c r="R4974" s="51">
        <v>1.44</v>
      </c>
      <c r="S4974" s="51">
        <v>-10.43</v>
      </c>
      <c r="T4974" s="51">
        <v>10.199999999999999</v>
      </c>
      <c r="U4974" s="51">
        <v>2020</v>
      </c>
    </row>
    <row r="4975" spans="1:21" ht="15.5">
      <c r="A4975" s="51">
        <v>684</v>
      </c>
      <c r="B4975" s="51" t="s">
        <v>1336</v>
      </c>
      <c r="C4975" s="51" t="s">
        <v>418</v>
      </c>
      <c r="D4975" s="51" t="str">
        <f t="shared" si="77"/>
        <v>TX_RPCHMauritius</v>
      </c>
      <c r="E4975" s="51" t="s">
        <v>242</v>
      </c>
      <c r="F4975" s="51" t="s">
        <v>419</v>
      </c>
      <c r="G4975" s="51" t="s">
        <v>420</v>
      </c>
      <c r="H4975" s="51" t="s">
        <v>347</v>
      </c>
      <c r="I4975" s="51"/>
      <c r="J4975" s="51" t="s">
        <v>1339</v>
      </c>
      <c r="K4975" s="51">
        <v>9.4809999999999999</v>
      </c>
      <c r="L4975" s="51">
        <v>-7.8460000000000001</v>
      </c>
      <c r="M4975" s="51">
        <v>7.1669999999999998</v>
      </c>
      <c r="N4975" s="51">
        <v>-2.0190000000000001</v>
      </c>
      <c r="O4975" s="51">
        <v>-7.9020000000000001</v>
      </c>
      <c r="P4975" s="51">
        <v>3.556</v>
      </c>
      <c r="Q4975" s="51">
        <v>3.5169999999999999</v>
      </c>
      <c r="R4975" s="51">
        <v>-6.016</v>
      </c>
      <c r="S4975" s="51">
        <v>-35.588000000000001</v>
      </c>
      <c r="T4975" s="51">
        <v>9.8420000000000005</v>
      </c>
      <c r="U4975" s="51">
        <v>2020</v>
      </c>
    </row>
    <row r="4976" spans="1:21" ht="15.5">
      <c r="A4976" s="51">
        <v>684</v>
      </c>
      <c r="B4976" s="51" t="s">
        <v>1336</v>
      </c>
      <c r="C4976" s="51" t="s">
        <v>421</v>
      </c>
      <c r="D4976" s="51" t="str">
        <f t="shared" si="77"/>
        <v>TXG_RPCHMauritius</v>
      </c>
      <c r="E4976" s="51" t="s">
        <v>242</v>
      </c>
      <c r="F4976" s="51" t="s">
        <v>422</v>
      </c>
      <c r="G4976" s="51" t="s">
        <v>423</v>
      </c>
      <c r="H4976" s="51" t="s">
        <v>347</v>
      </c>
      <c r="I4976" s="51"/>
      <c r="J4976" s="51" t="s">
        <v>1339</v>
      </c>
      <c r="K4976" s="51">
        <v>8.7349999999999994</v>
      </c>
      <c r="L4976" s="51">
        <v>7.0750000000000002</v>
      </c>
      <c r="M4976" s="51">
        <v>8.7799999999999994</v>
      </c>
      <c r="N4976" s="51">
        <v>-6.274</v>
      </c>
      <c r="O4976" s="51">
        <v>-14.72</v>
      </c>
      <c r="P4976" s="51">
        <v>-1.5609999999999999</v>
      </c>
      <c r="Q4976" s="51">
        <v>0.94899999999999995</v>
      </c>
      <c r="R4976" s="51">
        <v>-4.641</v>
      </c>
      <c r="S4976" s="51">
        <v>-9.7010000000000005</v>
      </c>
      <c r="T4976" s="51">
        <v>24.213999999999999</v>
      </c>
      <c r="U4976" s="51">
        <v>2020</v>
      </c>
    </row>
    <row r="4977" spans="1:21" ht="15.5">
      <c r="A4977" s="51">
        <v>684</v>
      </c>
      <c r="B4977" s="51" t="s">
        <v>1336</v>
      </c>
      <c r="C4977" s="51" t="s">
        <v>424</v>
      </c>
      <c r="D4977" s="51" t="str">
        <f t="shared" si="77"/>
        <v>LURMauritius</v>
      </c>
      <c r="E4977" s="51" t="s">
        <v>242</v>
      </c>
      <c r="F4977" s="51" t="s">
        <v>425</v>
      </c>
      <c r="G4977" s="51" t="s">
        <v>426</v>
      </c>
      <c r="H4977" s="51" t="s">
        <v>427</v>
      </c>
      <c r="I4977" s="51"/>
      <c r="J4977" s="51" t="s">
        <v>1340</v>
      </c>
      <c r="K4977" s="51">
        <v>8.1</v>
      </c>
      <c r="L4977" s="51">
        <v>8</v>
      </c>
      <c r="M4977" s="51">
        <v>7.8</v>
      </c>
      <c r="N4977" s="51">
        <v>7.9</v>
      </c>
      <c r="O4977" s="51">
        <v>7.3</v>
      </c>
      <c r="P4977" s="51">
        <v>7.1</v>
      </c>
      <c r="Q4977" s="51">
        <v>6.9</v>
      </c>
      <c r="R4977" s="51">
        <v>6.7</v>
      </c>
      <c r="S4977" s="51">
        <v>10.9</v>
      </c>
      <c r="T4977" s="51">
        <v>10.9</v>
      </c>
      <c r="U4977" s="51">
        <v>2020</v>
      </c>
    </row>
    <row r="4978" spans="1:21" ht="15.5">
      <c r="A4978" s="51">
        <v>684</v>
      </c>
      <c r="B4978" s="51" t="s">
        <v>1336</v>
      </c>
      <c r="C4978" s="51" t="s">
        <v>428</v>
      </c>
      <c r="D4978" s="51" t="str">
        <f t="shared" si="77"/>
        <v>LEMauritius</v>
      </c>
      <c r="E4978" s="51" t="s">
        <v>242</v>
      </c>
      <c r="F4978" s="51" t="s">
        <v>429</v>
      </c>
      <c r="G4978" s="51" t="s">
        <v>430</v>
      </c>
      <c r="H4978" s="51" t="s">
        <v>431</v>
      </c>
      <c r="I4978" s="51" t="s">
        <v>432</v>
      </c>
      <c r="J4978" s="51"/>
      <c r="K4978" s="51"/>
      <c r="L4978" s="51"/>
      <c r="M4978" s="51"/>
      <c r="N4978" s="51"/>
      <c r="O4978" s="51"/>
      <c r="P4978" s="51"/>
      <c r="Q4978" s="51"/>
      <c r="R4978" s="51"/>
      <c r="S4978" s="51"/>
      <c r="T4978" s="51"/>
      <c r="U4978" s="51"/>
    </row>
    <row r="4979" spans="1:21" ht="15.5">
      <c r="A4979" s="51">
        <v>684</v>
      </c>
      <c r="B4979" s="51" t="s">
        <v>1336</v>
      </c>
      <c r="C4979" s="51" t="s">
        <v>433</v>
      </c>
      <c r="D4979" s="51" t="str">
        <f t="shared" si="77"/>
        <v>LPMauritius</v>
      </c>
      <c r="E4979" s="51" t="s">
        <v>242</v>
      </c>
      <c r="F4979" s="51" t="s">
        <v>434</v>
      </c>
      <c r="G4979" s="51" t="s">
        <v>435</v>
      </c>
      <c r="H4979" s="51" t="s">
        <v>431</v>
      </c>
      <c r="I4979" s="51" t="s">
        <v>432</v>
      </c>
      <c r="J4979" s="51" t="s">
        <v>1341</v>
      </c>
      <c r="K4979" s="51">
        <v>1.256</v>
      </c>
      <c r="L4979" s="51">
        <v>1.2589999999999999</v>
      </c>
      <c r="M4979" s="51">
        <v>1.2609999999999999</v>
      </c>
      <c r="N4979" s="51">
        <v>1.2629999999999999</v>
      </c>
      <c r="O4979" s="51">
        <v>1.264</v>
      </c>
      <c r="P4979" s="51">
        <v>1.2649999999999999</v>
      </c>
      <c r="Q4979" s="51">
        <v>1.266</v>
      </c>
      <c r="R4979" s="51">
        <v>1.2669999999999999</v>
      </c>
      <c r="S4979" s="51">
        <v>1.2669999999999999</v>
      </c>
      <c r="T4979" s="51">
        <v>1.2669999999999999</v>
      </c>
      <c r="U4979" s="51">
        <v>2018</v>
      </c>
    </row>
    <row r="4980" spans="1:21" ht="15.5">
      <c r="A4980" s="51">
        <v>684</v>
      </c>
      <c r="B4980" s="51" t="s">
        <v>1336</v>
      </c>
      <c r="C4980" s="51" t="s">
        <v>437</v>
      </c>
      <c r="D4980" s="51" t="str">
        <f t="shared" si="77"/>
        <v>GGRMauritius</v>
      </c>
      <c r="E4980" s="51" t="s">
        <v>242</v>
      </c>
      <c r="F4980" s="51" t="s">
        <v>438</v>
      </c>
      <c r="G4980" s="51" t="s">
        <v>439</v>
      </c>
      <c r="H4980" s="51" t="s">
        <v>342</v>
      </c>
      <c r="I4980" s="51" t="s">
        <v>343</v>
      </c>
      <c r="J4980" s="51" t="s">
        <v>1342</v>
      </c>
      <c r="K4980" s="51">
        <v>73.772999999999996</v>
      </c>
      <c r="L4980" s="51">
        <v>78.224000000000004</v>
      </c>
      <c r="M4980" s="51">
        <v>79.674000000000007</v>
      </c>
      <c r="N4980" s="51">
        <v>87.847999999999999</v>
      </c>
      <c r="O4980" s="51">
        <v>94.69</v>
      </c>
      <c r="P4980" s="51">
        <v>106.831</v>
      </c>
      <c r="Q4980" s="51">
        <v>110.66500000000001</v>
      </c>
      <c r="R4980" s="51">
        <v>103.872</v>
      </c>
      <c r="S4980" s="51">
        <v>96.849000000000004</v>
      </c>
      <c r="T4980" s="51">
        <v>111.931</v>
      </c>
      <c r="U4980" s="51">
        <v>2020</v>
      </c>
    </row>
    <row r="4981" spans="1:21" ht="15.5">
      <c r="A4981" s="51">
        <v>684</v>
      </c>
      <c r="B4981" s="51" t="s">
        <v>1336</v>
      </c>
      <c r="C4981" s="51" t="s">
        <v>441</v>
      </c>
      <c r="D4981" s="51" t="str">
        <f t="shared" si="77"/>
        <v>GGR_NGDPMauritius</v>
      </c>
      <c r="E4981" s="51" t="s">
        <v>242</v>
      </c>
      <c r="F4981" s="51" t="s">
        <v>438</v>
      </c>
      <c r="G4981" s="51" t="s">
        <v>439</v>
      </c>
      <c r="H4981" s="51" t="s">
        <v>392</v>
      </c>
      <c r="I4981" s="51"/>
      <c r="J4981" s="51" t="s">
        <v>442</v>
      </c>
      <c r="K4981" s="51">
        <v>20.405999999999999</v>
      </c>
      <c r="L4981" s="51">
        <v>20.465</v>
      </c>
      <c r="M4981" s="51">
        <v>19.87</v>
      </c>
      <c r="N4981" s="51">
        <v>20.812999999999999</v>
      </c>
      <c r="O4981" s="51">
        <v>21.212</v>
      </c>
      <c r="P4981" s="51">
        <v>22.748999999999999</v>
      </c>
      <c r="Q4981" s="51">
        <v>22.535</v>
      </c>
      <c r="R4981" s="51">
        <v>22.213999999999999</v>
      </c>
      <c r="S4981" s="51">
        <v>21.172000000000001</v>
      </c>
      <c r="T4981" s="51">
        <v>22.396000000000001</v>
      </c>
      <c r="U4981" s="51">
        <v>2020</v>
      </c>
    </row>
    <row r="4982" spans="1:21" ht="15.5">
      <c r="A4982" s="51">
        <v>684</v>
      </c>
      <c r="B4982" s="51" t="s">
        <v>1336</v>
      </c>
      <c r="C4982" s="51" t="s">
        <v>443</v>
      </c>
      <c r="D4982" s="51" t="str">
        <f t="shared" si="77"/>
        <v>GGXMauritius</v>
      </c>
      <c r="E4982" s="51" t="s">
        <v>242</v>
      </c>
      <c r="F4982" s="51" t="s">
        <v>444</v>
      </c>
      <c r="G4982" s="51" t="s">
        <v>445</v>
      </c>
      <c r="H4982" s="51" t="s">
        <v>342</v>
      </c>
      <c r="I4982" s="51" t="s">
        <v>343</v>
      </c>
      <c r="J4982" s="51" t="s">
        <v>1342</v>
      </c>
      <c r="K4982" s="51">
        <v>80.114999999999995</v>
      </c>
      <c r="L4982" s="51">
        <v>91.048000000000002</v>
      </c>
      <c r="M4982" s="51">
        <v>92.213999999999999</v>
      </c>
      <c r="N4982" s="51">
        <v>102.94499999999999</v>
      </c>
      <c r="O4982" s="51">
        <v>107.27800000000001</v>
      </c>
      <c r="P4982" s="51">
        <v>114.68</v>
      </c>
      <c r="Q4982" s="51">
        <v>121.604</v>
      </c>
      <c r="R4982" s="51">
        <v>142.45400000000001</v>
      </c>
      <c r="S4982" s="51">
        <v>144.61600000000001</v>
      </c>
      <c r="T4982" s="51">
        <v>146.13900000000001</v>
      </c>
      <c r="U4982" s="51">
        <v>2020</v>
      </c>
    </row>
    <row r="4983" spans="1:21" ht="15.5">
      <c r="A4983" s="51">
        <v>684</v>
      </c>
      <c r="B4983" s="51" t="s">
        <v>1336</v>
      </c>
      <c r="C4983" s="51" t="s">
        <v>446</v>
      </c>
      <c r="D4983" s="51" t="str">
        <f t="shared" si="77"/>
        <v>GGX_NGDPMauritius</v>
      </c>
      <c r="E4983" s="51" t="s">
        <v>242</v>
      </c>
      <c r="F4983" s="51" t="s">
        <v>444</v>
      </c>
      <c r="G4983" s="51" t="s">
        <v>445</v>
      </c>
      <c r="H4983" s="51" t="s">
        <v>392</v>
      </c>
      <c r="I4983" s="51"/>
      <c r="J4983" s="51" t="s">
        <v>447</v>
      </c>
      <c r="K4983" s="51">
        <v>22.161000000000001</v>
      </c>
      <c r="L4983" s="51">
        <v>23.82</v>
      </c>
      <c r="M4983" s="51">
        <v>22.997</v>
      </c>
      <c r="N4983" s="51">
        <v>24.39</v>
      </c>
      <c r="O4983" s="51">
        <v>24.032</v>
      </c>
      <c r="P4983" s="51">
        <v>24.42</v>
      </c>
      <c r="Q4983" s="51">
        <v>24.763000000000002</v>
      </c>
      <c r="R4983" s="51">
        <v>30.465</v>
      </c>
      <c r="S4983" s="51">
        <v>31.614000000000001</v>
      </c>
      <c r="T4983" s="51">
        <v>29.241</v>
      </c>
      <c r="U4983" s="51">
        <v>2020</v>
      </c>
    </row>
    <row r="4984" spans="1:21" ht="15.5">
      <c r="A4984" s="51">
        <v>684</v>
      </c>
      <c r="B4984" s="51" t="s">
        <v>1336</v>
      </c>
      <c r="C4984" s="51" t="s">
        <v>448</v>
      </c>
      <c r="D4984" s="51" t="str">
        <f t="shared" si="77"/>
        <v>GGXCNLMauritius</v>
      </c>
      <c r="E4984" s="51" t="s">
        <v>242</v>
      </c>
      <c r="F4984" s="51" t="s">
        <v>449</v>
      </c>
      <c r="G4984" s="51" t="s">
        <v>450</v>
      </c>
      <c r="H4984" s="51" t="s">
        <v>342</v>
      </c>
      <c r="I4984" s="51" t="s">
        <v>343</v>
      </c>
      <c r="J4984" s="51" t="s">
        <v>1342</v>
      </c>
      <c r="K4984" s="51">
        <v>-6.3419999999999996</v>
      </c>
      <c r="L4984" s="51">
        <v>-12.823</v>
      </c>
      <c r="M4984" s="51">
        <v>-12.54</v>
      </c>
      <c r="N4984" s="51">
        <v>-15.098000000000001</v>
      </c>
      <c r="O4984" s="51">
        <v>-12.587999999999999</v>
      </c>
      <c r="P4984" s="51">
        <v>-7.8490000000000002</v>
      </c>
      <c r="Q4984" s="51">
        <v>-10.939</v>
      </c>
      <c r="R4984" s="51">
        <v>-38.582000000000001</v>
      </c>
      <c r="S4984" s="51">
        <v>-47.768000000000001</v>
      </c>
      <c r="T4984" s="51">
        <v>-34.207999999999998</v>
      </c>
      <c r="U4984" s="51">
        <v>2020</v>
      </c>
    </row>
    <row r="4985" spans="1:21" ht="15.5">
      <c r="A4985" s="51">
        <v>684</v>
      </c>
      <c r="B4985" s="51" t="s">
        <v>1336</v>
      </c>
      <c r="C4985" s="51" t="s">
        <v>451</v>
      </c>
      <c r="D4985" s="51" t="str">
        <f t="shared" si="77"/>
        <v>GGXCNL_NGDPMauritius</v>
      </c>
      <c r="E4985" s="51" t="s">
        <v>242</v>
      </c>
      <c r="F4985" s="51" t="s">
        <v>449</v>
      </c>
      <c r="G4985" s="51" t="s">
        <v>450</v>
      </c>
      <c r="H4985" s="51" t="s">
        <v>392</v>
      </c>
      <c r="I4985" s="51"/>
      <c r="J4985" s="51" t="s">
        <v>452</v>
      </c>
      <c r="K4985" s="51">
        <v>-1.754</v>
      </c>
      <c r="L4985" s="51">
        <v>-3.355</v>
      </c>
      <c r="M4985" s="51">
        <v>-3.1269999999999998</v>
      </c>
      <c r="N4985" s="51">
        <v>-3.577</v>
      </c>
      <c r="O4985" s="51">
        <v>-2.82</v>
      </c>
      <c r="P4985" s="51">
        <v>-1.671</v>
      </c>
      <c r="Q4985" s="51">
        <v>-2.2280000000000002</v>
      </c>
      <c r="R4985" s="51">
        <v>-8.2509999999999994</v>
      </c>
      <c r="S4985" s="51">
        <v>-10.442</v>
      </c>
      <c r="T4985" s="51">
        <v>-6.8449999999999998</v>
      </c>
      <c r="U4985" s="51">
        <v>2020</v>
      </c>
    </row>
    <row r="4986" spans="1:21" ht="15.5">
      <c r="A4986" s="51">
        <v>684</v>
      </c>
      <c r="B4986" s="51" t="s">
        <v>1336</v>
      </c>
      <c r="C4986" s="51" t="s">
        <v>453</v>
      </c>
      <c r="D4986" s="51" t="str">
        <f t="shared" si="77"/>
        <v>GGSBMauritius</v>
      </c>
      <c r="E4986" s="51" t="s">
        <v>242</v>
      </c>
      <c r="F4986" s="51" t="s">
        <v>454</v>
      </c>
      <c r="G4986" s="51" t="s">
        <v>455</v>
      </c>
      <c r="H4986" s="51" t="s">
        <v>342</v>
      </c>
      <c r="I4986" s="51" t="s">
        <v>343</v>
      </c>
      <c r="J4986" s="51" t="s">
        <v>1342</v>
      </c>
      <c r="K4986" s="51">
        <v>3.2080000000000002</v>
      </c>
      <c r="L4986" s="51">
        <v>-1.863</v>
      </c>
      <c r="M4986" s="51">
        <v>-5.7530000000000001</v>
      </c>
      <c r="N4986" s="51">
        <v>-5.1630000000000003</v>
      </c>
      <c r="O4986" s="51">
        <v>-5.8540000000000001</v>
      </c>
      <c r="P4986" s="51">
        <v>-7.0369999999999999</v>
      </c>
      <c r="Q4986" s="51">
        <v>-9.4760000000000009</v>
      </c>
      <c r="R4986" s="51">
        <v>-39.692999999999998</v>
      </c>
      <c r="S4986" s="51">
        <v>-48.222000000000001</v>
      </c>
      <c r="T4986" s="51">
        <v>-24.503</v>
      </c>
      <c r="U4986" s="51">
        <v>2020</v>
      </c>
    </row>
    <row r="4987" spans="1:21" ht="15.5">
      <c r="A4987" s="51">
        <v>684</v>
      </c>
      <c r="B4987" s="51" t="s">
        <v>1336</v>
      </c>
      <c r="C4987" s="51" t="s">
        <v>456</v>
      </c>
      <c r="D4987" s="51" t="str">
        <f t="shared" si="77"/>
        <v>GGSB_NPGDPMauritius</v>
      </c>
      <c r="E4987" s="51" t="s">
        <v>242</v>
      </c>
      <c r="F4987" s="51" t="s">
        <v>454</v>
      </c>
      <c r="G4987" s="51" t="s">
        <v>455</v>
      </c>
      <c r="H4987" s="51" t="s">
        <v>380</v>
      </c>
      <c r="I4987" s="51"/>
      <c r="J4987" s="51" t="s">
        <v>505</v>
      </c>
      <c r="K4987" s="51">
        <v>0.88300000000000001</v>
      </c>
      <c r="L4987" s="51">
        <v>-0.48399999999999999</v>
      </c>
      <c r="M4987" s="51">
        <v>-1.425</v>
      </c>
      <c r="N4987" s="51">
        <v>-1.2190000000000001</v>
      </c>
      <c r="O4987" s="51">
        <v>-1.3240000000000001</v>
      </c>
      <c r="P4987" s="51">
        <v>-1.5429999999999999</v>
      </c>
      <c r="Q4987" s="51">
        <v>-2.0459999999999998</v>
      </c>
      <c r="R4987" s="51">
        <v>-8.4169999999999998</v>
      </c>
      <c r="S4987" s="51">
        <v>-9.8840000000000003</v>
      </c>
      <c r="T4987" s="51">
        <v>-4.8090000000000002</v>
      </c>
      <c r="U4987" s="51">
        <v>2020</v>
      </c>
    </row>
    <row r="4988" spans="1:21" ht="15.5">
      <c r="A4988" s="51">
        <v>684</v>
      </c>
      <c r="B4988" s="51" t="s">
        <v>1336</v>
      </c>
      <c r="C4988" s="51" t="s">
        <v>457</v>
      </c>
      <c r="D4988" s="51" t="str">
        <f t="shared" si="77"/>
        <v>GGXONLBMauritius</v>
      </c>
      <c r="E4988" s="51" t="s">
        <v>242</v>
      </c>
      <c r="F4988" s="51" t="s">
        <v>458</v>
      </c>
      <c r="G4988" s="51" t="s">
        <v>459</v>
      </c>
      <c r="H4988" s="51" t="s">
        <v>342</v>
      </c>
      <c r="I4988" s="51" t="s">
        <v>343</v>
      </c>
      <c r="J4988" s="51" t="s">
        <v>1342</v>
      </c>
      <c r="K4988" s="51">
        <v>3.4020000000000001</v>
      </c>
      <c r="L4988" s="51">
        <v>-3.5979999999999999</v>
      </c>
      <c r="M4988" s="51">
        <v>-2.9</v>
      </c>
      <c r="N4988" s="51">
        <v>-5.444</v>
      </c>
      <c r="O4988" s="51">
        <v>-2.1440000000000001</v>
      </c>
      <c r="P4988" s="51">
        <v>3.431</v>
      </c>
      <c r="Q4988" s="51">
        <v>1.681</v>
      </c>
      <c r="R4988" s="51">
        <v>-25.436</v>
      </c>
      <c r="S4988" s="51">
        <v>-35.295999999999999</v>
      </c>
      <c r="T4988" s="51">
        <v>-20.600999999999999</v>
      </c>
      <c r="U4988" s="51">
        <v>2020</v>
      </c>
    </row>
    <row r="4989" spans="1:21" ht="15.5">
      <c r="A4989" s="51">
        <v>684</v>
      </c>
      <c r="B4989" s="51" t="s">
        <v>1336</v>
      </c>
      <c r="C4989" s="51" t="s">
        <v>460</v>
      </c>
      <c r="D4989" s="51" t="str">
        <f t="shared" si="77"/>
        <v>GGXONLB_NGDPMauritius</v>
      </c>
      <c r="E4989" s="51" t="s">
        <v>242</v>
      </c>
      <c r="F4989" s="51" t="s">
        <v>458</v>
      </c>
      <c r="G4989" s="51" t="s">
        <v>459</v>
      </c>
      <c r="H4989" s="51" t="s">
        <v>392</v>
      </c>
      <c r="I4989" s="51"/>
      <c r="J4989" s="51" t="s">
        <v>461</v>
      </c>
      <c r="K4989" s="51">
        <v>0.94099999999999995</v>
      </c>
      <c r="L4989" s="51">
        <v>-0.94099999999999995</v>
      </c>
      <c r="M4989" s="51">
        <v>-0.72299999999999998</v>
      </c>
      <c r="N4989" s="51">
        <v>-1.29</v>
      </c>
      <c r="O4989" s="51">
        <v>-0.48</v>
      </c>
      <c r="P4989" s="51">
        <v>0.73099999999999998</v>
      </c>
      <c r="Q4989" s="51">
        <v>0.34200000000000003</v>
      </c>
      <c r="R4989" s="51">
        <v>-5.44</v>
      </c>
      <c r="S4989" s="51">
        <v>-7.7160000000000002</v>
      </c>
      <c r="T4989" s="51">
        <v>-4.1219999999999999</v>
      </c>
      <c r="U4989" s="51">
        <v>2020</v>
      </c>
    </row>
    <row r="4990" spans="1:21" ht="15.5">
      <c r="A4990" s="51">
        <v>684</v>
      </c>
      <c r="B4990" s="51" t="s">
        <v>1336</v>
      </c>
      <c r="C4990" s="51" t="s">
        <v>462</v>
      </c>
      <c r="D4990" s="51" t="str">
        <f t="shared" si="77"/>
        <v>GGXWDNMauritius</v>
      </c>
      <c r="E4990" s="51" t="s">
        <v>242</v>
      </c>
      <c r="F4990" s="51" t="s">
        <v>463</v>
      </c>
      <c r="G4990" s="51" t="s">
        <v>464</v>
      </c>
      <c r="H4990" s="51" t="s">
        <v>342</v>
      </c>
      <c r="I4990" s="51" t="s">
        <v>343</v>
      </c>
      <c r="J4990" s="51"/>
      <c r="K4990" s="51"/>
      <c r="L4990" s="51"/>
      <c r="M4990" s="51"/>
      <c r="N4990" s="51"/>
      <c r="O4990" s="51"/>
      <c r="P4990" s="51"/>
      <c r="Q4990" s="51"/>
      <c r="R4990" s="51"/>
      <c r="S4990" s="51"/>
      <c r="T4990" s="51"/>
      <c r="U4990" s="51"/>
    </row>
    <row r="4991" spans="1:21" ht="15.5">
      <c r="A4991" s="51">
        <v>684</v>
      </c>
      <c r="B4991" s="51" t="s">
        <v>1336</v>
      </c>
      <c r="C4991" s="51" t="s">
        <v>465</v>
      </c>
      <c r="D4991" s="51" t="str">
        <f t="shared" si="77"/>
        <v>GGXWDN_NGDPMauritius</v>
      </c>
      <c r="E4991" s="51" t="s">
        <v>242</v>
      </c>
      <c r="F4991" s="51" t="s">
        <v>463</v>
      </c>
      <c r="G4991" s="51" t="s">
        <v>464</v>
      </c>
      <c r="H4991" s="51" t="s">
        <v>392</v>
      </c>
      <c r="I4991" s="51"/>
      <c r="J4991" s="51"/>
      <c r="K4991" s="51"/>
      <c r="L4991" s="51"/>
      <c r="M4991" s="51"/>
      <c r="N4991" s="51"/>
      <c r="O4991" s="51"/>
      <c r="P4991" s="51"/>
      <c r="Q4991" s="51"/>
      <c r="R4991" s="51"/>
      <c r="S4991" s="51"/>
      <c r="T4991" s="51"/>
      <c r="U4991" s="51"/>
    </row>
    <row r="4992" spans="1:21" ht="15.5">
      <c r="A4992" s="51">
        <v>684</v>
      </c>
      <c r="B4992" s="51" t="s">
        <v>1336</v>
      </c>
      <c r="C4992" s="51" t="s">
        <v>466</v>
      </c>
      <c r="D4992" s="51" t="str">
        <f t="shared" si="77"/>
        <v>GGXWDGMauritius</v>
      </c>
      <c r="E4992" s="51" t="s">
        <v>242</v>
      </c>
      <c r="F4992" s="51" t="s">
        <v>467</v>
      </c>
      <c r="G4992" s="51" t="s">
        <v>468</v>
      </c>
      <c r="H4992" s="51" t="s">
        <v>342</v>
      </c>
      <c r="I4992" s="51" t="s">
        <v>343</v>
      </c>
      <c r="J4992" s="51" t="s">
        <v>1342</v>
      </c>
      <c r="K4992" s="51">
        <v>199.05600000000001</v>
      </c>
      <c r="L4992" s="51">
        <v>219.93700000000001</v>
      </c>
      <c r="M4992" s="51">
        <v>243.072</v>
      </c>
      <c r="N4992" s="51">
        <v>274.32600000000002</v>
      </c>
      <c r="O4992" s="51">
        <v>290.10300000000001</v>
      </c>
      <c r="P4992" s="51">
        <v>302.149</v>
      </c>
      <c r="Q4992" s="51">
        <v>325.20699999999999</v>
      </c>
      <c r="R4992" s="51">
        <v>387.19099999999997</v>
      </c>
      <c r="S4992" s="51">
        <v>401.53800000000001</v>
      </c>
      <c r="T4992" s="51">
        <v>438.41399999999999</v>
      </c>
      <c r="U4992" s="51">
        <v>2020</v>
      </c>
    </row>
    <row r="4993" spans="1:21" ht="15.5">
      <c r="A4993" s="51">
        <v>684</v>
      </c>
      <c r="B4993" s="51" t="s">
        <v>1336</v>
      </c>
      <c r="C4993" s="51" t="s">
        <v>469</v>
      </c>
      <c r="D4993" s="51" t="str">
        <f t="shared" si="77"/>
        <v>GGXWDG_NGDPMauritius</v>
      </c>
      <c r="E4993" s="51" t="s">
        <v>242</v>
      </c>
      <c r="F4993" s="51" t="s">
        <v>467</v>
      </c>
      <c r="G4993" s="51" t="s">
        <v>468</v>
      </c>
      <c r="H4993" s="51" t="s">
        <v>392</v>
      </c>
      <c r="I4993" s="51"/>
      <c r="J4993" s="51" t="s">
        <v>470</v>
      </c>
      <c r="K4993" s="51">
        <v>55.061</v>
      </c>
      <c r="L4993" s="51">
        <v>57.540999999999997</v>
      </c>
      <c r="M4993" s="51">
        <v>60.62</v>
      </c>
      <c r="N4993" s="51">
        <v>64.992999999999995</v>
      </c>
      <c r="O4993" s="51">
        <v>64.986999999999995</v>
      </c>
      <c r="P4993" s="51">
        <v>64.34</v>
      </c>
      <c r="Q4993" s="51">
        <v>66.222999999999999</v>
      </c>
      <c r="R4993" s="51">
        <v>82.804000000000002</v>
      </c>
      <c r="S4993" s="51">
        <v>87.778999999999996</v>
      </c>
      <c r="T4993" s="51">
        <v>87.721999999999994</v>
      </c>
      <c r="U4993" s="51">
        <v>2020</v>
      </c>
    </row>
    <row r="4994" spans="1:21" ht="15.5">
      <c r="A4994" s="51">
        <v>684</v>
      </c>
      <c r="B4994" s="51" t="s">
        <v>1336</v>
      </c>
      <c r="C4994" s="51" t="s">
        <v>471</v>
      </c>
      <c r="D4994" s="51" t="str">
        <f t="shared" si="77"/>
        <v>NGDP_FYMauritius</v>
      </c>
      <c r="E4994" s="51" t="s">
        <v>242</v>
      </c>
      <c r="F4994" s="51" t="s">
        <v>472</v>
      </c>
      <c r="G4994" s="51" t="s">
        <v>473</v>
      </c>
      <c r="H4994" s="51" t="s">
        <v>342</v>
      </c>
      <c r="I4994" s="51" t="s">
        <v>343</v>
      </c>
      <c r="J4994" s="51" t="s">
        <v>1342</v>
      </c>
      <c r="K4994" s="51">
        <v>361.52100000000002</v>
      </c>
      <c r="L4994" s="51">
        <v>382.23</v>
      </c>
      <c r="M4994" s="51">
        <v>400.97800000000001</v>
      </c>
      <c r="N4994" s="51">
        <v>422.08300000000003</v>
      </c>
      <c r="O4994" s="51">
        <v>446.40100000000001</v>
      </c>
      <c r="P4994" s="51">
        <v>469.61</v>
      </c>
      <c r="Q4994" s="51">
        <v>491.07499999999999</v>
      </c>
      <c r="R4994" s="51">
        <v>467.6</v>
      </c>
      <c r="S4994" s="51">
        <v>457.44099999999997</v>
      </c>
      <c r="T4994" s="51">
        <v>499.774</v>
      </c>
      <c r="U4994" s="51">
        <v>2020</v>
      </c>
    </row>
    <row r="4995" spans="1:21" ht="15.5">
      <c r="A4995" s="51">
        <v>684</v>
      </c>
      <c r="B4995" s="51" t="s">
        <v>1336</v>
      </c>
      <c r="C4995" s="51" t="s">
        <v>474</v>
      </c>
      <c r="D4995" s="51" t="str">
        <f t="shared" ref="D4995:D5058" si="78">C4995&amp;E4995</f>
        <v>BCAMauritius</v>
      </c>
      <c r="E4995" s="51" t="s">
        <v>242</v>
      </c>
      <c r="F4995" s="51" t="s">
        <v>475</v>
      </c>
      <c r="G4995" s="51" t="s">
        <v>476</v>
      </c>
      <c r="H4995" s="51" t="s">
        <v>352</v>
      </c>
      <c r="I4995" s="51" t="s">
        <v>343</v>
      </c>
      <c r="J4995" s="51" t="s">
        <v>1343</v>
      </c>
      <c r="K4995" s="51">
        <v>-0.82699999999999996</v>
      </c>
      <c r="L4995" s="51">
        <v>-0.75</v>
      </c>
      <c r="M4995" s="51">
        <v>-0.69</v>
      </c>
      <c r="N4995" s="51">
        <v>-0.41699999999999998</v>
      </c>
      <c r="O4995" s="51">
        <v>-0.49099999999999999</v>
      </c>
      <c r="P4995" s="51">
        <v>-0.61199999999999999</v>
      </c>
      <c r="Q4995" s="51">
        <v>-0.55500000000000005</v>
      </c>
      <c r="R4995" s="51">
        <v>-0.75600000000000001</v>
      </c>
      <c r="S4995" s="51">
        <v>-1.2869999999999999</v>
      </c>
      <c r="T4995" s="51">
        <v>-1.7909999999999999</v>
      </c>
      <c r="U4995" s="51">
        <v>2020</v>
      </c>
    </row>
    <row r="4996" spans="1:21" ht="15.5">
      <c r="A4996" s="51">
        <v>684</v>
      </c>
      <c r="B4996" s="51" t="s">
        <v>1336</v>
      </c>
      <c r="C4996" s="51" t="s">
        <v>478</v>
      </c>
      <c r="D4996" s="51" t="str">
        <f t="shared" si="78"/>
        <v>BCA_NGDPDMauritius</v>
      </c>
      <c r="E4996" s="51" t="s">
        <v>242</v>
      </c>
      <c r="F4996" s="51" t="s">
        <v>475</v>
      </c>
      <c r="G4996" s="51" t="s">
        <v>476</v>
      </c>
      <c r="H4996" s="51" t="s">
        <v>392</v>
      </c>
      <c r="I4996" s="51"/>
      <c r="J4996" s="51" t="s">
        <v>479</v>
      </c>
      <c r="K4996" s="51">
        <v>-7.0910000000000002</v>
      </c>
      <c r="L4996" s="51">
        <v>-6.1859999999999999</v>
      </c>
      <c r="M4996" s="51">
        <v>-5.3890000000000002</v>
      </c>
      <c r="N4996" s="51">
        <v>-3.5659999999999998</v>
      </c>
      <c r="O4996" s="51">
        <v>-4.0170000000000003</v>
      </c>
      <c r="P4996" s="51">
        <v>-4.617</v>
      </c>
      <c r="Q4996" s="51">
        <v>-3.9169999999999998</v>
      </c>
      <c r="R4996" s="51">
        <v>-5.383</v>
      </c>
      <c r="S4996" s="51">
        <v>-11.291</v>
      </c>
      <c r="T4996" s="51">
        <v>-14.664999999999999</v>
      </c>
      <c r="U4996" s="51">
        <v>2018</v>
      </c>
    </row>
    <row r="4997" spans="1:21" ht="15.5">
      <c r="A4997" s="51">
        <v>273</v>
      </c>
      <c r="B4997" s="51" t="s">
        <v>1344</v>
      </c>
      <c r="C4997" s="51" t="s">
        <v>338</v>
      </c>
      <c r="D4997" s="51" t="str">
        <f t="shared" si="78"/>
        <v>NGDP_RMexico</v>
      </c>
      <c r="E4997" s="51" t="s">
        <v>194</v>
      </c>
      <c r="F4997" s="51" t="s">
        <v>340</v>
      </c>
      <c r="G4997" s="51" t="s">
        <v>341</v>
      </c>
      <c r="H4997" s="51" t="s">
        <v>342</v>
      </c>
      <c r="I4997" s="51" t="s">
        <v>343</v>
      </c>
      <c r="J4997" s="51" t="s">
        <v>1345</v>
      </c>
      <c r="K4997" s="51">
        <v>16059.72</v>
      </c>
      <c r="L4997" s="51">
        <v>16277.19</v>
      </c>
      <c r="M4997" s="51">
        <v>16741.05</v>
      </c>
      <c r="N4997" s="51">
        <v>17292.36</v>
      </c>
      <c r="O4997" s="51">
        <v>17747.240000000002</v>
      </c>
      <c r="P4997" s="51">
        <v>18122.259999999998</v>
      </c>
      <c r="Q4997" s="51">
        <v>18520.04</v>
      </c>
      <c r="R4997" s="51">
        <v>18509.95</v>
      </c>
      <c r="S4997" s="51">
        <v>16984.82</v>
      </c>
      <c r="T4997" s="51">
        <v>17834.8</v>
      </c>
      <c r="U4997" s="51">
        <v>2020</v>
      </c>
    </row>
    <row r="4998" spans="1:21" ht="15.5">
      <c r="A4998" s="51">
        <v>273</v>
      </c>
      <c r="B4998" s="51" t="s">
        <v>1344</v>
      </c>
      <c r="C4998" s="51" t="s">
        <v>345</v>
      </c>
      <c r="D4998" s="51" t="str">
        <f t="shared" si="78"/>
        <v>NGDP_RPCHMexico</v>
      </c>
      <c r="E4998" s="51" t="s">
        <v>194</v>
      </c>
      <c r="F4998" s="51" t="s">
        <v>340</v>
      </c>
      <c r="G4998" s="51" t="s">
        <v>346</v>
      </c>
      <c r="H4998" s="51" t="s">
        <v>347</v>
      </c>
      <c r="I4998" s="51"/>
      <c r="J4998" s="51" t="s">
        <v>348</v>
      </c>
      <c r="K4998" s="51">
        <v>3.6419999999999999</v>
      </c>
      <c r="L4998" s="51">
        <v>1.3540000000000001</v>
      </c>
      <c r="M4998" s="51">
        <v>2.85</v>
      </c>
      <c r="N4998" s="51">
        <v>3.2930000000000001</v>
      </c>
      <c r="O4998" s="51">
        <v>2.6309999999999998</v>
      </c>
      <c r="P4998" s="51">
        <v>2.113</v>
      </c>
      <c r="Q4998" s="51">
        <v>2.1949999999999998</v>
      </c>
      <c r="R4998" s="51">
        <v>-5.5E-2</v>
      </c>
      <c r="S4998" s="51">
        <v>-8.2390000000000008</v>
      </c>
      <c r="T4998" s="51">
        <v>5.0039999999999996</v>
      </c>
      <c r="U4998" s="51">
        <v>2020</v>
      </c>
    </row>
    <row r="4999" spans="1:21" ht="15.5">
      <c r="A4999" s="51">
        <v>273</v>
      </c>
      <c r="B4999" s="51" t="s">
        <v>1344</v>
      </c>
      <c r="C4999" s="51" t="s">
        <v>349</v>
      </c>
      <c r="D4999" s="51" t="str">
        <f t="shared" si="78"/>
        <v>NGDPMexico</v>
      </c>
      <c r="E4999" s="51" t="s">
        <v>194</v>
      </c>
      <c r="F4999" s="51" t="s">
        <v>155</v>
      </c>
      <c r="G4999" s="51" t="s">
        <v>350</v>
      </c>
      <c r="H4999" s="51" t="s">
        <v>342</v>
      </c>
      <c r="I4999" s="51" t="s">
        <v>343</v>
      </c>
      <c r="J4999" s="51" t="s">
        <v>1345</v>
      </c>
      <c r="K4999" s="51">
        <v>15817.76</v>
      </c>
      <c r="L4999" s="51">
        <v>16277.19</v>
      </c>
      <c r="M4999" s="51">
        <v>17484.310000000001</v>
      </c>
      <c r="N4999" s="51">
        <v>18572.11</v>
      </c>
      <c r="O4999" s="51">
        <v>20129.060000000001</v>
      </c>
      <c r="P4999" s="51">
        <v>21934.17</v>
      </c>
      <c r="Q4999" s="51">
        <v>23523.25</v>
      </c>
      <c r="R4999" s="51">
        <v>24443.01</v>
      </c>
      <c r="S4999" s="51">
        <v>23122.02</v>
      </c>
      <c r="T4999" s="51">
        <v>24777.18</v>
      </c>
      <c r="U4999" s="51">
        <v>2020</v>
      </c>
    </row>
    <row r="5000" spans="1:21" ht="15.5">
      <c r="A5000" s="51">
        <v>273</v>
      </c>
      <c r="B5000" s="51" t="s">
        <v>1344</v>
      </c>
      <c r="C5000" s="51" t="s">
        <v>157</v>
      </c>
      <c r="D5000" s="51" t="str">
        <f t="shared" si="78"/>
        <v>NGDPDMexico</v>
      </c>
      <c r="E5000" s="51" t="s">
        <v>194</v>
      </c>
      <c r="F5000" s="51" t="s">
        <v>155</v>
      </c>
      <c r="G5000" s="51" t="s">
        <v>351</v>
      </c>
      <c r="H5000" s="51" t="s">
        <v>352</v>
      </c>
      <c r="I5000" s="51" t="s">
        <v>343</v>
      </c>
      <c r="J5000" s="51" t="s">
        <v>353</v>
      </c>
      <c r="K5000" s="51">
        <v>1201.0899999999999</v>
      </c>
      <c r="L5000" s="51">
        <v>1274.44</v>
      </c>
      <c r="M5000" s="51">
        <v>1315.36</v>
      </c>
      <c r="N5000" s="51">
        <v>1171.8699999999999</v>
      </c>
      <c r="O5000" s="51">
        <v>1078.49</v>
      </c>
      <c r="P5000" s="51">
        <v>1158.9100000000001</v>
      </c>
      <c r="Q5000" s="51">
        <v>1222.3499999999999</v>
      </c>
      <c r="R5000" s="51">
        <v>1268.8699999999999</v>
      </c>
      <c r="S5000" s="51">
        <v>1076.1600000000001</v>
      </c>
      <c r="T5000" s="51">
        <v>1192.48</v>
      </c>
      <c r="U5000" s="51">
        <v>2020</v>
      </c>
    </row>
    <row r="5001" spans="1:21" ht="15.5">
      <c r="A5001" s="51">
        <v>273</v>
      </c>
      <c r="B5001" s="51" t="s">
        <v>1344</v>
      </c>
      <c r="C5001" s="51" t="s">
        <v>354</v>
      </c>
      <c r="D5001" s="51" t="str">
        <f t="shared" si="78"/>
        <v>PPPGDPMexico</v>
      </c>
      <c r="E5001" s="51" t="s">
        <v>194</v>
      </c>
      <c r="F5001" s="51" t="s">
        <v>155</v>
      </c>
      <c r="G5001" s="51" t="s">
        <v>355</v>
      </c>
      <c r="H5001" s="51" t="s">
        <v>356</v>
      </c>
      <c r="I5001" s="51" t="s">
        <v>343</v>
      </c>
      <c r="J5001" s="51" t="s">
        <v>353</v>
      </c>
      <c r="K5001" s="51">
        <v>2012.77</v>
      </c>
      <c r="L5001" s="51">
        <v>2064.4899999999998</v>
      </c>
      <c r="M5001" s="51">
        <v>2173.23</v>
      </c>
      <c r="N5001" s="51">
        <v>2230.64</v>
      </c>
      <c r="O5001" s="51">
        <v>2383.39</v>
      </c>
      <c r="P5001" s="51">
        <v>2472.59</v>
      </c>
      <c r="Q5001" s="51">
        <v>2587.5300000000002</v>
      </c>
      <c r="R5001" s="51">
        <v>2632.29</v>
      </c>
      <c r="S5001" s="51">
        <v>2444.6799999999998</v>
      </c>
      <c r="T5001" s="51">
        <v>2613.8000000000002</v>
      </c>
      <c r="U5001" s="51">
        <v>2020</v>
      </c>
    </row>
    <row r="5002" spans="1:21" ht="15.5">
      <c r="A5002" s="51">
        <v>273</v>
      </c>
      <c r="B5002" s="51" t="s">
        <v>1344</v>
      </c>
      <c r="C5002" s="51" t="s">
        <v>357</v>
      </c>
      <c r="D5002" s="51" t="str">
        <f t="shared" si="78"/>
        <v>NGDP_DMexico</v>
      </c>
      <c r="E5002" s="51" t="s">
        <v>194</v>
      </c>
      <c r="F5002" s="51" t="s">
        <v>358</v>
      </c>
      <c r="G5002" s="51" t="s">
        <v>359</v>
      </c>
      <c r="H5002" s="51" t="s">
        <v>360</v>
      </c>
      <c r="I5002" s="51"/>
      <c r="J5002" s="51" t="s">
        <v>361</v>
      </c>
      <c r="K5002" s="51">
        <v>98.492999999999995</v>
      </c>
      <c r="L5002" s="51">
        <v>100</v>
      </c>
      <c r="M5002" s="51">
        <v>104.44</v>
      </c>
      <c r="N5002" s="51">
        <v>107.401</v>
      </c>
      <c r="O5002" s="51">
        <v>113.42100000000001</v>
      </c>
      <c r="P5002" s="51">
        <v>121.03400000000001</v>
      </c>
      <c r="Q5002" s="51">
        <v>127.015</v>
      </c>
      <c r="R5002" s="51">
        <v>132.053</v>
      </c>
      <c r="S5002" s="51">
        <v>136.13300000000001</v>
      </c>
      <c r="T5002" s="51">
        <v>138.92599999999999</v>
      </c>
      <c r="U5002" s="51">
        <v>2020</v>
      </c>
    </row>
    <row r="5003" spans="1:21" ht="15.5">
      <c r="A5003" s="51">
        <v>273</v>
      </c>
      <c r="B5003" s="51" t="s">
        <v>1344</v>
      </c>
      <c r="C5003" s="51" t="s">
        <v>362</v>
      </c>
      <c r="D5003" s="51" t="str">
        <f t="shared" si="78"/>
        <v>NGDPRPCMexico</v>
      </c>
      <c r="E5003" s="51" t="s">
        <v>194</v>
      </c>
      <c r="F5003" s="51" t="s">
        <v>363</v>
      </c>
      <c r="G5003" s="51" t="s">
        <v>364</v>
      </c>
      <c r="H5003" s="51" t="s">
        <v>342</v>
      </c>
      <c r="I5003" s="51" t="s">
        <v>333</v>
      </c>
      <c r="J5003" s="51" t="s">
        <v>365</v>
      </c>
      <c r="K5003" s="51">
        <v>137338.10999999999</v>
      </c>
      <c r="L5003" s="51">
        <v>137413.65</v>
      </c>
      <c r="M5003" s="51">
        <v>139582.72</v>
      </c>
      <c r="N5003" s="51">
        <v>142502.44</v>
      </c>
      <c r="O5003" s="51">
        <v>144621.4</v>
      </c>
      <c r="P5003" s="51">
        <v>146098.1</v>
      </c>
      <c r="Q5003" s="51">
        <v>147772.82999999999</v>
      </c>
      <c r="R5003" s="51">
        <v>146233.85999999999</v>
      </c>
      <c r="S5003" s="51">
        <v>132909.60999999999</v>
      </c>
      <c r="T5003" s="51">
        <v>138283.76999999999</v>
      </c>
      <c r="U5003" s="51">
        <v>2020</v>
      </c>
    </row>
    <row r="5004" spans="1:21" ht="15.5">
      <c r="A5004" s="51">
        <v>273</v>
      </c>
      <c r="B5004" s="51" t="s">
        <v>1344</v>
      </c>
      <c r="C5004" s="51" t="s">
        <v>366</v>
      </c>
      <c r="D5004" s="51" t="str">
        <f t="shared" si="78"/>
        <v>NGDPRPPPPCMexico</v>
      </c>
      <c r="E5004" s="51" t="s">
        <v>194</v>
      </c>
      <c r="F5004" s="51" t="s">
        <v>363</v>
      </c>
      <c r="G5004" s="51" t="s">
        <v>367</v>
      </c>
      <c r="H5004" s="51" t="s">
        <v>368</v>
      </c>
      <c r="I5004" s="51" t="s">
        <v>333</v>
      </c>
      <c r="J5004" s="51" t="s">
        <v>365</v>
      </c>
      <c r="K5004" s="51">
        <v>18738.3</v>
      </c>
      <c r="L5004" s="51">
        <v>18748.61</v>
      </c>
      <c r="M5004" s="51">
        <v>19044.55</v>
      </c>
      <c r="N5004" s="51">
        <v>19442.919999999998</v>
      </c>
      <c r="O5004" s="51">
        <v>19732.02</v>
      </c>
      <c r="P5004" s="51">
        <v>19933.5</v>
      </c>
      <c r="Q5004" s="51">
        <v>20162</v>
      </c>
      <c r="R5004" s="51">
        <v>19952.03</v>
      </c>
      <c r="S5004" s="51">
        <v>18134.080000000002</v>
      </c>
      <c r="T5004" s="51">
        <v>18867.32</v>
      </c>
      <c r="U5004" s="51">
        <v>2020</v>
      </c>
    </row>
    <row r="5005" spans="1:21" ht="15.5">
      <c r="A5005" s="51">
        <v>273</v>
      </c>
      <c r="B5005" s="51" t="s">
        <v>1344</v>
      </c>
      <c r="C5005" s="51" t="s">
        <v>369</v>
      </c>
      <c r="D5005" s="51" t="str">
        <f t="shared" si="78"/>
        <v>NGDPPCMexico</v>
      </c>
      <c r="E5005" s="51" t="s">
        <v>194</v>
      </c>
      <c r="F5005" s="51" t="s">
        <v>370</v>
      </c>
      <c r="G5005" s="51" t="s">
        <v>371</v>
      </c>
      <c r="H5005" s="51" t="s">
        <v>342</v>
      </c>
      <c r="I5005" s="51" t="s">
        <v>333</v>
      </c>
      <c r="J5005" s="51" t="s">
        <v>372</v>
      </c>
      <c r="K5005" s="51">
        <v>135268.85999999999</v>
      </c>
      <c r="L5005" s="51">
        <v>137413.65</v>
      </c>
      <c r="M5005" s="51">
        <v>145779.79999999999</v>
      </c>
      <c r="N5005" s="51">
        <v>153048.59</v>
      </c>
      <c r="O5005" s="51">
        <v>164030.72</v>
      </c>
      <c r="P5005" s="51">
        <v>176828.94</v>
      </c>
      <c r="Q5005" s="51">
        <v>187693.77</v>
      </c>
      <c r="R5005" s="51">
        <v>193106.81</v>
      </c>
      <c r="S5005" s="51">
        <v>180934.42</v>
      </c>
      <c r="T5005" s="51">
        <v>192112.23</v>
      </c>
      <c r="U5005" s="51">
        <v>2020</v>
      </c>
    </row>
    <row r="5006" spans="1:21" ht="15.5">
      <c r="A5006" s="51">
        <v>273</v>
      </c>
      <c r="B5006" s="51" t="s">
        <v>1344</v>
      </c>
      <c r="C5006" s="51" t="s">
        <v>373</v>
      </c>
      <c r="D5006" s="51" t="str">
        <f t="shared" si="78"/>
        <v>NGDPDPCMexico</v>
      </c>
      <c r="E5006" s="51" t="s">
        <v>194</v>
      </c>
      <c r="F5006" s="51" t="s">
        <v>370</v>
      </c>
      <c r="G5006" s="51" t="s">
        <v>374</v>
      </c>
      <c r="H5006" s="51" t="s">
        <v>352</v>
      </c>
      <c r="I5006" s="51" t="s">
        <v>333</v>
      </c>
      <c r="J5006" s="51" t="s">
        <v>372</v>
      </c>
      <c r="K5006" s="51">
        <v>10271.41</v>
      </c>
      <c r="L5006" s="51">
        <v>10758.98</v>
      </c>
      <c r="M5006" s="51">
        <v>10967.11</v>
      </c>
      <c r="N5006" s="51">
        <v>9657.1200000000008</v>
      </c>
      <c r="O5006" s="51">
        <v>8788.59</v>
      </c>
      <c r="P5006" s="51">
        <v>9342.92</v>
      </c>
      <c r="Q5006" s="51">
        <v>9753.19</v>
      </c>
      <c r="R5006" s="51">
        <v>10024.42</v>
      </c>
      <c r="S5006" s="51">
        <v>8421.19</v>
      </c>
      <c r="T5006" s="51">
        <v>9246.01</v>
      </c>
      <c r="U5006" s="51">
        <v>2020</v>
      </c>
    </row>
    <row r="5007" spans="1:21" ht="15.5">
      <c r="A5007" s="51">
        <v>273</v>
      </c>
      <c r="B5007" s="51" t="s">
        <v>1344</v>
      </c>
      <c r="C5007" s="51" t="s">
        <v>375</v>
      </c>
      <c r="D5007" s="51" t="str">
        <f t="shared" si="78"/>
        <v>PPPPCMexico</v>
      </c>
      <c r="E5007" s="51" t="s">
        <v>194</v>
      </c>
      <c r="F5007" s="51" t="s">
        <v>370</v>
      </c>
      <c r="G5007" s="51" t="s">
        <v>376</v>
      </c>
      <c r="H5007" s="51" t="s">
        <v>356</v>
      </c>
      <c r="I5007" s="51" t="s">
        <v>333</v>
      </c>
      <c r="J5007" s="51" t="s">
        <v>372</v>
      </c>
      <c r="K5007" s="51">
        <v>17212.61</v>
      </c>
      <c r="L5007" s="51">
        <v>17428.64</v>
      </c>
      <c r="M5007" s="51">
        <v>18119.830000000002</v>
      </c>
      <c r="N5007" s="51">
        <v>18382.240000000002</v>
      </c>
      <c r="O5007" s="51">
        <v>19422.13</v>
      </c>
      <c r="P5007" s="51">
        <v>19933.5</v>
      </c>
      <c r="Q5007" s="51">
        <v>20646.09</v>
      </c>
      <c r="R5007" s="51">
        <v>20795.810000000001</v>
      </c>
      <c r="S5007" s="51">
        <v>19130.099999999999</v>
      </c>
      <c r="T5007" s="51">
        <v>20266.32</v>
      </c>
      <c r="U5007" s="51">
        <v>2020</v>
      </c>
    </row>
    <row r="5008" spans="1:21" ht="15.5">
      <c r="A5008" s="51">
        <v>273</v>
      </c>
      <c r="B5008" s="51" t="s">
        <v>1344</v>
      </c>
      <c r="C5008" s="51" t="s">
        <v>377</v>
      </c>
      <c r="D5008" s="51" t="str">
        <f t="shared" si="78"/>
        <v>NGAP_NPGDPMexico</v>
      </c>
      <c r="E5008" s="51" t="s">
        <v>194</v>
      </c>
      <c r="F5008" s="51" t="s">
        <v>378</v>
      </c>
      <c r="G5008" s="51" t="s">
        <v>379</v>
      </c>
      <c r="H5008" s="51" t="s">
        <v>380</v>
      </c>
      <c r="I5008" s="51"/>
      <c r="J5008" s="51"/>
      <c r="K5008" s="51"/>
      <c r="L5008" s="51"/>
      <c r="M5008" s="51"/>
      <c r="N5008" s="51"/>
      <c r="O5008" s="51"/>
      <c r="P5008" s="51"/>
      <c r="Q5008" s="51"/>
      <c r="R5008" s="51"/>
      <c r="S5008" s="51"/>
      <c r="T5008" s="51"/>
      <c r="U5008" s="51"/>
    </row>
    <row r="5009" spans="1:21" ht="15.5">
      <c r="A5009" s="51">
        <v>273</v>
      </c>
      <c r="B5009" s="51" t="s">
        <v>1344</v>
      </c>
      <c r="C5009" s="51" t="s">
        <v>381</v>
      </c>
      <c r="D5009" s="51" t="str">
        <f t="shared" si="78"/>
        <v>PPPSHMexico</v>
      </c>
      <c r="E5009" s="51" t="s">
        <v>194</v>
      </c>
      <c r="F5009" s="51" t="s">
        <v>382</v>
      </c>
      <c r="G5009" s="51" t="s">
        <v>383</v>
      </c>
      <c r="H5009" s="51" t="s">
        <v>384</v>
      </c>
      <c r="I5009" s="51"/>
      <c r="J5009" s="51" t="s">
        <v>353</v>
      </c>
      <c r="K5009" s="51">
        <v>2.0099999999999998</v>
      </c>
      <c r="L5009" s="51">
        <v>1.9650000000000001</v>
      </c>
      <c r="M5009" s="51">
        <v>1.994</v>
      </c>
      <c r="N5009" s="51">
        <v>2.0049999999999999</v>
      </c>
      <c r="O5009" s="51">
        <v>2.0630000000000002</v>
      </c>
      <c r="P5009" s="51">
        <v>2.032</v>
      </c>
      <c r="Q5009" s="51">
        <v>2.0059999999999998</v>
      </c>
      <c r="R5009" s="51">
        <v>1.9530000000000001</v>
      </c>
      <c r="S5009" s="51">
        <v>1.857</v>
      </c>
      <c r="T5009" s="51">
        <v>1.841</v>
      </c>
      <c r="U5009" s="51">
        <v>2020</v>
      </c>
    </row>
    <row r="5010" spans="1:21" ht="15.5">
      <c r="A5010" s="51">
        <v>273</v>
      </c>
      <c r="B5010" s="51" t="s">
        <v>1344</v>
      </c>
      <c r="C5010" s="51" t="s">
        <v>385</v>
      </c>
      <c r="D5010" s="51" t="str">
        <f t="shared" si="78"/>
        <v>PPPEXMexico</v>
      </c>
      <c r="E5010" s="51" t="s">
        <v>194</v>
      </c>
      <c r="F5010" s="51" t="s">
        <v>386</v>
      </c>
      <c r="G5010" s="51" t="s">
        <v>387</v>
      </c>
      <c r="H5010" s="51" t="s">
        <v>388</v>
      </c>
      <c r="I5010" s="51"/>
      <c r="J5010" s="51" t="s">
        <v>353</v>
      </c>
      <c r="K5010" s="51">
        <v>7.859</v>
      </c>
      <c r="L5010" s="51">
        <v>7.8840000000000003</v>
      </c>
      <c r="M5010" s="51">
        <v>8.0449999999999999</v>
      </c>
      <c r="N5010" s="51">
        <v>8.3260000000000005</v>
      </c>
      <c r="O5010" s="51">
        <v>8.4459999999999997</v>
      </c>
      <c r="P5010" s="51">
        <v>8.8710000000000004</v>
      </c>
      <c r="Q5010" s="51">
        <v>9.0909999999999993</v>
      </c>
      <c r="R5010" s="51">
        <v>9.2859999999999996</v>
      </c>
      <c r="S5010" s="51">
        <v>9.4580000000000002</v>
      </c>
      <c r="T5010" s="51">
        <v>9.4789999999999992</v>
      </c>
      <c r="U5010" s="51">
        <v>2020</v>
      </c>
    </row>
    <row r="5011" spans="1:21" ht="15.5">
      <c r="A5011" s="51">
        <v>273</v>
      </c>
      <c r="B5011" s="51" t="s">
        <v>1344</v>
      </c>
      <c r="C5011" s="51" t="s">
        <v>389</v>
      </c>
      <c r="D5011" s="51" t="str">
        <f t="shared" si="78"/>
        <v>NID_NGDPMexico</v>
      </c>
      <c r="E5011" s="51" t="s">
        <v>194</v>
      </c>
      <c r="F5011" s="51" t="s">
        <v>390</v>
      </c>
      <c r="G5011" s="51" t="s">
        <v>391</v>
      </c>
      <c r="H5011" s="51" t="s">
        <v>392</v>
      </c>
      <c r="I5011" s="51"/>
      <c r="J5011" s="51" t="s">
        <v>1345</v>
      </c>
      <c r="K5011" s="51">
        <v>23.887</v>
      </c>
      <c r="L5011" s="51">
        <v>22.492999999999999</v>
      </c>
      <c r="M5011" s="51">
        <v>21.872</v>
      </c>
      <c r="N5011" s="51">
        <v>23.312999999999999</v>
      </c>
      <c r="O5011" s="51">
        <v>23.620999999999999</v>
      </c>
      <c r="P5011" s="51">
        <v>22.905000000000001</v>
      </c>
      <c r="Q5011" s="51">
        <v>22.73</v>
      </c>
      <c r="R5011" s="51">
        <v>21.088000000000001</v>
      </c>
      <c r="S5011" s="51">
        <v>19.314</v>
      </c>
      <c r="T5011" s="51">
        <v>20.876000000000001</v>
      </c>
      <c r="U5011" s="51">
        <v>2020</v>
      </c>
    </row>
    <row r="5012" spans="1:21" ht="15.5">
      <c r="A5012" s="51">
        <v>273</v>
      </c>
      <c r="B5012" s="51" t="s">
        <v>1344</v>
      </c>
      <c r="C5012" s="51" t="s">
        <v>393</v>
      </c>
      <c r="D5012" s="51" t="str">
        <f t="shared" si="78"/>
        <v>NGSD_NGDPMexico</v>
      </c>
      <c r="E5012" s="51" t="s">
        <v>194</v>
      </c>
      <c r="F5012" s="51" t="s">
        <v>394</v>
      </c>
      <c r="G5012" s="51" t="s">
        <v>395</v>
      </c>
      <c r="H5012" s="51" t="s">
        <v>392</v>
      </c>
      <c r="I5012" s="51"/>
      <c r="J5012" s="51" t="s">
        <v>1345</v>
      </c>
      <c r="K5012" s="51">
        <v>22.335000000000001</v>
      </c>
      <c r="L5012" s="51">
        <v>20.02</v>
      </c>
      <c r="M5012" s="51">
        <v>19.937999999999999</v>
      </c>
      <c r="N5012" s="51">
        <v>20.663</v>
      </c>
      <c r="O5012" s="51">
        <v>21.363</v>
      </c>
      <c r="P5012" s="51">
        <v>21.141999999999999</v>
      </c>
      <c r="Q5012" s="51">
        <v>20.657</v>
      </c>
      <c r="R5012" s="51">
        <v>20.754000000000001</v>
      </c>
      <c r="S5012" s="51">
        <v>21.798999999999999</v>
      </c>
      <c r="T5012" s="51">
        <v>22.710999999999999</v>
      </c>
      <c r="U5012" s="51">
        <v>2020</v>
      </c>
    </row>
    <row r="5013" spans="1:21" ht="15.5">
      <c r="A5013" s="51">
        <v>273</v>
      </c>
      <c r="B5013" s="51" t="s">
        <v>1344</v>
      </c>
      <c r="C5013" s="51" t="s">
        <v>396</v>
      </c>
      <c r="D5013" s="51" t="str">
        <f t="shared" si="78"/>
        <v>PCPIMexico</v>
      </c>
      <c r="E5013" s="51" t="s">
        <v>194</v>
      </c>
      <c r="F5013" s="51" t="s">
        <v>397</v>
      </c>
      <c r="G5013" s="51" t="s">
        <v>398</v>
      </c>
      <c r="H5013" s="51" t="s">
        <v>360</v>
      </c>
      <c r="I5013" s="51"/>
      <c r="J5013" s="51" t="s">
        <v>1346</v>
      </c>
      <c r="K5013" s="51">
        <v>79.031000000000006</v>
      </c>
      <c r="L5013" s="51">
        <v>82.037999999999997</v>
      </c>
      <c r="M5013" s="51">
        <v>85.334999999999994</v>
      </c>
      <c r="N5013" s="51">
        <v>87.655000000000001</v>
      </c>
      <c r="O5013" s="51">
        <v>90.126999999999995</v>
      </c>
      <c r="P5013" s="51">
        <v>95.572999999999993</v>
      </c>
      <c r="Q5013" s="51">
        <v>100.254</v>
      </c>
      <c r="R5013" s="51">
        <v>103.899</v>
      </c>
      <c r="S5013" s="51">
        <v>107.43</v>
      </c>
      <c r="T5013" s="51">
        <v>111.242</v>
      </c>
      <c r="U5013" s="51">
        <v>2020</v>
      </c>
    </row>
    <row r="5014" spans="1:21" ht="15.5">
      <c r="A5014" s="51">
        <v>273</v>
      </c>
      <c r="B5014" s="51" t="s">
        <v>1344</v>
      </c>
      <c r="C5014" s="51" t="s">
        <v>400</v>
      </c>
      <c r="D5014" s="51" t="str">
        <f t="shared" si="78"/>
        <v>PCPIPCHMexico</v>
      </c>
      <c r="E5014" s="51" t="s">
        <v>194</v>
      </c>
      <c r="F5014" s="51" t="s">
        <v>397</v>
      </c>
      <c r="G5014" s="51" t="s">
        <v>401</v>
      </c>
      <c r="H5014" s="51" t="s">
        <v>347</v>
      </c>
      <c r="I5014" s="51"/>
      <c r="J5014" s="51" t="s">
        <v>402</v>
      </c>
      <c r="K5014" s="51">
        <v>4.1120000000000001</v>
      </c>
      <c r="L5014" s="51">
        <v>3.8039999999999998</v>
      </c>
      <c r="M5014" s="51">
        <v>4.0190000000000001</v>
      </c>
      <c r="N5014" s="51">
        <v>2.7189999999999999</v>
      </c>
      <c r="O5014" s="51">
        <v>2.82</v>
      </c>
      <c r="P5014" s="51">
        <v>6.0419999999999998</v>
      </c>
      <c r="Q5014" s="51">
        <v>4.8979999999999997</v>
      </c>
      <c r="R5014" s="51">
        <v>3.6360000000000001</v>
      </c>
      <c r="S5014" s="51">
        <v>3.399</v>
      </c>
      <c r="T5014" s="51">
        <v>3.5489999999999999</v>
      </c>
      <c r="U5014" s="51">
        <v>2020</v>
      </c>
    </row>
    <row r="5015" spans="1:21" ht="15.5">
      <c r="A5015" s="51">
        <v>273</v>
      </c>
      <c r="B5015" s="51" t="s">
        <v>1344</v>
      </c>
      <c r="C5015" s="51" t="s">
        <v>403</v>
      </c>
      <c r="D5015" s="51" t="str">
        <f t="shared" si="78"/>
        <v>PCPIEMexico</v>
      </c>
      <c r="E5015" s="51" t="s">
        <v>194</v>
      </c>
      <c r="F5015" s="51" t="s">
        <v>404</v>
      </c>
      <c r="G5015" s="51" t="s">
        <v>405</v>
      </c>
      <c r="H5015" s="51" t="s">
        <v>360</v>
      </c>
      <c r="I5015" s="51"/>
      <c r="J5015" s="51" t="s">
        <v>1346</v>
      </c>
      <c r="K5015" s="51">
        <v>80.567999999999998</v>
      </c>
      <c r="L5015" s="51">
        <v>83.77</v>
      </c>
      <c r="M5015" s="51">
        <v>87.188999999999993</v>
      </c>
      <c r="N5015" s="51">
        <v>89.046999999999997</v>
      </c>
      <c r="O5015" s="51">
        <v>92.039000000000001</v>
      </c>
      <c r="P5015" s="51">
        <v>98.272999999999996</v>
      </c>
      <c r="Q5015" s="51">
        <v>103.02</v>
      </c>
      <c r="R5015" s="51">
        <v>105.934</v>
      </c>
      <c r="S5015" s="51">
        <v>109.271</v>
      </c>
      <c r="T5015" s="51">
        <v>113.01300000000001</v>
      </c>
      <c r="U5015" s="51">
        <v>2020</v>
      </c>
    </row>
    <row r="5016" spans="1:21" ht="15.5">
      <c r="A5016" s="51">
        <v>273</v>
      </c>
      <c r="B5016" s="51" t="s">
        <v>1344</v>
      </c>
      <c r="C5016" s="51" t="s">
        <v>406</v>
      </c>
      <c r="D5016" s="51" t="str">
        <f t="shared" si="78"/>
        <v>PCPIEPCHMexico</v>
      </c>
      <c r="E5016" s="51" t="s">
        <v>194</v>
      </c>
      <c r="F5016" s="51" t="s">
        <v>404</v>
      </c>
      <c r="G5016" s="51" t="s">
        <v>407</v>
      </c>
      <c r="H5016" s="51" t="s">
        <v>347</v>
      </c>
      <c r="I5016" s="51"/>
      <c r="J5016" s="51" t="s">
        <v>408</v>
      </c>
      <c r="K5016" s="51">
        <v>3.5680000000000001</v>
      </c>
      <c r="L5016" s="51">
        <v>3.9740000000000002</v>
      </c>
      <c r="M5016" s="51">
        <v>4.0810000000000004</v>
      </c>
      <c r="N5016" s="51">
        <v>2.1309999999999998</v>
      </c>
      <c r="O5016" s="51">
        <v>3.36</v>
      </c>
      <c r="P5016" s="51">
        <v>6.7729999999999997</v>
      </c>
      <c r="Q5016" s="51">
        <v>4.8310000000000004</v>
      </c>
      <c r="R5016" s="51">
        <v>2.8290000000000002</v>
      </c>
      <c r="S5016" s="51">
        <v>3.15</v>
      </c>
      <c r="T5016" s="51">
        <v>3.4249999999999998</v>
      </c>
      <c r="U5016" s="51">
        <v>2020</v>
      </c>
    </row>
    <row r="5017" spans="1:21" ht="15.5">
      <c r="A5017" s="51">
        <v>273</v>
      </c>
      <c r="B5017" s="51" t="s">
        <v>1344</v>
      </c>
      <c r="C5017" s="51" t="s">
        <v>409</v>
      </c>
      <c r="D5017" s="51" t="str">
        <f t="shared" si="78"/>
        <v>FLIBOR6Mexico</v>
      </c>
      <c r="E5017" s="51" t="s">
        <v>194</v>
      </c>
      <c r="F5017" s="51" t="s">
        <v>410</v>
      </c>
      <c r="G5017" s="51"/>
      <c r="H5017" s="51" t="s">
        <v>384</v>
      </c>
      <c r="I5017" s="51"/>
      <c r="J5017" s="51"/>
      <c r="K5017" s="51"/>
      <c r="L5017" s="51"/>
      <c r="M5017" s="51"/>
      <c r="N5017" s="51"/>
      <c r="O5017" s="51"/>
      <c r="P5017" s="51"/>
      <c r="Q5017" s="51"/>
      <c r="R5017" s="51"/>
      <c r="S5017" s="51"/>
      <c r="T5017" s="51"/>
      <c r="U5017" s="51"/>
    </row>
    <row r="5018" spans="1:21" ht="15.5">
      <c r="A5018" s="51">
        <v>273</v>
      </c>
      <c r="B5018" s="51" t="s">
        <v>1344</v>
      </c>
      <c r="C5018" s="51" t="s">
        <v>411</v>
      </c>
      <c r="D5018" s="51" t="str">
        <f t="shared" si="78"/>
        <v>TM_RPCHMexico</v>
      </c>
      <c r="E5018" s="51" t="s">
        <v>194</v>
      </c>
      <c r="F5018" s="51" t="s">
        <v>412</v>
      </c>
      <c r="G5018" s="51" t="s">
        <v>413</v>
      </c>
      <c r="H5018" s="51" t="s">
        <v>347</v>
      </c>
      <c r="I5018" s="51"/>
      <c r="J5018" s="51" t="s">
        <v>1347</v>
      </c>
      <c r="K5018" s="51">
        <v>5.4169999999999998</v>
      </c>
      <c r="L5018" s="51">
        <v>2.1179999999999999</v>
      </c>
      <c r="M5018" s="51">
        <v>5.9210000000000003</v>
      </c>
      <c r="N5018" s="51">
        <v>5.9219999999999997</v>
      </c>
      <c r="O5018" s="51">
        <v>2.8530000000000002</v>
      </c>
      <c r="P5018" s="51">
        <v>6.36</v>
      </c>
      <c r="Q5018" s="51">
        <v>6.43</v>
      </c>
      <c r="R5018" s="51">
        <v>-0.72799999999999998</v>
      </c>
      <c r="S5018" s="51">
        <v>-15.503</v>
      </c>
      <c r="T5018" s="51">
        <v>12.596</v>
      </c>
      <c r="U5018" s="51">
        <v>2020</v>
      </c>
    </row>
    <row r="5019" spans="1:21" ht="15.5">
      <c r="A5019" s="51">
        <v>273</v>
      </c>
      <c r="B5019" s="51" t="s">
        <v>1344</v>
      </c>
      <c r="C5019" s="51" t="s">
        <v>415</v>
      </c>
      <c r="D5019" s="51" t="str">
        <f t="shared" si="78"/>
        <v>TMG_RPCHMexico</v>
      </c>
      <c r="E5019" s="51" t="s">
        <v>194</v>
      </c>
      <c r="F5019" s="51" t="s">
        <v>416</v>
      </c>
      <c r="G5019" s="51" t="s">
        <v>417</v>
      </c>
      <c r="H5019" s="51" t="s">
        <v>347</v>
      </c>
      <c r="I5019" s="51"/>
      <c r="J5019" s="51" t="s">
        <v>1347</v>
      </c>
      <c r="K5019" s="51">
        <v>5.6420000000000003</v>
      </c>
      <c r="L5019" s="51">
        <v>2.097</v>
      </c>
      <c r="M5019" s="51">
        <v>6.23</v>
      </c>
      <c r="N5019" s="51">
        <v>6.21</v>
      </c>
      <c r="O5019" s="51">
        <v>2.9409999999999998</v>
      </c>
      <c r="P5019" s="51">
        <v>6.149</v>
      </c>
      <c r="Q5019" s="51">
        <v>6.3250000000000002</v>
      </c>
      <c r="R5019" s="51">
        <v>-0.748</v>
      </c>
      <c r="S5019" s="51">
        <v>-14.638999999999999</v>
      </c>
      <c r="T5019" s="51">
        <v>12.73</v>
      </c>
      <c r="U5019" s="51">
        <v>2020</v>
      </c>
    </row>
    <row r="5020" spans="1:21" ht="15.5">
      <c r="A5020" s="51">
        <v>273</v>
      </c>
      <c r="B5020" s="51" t="s">
        <v>1344</v>
      </c>
      <c r="C5020" s="51" t="s">
        <v>418</v>
      </c>
      <c r="D5020" s="51" t="str">
        <f t="shared" si="78"/>
        <v>TX_RPCHMexico</v>
      </c>
      <c r="E5020" s="51" t="s">
        <v>194</v>
      </c>
      <c r="F5020" s="51" t="s">
        <v>419</v>
      </c>
      <c r="G5020" s="51" t="s">
        <v>420</v>
      </c>
      <c r="H5020" s="51" t="s">
        <v>347</v>
      </c>
      <c r="I5020" s="51"/>
      <c r="J5020" s="51" t="s">
        <v>1347</v>
      </c>
      <c r="K5020" s="51">
        <v>6.5250000000000004</v>
      </c>
      <c r="L5020" s="51">
        <v>1.371</v>
      </c>
      <c r="M5020" s="51">
        <v>6.9820000000000002</v>
      </c>
      <c r="N5020" s="51">
        <v>8.4139999999999997</v>
      </c>
      <c r="O5020" s="51">
        <v>3.5819999999999999</v>
      </c>
      <c r="P5020" s="51">
        <v>4.1619999999999999</v>
      </c>
      <c r="Q5020" s="51">
        <v>6.0039999999999996</v>
      </c>
      <c r="R5020" s="51">
        <v>1.4770000000000001</v>
      </c>
      <c r="S5020" s="51">
        <v>-7.8650000000000002</v>
      </c>
      <c r="T5020" s="51">
        <v>10.618</v>
      </c>
      <c r="U5020" s="51">
        <v>2020</v>
      </c>
    </row>
    <row r="5021" spans="1:21" ht="15.5">
      <c r="A5021" s="51">
        <v>273</v>
      </c>
      <c r="B5021" s="51" t="s">
        <v>1344</v>
      </c>
      <c r="C5021" s="51" t="s">
        <v>421</v>
      </c>
      <c r="D5021" s="51" t="str">
        <f t="shared" si="78"/>
        <v>TXG_RPCHMexico</v>
      </c>
      <c r="E5021" s="51" t="s">
        <v>194</v>
      </c>
      <c r="F5021" s="51" t="s">
        <v>422</v>
      </c>
      <c r="G5021" s="51" t="s">
        <v>423</v>
      </c>
      <c r="H5021" s="51" t="s">
        <v>347</v>
      </c>
      <c r="I5021" s="51"/>
      <c r="J5021" s="51" t="s">
        <v>1347</v>
      </c>
      <c r="K5021" s="51">
        <v>6.585</v>
      </c>
      <c r="L5021" s="51">
        <v>1.246</v>
      </c>
      <c r="M5021" s="51">
        <v>6.53</v>
      </c>
      <c r="N5021" s="51">
        <v>7.5679999999999996</v>
      </c>
      <c r="O5021" s="51">
        <v>2.5449999999999999</v>
      </c>
      <c r="P5021" s="51">
        <v>3.835</v>
      </c>
      <c r="Q5021" s="51">
        <v>6.3310000000000004</v>
      </c>
      <c r="R5021" s="51">
        <v>1.2130000000000001</v>
      </c>
      <c r="S5021" s="51">
        <v>-6.06</v>
      </c>
      <c r="T5021" s="51">
        <v>10.845000000000001</v>
      </c>
      <c r="U5021" s="51">
        <v>2020</v>
      </c>
    </row>
    <row r="5022" spans="1:21" ht="15.5">
      <c r="A5022" s="51">
        <v>273</v>
      </c>
      <c r="B5022" s="51" t="s">
        <v>1344</v>
      </c>
      <c r="C5022" s="51" t="s">
        <v>424</v>
      </c>
      <c r="D5022" s="51" t="str">
        <f t="shared" si="78"/>
        <v>LURMexico</v>
      </c>
      <c r="E5022" s="51" t="s">
        <v>194</v>
      </c>
      <c r="F5022" s="51" t="s">
        <v>425</v>
      </c>
      <c r="G5022" s="51" t="s">
        <v>426</v>
      </c>
      <c r="H5022" s="51" t="s">
        <v>427</v>
      </c>
      <c r="I5022" s="51"/>
      <c r="J5022" s="51" t="s">
        <v>1348</v>
      </c>
      <c r="K5022" s="51">
        <v>4.891</v>
      </c>
      <c r="L5022" s="51">
        <v>4.9029999999999996</v>
      </c>
      <c r="M5022" s="51">
        <v>4.8230000000000004</v>
      </c>
      <c r="N5022" s="51">
        <v>4.351</v>
      </c>
      <c r="O5022" s="51">
        <v>3.8839999999999999</v>
      </c>
      <c r="P5022" s="51">
        <v>3.423</v>
      </c>
      <c r="Q5022" s="51">
        <v>3.3359999999999999</v>
      </c>
      <c r="R5022" s="51">
        <v>3.4969999999999999</v>
      </c>
      <c r="S5022" s="51">
        <v>4.42</v>
      </c>
      <c r="T5022" s="51">
        <v>3.6</v>
      </c>
      <c r="U5022" s="51">
        <v>2020</v>
      </c>
    </row>
    <row r="5023" spans="1:21" ht="15.5">
      <c r="A5023" s="51">
        <v>273</v>
      </c>
      <c r="B5023" s="51" t="s">
        <v>1344</v>
      </c>
      <c r="C5023" s="51" t="s">
        <v>428</v>
      </c>
      <c r="D5023" s="51" t="str">
        <f t="shared" si="78"/>
        <v>LEMexico</v>
      </c>
      <c r="E5023" s="51" t="s">
        <v>194</v>
      </c>
      <c r="F5023" s="51" t="s">
        <v>429</v>
      </c>
      <c r="G5023" s="51" t="s">
        <v>430</v>
      </c>
      <c r="H5023" s="51" t="s">
        <v>431</v>
      </c>
      <c r="I5023" s="51" t="s">
        <v>432</v>
      </c>
      <c r="J5023" s="51"/>
      <c r="K5023" s="51"/>
      <c r="L5023" s="51"/>
      <c r="M5023" s="51"/>
      <c r="N5023" s="51"/>
      <c r="O5023" s="51"/>
      <c r="P5023" s="51"/>
      <c r="Q5023" s="51"/>
      <c r="R5023" s="51"/>
      <c r="S5023" s="51"/>
      <c r="T5023" s="51"/>
      <c r="U5023" s="51"/>
    </row>
    <row r="5024" spans="1:21" ht="15.5">
      <c r="A5024" s="51">
        <v>273</v>
      </c>
      <c r="B5024" s="51" t="s">
        <v>1344</v>
      </c>
      <c r="C5024" s="51" t="s">
        <v>433</v>
      </c>
      <c r="D5024" s="51" t="str">
        <f t="shared" si="78"/>
        <v>LPMexico</v>
      </c>
      <c r="E5024" s="51" t="s">
        <v>194</v>
      </c>
      <c r="F5024" s="51" t="s">
        <v>434</v>
      </c>
      <c r="G5024" s="51" t="s">
        <v>435</v>
      </c>
      <c r="H5024" s="51" t="s">
        <v>431</v>
      </c>
      <c r="I5024" s="51" t="s">
        <v>432</v>
      </c>
      <c r="J5024" s="51" t="s">
        <v>1349</v>
      </c>
      <c r="K5024" s="51">
        <v>116.93600000000001</v>
      </c>
      <c r="L5024" s="51">
        <v>118.45399999999999</v>
      </c>
      <c r="M5024" s="51">
        <v>119.93600000000001</v>
      </c>
      <c r="N5024" s="51">
        <v>121.348</v>
      </c>
      <c r="O5024" s="51">
        <v>122.715</v>
      </c>
      <c r="P5024" s="51">
        <v>124.042</v>
      </c>
      <c r="Q5024" s="51">
        <v>125.328</v>
      </c>
      <c r="R5024" s="51">
        <v>126.578</v>
      </c>
      <c r="S5024" s="51">
        <v>127.792</v>
      </c>
      <c r="T5024" s="51">
        <v>128.97200000000001</v>
      </c>
      <c r="U5024" s="51">
        <v>2020</v>
      </c>
    </row>
    <row r="5025" spans="1:21" ht="15.5">
      <c r="A5025" s="51">
        <v>273</v>
      </c>
      <c r="B5025" s="51" t="s">
        <v>1344</v>
      </c>
      <c r="C5025" s="51" t="s">
        <v>437</v>
      </c>
      <c r="D5025" s="51" t="str">
        <f t="shared" si="78"/>
        <v>GGRMexico</v>
      </c>
      <c r="E5025" s="51" t="s">
        <v>194</v>
      </c>
      <c r="F5025" s="51" t="s">
        <v>438</v>
      </c>
      <c r="G5025" s="51" t="s">
        <v>439</v>
      </c>
      <c r="H5025" s="51" t="s">
        <v>342</v>
      </c>
      <c r="I5025" s="51" t="s">
        <v>343</v>
      </c>
      <c r="J5025" s="51" t="s">
        <v>1350</v>
      </c>
      <c r="K5025" s="51">
        <v>3873.39</v>
      </c>
      <c r="L5025" s="51">
        <v>3917.98</v>
      </c>
      <c r="M5025" s="51">
        <v>4095.14</v>
      </c>
      <c r="N5025" s="51">
        <v>4364.62</v>
      </c>
      <c r="O5025" s="51">
        <v>4949.13</v>
      </c>
      <c r="P5025" s="51">
        <v>5405.11</v>
      </c>
      <c r="Q5025" s="51">
        <v>5519.81</v>
      </c>
      <c r="R5025" s="51">
        <v>5777.27</v>
      </c>
      <c r="S5025" s="51">
        <v>5677.8</v>
      </c>
      <c r="T5025" s="51">
        <v>5782.64</v>
      </c>
      <c r="U5025" s="51">
        <v>2020</v>
      </c>
    </row>
    <row r="5026" spans="1:21" ht="15.5">
      <c r="A5026" s="51">
        <v>273</v>
      </c>
      <c r="B5026" s="51" t="s">
        <v>1344</v>
      </c>
      <c r="C5026" s="51" t="s">
        <v>441</v>
      </c>
      <c r="D5026" s="51" t="str">
        <f t="shared" si="78"/>
        <v>GGR_NGDPMexico</v>
      </c>
      <c r="E5026" s="51" t="s">
        <v>194</v>
      </c>
      <c r="F5026" s="51" t="s">
        <v>438</v>
      </c>
      <c r="G5026" s="51" t="s">
        <v>439</v>
      </c>
      <c r="H5026" s="51" t="s">
        <v>392</v>
      </c>
      <c r="I5026" s="51"/>
      <c r="J5026" s="51" t="s">
        <v>442</v>
      </c>
      <c r="K5026" s="51">
        <v>24.488</v>
      </c>
      <c r="L5026" s="51">
        <v>24.07</v>
      </c>
      <c r="M5026" s="51">
        <v>23.422000000000001</v>
      </c>
      <c r="N5026" s="51">
        <v>23.501000000000001</v>
      </c>
      <c r="O5026" s="51">
        <v>24.587</v>
      </c>
      <c r="P5026" s="51">
        <v>24.641999999999999</v>
      </c>
      <c r="Q5026" s="51">
        <v>23.465</v>
      </c>
      <c r="R5026" s="51">
        <v>23.635999999999999</v>
      </c>
      <c r="S5026" s="51">
        <v>24.556000000000001</v>
      </c>
      <c r="T5026" s="51">
        <v>23.338999999999999</v>
      </c>
      <c r="U5026" s="51">
        <v>2020</v>
      </c>
    </row>
    <row r="5027" spans="1:21" ht="15.5">
      <c r="A5027" s="51">
        <v>273</v>
      </c>
      <c r="B5027" s="51" t="s">
        <v>1344</v>
      </c>
      <c r="C5027" s="51" t="s">
        <v>443</v>
      </c>
      <c r="D5027" s="51" t="str">
        <f t="shared" si="78"/>
        <v>GGXMexico</v>
      </c>
      <c r="E5027" s="51" t="s">
        <v>194</v>
      </c>
      <c r="F5027" s="51" t="s">
        <v>444</v>
      </c>
      <c r="G5027" s="51" t="s">
        <v>445</v>
      </c>
      <c r="H5027" s="51" t="s">
        <v>342</v>
      </c>
      <c r="I5027" s="51" t="s">
        <v>343</v>
      </c>
      <c r="J5027" s="51" t="s">
        <v>1350</v>
      </c>
      <c r="K5027" s="51">
        <v>4462.8100000000004</v>
      </c>
      <c r="L5027" s="51">
        <v>4521.38</v>
      </c>
      <c r="M5027" s="51">
        <v>4887.99</v>
      </c>
      <c r="N5027" s="51">
        <v>5106.62</v>
      </c>
      <c r="O5027" s="51">
        <v>5505.76</v>
      </c>
      <c r="P5027" s="51">
        <v>5638.15</v>
      </c>
      <c r="Q5027" s="51">
        <v>6036.85</v>
      </c>
      <c r="R5027" s="51">
        <v>6346.53</v>
      </c>
      <c r="S5027" s="51">
        <v>6732.69</v>
      </c>
      <c r="T5027" s="51">
        <v>6625.06</v>
      </c>
      <c r="U5027" s="51">
        <v>2020</v>
      </c>
    </row>
    <row r="5028" spans="1:21" ht="15.5">
      <c r="A5028" s="51">
        <v>273</v>
      </c>
      <c r="B5028" s="51" t="s">
        <v>1344</v>
      </c>
      <c r="C5028" s="51" t="s">
        <v>446</v>
      </c>
      <c r="D5028" s="51" t="str">
        <f t="shared" si="78"/>
        <v>GGX_NGDPMexico</v>
      </c>
      <c r="E5028" s="51" t="s">
        <v>194</v>
      </c>
      <c r="F5028" s="51" t="s">
        <v>444</v>
      </c>
      <c r="G5028" s="51" t="s">
        <v>445</v>
      </c>
      <c r="H5028" s="51" t="s">
        <v>392</v>
      </c>
      <c r="I5028" s="51"/>
      <c r="J5028" s="51" t="s">
        <v>447</v>
      </c>
      <c r="K5028" s="51">
        <v>28.213999999999999</v>
      </c>
      <c r="L5028" s="51">
        <v>27.777000000000001</v>
      </c>
      <c r="M5028" s="51">
        <v>27.956</v>
      </c>
      <c r="N5028" s="51">
        <v>27.495999999999999</v>
      </c>
      <c r="O5028" s="51">
        <v>27.352</v>
      </c>
      <c r="P5028" s="51">
        <v>25.704999999999998</v>
      </c>
      <c r="Q5028" s="51">
        <v>25.663</v>
      </c>
      <c r="R5028" s="51">
        <v>25.965</v>
      </c>
      <c r="S5028" s="51">
        <v>29.117999999999999</v>
      </c>
      <c r="T5028" s="51">
        <v>26.739000000000001</v>
      </c>
      <c r="U5028" s="51">
        <v>2020</v>
      </c>
    </row>
    <row r="5029" spans="1:21" ht="15.5">
      <c r="A5029" s="51">
        <v>273</v>
      </c>
      <c r="B5029" s="51" t="s">
        <v>1344</v>
      </c>
      <c r="C5029" s="51" t="s">
        <v>448</v>
      </c>
      <c r="D5029" s="51" t="str">
        <f t="shared" si="78"/>
        <v>GGXCNLMexico</v>
      </c>
      <c r="E5029" s="51" t="s">
        <v>194</v>
      </c>
      <c r="F5029" s="51" t="s">
        <v>449</v>
      </c>
      <c r="G5029" s="51" t="s">
        <v>450</v>
      </c>
      <c r="H5029" s="51" t="s">
        <v>342</v>
      </c>
      <c r="I5029" s="51" t="s">
        <v>343</v>
      </c>
      <c r="J5029" s="51" t="s">
        <v>1350</v>
      </c>
      <c r="K5029" s="51">
        <v>-589.42200000000003</v>
      </c>
      <c r="L5029" s="51">
        <v>-603.404</v>
      </c>
      <c r="M5029" s="51">
        <v>-792.85</v>
      </c>
      <c r="N5029" s="51">
        <v>-741.99199999999996</v>
      </c>
      <c r="O5029" s="51">
        <v>-556.62800000000004</v>
      </c>
      <c r="P5029" s="51">
        <v>-233.035</v>
      </c>
      <c r="Q5029" s="51">
        <v>-517.03899999999999</v>
      </c>
      <c r="R5029" s="51">
        <v>-569.25699999999995</v>
      </c>
      <c r="S5029" s="51">
        <v>-1054.8900000000001</v>
      </c>
      <c r="T5029" s="51">
        <v>-842.42399999999998</v>
      </c>
      <c r="U5029" s="51">
        <v>2020</v>
      </c>
    </row>
    <row r="5030" spans="1:21" ht="15.5">
      <c r="A5030" s="51">
        <v>273</v>
      </c>
      <c r="B5030" s="51" t="s">
        <v>1344</v>
      </c>
      <c r="C5030" s="51" t="s">
        <v>451</v>
      </c>
      <c r="D5030" s="51" t="str">
        <f t="shared" si="78"/>
        <v>GGXCNL_NGDPMexico</v>
      </c>
      <c r="E5030" s="51" t="s">
        <v>194</v>
      </c>
      <c r="F5030" s="51" t="s">
        <v>449</v>
      </c>
      <c r="G5030" s="51" t="s">
        <v>450</v>
      </c>
      <c r="H5030" s="51" t="s">
        <v>392</v>
      </c>
      <c r="I5030" s="51"/>
      <c r="J5030" s="51" t="s">
        <v>452</v>
      </c>
      <c r="K5030" s="51">
        <v>-3.726</v>
      </c>
      <c r="L5030" s="51">
        <v>-3.7069999999999999</v>
      </c>
      <c r="M5030" s="51">
        <v>-4.5350000000000001</v>
      </c>
      <c r="N5030" s="51">
        <v>-3.9950000000000001</v>
      </c>
      <c r="O5030" s="51">
        <v>-2.7650000000000001</v>
      </c>
      <c r="P5030" s="51">
        <v>-1.0620000000000001</v>
      </c>
      <c r="Q5030" s="51">
        <v>-2.198</v>
      </c>
      <c r="R5030" s="51">
        <v>-2.3290000000000002</v>
      </c>
      <c r="S5030" s="51">
        <v>-4.5620000000000003</v>
      </c>
      <c r="T5030" s="51">
        <v>-3.4</v>
      </c>
      <c r="U5030" s="51">
        <v>2020</v>
      </c>
    </row>
    <row r="5031" spans="1:21" ht="15.5">
      <c r="A5031" s="51">
        <v>273</v>
      </c>
      <c r="B5031" s="51" t="s">
        <v>1344</v>
      </c>
      <c r="C5031" s="51" t="s">
        <v>453</v>
      </c>
      <c r="D5031" s="51" t="str">
        <f t="shared" si="78"/>
        <v>GGSBMexico</v>
      </c>
      <c r="E5031" s="51" t="s">
        <v>194</v>
      </c>
      <c r="F5031" s="51" t="s">
        <v>454</v>
      </c>
      <c r="G5031" s="51" t="s">
        <v>455</v>
      </c>
      <c r="H5031" s="51" t="s">
        <v>342</v>
      </c>
      <c r="I5031" s="51" t="s">
        <v>343</v>
      </c>
      <c r="J5031" s="51" t="s">
        <v>1350</v>
      </c>
      <c r="K5031" s="51">
        <v>-706.16899999999998</v>
      </c>
      <c r="L5031" s="51">
        <v>-676.11300000000006</v>
      </c>
      <c r="M5031" s="51">
        <v>-820.45100000000002</v>
      </c>
      <c r="N5031" s="51">
        <v>-815.96299999999997</v>
      </c>
      <c r="O5031" s="51">
        <v>-783.62</v>
      </c>
      <c r="P5031" s="51">
        <v>-536.14800000000002</v>
      </c>
      <c r="Q5031" s="51">
        <v>-579.71100000000001</v>
      </c>
      <c r="R5031" s="51">
        <v>-579.65800000000002</v>
      </c>
      <c r="S5031" s="51">
        <v>-693.32100000000003</v>
      </c>
      <c r="T5031" s="51">
        <v>-723.82899999999995</v>
      </c>
      <c r="U5031" s="51">
        <v>2020</v>
      </c>
    </row>
    <row r="5032" spans="1:21" ht="15.5">
      <c r="A5032" s="51">
        <v>273</v>
      </c>
      <c r="B5032" s="51" t="s">
        <v>1344</v>
      </c>
      <c r="C5032" s="51" t="s">
        <v>456</v>
      </c>
      <c r="D5032" s="51" t="str">
        <f t="shared" si="78"/>
        <v>GGSB_NPGDPMexico</v>
      </c>
      <c r="E5032" s="51" t="s">
        <v>194</v>
      </c>
      <c r="F5032" s="51" t="s">
        <v>454</v>
      </c>
      <c r="G5032" s="51" t="s">
        <v>455</v>
      </c>
      <c r="H5032" s="51" t="s">
        <v>380</v>
      </c>
      <c r="I5032" s="51"/>
      <c r="J5032" s="51" t="s">
        <v>505</v>
      </c>
      <c r="K5032" s="51">
        <v>-4.5049999999999999</v>
      </c>
      <c r="L5032" s="51">
        <v>-4.1390000000000002</v>
      </c>
      <c r="M5032" s="51">
        <v>-4.68</v>
      </c>
      <c r="N5032" s="51">
        <v>-4.4080000000000004</v>
      </c>
      <c r="O5032" s="51">
        <v>-3.9089999999999998</v>
      </c>
      <c r="P5032" s="51">
        <v>-2.4550000000000001</v>
      </c>
      <c r="Q5032" s="51">
        <v>-2.484</v>
      </c>
      <c r="R5032" s="51">
        <v>-2.351</v>
      </c>
      <c r="S5032" s="51">
        <v>-2.8330000000000002</v>
      </c>
      <c r="T5032" s="51">
        <v>-2.8109999999999999</v>
      </c>
      <c r="U5032" s="51">
        <v>2020</v>
      </c>
    </row>
    <row r="5033" spans="1:21" ht="15.5">
      <c r="A5033" s="51">
        <v>273</v>
      </c>
      <c r="B5033" s="51" t="s">
        <v>1344</v>
      </c>
      <c r="C5033" s="51" t="s">
        <v>457</v>
      </c>
      <c r="D5033" s="51" t="str">
        <f t="shared" si="78"/>
        <v>GGXONLBMexico</v>
      </c>
      <c r="E5033" s="51" t="s">
        <v>194</v>
      </c>
      <c r="F5033" s="51" t="s">
        <v>458</v>
      </c>
      <c r="G5033" s="51" t="s">
        <v>459</v>
      </c>
      <c r="H5033" s="51" t="s">
        <v>342</v>
      </c>
      <c r="I5033" s="51" t="s">
        <v>343</v>
      </c>
      <c r="J5033" s="51" t="s">
        <v>1350</v>
      </c>
      <c r="K5033" s="51">
        <v>-145.191</v>
      </c>
      <c r="L5033" s="51">
        <v>-154.54599999999999</v>
      </c>
      <c r="M5033" s="51">
        <v>-305.45499999999998</v>
      </c>
      <c r="N5033" s="51">
        <v>-224.291</v>
      </c>
      <c r="O5033" s="51">
        <v>70.875</v>
      </c>
      <c r="P5033" s="51">
        <v>573.72799999999995</v>
      </c>
      <c r="Q5033" s="51">
        <v>371.39499999999998</v>
      </c>
      <c r="R5033" s="51">
        <v>343.37200000000001</v>
      </c>
      <c r="S5033" s="51">
        <v>-138.197</v>
      </c>
      <c r="T5033" s="51">
        <v>55.752000000000002</v>
      </c>
      <c r="U5033" s="51">
        <v>2020</v>
      </c>
    </row>
    <row r="5034" spans="1:21" ht="15.5">
      <c r="A5034" s="51">
        <v>273</v>
      </c>
      <c r="B5034" s="51" t="s">
        <v>1344</v>
      </c>
      <c r="C5034" s="51" t="s">
        <v>460</v>
      </c>
      <c r="D5034" s="51" t="str">
        <f t="shared" si="78"/>
        <v>GGXONLB_NGDPMexico</v>
      </c>
      <c r="E5034" s="51" t="s">
        <v>194</v>
      </c>
      <c r="F5034" s="51" t="s">
        <v>458</v>
      </c>
      <c r="G5034" s="51" t="s">
        <v>459</v>
      </c>
      <c r="H5034" s="51" t="s">
        <v>392</v>
      </c>
      <c r="I5034" s="51"/>
      <c r="J5034" s="51" t="s">
        <v>461</v>
      </c>
      <c r="K5034" s="51">
        <v>-0.91800000000000004</v>
      </c>
      <c r="L5034" s="51">
        <v>-0.94899999999999995</v>
      </c>
      <c r="M5034" s="51">
        <v>-1.7470000000000001</v>
      </c>
      <c r="N5034" s="51">
        <v>-1.208</v>
      </c>
      <c r="O5034" s="51">
        <v>0.35199999999999998</v>
      </c>
      <c r="P5034" s="51">
        <v>2.6160000000000001</v>
      </c>
      <c r="Q5034" s="51">
        <v>1.579</v>
      </c>
      <c r="R5034" s="51">
        <v>1.405</v>
      </c>
      <c r="S5034" s="51">
        <v>-0.59799999999999998</v>
      </c>
      <c r="T5034" s="51">
        <v>0.22500000000000001</v>
      </c>
      <c r="U5034" s="51">
        <v>2020</v>
      </c>
    </row>
    <row r="5035" spans="1:21" ht="15.5">
      <c r="A5035" s="51">
        <v>273</v>
      </c>
      <c r="B5035" s="51" t="s">
        <v>1344</v>
      </c>
      <c r="C5035" s="51" t="s">
        <v>462</v>
      </c>
      <c r="D5035" s="51" t="str">
        <f t="shared" si="78"/>
        <v>GGXWDNMexico</v>
      </c>
      <c r="E5035" s="51" t="s">
        <v>194</v>
      </c>
      <c r="F5035" s="51" t="s">
        <v>463</v>
      </c>
      <c r="G5035" s="51" t="s">
        <v>464</v>
      </c>
      <c r="H5035" s="51" t="s">
        <v>342</v>
      </c>
      <c r="I5035" s="51" t="s">
        <v>343</v>
      </c>
      <c r="J5035" s="51" t="s">
        <v>1350</v>
      </c>
      <c r="K5035" s="51">
        <v>5890.85</v>
      </c>
      <c r="L5035" s="51">
        <v>6504.31</v>
      </c>
      <c r="M5035" s="51">
        <v>7451.83</v>
      </c>
      <c r="N5035" s="51">
        <v>8633.2199999999993</v>
      </c>
      <c r="O5035" s="51">
        <v>9797.44</v>
      </c>
      <c r="P5035" s="51">
        <v>10031.83</v>
      </c>
      <c r="Q5035" s="51">
        <v>10551.72</v>
      </c>
      <c r="R5035" s="51">
        <v>10870.04</v>
      </c>
      <c r="S5035" s="51">
        <v>12085.8</v>
      </c>
      <c r="T5035" s="51">
        <v>12938.08</v>
      </c>
      <c r="U5035" s="51">
        <v>2020</v>
      </c>
    </row>
    <row r="5036" spans="1:21" ht="15.5">
      <c r="A5036" s="51">
        <v>273</v>
      </c>
      <c r="B5036" s="51" t="s">
        <v>1344</v>
      </c>
      <c r="C5036" s="51" t="s">
        <v>465</v>
      </c>
      <c r="D5036" s="51" t="str">
        <f t="shared" si="78"/>
        <v>GGXWDN_NGDPMexico</v>
      </c>
      <c r="E5036" s="51" t="s">
        <v>194</v>
      </c>
      <c r="F5036" s="51" t="s">
        <v>463</v>
      </c>
      <c r="G5036" s="51" t="s">
        <v>464</v>
      </c>
      <c r="H5036" s="51" t="s">
        <v>392</v>
      </c>
      <c r="I5036" s="51"/>
      <c r="J5036" s="51" t="s">
        <v>487</v>
      </c>
      <c r="K5036" s="51">
        <v>37.241999999999997</v>
      </c>
      <c r="L5036" s="51">
        <v>39.96</v>
      </c>
      <c r="M5036" s="51">
        <v>42.62</v>
      </c>
      <c r="N5036" s="51">
        <v>46.484999999999999</v>
      </c>
      <c r="O5036" s="51">
        <v>48.673000000000002</v>
      </c>
      <c r="P5036" s="51">
        <v>45.735999999999997</v>
      </c>
      <c r="Q5036" s="51">
        <v>44.856999999999999</v>
      </c>
      <c r="R5036" s="51">
        <v>44.470999999999997</v>
      </c>
      <c r="S5036" s="51">
        <v>52.27</v>
      </c>
      <c r="T5036" s="51">
        <v>52.218000000000004</v>
      </c>
      <c r="U5036" s="51">
        <v>2020</v>
      </c>
    </row>
    <row r="5037" spans="1:21" ht="15.5">
      <c r="A5037" s="51">
        <v>273</v>
      </c>
      <c r="B5037" s="51" t="s">
        <v>1344</v>
      </c>
      <c r="C5037" s="51" t="s">
        <v>466</v>
      </c>
      <c r="D5037" s="51" t="str">
        <f t="shared" si="78"/>
        <v>GGXWDGMexico</v>
      </c>
      <c r="E5037" s="51" t="s">
        <v>194</v>
      </c>
      <c r="F5037" s="51" t="s">
        <v>467</v>
      </c>
      <c r="G5037" s="51" t="s">
        <v>468</v>
      </c>
      <c r="H5037" s="51" t="s">
        <v>342</v>
      </c>
      <c r="I5037" s="51" t="s">
        <v>343</v>
      </c>
      <c r="J5037" s="51" t="s">
        <v>1350</v>
      </c>
      <c r="K5037" s="51">
        <v>6746.29</v>
      </c>
      <c r="L5037" s="51">
        <v>7471.03</v>
      </c>
      <c r="M5037" s="51">
        <v>8541.5300000000007</v>
      </c>
      <c r="N5037" s="51">
        <v>9801.39</v>
      </c>
      <c r="O5037" s="51">
        <v>11418.02</v>
      </c>
      <c r="P5037" s="51">
        <v>11836.28</v>
      </c>
      <c r="Q5037" s="51">
        <v>12610.62</v>
      </c>
      <c r="R5037" s="51">
        <v>13028.31</v>
      </c>
      <c r="S5037" s="51">
        <v>14009.46</v>
      </c>
      <c r="T5037" s="51">
        <v>14999.46</v>
      </c>
      <c r="U5037" s="51">
        <v>2020</v>
      </c>
    </row>
    <row r="5038" spans="1:21" ht="15.5">
      <c r="A5038" s="51">
        <v>273</v>
      </c>
      <c r="B5038" s="51" t="s">
        <v>1344</v>
      </c>
      <c r="C5038" s="51" t="s">
        <v>469</v>
      </c>
      <c r="D5038" s="51" t="str">
        <f t="shared" si="78"/>
        <v>GGXWDG_NGDPMexico</v>
      </c>
      <c r="E5038" s="51" t="s">
        <v>194</v>
      </c>
      <c r="F5038" s="51" t="s">
        <v>467</v>
      </c>
      <c r="G5038" s="51" t="s">
        <v>468</v>
      </c>
      <c r="H5038" s="51" t="s">
        <v>392</v>
      </c>
      <c r="I5038" s="51"/>
      <c r="J5038" s="51" t="s">
        <v>470</v>
      </c>
      <c r="K5038" s="51">
        <v>42.65</v>
      </c>
      <c r="L5038" s="51">
        <v>45.899000000000001</v>
      </c>
      <c r="M5038" s="51">
        <v>48.853000000000002</v>
      </c>
      <c r="N5038" s="51">
        <v>52.774999999999999</v>
      </c>
      <c r="O5038" s="51">
        <v>56.723999999999997</v>
      </c>
      <c r="P5038" s="51">
        <v>53.963000000000001</v>
      </c>
      <c r="Q5038" s="51">
        <v>53.609000000000002</v>
      </c>
      <c r="R5038" s="51">
        <v>53.301000000000002</v>
      </c>
      <c r="S5038" s="51">
        <v>60.588999999999999</v>
      </c>
      <c r="T5038" s="51">
        <v>60.536999999999999</v>
      </c>
      <c r="U5038" s="51">
        <v>2020</v>
      </c>
    </row>
    <row r="5039" spans="1:21" ht="15.5">
      <c r="A5039" s="51">
        <v>273</v>
      </c>
      <c r="B5039" s="51" t="s">
        <v>1344</v>
      </c>
      <c r="C5039" s="51" t="s">
        <v>471</v>
      </c>
      <c r="D5039" s="51" t="str">
        <f t="shared" si="78"/>
        <v>NGDP_FYMexico</v>
      </c>
      <c r="E5039" s="51" t="s">
        <v>194</v>
      </c>
      <c r="F5039" s="51" t="s">
        <v>472</v>
      </c>
      <c r="G5039" s="51" t="s">
        <v>473</v>
      </c>
      <c r="H5039" s="51" t="s">
        <v>342</v>
      </c>
      <c r="I5039" s="51" t="s">
        <v>343</v>
      </c>
      <c r="J5039" s="51" t="s">
        <v>1350</v>
      </c>
      <c r="K5039" s="51">
        <v>15817.76</v>
      </c>
      <c r="L5039" s="51">
        <v>16277.19</v>
      </c>
      <c r="M5039" s="51">
        <v>17484.310000000001</v>
      </c>
      <c r="N5039" s="51">
        <v>18572.11</v>
      </c>
      <c r="O5039" s="51">
        <v>20129.060000000001</v>
      </c>
      <c r="P5039" s="51">
        <v>21934.17</v>
      </c>
      <c r="Q5039" s="51">
        <v>23523.25</v>
      </c>
      <c r="R5039" s="51">
        <v>24443.01</v>
      </c>
      <c r="S5039" s="51">
        <v>23122.02</v>
      </c>
      <c r="T5039" s="51">
        <v>24777.18</v>
      </c>
      <c r="U5039" s="51">
        <v>2020</v>
      </c>
    </row>
    <row r="5040" spans="1:21" ht="15.5">
      <c r="A5040" s="51">
        <v>273</v>
      </c>
      <c r="B5040" s="51" t="s">
        <v>1344</v>
      </c>
      <c r="C5040" s="51" t="s">
        <v>474</v>
      </c>
      <c r="D5040" s="51" t="str">
        <f t="shared" si="78"/>
        <v>BCAMexico</v>
      </c>
      <c r="E5040" s="51" t="s">
        <v>194</v>
      </c>
      <c r="F5040" s="51" t="s">
        <v>475</v>
      </c>
      <c r="G5040" s="51" t="s">
        <v>476</v>
      </c>
      <c r="H5040" s="51" t="s">
        <v>352</v>
      </c>
      <c r="I5040" s="51" t="s">
        <v>343</v>
      </c>
      <c r="J5040" s="51" t="s">
        <v>1351</v>
      </c>
      <c r="K5040" s="51">
        <v>-18.637</v>
      </c>
      <c r="L5040" s="51">
        <v>-31.516999999999999</v>
      </c>
      <c r="M5040" s="51">
        <v>-25.428000000000001</v>
      </c>
      <c r="N5040" s="51">
        <v>-31.058</v>
      </c>
      <c r="O5040" s="51">
        <v>-24.353000000000002</v>
      </c>
      <c r="P5040" s="51">
        <v>-20.434000000000001</v>
      </c>
      <c r="Q5040" s="51">
        <v>-25.338999999999999</v>
      </c>
      <c r="R5040" s="51">
        <v>-4.2389999999999999</v>
      </c>
      <c r="S5040" s="51">
        <v>26.57</v>
      </c>
      <c r="T5040" s="51">
        <v>21.681999999999999</v>
      </c>
      <c r="U5040" s="51">
        <v>2019</v>
      </c>
    </row>
    <row r="5041" spans="1:21" ht="15.5">
      <c r="A5041" s="51">
        <v>273</v>
      </c>
      <c r="B5041" s="51" t="s">
        <v>1344</v>
      </c>
      <c r="C5041" s="51" t="s">
        <v>478</v>
      </c>
      <c r="D5041" s="51" t="str">
        <f t="shared" si="78"/>
        <v>BCA_NGDPDMexico</v>
      </c>
      <c r="E5041" s="51" t="s">
        <v>194</v>
      </c>
      <c r="F5041" s="51" t="s">
        <v>475</v>
      </c>
      <c r="G5041" s="51" t="s">
        <v>476</v>
      </c>
      <c r="H5041" s="51" t="s">
        <v>392</v>
      </c>
      <c r="I5041" s="51"/>
      <c r="J5041" s="51" t="s">
        <v>479</v>
      </c>
      <c r="K5041" s="51">
        <v>-1.552</v>
      </c>
      <c r="L5041" s="51">
        <v>-2.4729999999999999</v>
      </c>
      <c r="M5041" s="51">
        <v>-1.9330000000000001</v>
      </c>
      <c r="N5041" s="51">
        <v>-2.65</v>
      </c>
      <c r="O5041" s="51">
        <v>-2.258</v>
      </c>
      <c r="P5041" s="51">
        <v>-1.7629999999999999</v>
      </c>
      <c r="Q5041" s="51">
        <v>-2.073</v>
      </c>
      <c r="R5041" s="51">
        <v>-0.33400000000000002</v>
      </c>
      <c r="S5041" s="51">
        <v>2.4689999999999999</v>
      </c>
      <c r="T5041" s="51">
        <v>1.8180000000000001</v>
      </c>
      <c r="U5041" s="51">
        <v>2019</v>
      </c>
    </row>
    <row r="5042" spans="1:21" ht="15.5">
      <c r="A5042" s="51">
        <v>868</v>
      </c>
      <c r="B5042" s="51" t="s">
        <v>1352</v>
      </c>
      <c r="C5042" s="51" t="s">
        <v>338</v>
      </c>
      <c r="D5042" s="51" t="str">
        <f t="shared" si="78"/>
        <v>NGDP_RMicronesia</v>
      </c>
      <c r="E5042" s="51" t="s">
        <v>1353</v>
      </c>
      <c r="F5042" s="51" t="s">
        <v>340</v>
      </c>
      <c r="G5042" s="51" t="s">
        <v>341</v>
      </c>
      <c r="H5042" s="51" t="s">
        <v>342</v>
      </c>
      <c r="I5042" s="51" t="s">
        <v>343</v>
      </c>
      <c r="J5042" s="51" t="s">
        <v>1354</v>
      </c>
      <c r="K5042" s="51">
        <v>0.246</v>
      </c>
      <c r="L5042" s="51">
        <v>0.23699999999999999</v>
      </c>
      <c r="M5042" s="51">
        <v>0.23100000000000001</v>
      </c>
      <c r="N5042" s="51">
        <v>0.24199999999999999</v>
      </c>
      <c r="O5042" s="51">
        <v>0.24399999999999999</v>
      </c>
      <c r="P5042" s="51">
        <v>0.251</v>
      </c>
      <c r="Q5042" s="51">
        <v>0.251</v>
      </c>
      <c r="R5042" s="51">
        <v>0.254</v>
      </c>
      <c r="S5042" s="51">
        <v>0.25</v>
      </c>
      <c r="T5042" s="51">
        <v>0.24099999999999999</v>
      </c>
      <c r="U5042" s="51">
        <v>2018</v>
      </c>
    </row>
    <row r="5043" spans="1:21" ht="15.5">
      <c r="A5043" s="51">
        <v>868</v>
      </c>
      <c r="B5043" s="51" t="s">
        <v>1352</v>
      </c>
      <c r="C5043" s="51" t="s">
        <v>345</v>
      </c>
      <c r="D5043" s="51" t="str">
        <f t="shared" si="78"/>
        <v>NGDP_RPCHMicronesia</v>
      </c>
      <c r="E5043" s="51" t="s">
        <v>1353</v>
      </c>
      <c r="F5043" s="51" t="s">
        <v>340</v>
      </c>
      <c r="G5043" s="51" t="s">
        <v>346</v>
      </c>
      <c r="H5043" s="51" t="s">
        <v>347</v>
      </c>
      <c r="I5043" s="51"/>
      <c r="J5043" s="51" t="s">
        <v>348</v>
      </c>
      <c r="K5043" s="51">
        <v>-1.867</v>
      </c>
      <c r="L5043" s="51">
        <v>-3.68</v>
      </c>
      <c r="M5043" s="51">
        <v>-2.306</v>
      </c>
      <c r="N5043" s="51">
        <v>4.6219999999999999</v>
      </c>
      <c r="O5043" s="51">
        <v>0.9</v>
      </c>
      <c r="P5043" s="51">
        <v>2.6819999999999999</v>
      </c>
      <c r="Q5043" s="51">
        <v>0.21199999999999999</v>
      </c>
      <c r="R5043" s="51">
        <v>1.2</v>
      </c>
      <c r="S5043" s="51">
        <v>-1.639</v>
      </c>
      <c r="T5043" s="51">
        <v>-3.71</v>
      </c>
      <c r="U5043" s="51">
        <v>2018</v>
      </c>
    </row>
    <row r="5044" spans="1:21" ht="15.5">
      <c r="A5044" s="51">
        <v>868</v>
      </c>
      <c r="B5044" s="51" t="s">
        <v>1352</v>
      </c>
      <c r="C5044" s="51" t="s">
        <v>349</v>
      </c>
      <c r="D5044" s="51" t="str">
        <f t="shared" si="78"/>
        <v>NGDPMicronesia</v>
      </c>
      <c r="E5044" s="51" t="s">
        <v>1353</v>
      </c>
      <c r="F5044" s="51" t="s">
        <v>155</v>
      </c>
      <c r="G5044" s="51" t="s">
        <v>350</v>
      </c>
      <c r="H5044" s="51" t="s">
        <v>342</v>
      </c>
      <c r="I5044" s="51" t="s">
        <v>343</v>
      </c>
      <c r="J5044" s="51" t="s">
        <v>1354</v>
      </c>
      <c r="K5044" s="51">
        <v>0.32700000000000001</v>
      </c>
      <c r="L5044" s="51">
        <v>0.317</v>
      </c>
      <c r="M5044" s="51">
        <v>0.31900000000000001</v>
      </c>
      <c r="N5044" s="51">
        <v>0.316</v>
      </c>
      <c r="O5044" s="51">
        <v>0.33200000000000002</v>
      </c>
      <c r="P5044" s="51">
        <v>0.36699999999999999</v>
      </c>
      <c r="Q5044" s="51">
        <v>0.40200000000000002</v>
      </c>
      <c r="R5044" s="51">
        <v>0.41299999999999998</v>
      </c>
      <c r="S5044" s="51">
        <v>0.40799999999999997</v>
      </c>
      <c r="T5044" s="51">
        <v>0.40100000000000002</v>
      </c>
      <c r="U5044" s="51">
        <v>2018</v>
      </c>
    </row>
    <row r="5045" spans="1:21" ht="15.5">
      <c r="A5045" s="51">
        <v>868</v>
      </c>
      <c r="B5045" s="51" t="s">
        <v>1352</v>
      </c>
      <c r="C5045" s="51" t="s">
        <v>157</v>
      </c>
      <c r="D5045" s="51" t="str">
        <f t="shared" si="78"/>
        <v>NGDPDMicronesia</v>
      </c>
      <c r="E5045" s="51" t="s">
        <v>1353</v>
      </c>
      <c r="F5045" s="51" t="s">
        <v>155</v>
      </c>
      <c r="G5045" s="51" t="s">
        <v>351</v>
      </c>
      <c r="H5045" s="51" t="s">
        <v>352</v>
      </c>
      <c r="I5045" s="51" t="s">
        <v>343</v>
      </c>
      <c r="J5045" s="51" t="s">
        <v>353</v>
      </c>
      <c r="K5045" s="51">
        <v>0.32700000000000001</v>
      </c>
      <c r="L5045" s="51">
        <v>0.317</v>
      </c>
      <c r="M5045" s="51">
        <v>0.31900000000000001</v>
      </c>
      <c r="N5045" s="51">
        <v>0.316</v>
      </c>
      <c r="O5045" s="51">
        <v>0.33200000000000002</v>
      </c>
      <c r="P5045" s="51">
        <v>0.36699999999999999</v>
      </c>
      <c r="Q5045" s="51">
        <v>0.40200000000000002</v>
      </c>
      <c r="R5045" s="51">
        <v>0.41299999999999998</v>
      </c>
      <c r="S5045" s="51">
        <v>0.40799999999999997</v>
      </c>
      <c r="T5045" s="51">
        <v>0.40100000000000002</v>
      </c>
      <c r="U5045" s="51">
        <v>2018</v>
      </c>
    </row>
    <row r="5046" spans="1:21" ht="15.5">
      <c r="A5046" s="51">
        <v>868</v>
      </c>
      <c r="B5046" s="51" t="s">
        <v>1352</v>
      </c>
      <c r="C5046" s="51" t="s">
        <v>354</v>
      </c>
      <c r="D5046" s="51" t="str">
        <f t="shared" si="78"/>
        <v>PPPGDPMicronesia</v>
      </c>
      <c r="E5046" s="51" t="s">
        <v>1353</v>
      </c>
      <c r="F5046" s="51" t="s">
        <v>155</v>
      </c>
      <c r="G5046" s="51" t="s">
        <v>355</v>
      </c>
      <c r="H5046" s="51" t="s">
        <v>356</v>
      </c>
      <c r="I5046" s="51" t="s">
        <v>343</v>
      </c>
      <c r="J5046" s="51" t="s">
        <v>353</v>
      </c>
      <c r="K5046" s="51">
        <v>0.312</v>
      </c>
      <c r="L5046" s="51">
        <v>0.30599999999999999</v>
      </c>
      <c r="M5046" s="51">
        <v>0.30399999999999999</v>
      </c>
      <c r="N5046" s="51">
        <v>0.32100000000000001</v>
      </c>
      <c r="O5046" s="51">
        <v>0.32800000000000001</v>
      </c>
      <c r="P5046" s="51">
        <v>0.34300000000000003</v>
      </c>
      <c r="Q5046" s="51">
        <v>0.35199999999999998</v>
      </c>
      <c r="R5046" s="51">
        <v>0.36199999999999999</v>
      </c>
      <c r="S5046" s="51">
        <v>0.36099999999999999</v>
      </c>
      <c r="T5046" s="51">
        <v>0.35399999999999998</v>
      </c>
      <c r="U5046" s="51">
        <v>2018</v>
      </c>
    </row>
    <row r="5047" spans="1:21" ht="15.5">
      <c r="A5047" s="51">
        <v>868</v>
      </c>
      <c r="B5047" s="51" t="s">
        <v>1352</v>
      </c>
      <c r="C5047" s="51" t="s">
        <v>357</v>
      </c>
      <c r="D5047" s="51" t="str">
        <f t="shared" si="78"/>
        <v>NGDP_DMicronesia</v>
      </c>
      <c r="E5047" s="51" t="s">
        <v>1353</v>
      </c>
      <c r="F5047" s="51" t="s">
        <v>358</v>
      </c>
      <c r="G5047" s="51" t="s">
        <v>359</v>
      </c>
      <c r="H5047" s="51" t="s">
        <v>360</v>
      </c>
      <c r="I5047" s="51"/>
      <c r="J5047" s="51" t="s">
        <v>361</v>
      </c>
      <c r="K5047" s="51">
        <v>133.22300000000001</v>
      </c>
      <c r="L5047" s="51">
        <v>134.071</v>
      </c>
      <c r="M5047" s="51">
        <v>138.125</v>
      </c>
      <c r="N5047" s="51">
        <v>130.87299999999999</v>
      </c>
      <c r="O5047" s="51">
        <v>136.17099999999999</v>
      </c>
      <c r="P5047" s="51">
        <v>146.34399999999999</v>
      </c>
      <c r="Q5047" s="51">
        <v>160.08099999999999</v>
      </c>
      <c r="R5047" s="51">
        <v>162.49</v>
      </c>
      <c r="S5047" s="51">
        <v>163.27699999999999</v>
      </c>
      <c r="T5047" s="51">
        <v>166.43199999999999</v>
      </c>
      <c r="U5047" s="51">
        <v>2018</v>
      </c>
    </row>
    <row r="5048" spans="1:21" ht="15.5">
      <c r="A5048" s="51">
        <v>868</v>
      </c>
      <c r="B5048" s="51" t="s">
        <v>1352</v>
      </c>
      <c r="C5048" s="51" t="s">
        <v>362</v>
      </c>
      <c r="D5048" s="51" t="str">
        <f t="shared" si="78"/>
        <v>NGDPRPCMicronesia</v>
      </c>
      <c r="E5048" s="51" t="s">
        <v>1353</v>
      </c>
      <c r="F5048" s="51" t="s">
        <v>363</v>
      </c>
      <c r="G5048" s="51" t="s">
        <v>364</v>
      </c>
      <c r="H5048" s="51" t="s">
        <v>342</v>
      </c>
      <c r="I5048" s="51" t="s">
        <v>333</v>
      </c>
      <c r="J5048" s="51" t="s">
        <v>365</v>
      </c>
      <c r="K5048" s="51">
        <v>2380.1999999999998</v>
      </c>
      <c r="L5048" s="51">
        <v>2288.61</v>
      </c>
      <c r="M5048" s="51">
        <v>2231.9499999999998</v>
      </c>
      <c r="N5048" s="51">
        <v>2331.0500000000002</v>
      </c>
      <c r="O5048" s="51">
        <v>2347.94</v>
      </c>
      <c r="P5048" s="51">
        <v>2406.73</v>
      </c>
      <c r="Q5048" s="51">
        <v>2407.63</v>
      </c>
      <c r="R5048" s="51">
        <v>2432.2800000000002</v>
      </c>
      <c r="S5048" s="51">
        <v>2388.2600000000002</v>
      </c>
      <c r="T5048" s="51">
        <v>2295.67</v>
      </c>
      <c r="U5048" s="51">
        <v>2018</v>
      </c>
    </row>
    <row r="5049" spans="1:21" ht="15.5">
      <c r="A5049" s="51">
        <v>868</v>
      </c>
      <c r="B5049" s="51" t="s">
        <v>1352</v>
      </c>
      <c r="C5049" s="51" t="s">
        <v>366</v>
      </c>
      <c r="D5049" s="51" t="str">
        <f t="shared" si="78"/>
        <v>NGDPRPPPPCMicronesia</v>
      </c>
      <c r="E5049" s="51" t="s">
        <v>1353</v>
      </c>
      <c r="F5049" s="51" t="s">
        <v>363</v>
      </c>
      <c r="G5049" s="51" t="s">
        <v>367</v>
      </c>
      <c r="H5049" s="51" t="s">
        <v>368</v>
      </c>
      <c r="I5049" s="51" t="s">
        <v>333</v>
      </c>
      <c r="J5049" s="51" t="s">
        <v>365</v>
      </c>
      <c r="K5049" s="51">
        <v>3255.18</v>
      </c>
      <c r="L5049" s="51">
        <v>3129.92</v>
      </c>
      <c r="M5049" s="51">
        <v>3052.44</v>
      </c>
      <c r="N5049" s="51">
        <v>3187.96</v>
      </c>
      <c r="O5049" s="51">
        <v>3211.06</v>
      </c>
      <c r="P5049" s="51">
        <v>3291.46</v>
      </c>
      <c r="Q5049" s="51">
        <v>3292.68</v>
      </c>
      <c r="R5049" s="51">
        <v>3326.4</v>
      </c>
      <c r="S5049" s="51">
        <v>3266.2</v>
      </c>
      <c r="T5049" s="51">
        <v>3139.57</v>
      </c>
      <c r="U5049" s="51">
        <v>2018</v>
      </c>
    </row>
    <row r="5050" spans="1:21" ht="15.5">
      <c r="A5050" s="51">
        <v>868</v>
      </c>
      <c r="B5050" s="51" t="s">
        <v>1352</v>
      </c>
      <c r="C5050" s="51" t="s">
        <v>369</v>
      </c>
      <c r="D5050" s="51" t="str">
        <f t="shared" si="78"/>
        <v>NGDPPCMicronesia</v>
      </c>
      <c r="E5050" s="51" t="s">
        <v>1353</v>
      </c>
      <c r="F5050" s="51" t="s">
        <v>370</v>
      </c>
      <c r="G5050" s="51" t="s">
        <v>371</v>
      </c>
      <c r="H5050" s="51" t="s">
        <v>342</v>
      </c>
      <c r="I5050" s="51" t="s">
        <v>333</v>
      </c>
      <c r="J5050" s="51" t="s">
        <v>372</v>
      </c>
      <c r="K5050" s="51">
        <v>3170.96</v>
      </c>
      <c r="L5050" s="51">
        <v>3068.37</v>
      </c>
      <c r="M5050" s="51">
        <v>3082.9</v>
      </c>
      <c r="N5050" s="51">
        <v>3050.72</v>
      </c>
      <c r="O5050" s="51">
        <v>3197.21</v>
      </c>
      <c r="P5050" s="51">
        <v>3522.11</v>
      </c>
      <c r="Q5050" s="51">
        <v>3854.14</v>
      </c>
      <c r="R5050" s="51">
        <v>3952.22</v>
      </c>
      <c r="S5050" s="51">
        <v>3899.48</v>
      </c>
      <c r="T5050" s="51">
        <v>3820.72</v>
      </c>
      <c r="U5050" s="51">
        <v>2018</v>
      </c>
    </row>
    <row r="5051" spans="1:21" ht="15.5">
      <c r="A5051" s="51">
        <v>868</v>
      </c>
      <c r="B5051" s="51" t="s">
        <v>1352</v>
      </c>
      <c r="C5051" s="51" t="s">
        <v>373</v>
      </c>
      <c r="D5051" s="51" t="str">
        <f t="shared" si="78"/>
        <v>NGDPDPCMicronesia</v>
      </c>
      <c r="E5051" s="51" t="s">
        <v>1353</v>
      </c>
      <c r="F5051" s="51" t="s">
        <v>370</v>
      </c>
      <c r="G5051" s="51" t="s">
        <v>374</v>
      </c>
      <c r="H5051" s="51" t="s">
        <v>352</v>
      </c>
      <c r="I5051" s="51" t="s">
        <v>333</v>
      </c>
      <c r="J5051" s="51" t="s">
        <v>372</v>
      </c>
      <c r="K5051" s="51">
        <v>3170.96</v>
      </c>
      <c r="L5051" s="51">
        <v>3068.37</v>
      </c>
      <c r="M5051" s="51">
        <v>3082.9</v>
      </c>
      <c r="N5051" s="51">
        <v>3050.72</v>
      </c>
      <c r="O5051" s="51">
        <v>3197.21</v>
      </c>
      <c r="P5051" s="51">
        <v>3522.11</v>
      </c>
      <c r="Q5051" s="51">
        <v>3854.14</v>
      </c>
      <c r="R5051" s="51">
        <v>3952.22</v>
      </c>
      <c r="S5051" s="51">
        <v>3899.48</v>
      </c>
      <c r="T5051" s="51">
        <v>3820.72</v>
      </c>
      <c r="U5051" s="51">
        <v>2018</v>
      </c>
    </row>
    <row r="5052" spans="1:21" ht="15.5">
      <c r="A5052" s="51">
        <v>868</v>
      </c>
      <c r="B5052" s="51" t="s">
        <v>1352</v>
      </c>
      <c r="C5052" s="51" t="s">
        <v>375</v>
      </c>
      <c r="D5052" s="51" t="str">
        <f t="shared" si="78"/>
        <v>PPPPCMicronesia</v>
      </c>
      <c r="E5052" s="51" t="s">
        <v>1353</v>
      </c>
      <c r="F5052" s="51" t="s">
        <v>370</v>
      </c>
      <c r="G5052" s="51" t="s">
        <v>376</v>
      </c>
      <c r="H5052" s="51" t="s">
        <v>356</v>
      </c>
      <c r="I5052" s="51" t="s">
        <v>333</v>
      </c>
      <c r="J5052" s="51" t="s">
        <v>372</v>
      </c>
      <c r="K5052" s="51">
        <v>3022.18</v>
      </c>
      <c r="L5052" s="51">
        <v>2956.88</v>
      </c>
      <c r="M5052" s="51">
        <v>2937.04</v>
      </c>
      <c r="N5052" s="51">
        <v>3096.64</v>
      </c>
      <c r="O5052" s="51">
        <v>3151.81</v>
      </c>
      <c r="P5052" s="51">
        <v>3291.46</v>
      </c>
      <c r="Q5052" s="51">
        <v>3371.74</v>
      </c>
      <c r="R5052" s="51">
        <v>3467.08</v>
      </c>
      <c r="S5052" s="51">
        <v>3445.6</v>
      </c>
      <c r="T5052" s="51">
        <v>3372.36</v>
      </c>
      <c r="U5052" s="51">
        <v>2018</v>
      </c>
    </row>
    <row r="5053" spans="1:21" ht="15.5">
      <c r="A5053" s="51">
        <v>868</v>
      </c>
      <c r="B5053" s="51" t="s">
        <v>1352</v>
      </c>
      <c r="C5053" s="51" t="s">
        <v>377</v>
      </c>
      <c r="D5053" s="51" t="str">
        <f t="shared" si="78"/>
        <v>NGAP_NPGDPMicronesia</v>
      </c>
      <c r="E5053" s="51" t="s">
        <v>1353</v>
      </c>
      <c r="F5053" s="51" t="s">
        <v>378</v>
      </c>
      <c r="G5053" s="51" t="s">
        <v>379</v>
      </c>
      <c r="H5053" s="51" t="s">
        <v>380</v>
      </c>
      <c r="I5053" s="51"/>
      <c r="J5053" s="51"/>
      <c r="K5053" s="51"/>
      <c r="L5053" s="51"/>
      <c r="M5053" s="51"/>
      <c r="N5053" s="51"/>
      <c r="O5053" s="51"/>
      <c r="P5053" s="51"/>
      <c r="Q5053" s="51"/>
      <c r="R5053" s="51"/>
      <c r="S5053" s="51"/>
      <c r="T5053" s="51"/>
      <c r="U5053" s="51"/>
    </row>
    <row r="5054" spans="1:21" ht="15.5">
      <c r="A5054" s="51">
        <v>868</v>
      </c>
      <c r="B5054" s="51" t="s">
        <v>1352</v>
      </c>
      <c r="C5054" s="51" t="s">
        <v>381</v>
      </c>
      <c r="D5054" s="51" t="str">
        <f t="shared" si="78"/>
        <v>PPPSHMicronesia</v>
      </c>
      <c r="E5054" s="51" t="s">
        <v>1353</v>
      </c>
      <c r="F5054" s="51" t="s">
        <v>382</v>
      </c>
      <c r="G5054" s="51" t="s">
        <v>383</v>
      </c>
      <c r="H5054" s="51" t="s">
        <v>384</v>
      </c>
      <c r="I5054" s="51"/>
      <c r="J5054" s="51" t="s">
        <v>353</v>
      </c>
      <c r="K5054" s="51" t="s">
        <v>1171</v>
      </c>
      <c r="L5054" s="51" t="s">
        <v>1171</v>
      </c>
      <c r="M5054" s="51" t="s">
        <v>1171</v>
      </c>
      <c r="N5054" s="51" t="s">
        <v>1171</v>
      </c>
      <c r="O5054" s="51" t="s">
        <v>1171</v>
      </c>
      <c r="P5054" s="51" t="s">
        <v>1171</v>
      </c>
      <c r="Q5054" s="51" t="s">
        <v>1171</v>
      </c>
      <c r="R5054" s="51" t="s">
        <v>1171</v>
      </c>
      <c r="S5054" s="51" t="s">
        <v>1171</v>
      </c>
      <c r="T5054" s="51" t="s">
        <v>1171</v>
      </c>
      <c r="U5054" s="51">
        <v>2018</v>
      </c>
    </row>
    <row r="5055" spans="1:21" ht="15.5">
      <c r="A5055" s="51">
        <v>868</v>
      </c>
      <c r="B5055" s="51" t="s">
        <v>1352</v>
      </c>
      <c r="C5055" s="51" t="s">
        <v>385</v>
      </c>
      <c r="D5055" s="51" t="str">
        <f t="shared" si="78"/>
        <v>PPPEXMicronesia</v>
      </c>
      <c r="E5055" s="51" t="s">
        <v>1353</v>
      </c>
      <c r="F5055" s="51" t="s">
        <v>386</v>
      </c>
      <c r="G5055" s="51" t="s">
        <v>387</v>
      </c>
      <c r="H5055" s="51" t="s">
        <v>388</v>
      </c>
      <c r="I5055" s="51"/>
      <c r="J5055" s="51" t="s">
        <v>353</v>
      </c>
      <c r="K5055" s="51">
        <v>1.0489999999999999</v>
      </c>
      <c r="L5055" s="51">
        <v>1.038</v>
      </c>
      <c r="M5055" s="51">
        <v>1.05</v>
      </c>
      <c r="N5055" s="51">
        <v>0.98499999999999999</v>
      </c>
      <c r="O5055" s="51">
        <v>1.014</v>
      </c>
      <c r="P5055" s="51">
        <v>1.07</v>
      </c>
      <c r="Q5055" s="51">
        <v>1.143</v>
      </c>
      <c r="R5055" s="51">
        <v>1.1399999999999999</v>
      </c>
      <c r="S5055" s="51">
        <v>1.1319999999999999</v>
      </c>
      <c r="T5055" s="51">
        <v>1.133</v>
      </c>
      <c r="U5055" s="51">
        <v>2018</v>
      </c>
    </row>
    <row r="5056" spans="1:21" ht="15.5">
      <c r="A5056" s="51">
        <v>868</v>
      </c>
      <c r="B5056" s="51" t="s">
        <v>1352</v>
      </c>
      <c r="C5056" s="51" t="s">
        <v>389</v>
      </c>
      <c r="D5056" s="51" t="str">
        <f t="shared" si="78"/>
        <v>NID_NGDPMicronesia</v>
      </c>
      <c r="E5056" s="51" t="s">
        <v>1353</v>
      </c>
      <c r="F5056" s="51" t="s">
        <v>390</v>
      </c>
      <c r="G5056" s="51" t="s">
        <v>391</v>
      </c>
      <c r="H5056" s="51" t="s">
        <v>392</v>
      </c>
      <c r="I5056" s="51"/>
      <c r="J5056" s="51"/>
      <c r="K5056" s="51"/>
      <c r="L5056" s="51"/>
      <c r="M5056" s="51"/>
      <c r="N5056" s="51"/>
      <c r="O5056" s="51"/>
      <c r="P5056" s="51"/>
      <c r="Q5056" s="51"/>
      <c r="R5056" s="51"/>
      <c r="S5056" s="51"/>
      <c r="T5056" s="51"/>
      <c r="U5056" s="51"/>
    </row>
    <row r="5057" spans="1:21" ht="15.5">
      <c r="A5057" s="51">
        <v>868</v>
      </c>
      <c r="B5057" s="51" t="s">
        <v>1352</v>
      </c>
      <c r="C5057" s="51" t="s">
        <v>393</v>
      </c>
      <c r="D5057" s="51" t="str">
        <f t="shared" si="78"/>
        <v>NGSD_NGDPMicronesia</v>
      </c>
      <c r="E5057" s="51" t="s">
        <v>1353</v>
      </c>
      <c r="F5057" s="51" t="s">
        <v>394</v>
      </c>
      <c r="G5057" s="51" t="s">
        <v>395</v>
      </c>
      <c r="H5057" s="51" t="s">
        <v>392</v>
      </c>
      <c r="I5057" s="51"/>
      <c r="J5057" s="51"/>
      <c r="K5057" s="51"/>
      <c r="L5057" s="51"/>
      <c r="M5057" s="51"/>
      <c r="N5057" s="51"/>
      <c r="O5057" s="51"/>
      <c r="P5057" s="51"/>
      <c r="Q5057" s="51"/>
      <c r="R5057" s="51"/>
      <c r="S5057" s="51"/>
      <c r="T5057" s="51"/>
      <c r="U5057" s="51"/>
    </row>
    <row r="5058" spans="1:21" ht="15.5">
      <c r="A5058" s="51">
        <v>868</v>
      </c>
      <c r="B5058" s="51" t="s">
        <v>1352</v>
      </c>
      <c r="C5058" s="51" t="s">
        <v>396</v>
      </c>
      <c r="D5058" s="51" t="str">
        <f t="shared" si="78"/>
        <v>PCPIMicronesia</v>
      </c>
      <c r="E5058" s="51" t="s">
        <v>1353</v>
      </c>
      <c r="F5058" s="51" t="s">
        <v>397</v>
      </c>
      <c r="G5058" s="51" t="s">
        <v>398</v>
      </c>
      <c r="H5058" s="51" t="s">
        <v>360</v>
      </c>
      <c r="I5058" s="51"/>
      <c r="J5058" s="51" t="s">
        <v>1355</v>
      </c>
      <c r="K5058" s="51">
        <v>124.86</v>
      </c>
      <c r="L5058" s="51">
        <v>127.551</v>
      </c>
      <c r="M5058" s="51">
        <v>128.416</v>
      </c>
      <c r="N5058" s="51">
        <v>128.21299999999999</v>
      </c>
      <c r="O5058" s="51">
        <v>127.501</v>
      </c>
      <c r="P5058" s="51">
        <v>127.66200000000001</v>
      </c>
      <c r="Q5058" s="51">
        <v>129.50899999999999</v>
      </c>
      <c r="R5058" s="51">
        <v>131.459</v>
      </c>
      <c r="S5058" s="51">
        <v>132.095</v>
      </c>
      <c r="T5058" s="51">
        <v>134.648</v>
      </c>
      <c r="U5058" s="51">
        <v>2018</v>
      </c>
    </row>
    <row r="5059" spans="1:21" ht="15.5">
      <c r="A5059" s="51">
        <v>868</v>
      </c>
      <c r="B5059" s="51" t="s">
        <v>1352</v>
      </c>
      <c r="C5059" s="51" t="s">
        <v>400</v>
      </c>
      <c r="D5059" s="51" t="str">
        <f t="shared" ref="D5059:D5122" si="79">C5059&amp;E5059</f>
        <v>PCPIPCHMicronesia</v>
      </c>
      <c r="E5059" s="51" t="s">
        <v>1353</v>
      </c>
      <c r="F5059" s="51" t="s">
        <v>397</v>
      </c>
      <c r="G5059" s="51" t="s">
        <v>401</v>
      </c>
      <c r="H5059" s="51" t="s">
        <v>347</v>
      </c>
      <c r="I5059" s="51"/>
      <c r="J5059" s="51" t="s">
        <v>402</v>
      </c>
      <c r="K5059" s="51">
        <v>6.274</v>
      </c>
      <c r="L5059" s="51">
        <v>2.1539999999999999</v>
      </c>
      <c r="M5059" s="51">
        <v>0.67900000000000005</v>
      </c>
      <c r="N5059" s="51">
        <v>-0.158</v>
      </c>
      <c r="O5059" s="51">
        <v>-0.55600000000000005</v>
      </c>
      <c r="P5059" s="51">
        <v>0.126</v>
      </c>
      <c r="Q5059" s="51">
        <v>1.4470000000000001</v>
      </c>
      <c r="R5059" s="51">
        <v>1.5049999999999999</v>
      </c>
      <c r="S5059" s="51">
        <v>0.48399999999999999</v>
      </c>
      <c r="T5059" s="51">
        <v>1.9319999999999999</v>
      </c>
      <c r="U5059" s="51">
        <v>2018</v>
      </c>
    </row>
    <row r="5060" spans="1:21" ht="15.5">
      <c r="A5060" s="51">
        <v>868</v>
      </c>
      <c r="B5060" s="51" t="s">
        <v>1352</v>
      </c>
      <c r="C5060" s="51" t="s">
        <v>403</v>
      </c>
      <c r="D5060" s="51" t="str">
        <f t="shared" si="79"/>
        <v>PCPIEMicronesia</v>
      </c>
      <c r="E5060" s="51" t="s">
        <v>1353</v>
      </c>
      <c r="F5060" s="51" t="s">
        <v>404</v>
      </c>
      <c r="G5060" s="51" t="s">
        <v>405</v>
      </c>
      <c r="H5060" s="51" t="s">
        <v>360</v>
      </c>
      <c r="I5060" s="51"/>
      <c r="J5060" s="51" t="s">
        <v>1355</v>
      </c>
      <c r="K5060" s="51">
        <v>126.828</v>
      </c>
      <c r="L5060" s="51">
        <v>128.048</v>
      </c>
      <c r="M5060" s="51">
        <v>128.90100000000001</v>
      </c>
      <c r="N5060" s="51">
        <v>128.04400000000001</v>
      </c>
      <c r="O5060" s="51">
        <v>127.096</v>
      </c>
      <c r="P5060" s="51">
        <v>127.256</v>
      </c>
      <c r="Q5060" s="51">
        <v>129.09700000000001</v>
      </c>
      <c r="R5060" s="51">
        <v>131.041</v>
      </c>
      <c r="S5060" s="51">
        <v>131.67500000000001</v>
      </c>
      <c r="T5060" s="51">
        <v>134.21899999999999</v>
      </c>
      <c r="U5060" s="51">
        <v>2018</v>
      </c>
    </row>
    <row r="5061" spans="1:21" ht="15.5">
      <c r="A5061" s="51">
        <v>868</v>
      </c>
      <c r="B5061" s="51" t="s">
        <v>1352</v>
      </c>
      <c r="C5061" s="51" t="s">
        <v>406</v>
      </c>
      <c r="D5061" s="51" t="str">
        <f t="shared" si="79"/>
        <v>PCPIEPCHMicronesia</v>
      </c>
      <c r="E5061" s="51" t="s">
        <v>1353</v>
      </c>
      <c r="F5061" s="51" t="s">
        <v>404</v>
      </c>
      <c r="G5061" s="51" t="s">
        <v>407</v>
      </c>
      <c r="H5061" s="51" t="s">
        <v>347</v>
      </c>
      <c r="I5061" s="51"/>
      <c r="J5061" s="51" t="s">
        <v>408</v>
      </c>
      <c r="K5061" s="51">
        <v>2.5019999999999998</v>
      </c>
      <c r="L5061" s="51">
        <v>0.96199999999999997</v>
      </c>
      <c r="M5061" s="51">
        <v>0.66600000000000004</v>
      </c>
      <c r="N5061" s="51">
        <v>-0.66500000000000004</v>
      </c>
      <c r="O5061" s="51">
        <v>-0.74099999999999999</v>
      </c>
      <c r="P5061" s="51">
        <v>0.126</v>
      </c>
      <c r="Q5061" s="51">
        <v>1.4470000000000001</v>
      </c>
      <c r="R5061" s="51">
        <v>1.5049999999999999</v>
      </c>
      <c r="S5061" s="51">
        <v>0.48399999999999999</v>
      </c>
      <c r="T5061" s="51">
        <v>1.9319999999999999</v>
      </c>
      <c r="U5061" s="51">
        <v>2018</v>
      </c>
    </row>
    <row r="5062" spans="1:21" ht="15.5">
      <c r="A5062" s="51">
        <v>868</v>
      </c>
      <c r="B5062" s="51" t="s">
        <v>1352</v>
      </c>
      <c r="C5062" s="51" t="s">
        <v>409</v>
      </c>
      <c r="D5062" s="51" t="str">
        <f t="shared" si="79"/>
        <v>FLIBOR6Micronesia</v>
      </c>
      <c r="E5062" s="51" t="s">
        <v>1353</v>
      </c>
      <c r="F5062" s="51" t="s">
        <v>410</v>
      </c>
      <c r="G5062" s="51"/>
      <c r="H5062" s="51" t="s">
        <v>384</v>
      </c>
      <c r="I5062" s="51"/>
      <c r="J5062" s="51"/>
      <c r="K5062" s="51"/>
      <c r="L5062" s="51"/>
      <c r="M5062" s="51"/>
      <c r="N5062" s="51"/>
      <c r="O5062" s="51"/>
      <c r="P5062" s="51"/>
      <c r="Q5062" s="51"/>
      <c r="R5062" s="51"/>
      <c r="S5062" s="51"/>
      <c r="T5062" s="51"/>
      <c r="U5062" s="51"/>
    </row>
    <row r="5063" spans="1:21" ht="15.5">
      <c r="A5063" s="51">
        <v>868</v>
      </c>
      <c r="B5063" s="51" t="s">
        <v>1352</v>
      </c>
      <c r="C5063" s="51" t="s">
        <v>411</v>
      </c>
      <c r="D5063" s="51" t="str">
        <f t="shared" si="79"/>
        <v>TM_RPCHMicronesia</v>
      </c>
      <c r="E5063" s="51" t="s">
        <v>1353</v>
      </c>
      <c r="F5063" s="51" t="s">
        <v>412</v>
      </c>
      <c r="G5063" s="51" t="s">
        <v>413</v>
      </c>
      <c r="H5063" s="51" t="s">
        <v>347</v>
      </c>
      <c r="I5063" s="51"/>
      <c r="J5063" s="51"/>
      <c r="K5063" s="51"/>
      <c r="L5063" s="51"/>
      <c r="M5063" s="51"/>
      <c r="N5063" s="51"/>
      <c r="O5063" s="51"/>
      <c r="P5063" s="51"/>
      <c r="Q5063" s="51"/>
      <c r="R5063" s="51"/>
      <c r="S5063" s="51"/>
      <c r="T5063" s="51"/>
      <c r="U5063" s="51"/>
    </row>
    <row r="5064" spans="1:21" ht="15.5">
      <c r="A5064" s="51">
        <v>868</v>
      </c>
      <c r="B5064" s="51" t="s">
        <v>1352</v>
      </c>
      <c r="C5064" s="51" t="s">
        <v>415</v>
      </c>
      <c r="D5064" s="51" t="str">
        <f t="shared" si="79"/>
        <v>TMG_RPCHMicronesia</v>
      </c>
      <c r="E5064" s="51" t="s">
        <v>1353</v>
      </c>
      <c r="F5064" s="51" t="s">
        <v>416</v>
      </c>
      <c r="G5064" s="51" t="s">
        <v>417</v>
      </c>
      <c r="H5064" s="51" t="s">
        <v>347</v>
      </c>
      <c r="I5064" s="51"/>
      <c r="J5064" s="51"/>
      <c r="K5064" s="51"/>
      <c r="L5064" s="51"/>
      <c r="M5064" s="51"/>
      <c r="N5064" s="51"/>
      <c r="O5064" s="51"/>
      <c r="P5064" s="51"/>
      <c r="Q5064" s="51"/>
      <c r="R5064" s="51"/>
      <c r="S5064" s="51"/>
      <c r="T5064" s="51"/>
      <c r="U5064" s="51"/>
    </row>
    <row r="5065" spans="1:21" ht="15.5">
      <c r="A5065" s="51">
        <v>868</v>
      </c>
      <c r="B5065" s="51" t="s">
        <v>1352</v>
      </c>
      <c r="C5065" s="51" t="s">
        <v>418</v>
      </c>
      <c r="D5065" s="51" t="str">
        <f t="shared" si="79"/>
        <v>TX_RPCHMicronesia</v>
      </c>
      <c r="E5065" s="51" t="s">
        <v>1353</v>
      </c>
      <c r="F5065" s="51" t="s">
        <v>419</v>
      </c>
      <c r="G5065" s="51" t="s">
        <v>420</v>
      </c>
      <c r="H5065" s="51" t="s">
        <v>347</v>
      </c>
      <c r="I5065" s="51"/>
      <c r="J5065" s="51"/>
      <c r="K5065" s="51"/>
      <c r="L5065" s="51"/>
      <c r="M5065" s="51"/>
      <c r="N5065" s="51"/>
      <c r="O5065" s="51"/>
      <c r="P5065" s="51"/>
      <c r="Q5065" s="51"/>
      <c r="R5065" s="51"/>
      <c r="S5065" s="51"/>
      <c r="T5065" s="51"/>
      <c r="U5065" s="51"/>
    </row>
    <row r="5066" spans="1:21" ht="15.5">
      <c r="A5066" s="51">
        <v>868</v>
      </c>
      <c r="B5066" s="51" t="s">
        <v>1352</v>
      </c>
      <c r="C5066" s="51" t="s">
        <v>421</v>
      </c>
      <c r="D5066" s="51" t="str">
        <f t="shared" si="79"/>
        <v>TXG_RPCHMicronesia</v>
      </c>
      <c r="E5066" s="51" t="s">
        <v>1353</v>
      </c>
      <c r="F5066" s="51" t="s">
        <v>422</v>
      </c>
      <c r="G5066" s="51" t="s">
        <v>423</v>
      </c>
      <c r="H5066" s="51" t="s">
        <v>347</v>
      </c>
      <c r="I5066" s="51"/>
      <c r="J5066" s="51"/>
      <c r="K5066" s="51"/>
      <c r="L5066" s="51"/>
      <c r="M5066" s="51"/>
      <c r="N5066" s="51"/>
      <c r="O5066" s="51"/>
      <c r="P5066" s="51"/>
      <c r="Q5066" s="51"/>
      <c r="R5066" s="51"/>
      <c r="S5066" s="51"/>
      <c r="T5066" s="51"/>
      <c r="U5066" s="51"/>
    </row>
    <row r="5067" spans="1:21" ht="15.5">
      <c r="A5067" s="51">
        <v>868</v>
      </c>
      <c r="B5067" s="51" t="s">
        <v>1352</v>
      </c>
      <c r="C5067" s="51" t="s">
        <v>424</v>
      </c>
      <c r="D5067" s="51" t="str">
        <f t="shared" si="79"/>
        <v>LURMicronesia</v>
      </c>
      <c r="E5067" s="51" t="s">
        <v>1353</v>
      </c>
      <c r="F5067" s="51" t="s">
        <v>425</v>
      </c>
      <c r="G5067" s="51" t="s">
        <v>426</v>
      </c>
      <c r="H5067" s="51" t="s">
        <v>427</v>
      </c>
      <c r="I5067" s="51"/>
      <c r="J5067" s="51"/>
      <c r="K5067" s="51"/>
      <c r="L5067" s="51"/>
      <c r="M5067" s="51"/>
      <c r="N5067" s="51"/>
      <c r="O5067" s="51"/>
      <c r="P5067" s="51"/>
      <c r="Q5067" s="51"/>
      <c r="R5067" s="51"/>
      <c r="S5067" s="51"/>
      <c r="T5067" s="51"/>
      <c r="U5067" s="51"/>
    </row>
    <row r="5068" spans="1:21" ht="15.5">
      <c r="A5068" s="51">
        <v>868</v>
      </c>
      <c r="B5068" s="51" t="s">
        <v>1352</v>
      </c>
      <c r="C5068" s="51" t="s">
        <v>428</v>
      </c>
      <c r="D5068" s="51" t="str">
        <f t="shared" si="79"/>
        <v>LEMicronesia</v>
      </c>
      <c r="E5068" s="51" t="s">
        <v>1353</v>
      </c>
      <c r="F5068" s="51" t="s">
        <v>429</v>
      </c>
      <c r="G5068" s="51" t="s">
        <v>430</v>
      </c>
      <c r="H5068" s="51" t="s">
        <v>431</v>
      </c>
      <c r="I5068" s="51" t="s">
        <v>432</v>
      </c>
      <c r="J5068" s="51"/>
      <c r="K5068" s="51"/>
      <c r="L5068" s="51"/>
      <c r="M5068" s="51"/>
      <c r="N5068" s="51"/>
      <c r="O5068" s="51"/>
      <c r="P5068" s="51"/>
      <c r="Q5068" s="51"/>
      <c r="R5068" s="51"/>
      <c r="S5068" s="51"/>
      <c r="T5068" s="51"/>
      <c r="U5068" s="51"/>
    </row>
    <row r="5069" spans="1:21" ht="15.5">
      <c r="A5069" s="51">
        <v>868</v>
      </c>
      <c r="B5069" s="51" t="s">
        <v>1352</v>
      </c>
      <c r="C5069" s="51" t="s">
        <v>433</v>
      </c>
      <c r="D5069" s="51" t="str">
        <f t="shared" si="79"/>
        <v>LPMicronesia</v>
      </c>
      <c r="E5069" s="51" t="s">
        <v>1353</v>
      </c>
      <c r="F5069" s="51" t="s">
        <v>434</v>
      </c>
      <c r="G5069" s="51" t="s">
        <v>435</v>
      </c>
      <c r="H5069" s="51" t="s">
        <v>431</v>
      </c>
      <c r="I5069" s="51" t="s">
        <v>432</v>
      </c>
      <c r="J5069" s="51" t="s">
        <v>1356</v>
      </c>
      <c r="K5069" s="51">
        <v>0.10299999999999999</v>
      </c>
      <c r="L5069" s="51">
        <v>0.10299999999999999</v>
      </c>
      <c r="M5069" s="51">
        <v>0.104</v>
      </c>
      <c r="N5069" s="51">
        <v>0.104</v>
      </c>
      <c r="O5069" s="51">
        <v>0.104</v>
      </c>
      <c r="P5069" s="51">
        <v>0.104</v>
      </c>
      <c r="Q5069" s="51">
        <v>0.104</v>
      </c>
      <c r="R5069" s="51">
        <v>0.104</v>
      </c>
      <c r="S5069" s="51">
        <v>0.105</v>
      </c>
      <c r="T5069" s="51">
        <v>0.105</v>
      </c>
      <c r="U5069" s="51">
        <v>2018</v>
      </c>
    </row>
    <row r="5070" spans="1:21" ht="15.5">
      <c r="A5070" s="51">
        <v>868</v>
      </c>
      <c r="B5070" s="51" t="s">
        <v>1352</v>
      </c>
      <c r="C5070" s="51" t="s">
        <v>437</v>
      </c>
      <c r="D5070" s="51" t="str">
        <f t="shared" si="79"/>
        <v>GGRMicronesia</v>
      </c>
      <c r="E5070" s="51" t="s">
        <v>1353</v>
      </c>
      <c r="F5070" s="51" t="s">
        <v>438</v>
      </c>
      <c r="G5070" s="51" t="s">
        <v>439</v>
      </c>
      <c r="H5070" s="51" t="s">
        <v>342</v>
      </c>
      <c r="I5070" s="51" t="s">
        <v>343</v>
      </c>
      <c r="J5070" s="51" t="s">
        <v>1357</v>
      </c>
      <c r="K5070" s="51">
        <v>0.216</v>
      </c>
      <c r="L5070" s="51">
        <v>0.19800000000000001</v>
      </c>
      <c r="M5070" s="51">
        <v>0.20899999999999999</v>
      </c>
      <c r="N5070" s="51">
        <v>0.20899999999999999</v>
      </c>
      <c r="O5070" s="51">
        <v>0.22900000000000001</v>
      </c>
      <c r="P5070" s="51">
        <v>0.28699999999999998</v>
      </c>
      <c r="Q5070" s="51">
        <v>0.32</v>
      </c>
      <c r="R5070" s="51">
        <v>0.312</v>
      </c>
      <c r="S5070" s="51">
        <v>0.27</v>
      </c>
      <c r="T5070" s="51">
        <v>0.26100000000000001</v>
      </c>
      <c r="U5070" s="51">
        <v>2018</v>
      </c>
    </row>
    <row r="5071" spans="1:21" ht="15.5">
      <c r="A5071" s="51">
        <v>868</v>
      </c>
      <c r="B5071" s="51" t="s">
        <v>1352</v>
      </c>
      <c r="C5071" s="51" t="s">
        <v>441</v>
      </c>
      <c r="D5071" s="51" t="str">
        <f t="shared" si="79"/>
        <v>GGR_NGDPMicronesia</v>
      </c>
      <c r="E5071" s="51" t="s">
        <v>1353</v>
      </c>
      <c r="F5071" s="51" t="s">
        <v>438</v>
      </c>
      <c r="G5071" s="51" t="s">
        <v>439</v>
      </c>
      <c r="H5071" s="51" t="s">
        <v>392</v>
      </c>
      <c r="I5071" s="51"/>
      <c r="J5071" s="51" t="s">
        <v>442</v>
      </c>
      <c r="K5071" s="51">
        <v>66.021000000000001</v>
      </c>
      <c r="L5071" s="51">
        <v>62.414000000000001</v>
      </c>
      <c r="M5071" s="51">
        <v>65.364999999999995</v>
      </c>
      <c r="N5071" s="51">
        <v>66.037000000000006</v>
      </c>
      <c r="O5071" s="51">
        <v>68.935000000000002</v>
      </c>
      <c r="P5071" s="51">
        <v>78.191000000000003</v>
      </c>
      <c r="Q5071" s="51">
        <v>79.709999999999994</v>
      </c>
      <c r="R5071" s="51">
        <v>75.593999999999994</v>
      </c>
      <c r="S5071" s="51">
        <v>66.200999999999993</v>
      </c>
      <c r="T5071" s="51">
        <v>65.072000000000003</v>
      </c>
      <c r="U5071" s="51">
        <v>2018</v>
      </c>
    </row>
    <row r="5072" spans="1:21" ht="15.5">
      <c r="A5072" s="51">
        <v>868</v>
      </c>
      <c r="B5072" s="51" t="s">
        <v>1352</v>
      </c>
      <c r="C5072" s="51" t="s">
        <v>443</v>
      </c>
      <c r="D5072" s="51" t="str">
        <f t="shared" si="79"/>
        <v>GGXMicronesia</v>
      </c>
      <c r="E5072" s="51" t="s">
        <v>1353</v>
      </c>
      <c r="F5072" s="51" t="s">
        <v>444</v>
      </c>
      <c r="G5072" s="51" t="s">
        <v>445</v>
      </c>
      <c r="H5072" s="51" t="s">
        <v>342</v>
      </c>
      <c r="I5072" s="51" t="s">
        <v>343</v>
      </c>
      <c r="J5072" s="51" t="s">
        <v>1357</v>
      </c>
      <c r="K5072" s="51">
        <v>0.21299999999999999</v>
      </c>
      <c r="L5072" s="51">
        <v>0.189</v>
      </c>
      <c r="M5072" s="51">
        <v>0.17299999999999999</v>
      </c>
      <c r="N5072" s="51">
        <v>0.17599999999999999</v>
      </c>
      <c r="O5072" s="51">
        <v>0.20499999999999999</v>
      </c>
      <c r="P5072" s="51">
        <v>0.23400000000000001</v>
      </c>
      <c r="Q5072" s="51">
        <v>0.223</v>
      </c>
      <c r="R5072" s="51">
        <v>0.249</v>
      </c>
      <c r="S5072" s="51">
        <v>0.27200000000000002</v>
      </c>
      <c r="T5072" s="51">
        <v>0.27400000000000002</v>
      </c>
      <c r="U5072" s="51">
        <v>2018</v>
      </c>
    </row>
    <row r="5073" spans="1:21" ht="15.5">
      <c r="A5073" s="51">
        <v>868</v>
      </c>
      <c r="B5073" s="51" t="s">
        <v>1352</v>
      </c>
      <c r="C5073" s="51" t="s">
        <v>446</v>
      </c>
      <c r="D5073" s="51" t="str">
        <f t="shared" si="79"/>
        <v>GGX_NGDPMicronesia</v>
      </c>
      <c r="E5073" s="51" t="s">
        <v>1353</v>
      </c>
      <c r="F5073" s="51" t="s">
        <v>444</v>
      </c>
      <c r="G5073" s="51" t="s">
        <v>445</v>
      </c>
      <c r="H5073" s="51" t="s">
        <v>392</v>
      </c>
      <c r="I5073" s="51"/>
      <c r="J5073" s="51" t="s">
        <v>447</v>
      </c>
      <c r="K5073" s="51">
        <v>65.135999999999996</v>
      </c>
      <c r="L5073" s="51">
        <v>59.551000000000002</v>
      </c>
      <c r="M5073" s="51">
        <v>54.24</v>
      </c>
      <c r="N5073" s="51">
        <v>55.692</v>
      </c>
      <c r="O5073" s="51">
        <v>61.68</v>
      </c>
      <c r="P5073" s="51">
        <v>63.95</v>
      </c>
      <c r="Q5073" s="51">
        <v>55.484999999999999</v>
      </c>
      <c r="R5073" s="51">
        <v>60.426000000000002</v>
      </c>
      <c r="S5073" s="51">
        <v>66.722999999999999</v>
      </c>
      <c r="T5073" s="51">
        <v>68.507000000000005</v>
      </c>
      <c r="U5073" s="51">
        <v>2018</v>
      </c>
    </row>
    <row r="5074" spans="1:21" ht="15.5">
      <c r="A5074" s="51">
        <v>868</v>
      </c>
      <c r="B5074" s="51" t="s">
        <v>1352</v>
      </c>
      <c r="C5074" s="51" t="s">
        <v>448</v>
      </c>
      <c r="D5074" s="51" t="str">
        <f t="shared" si="79"/>
        <v>GGXCNLMicronesia</v>
      </c>
      <c r="E5074" s="51" t="s">
        <v>1353</v>
      </c>
      <c r="F5074" s="51" t="s">
        <v>449</v>
      </c>
      <c r="G5074" s="51" t="s">
        <v>450</v>
      </c>
      <c r="H5074" s="51" t="s">
        <v>342</v>
      </c>
      <c r="I5074" s="51" t="s">
        <v>343</v>
      </c>
      <c r="J5074" s="51" t="s">
        <v>1357</v>
      </c>
      <c r="K5074" s="51">
        <v>3.0000000000000001E-3</v>
      </c>
      <c r="L5074" s="51">
        <v>8.9999999999999993E-3</v>
      </c>
      <c r="M5074" s="51">
        <v>3.5999999999999997E-2</v>
      </c>
      <c r="N5074" s="51">
        <v>3.3000000000000002E-2</v>
      </c>
      <c r="O5074" s="51">
        <v>2.4E-2</v>
      </c>
      <c r="P5074" s="51">
        <v>5.1999999999999998E-2</v>
      </c>
      <c r="Q5074" s="51">
        <v>9.7000000000000003E-2</v>
      </c>
      <c r="R5074" s="51">
        <v>6.3E-2</v>
      </c>
      <c r="S5074" s="51">
        <v>-2E-3</v>
      </c>
      <c r="T5074" s="51">
        <v>-1.4E-2</v>
      </c>
      <c r="U5074" s="51">
        <v>2018</v>
      </c>
    </row>
    <row r="5075" spans="1:21" ht="15.5">
      <c r="A5075" s="51">
        <v>868</v>
      </c>
      <c r="B5075" s="51" t="s">
        <v>1352</v>
      </c>
      <c r="C5075" s="51" t="s">
        <v>451</v>
      </c>
      <c r="D5075" s="51" t="str">
        <f t="shared" si="79"/>
        <v>GGXCNL_NGDPMicronesia</v>
      </c>
      <c r="E5075" s="51" t="s">
        <v>1353</v>
      </c>
      <c r="F5075" s="51" t="s">
        <v>449</v>
      </c>
      <c r="G5075" s="51" t="s">
        <v>450</v>
      </c>
      <c r="H5075" s="51" t="s">
        <v>392</v>
      </c>
      <c r="I5075" s="51"/>
      <c r="J5075" s="51" t="s">
        <v>452</v>
      </c>
      <c r="K5075" s="51">
        <v>0.88500000000000001</v>
      </c>
      <c r="L5075" s="51">
        <v>2.863</v>
      </c>
      <c r="M5075" s="51">
        <v>11.125</v>
      </c>
      <c r="N5075" s="51">
        <v>10.345000000000001</v>
      </c>
      <c r="O5075" s="51">
        <v>7.2560000000000002</v>
      </c>
      <c r="P5075" s="51">
        <v>14.241</v>
      </c>
      <c r="Q5075" s="51">
        <v>24.225000000000001</v>
      </c>
      <c r="R5075" s="51">
        <v>15.167999999999999</v>
      </c>
      <c r="S5075" s="51">
        <v>-0.52200000000000002</v>
      </c>
      <c r="T5075" s="51">
        <v>-3.4359999999999999</v>
      </c>
      <c r="U5075" s="51">
        <v>2018</v>
      </c>
    </row>
    <row r="5076" spans="1:21" ht="15.5">
      <c r="A5076" s="51">
        <v>868</v>
      </c>
      <c r="B5076" s="51" t="s">
        <v>1352</v>
      </c>
      <c r="C5076" s="51" t="s">
        <v>453</v>
      </c>
      <c r="D5076" s="51" t="str">
        <f t="shared" si="79"/>
        <v>GGSBMicronesia</v>
      </c>
      <c r="E5076" s="51" t="s">
        <v>1353</v>
      </c>
      <c r="F5076" s="51" t="s">
        <v>454</v>
      </c>
      <c r="G5076" s="51" t="s">
        <v>455</v>
      </c>
      <c r="H5076" s="51" t="s">
        <v>342</v>
      </c>
      <c r="I5076" s="51" t="s">
        <v>343</v>
      </c>
      <c r="J5076" s="51"/>
      <c r="K5076" s="51"/>
      <c r="L5076" s="51"/>
      <c r="M5076" s="51"/>
      <c r="N5076" s="51"/>
      <c r="O5076" s="51"/>
      <c r="P5076" s="51"/>
      <c r="Q5076" s="51"/>
      <c r="R5076" s="51"/>
      <c r="S5076" s="51"/>
      <c r="T5076" s="51"/>
      <c r="U5076" s="51"/>
    </row>
    <row r="5077" spans="1:21" ht="15.5">
      <c r="A5077" s="51">
        <v>868</v>
      </c>
      <c r="B5077" s="51" t="s">
        <v>1352</v>
      </c>
      <c r="C5077" s="51" t="s">
        <v>456</v>
      </c>
      <c r="D5077" s="51" t="str">
        <f t="shared" si="79"/>
        <v>GGSB_NPGDPMicronesia</v>
      </c>
      <c r="E5077" s="51" t="s">
        <v>1353</v>
      </c>
      <c r="F5077" s="51" t="s">
        <v>454</v>
      </c>
      <c r="G5077" s="51" t="s">
        <v>455</v>
      </c>
      <c r="H5077" s="51" t="s">
        <v>380</v>
      </c>
      <c r="I5077" s="51"/>
      <c r="J5077" s="51"/>
      <c r="K5077" s="51"/>
      <c r="L5077" s="51"/>
      <c r="M5077" s="51"/>
      <c r="N5077" s="51"/>
      <c r="O5077" s="51"/>
      <c r="P5077" s="51"/>
      <c r="Q5077" s="51"/>
      <c r="R5077" s="51"/>
      <c r="S5077" s="51"/>
      <c r="T5077" s="51"/>
      <c r="U5077" s="51"/>
    </row>
    <row r="5078" spans="1:21" ht="15.5">
      <c r="A5078" s="51">
        <v>868</v>
      </c>
      <c r="B5078" s="51" t="s">
        <v>1352</v>
      </c>
      <c r="C5078" s="51" t="s">
        <v>457</v>
      </c>
      <c r="D5078" s="51" t="str">
        <f t="shared" si="79"/>
        <v>GGXONLBMicronesia</v>
      </c>
      <c r="E5078" s="51" t="s">
        <v>1353</v>
      </c>
      <c r="F5078" s="51" t="s">
        <v>458</v>
      </c>
      <c r="G5078" s="51" t="s">
        <v>459</v>
      </c>
      <c r="H5078" s="51" t="s">
        <v>342</v>
      </c>
      <c r="I5078" s="51" t="s">
        <v>343</v>
      </c>
      <c r="J5078" s="51" t="s">
        <v>1357</v>
      </c>
      <c r="K5078" s="51">
        <v>4.0000000000000001E-3</v>
      </c>
      <c r="L5078" s="51">
        <v>0.01</v>
      </c>
      <c r="M5078" s="51">
        <v>3.6999999999999998E-2</v>
      </c>
      <c r="N5078" s="51">
        <v>3.4000000000000002E-2</v>
      </c>
      <c r="O5078" s="51">
        <v>2.5000000000000001E-2</v>
      </c>
      <c r="P5078" s="51">
        <v>5.2999999999999999E-2</v>
      </c>
      <c r="Q5078" s="51">
        <v>9.8000000000000004E-2</v>
      </c>
      <c r="R5078" s="51">
        <v>6.4000000000000001E-2</v>
      </c>
      <c r="S5078" s="51">
        <v>-1E-3</v>
      </c>
      <c r="T5078" s="51">
        <v>-1.2999999999999999E-2</v>
      </c>
      <c r="U5078" s="51">
        <v>2018</v>
      </c>
    </row>
    <row r="5079" spans="1:21" ht="15.5">
      <c r="A5079" s="51">
        <v>868</v>
      </c>
      <c r="B5079" s="51" t="s">
        <v>1352</v>
      </c>
      <c r="C5079" s="51" t="s">
        <v>460</v>
      </c>
      <c r="D5079" s="51" t="str">
        <f t="shared" si="79"/>
        <v>GGXONLB_NGDPMicronesia</v>
      </c>
      <c r="E5079" s="51" t="s">
        <v>1353</v>
      </c>
      <c r="F5079" s="51" t="s">
        <v>458</v>
      </c>
      <c r="G5079" s="51" t="s">
        <v>459</v>
      </c>
      <c r="H5079" s="51" t="s">
        <v>392</v>
      </c>
      <c r="I5079" s="51"/>
      <c r="J5079" s="51" t="s">
        <v>461</v>
      </c>
      <c r="K5079" s="51">
        <v>1.1970000000000001</v>
      </c>
      <c r="L5079" s="51">
        <v>3.2549999999999999</v>
      </c>
      <c r="M5079" s="51">
        <v>11.493</v>
      </c>
      <c r="N5079" s="51">
        <v>10.706</v>
      </c>
      <c r="O5079" s="51">
        <v>7.5609999999999999</v>
      </c>
      <c r="P5079" s="51">
        <v>14.49</v>
      </c>
      <c r="Q5079" s="51">
        <v>24.45</v>
      </c>
      <c r="R5079" s="51">
        <v>15.385999999999999</v>
      </c>
      <c r="S5079" s="51">
        <v>-0.30099999999999999</v>
      </c>
      <c r="T5079" s="51">
        <v>-3.21</v>
      </c>
      <c r="U5079" s="51">
        <v>2018</v>
      </c>
    </row>
    <row r="5080" spans="1:21" ht="15.5">
      <c r="A5080" s="51">
        <v>868</v>
      </c>
      <c r="B5080" s="51" t="s">
        <v>1352</v>
      </c>
      <c r="C5080" s="51" t="s">
        <v>462</v>
      </c>
      <c r="D5080" s="51" t="str">
        <f t="shared" si="79"/>
        <v>GGXWDNMicronesia</v>
      </c>
      <c r="E5080" s="51" t="s">
        <v>1353</v>
      </c>
      <c r="F5080" s="51" t="s">
        <v>463</v>
      </c>
      <c r="G5080" s="51" t="s">
        <v>464</v>
      </c>
      <c r="H5080" s="51" t="s">
        <v>342</v>
      </c>
      <c r="I5080" s="51" t="s">
        <v>343</v>
      </c>
      <c r="J5080" s="51"/>
      <c r="K5080" s="51"/>
      <c r="L5080" s="51"/>
      <c r="M5080" s="51"/>
      <c r="N5080" s="51"/>
      <c r="O5080" s="51"/>
      <c r="P5080" s="51"/>
      <c r="Q5080" s="51"/>
      <c r="R5080" s="51"/>
      <c r="S5080" s="51"/>
      <c r="T5080" s="51"/>
      <c r="U5080" s="51"/>
    </row>
    <row r="5081" spans="1:21" ht="15.5">
      <c r="A5081" s="51">
        <v>868</v>
      </c>
      <c r="B5081" s="51" t="s">
        <v>1352</v>
      </c>
      <c r="C5081" s="51" t="s">
        <v>465</v>
      </c>
      <c r="D5081" s="51" t="str">
        <f t="shared" si="79"/>
        <v>GGXWDN_NGDPMicronesia</v>
      </c>
      <c r="E5081" s="51" t="s">
        <v>1353</v>
      </c>
      <c r="F5081" s="51" t="s">
        <v>463</v>
      </c>
      <c r="G5081" s="51" t="s">
        <v>464</v>
      </c>
      <c r="H5081" s="51" t="s">
        <v>392</v>
      </c>
      <c r="I5081" s="51"/>
      <c r="J5081" s="51"/>
      <c r="K5081" s="51"/>
      <c r="L5081" s="51"/>
      <c r="M5081" s="51"/>
      <c r="N5081" s="51"/>
      <c r="O5081" s="51"/>
      <c r="P5081" s="51"/>
      <c r="Q5081" s="51"/>
      <c r="R5081" s="51"/>
      <c r="S5081" s="51"/>
      <c r="T5081" s="51"/>
      <c r="U5081" s="51"/>
    </row>
    <row r="5082" spans="1:21" ht="15.5">
      <c r="A5082" s="51">
        <v>868</v>
      </c>
      <c r="B5082" s="51" t="s">
        <v>1352</v>
      </c>
      <c r="C5082" s="51" t="s">
        <v>466</v>
      </c>
      <c r="D5082" s="51" t="str">
        <f t="shared" si="79"/>
        <v>GGXWDGMicronesia</v>
      </c>
      <c r="E5082" s="51" t="s">
        <v>1353</v>
      </c>
      <c r="F5082" s="51" t="s">
        <v>467</v>
      </c>
      <c r="G5082" s="51" t="s">
        <v>468</v>
      </c>
      <c r="H5082" s="51" t="s">
        <v>342</v>
      </c>
      <c r="I5082" s="51" t="s">
        <v>343</v>
      </c>
      <c r="J5082" s="51" t="s">
        <v>1357</v>
      </c>
      <c r="K5082" s="51">
        <v>8.7999999999999995E-2</v>
      </c>
      <c r="L5082" s="51">
        <v>8.7999999999999995E-2</v>
      </c>
      <c r="M5082" s="51">
        <v>0.09</v>
      </c>
      <c r="N5082" s="51">
        <v>8.1000000000000003E-2</v>
      </c>
      <c r="O5082" s="51">
        <v>0.08</v>
      </c>
      <c r="P5082" s="51">
        <v>0.08</v>
      </c>
      <c r="Q5082" s="51">
        <v>7.4999999999999997E-2</v>
      </c>
      <c r="R5082" s="51">
        <v>7.0000000000000007E-2</v>
      </c>
      <c r="S5082" s="51">
        <v>6.5000000000000002E-2</v>
      </c>
      <c r="T5082" s="51">
        <v>6.0999999999999999E-2</v>
      </c>
      <c r="U5082" s="51">
        <v>2018</v>
      </c>
    </row>
    <row r="5083" spans="1:21" ht="15.5">
      <c r="A5083" s="51">
        <v>868</v>
      </c>
      <c r="B5083" s="51" t="s">
        <v>1352</v>
      </c>
      <c r="C5083" s="51" t="s">
        <v>469</v>
      </c>
      <c r="D5083" s="51" t="str">
        <f t="shared" si="79"/>
        <v>GGXWDG_NGDPMicronesia</v>
      </c>
      <c r="E5083" s="51" t="s">
        <v>1353</v>
      </c>
      <c r="F5083" s="51" t="s">
        <v>467</v>
      </c>
      <c r="G5083" s="51" t="s">
        <v>468</v>
      </c>
      <c r="H5083" s="51" t="s">
        <v>392</v>
      </c>
      <c r="I5083" s="51"/>
      <c r="J5083" s="51" t="s">
        <v>470</v>
      </c>
      <c r="K5083" s="51">
        <v>27.009</v>
      </c>
      <c r="L5083" s="51">
        <v>27.638000000000002</v>
      </c>
      <c r="M5083" s="51">
        <v>28.100999999999999</v>
      </c>
      <c r="N5083" s="51">
        <v>25.629000000000001</v>
      </c>
      <c r="O5083" s="51">
        <v>24.190999999999999</v>
      </c>
      <c r="P5083" s="51">
        <v>21.922999999999998</v>
      </c>
      <c r="Q5083" s="51">
        <v>18.760999999999999</v>
      </c>
      <c r="R5083" s="51">
        <v>17.056999999999999</v>
      </c>
      <c r="S5083" s="51">
        <v>15.978</v>
      </c>
      <c r="T5083" s="51">
        <v>15.337</v>
      </c>
      <c r="U5083" s="51">
        <v>2018</v>
      </c>
    </row>
    <row r="5084" spans="1:21" ht="15.5">
      <c r="A5084" s="51">
        <v>868</v>
      </c>
      <c r="B5084" s="51" t="s">
        <v>1352</v>
      </c>
      <c r="C5084" s="51" t="s">
        <v>471</v>
      </c>
      <c r="D5084" s="51" t="str">
        <f t="shared" si="79"/>
        <v>NGDP_FYMicronesia</v>
      </c>
      <c r="E5084" s="51" t="s">
        <v>1353</v>
      </c>
      <c r="F5084" s="51" t="s">
        <v>472</v>
      </c>
      <c r="G5084" s="51" t="s">
        <v>473</v>
      </c>
      <c r="H5084" s="51" t="s">
        <v>342</v>
      </c>
      <c r="I5084" s="51" t="s">
        <v>343</v>
      </c>
      <c r="J5084" s="51" t="s">
        <v>1357</v>
      </c>
      <c r="K5084" s="51">
        <v>0.32700000000000001</v>
      </c>
      <c r="L5084" s="51">
        <v>0.317</v>
      </c>
      <c r="M5084" s="51">
        <v>0.31900000000000001</v>
      </c>
      <c r="N5084" s="51">
        <v>0.316</v>
      </c>
      <c r="O5084" s="51">
        <v>0.33200000000000002</v>
      </c>
      <c r="P5084" s="51">
        <v>0.36699999999999999</v>
      </c>
      <c r="Q5084" s="51">
        <v>0.40200000000000002</v>
      </c>
      <c r="R5084" s="51">
        <v>0.41299999999999998</v>
      </c>
      <c r="S5084" s="51">
        <v>0.40799999999999997</v>
      </c>
      <c r="T5084" s="51">
        <v>0.40100000000000002</v>
      </c>
      <c r="U5084" s="51">
        <v>2018</v>
      </c>
    </row>
    <row r="5085" spans="1:21" ht="15.5">
      <c r="A5085" s="51">
        <v>868</v>
      </c>
      <c r="B5085" s="51" t="s">
        <v>1352</v>
      </c>
      <c r="C5085" s="51" t="s">
        <v>474</v>
      </c>
      <c r="D5085" s="51" t="str">
        <f t="shared" si="79"/>
        <v>BCAMicronesia</v>
      </c>
      <c r="E5085" s="51" t="s">
        <v>1353</v>
      </c>
      <c r="F5085" s="51" t="s">
        <v>475</v>
      </c>
      <c r="G5085" s="51" t="s">
        <v>476</v>
      </c>
      <c r="H5085" s="51" t="s">
        <v>352</v>
      </c>
      <c r="I5085" s="51" t="s">
        <v>343</v>
      </c>
      <c r="J5085" s="51" t="s">
        <v>1358</v>
      </c>
      <c r="K5085" s="51">
        <v>-4.3999999999999997E-2</v>
      </c>
      <c r="L5085" s="51">
        <v>-3.2000000000000001E-2</v>
      </c>
      <c r="M5085" s="51">
        <v>0.02</v>
      </c>
      <c r="N5085" s="51">
        <v>1.4E-2</v>
      </c>
      <c r="O5085" s="51">
        <v>2.4E-2</v>
      </c>
      <c r="P5085" s="51">
        <v>3.7999999999999999E-2</v>
      </c>
      <c r="Q5085" s="51">
        <v>8.5000000000000006E-2</v>
      </c>
      <c r="R5085" s="51">
        <v>6.3E-2</v>
      </c>
      <c r="S5085" s="51">
        <v>1.2E-2</v>
      </c>
      <c r="T5085" s="51">
        <v>1.2E-2</v>
      </c>
      <c r="U5085" s="51">
        <v>2018</v>
      </c>
    </row>
    <row r="5086" spans="1:21" ht="15.5">
      <c r="A5086" s="51">
        <v>868</v>
      </c>
      <c r="B5086" s="51" t="s">
        <v>1352</v>
      </c>
      <c r="C5086" s="51" t="s">
        <v>478</v>
      </c>
      <c r="D5086" s="51" t="str">
        <f t="shared" si="79"/>
        <v>BCA_NGDPDMicronesia</v>
      </c>
      <c r="E5086" s="51" t="s">
        <v>1353</v>
      </c>
      <c r="F5086" s="51" t="s">
        <v>475</v>
      </c>
      <c r="G5086" s="51" t="s">
        <v>476</v>
      </c>
      <c r="H5086" s="51" t="s">
        <v>392</v>
      </c>
      <c r="I5086" s="51"/>
      <c r="J5086" s="51" t="s">
        <v>479</v>
      </c>
      <c r="K5086" s="51">
        <v>-13.561</v>
      </c>
      <c r="L5086" s="51">
        <v>-9.9410000000000007</v>
      </c>
      <c r="M5086" s="51">
        <v>6.11</v>
      </c>
      <c r="N5086" s="51">
        <v>4.4569999999999999</v>
      </c>
      <c r="O5086" s="51">
        <v>7.1550000000000002</v>
      </c>
      <c r="P5086" s="51">
        <v>10.279</v>
      </c>
      <c r="Q5086" s="51">
        <v>21.04</v>
      </c>
      <c r="R5086" s="51">
        <v>15.215</v>
      </c>
      <c r="S5086" s="51">
        <v>2.8679999999999999</v>
      </c>
      <c r="T5086" s="51">
        <v>2.9620000000000002</v>
      </c>
      <c r="U5086" s="51">
        <v>2018</v>
      </c>
    </row>
    <row r="5087" spans="1:21" ht="15.5">
      <c r="A5087" s="51">
        <v>921</v>
      </c>
      <c r="B5087" s="51" t="s">
        <v>1359</v>
      </c>
      <c r="C5087" s="51" t="s">
        <v>338</v>
      </c>
      <c r="D5087" s="51" t="str">
        <f t="shared" si="79"/>
        <v>NGDP_RMoldova</v>
      </c>
      <c r="E5087" s="51" t="s">
        <v>286</v>
      </c>
      <c r="F5087" s="51" t="s">
        <v>340</v>
      </c>
      <c r="G5087" s="51" t="s">
        <v>341</v>
      </c>
      <c r="H5087" s="51" t="s">
        <v>342</v>
      </c>
      <c r="I5087" s="51" t="s">
        <v>343</v>
      </c>
      <c r="J5087" s="51" t="s">
        <v>1360</v>
      </c>
      <c r="K5087" s="51">
        <v>9.91</v>
      </c>
      <c r="L5087" s="51">
        <v>10.807</v>
      </c>
      <c r="M5087" s="51">
        <v>11.347</v>
      </c>
      <c r="N5087" s="51">
        <v>11.308</v>
      </c>
      <c r="O5087" s="51">
        <v>11.807</v>
      </c>
      <c r="P5087" s="51">
        <v>12.361000000000001</v>
      </c>
      <c r="Q5087" s="51">
        <v>12.855</v>
      </c>
      <c r="R5087" s="51">
        <v>13.316000000000001</v>
      </c>
      <c r="S5087" s="51">
        <v>12.317</v>
      </c>
      <c r="T5087" s="51">
        <v>12.871</v>
      </c>
      <c r="U5087" s="51">
        <v>2019</v>
      </c>
    </row>
    <row r="5088" spans="1:21" ht="15.5">
      <c r="A5088" s="51">
        <v>921</v>
      </c>
      <c r="B5088" s="51" t="s">
        <v>1359</v>
      </c>
      <c r="C5088" s="51" t="s">
        <v>345</v>
      </c>
      <c r="D5088" s="51" t="str">
        <f t="shared" si="79"/>
        <v>NGDP_RPCHMoldova</v>
      </c>
      <c r="E5088" s="51" t="s">
        <v>286</v>
      </c>
      <c r="F5088" s="51" t="s">
        <v>340</v>
      </c>
      <c r="G5088" s="51" t="s">
        <v>346</v>
      </c>
      <c r="H5088" s="51" t="s">
        <v>347</v>
      </c>
      <c r="I5088" s="51"/>
      <c r="J5088" s="51" t="s">
        <v>348</v>
      </c>
      <c r="K5088" s="51">
        <v>-0.59</v>
      </c>
      <c r="L5088" s="51">
        <v>9.0440000000000005</v>
      </c>
      <c r="M5088" s="51">
        <v>5</v>
      </c>
      <c r="N5088" s="51">
        <v>-0.33800000000000002</v>
      </c>
      <c r="O5088" s="51">
        <v>4.4089999999999998</v>
      </c>
      <c r="P5088" s="51">
        <v>4.6909999999999998</v>
      </c>
      <c r="Q5088" s="51">
        <v>4.0019999999999998</v>
      </c>
      <c r="R5088" s="51">
        <v>3.58</v>
      </c>
      <c r="S5088" s="51">
        <v>-7.5</v>
      </c>
      <c r="T5088" s="51">
        <v>4.5</v>
      </c>
      <c r="U5088" s="51">
        <v>2019</v>
      </c>
    </row>
    <row r="5089" spans="1:21" ht="15.5">
      <c r="A5089" s="51">
        <v>921</v>
      </c>
      <c r="B5089" s="51" t="s">
        <v>1359</v>
      </c>
      <c r="C5089" s="51" t="s">
        <v>349</v>
      </c>
      <c r="D5089" s="51" t="str">
        <f t="shared" si="79"/>
        <v>NGDPMoldova</v>
      </c>
      <c r="E5089" s="51" t="s">
        <v>286</v>
      </c>
      <c r="F5089" s="51" t="s">
        <v>155</v>
      </c>
      <c r="G5089" s="51" t="s">
        <v>350</v>
      </c>
      <c r="H5089" s="51" t="s">
        <v>342</v>
      </c>
      <c r="I5089" s="51" t="s">
        <v>343</v>
      </c>
      <c r="J5089" s="51" t="s">
        <v>1360</v>
      </c>
      <c r="K5089" s="51">
        <v>105.48</v>
      </c>
      <c r="L5089" s="51">
        <v>119.533</v>
      </c>
      <c r="M5089" s="51">
        <v>133.482</v>
      </c>
      <c r="N5089" s="51">
        <v>145.75399999999999</v>
      </c>
      <c r="O5089" s="51">
        <v>160.815</v>
      </c>
      <c r="P5089" s="51">
        <v>178.881</v>
      </c>
      <c r="Q5089" s="51">
        <v>190.01599999999999</v>
      </c>
      <c r="R5089" s="51">
        <v>210.09899999999999</v>
      </c>
      <c r="S5089" s="51">
        <v>199.2</v>
      </c>
      <c r="T5089" s="51">
        <v>216.49100000000001</v>
      </c>
      <c r="U5089" s="51">
        <v>2019</v>
      </c>
    </row>
    <row r="5090" spans="1:21" ht="15.5">
      <c r="A5090" s="51">
        <v>921</v>
      </c>
      <c r="B5090" s="51" t="s">
        <v>1359</v>
      </c>
      <c r="C5090" s="51" t="s">
        <v>157</v>
      </c>
      <c r="D5090" s="51" t="str">
        <f t="shared" si="79"/>
        <v>NGDPDMoldova</v>
      </c>
      <c r="E5090" s="51" t="s">
        <v>286</v>
      </c>
      <c r="F5090" s="51" t="s">
        <v>155</v>
      </c>
      <c r="G5090" s="51" t="s">
        <v>351</v>
      </c>
      <c r="H5090" s="51" t="s">
        <v>352</v>
      </c>
      <c r="I5090" s="51" t="s">
        <v>343</v>
      </c>
      <c r="J5090" s="51" t="s">
        <v>353</v>
      </c>
      <c r="K5090" s="51">
        <v>8.7080000000000002</v>
      </c>
      <c r="L5090" s="51">
        <v>9.4960000000000004</v>
      </c>
      <c r="M5090" s="51">
        <v>9.51</v>
      </c>
      <c r="N5090" s="51">
        <v>7.726</v>
      </c>
      <c r="O5090" s="51">
        <v>8.0719999999999992</v>
      </c>
      <c r="P5090" s="51">
        <v>9.67</v>
      </c>
      <c r="Q5090" s="51">
        <v>11.308999999999999</v>
      </c>
      <c r="R5090" s="51">
        <v>11.956</v>
      </c>
      <c r="S5090" s="51">
        <v>11.5</v>
      </c>
      <c r="T5090" s="51">
        <v>11.997999999999999</v>
      </c>
      <c r="U5090" s="51">
        <v>2019</v>
      </c>
    </row>
    <row r="5091" spans="1:21" ht="15.5">
      <c r="A5091" s="51">
        <v>921</v>
      </c>
      <c r="B5091" s="51" t="s">
        <v>1359</v>
      </c>
      <c r="C5091" s="51" t="s">
        <v>354</v>
      </c>
      <c r="D5091" s="51" t="str">
        <f t="shared" si="79"/>
        <v>PPPGDPMoldova</v>
      </c>
      <c r="E5091" s="51" t="s">
        <v>286</v>
      </c>
      <c r="F5091" s="51" t="s">
        <v>155</v>
      </c>
      <c r="G5091" s="51" t="s">
        <v>355</v>
      </c>
      <c r="H5091" s="51" t="s">
        <v>356</v>
      </c>
      <c r="I5091" s="51" t="s">
        <v>343</v>
      </c>
      <c r="J5091" s="51" t="s">
        <v>353</v>
      </c>
      <c r="K5091" s="51">
        <v>21.055</v>
      </c>
      <c r="L5091" s="51">
        <v>23.960999999999999</v>
      </c>
      <c r="M5091" s="51">
        <v>25.218</v>
      </c>
      <c r="N5091" s="51">
        <v>26.233000000000001</v>
      </c>
      <c r="O5091" s="51">
        <v>29.731999999999999</v>
      </c>
      <c r="P5091" s="51">
        <v>32.100999999999999</v>
      </c>
      <c r="Q5091" s="51">
        <v>34.186999999999998</v>
      </c>
      <c r="R5091" s="51">
        <v>36.043999999999997</v>
      </c>
      <c r="S5091" s="51">
        <v>33.744999999999997</v>
      </c>
      <c r="T5091" s="51">
        <v>35.905999999999999</v>
      </c>
      <c r="U5091" s="51">
        <v>2019</v>
      </c>
    </row>
    <row r="5092" spans="1:21" ht="15.5">
      <c r="A5092" s="51">
        <v>921</v>
      </c>
      <c r="B5092" s="51" t="s">
        <v>1359</v>
      </c>
      <c r="C5092" s="51" t="s">
        <v>357</v>
      </c>
      <c r="D5092" s="51" t="str">
        <f t="shared" si="79"/>
        <v>NGDP_DMoldova</v>
      </c>
      <c r="E5092" s="51" t="s">
        <v>286</v>
      </c>
      <c r="F5092" s="51" t="s">
        <v>358</v>
      </c>
      <c r="G5092" s="51" t="s">
        <v>359</v>
      </c>
      <c r="H5092" s="51" t="s">
        <v>360</v>
      </c>
      <c r="I5092" s="51"/>
      <c r="J5092" s="51" t="s">
        <v>361</v>
      </c>
      <c r="K5092" s="51">
        <v>1064.3599999999999</v>
      </c>
      <c r="L5092" s="51">
        <v>1106.1199999999999</v>
      </c>
      <c r="M5092" s="51">
        <v>1176.3800000000001</v>
      </c>
      <c r="N5092" s="51">
        <v>1288.9000000000001</v>
      </c>
      <c r="O5092" s="51">
        <v>1362.03</v>
      </c>
      <c r="P5092" s="51">
        <v>1447.16</v>
      </c>
      <c r="Q5092" s="51">
        <v>1478.09</v>
      </c>
      <c r="R5092" s="51">
        <v>1577.82</v>
      </c>
      <c r="S5092" s="51">
        <v>1617.26</v>
      </c>
      <c r="T5092" s="51">
        <v>1681.95</v>
      </c>
      <c r="U5092" s="51">
        <v>2019</v>
      </c>
    </row>
    <row r="5093" spans="1:21" ht="15.5">
      <c r="A5093" s="51">
        <v>921</v>
      </c>
      <c r="B5093" s="51" t="s">
        <v>1359</v>
      </c>
      <c r="C5093" s="51" t="s">
        <v>362</v>
      </c>
      <c r="D5093" s="51" t="str">
        <f t="shared" si="79"/>
        <v>NGDPRPCMoldova</v>
      </c>
      <c r="E5093" s="51" t="s">
        <v>286</v>
      </c>
      <c r="F5093" s="51" t="s">
        <v>363</v>
      </c>
      <c r="G5093" s="51" t="s">
        <v>364</v>
      </c>
      <c r="H5093" s="51" t="s">
        <v>342</v>
      </c>
      <c r="I5093" s="51" t="s">
        <v>333</v>
      </c>
      <c r="J5093" s="51" t="s">
        <v>365</v>
      </c>
      <c r="K5093" s="51">
        <v>3449.77</v>
      </c>
      <c r="L5093" s="51">
        <v>3763.73</v>
      </c>
      <c r="M5093" s="51">
        <v>3954.65</v>
      </c>
      <c r="N5093" s="51">
        <v>3975.29</v>
      </c>
      <c r="O5093" s="51">
        <v>4180.37</v>
      </c>
      <c r="P5093" s="51">
        <v>4446.42</v>
      </c>
      <c r="Q5093" s="51">
        <v>4708.3500000000004</v>
      </c>
      <c r="R5093" s="51">
        <v>4965.3599999999997</v>
      </c>
      <c r="S5093" s="51">
        <v>4676.25</v>
      </c>
      <c r="T5093" s="51">
        <v>4975.3</v>
      </c>
      <c r="U5093" s="51">
        <v>2019</v>
      </c>
    </row>
    <row r="5094" spans="1:21" ht="15.5">
      <c r="A5094" s="51">
        <v>921</v>
      </c>
      <c r="B5094" s="51" t="s">
        <v>1359</v>
      </c>
      <c r="C5094" s="51" t="s">
        <v>366</v>
      </c>
      <c r="D5094" s="51" t="str">
        <f t="shared" si="79"/>
        <v>NGDPRPPPPCMoldova</v>
      </c>
      <c r="E5094" s="51" t="s">
        <v>286</v>
      </c>
      <c r="F5094" s="51" t="s">
        <v>363</v>
      </c>
      <c r="G5094" s="51" t="s">
        <v>367</v>
      </c>
      <c r="H5094" s="51" t="s">
        <v>368</v>
      </c>
      <c r="I5094" s="51" t="s">
        <v>333</v>
      </c>
      <c r="J5094" s="51" t="s">
        <v>365</v>
      </c>
      <c r="K5094" s="51">
        <v>8959.09</v>
      </c>
      <c r="L5094" s="51">
        <v>9774.4500000000007</v>
      </c>
      <c r="M5094" s="51">
        <v>10270.280000000001</v>
      </c>
      <c r="N5094" s="51">
        <v>10323.89</v>
      </c>
      <c r="O5094" s="51">
        <v>10856.48</v>
      </c>
      <c r="P5094" s="51">
        <v>11547.4</v>
      </c>
      <c r="Q5094" s="51">
        <v>12227.64</v>
      </c>
      <c r="R5094" s="51">
        <v>12895.12</v>
      </c>
      <c r="S5094" s="51">
        <v>12144.28</v>
      </c>
      <c r="T5094" s="51">
        <v>12920.91</v>
      </c>
      <c r="U5094" s="51">
        <v>2019</v>
      </c>
    </row>
    <row r="5095" spans="1:21" ht="15.5">
      <c r="A5095" s="51">
        <v>921</v>
      </c>
      <c r="B5095" s="51" t="s">
        <v>1359</v>
      </c>
      <c r="C5095" s="51" t="s">
        <v>369</v>
      </c>
      <c r="D5095" s="51" t="str">
        <f t="shared" si="79"/>
        <v>NGDPPCMoldova</v>
      </c>
      <c r="E5095" s="51" t="s">
        <v>286</v>
      </c>
      <c r="F5095" s="51" t="s">
        <v>370</v>
      </c>
      <c r="G5095" s="51" t="s">
        <v>371</v>
      </c>
      <c r="H5095" s="51" t="s">
        <v>342</v>
      </c>
      <c r="I5095" s="51" t="s">
        <v>333</v>
      </c>
      <c r="J5095" s="51" t="s">
        <v>372</v>
      </c>
      <c r="K5095" s="51">
        <v>36717.79</v>
      </c>
      <c r="L5095" s="51">
        <v>41631.339999999997</v>
      </c>
      <c r="M5095" s="51">
        <v>46521.83</v>
      </c>
      <c r="N5095" s="51">
        <v>51237.4</v>
      </c>
      <c r="O5095" s="51">
        <v>56937.86</v>
      </c>
      <c r="P5095" s="51">
        <v>64346.76</v>
      </c>
      <c r="Q5095" s="51">
        <v>69593.77</v>
      </c>
      <c r="R5095" s="51">
        <v>78344.399999999994</v>
      </c>
      <c r="S5095" s="51">
        <v>75627.27</v>
      </c>
      <c r="T5095" s="51">
        <v>83682.16</v>
      </c>
      <c r="U5095" s="51">
        <v>2019</v>
      </c>
    </row>
    <row r="5096" spans="1:21" ht="15.5">
      <c r="A5096" s="51">
        <v>921</v>
      </c>
      <c r="B5096" s="51" t="s">
        <v>1359</v>
      </c>
      <c r="C5096" s="51" t="s">
        <v>373</v>
      </c>
      <c r="D5096" s="51" t="str">
        <f t="shared" si="79"/>
        <v>NGDPDPCMoldova</v>
      </c>
      <c r="E5096" s="51" t="s">
        <v>286</v>
      </c>
      <c r="F5096" s="51" t="s">
        <v>370</v>
      </c>
      <c r="G5096" s="51" t="s">
        <v>374</v>
      </c>
      <c r="H5096" s="51" t="s">
        <v>352</v>
      </c>
      <c r="I5096" s="51" t="s">
        <v>333</v>
      </c>
      <c r="J5096" s="51" t="s">
        <v>372</v>
      </c>
      <c r="K5096" s="51">
        <v>3031.13</v>
      </c>
      <c r="L5096" s="51">
        <v>3307.35</v>
      </c>
      <c r="M5096" s="51">
        <v>3314.55</v>
      </c>
      <c r="N5096" s="51">
        <v>2715.78</v>
      </c>
      <c r="O5096" s="51">
        <v>2857.88</v>
      </c>
      <c r="P5096" s="51">
        <v>3478.52</v>
      </c>
      <c r="Q5096" s="51">
        <v>4141.84</v>
      </c>
      <c r="R5096" s="51">
        <v>4458.1899999999996</v>
      </c>
      <c r="S5096" s="51">
        <v>4365.8500000000004</v>
      </c>
      <c r="T5096" s="51">
        <v>4637.58</v>
      </c>
      <c r="U5096" s="51">
        <v>2019</v>
      </c>
    </row>
    <row r="5097" spans="1:21" ht="15.5">
      <c r="A5097" s="51">
        <v>921</v>
      </c>
      <c r="B5097" s="51" t="s">
        <v>1359</v>
      </c>
      <c r="C5097" s="51" t="s">
        <v>375</v>
      </c>
      <c r="D5097" s="51" t="str">
        <f t="shared" si="79"/>
        <v>PPPPCMoldova</v>
      </c>
      <c r="E5097" s="51" t="s">
        <v>286</v>
      </c>
      <c r="F5097" s="51" t="s">
        <v>370</v>
      </c>
      <c r="G5097" s="51" t="s">
        <v>376</v>
      </c>
      <c r="H5097" s="51" t="s">
        <v>356</v>
      </c>
      <c r="I5097" s="51" t="s">
        <v>333</v>
      </c>
      <c r="J5097" s="51" t="s">
        <v>372</v>
      </c>
      <c r="K5097" s="51">
        <v>7329.15</v>
      </c>
      <c r="L5097" s="51">
        <v>8345.09</v>
      </c>
      <c r="M5097" s="51">
        <v>8789.2900000000009</v>
      </c>
      <c r="N5097" s="51">
        <v>9221.85</v>
      </c>
      <c r="O5097" s="51">
        <v>10527.01</v>
      </c>
      <c r="P5097" s="51">
        <v>11547.4</v>
      </c>
      <c r="Q5097" s="51">
        <v>12521.22</v>
      </c>
      <c r="R5097" s="51">
        <v>13440.46</v>
      </c>
      <c r="S5097" s="51">
        <v>12811.32</v>
      </c>
      <c r="T5097" s="51">
        <v>13878.98</v>
      </c>
      <c r="U5097" s="51">
        <v>2019</v>
      </c>
    </row>
    <row r="5098" spans="1:21" ht="15.5">
      <c r="A5098" s="51">
        <v>921</v>
      </c>
      <c r="B5098" s="51" t="s">
        <v>1359</v>
      </c>
      <c r="C5098" s="51" t="s">
        <v>377</v>
      </c>
      <c r="D5098" s="51" t="str">
        <f t="shared" si="79"/>
        <v>NGAP_NPGDPMoldova</v>
      </c>
      <c r="E5098" s="51" t="s">
        <v>286</v>
      </c>
      <c r="F5098" s="51" t="s">
        <v>378</v>
      </c>
      <c r="G5098" s="51" t="s">
        <v>379</v>
      </c>
      <c r="H5098" s="51" t="s">
        <v>380</v>
      </c>
      <c r="I5098" s="51"/>
      <c r="J5098" s="51"/>
      <c r="K5098" s="51"/>
      <c r="L5098" s="51"/>
      <c r="M5098" s="51"/>
      <c r="N5098" s="51"/>
      <c r="O5098" s="51"/>
      <c r="P5098" s="51"/>
      <c r="Q5098" s="51"/>
      <c r="R5098" s="51"/>
      <c r="S5098" s="51"/>
      <c r="T5098" s="51"/>
      <c r="U5098" s="51"/>
    </row>
    <row r="5099" spans="1:21" ht="15.5">
      <c r="A5099" s="51">
        <v>921</v>
      </c>
      <c r="B5099" s="51" t="s">
        <v>1359</v>
      </c>
      <c r="C5099" s="51" t="s">
        <v>381</v>
      </c>
      <c r="D5099" s="51" t="str">
        <f t="shared" si="79"/>
        <v>PPPSHMoldova</v>
      </c>
      <c r="E5099" s="51" t="s">
        <v>286</v>
      </c>
      <c r="F5099" s="51" t="s">
        <v>382</v>
      </c>
      <c r="G5099" s="51" t="s">
        <v>383</v>
      </c>
      <c r="H5099" s="51" t="s">
        <v>384</v>
      </c>
      <c r="I5099" s="51"/>
      <c r="J5099" s="51" t="s">
        <v>353</v>
      </c>
      <c r="K5099" s="51">
        <v>2.1000000000000001E-2</v>
      </c>
      <c r="L5099" s="51">
        <v>2.3E-2</v>
      </c>
      <c r="M5099" s="51">
        <v>2.3E-2</v>
      </c>
      <c r="N5099" s="51">
        <v>2.4E-2</v>
      </c>
      <c r="O5099" s="51">
        <v>2.5999999999999999E-2</v>
      </c>
      <c r="P5099" s="51">
        <v>2.5999999999999999E-2</v>
      </c>
      <c r="Q5099" s="51">
        <v>2.7E-2</v>
      </c>
      <c r="R5099" s="51">
        <v>2.7E-2</v>
      </c>
      <c r="S5099" s="51">
        <v>2.5999999999999999E-2</v>
      </c>
      <c r="T5099" s="51">
        <v>2.5000000000000001E-2</v>
      </c>
      <c r="U5099" s="51">
        <v>2019</v>
      </c>
    </row>
    <row r="5100" spans="1:21" ht="15.5">
      <c r="A5100" s="51">
        <v>921</v>
      </c>
      <c r="B5100" s="51" t="s">
        <v>1359</v>
      </c>
      <c r="C5100" s="51" t="s">
        <v>385</v>
      </c>
      <c r="D5100" s="51" t="str">
        <f t="shared" si="79"/>
        <v>PPPEXMoldova</v>
      </c>
      <c r="E5100" s="51" t="s">
        <v>286</v>
      </c>
      <c r="F5100" s="51" t="s">
        <v>386</v>
      </c>
      <c r="G5100" s="51" t="s">
        <v>387</v>
      </c>
      <c r="H5100" s="51" t="s">
        <v>388</v>
      </c>
      <c r="I5100" s="51"/>
      <c r="J5100" s="51" t="s">
        <v>353</v>
      </c>
      <c r="K5100" s="51">
        <v>5.01</v>
      </c>
      <c r="L5100" s="51">
        <v>4.9889999999999999</v>
      </c>
      <c r="M5100" s="51">
        <v>5.2930000000000001</v>
      </c>
      <c r="N5100" s="51">
        <v>5.556</v>
      </c>
      <c r="O5100" s="51">
        <v>5.4089999999999998</v>
      </c>
      <c r="P5100" s="51">
        <v>5.5720000000000001</v>
      </c>
      <c r="Q5100" s="51">
        <v>5.5579999999999998</v>
      </c>
      <c r="R5100" s="51">
        <v>5.8289999999999997</v>
      </c>
      <c r="S5100" s="51">
        <v>5.9029999999999996</v>
      </c>
      <c r="T5100" s="51">
        <v>6.0289999999999999</v>
      </c>
      <c r="U5100" s="51">
        <v>2019</v>
      </c>
    </row>
    <row r="5101" spans="1:21" ht="15.5">
      <c r="A5101" s="51">
        <v>921</v>
      </c>
      <c r="B5101" s="51" t="s">
        <v>1359</v>
      </c>
      <c r="C5101" s="51" t="s">
        <v>389</v>
      </c>
      <c r="D5101" s="51" t="str">
        <f t="shared" si="79"/>
        <v>NID_NGDPMoldova</v>
      </c>
      <c r="E5101" s="51" t="s">
        <v>286</v>
      </c>
      <c r="F5101" s="51" t="s">
        <v>390</v>
      </c>
      <c r="G5101" s="51" t="s">
        <v>391</v>
      </c>
      <c r="H5101" s="51" t="s">
        <v>392</v>
      </c>
      <c r="I5101" s="51"/>
      <c r="J5101" s="51" t="s">
        <v>1360</v>
      </c>
      <c r="K5101" s="51">
        <v>24.199000000000002</v>
      </c>
      <c r="L5101" s="51">
        <v>24.937999999999999</v>
      </c>
      <c r="M5101" s="51">
        <v>26.219000000000001</v>
      </c>
      <c r="N5101" s="51">
        <v>23.594999999999999</v>
      </c>
      <c r="O5101" s="51">
        <v>21.981999999999999</v>
      </c>
      <c r="P5101" s="51">
        <v>22.777999999999999</v>
      </c>
      <c r="Q5101" s="51">
        <v>25.25</v>
      </c>
      <c r="R5101" s="51">
        <v>26.305</v>
      </c>
      <c r="S5101" s="51">
        <v>26.846</v>
      </c>
      <c r="T5101" s="51">
        <v>26.172000000000001</v>
      </c>
      <c r="U5101" s="51">
        <v>2019</v>
      </c>
    </row>
    <row r="5102" spans="1:21" ht="15.5">
      <c r="A5102" s="51">
        <v>921</v>
      </c>
      <c r="B5102" s="51" t="s">
        <v>1359</v>
      </c>
      <c r="C5102" s="51" t="s">
        <v>393</v>
      </c>
      <c r="D5102" s="51" t="str">
        <f t="shared" si="79"/>
        <v>NGSD_NGDPMoldova</v>
      </c>
      <c r="E5102" s="51" t="s">
        <v>286</v>
      </c>
      <c r="F5102" s="51" t="s">
        <v>394</v>
      </c>
      <c r="G5102" s="51" t="s">
        <v>395</v>
      </c>
      <c r="H5102" s="51" t="s">
        <v>392</v>
      </c>
      <c r="I5102" s="51"/>
      <c r="J5102" s="51" t="s">
        <v>1360</v>
      </c>
      <c r="K5102" s="51">
        <v>16.806999999999999</v>
      </c>
      <c r="L5102" s="51">
        <v>19.774999999999999</v>
      </c>
      <c r="M5102" s="51">
        <v>20.242999999999999</v>
      </c>
      <c r="N5102" s="51">
        <v>17.603999999999999</v>
      </c>
      <c r="O5102" s="51">
        <v>18.484999999999999</v>
      </c>
      <c r="P5102" s="51">
        <v>17.042999999999999</v>
      </c>
      <c r="Q5102" s="51">
        <v>14.763999999999999</v>
      </c>
      <c r="R5102" s="51">
        <v>16.945</v>
      </c>
      <c r="S5102" s="51">
        <v>20.300999999999998</v>
      </c>
      <c r="T5102" s="51">
        <v>19.16</v>
      </c>
      <c r="U5102" s="51">
        <v>2019</v>
      </c>
    </row>
    <row r="5103" spans="1:21" ht="15.5">
      <c r="A5103" s="51">
        <v>921</v>
      </c>
      <c r="B5103" s="51" t="s">
        <v>1359</v>
      </c>
      <c r="C5103" s="51" t="s">
        <v>396</v>
      </c>
      <c r="D5103" s="51" t="str">
        <f t="shared" si="79"/>
        <v>PCPIMoldova</v>
      </c>
      <c r="E5103" s="51" t="s">
        <v>286</v>
      </c>
      <c r="F5103" s="51" t="s">
        <v>397</v>
      </c>
      <c r="G5103" s="51" t="s">
        <v>398</v>
      </c>
      <c r="H5103" s="51" t="s">
        <v>360</v>
      </c>
      <c r="I5103" s="51"/>
      <c r="J5103" s="51" t="s">
        <v>1361</v>
      </c>
      <c r="K5103" s="51">
        <v>37734.79</v>
      </c>
      <c r="L5103" s="51">
        <v>39458.959999999999</v>
      </c>
      <c r="M5103" s="51">
        <v>41454.86</v>
      </c>
      <c r="N5103" s="51">
        <v>45446.03</v>
      </c>
      <c r="O5103" s="51">
        <v>48335.519999999997</v>
      </c>
      <c r="P5103" s="51">
        <v>51480.35</v>
      </c>
      <c r="Q5103" s="51">
        <v>53055.38</v>
      </c>
      <c r="R5103" s="51">
        <v>55627.85</v>
      </c>
      <c r="S5103" s="51">
        <v>57723.93</v>
      </c>
      <c r="T5103" s="51">
        <v>59433.96</v>
      </c>
      <c r="U5103" s="51">
        <v>2020</v>
      </c>
    </row>
    <row r="5104" spans="1:21" ht="15.5">
      <c r="A5104" s="51">
        <v>921</v>
      </c>
      <c r="B5104" s="51" t="s">
        <v>1359</v>
      </c>
      <c r="C5104" s="51" t="s">
        <v>400</v>
      </c>
      <c r="D5104" s="51" t="str">
        <f t="shared" si="79"/>
        <v>PCPIPCHMoldova</v>
      </c>
      <c r="E5104" s="51" t="s">
        <v>286</v>
      </c>
      <c r="F5104" s="51" t="s">
        <v>397</v>
      </c>
      <c r="G5104" s="51" t="s">
        <v>401</v>
      </c>
      <c r="H5104" s="51" t="s">
        <v>347</v>
      </c>
      <c r="I5104" s="51"/>
      <c r="J5104" s="51" t="s">
        <v>402</v>
      </c>
      <c r="K5104" s="51">
        <v>4.5579999999999998</v>
      </c>
      <c r="L5104" s="51">
        <v>4.569</v>
      </c>
      <c r="M5104" s="51">
        <v>5.0579999999999998</v>
      </c>
      <c r="N5104" s="51">
        <v>9.6280000000000001</v>
      </c>
      <c r="O5104" s="51">
        <v>6.3579999999999997</v>
      </c>
      <c r="P5104" s="51">
        <v>6.5060000000000002</v>
      </c>
      <c r="Q5104" s="51">
        <v>3.0590000000000002</v>
      </c>
      <c r="R5104" s="51">
        <v>4.8490000000000002</v>
      </c>
      <c r="S5104" s="51">
        <v>3.7679999999999998</v>
      </c>
      <c r="T5104" s="51">
        <v>2.9620000000000002</v>
      </c>
      <c r="U5104" s="51">
        <v>2020</v>
      </c>
    </row>
    <row r="5105" spans="1:21" ht="15.5">
      <c r="A5105" s="51">
        <v>921</v>
      </c>
      <c r="B5105" s="51" t="s">
        <v>1359</v>
      </c>
      <c r="C5105" s="51" t="s">
        <v>403</v>
      </c>
      <c r="D5105" s="51" t="str">
        <f t="shared" si="79"/>
        <v>PCPIEMoldova</v>
      </c>
      <c r="E5105" s="51" t="s">
        <v>286</v>
      </c>
      <c r="F5105" s="51" t="s">
        <v>404</v>
      </c>
      <c r="G5105" s="51" t="s">
        <v>405</v>
      </c>
      <c r="H5105" s="51" t="s">
        <v>360</v>
      </c>
      <c r="I5105" s="51"/>
      <c r="J5105" s="51" t="s">
        <v>1361</v>
      </c>
      <c r="K5105" s="51">
        <v>17305.88</v>
      </c>
      <c r="L5105" s="51">
        <v>18201.87</v>
      </c>
      <c r="M5105" s="51">
        <v>19053.63</v>
      </c>
      <c r="N5105" s="51">
        <v>21631.18</v>
      </c>
      <c r="O5105" s="51">
        <v>22124.1</v>
      </c>
      <c r="P5105" s="51">
        <v>23746.77</v>
      </c>
      <c r="Q5105" s="51">
        <v>23960.49</v>
      </c>
      <c r="R5105" s="51">
        <v>25757.53</v>
      </c>
      <c r="S5105" s="51">
        <v>25857.98</v>
      </c>
      <c r="T5105" s="51">
        <v>27150.880000000001</v>
      </c>
      <c r="U5105" s="51">
        <v>2020</v>
      </c>
    </row>
    <row r="5106" spans="1:21" ht="15.5">
      <c r="A5106" s="51">
        <v>921</v>
      </c>
      <c r="B5106" s="51" t="s">
        <v>1359</v>
      </c>
      <c r="C5106" s="51" t="s">
        <v>406</v>
      </c>
      <c r="D5106" s="51" t="str">
        <f t="shared" si="79"/>
        <v>PCPIEPCHMoldova</v>
      </c>
      <c r="E5106" s="51" t="s">
        <v>286</v>
      </c>
      <c r="F5106" s="51" t="s">
        <v>404</v>
      </c>
      <c r="G5106" s="51" t="s">
        <v>407</v>
      </c>
      <c r="H5106" s="51" t="s">
        <v>347</v>
      </c>
      <c r="I5106" s="51"/>
      <c r="J5106" s="51" t="s">
        <v>408</v>
      </c>
      <c r="K5106" s="51">
        <v>3.9540000000000002</v>
      </c>
      <c r="L5106" s="51">
        <v>5.1769999999999996</v>
      </c>
      <c r="M5106" s="51">
        <v>4.68</v>
      </c>
      <c r="N5106" s="51">
        <v>13.528</v>
      </c>
      <c r="O5106" s="51">
        <v>2.2789999999999999</v>
      </c>
      <c r="P5106" s="51">
        <v>7.3339999999999996</v>
      </c>
      <c r="Q5106" s="51">
        <v>0.9</v>
      </c>
      <c r="R5106" s="51">
        <v>7.5</v>
      </c>
      <c r="S5106" s="51">
        <v>0.39</v>
      </c>
      <c r="T5106" s="51">
        <v>5</v>
      </c>
      <c r="U5106" s="51">
        <v>2020</v>
      </c>
    </row>
    <row r="5107" spans="1:21" ht="15.5">
      <c r="A5107" s="51">
        <v>921</v>
      </c>
      <c r="B5107" s="51" t="s">
        <v>1359</v>
      </c>
      <c r="C5107" s="51" t="s">
        <v>409</v>
      </c>
      <c r="D5107" s="51" t="str">
        <f t="shared" si="79"/>
        <v>FLIBOR6Moldova</v>
      </c>
      <c r="E5107" s="51" t="s">
        <v>286</v>
      </c>
      <c r="F5107" s="51" t="s">
        <v>410</v>
      </c>
      <c r="G5107" s="51"/>
      <c r="H5107" s="51" t="s">
        <v>384</v>
      </c>
      <c r="I5107" s="51"/>
      <c r="J5107" s="51"/>
      <c r="K5107" s="51"/>
      <c r="L5107" s="51"/>
      <c r="M5107" s="51"/>
      <c r="N5107" s="51"/>
      <c r="O5107" s="51"/>
      <c r="P5107" s="51"/>
      <c r="Q5107" s="51"/>
      <c r="R5107" s="51"/>
      <c r="S5107" s="51"/>
      <c r="T5107" s="51"/>
      <c r="U5107" s="51"/>
    </row>
    <row r="5108" spans="1:21" ht="15.5">
      <c r="A5108" s="51">
        <v>921</v>
      </c>
      <c r="B5108" s="51" t="s">
        <v>1359</v>
      </c>
      <c r="C5108" s="51" t="s">
        <v>411</v>
      </c>
      <c r="D5108" s="51" t="str">
        <f t="shared" si="79"/>
        <v>TM_RPCHMoldova</v>
      </c>
      <c r="E5108" s="51" t="s">
        <v>286</v>
      </c>
      <c r="F5108" s="51" t="s">
        <v>412</v>
      </c>
      <c r="G5108" s="51" t="s">
        <v>413</v>
      </c>
      <c r="H5108" s="51" t="s">
        <v>347</v>
      </c>
      <c r="I5108" s="51"/>
      <c r="J5108" s="51" t="s">
        <v>1362</v>
      </c>
      <c r="K5108" s="51">
        <v>1</v>
      </c>
      <c r="L5108" s="51">
        <v>6</v>
      </c>
      <c r="M5108" s="51">
        <v>1</v>
      </c>
      <c r="N5108" s="51">
        <v>-5</v>
      </c>
      <c r="O5108" s="51">
        <v>7.6</v>
      </c>
      <c r="P5108" s="51">
        <v>14.5</v>
      </c>
      <c r="Q5108" s="51">
        <v>8.9</v>
      </c>
      <c r="R5108" s="51">
        <v>4.8</v>
      </c>
      <c r="S5108" s="51">
        <v>-9.93</v>
      </c>
      <c r="T5108" s="51">
        <v>1.4239999999999999</v>
      </c>
      <c r="U5108" s="51">
        <v>2019</v>
      </c>
    </row>
    <row r="5109" spans="1:21" ht="15.5">
      <c r="A5109" s="51">
        <v>921</v>
      </c>
      <c r="B5109" s="51" t="s">
        <v>1359</v>
      </c>
      <c r="C5109" s="51" t="s">
        <v>415</v>
      </c>
      <c r="D5109" s="51" t="str">
        <f t="shared" si="79"/>
        <v>TMG_RPCHMoldova</v>
      </c>
      <c r="E5109" s="51" t="s">
        <v>286</v>
      </c>
      <c r="F5109" s="51" t="s">
        <v>416</v>
      </c>
      <c r="G5109" s="51" t="s">
        <v>417</v>
      </c>
      <c r="H5109" s="51" t="s">
        <v>347</v>
      </c>
      <c r="I5109" s="51"/>
      <c r="J5109" s="51" t="s">
        <v>1362</v>
      </c>
      <c r="K5109" s="51">
        <v>1</v>
      </c>
      <c r="L5109" s="51">
        <v>6</v>
      </c>
      <c r="M5109" s="51">
        <v>1</v>
      </c>
      <c r="N5109" s="51">
        <v>-5</v>
      </c>
      <c r="O5109" s="51">
        <v>7.6</v>
      </c>
      <c r="P5109" s="51">
        <v>14.5</v>
      </c>
      <c r="Q5109" s="51">
        <v>8.9</v>
      </c>
      <c r="R5109" s="51">
        <v>4.8</v>
      </c>
      <c r="S5109" s="51">
        <v>-9.93</v>
      </c>
      <c r="T5109" s="51">
        <v>1.4239999999999999</v>
      </c>
      <c r="U5109" s="51">
        <v>2019</v>
      </c>
    </row>
    <row r="5110" spans="1:21" ht="15.5">
      <c r="A5110" s="51">
        <v>921</v>
      </c>
      <c r="B5110" s="51" t="s">
        <v>1359</v>
      </c>
      <c r="C5110" s="51" t="s">
        <v>418</v>
      </c>
      <c r="D5110" s="51" t="str">
        <f t="shared" si="79"/>
        <v>TX_RPCHMoldova</v>
      </c>
      <c r="E5110" s="51" t="s">
        <v>286</v>
      </c>
      <c r="F5110" s="51" t="s">
        <v>419</v>
      </c>
      <c r="G5110" s="51" t="s">
        <v>420</v>
      </c>
      <c r="H5110" s="51" t="s">
        <v>347</v>
      </c>
      <c r="I5110" s="51"/>
      <c r="J5110" s="51" t="s">
        <v>1362</v>
      </c>
      <c r="K5110" s="51">
        <v>1</v>
      </c>
      <c r="L5110" s="51">
        <v>13</v>
      </c>
      <c r="M5110" s="51">
        <v>2</v>
      </c>
      <c r="N5110" s="51">
        <v>1</v>
      </c>
      <c r="O5110" s="51">
        <v>7.7</v>
      </c>
      <c r="P5110" s="51">
        <v>12.5</v>
      </c>
      <c r="Q5110" s="51">
        <v>6.2</v>
      </c>
      <c r="R5110" s="51">
        <v>6.7</v>
      </c>
      <c r="S5110" s="51">
        <v>-14.25</v>
      </c>
      <c r="T5110" s="51">
        <v>8.8000000000000007</v>
      </c>
      <c r="U5110" s="51">
        <v>2019</v>
      </c>
    </row>
    <row r="5111" spans="1:21" ht="15.5">
      <c r="A5111" s="51">
        <v>921</v>
      </c>
      <c r="B5111" s="51" t="s">
        <v>1359</v>
      </c>
      <c r="C5111" s="51" t="s">
        <v>421</v>
      </c>
      <c r="D5111" s="51" t="str">
        <f t="shared" si="79"/>
        <v>TXG_RPCHMoldova</v>
      </c>
      <c r="E5111" s="51" t="s">
        <v>286</v>
      </c>
      <c r="F5111" s="51" t="s">
        <v>422</v>
      </c>
      <c r="G5111" s="51" t="s">
        <v>423</v>
      </c>
      <c r="H5111" s="51" t="s">
        <v>347</v>
      </c>
      <c r="I5111" s="51"/>
      <c r="J5111" s="51" t="s">
        <v>1362</v>
      </c>
      <c r="K5111" s="51">
        <v>1</v>
      </c>
      <c r="L5111" s="51">
        <v>13</v>
      </c>
      <c r="M5111" s="51">
        <v>2</v>
      </c>
      <c r="N5111" s="51">
        <v>1</v>
      </c>
      <c r="O5111" s="51">
        <v>7.7</v>
      </c>
      <c r="P5111" s="51">
        <v>12.5</v>
      </c>
      <c r="Q5111" s="51">
        <v>6.2</v>
      </c>
      <c r="R5111" s="51">
        <v>6.7</v>
      </c>
      <c r="S5111" s="51">
        <v>-14.25</v>
      </c>
      <c r="T5111" s="51">
        <v>8.8000000000000007</v>
      </c>
      <c r="U5111" s="51">
        <v>2019</v>
      </c>
    </row>
    <row r="5112" spans="1:21" ht="15.5">
      <c r="A5112" s="51">
        <v>921</v>
      </c>
      <c r="B5112" s="51" t="s">
        <v>1359</v>
      </c>
      <c r="C5112" s="51" t="s">
        <v>424</v>
      </c>
      <c r="D5112" s="51" t="str">
        <f t="shared" si="79"/>
        <v>LURMoldova</v>
      </c>
      <c r="E5112" s="51" t="s">
        <v>286</v>
      </c>
      <c r="F5112" s="51" t="s">
        <v>425</v>
      </c>
      <c r="G5112" s="51" t="s">
        <v>426</v>
      </c>
      <c r="H5112" s="51" t="s">
        <v>427</v>
      </c>
      <c r="I5112" s="51"/>
      <c r="J5112" s="51" t="s">
        <v>1363</v>
      </c>
      <c r="K5112" s="51">
        <v>5.6</v>
      </c>
      <c r="L5112" s="51">
        <v>5.0999999999999996</v>
      </c>
      <c r="M5112" s="51">
        <v>3.9</v>
      </c>
      <c r="N5112" s="51">
        <v>5.0250000000000004</v>
      </c>
      <c r="O5112" s="51">
        <v>4.2249999999999996</v>
      </c>
      <c r="P5112" s="51">
        <v>4.125</v>
      </c>
      <c r="Q5112" s="51">
        <v>3.05</v>
      </c>
      <c r="R5112" s="51">
        <v>5.125</v>
      </c>
      <c r="S5112" s="51">
        <v>8</v>
      </c>
      <c r="T5112" s="51">
        <v>5.5</v>
      </c>
      <c r="U5112" s="51">
        <v>2019</v>
      </c>
    </row>
    <row r="5113" spans="1:21" ht="15.5">
      <c r="A5113" s="51">
        <v>921</v>
      </c>
      <c r="B5113" s="51" t="s">
        <v>1359</v>
      </c>
      <c r="C5113" s="51" t="s">
        <v>428</v>
      </c>
      <c r="D5113" s="51" t="str">
        <f t="shared" si="79"/>
        <v>LEMoldova</v>
      </c>
      <c r="E5113" s="51" t="s">
        <v>286</v>
      </c>
      <c r="F5113" s="51" t="s">
        <v>429</v>
      </c>
      <c r="G5113" s="51" t="s">
        <v>430</v>
      </c>
      <c r="H5113" s="51" t="s">
        <v>431</v>
      </c>
      <c r="I5113" s="51" t="s">
        <v>432</v>
      </c>
      <c r="J5113" s="51"/>
      <c r="K5113" s="51"/>
      <c r="L5113" s="51"/>
      <c r="M5113" s="51"/>
      <c r="N5113" s="51"/>
      <c r="O5113" s="51"/>
      <c r="P5113" s="51"/>
      <c r="Q5113" s="51"/>
      <c r="R5113" s="51"/>
      <c r="S5113" s="51"/>
      <c r="T5113" s="51"/>
      <c r="U5113" s="51"/>
    </row>
    <row r="5114" spans="1:21" ht="15.5">
      <c r="A5114" s="51">
        <v>921</v>
      </c>
      <c r="B5114" s="51" t="s">
        <v>1359</v>
      </c>
      <c r="C5114" s="51" t="s">
        <v>433</v>
      </c>
      <c r="D5114" s="51" t="str">
        <f t="shared" si="79"/>
        <v>LPMoldova</v>
      </c>
      <c r="E5114" s="51" t="s">
        <v>286</v>
      </c>
      <c r="F5114" s="51" t="s">
        <v>434</v>
      </c>
      <c r="G5114" s="51" t="s">
        <v>435</v>
      </c>
      <c r="H5114" s="51" t="s">
        <v>431</v>
      </c>
      <c r="I5114" s="51" t="s">
        <v>432</v>
      </c>
      <c r="J5114" s="51" t="s">
        <v>1364</v>
      </c>
      <c r="K5114" s="51">
        <v>2.8730000000000002</v>
      </c>
      <c r="L5114" s="51">
        <v>2.871</v>
      </c>
      <c r="M5114" s="51">
        <v>2.8690000000000002</v>
      </c>
      <c r="N5114" s="51">
        <v>2.8450000000000002</v>
      </c>
      <c r="O5114" s="51">
        <v>2.8239999999999998</v>
      </c>
      <c r="P5114" s="51">
        <v>2.78</v>
      </c>
      <c r="Q5114" s="51">
        <v>2.73</v>
      </c>
      <c r="R5114" s="51">
        <v>2.6819999999999999</v>
      </c>
      <c r="S5114" s="51">
        <v>2.6339999999999999</v>
      </c>
      <c r="T5114" s="51">
        <v>2.5870000000000002</v>
      </c>
      <c r="U5114" s="51">
        <v>2019</v>
      </c>
    </row>
    <row r="5115" spans="1:21" ht="15.5">
      <c r="A5115" s="51">
        <v>921</v>
      </c>
      <c r="B5115" s="51" t="s">
        <v>1359</v>
      </c>
      <c r="C5115" s="51" t="s">
        <v>437</v>
      </c>
      <c r="D5115" s="51" t="str">
        <f t="shared" si="79"/>
        <v>GGRMoldova</v>
      </c>
      <c r="E5115" s="51" t="s">
        <v>286</v>
      </c>
      <c r="F5115" s="51" t="s">
        <v>438</v>
      </c>
      <c r="G5115" s="51" t="s">
        <v>439</v>
      </c>
      <c r="H5115" s="51" t="s">
        <v>342</v>
      </c>
      <c r="I5115" s="51" t="s">
        <v>343</v>
      </c>
      <c r="J5115" s="51" t="s">
        <v>1365</v>
      </c>
      <c r="K5115" s="51">
        <v>33.475999999999999</v>
      </c>
      <c r="L5115" s="51">
        <v>36.908000000000001</v>
      </c>
      <c r="M5115" s="51">
        <v>42.456000000000003</v>
      </c>
      <c r="N5115" s="51">
        <v>43.67</v>
      </c>
      <c r="O5115" s="51">
        <v>45.947000000000003</v>
      </c>
      <c r="P5115" s="51">
        <v>53.378999999999998</v>
      </c>
      <c r="Q5115" s="51">
        <v>57.996000000000002</v>
      </c>
      <c r="R5115" s="51">
        <v>62.948999999999998</v>
      </c>
      <c r="S5115" s="51">
        <v>62.655000000000001</v>
      </c>
      <c r="T5115" s="51">
        <v>66.509</v>
      </c>
      <c r="U5115" s="51">
        <v>2019</v>
      </c>
    </row>
    <row r="5116" spans="1:21" ht="15.5">
      <c r="A5116" s="51">
        <v>921</v>
      </c>
      <c r="B5116" s="51" t="s">
        <v>1359</v>
      </c>
      <c r="C5116" s="51" t="s">
        <v>441</v>
      </c>
      <c r="D5116" s="51" t="str">
        <f t="shared" si="79"/>
        <v>GGR_NGDPMoldova</v>
      </c>
      <c r="E5116" s="51" t="s">
        <v>286</v>
      </c>
      <c r="F5116" s="51" t="s">
        <v>438</v>
      </c>
      <c r="G5116" s="51" t="s">
        <v>439</v>
      </c>
      <c r="H5116" s="51" t="s">
        <v>392</v>
      </c>
      <c r="I5116" s="51"/>
      <c r="J5116" s="51" t="s">
        <v>442</v>
      </c>
      <c r="K5116" s="51">
        <v>31.736999999999998</v>
      </c>
      <c r="L5116" s="51">
        <v>30.876999999999999</v>
      </c>
      <c r="M5116" s="51">
        <v>31.806999999999999</v>
      </c>
      <c r="N5116" s="51">
        <v>29.962</v>
      </c>
      <c r="O5116" s="51">
        <v>28.571000000000002</v>
      </c>
      <c r="P5116" s="51">
        <v>29.841000000000001</v>
      </c>
      <c r="Q5116" s="51">
        <v>30.521999999999998</v>
      </c>
      <c r="R5116" s="51">
        <v>29.962</v>
      </c>
      <c r="S5116" s="51">
        <v>31.452999999999999</v>
      </c>
      <c r="T5116" s="51">
        <v>30.721</v>
      </c>
      <c r="U5116" s="51">
        <v>2019</v>
      </c>
    </row>
    <row r="5117" spans="1:21" ht="15.5">
      <c r="A5117" s="51">
        <v>921</v>
      </c>
      <c r="B5117" s="51" t="s">
        <v>1359</v>
      </c>
      <c r="C5117" s="51" t="s">
        <v>443</v>
      </c>
      <c r="D5117" s="51" t="str">
        <f t="shared" si="79"/>
        <v>GGXMoldova</v>
      </c>
      <c r="E5117" s="51" t="s">
        <v>286</v>
      </c>
      <c r="F5117" s="51" t="s">
        <v>444</v>
      </c>
      <c r="G5117" s="51" t="s">
        <v>445</v>
      </c>
      <c r="H5117" s="51" t="s">
        <v>342</v>
      </c>
      <c r="I5117" s="51" t="s">
        <v>343</v>
      </c>
      <c r="J5117" s="51" t="s">
        <v>1365</v>
      </c>
      <c r="K5117" s="51">
        <v>35.512999999999998</v>
      </c>
      <c r="L5117" s="51">
        <v>38.779000000000003</v>
      </c>
      <c r="M5117" s="51">
        <v>44.572000000000003</v>
      </c>
      <c r="N5117" s="51">
        <v>46.502000000000002</v>
      </c>
      <c r="O5117" s="51">
        <v>48.433999999999997</v>
      </c>
      <c r="P5117" s="51">
        <v>54.524000000000001</v>
      </c>
      <c r="Q5117" s="51">
        <v>59.609000000000002</v>
      </c>
      <c r="R5117" s="51">
        <v>65.971999999999994</v>
      </c>
      <c r="S5117" s="51">
        <v>73.275000000000006</v>
      </c>
      <c r="T5117" s="51">
        <v>78.384</v>
      </c>
      <c r="U5117" s="51">
        <v>2019</v>
      </c>
    </row>
    <row r="5118" spans="1:21" ht="15.5">
      <c r="A5118" s="51">
        <v>921</v>
      </c>
      <c r="B5118" s="51" t="s">
        <v>1359</v>
      </c>
      <c r="C5118" s="51" t="s">
        <v>446</v>
      </c>
      <c r="D5118" s="51" t="str">
        <f t="shared" si="79"/>
        <v>GGX_NGDPMoldova</v>
      </c>
      <c r="E5118" s="51" t="s">
        <v>286</v>
      </c>
      <c r="F5118" s="51" t="s">
        <v>444</v>
      </c>
      <c r="G5118" s="51" t="s">
        <v>445</v>
      </c>
      <c r="H5118" s="51" t="s">
        <v>392</v>
      </c>
      <c r="I5118" s="51"/>
      <c r="J5118" s="51" t="s">
        <v>447</v>
      </c>
      <c r="K5118" s="51">
        <v>33.667999999999999</v>
      </c>
      <c r="L5118" s="51">
        <v>32.442</v>
      </c>
      <c r="M5118" s="51">
        <v>33.392000000000003</v>
      </c>
      <c r="N5118" s="51">
        <v>31.904</v>
      </c>
      <c r="O5118" s="51">
        <v>30.117999999999999</v>
      </c>
      <c r="P5118" s="51">
        <v>30.481000000000002</v>
      </c>
      <c r="Q5118" s="51">
        <v>31.37</v>
      </c>
      <c r="R5118" s="51">
        <v>31.4</v>
      </c>
      <c r="S5118" s="51">
        <v>36.784999999999997</v>
      </c>
      <c r="T5118" s="51">
        <v>36.207000000000001</v>
      </c>
      <c r="U5118" s="51">
        <v>2019</v>
      </c>
    </row>
    <row r="5119" spans="1:21" ht="15.5">
      <c r="A5119" s="51">
        <v>921</v>
      </c>
      <c r="B5119" s="51" t="s">
        <v>1359</v>
      </c>
      <c r="C5119" s="51" t="s">
        <v>448</v>
      </c>
      <c r="D5119" s="51" t="str">
        <f t="shared" si="79"/>
        <v>GGXCNLMoldova</v>
      </c>
      <c r="E5119" s="51" t="s">
        <v>286</v>
      </c>
      <c r="F5119" s="51" t="s">
        <v>449</v>
      </c>
      <c r="G5119" s="51" t="s">
        <v>450</v>
      </c>
      <c r="H5119" s="51" t="s">
        <v>342</v>
      </c>
      <c r="I5119" s="51" t="s">
        <v>343</v>
      </c>
      <c r="J5119" s="51" t="s">
        <v>1365</v>
      </c>
      <c r="K5119" s="51">
        <v>-2.0369999999999999</v>
      </c>
      <c r="L5119" s="51">
        <v>-1.871</v>
      </c>
      <c r="M5119" s="51">
        <v>-2.1160000000000001</v>
      </c>
      <c r="N5119" s="51">
        <v>-2.8319999999999999</v>
      </c>
      <c r="O5119" s="51">
        <v>-2.4870000000000001</v>
      </c>
      <c r="P5119" s="51">
        <v>-1.145</v>
      </c>
      <c r="Q5119" s="51">
        <v>-1.613</v>
      </c>
      <c r="R5119" s="51">
        <v>-3.0230000000000001</v>
      </c>
      <c r="S5119" s="51">
        <v>-10.62</v>
      </c>
      <c r="T5119" s="51">
        <v>-11.875</v>
      </c>
      <c r="U5119" s="51">
        <v>2019</v>
      </c>
    </row>
    <row r="5120" spans="1:21" ht="15.5">
      <c r="A5120" s="51">
        <v>921</v>
      </c>
      <c r="B5120" s="51" t="s">
        <v>1359</v>
      </c>
      <c r="C5120" s="51" t="s">
        <v>451</v>
      </c>
      <c r="D5120" s="51" t="str">
        <f t="shared" si="79"/>
        <v>GGXCNL_NGDPMoldova</v>
      </c>
      <c r="E5120" s="51" t="s">
        <v>286</v>
      </c>
      <c r="F5120" s="51" t="s">
        <v>449</v>
      </c>
      <c r="G5120" s="51" t="s">
        <v>450</v>
      </c>
      <c r="H5120" s="51" t="s">
        <v>392</v>
      </c>
      <c r="I5120" s="51"/>
      <c r="J5120" s="51" t="s">
        <v>452</v>
      </c>
      <c r="K5120" s="51">
        <v>-1.931</v>
      </c>
      <c r="L5120" s="51">
        <v>-1.5649999999999999</v>
      </c>
      <c r="M5120" s="51">
        <v>-1.585</v>
      </c>
      <c r="N5120" s="51">
        <v>-1.9430000000000001</v>
      </c>
      <c r="O5120" s="51">
        <v>-1.5469999999999999</v>
      </c>
      <c r="P5120" s="51">
        <v>-0.64</v>
      </c>
      <c r="Q5120" s="51">
        <v>-0.84899999999999998</v>
      </c>
      <c r="R5120" s="51">
        <v>-1.4390000000000001</v>
      </c>
      <c r="S5120" s="51">
        <v>-5.3310000000000004</v>
      </c>
      <c r="T5120" s="51">
        <v>-5.4850000000000003</v>
      </c>
      <c r="U5120" s="51">
        <v>2019</v>
      </c>
    </row>
    <row r="5121" spans="1:21" ht="15.5">
      <c r="A5121" s="51">
        <v>921</v>
      </c>
      <c r="B5121" s="51" t="s">
        <v>1359</v>
      </c>
      <c r="C5121" s="51" t="s">
        <v>453</v>
      </c>
      <c r="D5121" s="51" t="str">
        <f t="shared" si="79"/>
        <v>GGSBMoldova</v>
      </c>
      <c r="E5121" s="51" t="s">
        <v>286</v>
      </c>
      <c r="F5121" s="51" t="s">
        <v>454</v>
      </c>
      <c r="G5121" s="51" t="s">
        <v>455</v>
      </c>
      <c r="H5121" s="51" t="s">
        <v>342</v>
      </c>
      <c r="I5121" s="51" t="s">
        <v>343</v>
      </c>
      <c r="J5121" s="51"/>
      <c r="K5121" s="51"/>
      <c r="L5121" s="51"/>
      <c r="M5121" s="51"/>
      <c r="N5121" s="51"/>
      <c r="O5121" s="51"/>
      <c r="P5121" s="51"/>
      <c r="Q5121" s="51"/>
      <c r="R5121" s="51"/>
      <c r="S5121" s="51"/>
      <c r="T5121" s="51"/>
      <c r="U5121" s="51"/>
    </row>
    <row r="5122" spans="1:21" ht="15.5">
      <c r="A5122" s="51">
        <v>921</v>
      </c>
      <c r="B5122" s="51" t="s">
        <v>1359</v>
      </c>
      <c r="C5122" s="51" t="s">
        <v>456</v>
      </c>
      <c r="D5122" s="51" t="str">
        <f t="shared" si="79"/>
        <v>GGSB_NPGDPMoldova</v>
      </c>
      <c r="E5122" s="51" t="s">
        <v>286</v>
      </c>
      <c r="F5122" s="51" t="s">
        <v>454</v>
      </c>
      <c r="G5122" s="51" t="s">
        <v>455</v>
      </c>
      <c r="H5122" s="51" t="s">
        <v>380</v>
      </c>
      <c r="I5122" s="51"/>
      <c r="J5122" s="51"/>
      <c r="K5122" s="51"/>
      <c r="L5122" s="51"/>
      <c r="M5122" s="51"/>
      <c r="N5122" s="51"/>
      <c r="O5122" s="51"/>
      <c r="P5122" s="51"/>
      <c r="Q5122" s="51"/>
      <c r="R5122" s="51"/>
      <c r="S5122" s="51"/>
      <c r="T5122" s="51"/>
      <c r="U5122" s="51"/>
    </row>
    <row r="5123" spans="1:21" ht="15.5">
      <c r="A5123" s="51">
        <v>921</v>
      </c>
      <c r="B5123" s="51" t="s">
        <v>1359</v>
      </c>
      <c r="C5123" s="51" t="s">
        <v>457</v>
      </c>
      <c r="D5123" s="51" t="str">
        <f t="shared" ref="D5123:D5186" si="80">C5123&amp;E5123</f>
        <v>GGXONLBMoldova</v>
      </c>
      <c r="E5123" s="51" t="s">
        <v>286</v>
      </c>
      <c r="F5123" s="51" t="s">
        <v>458</v>
      </c>
      <c r="G5123" s="51" t="s">
        <v>459</v>
      </c>
      <c r="H5123" s="51" t="s">
        <v>342</v>
      </c>
      <c r="I5123" s="51" t="s">
        <v>343</v>
      </c>
      <c r="J5123" s="51" t="s">
        <v>1365</v>
      </c>
      <c r="K5123" s="51">
        <v>-1.3420000000000001</v>
      </c>
      <c r="L5123" s="51">
        <v>-1.3440000000000001</v>
      </c>
      <c r="M5123" s="51">
        <v>-1.492</v>
      </c>
      <c r="N5123" s="51">
        <v>-1.7330000000000001</v>
      </c>
      <c r="O5123" s="51">
        <v>-0.67500000000000004</v>
      </c>
      <c r="P5123" s="51">
        <v>0.81499999999999995</v>
      </c>
      <c r="Q5123" s="51">
        <v>-8.6999999999999994E-2</v>
      </c>
      <c r="R5123" s="51">
        <v>-1.3819999999999999</v>
      </c>
      <c r="S5123" s="51">
        <v>-8.9130000000000003</v>
      </c>
      <c r="T5123" s="51">
        <v>-9.7949999999999999</v>
      </c>
      <c r="U5123" s="51">
        <v>2019</v>
      </c>
    </row>
    <row r="5124" spans="1:21" ht="15.5">
      <c r="A5124" s="51">
        <v>921</v>
      </c>
      <c r="B5124" s="51" t="s">
        <v>1359</v>
      </c>
      <c r="C5124" s="51" t="s">
        <v>460</v>
      </c>
      <c r="D5124" s="51" t="str">
        <f t="shared" si="80"/>
        <v>GGXONLB_NGDPMoldova</v>
      </c>
      <c r="E5124" s="51" t="s">
        <v>286</v>
      </c>
      <c r="F5124" s="51" t="s">
        <v>458</v>
      </c>
      <c r="G5124" s="51" t="s">
        <v>459</v>
      </c>
      <c r="H5124" s="51" t="s">
        <v>392</v>
      </c>
      <c r="I5124" s="51"/>
      <c r="J5124" s="51" t="s">
        <v>461</v>
      </c>
      <c r="K5124" s="51">
        <v>-1.272</v>
      </c>
      <c r="L5124" s="51">
        <v>-1.1240000000000001</v>
      </c>
      <c r="M5124" s="51">
        <v>-1.1180000000000001</v>
      </c>
      <c r="N5124" s="51">
        <v>-1.1890000000000001</v>
      </c>
      <c r="O5124" s="51">
        <v>-0.42</v>
      </c>
      <c r="P5124" s="51">
        <v>0.45500000000000002</v>
      </c>
      <c r="Q5124" s="51">
        <v>-4.5999999999999999E-2</v>
      </c>
      <c r="R5124" s="51">
        <v>-0.65800000000000003</v>
      </c>
      <c r="S5124" s="51">
        <v>-4.4740000000000002</v>
      </c>
      <c r="T5124" s="51">
        <v>-4.524</v>
      </c>
      <c r="U5124" s="51">
        <v>2019</v>
      </c>
    </row>
    <row r="5125" spans="1:21" ht="15.5">
      <c r="A5125" s="51">
        <v>921</v>
      </c>
      <c r="B5125" s="51" t="s">
        <v>1359</v>
      </c>
      <c r="C5125" s="51" t="s">
        <v>462</v>
      </c>
      <c r="D5125" s="51" t="str">
        <f t="shared" si="80"/>
        <v>GGXWDNMoldova</v>
      </c>
      <c r="E5125" s="51" t="s">
        <v>286</v>
      </c>
      <c r="F5125" s="51" t="s">
        <v>463</v>
      </c>
      <c r="G5125" s="51" t="s">
        <v>464</v>
      </c>
      <c r="H5125" s="51" t="s">
        <v>342</v>
      </c>
      <c r="I5125" s="51" t="s">
        <v>343</v>
      </c>
      <c r="J5125" s="51"/>
      <c r="K5125" s="51"/>
      <c r="L5125" s="51"/>
      <c r="M5125" s="51"/>
      <c r="N5125" s="51"/>
      <c r="O5125" s="51"/>
      <c r="P5125" s="51"/>
      <c r="Q5125" s="51"/>
      <c r="R5125" s="51"/>
      <c r="S5125" s="51"/>
      <c r="T5125" s="51"/>
      <c r="U5125" s="51"/>
    </row>
    <row r="5126" spans="1:21" ht="15.5">
      <c r="A5126" s="51">
        <v>921</v>
      </c>
      <c r="B5126" s="51" t="s">
        <v>1359</v>
      </c>
      <c r="C5126" s="51" t="s">
        <v>465</v>
      </c>
      <c r="D5126" s="51" t="str">
        <f t="shared" si="80"/>
        <v>GGXWDN_NGDPMoldova</v>
      </c>
      <c r="E5126" s="51" t="s">
        <v>286</v>
      </c>
      <c r="F5126" s="51" t="s">
        <v>463</v>
      </c>
      <c r="G5126" s="51" t="s">
        <v>464</v>
      </c>
      <c r="H5126" s="51" t="s">
        <v>392</v>
      </c>
      <c r="I5126" s="51"/>
      <c r="J5126" s="51"/>
      <c r="K5126" s="51"/>
      <c r="L5126" s="51"/>
      <c r="M5126" s="51"/>
      <c r="N5126" s="51"/>
      <c r="O5126" s="51"/>
      <c r="P5126" s="51"/>
      <c r="Q5126" s="51"/>
      <c r="R5126" s="51"/>
      <c r="S5126" s="51"/>
      <c r="T5126" s="51"/>
      <c r="U5126" s="51"/>
    </row>
    <row r="5127" spans="1:21" ht="15.5">
      <c r="A5127" s="51">
        <v>921</v>
      </c>
      <c r="B5127" s="51" t="s">
        <v>1359</v>
      </c>
      <c r="C5127" s="51" t="s">
        <v>466</v>
      </c>
      <c r="D5127" s="51" t="str">
        <f t="shared" si="80"/>
        <v>GGXWDGMoldova</v>
      </c>
      <c r="E5127" s="51" t="s">
        <v>286</v>
      </c>
      <c r="F5127" s="51" t="s">
        <v>467</v>
      </c>
      <c r="G5127" s="51" t="s">
        <v>468</v>
      </c>
      <c r="H5127" s="51" t="s">
        <v>342</v>
      </c>
      <c r="I5127" s="51" t="s">
        <v>343</v>
      </c>
      <c r="J5127" s="51" t="s">
        <v>1365</v>
      </c>
      <c r="K5127" s="51">
        <v>32.93</v>
      </c>
      <c r="L5127" s="51">
        <v>35.601999999999997</v>
      </c>
      <c r="M5127" s="51">
        <v>46.667000000000002</v>
      </c>
      <c r="N5127" s="51">
        <v>61.771999999999998</v>
      </c>
      <c r="O5127" s="51">
        <v>63.091000000000001</v>
      </c>
      <c r="P5127" s="51">
        <v>61.356999999999999</v>
      </c>
      <c r="Q5127" s="51">
        <v>60.121000000000002</v>
      </c>
      <c r="R5127" s="51">
        <v>59.524999999999999</v>
      </c>
      <c r="S5127" s="51">
        <v>70.338999999999999</v>
      </c>
      <c r="T5127" s="51">
        <v>85.488</v>
      </c>
      <c r="U5127" s="51">
        <v>2019</v>
      </c>
    </row>
    <row r="5128" spans="1:21" ht="15.5">
      <c r="A5128" s="51">
        <v>921</v>
      </c>
      <c r="B5128" s="51" t="s">
        <v>1359</v>
      </c>
      <c r="C5128" s="51" t="s">
        <v>469</v>
      </c>
      <c r="D5128" s="51" t="str">
        <f t="shared" si="80"/>
        <v>GGXWDG_NGDPMoldova</v>
      </c>
      <c r="E5128" s="51" t="s">
        <v>286</v>
      </c>
      <c r="F5128" s="51" t="s">
        <v>467</v>
      </c>
      <c r="G5128" s="51" t="s">
        <v>468</v>
      </c>
      <c r="H5128" s="51" t="s">
        <v>392</v>
      </c>
      <c r="I5128" s="51"/>
      <c r="J5128" s="51" t="s">
        <v>470</v>
      </c>
      <c r="K5128" s="51">
        <v>31.219000000000001</v>
      </c>
      <c r="L5128" s="51">
        <v>29.783999999999999</v>
      </c>
      <c r="M5128" s="51">
        <v>34.960999999999999</v>
      </c>
      <c r="N5128" s="51">
        <v>42.381</v>
      </c>
      <c r="O5128" s="51">
        <v>39.231999999999999</v>
      </c>
      <c r="P5128" s="51">
        <v>34.299999999999997</v>
      </c>
      <c r="Q5128" s="51">
        <v>31.64</v>
      </c>
      <c r="R5128" s="51">
        <v>28.332000000000001</v>
      </c>
      <c r="S5128" s="51">
        <v>35.311</v>
      </c>
      <c r="T5128" s="51">
        <v>39.488</v>
      </c>
      <c r="U5128" s="51">
        <v>2019</v>
      </c>
    </row>
    <row r="5129" spans="1:21" ht="15.5">
      <c r="A5129" s="51">
        <v>921</v>
      </c>
      <c r="B5129" s="51" t="s">
        <v>1359</v>
      </c>
      <c r="C5129" s="51" t="s">
        <v>471</v>
      </c>
      <c r="D5129" s="51" t="str">
        <f t="shared" si="80"/>
        <v>NGDP_FYMoldova</v>
      </c>
      <c r="E5129" s="51" t="s">
        <v>286</v>
      </c>
      <c r="F5129" s="51" t="s">
        <v>472</v>
      </c>
      <c r="G5129" s="51" t="s">
        <v>473</v>
      </c>
      <c r="H5129" s="51" t="s">
        <v>342</v>
      </c>
      <c r="I5129" s="51" t="s">
        <v>343</v>
      </c>
      <c r="J5129" s="51" t="s">
        <v>1365</v>
      </c>
      <c r="K5129" s="51">
        <v>105.48</v>
      </c>
      <c r="L5129" s="51">
        <v>119.533</v>
      </c>
      <c r="M5129" s="51">
        <v>133.482</v>
      </c>
      <c r="N5129" s="51">
        <v>145.75399999999999</v>
      </c>
      <c r="O5129" s="51">
        <v>160.815</v>
      </c>
      <c r="P5129" s="51">
        <v>178.881</v>
      </c>
      <c r="Q5129" s="51">
        <v>190.01599999999999</v>
      </c>
      <c r="R5129" s="51">
        <v>210.09899999999999</v>
      </c>
      <c r="S5129" s="51">
        <v>199.2</v>
      </c>
      <c r="T5129" s="51">
        <v>216.49100000000001</v>
      </c>
      <c r="U5129" s="51">
        <v>2019</v>
      </c>
    </row>
    <row r="5130" spans="1:21" ht="15.5">
      <c r="A5130" s="51">
        <v>921</v>
      </c>
      <c r="B5130" s="51" t="s">
        <v>1359</v>
      </c>
      <c r="C5130" s="51" t="s">
        <v>474</v>
      </c>
      <c r="D5130" s="51" t="str">
        <f t="shared" si="80"/>
        <v>BCAMoldova</v>
      </c>
      <c r="E5130" s="51" t="s">
        <v>286</v>
      </c>
      <c r="F5130" s="51" t="s">
        <v>475</v>
      </c>
      <c r="G5130" s="51" t="s">
        <v>476</v>
      </c>
      <c r="H5130" s="51" t="s">
        <v>352</v>
      </c>
      <c r="I5130" s="51" t="s">
        <v>343</v>
      </c>
      <c r="J5130" s="51" t="s">
        <v>1366</v>
      </c>
      <c r="K5130" s="51">
        <v>-0.64400000000000002</v>
      </c>
      <c r="L5130" s="51">
        <v>-0.49</v>
      </c>
      <c r="M5130" s="51">
        <v>-0.56799999999999995</v>
      </c>
      <c r="N5130" s="51">
        <v>-0.46300000000000002</v>
      </c>
      <c r="O5130" s="51">
        <v>-0.28199999999999997</v>
      </c>
      <c r="P5130" s="51">
        <v>-0.55500000000000005</v>
      </c>
      <c r="Q5130" s="51">
        <v>-1.1859999999999999</v>
      </c>
      <c r="R5130" s="51">
        <v>-1.119</v>
      </c>
      <c r="S5130" s="51">
        <v>-0.753</v>
      </c>
      <c r="T5130" s="51">
        <v>-0.84099999999999997</v>
      </c>
      <c r="U5130" s="51">
        <v>2019</v>
      </c>
    </row>
    <row r="5131" spans="1:21" ht="15.5">
      <c r="A5131" s="51">
        <v>921</v>
      </c>
      <c r="B5131" s="51" t="s">
        <v>1359</v>
      </c>
      <c r="C5131" s="51" t="s">
        <v>478</v>
      </c>
      <c r="D5131" s="51" t="str">
        <f t="shared" si="80"/>
        <v>BCA_NGDPDMoldova</v>
      </c>
      <c r="E5131" s="51" t="s">
        <v>286</v>
      </c>
      <c r="F5131" s="51" t="s">
        <v>475</v>
      </c>
      <c r="G5131" s="51" t="s">
        <v>476</v>
      </c>
      <c r="H5131" s="51" t="s">
        <v>392</v>
      </c>
      <c r="I5131" s="51"/>
      <c r="J5131" s="51" t="s">
        <v>479</v>
      </c>
      <c r="K5131" s="51">
        <v>-7.391</v>
      </c>
      <c r="L5131" s="51">
        <v>-5.1630000000000003</v>
      </c>
      <c r="M5131" s="51">
        <v>-5.976</v>
      </c>
      <c r="N5131" s="51">
        <v>-5.9909999999999997</v>
      </c>
      <c r="O5131" s="51">
        <v>-3.4969999999999999</v>
      </c>
      <c r="P5131" s="51">
        <v>-5.734</v>
      </c>
      <c r="Q5131" s="51">
        <v>-10.486000000000001</v>
      </c>
      <c r="R5131" s="51">
        <v>-9.36</v>
      </c>
      <c r="S5131" s="51">
        <v>-6.5449999999999999</v>
      </c>
      <c r="T5131" s="51">
        <v>-7.0119999999999996</v>
      </c>
      <c r="U5131" s="51">
        <v>2019</v>
      </c>
    </row>
    <row r="5132" spans="1:21" ht="15.5">
      <c r="A5132" s="51">
        <v>948</v>
      </c>
      <c r="B5132" s="51" t="s">
        <v>1367</v>
      </c>
      <c r="C5132" s="51" t="s">
        <v>338</v>
      </c>
      <c r="D5132" s="51" t="str">
        <f t="shared" si="80"/>
        <v>NGDP_RMongolia</v>
      </c>
      <c r="E5132" s="51" t="s">
        <v>314</v>
      </c>
      <c r="F5132" s="51" t="s">
        <v>340</v>
      </c>
      <c r="G5132" s="51" t="s">
        <v>341</v>
      </c>
      <c r="H5132" s="51" t="s">
        <v>342</v>
      </c>
      <c r="I5132" s="51" t="s">
        <v>343</v>
      </c>
      <c r="J5132" s="51" t="s">
        <v>1368</v>
      </c>
      <c r="K5132" s="51">
        <v>12853.41</v>
      </c>
      <c r="L5132" s="51">
        <v>14350.69</v>
      </c>
      <c r="M5132" s="51">
        <v>15482.27</v>
      </c>
      <c r="N5132" s="51">
        <v>15850.73</v>
      </c>
      <c r="O5132" s="51">
        <v>16035.93</v>
      </c>
      <c r="P5132" s="51">
        <v>16891.77</v>
      </c>
      <c r="Q5132" s="51">
        <v>18115.849999999999</v>
      </c>
      <c r="R5132" s="51">
        <v>19050.46</v>
      </c>
      <c r="S5132" s="51">
        <v>18034.02</v>
      </c>
      <c r="T5132" s="51">
        <v>18935.72</v>
      </c>
      <c r="U5132" s="51">
        <v>2020</v>
      </c>
    </row>
    <row r="5133" spans="1:21" ht="15.5">
      <c r="A5133" s="51">
        <v>948</v>
      </c>
      <c r="B5133" s="51" t="s">
        <v>1367</v>
      </c>
      <c r="C5133" s="51" t="s">
        <v>345</v>
      </c>
      <c r="D5133" s="51" t="str">
        <f t="shared" si="80"/>
        <v>NGDP_RPCHMongolia</v>
      </c>
      <c r="E5133" s="51" t="s">
        <v>314</v>
      </c>
      <c r="F5133" s="51" t="s">
        <v>340</v>
      </c>
      <c r="G5133" s="51" t="s">
        <v>346</v>
      </c>
      <c r="H5133" s="51" t="s">
        <v>347</v>
      </c>
      <c r="I5133" s="51"/>
      <c r="J5133" s="51" t="s">
        <v>348</v>
      </c>
      <c r="K5133" s="51">
        <v>12.32</v>
      </c>
      <c r="L5133" s="51">
        <v>11.648999999999999</v>
      </c>
      <c r="M5133" s="51">
        <v>7.8849999999999998</v>
      </c>
      <c r="N5133" s="51">
        <v>2.38</v>
      </c>
      <c r="O5133" s="51">
        <v>1.1679999999999999</v>
      </c>
      <c r="P5133" s="51">
        <v>5.3369999999999997</v>
      </c>
      <c r="Q5133" s="51">
        <v>7.2469999999999999</v>
      </c>
      <c r="R5133" s="51">
        <v>5.1589999999999998</v>
      </c>
      <c r="S5133" s="51">
        <v>-5.3360000000000003</v>
      </c>
      <c r="T5133" s="51">
        <v>5</v>
      </c>
      <c r="U5133" s="51">
        <v>2020</v>
      </c>
    </row>
    <row r="5134" spans="1:21" ht="15.5">
      <c r="A5134" s="51">
        <v>948</v>
      </c>
      <c r="B5134" s="51" t="s">
        <v>1367</v>
      </c>
      <c r="C5134" s="51" t="s">
        <v>349</v>
      </c>
      <c r="D5134" s="51" t="str">
        <f t="shared" si="80"/>
        <v>NGDPMongolia</v>
      </c>
      <c r="E5134" s="51" t="s">
        <v>314</v>
      </c>
      <c r="F5134" s="51" t="s">
        <v>155</v>
      </c>
      <c r="G5134" s="51" t="s">
        <v>350</v>
      </c>
      <c r="H5134" s="51" t="s">
        <v>342</v>
      </c>
      <c r="I5134" s="51" t="s">
        <v>343</v>
      </c>
      <c r="J5134" s="51" t="s">
        <v>1368</v>
      </c>
      <c r="K5134" s="51">
        <v>16688.419999999998</v>
      </c>
      <c r="L5134" s="51">
        <v>19174.240000000002</v>
      </c>
      <c r="M5134" s="51">
        <v>22227.05</v>
      </c>
      <c r="N5134" s="51">
        <v>23150.39</v>
      </c>
      <c r="O5134" s="51">
        <v>23942.87</v>
      </c>
      <c r="P5134" s="51">
        <v>27876.3</v>
      </c>
      <c r="Q5134" s="51">
        <v>32411.22</v>
      </c>
      <c r="R5134" s="51">
        <v>37280.839999999997</v>
      </c>
      <c r="S5134" s="51">
        <v>36958.550000000003</v>
      </c>
      <c r="T5134" s="51">
        <v>41454.53</v>
      </c>
      <c r="U5134" s="51">
        <v>2020</v>
      </c>
    </row>
    <row r="5135" spans="1:21" ht="15.5">
      <c r="A5135" s="51">
        <v>948</v>
      </c>
      <c r="B5135" s="51" t="s">
        <v>1367</v>
      </c>
      <c r="C5135" s="51" t="s">
        <v>157</v>
      </c>
      <c r="D5135" s="51" t="str">
        <f t="shared" si="80"/>
        <v>NGDPDMongolia</v>
      </c>
      <c r="E5135" s="51" t="s">
        <v>314</v>
      </c>
      <c r="F5135" s="51" t="s">
        <v>155</v>
      </c>
      <c r="G5135" s="51" t="s">
        <v>351</v>
      </c>
      <c r="H5135" s="51" t="s">
        <v>352</v>
      </c>
      <c r="I5135" s="51" t="s">
        <v>343</v>
      </c>
      <c r="J5135" s="51" t="s">
        <v>353</v>
      </c>
      <c r="K5135" s="51">
        <v>12.278</v>
      </c>
      <c r="L5135" s="51">
        <v>12.582000000000001</v>
      </c>
      <c r="M5135" s="51">
        <v>12.227</v>
      </c>
      <c r="N5135" s="51">
        <v>11.75</v>
      </c>
      <c r="O5135" s="51">
        <v>11.159000000000001</v>
      </c>
      <c r="P5135" s="51">
        <v>11.426</v>
      </c>
      <c r="Q5135" s="51">
        <v>13.138</v>
      </c>
      <c r="R5135" s="51">
        <v>13.997</v>
      </c>
      <c r="S5135" s="51">
        <v>13.137</v>
      </c>
      <c r="T5135" s="51">
        <v>14.233000000000001</v>
      </c>
      <c r="U5135" s="51">
        <v>2020</v>
      </c>
    </row>
    <row r="5136" spans="1:21" ht="15.5">
      <c r="A5136" s="51">
        <v>948</v>
      </c>
      <c r="B5136" s="51" t="s">
        <v>1367</v>
      </c>
      <c r="C5136" s="51" t="s">
        <v>354</v>
      </c>
      <c r="D5136" s="51" t="str">
        <f t="shared" si="80"/>
        <v>PPPGDPMongolia</v>
      </c>
      <c r="E5136" s="51" t="s">
        <v>314</v>
      </c>
      <c r="F5136" s="51" t="s">
        <v>155</v>
      </c>
      <c r="G5136" s="51" t="s">
        <v>355</v>
      </c>
      <c r="H5136" s="51" t="s">
        <v>356</v>
      </c>
      <c r="I5136" s="51" t="s">
        <v>343</v>
      </c>
      <c r="J5136" s="51" t="s">
        <v>353</v>
      </c>
      <c r="K5136" s="51">
        <v>28.89</v>
      </c>
      <c r="L5136" s="51">
        <v>30.402000000000001</v>
      </c>
      <c r="M5136" s="51">
        <v>32.506999999999998</v>
      </c>
      <c r="N5136" s="51">
        <v>32.284999999999997</v>
      </c>
      <c r="O5136" s="51">
        <v>32.832999999999998</v>
      </c>
      <c r="P5136" s="51">
        <v>35.222000000000001</v>
      </c>
      <c r="Q5136" s="51">
        <v>38.682000000000002</v>
      </c>
      <c r="R5136" s="51">
        <v>41.404000000000003</v>
      </c>
      <c r="S5136" s="51">
        <v>39.67</v>
      </c>
      <c r="T5136" s="51">
        <v>42.411999999999999</v>
      </c>
      <c r="U5136" s="51">
        <v>2020</v>
      </c>
    </row>
    <row r="5137" spans="1:21" ht="15.5">
      <c r="A5137" s="51">
        <v>948</v>
      </c>
      <c r="B5137" s="51" t="s">
        <v>1367</v>
      </c>
      <c r="C5137" s="51" t="s">
        <v>357</v>
      </c>
      <c r="D5137" s="51" t="str">
        <f t="shared" si="80"/>
        <v>NGDP_DMongolia</v>
      </c>
      <c r="E5137" s="51" t="s">
        <v>314</v>
      </c>
      <c r="F5137" s="51" t="s">
        <v>358</v>
      </c>
      <c r="G5137" s="51" t="s">
        <v>359</v>
      </c>
      <c r="H5137" s="51" t="s">
        <v>360</v>
      </c>
      <c r="I5137" s="51"/>
      <c r="J5137" s="51" t="s">
        <v>361</v>
      </c>
      <c r="K5137" s="51">
        <v>129.83699999999999</v>
      </c>
      <c r="L5137" s="51">
        <v>133.61199999999999</v>
      </c>
      <c r="M5137" s="51">
        <v>143.565</v>
      </c>
      <c r="N5137" s="51">
        <v>146.053</v>
      </c>
      <c r="O5137" s="51">
        <v>149.30799999999999</v>
      </c>
      <c r="P5137" s="51">
        <v>165.029</v>
      </c>
      <c r="Q5137" s="51">
        <v>178.911</v>
      </c>
      <c r="R5137" s="51">
        <v>195.69499999999999</v>
      </c>
      <c r="S5137" s="51">
        <v>204.93799999999999</v>
      </c>
      <c r="T5137" s="51">
        <v>218.922</v>
      </c>
      <c r="U5137" s="51">
        <v>2020</v>
      </c>
    </row>
    <row r="5138" spans="1:21" ht="15.5">
      <c r="A5138" s="51">
        <v>948</v>
      </c>
      <c r="B5138" s="51" t="s">
        <v>1367</v>
      </c>
      <c r="C5138" s="51" t="s">
        <v>362</v>
      </c>
      <c r="D5138" s="51" t="str">
        <f t="shared" si="80"/>
        <v>NGDPRPCMongolia</v>
      </c>
      <c r="E5138" s="51" t="s">
        <v>314</v>
      </c>
      <c r="F5138" s="51" t="s">
        <v>363</v>
      </c>
      <c r="G5138" s="51" t="s">
        <v>364</v>
      </c>
      <c r="H5138" s="51" t="s">
        <v>342</v>
      </c>
      <c r="I5138" s="51" t="s">
        <v>333</v>
      </c>
      <c r="J5138" s="51" t="s">
        <v>365</v>
      </c>
      <c r="K5138" s="51">
        <v>4482062.07</v>
      </c>
      <c r="L5138" s="51">
        <v>4897383.1100000003</v>
      </c>
      <c r="M5138" s="51">
        <v>5167736.07</v>
      </c>
      <c r="N5138" s="51">
        <v>5183740.0199999996</v>
      </c>
      <c r="O5138" s="51">
        <v>5139826.63</v>
      </c>
      <c r="P5138" s="51">
        <v>5315388.66</v>
      </c>
      <c r="Q5138" s="51">
        <v>5593938.3899999997</v>
      </c>
      <c r="R5138" s="51">
        <v>5778354.9299999997</v>
      </c>
      <c r="S5138" s="51">
        <v>5375814.3799999999</v>
      </c>
      <c r="T5138" s="51">
        <v>5550091.79</v>
      </c>
      <c r="U5138" s="51">
        <v>2019</v>
      </c>
    </row>
    <row r="5139" spans="1:21" ht="15.5">
      <c r="A5139" s="51">
        <v>948</v>
      </c>
      <c r="B5139" s="51" t="s">
        <v>1367</v>
      </c>
      <c r="C5139" s="51" t="s">
        <v>366</v>
      </c>
      <c r="D5139" s="51" t="str">
        <f t="shared" si="80"/>
        <v>NGDPRPPPPCMongolia</v>
      </c>
      <c r="E5139" s="51" t="s">
        <v>314</v>
      </c>
      <c r="F5139" s="51" t="s">
        <v>363</v>
      </c>
      <c r="G5139" s="51" t="s">
        <v>367</v>
      </c>
      <c r="H5139" s="51" t="s">
        <v>368</v>
      </c>
      <c r="I5139" s="51" t="s">
        <v>333</v>
      </c>
      <c r="J5139" s="51" t="s">
        <v>365</v>
      </c>
      <c r="K5139" s="51">
        <v>9345.92</v>
      </c>
      <c r="L5139" s="51">
        <v>10211.94</v>
      </c>
      <c r="M5139" s="51">
        <v>10775.68</v>
      </c>
      <c r="N5139" s="51">
        <v>10809.05</v>
      </c>
      <c r="O5139" s="51">
        <v>10717.48</v>
      </c>
      <c r="P5139" s="51">
        <v>11083.56</v>
      </c>
      <c r="Q5139" s="51">
        <v>11664.39</v>
      </c>
      <c r="R5139" s="51">
        <v>12048.93</v>
      </c>
      <c r="S5139" s="51">
        <v>11209.56</v>
      </c>
      <c r="T5139" s="51">
        <v>11572.96</v>
      </c>
      <c r="U5139" s="51">
        <v>2019</v>
      </c>
    </row>
    <row r="5140" spans="1:21" ht="15.5">
      <c r="A5140" s="51">
        <v>948</v>
      </c>
      <c r="B5140" s="51" t="s">
        <v>1367</v>
      </c>
      <c r="C5140" s="51" t="s">
        <v>369</v>
      </c>
      <c r="D5140" s="51" t="str">
        <f t="shared" si="80"/>
        <v>NGDPPCMongolia</v>
      </c>
      <c r="E5140" s="51" t="s">
        <v>314</v>
      </c>
      <c r="F5140" s="51" t="s">
        <v>370</v>
      </c>
      <c r="G5140" s="51" t="s">
        <v>371</v>
      </c>
      <c r="H5140" s="51" t="s">
        <v>342</v>
      </c>
      <c r="I5140" s="51" t="s">
        <v>333</v>
      </c>
      <c r="J5140" s="51" t="s">
        <v>372</v>
      </c>
      <c r="K5140" s="51">
        <v>5819354.7300000004</v>
      </c>
      <c r="L5140" s="51">
        <v>6543491.4900000002</v>
      </c>
      <c r="M5140" s="51">
        <v>7419036.2699999996</v>
      </c>
      <c r="N5140" s="51">
        <v>7570983.1100000003</v>
      </c>
      <c r="O5140" s="51">
        <v>7674155.5199999996</v>
      </c>
      <c r="P5140" s="51">
        <v>8771926.7400000002</v>
      </c>
      <c r="Q5140" s="51">
        <v>10008162.51</v>
      </c>
      <c r="R5140" s="51">
        <v>11307963.810000001</v>
      </c>
      <c r="S5140" s="51">
        <v>11017086.85</v>
      </c>
      <c r="T5140" s="51">
        <v>12150396.800000001</v>
      </c>
      <c r="U5140" s="51">
        <v>2019</v>
      </c>
    </row>
    <row r="5141" spans="1:21" ht="15.5">
      <c r="A5141" s="51">
        <v>948</v>
      </c>
      <c r="B5141" s="51" t="s">
        <v>1367</v>
      </c>
      <c r="C5141" s="51" t="s">
        <v>373</v>
      </c>
      <c r="D5141" s="51" t="str">
        <f t="shared" si="80"/>
        <v>NGDPDPCMongolia</v>
      </c>
      <c r="E5141" s="51" t="s">
        <v>314</v>
      </c>
      <c r="F5141" s="51" t="s">
        <v>370</v>
      </c>
      <c r="G5141" s="51" t="s">
        <v>374</v>
      </c>
      <c r="H5141" s="51" t="s">
        <v>352</v>
      </c>
      <c r="I5141" s="51" t="s">
        <v>333</v>
      </c>
      <c r="J5141" s="51" t="s">
        <v>372</v>
      </c>
      <c r="K5141" s="51">
        <v>4281.33</v>
      </c>
      <c r="L5141" s="51">
        <v>4293.83</v>
      </c>
      <c r="M5141" s="51">
        <v>4081.02</v>
      </c>
      <c r="N5141" s="51">
        <v>3842.54</v>
      </c>
      <c r="O5141" s="51">
        <v>3576.82</v>
      </c>
      <c r="P5141" s="51">
        <v>3595.38</v>
      </c>
      <c r="Q5141" s="51">
        <v>4056.73</v>
      </c>
      <c r="R5141" s="51">
        <v>4245.46</v>
      </c>
      <c r="S5141" s="51">
        <v>3916.09</v>
      </c>
      <c r="T5141" s="51">
        <v>4171.6899999999996</v>
      </c>
      <c r="U5141" s="51">
        <v>2019</v>
      </c>
    </row>
    <row r="5142" spans="1:21" ht="15.5">
      <c r="A5142" s="51">
        <v>948</v>
      </c>
      <c r="B5142" s="51" t="s">
        <v>1367</v>
      </c>
      <c r="C5142" s="51" t="s">
        <v>375</v>
      </c>
      <c r="D5142" s="51" t="str">
        <f t="shared" si="80"/>
        <v>PPPPCMongolia</v>
      </c>
      <c r="E5142" s="51" t="s">
        <v>314</v>
      </c>
      <c r="F5142" s="51" t="s">
        <v>370</v>
      </c>
      <c r="G5142" s="51" t="s">
        <v>376</v>
      </c>
      <c r="H5142" s="51" t="s">
        <v>356</v>
      </c>
      <c r="I5142" s="51" t="s">
        <v>333</v>
      </c>
      <c r="J5142" s="51" t="s">
        <v>372</v>
      </c>
      <c r="K5142" s="51">
        <v>10074.01</v>
      </c>
      <c r="L5142" s="51">
        <v>10375.299999999999</v>
      </c>
      <c r="M5142" s="51">
        <v>10850.23</v>
      </c>
      <c r="N5142" s="51">
        <v>10558.19</v>
      </c>
      <c r="O5142" s="51">
        <v>10523.75</v>
      </c>
      <c r="P5142" s="51">
        <v>11083.56</v>
      </c>
      <c r="Q5142" s="51">
        <v>11944.44</v>
      </c>
      <c r="R5142" s="51">
        <v>12558.48</v>
      </c>
      <c r="S5142" s="51">
        <v>11825.25</v>
      </c>
      <c r="T5142" s="51">
        <v>12431.08</v>
      </c>
      <c r="U5142" s="51">
        <v>2019</v>
      </c>
    </row>
    <row r="5143" spans="1:21" ht="15.5">
      <c r="A5143" s="51">
        <v>948</v>
      </c>
      <c r="B5143" s="51" t="s">
        <v>1367</v>
      </c>
      <c r="C5143" s="51" t="s">
        <v>377</v>
      </c>
      <c r="D5143" s="51" t="str">
        <f t="shared" si="80"/>
        <v>NGAP_NPGDPMongolia</v>
      </c>
      <c r="E5143" s="51" t="s">
        <v>314</v>
      </c>
      <c r="F5143" s="51" t="s">
        <v>378</v>
      </c>
      <c r="G5143" s="51" t="s">
        <v>379</v>
      </c>
      <c r="H5143" s="51" t="s">
        <v>380</v>
      </c>
      <c r="I5143" s="51"/>
      <c r="J5143" s="51"/>
      <c r="K5143" s="51"/>
      <c r="L5143" s="51"/>
      <c r="M5143" s="51"/>
      <c r="N5143" s="51"/>
      <c r="O5143" s="51"/>
      <c r="P5143" s="51"/>
      <c r="Q5143" s="51"/>
      <c r="R5143" s="51"/>
      <c r="S5143" s="51"/>
      <c r="T5143" s="51"/>
      <c r="U5143" s="51"/>
    </row>
    <row r="5144" spans="1:21" ht="15.5">
      <c r="A5144" s="51">
        <v>948</v>
      </c>
      <c r="B5144" s="51" t="s">
        <v>1367</v>
      </c>
      <c r="C5144" s="51" t="s">
        <v>381</v>
      </c>
      <c r="D5144" s="51" t="str">
        <f t="shared" si="80"/>
        <v>PPPSHMongolia</v>
      </c>
      <c r="E5144" s="51" t="s">
        <v>314</v>
      </c>
      <c r="F5144" s="51" t="s">
        <v>382</v>
      </c>
      <c r="G5144" s="51" t="s">
        <v>383</v>
      </c>
      <c r="H5144" s="51" t="s">
        <v>384</v>
      </c>
      <c r="I5144" s="51"/>
      <c r="J5144" s="51" t="s">
        <v>353</v>
      </c>
      <c r="K5144" s="51">
        <v>2.9000000000000001E-2</v>
      </c>
      <c r="L5144" s="51">
        <v>2.9000000000000001E-2</v>
      </c>
      <c r="M5144" s="51">
        <v>0.03</v>
      </c>
      <c r="N5144" s="51">
        <v>2.9000000000000001E-2</v>
      </c>
      <c r="O5144" s="51">
        <v>2.8000000000000001E-2</v>
      </c>
      <c r="P5144" s="51">
        <v>2.9000000000000001E-2</v>
      </c>
      <c r="Q5144" s="51">
        <v>0.03</v>
      </c>
      <c r="R5144" s="51">
        <v>3.1E-2</v>
      </c>
      <c r="S5144" s="51">
        <v>0.03</v>
      </c>
      <c r="T5144" s="51">
        <v>0.03</v>
      </c>
      <c r="U5144" s="51">
        <v>2020</v>
      </c>
    </row>
    <row r="5145" spans="1:21" ht="15.5">
      <c r="A5145" s="51">
        <v>948</v>
      </c>
      <c r="B5145" s="51" t="s">
        <v>1367</v>
      </c>
      <c r="C5145" s="51" t="s">
        <v>385</v>
      </c>
      <c r="D5145" s="51" t="str">
        <f t="shared" si="80"/>
        <v>PPPEXMongolia</v>
      </c>
      <c r="E5145" s="51" t="s">
        <v>314</v>
      </c>
      <c r="F5145" s="51" t="s">
        <v>386</v>
      </c>
      <c r="G5145" s="51" t="s">
        <v>387</v>
      </c>
      <c r="H5145" s="51" t="s">
        <v>388</v>
      </c>
      <c r="I5145" s="51"/>
      <c r="J5145" s="51" t="s">
        <v>353</v>
      </c>
      <c r="K5145" s="51">
        <v>577.66</v>
      </c>
      <c r="L5145" s="51">
        <v>630.67999999999995</v>
      </c>
      <c r="M5145" s="51">
        <v>683.76700000000005</v>
      </c>
      <c r="N5145" s="51">
        <v>717.072</v>
      </c>
      <c r="O5145" s="51">
        <v>729.22299999999996</v>
      </c>
      <c r="P5145" s="51">
        <v>791.43600000000004</v>
      </c>
      <c r="Q5145" s="51">
        <v>837.89300000000003</v>
      </c>
      <c r="R5145" s="51">
        <v>900.42399999999998</v>
      </c>
      <c r="S5145" s="51">
        <v>931.65800000000002</v>
      </c>
      <c r="T5145" s="51">
        <v>977.42100000000005</v>
      </c>
      <c r="U5145" s="51">
        <v>2020</v>
      </c>
    </row>
    <row r="5146" spans="1:21" ht="15.5">
      <c r="A5146" s="51">
        <v>948</v>
      </c>
      <c r="B5146" s="51" t="s">
        <v>1367</v>
      </c>
      <c r="C5146" s="51" t="s">
        <v>389</v>
      </c>
      <c r="D5146" s="51" t="str">
        <f t="shared" si="80"/>
        <v>NID_NGDPMongolia</v>
      </c>
      <c r="E5146" s="51" t="s">
        <v>314</v>
      </c>
      <c r="F5146" s="51" t="s">
        <v>390</v>
      </c>
      <c r="G5146" s="51" t="s">
        <v>391</v>
      </c>
      <c r="H5146" s="51" t="s">
        <v>392</v>
      </c>
      <c r="I5146" s="51"/>
      <c r="J5146" s="51" t="s">
        <v>1368</v>
      </c>
      <c r="K5146" s="51">
        <v>55.899000000000001</v>
      </c>
      <c r="L5146" s="51">
        <v>53.276000000000003</v>
      </c>
      <c r="M5146" s="51">
        <v>35.174999999999997</v>
      </c>
      <c r="N5146" s="51">
        <v>26.413</v>
      </c>
      <c r="O5146" s="51">
        <v>25.734999999999999</v>
      </c>
      <c r="P5146" s="51">
        <v>31.369</v>
      </c>
      <c r="Q5146" s="51">
        <v>39.587000000000003</v>
      </c>
      <c r="R5146" s="51">
        <v>39.539000000000001</v>
      </c>
      <c r="S5146" s="51">
        <v>24.555</v>
      </c>
      <c r="T5146" s="51">
        <v>32.389000000000003</v>
      </c>
      <c r="U5146" s="51">
        <v>2020</v>
      </c>
    </row>
    <row r="5147" spans="1:21" ht="15.5">
      <c r="A5147" s="51">
        <v>948</v>
      </c>
      <c r="B5147" s="51" t="s">
        <v>1367</v>
      </c>
      <c r="C5147" s="51" t="s">
        <v>393</v>
      </c>
      <c r="D5147" s="51" t="str">
        <f t="shared" si="80"/>
        <v>NGSD_NGDPMongolia</v>
      </c>
      <c r="E5147" s="51" t="s">
        <v>314</v>
      </c>
      <c r="F5147" s="51" t="s">
        <v>394</v>
      </c>
      <c r="G5147" s="51" t="s">
        <v>395</v>
      </c>
      <c r="H5147" s="51" t="s">
        <v>392</v>
      </c>
      <c r="I5147" s="51"/>
      <c r="J5147" s="51" t="s">
        <v>1368</v>
      </c>
      <c r="K5147" s="51">
        <v>12.074</v>
      </c>
      <c r="L5147" s="51">
        <v>15.667999999999999</v>
      </c>
      <c r="M5147" s="51">
        <v>19.353999999999999</v>
      </c>
      <c r="N5147" s="51">
        <v>18.34</v>
      </c>
      <c r="O5147" s="51">
        <v>19.465</v>
      </c>
      <c r="P5147" s="51">
        <v>21.256</v>
      </c>
      <c r="Q5147" s="51">
        <v>22.789000000000001</v>
      </c>
      <c r="R5147" s="51">
        <v>24.094000000000001</v>
      </c>
      <c r="S5147" s="51">
        <v>20.169</v>
      </c>
      <c r="T5147" s="51">
        <v>20.614000000000001</v>
      </c>
      <c r="U5147" s="51">
        <v>2020</v>
      </c>
    </row>
    <row r="5148" spans="1:21" ht="15.5">
      <c r="A5148" s="51">
        <v>948</v>
      </c>
      <c r="B5148" s="51" t="s">
        <v>1367</v>
      </c>
      <c r="C5148" s="51" t="s">
        <v>396</v>
      </c>
      <c r="D5148" s="51" t="str">
        <f t="shared" si="80"/>
        <v>PCPIMongolia</v>
      </c>
      <c r="E5148" s="51" t="s">
        <v>314</v>
      </c>
      <c r="F5148" s="51" t="s">
        <v>397</v>
      </c>
      <c r="G5148" s="51" t="s">
        <v>398</v>
      </c>
      <c r="H5148" s="51" t="s">
        <v>360</v>
      </c>
      <c r="I5148" s="51"/>
      <c r="J5148" s="51" t="s">
        <v>1369</v>
      </c>
      <c r="K5148" s="51">
        <v>76.257999999999996</v>
      </c>
      <c r="L5148" s="51">
        <v>84.257999999999996</v>
      </c>
      <c r="M5148" s="51">
        <v>94.582999999999998</v>
      </c>
      <c r="N5148" s="51">
        <v>100.008</v>
      </c>
      <c r="O5148" s="51">
        <v>100.733</v>
      </c>
      <c r="P5148" s="51">
        <v>105.083</v>
      </c>
      <c r="Q5148" s="51">
        <v>112.258</v>
      </c>
      <c r="R5148" s="51">
        <v>120.408</v>
      </c>
      <c r="S5148" s="51">
        <v>124.883</v>
      </c>
      <c r="T5148" s="51">
        <v>131.62700000000001</v>
      </c>
      <c r="U5148" s="51">
        <v>2020</v>
      </c>
    </row>
    <row r="5149" spans="1:21" ht="15.5">
      <c r="A5149" s="51">
        <v>948</v>
      </c>
      <c r="B5149" s="51" t="s">
        <v>1367</v>
      </c>
      <c r="C5149" s="51" t="s">
        <v>400</v>
      </c>
      <c r="D5149" s="51" t="str">
        <f t="shared" si="80"/>
        <v>PCPIPCHMongolia</v>
      </c>
      <c r="E5149" s="51" t="s">
        <v>314</v>
      </c>
      <c r="F5149" s="51" t="s">
        <v>397</v>
      </c>
      <c r="G5149" s="51" t="s">
        <v>401</v>
      </c>
      <c r="H5149" s="51" t="s">
        <v>347</v>
      </c>
      <c r="I5149" s="51"/>
      <c r="J5149" s="51" t="s">
        <v>402</v>
      </c>
      <c r="K5149" s="51">
        <v>14.33</v>
      </c>
      <c r="L5149" s="51">
        <v>10.491</v>
      </c>
      <c r="M5149" s="51">
        <v>12.254</v>
      </c>
      <c r="N5149" s="51">
        <v>5.7359999999999998</v>
      </c>
      <c r="O5149" s="51">
        <v>0.72499999999999998</v>
      </c>
      <c r="P5149" s="51">
        <v>4.3179999999999996</v>
      </c>
      <c r="Q5149" s="51">
        <v>6.8280000000000003</v>
      </c>
      <c r="R5149" s="51">
        <v>7.26</v>
      </c>
      <c r="S5149" s="51">
        <v>3.7170000000000001</v>
      </c>
      <c r="T5149" s="51">
        <v>5.4</v>
      </c>
      <c r="U5149" s="51">
        <v>2020</v>
      </c>
    </row>
    <row r="5150" spans="1:21" ht="15.5">
      <c r="A5150" s="51">
        <v>948</v>
      </c>
      <c r="B5150" s="51" t="s">
        <v>1367</v>
      </c>
      <c r="C5150" s="51" t="s">
        <v>403</v>
      </c>
      <c r="D5150" s="51" t="str">
        <f t="shared" si="80"/>
        <v>PCPIEMongolia</v>
      </c>
      <c r="E5150" s="51" t="s">
        <v>314</v>
      </c>
      <c r="F5150" s="51" t="s">
        <v>404</v>
      </c>
      <c r="G5150" s="51" t="s">
        <v>405</v>
      </c>
      <c r="H5150" s="51" t="s">
        <v>360</v>
      </c>
      <c r="I5150" s="51"/>
      <c r="J5150" s="51" t="s">
        <v>1369</v>
      </c>
      <c r="K5150" s="51">
        <v>79.3</v>
      </c>
      <c r="L5150" s="51">
        <v>89.2</v>
      </c>
      <c r="M5150" s="51">
        <v>98.5</v>
      </c>
      <c r="N5150" s="51">
        <v>99.5</v>
      </c>
      <c r="O5150" s="51">
        <v>100.8</v>
      </c>
      <c r="P5150" s="51">
        <v>107.2</v>
      </c>
      <c r="Q5150" s="51">
        <v>116</v>
      </c>
      <c r="R5150" s="51">
        <v>122</v>
      </c>
      <c r="S5150" s="51">
        <v>124.8</v>
      </c>
      <c r="T5150" s="51">
        <v>132.91200000000001</v>
      </c>
      <c r="U5150" s="51">
        <v>2020</v>
      </c>
    </row>
    <row r="5151" spans="1:21" ht="15.5">
      <c r="A5151" s="51">
        <v>948</v>
      </c>
      <c r="B5151" s="51" t="s">
        <v>1367</v>
      </c>
      <c r="C5151" s="51" t="s">
        <v>406</v>
      </c>
      <c r="D5151" s="51" t="str">
        <f t="shared" si="80"/>
        <v>PCPIEPCHMongolia</v>
      </c>
      <c r="E5151" s="51" t="s">
        <v>314</v>
      </c>
      <c r="F5151" s="51" t="s">
        <v>404</v>
      </c>
      <c r="G5151" s="51" t="s">
        <v>407</v>
      </c>
      <c r="H5151" s="51" t="s">
        <v>347</v>
      </c>
      <c r="I5151" s="51"/>
      <c r="J5151" s="51" t="s">
        <v>408</v>
      </c>
      <c r="K5151" s="51">
        <v>14.101000000000001</v>
      </c>
      <c r="L5151" s="51">
        <v>12.484</v>
      </c>
      <c r="M5151" s="51">
        <v>10.426</v>
      </c>
      <c r="N5151" s="51">
        <v>1.0149999999999999</v>
      </c>
      <c r="O5151" s="51">
        <v>1.3069999999999999</v>
      </c>
      <c r="P5151" s="51">
        <v>6.3490000000000002</v>
      </c>
      <c r="Q5151" s="51">
        <v>8.2089999999999996</v>
      </c>
      <c r="R5151" s="51">
        <v>5.1719999999999997</v>
      </c>
      <c r="S5151" s="51">
        <v>2.2949999999999999</v>
      </c>
      <c r="T5151" s="51">
        <v>6.5</v>
      </c>
      <c r="U5151" s="51">
        <v>2020</v>
      </c>
    </row>
    <row r="5152" spans="1:21" ht="15.5">
      <c r="A5152" s="51">
        <v>948</v>
      </c>
      <c r="B5152" s="51" t="s">
        <v>1367</v>
      </c>
      <c r="C5152" s="51" t="s">
        <v>409</v>
      </c>
      <c r="D5152" s="51" t="str">
        <f t="shared" si="80"/>
        <v>FLIBOR6Mongolia</v>
      </c>
      <c r="E5152" s="51" t="s">
        <v>314</v>
      </c>
      <c r="F5152" s="51" t="s">
        <v>410</v>
      </c>
      <c r="G5152" s="51"/>
      <c r="H5152" s="51" t="s">
        <v>384</v>
      </c>
      <c r="I5152" s="51"/>
      <c r="J5152" s="51"/>
      <c r="K5152" s="51"/>
      <c r="L5152" s="51"/>
      <c r="M5152" s="51"/>
      <c r="N5152" s="51"/>
      <c r="O5152" s="51"/>
      <c r="P5152" s="51"/>
      <c r="Q5152" s="51"/>
      <c r="R5152" s="51"/>
      <c r="S5152" s="51"/>
      <c r="T5152" s="51"/>
      <c r="U5152" s="51"/>
    </row>
    <row r="5153" spans="1:21" ht="15.5">
      <c r="A5153" s="51">
        <v>948</v>
      </c>
      <c r="B5153" s="51" t="s">
        <v>1367</v>
      </c>
      <c r="C5153" s="51" t="s">
        <v>411</v>
      </c>
      <c r="D5153" s="51" t="str">
        <f t="shared" si="80"/>
        <v>TM_RPCHMongolia</v>
      </c>
      <c r="E5153" s="51" t="s">
        <v>314</v>
      </c>
      <c r="F5153" s="51" t="s">
        <v>412</v>
      </c>
      <c r="G5153" s="51" t="s">
        <v>413</v>
      </c>
      <c r="H5153" s="51" t="s">
        <v>347</v>
      </c>
      <c r="I5153" s="51"/>
      <c r="J5153" s="51" t="s">
        <v>1370</v>
      </c>
      <c r="K5153" s="51">
        <v>10.301</v>
      </c>
      <c r="L5153" s="51">
        <v>-2.6869999999999998</v>
      </c>
      <c r="M5153" s="51">
        <v>-14.602</v>
      </c>
      <c r="N5153" s="51">
        <v>-10.98</v>
      </c>
      <c r="O5153" s="51">
        <v>11.956</v>
      </c>
      <c r="P5153" s="51">
        <v>11.878</v>
      </c>
      <c r="Q5153" s="51">
        <v>30.547999999999998</v>
      </c>
      <c r="R5153" s="51">
        <v>6.1539999999999999</v>
      </c>
      <c r="S5153" s="51">
        <v>-13.151999999999999</v>
      </c>
      <c r="T5153" s="51">
        <v>23.283999999999999</v>
      </c>
      <c r="U5153" s="51">
        <v>2020</v>
      </c>
    </row>
    <row r="5154" spans="1:21" ht="15.5">
      <c r="A5154" s="51">
        <v>948</v>
      </c>
      <c r="B5154" s="51" t="s">
        <v>1367</v>
      </c>
      <c r="C5154" s="51" t="s">
        <v>415</v>
      </c>
      <c r="D5154" s="51" t="str">
        <f t="shared" si="80"/>
        <v>TMG_RPCHMongolia</v>
      </c>
      <c r="E5154" s="51" t="s">
        <v>314</v>
      </c>
      <c r="F5154" s="51" t="s">
        <v>416</v>
      </c>
      <c r="G5154" s="51" t="s">
        <v>417</v>
      </c>
      <c r="H5154" s="51" t="s">
        <v>347</v>
      </c>
      <c r="I5154" s="51"/>
      <c r="J5154" s="51" t="s">
        <v>1370</v>
      </c>
      <c r="K5154" s="51">
        <v>1.7949999999999999</v>
      </c>
      <c r="L5154" s="51">
        <v>-3.2989999999999999</v>
      </c>
      <c r="M5154" s="51">
        <v>-17.484000000000002</v>
      </c>
      <c r="N5154" s="51">
        <v>-11.199</v>
      </c>
      <c r="O5154" s="51">
        <v>-5.7370000000000001</v>
      </c>
      <c r="P5154" s="51">
        <v>20.391999999999999</v>
      </c>
      <c r="Q5154" s="51">
        <v>28.613</v>
      </c>
      <c r="R5154" s="51">
        <v>5.476</v>
      </c>
      <c r="S5154" s="51">
        <v>-4.9859999999999998</v>
      </c>
      <c r="T5154" s="51">
        <v>15.676</v>
      </c>
      <c r="U5154" s="51">
        <v>2020</v>
      </c>
    </row>
    <row r="5155" spans="1:21" ht="15.5">
      <c r="A5155" s="51">
        <v>948</v>
      </c>
      <c r="B5155" s="51" t="s">
        <v>1367</v>
      </c>
      <c r="C5155" s="51" t="s">
        <v>418</v>
      </c>
      <c r="D5155" s="51" t="str">
        <f t="shared" si="80"/>
        <v>TX_RPCHMongolia</v>
      </c>
      <c r="E5155" s="51" t="s">
        <v>314</v>
      </c>
      <c r="F5155" s="51" t="s">
        <v>419</v>
      </c>
      <c r="G5155" s="51" t="s">
        <v>420</v>
      </c>
      <c r="H5155" s="51" t="s">
        <v>347</v>
      </c>
      <c r="I5155" s="51"/>
      <c r="J5155" s="51" t="s">
        <v>1370</v>
      </c>
      <c r="K5155" s="51">
        <v>9.9120000000000008</v>
      </c>
      <c r="L5155" s="51">
        <v>11.321999999999999</v>
      </c>
      <c r="M5155" s="51">
        <v>31.433</v>
      </c>
      <c r="N5155" s="51">
        <v>3.1669999999999998</v>
      </c>
      <c r="O5155" s="51">
        <v>33.454999999999998</v>
      </c>
      <c r="P5155" s="51">
        <v>0.60799999999999998</v>
      </c>
      <c r="Q5155" s="51">
        <v>-1.1990000000000001</v>
      </c>
      <c r="R5155" s="51">
        <v>6.28</v>
      </c>
      <c r="S5155" s="51">
        <v>-10.601000000000001</v>
      </c>
      <c r="T5155" s="51">
        <v>4.8949999999999996</v>
      </c>
      <c r="U5155" s="51">
        <v>2020</v>
      </c>
    </row>
    <row r="5156" spans="1:21" ht="15.5">
      <c r="A5156" s="51">
        <v>948</v>
      </c>
      <c r="B5156" s="51" t="s">
        <v>1367</v>
      </c>
      <c r="C5156" s="51" t="s">
        <v>421</v>
      </c>
      <c r="D5156" s="51" t="str">
        <f t="shared" si="80"/>
        <v>TXG_RPCHMongolia</v>
      </c>
      <c r="E5156" s="51" t="s">
        <v>314</v>
      </c>
      <c r="F5156" s="51" t="s">
        <v>422</v>
      </c>
      <c r="G5156" s="51" t="s">
        <v>423</v>
      </c>
      <c r="H5156" s="51" t="s">
        <v>347</v>
      </c>
      <c r="I5156" s="51"/>
      <c r="J5156" s="51" t="s">
        <v>1370</v>
      </c>
      <c r="K5156" s="51">
        <v>5.8780000000000001</v>
      </c>
      <c r="L5156" s="51">
        <v>10.349</v>
      </c>
      <c r="M5156" s="51">
        <v>39.81</v>
      </c>
      <c r="N5156" s="51">
        <v>-0.76100000000000001</v>
      </c>
      <c r="O5156" s="51">
        <v>32.106000000000002</v>
      </c>
      <c r="P5156" s="51">
        <v>0.70099999999999996</v>
      </c>
      <c r="Q5156" s="51">
        <v>-1.5289999999999999</v>
      </c>
      <c r="R5156" s="51">
        <v>6.0910000000000002</v>
      </c>
      <c r="S5156" s="51">
        <v>-3.9359999999999999</v>
      </c>
      <c r="T5156" s="51">
        <v>1.1259999999999999</v>
      </c>
      <c r="U5156" s="51">
        <v>2020</v>
      </c>
    </row>
    <row r="5157" spans="1:21" ht="15.5">
      <c r="A5157" s="51">
        <v>948</v>
      </c>
      <c r="B5157" s="51" t="s">
        <v>1367</v>
      </c>
      <c r="C5157" s="51" t="s">
        <v>424</v>
      </c>
      <c r="D5157" s="51" t="str">
        <f t="shared" si="80"/>
        <v>LURMongolia</v>
      </c>
      <c r="E5157" s="51" t="s">
        <v>314</v>
      </c>
      <c r="F5157" s="51" t="s">
        <v>425</v>
      </c>
      <c r="G5157" s="51" t="s">
        <v>426</v>
      </c>
      <c r="H5157" s="51" t="s">
        <v>427</v>
      </c>
      <c r="I5157" s="51"/>
      <c r="J5157" s="51" t="s">
        <v>1371</v>
      </c>
      <c r="K5157" s="51">
        <v>8.1999999999999993</v>
      </c>
      <c r="L5157" s="51">
        <v>7.9</v>
      </c>
      <c r="M5157" s="51">
        <v>7.9</v>
      </c>
      <c r="N5157" s="51">
        <v>7.5</v>
      </c>
      <c r="O5157" s="51">
        <v>10</v>
      </c>
      <c r="P5157" s="51">
        <v>8.8000000000000007</v>
      </c>
      <c r="Q5157" s="51">
        <v>7.8</v>
      </c>
      <c r="R5157" s="51">
        <v>10</v>
      </c>
      <c r="S5157" s="51">
        <v>7.5</v>
      </c>
      <c r="T5157" s="51">
        <v>6.75</v>
      </c>
      <c r="U5157" s="51">
        <v>2019</v>
      </c>
    </row>
    <row r="5158" spans="1:21" ht="15.5">
      <c r="A5158" s="51">
        <v>948</v>
      </c>
      <c r="B5158" s="51" t="s">
        <v>1367</v>
      </c>
      <c r="C5158" s="51" t="s">
        <v>428</v>
      </c>
      <c r="D5158" s="51" t="str">
        <f t="shared" si="80"/>
        <v>LEMongolia</v>
      </c>
      <c r="E5158" s="51" t="s">
        <v>314</v>
      </c>
      <c r="F5158" s="51" t="s">
        <v>429</v>
      </c>
      <c r="G5158" s="51" t="s">
        <v>430</v>
      </c>
      <c r="H5158" s="51" t="s">
        <v>431</v>
      </c>
      <c r="I5158" s="51" t="s">
        <v>432</v>
      </c>
      <c r="J5158" s="51"/>
      <c r="K5158" s="51"/>
      <c r="L5158" s="51"/>
      <c r="M5158" s="51"/>
      <c r="N5158" s="51"/>
      <c r="O5158" s="51"/>
      <c r="P5158" s="51"/>
      <c r="Q5158" s="51"/>
      <c r="R5158" s="51"/>
      <c r="S5158" s="51"/>
      <c r="T5158" s="51"/>
      <c r="U5158" s="51"/>
    </row>
    <row r="5159" spans="1:21" ht="15.5">
      <c r="A5159" s="51">
        <v>948</v>
      </c>
      <c r="B5159" s="51" t="s">
        <v>1367</v>
      </c>
      <c r="C5159" s="51" t="s">
        <v>433</v>
      </c>
      <c r="D5159" s="51" t="str">
        <f t="shared" si="80"/>
        <v>LPMongolia</v>
      </c>
      <c r="E5159" s="51" t="s">
        <v>314</v>
      </c>
      <c r="F5159" s="51" t="s">
        <v>434</v>
      </c>
      <c r="G5159" s="51" t="s">
        <v>435</v>
      </c>
      <c r="H5159" s="51" t="s">
        <v>431</v>
      </c>
      <c r="I5159" s="51" t="s">
        <v>432</v>
      </c>
      <c r="J5159" s="51" t="s">
        <v>1372</v>
      </c>
      <c r="K5159" s="51">
        <v>2.8679999999999999</v>
      </c>
      <c r="L5159" s="51">
        <v>2.93</v>
      </c>
      <c r="M5159" s="51">
        <v>2.996</v>
      </c>
      <c r="N5159" s="51">
        <v>3.0579999999999998</v>
      </c>
      <c r="O5159" s="51">
        <v>3.12</v>
      </c>
      <c r="P5159" s="51">
        <v>3.1779999999999999</v>
      </c>
      <c r="Q5159" s="51">
        <v>3.238</v>
      </c>
      <c r="R5159" s="51">
        <v>3.2970000000000002</v>
      </c>
      <c r="S5159" s="51">
        <v>3.355</v>
      </c>
      <c r="T5159" s="51">
        <v>3.4119999999999999</v>
      </c>
      <c r="U5159" s="51">
        <v>2019</v>
      </c>
    </row>
    <row r="5160" spans="1:21" ht="15.5">
      <c r="A5160" s="51">
        <v>948</v>
      </c>
      <c r="B5160" s="51" t="s">
        <v>1367</v>
      </c>
      <c r="C5160" s="51" t="s">
        <v>437</v>
      </c>
      <c r="D5160" s="51" t="str">
        <f t="shared" si="80"/>
        <v>GGRMongolia</v>
      </c>
      <c r="E5160" s="51" t="s">
        <v>314</v>
      </c>
      <c r="F5160" s="51" t="s">
        <v>438</v>
      </c>
      <c r="G5160" s="51" t="s">
        <v>439</v>
      </c>
      <c r="H5160" s="51" t="s">
        <v>342</v>
      </c>
      <c r="I5160" s="51" t="s">
        <v>343</v>
      </c>
      <c r="J5160" s="51" t="s">
        <v>1373</v>
      </c>
      <c r="K5160" s="51">
        <v>4975.83</v>
      </c>
      <c r="L5160" s="51">
        <v>5986.93</v>
      </c>
      <c r="M5160" s="51">
        <v>6316.52</v>
      </c>
      <c r="N5160" s="51">
        <v>5983.4</v>
      </c>
      <c r="O5160" s="51">
        <v>5835.04</v>
      </c>
      <c r="P5160" s="51">
        <v>7958.25</v>
      </c>
      <c r="Q5160" s="51">
        <v>10185.280000000001</v>
      </c>
      <c r="R5160" s="51">
        <v>12000.01</v>
      </c>
      <c r="S5160" s="51">
        <v>10405.870000000001</v>
      </c>
      <c r="T5160" s="51">
        <v>12115.47</v>
      </c>
      <c r="U5160" s="51">
        <v>2020</v>
      </c>
    </row>
    <row r="5161" spans="1:21" ht="15.5">
      <c r="A5161" s="51">
        <v>948</v>
      </c>
      <c r="B5161" s="51" t="s">
        <v>1367</v>
      </c>
      <c r="C5161" s="51" t="s">
        <v>441</v>
      </c>
      <c r="D5161" s="51" t="str">
        <f t="shared" si="80"/>
        <v>GGR_NGDPMongolia</v>
      </c>
      <c r="E5161" s="51" t="s">
        <v>314</v>
      </c>
      <c r="F5161" s="51" t="s">
        <v>438</v>
      </c>
      <c r="G5161" s="51" t="s">
        <v>439</v>
      </c>
      <c r="H5161" s="51" t="s">
        <v>392</v>
      </c>
      <c r="I5161" s="51"/>
      <c r="J5161" s="51" t="s">
        <v>442</v>
      </c>
      <c r="K5161" s="51">
        <v>29.815999999999999</v>
      </c>
      <c r="L5161" s="51">
        <v>31.224</v>
      </c>
      <c r="M5161" s="51">
        <v>28.417999999999999</v>
      </c>
      <c r="N5161" s="51">
        <v>25.846</v>
      </c>
      <c r="O5161" s="51">
        <v>24.370999999999999</v>
      </c>
      <c r="P5161" s="51">
        <v>28.547999999999998</v>
      </c>
      <c r="Q5161" s="51">
        <v>31.425000000000001</v>
      </c>
      <c r="R5161" s="51">
        <v>32.188000000000002</v>
      </c>
      <c r="S5161" s="51">
        <v>28.155999999999999</v>
      </c>
      <c r="T5161" s="51">
        <v>29.225999999999999</v>
      </c>
      <c r="U5161" s="51">
        <v>2020</v>
      </c>
    </row>
    <row r="5162" spans="1:21" ht="15.5">
      <c r="A5162" s="51">
        <v>948</v>
      </c>
      <c r="B5162" s="51" t="s">
        <v>1367</v>
      </c>
      <c r="C5162" s="51" t="s">
        <v>443</v>
      </c>
      <c r="D5162" s="51" t="str">
        <f t="shared" si="80"/>
        <v>GGXMongolia</v>
      </c>
      <c r="E5162" s="51" t="s">
        <v>314</v>
      </c>
      <c r="F5162" s="51" t="s">
        <v>444</v>
      </c>
      <c r="G5162" s="51" t="s">
        <v>445</v>
      </c>
      <c r="H5162" s="51" t="s">
        <v>342</v>
      </c>
      <c r="I5162" s="51" t="s">
        <v>343</v>
      </c>
      <c r="J5162" s="51" t="s">
        <v>1373</v>
      </c>
      <c r="K5162" s="51">
        <v>6017.8</v>
      </c>
      <c r="L5162" s="51">
        <v>6164.69</v>
      </c>
      <c r="M5162" s="51">
        <v>7144.57</v>
      </c>
      <c r="N5162" s="51">
        <v>7137.97</v>
      </c>
      <c r="O5162" s="51">
        <v>9495.33</v>
      </c>
      <c r="P5162" s="51">
        <v>9012.99</v>
      </c>
      <c r="Q5162" s="51">
        <v>9222.94</v>
      </c>
      <c r="R5162" s="51">
        <v>11698.42</v>
      </c>
      <c r="S5162" s="51">
        <v>14007.25</v>
      </c>
      <c r="T5162" s="51">
        <v>14461.4</v>
      </c>
      <c r="U5162" s="51">
        <v>2020</v>
      </c>
    </row>
    <row r="5163" spans="1:21" ht="15.5">
      <c r="A5163" s="51">
        <v>948</v>
      </c>
      <c r="B5163" s="51" t="s">
        <v>1367</v>
      </c>
      <c r="C5163" s="51" t="s">
        <v>446</v>
      </c>
      <c r="D5163" s="51" t="str">
        <f t="shared" si="80"/>
        <v>GGX_NGDPMongolia</v>
      </c>
      <c r="E5163" s="51" t="s">
        <v>314</v>
      </c>
      <c r="F5163" s="51" t="s">
        <v>444</v>
      </c>
      <c r="G5163" s="51" t="s">
        <v>445</v>
      </c>
      <c r="H5163" s="51" t="s">
        <v>392</v>
      </c>
      <c r="I5163" s="51"/>
      <c r="J5163" s="51" t="s">
        <v>447</v>
      </c>
      <c r="K5163" s="51">
        <v>36.06</v>
      </c>
      <c r="L5163" s="51">
        <v>32.151000000000003</v>
      </c>
      <c r="M5163" s="51">
        <v>32.143999999999998</v>
      </c>
      <c r="N5163" s="51">
        <v>30.832999999999998</v>
      </c>
      <c r="O5163" s="51">
        <v>39.658000000000001</v>
      </c>
      <c r="P5163" s="51">
        <v>32.332000000000001</v>
      </c>
      <c r="Q5163" s="51">
        <v>28.456</v>
      </c>
      <c r="R5163" s="51">
        <v>31.379000000000001</v>
      </c>
      <c r="S5163" s="51">
        <v>37.9</v>
      </c>
      <c r="T5163" s="51">
        <v>34.884999999999998</v>
      </c>
      <c r="U5163" s="51">
        <v>2020</v>
      </c>
    </row>
    <row r="5164" spans="1:21" ht="15.5">
      <c r="A5164" s="51">
        <v>948</v>
      </c>
      <c r="B5164" s="51" t="s">
        <v>1367</v>
      </c>
      <c r="C5164" s="51" t="s">
        <v>448</v>
      </c>
      <c r="D5164" s="51" t="str">
        <f t="shared" si="80"/>
        <v>GGXCNLMongolia</v>
      </c>
      <c r="E5164" s="51" t="s">
        <v>314</v>
      </c>
      <c r="F5164" s="51" t="s">
        <v>449</v>
      </c>
      <c r="G5164" s="51" t="s">
        <v>450</v>
      </c>
      <c r="H5164" s="51" t="s">
        <v>342</v>
      </c>
      <c r="I5164" s="51" t="s">
        <v>343</v>
      </c>
      <c r="J5164" s="51" t="s">
        <v>1373</v>
      </c>
      <c r="K5164" s="51">
        <v>-1041.97</v>
      </c>
      <c r="L5164" s="51">
        <v>-177.76</v>
      </c>
      <c r="M5164" s="51">
        <v>-828.04499999999996</v>
      </c>
      <c r="N5164" s="51">
        <v>-1154.58</v>
      </c>
      <c r="O5164" s="51">
        <v>-3660.29</v>
      </c>
      <c r="P5164" s="51">
        <v>-1054.75</v>
      </c>
      <c r="Q5164" s="51">
        <v>962.33399999999995</v>
      </c>
      <c r="R5164" s="51">
        <v>301.59399999999999</v>
      </c>
      <c r="S5164" s="51">
        <v>-3601.38</v>
      </c>
      <c r="T5164" s="51">
        <v>-2345.94</v>
      </c>
      <c r="U5164" s="51">
        <v>2020</v>
      </c>
    </row>
    <row r="5165" spans="1:21" ht="15.5">
      <c r="A5165" s="51">
        <v>948</v>
      </c>
      <c r="B5165" s="51" t="s">
        <v>1367</v>
      </c>
      <c r="C5165" s="51" t="s">
        <v>451</v>
      </c>
      <c r="D5165" s="51" t="str">
        <f t="shared" si="80"/>
        <v>GGXCNL_NGDPMongolia</v>
      </c>
      <c r="E5165" s="51" t="s">
        <v>314</v>
      </c>
      <c r="F5165" s="51" t="s">
        <v>449</v>
      </c>
      <c r="G5165" s="51" t="s">
        <v>450</v>
      </c>
      <c r="H5165" s="51" t="s">
        <v>392</v>
      </c>
      <c r="I5165" s="51"/>
      <c r="J5165" s="51" t="s">
        <v>452</v>
      </c>
      <c r="K5165" s="51">
        <v>-6.2439999999999998</v>
      </c>
      <c r="L5165" s="51">
        <v>-0.92700000000000005</v>
      </c>
      <c r="M5165" s="51">
        <v>-3.7250000000000001</v>
      </c>
      <c r="N5165" s="51">
        <v>-4.9870000000000001</v>
      </c>
      <c r="O5165" s="51">
        <v>-15.288</v>
      </c>
      <c r="P5165" s="51">
        <v>-3.7839999999999998</v>
      </c>
      <c r="Q5165" s="51">
        <v>2.9689999999999999</v>
      </c>
      <c r="R5165" s="51">
        <v>0.80900000000000005</v>
      </c>
      <c r="S5165" s="51">
        <v>-9.7439999999999998</v>
      </c>
      <c r="T5165" s="51">
        <v>-5.6589999999999998</v>
      </c>
      <c r="U5165" s="51">
        <v>2020</v>
      </c>
    </row>
    <row r="5166" spans="1:21" ht="15.5">
      <c r="A5166" s="51">
        <v>948</v>
      </c>
      <c r="B5166" s="51" t="s">
        <v>1367</v>
      </c>
      <c r="C5166" s="51" t="s">
        <v>453</v>
      </c>
      <c r="D5166" s="51" t="str">
        <f t="shared" si="80"/>
        <v>GGSBMongolia</v>
      </c>
      <c r="E5166" s="51" t="s">
        <v>314</v>
      </c>
      <c r="F5166" s="51" t="s">
        <v>454</v>
      </c>
      <c r="G5166" s="51" t="s">
        <v>455</v>
      </c>
      <c r="H5166" s="51" t="s">
        <v>342</v>
      </c>
      <c r="I5166" s="51" t="s">
        <v>343</v>
      </c>
      <c r="J5166" s="51"/>
      <c r="K5166" s="51"/>
      <c r="L5166" s="51"/>
      <c r="M5166" s="51"/>
      <c r="N5166" s="51"/>
      <c r="O5166" s="51"/>
      <c r="P5166" s="51"/>
      <c r="Q5166" s="51"/>
      <c r="R5166" s="51"/>
      <c r="S5166" s="51"/>
      <c r="T5166" s="51"/>
      <c r="U5166" s="51"/>
    </row>
    <row r="5167" spans="1:21" ht="15.5">
      <c r="A5167" s="51">
        <v>948</v>
      </c>
      <c r="B5167" s="51" t="s">
        <v>1367</v>
      </c>
      <c r="C5167" s="51" t="s">
        <v>456</v>
      </c>
      <c r="D5167" s="51" t="str">
        <f t="shared" si="80"/>
        <v>GGSB_NPGDPMongolia</v>
      </c>
      <c r="E5167" s="51" t="s">
        <v>314</v>
      </c>
      <c r="F5167" s="51" t="s">
        <v>454</v>
      </c>
      <c r="G5167" s="51" t="s">
        <v>455</v>
      </c>
      <c r="H5167" s="51" t="s">
        <v>380</v>
      </c>
      <c r="I5167" s="51"/>
      <c r="J5167" s="51"/>
      <c r="K5167" s="51"/>
      <c r="L5167" s="51"/>
      <c r="M5167" s="51"/>
      <c r="N5167" s="51"/>
      <c r="O5167" s="51"/>
      <c r="P5167" s="51"/>
      <c r="Q5167" s="51"/>
      <c r="R5167" s="51"/>
      <c r="S5167" s="51"/>
      <c r="T5167" s="51"/>
      <c r="U5167" s="51"/>
    </row>
    <row r="5168" spans="1:21" ht="15.5">
      <c r="A5168" s="51">
        <v>948</v>
      </c>
      <c r="B5168" s="51" t="s">
        <v>1367</v>
      </c>
      <c r="C5168" s="51" t="s">
        <v>457</v>
      </c>
      <c r="D5168" s="51" t="str">
        <f t="shared" si="80"/>
        <v>GGXONLBMongolia</v>
      </c>
      <c r="E5168" s="51" t="s">
        <v>314</v>
      </c>
      <c r="F5168" s="51" t="s">
        <v>458</v>
      </c>
      <c r="G5168" s="51" t="s">
        <v>459</v>
      </c>
      <c r="H5168" s="51" t="s">
        <v>342</v>
      </c>
      <c r="I5168" s="51" t="s">
        <v>343</v>
      </c>
      <c r="J5168" s="51" t="s">
        <v>1373</v>
      </c>
      <c r="K5168" s="51">
        <v>-916.07100000000003</v>
      </c>
      <c r="L5168" s="51">
        <v>92.682000000000002</v>
      </c>
      <c r="M5168" s="51">
        <v>-327.69400000000002</v>
      </c>
      <c r="N5168" s="51">
        <v>-423.52100000000002</v>
      </c>
      <c r="O5168" s="51">
        <v>-2674.19</v>
      </c>
      <c r="P5168" s="51">
        <v>101.717</v>
      </c>
      <c r="Q5168" s="51">
        <v>2009.21</v>
      </c>
      <c r="R5168" s="51">
        <v>1199.29</v>
      </c>
      <c r="S5168" s="51">
        <v>-2595.13</v>
      </c>
      <c r="T5168" s="51">
        <v>-1318.69</v>
      </c>
      <c r="U5168" s="51">
        <v>2020</v>
      </c>
    </row>
    <row r="5169" spans="1:21" ht="15.5">
      <c r="A5169" s="51">
        <v>948</v>
      </c>
      <c r="B5169" s="51" t="s">
        <v>1367</v>
      </c>
      <c r="C5169" s="51" t="s">
        <v>460</v>
      </c>
      <c r="D5169" s="51" t="str">
        <f t="shared" si="80"/>
        <v>GGXONLB_NGDPMongolia</v>
      </c>
      <c r="E5169" s="51" t="s">
        <v>314</v>
      </c>
      <c r="F5169" s="51" t="s">
        <v>458</v>
      </c>
      <c r="G5169" s="51" t="s">
        <v>459</v>
      </c>
      <c r="H5169" s="51" t="s">
        <v>392</v>
      </c>
      <c r="I5169" s="51"/>
      <c r="J5169" s="51" t="s">
        <v>461</v>
      </c>
      <c r="K5169" s="51">
        <v>-5.4889999999999999</v>
      </c>
      <c r="L5169" s="51">
        <v>0.48299999999999998</v>
      </c>
      <c r="M5169" s="51">
        <v>-1.474</v>
      </c>
      <c r="N5169" s="51">
        <v>-1.829</v>
      </c>
      <c r="O5169" s="51">
        <v>-11.169</v>
      </c>
      <c r="P5169" s="51">
        <v>0.36499999999999999</v>
      </c>
      <c r="Q5169" s="51">
        <v>6.1989999999999998</v>
      </c>
      <c r="R5169" s="51">
        <v>3.2170000000000001</v>
      </c>
      <c r="S5169" s="51">
        <v>-7.0220000000000002</v>
      </c>
      <c r="T5169" s="51">
        <v>-3.181</v>
      </c>
      <c r="U5169" s="51">
        <v>2020</v>
      </c>
    </row>
    <row r="5170" spans="1:21" ht="15.5">
      <c r="A5170" s="51">
        <v>948</v>
      </c>
      <c r="B5170" s="51" t="s">
        <v>1367</v>
      </c>
      <c r="C5170" s="51" t="s">
        <v>462</v>
      </c>
      <c r="D5170" s="51" t="str">
        <f t="shared" si="80"/>
        <v>GGXWDNMongolia</v>
      </c>
      <c r="E5170" s="51" t="s">
        <v>314</v>
      </c>
      <c r="F5170" s="51" t="s">
        <v>463</v>
      </c>
      <c r="G5170" s="51" t="s">
        <v>464</v>
      </c>
      <c r="H5170" s="51" t="s">
        <v>342</v>
      </c>
      <c r="I5170" s="51" t="s">
        <v>343</v>
      </c>
      <c r="J5170" s="51"/>
      <c r="K5170" s="51"/>
      <c r="L5170" s="51"/>
      <c r="M5170" s="51"/>
      <c r="N5170" s="51"/>
      <c r="O5170" s="51"/>
      <c r="P5170" s="51"/>
      <c r="Q5170" s="51"/>
      <c r="R5170" s="51"/>
      <c r="S5170" s="51"/>
      <c r="T5170" s="51"/>
      <c r="U5170" s="51"/>
    </row>
    <row r="5171" spans="1:21" ht="15.5">
      <c r="A5171" s="51">
        <v>948</v>
      </c>
      <c r="B5171" s="51" t="s">
        <v>1367</v>
      </c>
      <c r="C5171" s="51" t="s">
        <v>465</v>
      </c>
      <c r="D5171" s="51" t="str">
        <f t="shared" si="80"/>
        <v>GGXWDN_NGDPMongolia</v>
      </c>
      <c r="E5171" s="51" t="s">
        <v>314</v>
      </c>
      <c r="F5171" s="51" t="s">
        <v>463</v>
      </c>
      <c r="G5171" s="51" t="s">
        <v>464</v>
      </c>
      <c r="H5171" s="51" t="s">
        <v>392</v>
      </c>
      <c r="I5171" s="51"/>
      <c r="J5171" s="51"/>
      <c r="K5171" s="51"/>
      <c r="L5171" s="51"/>
      <c r="M5171" s="51"/>
      <c r="N5171" s="51"/>
      <c r="O5171" s="51"/>
      <c r="P5171" s="51"/>
      <c r="Q5171" s="51"/>
      <c r="R5171" s="51"/>
      <c r="S5171" s="51"/>
      <c r="T5171" s="51"/>
      <c r="U5171" s="51"/>
    </row>
    <row r="5172" spans="1:21" ht="15.5">
      <c r="A5172" s="51">
        <v>948</v>
      </c>
      <c r="B5172" s="51" t="s">
        <v>1367</v>
      </c>
      <c r="C5172" s="51" t="s">
        <v>466</v>
      </c>
      <c r="D5172" s="51" t="str">
        <f t="shared" si="80"/>
        <v>GGXWDGMongolia</v>
      </c>
      <c r="E5172" s="51" t="s">
        <v>314</v>
      </c>
      <c r="F5172" s="51" t="s">
        <v>467</v>
      </c>
      <c r="G5172" s="51" t="s">
        <v>468</v>
      </c>
      <c r="H5172" s="51" t="s">
        <v>342</v>
      </c>
      <c r="I5172" s="51" t="s">
        <v>343</v>
      </c>
      <c r="J5172" s="51" t="s">
        <v>1373</v>
      </c>
      <c r="K5172" s="51">
        <v>7291.51</v>
      </c>
      <c r="L5172" s="51">
        <v>9476.57</v>
      </c>
      <c r="M5172" s="51">
        <v>12685.59</v>
      </c>
      <c r="N5172" s="51">
        <v>14378.59</v>
      </c>
      <c r="O5172" s="51">
        <v>20971.52</v>
      </c>
      <c r="P5172" s="51">
        <v>23518.27</v>
      </c>
      <c r="Q5172" s="51">
        <v>24073.67</v>
      </c>
      <c r="R5172" s="51">
        <v>25514.31</v>
      </c>
      <c r="S5172" s="51">
        <v>28300.560000000001</v>
      </c>
      <c r="T5172" s="51">
        <v>32279.65</v>
      </c>
      <c r="U5172" s="51">
        <v>2020</v>
      </c>
    </row>
    <row r="5173" spans="1:21" ht="15.5">
      <c r="A5173" s="51">
        <v>948</v>
      </c>
      <c r="B5173" s="51" t="s">
        <v>1367</v>
      </c>
      <c r="C5173" s="51" t="s">
        <v>469</v>
      </c>
      <c r="D5173" s="51" t="str">
        <f t="shared" si="80"/>
        <v>GGXWDG_NGDPMongolia</v>
      </c>
      <c r="E5173" s="51" t="s">
        <v>314</v>
      </c>
      <c r="F5173" s="51" t="s">
        <v>467</v>
      </c>
      <c r="G5173" s="51" t="s">
        <v>468</v>
      </c>
      <c r="H5173" s="51" t="s">
        <v>392</v>
      </c>
      <c r="I5173" s="51"/>
      <c r="J5173" s="51" t="s">
        <v>470</v>
      </c>
      <c r="K5173" s="51">
        <v>43.692</v>
      </c>
      <c r="L5173" s="51">
        <v>49.423000000000002</v>
      </c>
      <c r="M5173" s="51">
        <v>57.073</v>
      </c>
      <c r="N5173" s="51">
        <v>62.11</v>
      </c>
      <c r="O5173" s="51">
        <v>87.59</v>
      </c>
      <c r="P5173" s="51">
        <v>84.367000000000004</v>
      </c>
      <c r="Q5173" s="51">
        <v>74.275999999999996</v>
      </c>
      <c r="R5173" s="51">
        <v>68.438000000000002</v>
      </c>
      <c r="S5173" s="51">
        <v>76.573999999999998</v>
      </c>
      <c r="T5173" s="51">
        <v>77.867999999999995</v>
      </c>
      <c r="U5173" s="51">
        <v>2020</v>
      </c>
    </row>
    <row r="5174" spans="1:21" ht="15.5">
      <c r="A5174" s="51">
        <v>948</v>
      </c>
      <c r="B5174" s="51" t="s">
        <v>1367</v>
      </c>
      <c r="C5174" s="51" t="s">
        <v>471</v>
      </c>
      <c r="D5174" s="51" t="str">
        <f t="shared" si="80"/>
        <v>NGDP_FYMongolia</v>
      </c>
      <c r="E5174" s="51" t="s">
        <v>314</v>
      </c>
      <c r="F5174" s="51" t="s">
        <v>472</v>
      </c>
      <c r="G5174" s="51" t="s">
        <v>473</v>
      </c>
      <c r="H5174" s="51" t="s">
        <v>342</v>
      </c>
      <c r="I5174" s="51" t="s">
        <v>343</v>
      </c>
      <c r="J5174" s="51" t="s">
        <v>1373</v>
      </c>
      <c r="K5174" s="51">
        <v>16688.419999999998</v>
      </c>
      <c r="L5174" s="51">
        <v>19174.240000000002</v>
      </c>
      <c r="M5174" s="51">
        <v>22227.05</v>
      </c>
      <c r="N5174" s="51">
        <v>23150.39</v>
      </c>
      <c r="O5174" s="51">
        <v>23942.87</v>
      </c>
      <c r="P5174" s="51">
        <v>27876.3</v>
      </c>
      <c r="Q5174" s="51">
        <v>32411.22</v>
      </c>
      <c r="R5174" s="51">
        <v>37280.839999999997</v>
      </c>
      <c r="S5174" s="51">
        <v>36958.550000000003</v>
      </c>
      <c r="T5174" s="51">
        <v>41454.53</v>
      </c>
      <c r="U5174" s="51">
        <v>2020</v>
      </c>
    </row>
    <row r="5175" spans="1:21" ht="15.5">
      <c r="A5175" s="51">
        <v>948</v>
      </c>
      <c r="B5175" s="51" t="s">
        <v>1367</v>
      </c>
      <c r="C5175" s="51" t="s">
        <v>474</v>
      </c>
      <c r="D5175" s="51" t="str">
        <f t="shared" si="80"/>
        <v>BCAMongolia</v>
      </c>
      <c r="E5175" s="51" t="s">
        <v>314</v>
      </c>
      <c r="F5175" s="51" t="s">
        <v>475</v>
      </c>
      <c r="G5175" s="51" t="s">
        <v>476</v>
      </c>
      <c r="H5175" s="51" t="s">
        <v>352</v>
      </c>
      <c r="I5175" s="51" t="s">
        <v>343</v>
      </c>
      <c r="J5175" s="51" t="s">
        <v>1374</v>
      </c>
      <c r="K5175" s="51">
        <v>-5.3810000000000002</v>
      </c>
      <c r="L5175" s="51">
        <v>-4.7320000000000002</v>
      </c>
      <c r="M5175" s="51">
        <v>-1.9339999999999999</v>
      </c>
      <c r="N5175" s="51">
        <v>-0.94799999999999995</v>
      </c>
      <c r="O5175" s="51">
        <v>-0.7</v>
      </c>
      <c r="P5175" s="51">
        <v>-1.155</v>
      </c>
      <c r="Q5175" s="51">
        <v>-2.2069999999999999</v>
      </c>
      <c r="R5175" s="51">
        <v>-2.1619999999999999</v>
      </c>
      <c r="S5175" s="51">
        <v>-0.57599999999999996</v>
      </c>
      <c r="T5175" s="51">
        <v>-1.6759999999999999</v>
      </c>
      <c r="U5175" s="51">
        <v>2020</v>
      </c>
    </row>
    <row r="5176" spans="1:21" ht="15.5">
      <c r="A5176" s="51">
        <v>948</v>
      </c>
      <c r="B5176" s="51" t="s">
        <v>1367</v>
      </c>
      <c r="C5176" s="51" t="s">
        <v>478</v>
      </c>
      <c r="D5176" s="51" t="str">
        <f t="shared" si="80"/>
        <v>BCA_NGDPDMongolia</v>
      </c>
      <c r="E5176" s="51" t="s">
        <v>314</v>
      </c>
      <c r="F5176" s="51" t="s">
        <v>475</v>
      </c>
      <c r="G5176" s="51" t="s">
        <v>476</v>
      </c>
      <c r="H5176" s="51" t="s">
        <v>392</v>
      </c>
      <c r="I5176" s="51"/>
      <c r="J5176" s="51" t="s">
        <v>479</v>
      </c>
      <c r="K5176" s="51">
        <v>-43.825000000000003</v>
      </c>
      <c r="L5176" s="51">
        <v>-37.607999999999997</v>
      </c>
      <c r="M5176" s="51">
        <v>-15.821</v>
      </c>
      <c r="N5176" s="51">
        <v>-8.0719999999999992</v>
      </c>
      <c r="O5176" s="51">
        <v>-6.27</v>
      </c>
      <c r="P5176" s="51">
        <v>-10.113</v>
      </c>
      <c r="Q5176" s="51">
        <v>-16.797000000000001</v>
      </c>
      <c r="R5176" s="51">
        <v>-15.444000000000001</v>
      </c>
      <c r="S5176" s="51">
        <v>-4.3860000000000001</v>
      </c>
      <c r="T5176" s="51">
        <v>-11.775</v>
      </c>
      <c r="U5176" s="51">
        <v>2020</v>
      </c>
    </row>
    <row r="5177" spans="1:21" ht="15.5">
      <c r="A5177" s="51">
        <v>943</v>
      </c>
      <c r="B5177" s="51" t="s">
        <v>1375</v>
      </c>
      <c r="C5177" s="51" t="s">
        <v>338</v>
      </c>
      <c r="D5177" s="51" t="str">
        <f t="shared" si="80"/>
        <v>NGDP_RMontenegro</v>
      </c>
      <c r="E5177" s="51" t="s">
        <v>297</v>
      </c>
      <c r="F5177" s="51" t="s">
        <v>340</v>
      </c>
      <c r="G5177" s="51" t="s">
        <v>341</v>
      </c>
      <c r="H5177" s="51" t="s">
        <v>342</v>
      </c>
      <c r="I5177" s="51" t="s">
        <v>343</v>
      </c>
      <c r="J5177" s="51" t="s">
        <v>1376</v>
      </c>
      <c r="K5177" s="51">
        <v>2.4119999999999999</v>
      </c>
      <c r="L5177" s="51">
        <v>2.4980000000000002</v>
      </c>
      <c r="M5177" s="51">
        <v>2.5430000000000001</v>
      </c>
      <c r="N5177" s="51">
        <v>2.629</v>
      </c>
      <c r="O5177" s="51">
        <v>2.706</v>
      </c>
      <c r="P5177" s="51">
        <v>2.8340000000000001</v>
      </c>
      <c r="Q5177" s="51">
        <v>2.9780000000000002</v>
      </c>
      <c r="R5177" s="51">
        <v>3.0990000000000002</v>
      </c>
      <c r="S5177" s="51">
        <v>2.6269999999999998</v>
      </c>
      <c r="T5177" s="51">
        <v>2.8639999999999999</v>
      </c>
      <c r="U5177" s="51">
        <v>2020</v>
      </c>
    </row>
    <row r="5178" spans="1:21" ht="15.5">
      <c r="A5178" s="51">
        <v>943</v>
      </c>
      <c r="B5178" s="51" t="s">
        <v>1375</v>
      </c>
      <c r="C5178" s="51" t="s">
        <v>345</v>
      </c>
      <c r="D5178" s="51" t="str">
        <f t="shared" si="80"/>
        <v>NGDP_RPCHMontenegro</v>
      </c>
      <c r="E5178" s="51" t="s">
        <v>297</v>
      </c>
      <c r="F5178" s="51" t="s">
        <v>340</v>
      </c>
      <c r="G5178" s="51" t="s">
        <v>346</v>
      </c>
      <c r="H5178" s="51" t="s">
        <v>347</v>
      </c>
      <c r="I5178" s="51"/>
      <c r="J5178" s="51" t="s">
        <v>348</v>
      </c>
      <c r="K5178" s="51">
        <v>-2.7240000000000002</v>
      </c>
      <c r="L5178" s="51">
        <v>3.5489999999999999</v>
      </c>
      <c r="M5178" s="51">
        <v>1.784</v>
      </c>
      <c r="N5178" s="51">
        <v>3.39</v>
      </c>
      <c r="O5178" s="51">
        <v>2.9489999999999998</v>
      </c>
      <c r="P5178" s="51">
        <v>4.7160000000000002</v>
      </c>
      <c r="Q5178" s="51">
        <v>5.0780000000000003</v>
      </c>
      <c r="R5178" s="51">
        <v>4.0529999999999999</v>
      </c>
      <c r="S5178" s="51">
        <v>-15.205</v>
      </c>
      <c r="T5178" s="51">
        <v>9.0060000000000002</v>
      </c>
      <c r="U5178" s="51">
        <v>2020</v>
      </c>
    </row>
    <row r="5179" spans="1:21" ht="15.5">
      <c r="A5179" s="51">
        <v>943</v>
      </c>
      <c r="B5179" s="51" t="s">
        <v>1375</v>
      </c>
      <c r="C5179" s="51" t="s">
        <v>349</v>
      </c>
      <c r="D5179" s="51" t="str">
        <f t="shared" si="80"/>
        <v>NGDPMontenegro</v>
      </c>
      <c r="E5179" s="51" t="s">
        <v>297</v>
      </c>
      <c r="F5179" s="51" t="s">
        <v>155</v>
      </c>
      <c r="G5179" s="51" t="s">
        <v>350</v>
      </c>
      <c r="H5179" s="51" t="s">
        <v>342</v>
      </c>
      <c r="I5179" s="51" t="s">
        <v>343</v>
      </c>
      <c r="J5179" s="51" t="s">
        <v>1376</v>
      </c>
      <c r="K5179" s="51">
        <v>3.181</v>
      </c>
      <c r="L5179" s="51">
        <v>3.3620000000000001</v>
      </c>
      <c r="M5179" s="51">
        <v>3.4580000000000002</v>
      </c>
      <c r="N5179" s="51">
        <v>3.6549999999999998</v>
      </c>
      <c r="O5179" s="51">
        <v>3.9540000000000002</v>
      </c>
      <c r="P5179" s="51">
        <v>4.2990000000000004</v>
      </c>
      <c r="Q5179" s="51">
        <v>4.6630000000000003</v>
      </c>
      <c r="R5179" s="51">
        <v>4.9509999999999996</v>
      </c>
      <c r="S5179" s="51">
        <v>4.1970000000000001</v>
      </c>
      <c r="T5179" s="51">
        <v>4.6379999999999999</v>
      </c>
      <c r="U5179" s="51">
        <v>2020</v>
      </c>
    </row>
    <row r="5180" spans="1:21" ht="15.5">
      <c r="A5180" s="51">
        <v>943</v>
      </c>
      <c r="B5180" s="51" t="s">
        <v>1375</v>
      </c>
      <c r="C5180" s="51" t="s">
        <v>157</v>
      </c>
      <c r="D5180" s="51" t="str">
        <f t="shared" si="80"/>
        <v>NGDPDMontenegro</v>
      </c>
      <c r="E5180" s="51" t="s">
        <v>297</v>
      </c>
      <c r="F5180" s="51" t="s">
        <v>155</v>
      </c>
      <c r="G5180" s="51" t="s">
        <v>351</v>
      </c>
      <c r="H5180" s="51" t="s">
        <v>352</v>
      </c>
      <c r="I5180" s="51" t="s">
        <v>343</v>
      </c>
      <c r="J5180" s="51" t="s">
        <v>353</v>
      </c>
      <c r="K5180" s="51">
        <v>4.09</v>
      </c>
      <c r="L5180" s="51">
        <v>4.4660000000000002</v>
      </c>
      <c r="M5180" s="51">
        <v>4.5949999999999998</v>
      </c>
      <c r="N5180" s="51">
        <v>4.0549999999999997</v>
      </c>
      <c r="O5180" s="51">
        <v>4.3760000000000003</v>
      </c>
      <c r="P5180" s="51">
        <v>4.8550000000000004</v>
      </c>
      <c r="Q5180" s="51">
        <v>5.5090000000000003</v>
      </c>
      <c r="R5180" s="51">
        <v>5.5430000000000001</v>
      </c>
      <c r="S5180" s="51">
        <v>4.79</v>
      </c>
      <c r="T5180" s="51">
        <v>5.6509999999999998</v>
      </c>
      <c r="U5180" s="51">
        <v>2020</v>
      </c>
    </row>
    <row r="5181" spans="1:21" ht="15.5">
      <c r="A5181" s="51">
        <v>943</v>
      </c>
      <c r="B5181" s="51" t="s">
        <v>1375</v>
      </c>
      <c r="C5181" s="51" t="s">
        <v>354</v>
      </c>
      <c r="D5181" s="51" t="str">
        <f t="shared" si="80"/>
        <v>PPPGDPMontenegro</v>
      </c>
      <c r="E5181" s="51" t="s">
        <v>297</v>
      </c>
      <c r="F5181" s="51" t="s">
        <v>155</v>
      </c>
      <c r="G5181" s="51" t="s">
        <v>355</v>
      </c>
      <c r="H5181" s="51" t="s">
        <v>356</v>
      </c>
      <c r="I5181" s="51" t="s">
        <v>343</v>
      </c>
      <c r="J5181" s="51" t="s">
        <v>353</v>
      </c>
      <c r="K5181" s="51">
        <v>8.6039999999999992</v>
      </c>
      <c r="L5181" s="51">
        <v>9.2370000000000001</v>
      </c>
      <c r="M5181" s="51">
        <v>9.5579999999999998</v>
      </c>
      <c r="N5181" s="51">
        <v>10.164</v>
      </c>
      <c r="O5181" s="51">
        <v>11.324</v>
      </c>
      <c r="P5181" s="51">
        <v>12.263</v>
      </c>
      <c r="Q5181" s="51">
        <v>13.196</v>
      </c>
      <c r="R5181" s="51">
        <v>13.975</v>
      </c>
      <c r="S5181" s="51">
        <v>11.994</v>
      </c>
      <c r="T5181" s="51">
        <v>13.313000000000001</v>
      </c>
      <c r="U5181" s="51">
        <v>2020</v>
      </c>
    </row>
    <row r="5182" spans="1:21" ht="15.5">
      <c r="A5182" s="51">
        <v>943</v>
      </c>
      <c r="B5182" s="51" t="s">
        <v>1375</v>
      </c>
      <c r="C5182" s="51" t="s">
        <v>357</v>
      </c>
      <c r="D5182" s="51" t="str">
        <f t="shared" si="80"/>
        <v>NGDP_DMontenegro</v>
      </c>
      <c r="E5182" s="51" t="s">
        <v>297</v>
      </c>
      <c r="F5182" s="51" t="s">
        <v>358</v>
      </c>
      <c r="G5182" s="51" t="s">
        <v>359</v>
      </c>
      <c r="H5182" s="51" t="s">
        <v>360</v>
      </c>
      <c r="I5182" s="51"/>
      <c r="J5182" s="51" t="s">
        <v>361</v>
      </c>
      <c r="K5182" s="51">
        <v>131.87700000000001</v>
      </c>
      <c r="L5182" s="51">
        <v>134.60300000000001</v>
      </c>
      <c r="M5182" s="51">
        <v>135.99799999999999</v>
      </c>
      <c r="N5182" s="51">
        <v>139.01599999999999</v>
      </c>
      <c r="O5182" s="51">
        <v>146.108</v>
      </c>
      <c r="P5182" s="51">
        <v>151.696</v>
      </c>
      <c r="Q5182" s="51">
        <v>156.59</v>
      </c>
      <c r="R5182" s="51">
        <v>159.77199999999999</v>
      </c>
      <c r="S5182" s="51">
        <v>159.73599999999999</v>
      </c>
      <c r="T5182" s="51">
        <v>161.91999999999999</v>
      </c>
      <c r="U5182" s="51">
        <v>2020</v>
      </c>
    </row>
    <row r="5183" spans="1:21" ht="15.5">
      <c r="A5183" s="51">
        <v>943</v>
      </c>
      <c r="B5183" s="51" t="s">
        <v>1375</v>
      </c>
      <c r="C5183" s="51" t="s">
        <v>362</v>
      </c>
      <c r="D5183" s="51" t="str">
        <f t="shared" si="80"/>
        <v>NGDPRPCMontenegro</v>
      </c>
      <c r="E5183" s="51" t="s">
        <v>297</v>
      </c>
      <c r="F5183" s="51" t="s">
        <v>363</v>
      </c>
      <c r="G5183" s="51" t="s">
        <v>364</v>
      </c>
      <c r="H5183" s="51" t="s">
        <v>342</v>
      </c>
      <c r="I5183" s="51" t="s">
        <v>333</v>
      </c>
      <c r="J5183" s="51" t="s">
        <v>365</v>
      </c>
      <c r="K5183" s="51">
        <v>3887.29</v>
      </c>
      <c r="L5183" s="51">
        <v>4021.37</v>
      </c>
      <c r="M5183" s="51">
        <v>4089.15</v>
      </c>
      <c r="N5183" s="51">
        <v>4225.0600000000004</v>
      </c>
      <c r="O5183" s="51">
        <v>4348.9799999999996</v>
      </c>
      <c r="P5183" s="51">
        <v>4553.3599999999997</v>
      </c>
      <c r="Q5183" s="51">
        <v>4786.12</v>
      </c>
      <c r="R5183" s="51">
        <v>4976.8900000000003</v>
      </c>
      <c r="S5183" s="51">
        <v>4217.46</v>
      </c>
      <c r="T5183" s="51">
        <v>4594.33</v>
      </c>
      <c r="U5183" s="51">
        <v>2019</v>
      </c>
    </row>
    <row r="5184" spans="1:21" ht="15.5">
      <c r="A5184" s="51">
        <v>943</v>
      </c>
      <c r="B5184" s="51" t="s">
        <v>1375</v>
      </c>
      <c r="C5184" s="51" t="s">
        <v>366</v>
      </c>
      <c r="D5184" s="51" t="str">
        <f t="shared" si="80"/>
        <v>NGDPRPPPPCMontenegro</v>
      </c>
      <c r="E5184" s="51" t="s">
        <v>297</v>
      </c>
      <c r="F5184" s="51" t="s">
        <v>363</v>
      </c>
      <c r="G5184" s="51" t="s">
        <v>367</v>
      </c>
      <c r="H5184" s="51" t="s">
        <v>368</v>
      </c>
      <c r="I5184" s="51" t="s">
        <v>333</v>
      </c>
      <c r="J5184" s="51" t="s">
        <v>365</v>
      </c>
      <c r="K5184" s="51">
        <v>16821.22</v>
      </c>
      <c r="L5184" s="51">
        <v>17401.38</v>
      </c>
      <c r="M5184" s="51">
        <v>17694.68</v>
      </c>
      <c r="N5184" s="51">
        <v>18282.830000000002</v>
      </c>
      <c r="O5184" s="51">
        <v>18819.03</v>
      </c>
      <c r="P5184" s="51">
        <v>19703.46</v>
      </c>
      <c r="Q5184" s="51">
        <v>20710.63</v>
      </c>
      <c r="R5184" s="51">
        <v>21536.16</v>
      </c>
      <c r="S5184" s="51">
        <v>18249.91</v>
      </c>
      <c r="T5184" s="51">
        <v>19880.72</v>
      </c>
      <c r="U5184" s="51">
        <v>2019</v>
      </c>
    </row>
    <row r="5185" spans="1:21" ht="15.5">
      <c r="A5185" s="51">
        <v>943</v>
      </c>
      <c r="B5185" s="51" t="s">
        <v>1375</v>
      </c>
      <c r="C5185" s="51" t="s">
        <v>369</v>
      </c>
      <c r="D5185" s="51" t="str">
        <f t="shared" si="80"/>
        <v>NGDPPCMontenegro</v>
      </c>
      <c r="E5185" s="51" t="s">
        <v>297</v>
      </c>
      <c r="F5185" s="51" t="s">
        <v>370</v>
      </c>
      <c r="G5185" s="51" t="s">
        <v>371</v>
      </c>
      <c r="H5185" s="51" t="s">
        <v>342</v>
      </c>
      <c r="I5185" s="51" t="s">
        <v>333</v>
      </c>
      <c r="J5185" s="51" t="s">
        <v>372</v>
      </c>
      <c r="K5185" s="51">
        <v>5126.45</v>
      </c>
      <c r="L5185" s="51">
        <v>5412.88</v>
      </c>
      <c r="M5185" s="51">
        <v>5561.15</v>
      </c>
      <c r="N5185" s="51">
        <v>5873.53</v>
      </c>
      <c r="O5185" s="51">
        <v>6354.19</v>
      </c>
      <c r="P5185" s="51">
        <v>6907.28</v>
      </c>
      <c r="Q5185" s="51">
        <v>7494.58</v>
      </c>
      <c r="R5185" s="51">
        <v>7951.68</v>
      </c>
      <c r="S5185" s="51">
        <v>6736.78</v>
      </c>
      <c r="T5185" s="51">
        <v>7439.15</v>
      </c>
      <c r="U5185" s="51">
        <v>2019</v>
      </c>
    </row>
    <row r="5186" spans="1:21" ht="15.5">
      <c r="A5186" s="51">
        <v>943</v>
      </c>
      <c r="B5186" s="51" t="s">
        <v>1375</v>
      </c>
      <c r="C5186" s="51" t="s">
        <v>373</v>
      </c>
      <c r="D5186" s="51" t="str">
        <f t="shared" si="80"/>
        <v>NGDPDPCMontenegro</v>
      </c>
      <c r="E5186" s="51" t="s">
        <v>297</v>
      </c>
      <c r="F5186" s="51" t="s">
        <v>370</v>
      </c>
      <c r="G5186" s="51" t="s">
        <v>374</v>
      </c>
      <c r="H5186" s="51" t="s">
        <v>352</v>
      </c>
      <c r="I5186" s="51" t="s">
        <v>333</v>
      </c>
      <c r="J5186" s="51" t="s">
        <v>372</v>
      </c>
      <c r="K5186" s="51">
        <v>6590.58</v>
      </c>
      <c r="L5186" s="51">
        <v>7189.05</v>
      </c>
      <c r="M5186" s="51">
        <v>7389.89</v>
      </c>
      <c r="N5186" s="51">
        <v>6517.42</v>
      </c>
      <c r="O5186" s="51">
        <v>7031.53</v>
      </c>
      <c r="P5186" s="51">
        <v>7800.27</v>
      </c>
      <c r="Q5186" s="51">
        <v>8854.7800000000007</v>
      </c>
      <c r="R5186" s="51">
        <v>8902.68</v>
      </c>
      <c r="S5186" s="51">
        <v>7688.57</v>
      </c>
      <c r="T5186" s="51">
        <v>9064.16</v>
      </c>
      <c r="U5186" s="51">
        <v>2019</v>
      </c>
    </row>
    <row r="5187" spans="1:21" ht="15.5">
      <c r="A5187" s="51">
        <v>943</v>
      </c>
      <c r="B5187" s="51" t="s">
        <v>1375</v>
      </c>
      <c r="C5187" s="51" t="s">
        <v>375</v>
      </c>
      <c r="D5187" s="51" t="str">
        <f t="shared" ref="D5187:D5250" si="81">C5187&amp;E5187</f>
        <v>PPPPCMontenegro</v>
      </c>
      <c r="E5187" s="51" t="s">
        <v>297</v>
      </c>
      <c r="F5187" s="51" t="s">
        <v>370</v>
      </c>
      <c r="G5187" s="51" t="s">
        <v>376</v>
      </c>
      <c r="H5187" s="51" t="s">
        <v>356</v>
      </c>
      <c r="I5187" s="51" t="s">
        <v>333</v>
      </c>
      <c r="J5187" s="51" t="s">
        <v>372</v>
      </c>
      <c r="K5187" s="51">
        <v>13863.94</v>
      </c>
      <c r="L5187" s="51">
        <v>14870.35</v>
      </c>
      <c r="M5187" s="51">
        <v>15371.39</v>
      </c>
      <c r="N5187" s="51">
        <v>16336.11</v>
      </c>
      <c r="O5187" s="51">
        <v>18197.599999999999</v>
      </c>
      <c r="P5187" s="51">
        <v>19703.46</v>
      </c>
      <c r="Q5187" s="51">
        <v>21207.89</v>
      </c>
      <c r="R5187" s="51">
        <v>22446.94</v>
      </c>
      <c r="S5187" s="51">
        <v>19252.3</v>
      </c>
      <c r="T5187" s="51">
        <v>21354.86</v>
      </c>
      <c r="U5187" s="51">
        <v>2019</v>
      </c>
    </row>
    <row r="5188" spans="1:21" ht="15.5">
      <c r="A5188" s="51">
        <v>943</v>
      </c>
      <c r="B5188" s="51" t="s">
        <v>1375</v>
      </c>
      <c r="C5188" s="51" t="s">
        <v>377</v>
      </c>
      <c r="D5188" s="51" t="str">
        <f t="shared" si="81"/>
        <v>NGAP_NPGDPMontenegro</v>
      </c>
      <c r="E5188" s="51" t="s">
        <v>297</v>
      </c>
      <c r="F5188" s="51" t="s">
        <v>378</v>
      </c>
      <c r="G5188" s="51" t="s">
        <v>379</v>
      </c>
      <c r="H5188" s="51" t="s">
        <v>380</v>
      </c>
      <c r="I5188" s="51"/>
      <c r="J5188" s="51"/>
      <c r="K5188" s="51"/>
      <c r="L5188" s="51"/>
      <c r="M5188" s="51"/>
      <c r="N5188" s="51"/>
      <c r="O5188" s="51"/>
      <c r="P5188" s="51"/>
      <c r="Q5188" s="51"/>
      <c r="R5188" s="51"/>
      <c r="S5188" s="51"/>
      <c r="T5188" s="51"/>
      <c r="U5188" s="51"/>
    </row>
    <row r="5189" spans="1:21" ht="15.5">
      <c r="A5189" s="51">
        <v>943</v>
      </c>
      <c r="B5189" s="51" t="s">
        <v>1375</v>
      </c>
      <c r="C5189" s="51" t="s">
        <v>381</v>
      </c>
      <c r="D5189" s="51" t="str">
        <f t="shared" si="81"/>
        <v>PPPSHMontenegro</v>
      </c>
      <c r="E5189" s="51" t="s">
        <v>297</v>
      </c>
      <c r="F5189" s="51" t="s">
        <v>382</v>
      </c>
      <c r="G5189" s="51" t="s">
        <v>383</v>
      </c>
      <c r="H5189" s="51" t="s">
        <v>384</v>
      </c>
      <c r="I5189" s="51"/>
      <c r="J5189" s="51" t="s">
        <v>353</v>
      </c>
      <c r="K5189" s="51">
        <v>8.9999999999999993E-3</v>
      </c>
      <c r="L5189" s="51">
        <v>8.9999999999999993E-3</v>
      </c>
      <c r="M5189" s="51">
        <v>8.9999999999999993E-3</v>
      </c>
      <c r="N5189" s="51">
        <v>8.9999999999999993E-3</v>
      </c>
      <c r="O5189" s="51">
        <v>0.01</v>
      </c>
      <c r="P5189" s="51">
        <v>0.01</v>
      </c>
      <c r="Q5189" s="51">
        <v>0.01</v>
      </c>
      <c r="R5189" s="51">
        <v>0.01</v>
      </c>
      <c r="S5189" s="51">
        <v>8.9999999999999993E-3</v>
      </c>
      <c r="T5189" s="51">
        <v>8.9999999999999993E-3</v>
      </c>
      <c r="U5189" s="51">
        <v>2020</v>
      </c>
    </row>
    <row r="5190" spans="1:21" ht="15.5">
      <c r="A5190" s="51">
        <v>943</v>
      </c>
      <c r="B5190" s="51" t="s">
        <v>1375</v>
      </c>
      <c r="C5190" s="51" t="s">
        <v>385</v>
      </c>
      <c r="D5190" s="51" t="str">
        <f t="shared" si="81"/>
        <v>PPPEXMontenegro</v>
      </c>
      <c r="E5190" s="51" t="s">
        <v>297</v>
      </c>
      <c r="F5190" s="51" t="s">
        <v>386</v>
      </c>
      <c r="G5190" s="51" t="s">
        <v>387</v>
      </c>
      <c r="H5190" s="51" t="s">
        <v>388</v>
      </c>
      <c r="I5190" s="51"/>
      <c r="J5190" s="51" t="s">
        <v>353</v>
      </c>
      <c r="K5190" s="51">
        <v>0.37</v>
      </c>
      <c r="L5190" s="51">
        <v>0.36399999999999999</v>
      </c>
      <c r="M5190" s="51">
        <v>0.36199999999999999</v>
      </c>
      <c r="N5190" s="51">
        <v>0.36</v>
      </c>
      <c r="O5190" s="51">
        <v>0.34899999999999998</v>
      </c>
      <c r="P5190" s="51">
        <v>0.35099999999999998</v>
      </c>
      <c r="Q5190" s="51">
        <v>0.35299999999999998</v>
      </c>
      <c r="R5190" s="51">
        <v>0.35399999999999998</v>
      </c>
      <c r="S5190" s="51">
        <v>0.35</v>
      </c>
      <c r="T5190" s="51">
        <v>0.34799999999999998</v>
      </c>
      <c r="U5190" s="51">
        <v>2020</v>
      </c>
    </row>
    <row r="5191" spans="1:21" ht="15.5">
      <c r="A5191" s="51">
        <v>943</v>
      </c>
      <c r="B5191" s="51" t="s">
        <v>1375</v>
      </c>
      <c r="C5191" s="51" t="s">
        <v>389</v>
      </c>
      <c r="D5191" s="51" t="str">
        <f t="shared" si="81"/>
        <v>NID_NGDPMontenegro</v>
      </c>
      <c r="E5191" s="51" t="s">
        <v>297</v>
      </c>
      <c r="F5191" s="51" t="s">
        <v>390</v>
      </c>
      <c r="G5191" s="51" t="s">
        <v>391</v>
      </c>
      <c r="H5191" s="51" t="s">
        <v>392</v>
      </c>
      <c r="I5191" s="51"/>
      <c r="J5191" s="51" t="s">
        <v>1376</v>
      </c>
      <c r="K5191" s="51">
        <v>20.585999999999999</v>
      </c>
      <c r="L5191" s="51">
        <v>19.606000000000002</v>
      </c>
      <c r="M5191" s="51">
        <v>20.221</v>
      </c>
      <c r="N5191" s="51">
        <v>20.094999999999999</v>
      </c>
      <c r="O5191" s="51">
        <v>26.094999999999999</v>
      </c>
      <c r="P5191" s="51">
        <v>30.222999999999999</v>
      </c>
      <c r="Q5191" s="51">
        <v>31.914999999999999</v>
      </c>
      <c r="R5191" s="51">
        <v>31.94</v>
      </c>
      <c r="S5191" s="51">
        <v>25.529</v>
      </c>
      <c r="T5191" s="51">
        <v>23.286999999999999</v>
      </c>
      <c r="U5191" s="51">
        <v>2020</v>
      </c>
    </row>
    <row r="5192" spans="1:21" ht="15.5">
      <c r="A5192" s="51">
        <v>943</v>
      </c>
      <c r="B5192" s="51" t="s">
        <v>1375</v>
      </c>
      <c r="C5192" s="51" t="s">
        <v>393</v>
      </c>
      <c r="D5192" s="51" t="str">
        <f t="shared" si="81"/>
        <v>NGSD_NGDPMontenegro</v>
      </c>
      <c r="E5192" s="51" t="s">
        <v>297</v>
      </c>
      <c r="F5192" s="51" t="s">
        <v>394</v>
      </c>
      <c r="G5192" s="51" t="s">
        <v>395</v>
      </c>
      <c r="H5192" s="51" t="s">
        <v>392</v>
      </c>
      <c r="I5192" s="51"/>
      <c r="J5192" s="51" t="s">
        <v>1376</v>
      </c>
      <c r="K5192" s="51">
        <v>5.13</v>
      </c>
      <c r="L5192" s="51">
        <v>8.2159999999999993</v>
      </c>
      <c r="M5192" s="51">
        <v>7.8109999999999999</v>
      </c>
      <c r="N5192" s="51">
        <v>9.1180000000000003</v>
      </c>
      <c r="O5192" s="51">
        <v>9.8689999999999998</v>
      </c>
      <c r="P5192" s="51">
        <v>14.146000000000001</v>
      </c>
      <c r="Q5192" s="51">
        <v>14.913</v>
      </c>
      <c r="R5192" s="51">
        <v>16.908999999999999</v>
      </c>
      <c r="S5192" s="51">
        <v>-0.41899999999999998</v>
      </c>
      <c r="T5192" s="51">
        <v>4.55</v>
      </c>
      <c r="U5192" s="51">
        <v>2020</v>
      </c>
    </row>
    <row r="5193" spans="1:21" ht="15.5">
      <c r="A5193" s="51">
        <v>943</v>
      </c>
      <c r="B5193" s="51" t="s">
        <v>1375</v>
      </c>
      <c r="C5193" s="51" t="s">
        <v>396</v>
      </c>
      <c r="D5193" s="51" t="str">
        <f t="shared" si="81"/>
        <v>PCPIMontenegro</v>
      </c>
      <c r="E5193" s="51" t="s">
        <v>297</v>
      </c>
      <c r="F5193" s="51" t="s">
        <v>397</v>
      </c>
      <c r="G5193" s="51" t="s">
        <v>398</v>
      </c>
      <c r="H5193" s="51" t="s">
        <v>360</v>
      </c>
      <c r="I5193" s="51"/>
      <c r="J5193" s="51" t="s">
        <v>1377</v>
      </c>
      <c r="K5193" s="51">
        <v>284.11799999999999</v>
      </c>
      <c r="L5193" s="51">
        <v>290.38900000000001</v>
      </c>
      <c r="M5193" s="51">
        <v>288.315</v>
      </c>
      <c r="N5193" s="51">
        <v>292.77999999999997</v>
      </c>
      <c r="O5193" s="51">
        <v>292.024</v>
      </c>
      <c r="P5193" s="51">
        <v>298.95400000000001</v>
      </c>
      <c r="Q5193" s="51">
        <v>306.73700000000002</v>
      </c>
      <c r="R5193" s="51">
        <v>307.86</v>
      </c>
      <c r="S5193" s="51">
        <v>307.12799999999999</v>
      </c>
      <c r="T5193" s="51">
        <v>308.46100000000001</v>
      </c>
      <c r="U5193" s="51">
        <v>2020</v>
      </c>
    </row>
    <row r="5194" spans="1:21" ht="15.5">
      <c r="A5194" s="51">
        <v>943</v>
      </c>
      <c r="B5194" s="51" t="s">
        <v>1375</v>
      </c>
      <c r="C5194" s="51" t="s">
        <v>400</v>
      </c>
      <c r="D5194" s="51" t="str">
        <f t="shared" si="81"/>
        <v>PCPIPCHMontenegro</v>
      </c>
      <c r="E5194" s="51" t="s">
        <v>297</v>
      </c>
      <c r="F5194" s="51" t="s">
        <v>397</v>
      </c>
      <c r="G5194" s="51" t="s">
        <v>401</v>
      </c>
      <c r="H5194" s="51" t="s">
        <v>347</v>
      </c>
      <c r="I5194" s="51"/>
      <c r="J5194" s="51" t="s">
        <v>402</v>
      </c>
      <c r="K5194" s="51">
        <v>4.141</v>
      </c>
      <c r="L5194" s="51">
        <v>2.2069999999999999</v>
      </c>
      <c r="M5194" s="51">
        <v>-0.71399999999999997</v>
      </c>
      <c r="N5194" s="51">
        <v>1.5489999999999999</v>
      </c>
      <c r="O5194" s="51">
        <v>-0.25800000000000001</v>
      </c>
      <c r="P5194" s="51">
        <v>2.3730000000000002</v>
      </c>
      <c r="Q5194" s="51">
        <v>2.6040000000000001</v>
      </c>
      <c r="R5194" s="51">
        <v>0.36599999999999999</v>
      </c>
      <c r="S5194" s="51">
        <v>-0.23799999999999999</v>
      </c>
      <c r="T5194" s="51">
        <v>0.434</v>
      </c>
      <c r="U5194" s="51">
        <v>2020</v>
      </c>
    </row>
    <row r="5195" spans="1:21" ht="15.5">
      <c r="A5195" s="51">
        <v>943</v>
      </c>
      <c r="B5195" s="51" t="s">
        <v>1375</v>
      </c>
      <c r="C5195" s="51" t="s">
        <v>403</v>
      </c>
      <c r="D5195" s="51" t="str">
        <f t="shared" si="81"/>
        <v>PCPIEMontenegro</v>
      </c>
      <c r="E5195" s="51" t="s">
        <v>297</v>
      </c>
      <c r="F5195" s="51" t="s">
        <v>404</v>
      </c>
      <c r="G5195" s="51" t="s">
        <v>405</v>
      </c>
      <c r="H5195" s="51" t="s">
        <v>360</v>
      </c>
      <c r="I5195" s="51"/>
      <c r="J5195" s="51" t="s">
        <v>1377</v>
      </c>
      <c r="K5195" s="51">
        <v>260.99400000000003</v>
      </c>
      <c r="L5195" s="51">
        <v>261.78800000000001</v>
      </c>
      <c r="M5195" s="51">
        <v>260.99400000000003</v>
      </c>
      <c r="N5195" s="51">
        <v>264.7</v>
      </c>
      <c r="O5195" s="51">
        <v>267.34699999999998</v>
      </c>
      <c r="P5195" s="51">
        <v>272.37599999999998</v>
      </c>
      <c r="Q5195" s="51">
        <v>276.87599999999998</v>
      </c>
      <c r="R5195" s="51">
        <v>279.78699999999998</v>
      </c>
      <c r="S5195" s="51">
        <v>277.14</v>
      </c>
      <c r="T5195" s="51">
        <v>279.774</v>
      </c>
      <c r="U5195" s="51">
        <v>2020</v>
      </c>
    </row>
    <row r="5196" spans="1:21" ht="15.5">
      <c r="A5196" s="51">
        <v>943</v>
      </c>
      <c r="B5196" s="51" t="s">
        <v>1375</v>
      </c>
      <c r="C5196" s="51" t="s">
        <v>406</v>
      </c>
      <c r="D5196" s="51" t="str">
        <f t="shared" si="81"/>
        <v>PCPIEPCHMontenegro</v>
      </c>
      <c r="E5196" s="51" t="s">
        <v>297</v>
      </c>
      <c r="F5196" s="51" t="s">
        <v>404</v>
      </c>
      <c r="G5196" s="51" t="s">
        <v>407</v>
      </c>
      <c r="H5196" s="51" t="s">
        <v>347</v>
      </c>
      <c r="I5196" s="51"/>
      <c r="J5196" s="51" t="s">
        <v>408</v>
      </c>
      <c r="K5196" s="51">
        <v>5.117</v>
      </c>
      <c r="L5196" s="51">
        <v>0.30399999999999999</v>
      </c>
      <c r="M5196" s="51">
        <v>-0.30299999999999999</v>
      </c>
      <c r="N5196" s="51">
        <v>1.42</v>
      </c>
      <c r="O5196" s="51">
        <v>1</v>
      </c>
      <c r="P5196" s="51">
        <v>1.881</v>
      </c>
      <c r="Q5196" s="51">
        <v>1.6519999999999999</v>
      </c>
      <c r="R5196" s="51">
        <v>1.052</v>
      </c>
      <c r="S5196" s="51">
        <v>-0.94599999999999995</v>
      </c>
      <c r="T5196" s="51">
        <v>0.95</v>
      </c>
      <c r="U5196" s="51">
        <v>2020</v>
      </c>
    </row>
    <row r="5197" spans="1:21" ht="15.5">
      <c r="A5197" s="51">
        <v>943</v>
      </c>
      <c r="B5197" s="51" t="s">
        <v>1375</v>
      </c>
      <c r="C5197" s="51" t="s">
        <v>409</v>
      </c>
      <c r="D5197" s="51" t="str">
        <f t="shared" si="81"/>
        <v>FLIBOR6Montenegro</v>
      </c>
      <c r="E5197" s="51" t="s">
        <v>297</v>
      </c>
      <c r="F5197" s="51" t="s">
        <v>410</v>
      </c>
      <c r="G5197" s="51"/>
      <c r="H5197" s="51" t="s">
        <v>384</v>
      </c>
      <c r="I5197" s="51"/>
      <c r="J5197" s="51"/>
      <c r="K5197" s="51"/>
      <c r="L5197" s="51"/>
      <c r="M5197" s="51"/>
      <c r="N5197" s="51"/>
      <c r="O5197" s="51"/>
      <c r="P5197" s="51"/>
      <c r="Q5197" s="51"/>
      <c r="R5197" s="51"/>
      <c r="S5197" s="51"/>
      <c r="T5197" s="51"/>
      <c r="U5197" s="51"/>
    </row>
    <row r="5198" spans="1:21" ht="15.5">
      <c r="A5198" s="51">
        <v>943</v>
      </c>
      <c r="B5198" s="51" t="s">
        <v>1375</v>
      </c>
      <c r="C5198" s="51" t="s">
        <v>411</v>
      </c>
      <c r="D5198" s="51" t="str">
        <f t="shared" si="81"/>
        <v>TM_RPCHMontenegro</v>
      </c>
      <c r="E5198" s="51" t="s">
        <v>297</v>
      </c>
      <c r="F5198" s="51" t="s">
        <v>412</v>
      </c>
      <c r="G5198" s="51" t="s">
        <v>413</v>
      </c>
      <c r="H5198" s="51" t="s">
        <v>347</v>
      </c>
      <c r="I5198" s="51"/>
      <c r="J5198" s="51" t="s">
        <v>1378</v>
      </c>
      <c r="K5198" s="51">
        <v>1.7689999999999999</v>
      </c>
      <c r="L5198" s="51">
        <v>-3.7919999999999998</v>
      </c>
      <c r="M5198" s="51">
        <v>1.0720000000000001</v>
      </c>
      <c r="N5198" s="51">
        <v>9.2680000000000007</v>
      </c>
      <c r="O5198" s="51">
        <v>13.055999999999999</v>
      </c>
      <c r="P5198" s="51">
        <v>8.2420000000000009</v>
      </c>
      <c r="Q5198" s="51">
        <v>9.69</v>
      </c>
      <c r="R5198" s="51">
        <v>2.1179999999999999</v>
      </c>
      <c r="S5198" s="51">
        <v>-19.733000000000001</v>
      </c>
      <c r="T5198" s="51">
        <v>14.006</v>
      </c>
      <c r="U5198" s="51">
        <v>2020</v>
      </c>
    </row>
    <row r="5199" spans="1:21" ht="15.5">
      <c r="A5199" s="51">
        <v>943</v>
      </c>
      <c r="B5199" s="51" t="s">
        <v>1375</v>
      </c>
      <c r="C5199" s="51" t="s">
        <v>415</v>
      </c>
      <c r="D5199" s="51" t="str">
        <f t="shared" si="81"/>
        <v>TMG_RPCHMontenegro</v>
      </c>
      <c r="E5199" s="51" t="s">
        <v>297</v>
      </c>
      <c r="F5199" s="51" t="s">
        <v>416</v>
      </c>
      <c r="G5199" s="51" t="s">
        <v>417</v>
      </c>
      <c r="H5199" s="51" t="s">
        <v>347</v>
      </c>
      <c r="I5199" s="51"/>
      <c r="J5199" s="51" t="s">
        <v>1378</v>
      </c>
      <c r="K5199" s="51">
        <v>-1.3580000000000001</v>
      </c>
      <c r="L5199" s="51">
        <v>-1.2929999999999999</v>
      </c>
      <c r="M5199" s="51">
        <v>1.4239999999999999</v>
      </c>
      <c r="N5199" s="51">
        <v>6.5910000000000002</v>
      </c>
      <c r="O5199" s="51">
        <v>12.500999999999999</v>
      </c>
      <c r="P5199" s="51">
        <v>8.3930000000000007</v>
      </c>
      <c r="Q5199" s="51">
        <v>8.2149999999999999</v>
      </c>
      <c r="R5199" s="51">
        <v>0.95899999999999996</v>
      </c>
      <c r="S5199" s="51">
        <v>-17.597000000000001</v>
      </c>
      <c r="T5199" s="51">
        <v>9.6709999999999994</v>
      </c>
      <c r="U5199" s="51">
        <v>2020</v>
      </c>
    </row>
    <row r="5200" spans="1:21" ht="15.5">
      <c r="A5200" s="51">
        <v>943</v>
      </c>
      <c r="B5200" s="51" t="s">
        <v>1375</v>
      </c>
      <c r="C5200" s="51" t="s">
        <v>418</v>
      </c>
      <c r="D5200" s="51" t="str">
        <f t="shared" si="81"/>
        <v>TX_RPCHMontenegro</v>
      </c>
      <c r="E5200" s="51" t="s">
        <v>297</v>
      </c>
      <c r="F5200" s="51" t="s">
        <v>419</v>
      </c>
      <c r="G5200" s="51" t="s">
        <v>420</v>
      </c>
      <c r="H5200" s="51" t="s">
        <v>347</v>
      </c>
      <c r="I5200" s="51"/>
      <c r="J5200" s="51" t="s">
        <v>1378</v>
      </c>
      <c r="K5200" s="51">
        <v>-0.92200000000000004</v>
      </c>
      <c r="L5200" s="51">
        <v>6.6000000000000003E-2</v>
      </c>
      <c r="M5200" s="51">
        <v>-1.1739999999999999</v>
      </c>
      <c r="N5200" s="51">
        <v>9.2729999999999997</v>
      </c>
      <c r="O5200" s="51">
        <v>4.3869999999999996</v>
      </c>
      <c r="P5200" s="51">
        <v>7.3</v>
      </c>
      <c r="Q5200" s="51">
        <v>11.315</v>
      </c>
      <c r="R5200" s="51">
        <v>7.3209999999999997</v>
      </c>
      <c r="S5200" s="51">
        <v>-48.5</v>
      </c>
      <c r="T5200" s="51">
        <v>57.529000000000003</v>
      </c>
      <c r="U5200" s="51">
        <v>2020</v>
      </c>
    </row>
    <row r="5201" spans="1:21" ht="15.5">
      <c r="A5201" s="51">
        <v>943</v>
      </c>
      <c r="B5201" s="51" t="s">
        <v>1375</v>
      </c>
      <c r="C5201" s="51" t="s">
        <v>421</v>
      </c>
      <c r="D5201" s="51" t="str">
        <f t="shared" si="81"/>
        <v>TXG_RPCHMontenegro</v>
      </c>
      <c r="E5201" s="51" t="s">
        <v>297</v>
      </c>
      <c r="F5201" s="51" t="s">
        <v>422</v>
      </c>
      <c r="G5201" s="51" t="s">
        <v>423</v>
      </c>
      <c r="H5201" s="51" t="s">
        <v>347</v>
      </c>
      <c r="I5201" s="51"/>
      <c r="J5201" s="51" t="s">
        <v>1378</v>
      </c>
      <c r="K5201" s="51">
        <v>-15.079000000000001</v>
      </c>
      <c r="L5201" s="51">
        <v>4.9450000000000003</v>
      </c>
      <c r="M5201" s="51">
        <v>-10.178000000000001</v>
      </c>
      <c r="N5201" s="51">
        <v>-8.9359999999999999</v>
      </c>
      <c r="O5201" s="51">
        <v>6.694</v>
      </c>
      <c r="P5201" s="51">
        <v>3.6709999999999998</v>
      </c>
      <c r="Q5201" s="51">
        <v>11.916</v>
      </c>
      <c r="R5201" s="51">
        <v>7.3479999999999999</v>
      </c>
      <c r="S5201" s="51">
        <v>-11.5</v>
      </c>
      <c r="T5201" s="51">
        <v>9.4640000000000004</v>
      </c>
      <c r="U5201" s="51">
        <v>2020</v>
      </c>
    </row>
    <row r="5202" spans="1:21" ht="15.5">
      <c r="A5202" s="51">
        <v>943</v>
      </c>
      <c r="B5202" s="51" t="s">
        <v>1375</v>
      </c>
      <c r="C5202" s="51" t="s">
        <v>424</v>
      </c>
      <c r="D5202" s="51" t="str">
        <f t="shared" si="81"/>
        <v>LURMontenegro</v>
      </c>
      <c r="E5202" s="51" t="s">
        <v>297</v>
      </c>
      <c r="F5202" s="51" t="s">
        <v>425</v>
      </c>
      <c r="G5202" s="51" t="s">
        <v>426</v>
      </c>
      <c r="H5202" s="51" t="s">
        <v>427</v>
      </c>
      <c r="I5202" s="51"/>
      <c r="J5202" s="51"/>
      <c r="K5202" s="51"/>
      <c r="L5202" s="51"/>
      <c r="M5202" s="51"/>
      <c r="N5202" s="51"/>
      <c r="O5202" s="51"/>
      <c r="P5202" s="51"/>
      <c r="Q5202" s="51"/>
      <c r="R5202" s="51"/>
      <c r="S5202" s="51"/>
      <c r="T5202" s="51"/>
      <c r="U5202" s="51"/>
    </row>
    <row r="5203" spans="1:21" ht="15.5">
      <c r="A5203" s="51">
        <v>943</v>
      </c>
      <c r="B5203" s="51" t="s">
        <v>1375</v>
      </c>
      <c r="C5203" s="51" t="s">
        <v>428</v>
      </c>
      <c r="D5203" s="51" t="str">
        <f t="shared" si="81"/>
        <v>LEMontenegro</v>
      </c>
      <c r="E5203" s="51" t="s">
        <v>297</v>
      </c>
      <c r="F5203" s="51" t="s">
        <v>429</v>
      </c>
      <c r="G5203" s="51" t="s">
        <v>430</v>
      </c>
      <c r="H5203" s="51" t="s">
        <v>431</v>
      </c>
      <c r="I5203" s="51" t="s">
        <v>432</v>
      </c>
      <c r="J5203" s="51"/>
      <c r="K5203" s="51"/>
      <c r="L5203" s="51"/>
      <c r="M5203" s="51"/>
      <c r="N5203" s="51"/>
      <c r="O5203" s="51"/>
      <c r="P5203" s="51"/>
      <c r="Q5203" s="51"/>
      <c r="R5203" s="51"/>
      <c r="S5203" s="51"/>
      <c r="T5203" s="51"/>
      <c r="U5203" s="51"/>
    </row>
    <row r="5204" spans="1:21" ht="15.5">
      <c r="A5204" s="51">
        <v>943</v>
      </c>
      <c r="B5204" s="51" t="s">
        <v>1375</v>
      </c>
      <c r="C5204" s="51" t="s">
        <v>433</v>
      </c>
      <c r="D5204" s="51" t="str">
        <f t="shared" si="81"/>
        <v>LPMontenegro</v>
      </c>
      <c r="E5204" s="51" t="s">
        <v>297</v>
      </c>
      <c r="F5204" s="51" t="s">
        <v>434</v>
      </c>
      <c r="G5204" s="51" t="s">
        <v>435</v>
      </c>
      <c r="H5204" s="51" t="s">
        <v>431</v>
      </c>
      <c r="I5204" s="51" t="s">
        <v>432</v>
      </c>
      <c r="J5204" s="51" t="s">
        <v>1379</v>
      </c>
      <c r="K5204" s="51">
        <v>0.621</v>
      </c>
      <c r="L5204" s="51">
        <v>0.621</v>
      </c>
      <c r="M5204" s="51">
        <v>0.622</v>
      </c>
      <c r="N5204" s="51">
        <v>0.622</v>
      </c>
      <c r="O5204" s="51">
        <v>0.622</v>
      </c>
      <c r="P5204" s="51">
        <v>0.622</v>
      </c>
      <c r="Q5204" s="51">
        <v>0.622</v>
      </c>
      <c r="R5204" s="51">
        <v>0.623</v>
      </c>
      <c r="S5204" s="51">
        <v>0.623</v>
      </c>
      <c r="T5204" s="51">
        <v>0.623</v>
      </c>
      <c r="U5204" s="51">
        <v>2019</v>
      </c>
    </row>
    <row r="5205" spans="1:21" ht="15.5">
      <c r="A5205" s="51">
        <v>943</v>
      </c>
      <c r="B5205" s="51" t="s">
        <v>1375</v>
      </c>
      <c r="C5205" s="51" t="s">
        <v>437</v>
      </c>
      <c r="D5205" s="51" t="str">
        <f t="shared" si="81"/>
        <v>GGRMontenegro</v>
      </c>
      <c r="E5205" s="51" t="s">
        <v>297</v>
      </c>
      <c r="F5205" s="51" t="s">
        <v>438</v>
      </c>
      <c r="G5205" s="51" t="s">
        <v>439</v>
      </c>
      <c r="H5205" s="51" t="s">
        <v>342</v>
      </c>
      <c r="I5205" s="51" t="s">
        <v>343</v>
      </c>
      <c r="J5205" s="51" t="s">
        <v>1380</v>
      </c>
      <c r="K5205" s="51">
        <v>1.268</v>
      </c>
      <c r="L5205" s="51">
        <v>1.39</v>
      </c>
      <c r="M5205" s="51">
        <v>1.5049999999999999</v>
      </c>
      <c r="N5205" s="51">
        <v>1.4770000000000001</v>
      </c>
      <c r="O5205" s="51">
        <v>1.635</v>
      </c>
      <c r="P5205" s="51">
        <v>1.732</v>
      </c>
      <c r="Q5205" s="51">
        <v>1.911</v>
      </c>
      <c r="R5205" s="51">
        <v>2.09</v>
      </c>
      <c r="S5205" s="51">
        <v>1.8</v>
      </c>
      <c r="T5205" s="51">
        <v>1.9610000000000001</v>
      </c>
      <c r="U5205" s="51">
        <v>2020</v>
      </c>
    </row>
    <row r="5206" spans="1:21" ht="15.5">
      <c r="A5206" s="51">
        <v>943</v>
      </c>
      <c r="B5206" s="51" t="s">
        <v>1375</v>
      </c>
      <c r="C5206" s="51" t="s">
        <v>441</v>
      </c>
      <c r="D5206" s="51" t="str">
        <f t="shared" si="81"/>
        <v>GGR_NGDPMontenegro</v>
      </c>
      <c r="E5206" s="51" t="s">
        <v>297</v>
      </c>
      <c r="F5206" s="51" t="s">
        <v>438</v>
      </c>
      <c r="G5206" s="51" t="s">
        <v>439</v>
      </c>
      <c r="H5206" s="51" t="s">
        <v>392</v>
      </c>
      <c r="I5206" s="51"/>
      <c r="J5206" s="51" t="s">
        <v>442</v>
      </c>
      <c r="K5206" s="51">
        <v>39.863999999999997</v>
      </c>
      <c r="L5206" s="51">
        <v>41.335999999999999</v>
      </c>
      <c r="M5206" s="51">
        <v>43.511000000000003</v>
      </c>
      <c r="N5206" s="51">
        <v>40.42</v>
      </c>
      <c r="O5206" s="51">
        <v>41.338000000000001</v>
      </c>
      <c r="P5206" s="51">
        <v>40.280999999999999</v>
      </c>
      <c r="Q5206" s="51">
        <v>40.972999999999999</v>
      </c>
      <c r="R5206" s="51">
        <v>42.206000000000003</v>
      </c>
      <c r="S5206" s="51">
        <v>42.877000000000002</v>
      </c>
      <c r="T5206" s="51">
        <v>42.277999999999999</v>
      </c>
      <c r="U5206" s="51">
        <v>2020</v>
      </c>
    </row>
    <row r="5207" spans="1:21" ht="15.5">
      <c r="A5207" s="51">
        <v>943</v>
      </c>
      <c r="B5207" s="51" t="s">
        <v>1375</v>
      </c>
      <c r="C5207" s="51" t="s">
        <v>443</v>
      </c>
      <c r="D5207" s="51" t="str">
        <f t="shared" si="81"/>
        <v>GGXMontenegro</v>
      </c>
      <c r="E5207" s="51" t="s">
        <v>297</v>
      </c>
      <c r="F5207" s="51" t="s">
        <v>444</v>
      </c>
      <c r="G5207" s="51" t="s">
        <v>445</v>
      </c>
      <c r="H5207" s="51" t="s">
        <v>342</v>
      </c>
      <c r="I5207" s="51" t="s">
        <v>343</v>
      </c>
      <c r="J5207" s="51" t="s">
        <v>1380</v>
      </c>
      <c r="K5207" s="51">
        <v>1.454</v>
      </c>
      <c r="L5207" s="51">
        <v>1.5409999999999999</v>
      </c>
      <c r="M5207" s="51">
        <v>1.5289999999999999</v>
      </c>
      <c r="N5207" s="51">
        <v>1.6950000000000001</v>
      </c>
      <c r="O5207" s="51">
        <v>1.879</v>
      </c>
      <c r="P5207" s="51">
        <v>2.0249999999999999</v>
      </c>
      <c r="Q5207" s="51">
        <v>2.2000000000000002</v>
      </c>
      <c r="R5207" s="51">
        <v>2.2160000000000002</v>
      </c>
      <c r="S5207" s="51">
        <v>2.2530000000000001</v>
      </c>
      <c r="T5207" s="51">
        <v>2.2509999999999999</v>
      </c>
      <c r="U5207" s="51">
        <v>2020</v>
      </c>
    </row>
    <row r="5208" spans="1:21" ht="15.5">
      <c r="A5208" s="51">
        <v>943</v>
      </c>
      <c r="B5208" s="51" t="s">
        <v>1375</v>
      </c>
      <c r="C5208" s="51" t="s">
        <v>446</v>
      </c>
      <c r="D5208" s="51" t="str">
        <f t="shared" si="81"/>
        <v>GGX_NGDPMontenegro</v>
      </c>
      <c r="E5208" s="51" t="s">
        <v>297</v>
      </c>
      <c r="F5208" s="51" t="s">
        <v>444</v>
      </c>
      <c r="G5208" s="51" t="s">
        <v>445</v>
      </c>
      <c r="H5208" s="51" t="s">
        <v>392</v>
      </c>
      <c r="I5208" s="51"/>
      <c r="J5208" s="51" t="s">
        <v>447</v>
      </c>
      <c r="K5208" s="51">
        <v>45.707000000000001</v>
      </c>
      <c r="L5208" s="51">
        <v>45.826999999999998</v>
      </c>
      <c r="M5208" s="51">
        <v>44.209000000000003</v>
      </c>
      <c r="N5208" s="51">
        <v>46.38</v>
      </c>
      <c r="O5208" s="51">
        <v>47.515999999999998</v>
      </c>
      <c r="P5208" s="51">
        <v>47.093000000000004</v>
      </c>
      <c r="Q5208" s="51">
        <v>47.186</v>
      </c>
      <c r="R5208" s="51">
        <v>44.755000000000003</v>
      </c>
      <c r="S5208" s="51">
        <v>53.692999999999998</v>
      </c>
      <c r="T5208" s="51">
        <v>48.545999999999999</v>
      </c>
      <c r="U5208" s="51">
        <v>2020</v>
      </c>
    </row>
    <row r="5209" spans="1:21" ht="15.5">
      <c r="A5209" s="51">
        <v>943</v>
      </c>
      <c r="B5209" s="51" t="s">
        <v>1375</v>
      </c>
      <c r="C5209" s="51" t="s">
        <v>448</v>
      </c>
      <c r="D5209" s="51" t="str">
        <f t="shared" si="81"/>
        <v>GGXCNLMontenegro</v>
      </c>
      <c r="E5209" s="51" t="s">
        <v>297</v>
      </c>
      <c r="F5209" s="51" t="s">
        <v>449</v>
      </c>
      <c r="G5209" s="51" t="s">
        <v>450</v>
      </c>
      <c r="H5209" s="51" t="s">
        <v>342</v>
      </c>
      <c r="I5209" s="51" t="s">
        <v>343</v>
      </c>
      <c r="J5209" s="51" t="s">
        <v>1380</v>
      </c>
      <c r="K5209" s="51">
        <v>-0.186</v>
      </c>
      <c r="L5209" s="51">
        <v>-0.151</v>
      </c>
      <c r="M5209" s="51">
        <v>-2.4E-2</v>
      </c>
      <c r="N5209" s="51">
        <v>-0.218</v>
      </c>
      <c r="O5209" s="51">
        <v>-0.24399999999999999</v>
      </c>
      <c r="P5209" s="51">
        <v>-0.29299999999999998</v>
      </c>
      <c r="Q5209" s="51">
        <v>-0.28999999999999998</v>
      </c>
      <c r="R5209" s="51">
        <v>-0.126</v>
      </c>
      <c r="S5209" s="51">
        <v>-0.45400000000000001</v>
      </c>
      <c r="T5209" s="51">
        <v>-0.29099999999999998</v>
      </c>
      <c r="U5209" s="51">
        <v>2020</v>
      </c>
    </row>
    <row r="5210" spans="1:21" ht="15.5">
      <c r="A5210" s="51">
        <v>943</v>
      </c>
      <c r="B5210" s="51" t="s">
        <v>1375</v>
      </c>
      <c r="C5210" s="51" t="s">
        <v>451</v>
      </c>
      <c r="D5210" s="51" t="str">
        <f t="shared" si="81"/>
        <v>GGXCNL_NGDPMontenegro</v>
      </c>
      <c r="E5210" s="51" t="s">
        <v>297</v>
      </c>
      <c r="F5210" s="51" t="s">
        <v>449</v>
      </c>
      <c r="G5210" s="51" t="s">
        <v>450</v>
      </c>
      <c r="H5210" s="51" t="s">
        <v>392</v>
      </c>
      <c r="I5210" s="51"/>
      <c r="J5210" s="51" t="s">
        <v>452</v>
      </c>
      <c r="K5210" s="51">
        <v>-5.843</v>
      </c>
      <c r="L5210" s="51">
        <v>-4.4909999999999997</v>
      </c>
      <c r="M5210" s="51">
        <v>-0.69799999999999995</v>
      </c>
      <c r="N5210" s="51">
        <v>-5.9610000000000003</v>
      </c>
      <c r="O5210" s="51">
        <v>-6.1779999999999999</v>
      </c>
      <c r="P5210" s="51">
        <v>-6.8120000000000003</v>
      </c>
      <c r="Q5210" s="51">
        <v>-6.2130000000000001</v>
      </c>
      <c r="R5210" s="51">
        <v>-2.5489999999999999</v>
      </c>
      <c r="S5210" s="51">
        <v>-10.816000000000001</v>
      </c>
      <c r="T5210" s="51">
        <v>-6.2690000000000001</v>
      </c>
      <c r="U5210" s="51">
        <v>2020</v>
      </c>
    </row>
    <row r="5211" spans="1:21" ht="15.5">
      <c r="A5211" s="51">
        <v>943</v>
      </c>
      <c r="B5211" s="51" t="s">
        <v>1375</v>
      </c>
      <c r="C5211" s="51" t="s">
        <v>453</v>
      </c>
      <c r="D5211" s="51" t="str">
        <f t="shared" si="81"/>
        <v>GGSBMontenegro</v>
      </c>
      <c r="E5211" s="51" t="s">
        <v>297</v>
      </c>
      <c r="F5211" s="51" t="s">
        <v>454</v>
      </c>
      <c r="G5211" s="51" t="s">
        <v>455</v>
      </c>
      <c r="H5211" s="51" t="s">
        <v>342</v>
      </c>
      <c r="I5211" s="51" t="s">
        <v>343</v>
      </c>
      <c r="J5211" s="51"/>
      <c r="K5211" s="51"/>
      <c r="L5211" s="51"/>
      <c r="M5211" s="51"/>
      <c r="N5211" s="51"/>
      <c r="O5211" s="51"/>
      <c r="P5211" s="51"/>
      <c r="Q5211" s="51"/>
      <c r="R5211" s="51"/>
      <c r="S5211" s="51"/>
      <c r="T5211" s="51"/>
      <c r="U5211" s="51"/>
    </row>
    <row r="5212" spans="1:21" ht="15.5">
      <c r="A5212" s="51">
        <v>943</v>
      </c>
      <c r="B5212" s="51" t="s">
        <v>1375</v>
      </c>
      <c r="C5212" s="51" t="s">
        <v>456</v>
      </c>
      <c r="D5212" s="51" t="str">
        <f t="shared" si="81"/>
        <v>GGSB_NPGDPMontenegro</v>
      </c>
      <c r="E5212" s="51" t="s">
        <v>297</v>
      </c>
      <c r="F5212" s="51" t="s">
        <v>454</v>
      </c>
      <c r="G5212" s="51" t="s">
        <v>455</v>
      </c>
      <c r="H5212" s="51" t="s">
        <v>380</v>
      </c>
      <c r="I5212" s="51"/>
      <c r="J5212" s="51"/>
      <c r="K5212" s="51"/>
      <c r="L5212" s="51"/>
      <c r="M5212" s="51"/>
      <c r="N5212" s="51"/>
      <c r="O5212" s="51"/>
      <c r="P5212" s="51"/>
      <c r="Q5212" s="51"/>
      <c r="R5212" s="51"/>
      <c r="S5212" s="51"/>
      <c r="T5212" s="51"/>
      <c r="U5212" s="51"/>
    </row>
    <row r="5213" spans="1:21" ht="15.5">
      <c r="A5213" s="51">
        <v>943</v>
      </c>
      <c r="B5213" s="51" t="s">
        <v>1375</v>
      </c>
      <c r="C5213" s="51" t="s">
        <v>457</v>
      </c>
      <c r="D5213" s="51" t="str">
        <f t="shared" si="81"/>
        <v>GGXONLBMontenegro</v>
      </c>
      <c r="E5213" s="51" t="s">
        <v>297</v>
      </c>
      <c r="F5213" s="51" t="s">
        <v>458</v>
      </c>
      <c r="G5213" s="51" t="s">
        <v>459</v>
      </c>
      <c r="H5213" s="51" t="s">
        <v>342</v>
      </c>
      <c r="I5213" s="51" t="s">
        <v>343</v>
      </c>
      <c r="J5213" s="51" t="s">
        <v>1380</v>
      </c>
      <c r="K5213" s="51">
        <v>-0.126</v>
      </c>
      <c r="L5213" s="51">
        <v>-0.08</v>
      </c>
      <c r="M5213" s="51">
        <v>5.3999999999999999E-2</v>
      </c>
      <c r="N5213" s="51">
        <v>-0.13200000000000001</v>
      </c>
      <c r="O5213" s="51">
        <v>-0.159</v>
      </c>
      <c r="P5213" s="51">
        <v>-0.19</v>
      </c>
      <c r="Q5213" s="51">
        <v>-0.189</v>
      </c>
      <c r="R5213" s="51">
        <v>-1.7000000000000001E-2</v>
      </c>
      <c r="S5213" s="51">
        <v>-0.33700000000000002</v>
      </c>
      <c r="T5213" s="51">
        <v>-0.16300000000000001</v>
      </c>
      <c r="U5213" s="51">
        <v>2020</v>
      </c>
    </row>
    <row r="5214" spans="1:21" ht="15.5">
      <c r="A5214" s="51">
        <v>943</v>
      </c>
      <c r="B5214" s="51" t="s">
        <v>1375</v>
      </c>
      <c r="C5214" s="51" t="s">
        <v>460</v>
      </c>
      <c r="D5214" s="51" t="str">
        <f t="shared" si="81"/>
        <v>GGXONLB_NGDPMontenegro</v>
      </c>
      <c r="E5214" s="51" t="s">
        <v>297</v>
      </c>
      <c r="F5214" s="51" t="s">
        <v>458</v>
      </c>
      <c r="G5214" s="51" t="s">
        <v>459</v>
      </c>
      <c r="H5214" s="51" t="s">
        <v>392</v>
      </c>
      <c r="I5214" s="51"/>
      <c r="J5214" s="51" t="s">
        <v>461</v>
      </c>
      <c r="K5214" s="51">
        <v>-3.9660000000000002</v>
      </c>
      <c r="L5214" s="51">
        <v>-2.371</v>
      </c>
      <c r="M5214" s="51">
        <v>1.5680000000000001</v>
      </c>
      <c r="N5214" s="51">
        <v>-3.601</v>
      </c>
      <c r="O5214" s="51">
        <v>-4.0179999999999998</v>
      </c>
      <c r="P5214" s="51">
        <v>-4.4269999999999996</v>
      </c>
      <c r="Q5214" s="51">
        <v>-4.0490000000000004</v>
      </c>
      <c r="R5214" s="51">
        <v>-0.33900000000000002</v>
      </c>
      <c r="S5214" s="51">
        <v>-8.0250000000000004</v>
      </c>
      <c r="T5214" s="51">
        <v>-3.5129999999999999</v>
      </c>
      <c r="U5214" s="51">
        <v>2020</v>
      </c>
    </row>
    <row r="5215" spans="1:21" ht="15.5">
      <c r="A5215" s="51">
        <v>943</v>
      </c>
      <c r="B5215" s="51" t="s">
        <v>1375</v>
      </c>
      <c r="C5215" s="51" t="s">
        <v>462</v>
      </c>
      <c r="D5215" s="51" t="str">
        <f t="shared" si="81"/>
        <v>GGXWDNMontenegro</v>
      </c>
      <c r="E5215" s="51" t="s">
        <v>297</v>
      </c>
      <c r="F5215" s="51" t="s">
        <v>463</v>
      </c>
      <c r="G5215" s="51" t="s">
        <v>464</v>
      </c>
      <c r="H5215" s="51" t="s">
        <v>342</v>
      </c>
      <c r="I5215" s="51" t="s">
        <v>343</v>
      </c>
      <c r="J5215" s="51"/>
      <c r="K5215" s="51"/>
      <c r="L5215" s="51"/>
      <c r="M5215" s="51"/>
      <c r="N5215" s="51"/>
      <c r="O5215" s="51"/>
      <c r="P5215" s="51"/>
      <c r="Q5215" s="51"/>
      <c r="R5215" s="51"/>
      <c r="S5215" s="51"/>
      <c r="T5215" s="51"/>
      <c r="U5215" s="51"/>
    </row>
    <row r="5216" spans="1:21" ht="15.5">
      <c r="A5216" s="51">
        <v>943</v>
      </c>
      <c r="B5216" s="51" t="s">
        <v>1375</v>
      </c>
      <c r="C5216" s="51" t="s">
        <v>465</v>
      </c>
      <c r="D5216" s="51" t="str">
        <f t="shared" si="81"/>
        <v>GGXWDN_NGDPMontenegro</v>
      </c>
      <c r="E5216" s="51" t="s">
        <v>297</v>
      </c>
      <c r="F5216" s="51" t="s">
        <v>463</v>
      </c>
      <c r="G5216" s="51" t="s">
        <v>464</v>
      </c>
      <c r="H5216" s="51" t="s">
        <v>392</v>
      </c>
      <c r="I5216" s="51"/>
      <c r="J5216" s="51"/>
      <c r="K5216" s="51"/>
      <c r="L5216" s="51"/>
      <c r="M5216" s="51"/>
      <c r="N5216" s="51"/>
      <c r="O5216" s="51"/>
      <c r="P5216" s="51"/>
      <c r="Q5216" s="51"/>
      <c r="R5216" s="51"/>
      <c r="S5216" s="51"/>
      <c r="T5216" s="51"/>
      <c r="U5216" s="51"/>
    </row>
    <row r="5217" spans="1:21" ht="15.5">
      <c r="A5217" s="51">
        <v>943</v>
      </c>
      <c r="B5217" s="51" t="s">
        <v>1375</v>
      </c>
      <c r="C5217" s="51" t="s">
        <v>466</v>
      </c>
      <c r="D5217" s="51" t="str">
        <f t="shared" si="81"/>
        <v>GGXWDGMontenegro</v>
      </c>
      <c r="E5217" s="51" t="s">
        <v>297</v>
      </c>
      <c r="F5217" s="51" t="s">
        <v>467</v>
      </c>
      <c r="G5217" s="51" t="s">
        <v>468</v>
      </c>
      <c r="H5217" s="51" t="s">
        <v>342</v>
      </c>
      <c r="I5217" s="51" t="s">
        <v>343</v>
      </c>
      <c r="J5217" s="51" t="s">
        <v>1380</v>
      </c>
      <c r="K5217" s="51">
        <v>1.8089999999999999</v>
      </c>
      <c r="L5217" s="51">
        <v>1.972</v>
      </c>
      <c r="M5217" s="51">
        <v>2.1909999999999998</v>
      </c>
      <c r="N5217" s="51">
        <v>2.5129999999999999</v>
      </c>
      <c r="O5217" s="51">
        <v>2.625</v>
      </c>
      <c r="P5217" s="51">
        <v>2.8460000000000001</v>
      </c>
      <c r="Q5217" s="51">
        <v>3.3519999999999999</v>
      </c>
      <c r="R5217" s="51">
        <v>3.8969999999999998</v>
      </c>
      <c r="S5217" s="51">
        <v>4.5679999999999996</v>
      </c>
      <c r="T5217" s="51">
        <v>4.3860000000000001</v>
      </c>
      <c r="U5217" s="51">
        <v>2020</v>
      </c>
    </row>
    <row r="5218" spans="1:21" ht="15.5">
      <c r="A5218" s="51">
        <v>943</v>
      </c>
      <c r="B5218" s="51" t="s">
        <v>1375</v>
      </c>
      <c r="C5218" s="51" t="s">
        <v>469</v>
      </c>
      <c r="D5218" s="51" t="str">
        <f t="shared" si="81"/>
        <v>GGXWDG_NGDPMontenegro</v>
      </c>
      <c r="E5218" s="51" t="s">
        <v>297</v>
      </c>
      <c r="F5218" s="51" t="s">
        <v>467</v>
      </c>
      <c r="G5218" s="51" t="s">
        <v>468</v>
      </c>
      <c r="H5218" s="51" t="s">
        <v>392</v>
      </c>
      <c r="I5218" s="51"/>
      <c r="J5218" s="51" t="s">
        <v>470</v>
      </c>
      <c r="K5218" s="51">
        <v>56.87</v>
      </c>
      <c r="L5218" s="51">
        <v>58.654000000000003</v>
      </c>
      <c r="M5218" s="51">
        <v>63.36</v>
      </c>
      <c r="N5218" s="51">
        <v>68.760000000000005</v>
      </c>
      <c r="O5218" s="51">
        <v>66.39</v>
      </c>
      <c r="P5218" s="51">
        <v>66.206999999999994</v>
      </c>
      <c r="Q5218" s="51">
        <v>71.885000000000005</v>
      </c>
      <c r="R5218" s="51">
        <v>78.724999999999994</v>
      </c>
      <c r="S5218" s="51">
        <v>108.846</v>
      </c>
      <c r="T5218" s="51">
        <v>94.582999999999998</v>
      </c>
      <c r="U5218" s="51">
        <v>2020</v>
      </c>
    </row>
    <row r="5219" spans="1:21" ht="15.5">
      <c r="A5219" s="51">
        <v>943</v>
      </c>
      <c r="B5219" s="51" t="s">
        <v>1375</v>
      </c>
      <c r="C5219" s="51" t="s">
        <v>471</v>
      </c>
      <c r="D5219" s="51" t="str">
        <f t="shared" si="81"/>
        <v>NGDP_FYMontenegro</v>
      </c>
      <c r="E5219" s="51" t="s">
        <v>297</v>
      </c>
      <c r="F5219" s="51" t="s">
        <v>472</v>
      </c>
      <c r="G5219" s="51" t="s">
        <v>473</v>
      </c>
      <c r="H5219" s="51" t="s">
        <v>342</v>
      </c>
      <c r="I5219" s="51" t="s">
        <v>343</v>
      </c>
      <c r="J5219" s="51" t="s">
        <v>1380</v>
      </c>
      <c r="K5219" s="51">
        <v>3.181</v>
      </c>
      <c r="L5219" s="51">
        <v>3.3620000000000001</v>
      </c>
      <c r="M5219" s="51">
        <v>3.4580000000000002</v>
      </c>
      <c r="N5219" s="51">
        <v>3.6549999999999998</v>
      </c>
      <c r="O5219" s="51">
        <v>3.9540000000000002</v>
      </c>
      <c r="P5219" s="51">
        <v>4.2990000000000004</v>
      </c>
      <c r="Q5219" s="51">
        <v>4.6630000000000003</v>
      </c>
      <c r="R5219" s="51">
        <v>4.9509999999999996</v>
      </c>
      <c r="S5219" s="51">
        <v>4.1970000000000001</v>
      </c>
      <c r="T5219" s="51">
        <v>4.6379999999999999</v>
      </c>
      <c r="U5219" s="51">
        <v>2020</v>
      </c>
    </row>
    <row r="5220" spans="1:21" ht="15.5">
      <c r="A5220" s="51">
        <v>943</v>
      </c>
      <c r="B5220" s="51" t="s">
        <v>1375</v>
      </c>
      <c r="C5220" s="51" t="s">
        <v>474</v>
      </c>
      <c r="D5220" s="51" t="str">
        <f t="shared" si="81"/>
        <v>BCAMontenegro</v>
      </c>
      <c r="E5220" s="51" t="s">
        <v>297</v>
      </c>
      <c r="F5220" s="51" t="s">
        <v>475</v>
      </c>
      <c r="G5220" s="51" t="s">
        <v>476</v>
      </c>
      <c r="H5220" s="51" t="s">
        <v>352</v>
      </c>
      <c r="I5220" s="51" t="s">
        <v>343</v>
      </c>
      <c r="J5220" s="51" t="s">
        <v>912</v>
      </c>
      <c r="K5220" s="51">
        <v>-0.625</v>
      </c>
      <c r="L5220" s="51">
        <v>-0.50900000000000001</v>
      </c>
      <c r="M5220" s="51">
        <v>-0.56999999999999995</v>
      </c>
      <c r="N5220" s="51">
        <v>-0.44600000000000001</v>
      </c>
      <c r="O5220" s="51">
        <v>-0.71</v>
      </c>
      <c r="P5220" s="51">
        <v>-0.78100000000000003</v>
      </c>
      <c r="Q5220" s="51">
        <v>-0.93700000000000006</v>
      </c>
      <c r="R5220" s="51">
        <v>-0.83299999999999996</v>
      </c>
      <c r="S5220" s="51">
        <v>-1.2430000000000001</v>
      </c>
      <c r="T5220" s="51">
        <v>-1.0589999999999999</v>
      </c>
      <c r="U5220" s="51">
        <v>2020</v>
      </c>
    </row>
    <row r="5221" spans="1:21" ht="15.5">
      <c r="A5221" s="51">
        <v>943</v>
      </c>
      <c r="B5221" s="51" t="s">
        <v>1375</v>
      </c>
      <c r="C5221" s="51" t="s">
        <v>478</v>
      </c>
      <c r="D5221" s="51" t="str">
        <f t="shared" si="81"/>
        <v>BCA_NGDPDMontenegro</v>
      </c>
      <c r="E5221" s="51" t="s">
        <v>297</v>
      </c>
      <c r="F5221" s="51" t="s">
        <v>475</v>
      </c>
      <c r="G5221" s="51" t="s">
        <v>476</v>
      </c>
      <c r="H5221" s="51" t="s">
        <v>392</v>
      </c>
      <c r="I5221" s="51"/>
      <c r="J5221" s="51" t="s">
        <v>479</v>
      </c>
      <c r="K5221" s="51">
        <v>-15.28</v>
      </c>
      <c r="L5221" s="51">
        <v>-11.391</v>
      </c>
      <c r="M5221" s="51">
        <v>-12.41</v>
      </c>
      <c r="N5221" s="51">
        <v>-10.991</v>
      </c>
      <c r="O5221" s="51">
        <v>-16.234999999999999</v>
      </c>
      <c r="P5221" s="51">
        <v>-16.085000000000001</v>
      </c>
      <c r="Q5221" s="51">
        <v>-17.001000000000001</v>
      </c>
      <c r="R5221" s="51">
        <v>-15.031000000000001</v>
      </c>
      <c r="S5221" s="51">
        <v>-25.949000000000002</v>
      </c>
      <c r="T5221" s="51">
        <v>-18.738</v>
      </c>
      <c r="U5221" s="51">
        <v>2020</v>
      </c>
    </row>
    <row r="5222" spans="1:21" ht="15.5">
      <c r="A5222" s="51">
        <v>686</v>
      </c>
      <c r="B5222" s="51" t="s">
        <v>1381</v>
      </c>
      <c r="C5222" s="51" t="s">
        <v>338</v>
      </c>
      <c r="D5222" s="51" t="str">
        <f t="shared" si="81"/>
        <v>NGDP_RMorocco</v>
      </c>
      <c r="E5222" s="51" t="s">
        <v>312</v>
      </c>
      <c r="F5222" s="51" t="s">
        <v>340</v>
      </c>
      <c r="G5222" s="51" t="s">
        <v>341</v>
      </c>
      <c r="H5222" s="51" t="s">
        <v>342</v>
      </c>
      <c r="I5222" s="51" t="s">
        <v>343</v>
      </c>
      <c r="J5222" s="51" t="s">
        <v>1382</v>
      </c>
      <c r="K5222" s="51">
        <v>804.726</v>
      </c>
      <c r="L5222" s="51">
        <v>841.22400000000005</v>
      </c>
      <c r="M5222" s="51">
        <v>863.68</v>
      </c>
      <c r="N5222" s="51">
        <v>902.86</v>
      </c>
      <c r="O5222" s="51">
        <v>912.42899999999997</v>
      </c>
      <c r="P5222" s="51">
        <v>951.19799999999998</v>
      </c>
      <c r="Q5222" s="51">
        <v>981.14599999999996</v>
      </c>
      <c r="R5222" s="51">
        <v>1005.5</v>
      </c>
      <c r="S5222" s="51">
        <v>934.90300000000002</v>
      </c>
      <c r="T5222" s="51">
        <v>976.97299999999996</v>
      </c>
      <c r="U5222" s="51">
        <v>2019</v>
      </c>
    </row>
    <row r="5223" spans="1:21" ht="15.5">
      <c r="A5223" s="51">
        <v>686</v>
      </c>
      <c r="B5223" s="51" t="s">
        <v>1381</v>
      </c>
      <c r="C5223" s="51" t="s">
        <v>345</v>
      </c>
      <c r="D5223" s="51" t="str">
        <f t="shared" si="81"/>
        <v>NGDP_RPCHMorocco</v>
      </c>
      <c r="E5223" s="51" t="s">
        <v>312</v>
      </c>
      <c r="F5223" s="51" t="s">
        <v>340</v>
      </c>
      <c r="G5223" s="51" t="s">
        <v>346</v>
      </c>
      <c r="H5223" s="51" t="s">
        <v>347</v>
      </c>
      <c r="I5223" s="51"/>
      <c r="J5223" s="51" t="s">
        <v>348</v>
      </c>
      <c r="K5223" s="51">
        <v>3.01</v>
      </c>
      <c r="L5223" s="51">
        <v>4.5350000000000001</v>
      </c>
      <c r="M5223" s="51">
        <v>2.669</v>
      </c>
      <c r="N5223" s="51">
        <v>4.5359999999999996</v>
      </c>
      <c r="O5223" s="51">
        <v>1.06</v>
      </c>
      <c r="P5223" s="51">
        <v>4.2489999999999997</v>
      </c>
      <c r="Q5223" s="51">
        <v>3.149</v>
      </c>
      <c r="R5223" s="51">
        <v>2.4820000000000002</v>
      </c>
      <c r="S5223" s="51">
        <v>-7.0209999999999999</v>
      </c>
      <c r="T5223" s="51">
        <v>4.5</v>
      </c>
      <c r="U5223" s="51">
        <v>2019</v>
      </c>
    </row>
    <row r="5224" spans="1:21" ht="15.5">
      <c r="A5224" s="51">
        <v>686</v>
      </c>
      <c r="B5224" s="51" t="s">
        <v>1381</v>
      </c>
      <c r="C5224" s="51" t="s">
        <v>349</v>
      </c>
      <c r="D5224" s="51" t="str">
        <f t="shared" si="81"/>
        <v>NGDPMorocco</v>
      </c>
      <c r="E5224" s="51" t="s">
        <v>312</v>
      </c>
      <c r="F5224" s="51" t="s">
        <v>155</v>
      </c>
      <c r="G5224" s="51" t="s">
        <v>350</v>
      </c>
      <c r="H5224" s="51" t="s">
        <v>342</v>
      </c>
      <c r="I5224" s="51" t="s">
        <v>343</v>
      </c>
      <c r="J5224" s="51" t="s">
        <v>1382</v>
      </c>
      <c r="K5224" s="51">
        <v>847.88099999999997</v>
      </c>
      <c r="L5224" s="51">
        <v>897.923</v>
      </c>
      <c r="M5224" s="51">
        <v>925.37599999999998</v>
      </c>
      <c r="N5224" s="51">
        <v>987.95</v>
      </c>
      <c r="O5224" s="51">
        <v>1013.23</v>
      </c>
      <c r="P5224" s="51">
        <v>1063.05</v>
      </c>
      <c r="Q5224" s="51">
        <v>1108.46</v>
      </c>
      <c r="R5224" s="51">
        <v>1151.17</v>
      </c>
      <c r="S5224" s="51">
        <v>1079.5</v>
      </c>
      <c r="T5224" s="51">
        <v>1133.52</v>
      </c>
      <c r="U5224" s="51">
        <v>2019</v>
      </c>
    </row>
    <row r="5225" spans="1:21" ht="15.5">
      <c r="A5225" s="51">
        <v>686</v>
      </c>
      <c r="B5225" s="51" t="s">
        <v>1381</v>
      </c>
      <c r="C5225" s="51" t="s">
        <v>157</v>
      </c>
      <c r="D5225" s="51" t="str">
        <f t="shared" si="81"/>
        <v>NGDPDMorocco</v>
      </c>
      <c r="E5225" s="51" t="s">
        <v>312</v>
      </c>
      <c r="F5225" s="51" t="s">
        <v>155</v>
      </c>
      <c r="G5225" s="51" t="s">
        <v>351</v>
      </c>
      <c r="H5225" s="51" t="s">
        <v>352</v>
      </c>
      <c r="I5225" s="51" t="s">
        <v>343</v>
      </c>
      <c r="J5225" s="51" t="s">
        <v>353</v>
      </c>
      <c r="K5225" s="51">
        <v>98.266000000000005</v>
      </c>
      <c r="L5225" s="51">
        <v>106.82599999999999</v>
      </c>
      <c r="M5225" s="51">
        <v>110.081</v>
      </c>
      <c r="N5225" s="51">
        <v>101.179</v>
      </c>
      <c r="O5225" s="51">
        <v>103.312</v>
      </c>
      <c r="P5225" s="51">
        <v>109.68300000000001</v>
      </c>
      <c r="Q5225" s="51">
        <v>118.096</v>
      </c>
      <c r="R5225" s="51">
        <v>119.70099999999999</v>
      </c>
      <c r="S5225" s="51">
        <v>113.548</v>
      </c>
      <c r="T5225" s="51">
        <v>124.003</v>
      </c>
      <c r="U5225" s="51">
        <v>2019</v>
      </c>
    </row>
    <row r="5226" spans="1:21" ht="15.5">
      <c r="A5226" s="51">
        <v>686</v>
      </c>
      <c r="B5226" s="51" t="s">
        <v>1381</v>
      </c>
      <c r="C5226" s="51" t="s">
        <v>354</v>
      </c>
      <c r="D5226" s="51" t="str">
        <f t="shared" si="81"/>
        <v>PPPGDPMorocco</v>
      </c>
      <c r="E5226" s="51" t="s">
        <v>312</v>
      </c>
      <c r="F5226" s="51" t="s">
        <v>155</v>
      </c>
      <c r="G5226" s="51" t="s">
        <v>355</v>
      </c>
      <c r="H5226" s="51" t="s">
        <v>356</v>
      </c>
      <c r="I5226" s="51" t="s">
        <v>343</v>
      </c>
      <c r="J5226" s="51" t="s">
        <v>353</v>
      </c>
      <c r="K5226" s="51">
        <v>226.124</v>
      </c>
      <c r="L5226" s="51">
        <v>236.67</v>
      </c>
      <c r="M5226" s="51">
        <v>229.40199999999999</v>
      </c>
      <c r="N5226" s="51">
        <v>247.20699999999999</v>
      </c>
      <c r="O5226" s="51">
        <v>253.685</v>
      </c>
      <c r="P5226" s="51">
        <v>264.21300000000002</v>
      </c>
      <c r="Q5226" s="51">
        <v>279.07499999999999</v>
      </c>
      <c r="R5226" s="51">
        <v>291.10700000000003</v>
      </c>
      <c r="S5226" s="51">
        <v>273.95</v>
      </c>
      <c r="T5226" s="51">
        <v>291.495</v>
      </c>
      <c r="U5226" s="51">
        <v>2019</v>
      </c>
    </row>
    <row r="5227" spans="1:21" ht="15.5">
      <c r="A5227" s="51">
        <v>686</v>
      </c>
      <c r="B5227" s="51" t="s">
        <v>1381</v>
      </c>
      <c r="C5227" s="51" t="s">
        <v>357</v>
      </c>
      <c r="D5227" s="51" t="str">
        <f t="shared" si="81"/>
        <v>NGDP_DMorocco</v>
      </c>
      <c r="E5227" s="51" t="s">
        <v>312</v>
      </c>
      <c r="F5227" s="51" t="s">
        <v>358</v>
      </c>
      <c r="G5227" s="51" t="s">
        <v>359</v>
      </c>
      <c r="H5227" s="51" t="s">
        <v>360</v>
      </c>
      <c r="I5227" s="51"/>
      <c r="J5227" s="51" t="s">
        <v>361</v>
      </c>
      <c r="K5227" s="51">
        <v>105.363</v>
      </c>
      <c r="L5227" s="51">
        <v>106.74</v>
      </c>
      <c r="M5227" s="51">
        <v>107.143</v>
      </c>
      <c r="N5227" s="51">
        <v>109.42400000000001</v>
      </c>
      <c r="O5227" s="51">
        <v>111.047</v>
      </c>
      <c r="P5227" s="51">
        <v>111.759</v>
      </c>
      <c r="Q5227" s="51">
        <v>112.976</v>
      </c>
      <c r="R5227" s="51">
        <v>114.488</v>
      </c>
      <c r="S5227" s="51">
        <v>115.467</v>
      </c>
      <c r="T5227" s="51">
        <v>116.024</v>
      </c>
      <c r="U5227" s="51">
        <v>2019</v>
      </c>
    </row>
    <row r="5228" spans="1:21" ht="15.5">
      <c r="A5228" s="51">
        <v>686</v>
      </c>
      <c r="B5228" s="51" t="s">
        <v>1381</v>
      </c>
      <c r="C5228" s="51" t="s">
        <v>362</v>
      </c>
      <c r="D5228" s="51" t="str">
        <f t="shared" si="81"/>
        <v>NGDPRPCMorocco</v>
      </c>
      <c r="E5228" s="51" t="s">
        <v>312</v>
      </c>
      <c r="F5228" s="51" t="s">
        <v>363</v>
      </c>
      <c r="G5228" s="51" t="s">
        <v>364</v>
      </c>
      <c r="H5228" s="51" t="s">
        <v>342</v>
      </c>
      <c r="I5228" s="51" t="s">
        <v>333</v>
      </c>
      <c r="J5228" s="51" t="s">
        <v>365</v>
      </c>
      <c r="K5228" s="51">
        <v>24401.91</v>
      </c>
      <c r="L5228" s="51">
        <v>25202.94</v>
      </c>
      <c r="M5228" s="51">
        <v>25575.37</v>
      </c>
      <c r="N5228" s="51">
        <v>26457.45</v>
      </c>
      <c r="O5228" s="51">
        <v>26457.18</v>
      </c>
      <c r="P5228" s="51">
        <v>27292.48</v>
      </c>
      <c r="Q5228" s="51">
        <v>27857.64</v>
      </c>
      <c r="R5228" s="51">
        <v>28254.62</v>
      </c>
      <c r="S5228" s="51">
        <v>26004.19</v>
      </c>
      <c r="T5228" s="51">
        <v>26904.23</v>
      </c>
      <c r="U5228" s="51">
        <v>2018</v>
      </c>
    </row>
    <row r="5229" spans="1:21" ht="15.5">
      <c r="A5229" s="51">
        <v>686</v>
      </c>
      <c r="B5229" s="51" t="s">
        <v>1381</v>
      </c>
      <c r="C5229" s="51" t="s">
        <v>366</v>
      </c>
      <c r="D5229" s="51" t="str">
        <f t="shared" si="81"/>
        <v>NGDPRPPPPCMorocco</v>
      </c>
      <c r="E5229" s="51" t="s">
        <v>312</v>
      </c>
      <c r="F5229" s="51" t="s">
        <v>363</v>
      </c>
      <c r="G5229" s="51" t="s">
        <v>367</v>
      </c>
      <c r="H5229" s="51" t="s">
        <v>368</v>
      </c>
      <c r="I5229" s="51" t="s">
        <v>333</v>
      </c>
      <c r="J5229" s="51" t="s">
        <v>365</v>
      </c>
      <c r="K5229" s="51">
        <v>6778.09</v>
      </c>
      <c r="L5229" s="51">
        <v>7000.59</v>
      </c>
      <c r="M5229" s="51">
        <v>7104.04</v>
      </c>
      <c r="N5229" s="51">
        <v>7349.05</v>
      </c>
      <c r="O5229" s="51">
        <v>7348.98</v>
      </c>
      <c r="P5229" s="51">
        <v>7581</v>
      </c>
      <c r="Q5229" s="51">
        <v>7737.98</v>
      </c>
      <c r="R5229" s="51">
        <v>7848.25</v>
      </c>
      <c r="S5229" s="51">
        <v>7223.15</v>
      </c>
      <c r="T5229" s="51">
        <v>7473.15</v>
      </c>
      <c r="U5229" s="51">
        <v>2018</v>
      </c>
    </row>
    <row r="5230" spans="1:21" ht="15.5">
      <c r="A5230" s="51">
        <v>686</v>
      </c>
      <c r="B5230" s="51" t="s">
        <v>1381</v>
      </c>
      <c r="C5230" s="51" t="s">
        <v>369</v>
      </c>
      <c r="D5230" s="51" t="str">
        <f t="shared" si="81"/>
        <v>NGDPPCMorocco</v>
      </c>
      <c r="E5230" s="51" t="s">
        <v>312</v>
      </c>
      <c r="F5230" s="51" t="s">
        <v>370</v>
      </c>
      <c r="G5230" s="51" t="s">
        <v>371</v>
      </c>
      <c r="H5230" s="51" t="s">
        <v>342</v>
      </c>
      <c r="I5230" s="51" t="s">
        <v>333</v>
      </c>
      <c r="J5230" s="51" t="s">
        <v>372</v>
      </c>
      <c r="K5230" s="51">
        <v>25710.5</v>
      </c>
      <c r="L5230" s="51">
        <v>26901.64</v>
      </c>
      <c r="M5230" s="51">
        <v>27402.31</v>
      </c>
      <c r="N5230" s="51">
        <v>28950.92</v>
      </c>
      <c r="O5230" s="51">
        <v>29380.03</v>
      </c>
      <c r="P5230" s="51">
        <v>30501.69</v>
      </c>
      <c r="Q5230" s="51">
        <v>31472.54</v>
      </c>
      <c r="R5230" s="51">
        <v>32348.05</v>
      </c>
      <c r="S5230" s="51">
        <v>30026.19</v>
      </c>
      <c r="T5230" s="51">
        <v>31215.24</v>
      </c>
      <c r="U5230" s="51">
        <v>2018</v>
      </c>
    </row>
    <row r="5231" spans="1:21" ht="15.5">
      <c r="A5231" s="51">
        <v>686</v>
      </c>
      <c r="B5231" s="51" t="s">
        <v>1381</v>
      </c>
      <c r="C5231" s="51" t="s">
        <v>373</v>
      </c>
      <c r="D5231" s="51" t="str">
        <f t="shared" si="81"/>
        <v>NGDPDPCMorocco</v>
      </c>
      <c r="E5231" s="51" t="s">
        <v>312</v>
      </c>
      <c r="F5231" s="51" t="s">
        <v>370</v>
      </c>
      <c r="G5231" s="51" t="s">
        <v>374</v>
      </c>
      <c r="H5231" s="51" t="s">
        <v>352</v>
      </c>
      <c r="I5231" s="51" t="s">
        <v>333</v>
      </c>
      <c r="J5231" s="51" t="s">
        <v>372</v>
      </c>
      <c r="K5231" s="51">
        <v>2979.74</v>
      </c>
      <c r="L5231" s="51">
        <v>3200.48</v>
      </c>
      <c r="M5231" s="51">
        <v>3259.72</v>
      </c>
      <c r="N5231" s="51">
        <v>2964.96</v>
      </c>
      <c r="O5231" s="51">
        <v>2995.68</v>
      </c>
      <c r="P5231" s="51">
        <v>3147.1</v>
      </c>
      <c r="Q5231" s="51">
        <v>3353.1</v>
      </c>
      <c r="R5231" s="51">
        <v>3363.61</v>
      </c>
      <c r="S5231" s="51">
        <v>3158.32</v>
      </c>
      <c r="T5231" s="51">
        <v>3414.83</v>
      </c>
      <c r="U5231" s="51">
        <v>2018</v>
      </c>
    </row>
    <row r="5232" spans="1:21" ht="15.5">
      <c r="A5232" s="51">
        <v>686</v>
      </c>
      <c r="B5232" s="51" t="s">
        <v>1381</v>
      </c>
      <c r="C5232" s="51" t="s">
        <v>375</v>
      </c>
      <c r="D5232" s="51" t="str">
        <f t="shared" si="81"/>
        <v>PPPPCMorocco</v>
      </c>
      <c r="E5232" s="51" t="s">
        <v>312</v>
      </c>
      <c r="F5232" s="51" t="s">
        <v>370</v>
      </c>
      <c r="G5232" s="51" t="s">
        <v>376</v>
      </c>
      <c r="H5232" s="51" t="s">
        <v>356</v>
      </c>
      <c r="I5232" s="51" t="s">
        <v>333</v>
      </c>
      <c r="J5232" s="51" t="s">
        <v>372</v>
      </c>
      <c r="K5232" s="51">
        <v>6856.81</v>
      </c>
      <c r="L5232" s="51">
        <v>7090.59</v>
      </c>
      <c r="M5232" s="51">
        <v>6793.07</v>
      </c>
      <c r="N5232" s="51">
        <v>7244.17</v>
      </c>
      <c r="O5232" s="51">
        <v>7355.97</v>
      </c>
      <c r="P5232" s="51">
        <v>7581</v>
      </c>
      <c r="Q5232" s="51">
        <v>7923.77</v>
      </c>
      <c r="R5232" s="51">
        <v>8180.16</v>
      </c>
      <c r="S5232" s="51">
        <v>7619.89</v>
      </c>
      <c r="T5232" s="51">
        <v>8027.28</v>
      </c>
      <c r="U5232" s="51">
        <v>2018</v>
      </c>
    </row>
    <row r="5233" spans="1:21" ht="15.5">
      <c r="A5233" s="51">
        <v>686</v>
      </c>
      <c r="B5233" s="51" t="s">
        <v>1381</v>
      </c>
      <c r="C5233" s="51" t="s">
        <v>377</v>
      </c>
      <c r="D5233" s="51" t="str">
        <f t="shared" si="81"/>
        <v>NGAP_NPGDPMorocco</v>
      </c>
      <c r="E5233" s="51" t="s">
        <v>312</v>
      </c>
      <c r="F5233" s="51" t="s">
        <v>378</v>
      </c>
      <c r="G5233" s="51" t="s">
        <v>379</v>
      </c>
      <c r="H5233" s="51" t="s">
        <v>380</v>
      </c>
      <c r="I5233" s="51"/>
      <c r="J5233" s="51"/>
      <c r="K5233" s="51"/>
      <c r="L5233" s="51"/>
      <c r="M5233" s="51"/>
      <c r="N5233" s="51"/>
      <c r="O5233" s="51"/>
      <c r="P5233" s="51"/>
      <c r="Q5233" s="51"/>
      <c r="R5233" s="51"/>
      <c r="S5233" s="51"/>
      <c r="T5233" s="51"/>
      <c r="U5233" s="51"/>
    </row>
    <row r="5234" spans="1:21" ht="15.5">
      <c r="A5234" s="51">
        <v>686</v>
      </c>
      <c r="B5234" s="51" t="s">
        <v>1381</v>
      </c>
      <c r="C5234" s="51" t="s">
        <v>381</v>
      </c>
      <c r="D5234" s="51" t="str">
        <f t="shared" si="81"/>
        <v>PPPSHMorocco</v>
      </c>
      <c r="E5234" s="51" t="s">
        <v>312</v>
      </c>
      <c r="F5234" s="51" t="s">
        <v>382</v>
      </c>
      <c r="G5234" s="51" t="s">
        <v>383</v>
      </c>
      <c r="H5234" s="51" t="s">
        <v>384</v>
      </c>
      <c r="I5234" s="51"/>
      <c r="J5234" s="51" t="s">
        <v>353</v>
      </c>
      <c r="K5234" s="51">
        <v>0.22600000000000001</v>
      </c>
      <c r="L5234" s="51">
        <v>0.22500000000000001</v>
      </c>
      <c r="M5234" s="51">
        <v>0.21</v>
      </c>
      <c r="N5234" s="51">
        <v>0.222</v>
      </c>
      <c r="O5234" s="51">
        <v>0.22</v>
      </c>
      <c r="P5234" s="51">
        <v>0.217</v>
      </c>
      <c r="Q5234" s="51">
        <v>0.216</v>
      </c>
      <c r="R5234" s="51">
        <v>0.216</v>
      </c>
      <c r="S5234" s="51">
        <v>0.20799999999999999</v>
      </c>
      <c r="T5234" s="51">
        <v>0.20499999999999999</v>
      </c>
      <c r="U5234" s="51">
        <v>2019</v>
      </c>
    </row>
    <row r="5235" spans="1:21" ht="15.5">
      <c r="A5235" s="51">
        <v>686</v>
      </c>
      <c r="B5235" s="51" t="s">
        <v>1381</v>
      </c>
      <c r="C5235" s="51" t="s">
        <v>385</v>
      </c>
      <c r="D5235" s="51" t="str">
        <f t="shared" si="81"/>
        <v>PPPEXMorocco</v>
      </c>
      <c r="E5235" s="51" t="s">
        <v>312</v>
      </c>
      <c r="F5235" s="51" t="s">
        <v>386</v>
      </c>
      <c r="G5235" s="51" t="s">
        <v>387</v>
      </c>
      <c r="H5235" s="51" t="s">
        <v>388</v>
      </c>
      <c r="I5235" s="51"/>
      <c r="J5235" s="51" t="s">
        <v>353</v>
      </c>
      <c r="K5235" s="51">
        <v>3.75</v>
      </c>
      <c r="L5235" s="51">
        <v>3.794</v>
      </c>
      <c r="M5235" s="51">
        <v>4.0339999999999998</v>
      </c>
      <c r="N5235" s="51">
        <v>3.996</v>
      </c>
      <c r="O5235" s="51">
        <v>3.9940000000000002</v>
      </c>
      <c r="P5235" s="51">
        <v>4.0229999999999997</v>
      </c>
      <c r="Q5235" s="51">
        <v>3.972</v>
      </c>
      <c r="R5235" s="51">
        <v>3.9540000000000002</v>
      </c>
      <c r="S5235" s="51">
        <v>3.9409999999999998</v>
      </c>
      <c r="T5235" s="51">
        <v>3.8889999999999998</v>
      </c>
      <c r="U5235" s="51">
        <v>2019</v>
      </c>
    </row>
    <row r="5236" spans="1:21" ht="15.5">
      <c r="A5236" s="51">
        <v>686</v>
      </c>
      <c r="B5236" s="51" t="s">
        <v>1381</v>
      </c>
      <c r="C5236" s="51" t="s">
        <v>389</v>
      </c>
      <c r="D5236" s="51" t="str">
        <f t="shared" si="81"/>
        <v>NID_NGDPMorocco</v>
      </c>
      <c r="E5236" s="51" t="s">
        <v>312</v>
      </c>
      <c r="F5236" s="51" t="s">
        <v>390</v>
      </c>
      <c r="G5236" s="51" t="s">
        <v>391</v>
      </c>
      <c r="H5236" s="51" t="s">
        <v>392</v>
      </c>
      <c r="I5236" s="51"/>
      <c r="J5236" s="51" t="s">
        <v>1382</v>
      </c>
      <c r="K5236" s="51">
        <v>35.018999999999998</v>
      </c>
      <c r="L5236" s="51">
        <v>34.674999999999997</v>
      </c>
      <c r="M5236" s="51">
        <v>32.537999999999997</v>
      </c>
      <c r="N5236" s="51">
        <v>30.800999999999998</v>
      </c>
      <c r="O5236" s="51">
        <v>32.390999999999998</v>
      </c>
      <c r="P5236" s="51">
        <v>32.624000000000002</v>
      </c>
      <c r="Q5236" s="51">
        <v>33.401000000000003</v>
      </c>
      <c r="R5236" s="51">
        <v>32.192</v>
      </c>
      <c r="S5236" s="51">
        <v>29.059000000000001</v>
      </c>
      <c r="T5236" s="51">
        <v>29.658000000000001</v>
      </c>
      <c r="U5236" s="51">
        <v>2019</v>
      </c>
    </row>
    <row r="5237" spans="1:21" ht="15.5">
      <c r="A5237" s="51">
        <v>686</v>
      </c>
      <c r="B5237" s="51" t="s">
        <v>1381</v>
      </c>
      <c r="C5237" s="51" t="s">
        <v>393</v>
      </c>
      <c r="D5237" s="51" t="str">
        <f t="shared" si="81"/>
        <v>NGSD_NGDPMorocco</v>
      </c>
      <c r="E5237" s="51" t="s">
        <v>312</v>
      </c>
      <c r="F5237" s="51" t="s">
        <v>394</v>
      </c>
      <c r="G5237" s="51" t="s">
        <v>395</v>
      </c>
      <c r="H5237" s="51" t="s">
        <v>392</v>
      </c>
      <c r="I5237" s="51"/>
      <c r="J5237" s="51" t="s">
        <v>1382</v>
      </c>
      <c r="K5237" s="51">
        <v>25.689</v>
      </c>
      <c r="L5237" s="51">
        <v>27.061</v>
      </c>
      <c r="M5237" s="51">
        <v>26.614999999999998</v>
      </c>
      <c r="N5237" s="51">
        <v>28.661000000000001</v>
      </c>
      <c r="O5237" s="51">
        <v>28.341000000000001</v>
      </c>
      <c r="P5237" s="51">
        <v>29.204999999999998</v>
      </c>
      <c r="Q5237" s="51">
        <v>28.135999999999999</v>
      </c>
      <c r="R5237" s="51">
        <v>28.081</v>
      </c>
      <c r="S5237" s="51">
        <v>26.853999999999999</v>
      </c>
      <c r="T5237" s="51">
        <v>25.861999999999998</v>
      </c>
      <c r="U5237" s="51">
        <v>2019</v>
      </c>
    </row>
    <row r="5238" spans="1:21" ht="15.5">
      <c r="A5238" s="51">
        <v>686</v>
      </c>
      <c r="B5238" s="51" t="s">
        <v>1381</v>
      </c>
      <c r="C5238" s="51" t="s">
        <v>396</v>
      </c>
      <c r="D5238" s="51" t="str">
        <f t="shared" si="81"/>
        <v>PCPIMorocco</v>
      </c>
      <c r="E5238" s="51" t="s">
        <v>312</v>
      </c>
      <c r="F5238" s="51" t="s">
        <v>397</v>
      </c>
      <c r="G5238" s="51" t="s">
        <v>398</v>
      </c>
      <c r="H5238" s="51" t="s">
        <v>360</v>
      </c>
      <c r="I5238" s="51"/>
      <c r="J5238" s="51" t="s">
        <v>1383</v>
      </c>
      <c r="K5238" s="51">
        <v>94.528999999999996</v>
      </c>
      <c r="L5238" s="51">
        <v>96.025000000000006</v>
      </c>
      <c r="M5238" s="51">
        <v>96.394000000000005</v>
      </c>
      <c r="N5238" s="51">
        <v>97.754999999999995</v>
      </c>
      <c r="O5238" s="51">
        <v>99.266000000000005</v>
      </c>
      <c r="P5238" s="51">
        <v>100.004</v>
      </c>
      <c r="Q5238" s="51">
        <v>101.57299999999999</v>
      </c>
      <c r="R5238" s="51">
        <v>101.81699999999999</v>
      </c>
      <c r="S5238" s="51">
        <v>102.45099999999999</v>
      </c>
      <c r="T5238" s="51">
        <v>103.27</v>
      </c>
      <c r="U5238" s="51">
        <v>2019</v>
      </c>
    </row>
    <row r="5239" spans="1:21" ht="15.5">
      <c r="A5239" s="51">
        <v>686</v>
      </c>
      <c r="B5239" s="51" t="s">
        <v>1381</v>
      </c>
      <c r="C5239" s="51" t="s">
        <v>400</v>
      </c>
      <c r="D5239" s="51" t="str">
        <f t="shared" si="81"/>
        <v>PCPIPCHMorocco</v>
      </c>
      <c r="E5239" s="51" t="s">
        <v>312</v>
      </c>
      <c r="F5239" s="51" t="s">
        <v>397</v>
      </c>
      <c r="G5239" s="51" t="s">
        <v>401</v>
      </c>
      <c r="H5239" s="51" t="s">
        <v>347</v>
      </c>
      <c r="I5239" s="51"/>
      <c r="J5239" s="51" t="s">
        <v>402</v>
      </c>
      <c r="K5239" s="51">
        <v>0.68400000000000005</v>
      </c>
      <c r="L5239" s="51">
        <v>1.583</v>
      </c>
      <c r="M5239" s="51">
        <v>0.38500000000000001</v>
      </c>
      <c r="N5239" s="51">
        <v>1.411</v>
      </c>
      <c r="O5239" s="51">
        <v>1.546</v>
      </c>
      <c r="P5239" s="51">
        <v>0.74399999999999999</v>
      </c>
      <c r="Q5239" s="51">
        <v>1.569</v>
      </c>
      <c r="R5239" s="51">
        <v>0.24</v>
      </c>
      <c r="S5239" s="51">
        <v>0.622</v>
      </c>
      <c r="T5239" s="51">
        <v>0.8</v>
      </c>
      <c r="U5239" s="51">
        <v>2019</v>
      </c>
    </row>
    <row r="5240" spans="1:21" ht="15.5">
      <c r="A5240" s="51">
        <v>686</v>
      </c>
      <c r="B5240" s="51" t="s">
        <v>1381</v>
      </c>
      <c r="C5240" s="51" t="s">
        <v>403</v>
      </c>
      <c r="D5240" s="51" t="str">
        <f t="shared" si="81"/>
        <v>PCPIEMorocco</v>
      </c>
      <c r="E5240" s="51" t="s">
        <v>312</v>
      </c>
      <c r="F5240" s="51" t="s">
        <v>404</v>
      </c>
      <c r="G5240" s="51" t="s">
        <v>405</v>
      </c>
      <c r="H5240" s="51" t="s">
        <v>360</v>
      </c>
      <c r="I5240" s="51"/>
      <c r="J5240" s="51" t="s">
        <v>1383</v>
      </c>
      <c r="K5240" s="51">
        <v>95.736999999999995</v>
      </c>
      <c r="L5240" s="51">
        <v>95.905000000000001</v>
      </c>
      <c r="M5240" s="51">
        <v>97.353999999999999</v>
      </c>
      <c r="N5240" s="51">
        <v>97.924999999999997</v>
      </c>
      <c r="O5240" s="51">
        <v>99.611999999999995</v>
      </c>
      <c r="P5240" s="51">
        <v>101.304</v>
      </c>
      <c r="Q5240" s="51">
        <v>101.405</v>
      </c>
      <c r="R5240" s="51">
        <v>102.446</v>
      </c>
      <c r="S5240" s="51">
        <v>101.511</v>
      </c>
      <c r="T5240" s="51">
        <v>102.324</v>
      </c>
      <c r="U5240" s="51">
        <v>2019</v>
      </c>
    </row>
    <row r="5241" spans="1:21" ht="15.5">
      <c r="A5241" s="51">
        <v>686</v>
      </c>
      <c r="B5241" s="51" t="s">
        <v>1381</v>
      </c>
      <c r="C5241" s="51" t="s">
        <v>406</v>
      </c>
      <c r="D5241" s="51" t="str">
        <f t="shared" si="81"/>
        <v>PCPIEPCHMorocco</v>
      </c>
      <c r="E5241" s="51" t="s">
        <v>312</v>
      </c>
      <c r="F5241" s="51" t="s">
        <v>404</v>
      </c>
      <c r="G5241" s="51" t="s">
        <v>407</v>
      </c>
      <c r="H5241" s="51" t="s">
        <v>347</v>
      </c>
      <c r="I5241" s="51"/>
      <c r="J5241" s="51" t="s">
        <v>408</v>
      </c>
      <c r="K5241" s="51">
        <v>2.0910000000000002</v>
      </c>
      <c r="L5241" s="51">
        <v>0.17599999999999999</v>
      </c>
      <c r="M5241" s="51">
        <v>1.5109999999999999</v>
      </c>
      <c r="N5241" s="51">
        <v>0.58599999999999997</v>
      </c>
      <c r="O5241" s="51">
        <v>1.7230000000000001</v>
      </c>
      <c r="P5241" s="51">
        <v>1.6990000000000001</v>
      </c>
      <c r="Q5241" s="51">
        <v>0.1</v>
      </c>
      <c r="R5241" s="51">
        <v>1.0269999999999999</v>
      </c>
      <c r="S5241" s="51">
        <v>-0.91200000000000003</v>
      </c>
      <c r="T5241" s="51">
        <v>0.8</v>
      </c>
      <c r="U5241" s="51">
        <v>2019</v>
      </c>
    </row>
    <row r="5242" spans="1:21" ht="15.5">
      <c r="A5242" s="51">
        <v>686</v>
      </c>
      <c r="B5242" s="51" t="s">
        <v>1381</v>
      </c>
      <c r="C5242" s="51" t="s">
        <v>409</v>
      </c>
      <c r="D5242" s="51" t="str">
        <f t="shared" si="81"/>
        <v>FLIBOR6Morocco</v>
      </c>
      <c r="E5242" s="51" t="s">
        <v>312</v>
      </c>
      <c r="F5242" s="51" t="s">
        <v>410</v>
      </c>
      <c r="G5242" s="51"/>
      <c r="H5242" s="51" t="s">
        <v>384</v>
      </c>
      <c r="I5242" s="51"/>
      <c r="J5242" s="51"/>
      <c r="K5242" s="51"/>
      <c r="L5242" s="51"/>
      <c r="M5242" s="51"/>
      <c r="N5242" s="51"/>
      <c r="O5242" s="51"/>
      <c r="P5242" s="51"/>
      <c r="Q5242" s="51"/>
      <c r="R5242" s="51"/>
      <c r="S5242" s="51"/>
      <c r="T5242" s="51"/>
      <c r="U5242" s="51"/>
    </row>
    <row r="5243" spans="1:21" ht="15.5">
      <c r="A5243" s="51">
        <v>686</v>
      </c>
      <c r="B5243" s="51" t="s">
        <v>1381</v>
      </c>
      <c r="C5243" s="51" t="s">
        <v>411</v>
      </c>
      <c r="D5243" s="51" t="str">
        <f t="shared" si="81"/>
        <v>TM_RPCHMorocco</v>
      </c>
      <c r="E5243" s="51" t="s">
        <v>312</v>
      </c>
      <c r="F5243" s="51" t="s">
        <v>412</v>
      </c>
      <c r="G5243" s="51" t="s">
        <v>413</v>
      </c>
      <c r="H5243" s="51" t="s">
        <v>347</v>
      </c>
      <c r="I5243" s="51"/>
      <c r="J5243" s="51" t="s">
        <v>1384</v>
      </c>
      <c r="K5243" s="51">
        <v>3.1539999999999999</v>
      </c>
      <c r="L5243" s="51">
        <v>-0.82899999999999996</v>
      </c>
      <c r="M5243" s="51">
        <v>2.38</v>
      </c>
      <c r="N5243" s="51">
        <v>3.4009999999999998</v>
      </c>
      <c r="O5243" s="51">
        <v>11.877000000000001</v>
      </c>
      <c r="P5243" s="51">
        <v>6.9720000000000004</v>
      </c>
      <c r="Q5243" s="51">
        <v>4.7140000000000004</v>
      </c>
      <c r="R5243" s="51">
        <v>2.7370000000000001</v>
      </c>
      <c r="S5243" s="51">
        <v>-7.306</v>
      </c>
      <c r="T5243" s="51">
        <v>12.364000000000001</v>
      </c>
      <c r="U5243" s="51">
        <v>2019</v>
      </c>
    </row>
    <row r="5244" spans="1:21" ht="15.5">
      <c r="A5244" s="51">
        <v>686</v>
      </c>
      <c r="B5244" s="51" t="s">
        <v>1381</v>
      </c>
      <c r="C5244" s="51" t="s">
        <v>415</v>
      </c>
      <c r="D5244" s="51" t="str">
        <f t="shared" si="81"/>
        <v>TMG_RPCHMorocco</v>
      </c>
      <c r="E5244" s="51" t="s">
        <v>312</v>
      </c>
      <c r="F5244" s="51" t="s">
        <v>416</v>
      </c>
      <c r="G5244" s="51" t="s">
        <v>417</v>
      </c>
      <c r="H5244" s="51" t="s">
        <v>347</v>
      </c>
      <c r="I5244" s="51"/>
      <c r="J5244" s="51" t="s">
        <v>1384</v>
      </c>
      <c r="K5244" s="51">
        <v>5.4950000000000001</v>
      </c>
      <c r="L5244" s="51">
        <v>-0.41899999999999998</v>
      </c>
      <c r="M5244" s="51">
        <v>3.4390000000000001</v>
      </c>
      <c r="N5244" s="51">
        <v>1.762</v>
      </c>
      <c r="O5244" s="51">
        <v>12.976000000000001</v>
      </c>
      <c r="P5244" s="51">
        <v>6.266</v>
      </c>
      <c r="Q5244" s="51">
        <v>4.7439999999999998</v>
      </c>
      <c r="R5244" s="51">
        <v>4.4649999999999999</v>
      </c>
      <c r="S5244" s="51">
        <v>-5.6459999999999999</v>
      </c>
      <c r="T5244" s="51">
        <v>11.084</v>
      </c>
      <c r="U5244" s="51">
        <v>2019</v>
      </c>
    </row>
    <row r="5245" spans="1:21" ht="15.5">
      <c r="A5245" s="51">
        <v>686</v>
      </c>
      <c r="B5245" s="51" t="s">
        <v>1381</v>
      </c>
      <c r="C5245" s="51" t="s">
        <v>418</v>
      </c>
      <c r="D5245" s="51" t="str">
        <f t="shared" si="81"/>
        <v>TX_RPCHMorocco</v>
      </c>
      <c r="E5245" s="51" t="s">
        <v>312</v>
      </c>
      <c r="F5245" s="51" t="s">
        <v>419</v>
      </c>
      <c r="G5245" s="51" t="s">
        <v>420</v>
      </c>
      <c r="H5245" s="51" t="s">
        <v>347</v>
      </c>
      <c r="I5245" s="51"/>
      <c r="J5245" s="51" t="s">
        <v>1384</v>
      </c>
      <c r="K5245" s="51">
        <v>12.262</v>
      </c>
      <c r="L5245" s="51">
        <v>9.5549999999999997</v>
      </c>
      <c r="M5245" s="51">
        <v>9.0579999999999998</v>
      </c>
      <c r="N5245" s="51">
        <v>8.73</v>
      </c>
      <c r="O5245" s="51">
        <v>6.851</v>
      </c>
      <c r="P5245" s="51">
        <v>10.837999999999999</v>
      </c>
      <c r="Q5245" s="51">
        <v>1.8380000000000001</v>
      </c>
      <c r="R5245" s="51">
        <v>3.2450000000000001</v>
      </c>
      <c r="S5245" s="51">
        <v>-20.452999999999999</v>
      </c>
      <c r="T5245" s="51">
        <v>16.204999999999998</v>
      </c>
      <c r="U5245" s="51">
        <v>2019</v>
      </c>
    </row>
    <row r="5246" spans="1:21" ht="15.5">
      <c r="A5246" s="51">
        <v>686</v>
      </c>
      <c r="B5246" s="51" t="s">
        <v>1381</v>
      </c>
      <c r="C5246" s="51" t="s">
        <v>421</v>
      </c>
      <c r="D5246" s="51" t="str">
        <f t="shared" si="81"/>
        <v>TXG_RPCHMorocco</v>
      </c>
      <c r="E5246" s="51" t="s">
        <v>312</v>
      </c>
      <c r="F5246" s="51" t="s">
        <v>422</v>
      </c>
      <c r="G5246" s="51" t="s">
        <v>423</v>
      </c>
      <c r="H5246" s="51" t="s">
        <v>347</v>
      </c>
      <c r="I5246" s="51"/>
      <c r="J5246" s="51" t="s">
        <v>1384</v>
      </c>
      <c r="K5246" s="51">
        <v>20.762</v>
      </c>
      <c r="L5246" s="51">
        <v>16.280999999999999</v>
      </c>
      <c r="M5246" s="51">
        <v>11.864000000000001</v>
      </c>
      <c r="N5246" s="51">
        <v>7.702</v>
      </c>
      <c r="O5246" s="51">
        <v>8.8719999999999999</v>
      </c>
      <c r="P5246" s="51">
        <v>10.738</v>
      </c>
      <c r="Q5246" s="51">
        <v>2.887</v>
      </c>
      <c r="R5246" s="51">
        <v>1.163</v>
      </c>
      <c r="S5246" s="51">
        <v>-8.6379999999999999</v>
      </c>
      <c r="T5246" s="51">
        <v>7.3490000000000002</v>
      </c>
      <c r="U5246" s="51">
        <v>2019</v>
      </c>
    </row>
    <row r="5247" spans="1:21" ht="15.5">
      <c r="A5247" s="51">
        <v>686</v>
      </c>
      <c r="B5247" s="51" t="s">
        <v>1381</v>
      </c>
      <c r="C5247" s="51" t="s">
        <v>424</v>
      </c>
      <c r="D5247" s="51" t="str">
        <f t="shared" si="81"/>
        <v>LURMorocco</v>
      </c>
      <c r="E5247" s="51" t="s">
        <v>312</v>
      </c>
      <c r="F5247" s="51" t="s">
        <v>425</v>
      </c>
      <c r="G5247" s="51" t="s">
        <v>426</v>
      </c>
      <c r="H5247" s="51" t="s">
        <v>427</v>
      </c>
      <c r="I5247" s="51"/>
      <c r="J5247" s="51" t="s">
        <v>1385</v>
      </c>
      <c r="K5247" s="51">
        <v>8.9879999999999995</v>
      </c>
      <c r="L5247" s="51">
        <v>9.2349999999999994</v>
      </c>
      <c r="M5247" s="51">
        <v>9.8789999999999996</v>
      </c>
      <c r="N5247" s="51">
        <v>9.7070000000000007</v>
      </c>
      <c r="O5247" s="51">
        <v>9.9</v>
      </c>
      <c r="P5247" s="51">
        <v>10.199999999999999</v>
      </c>
      <c r="Q5247" s="51">
        <v>9.5</v>
      </c>
      <c r="R5247" s="51">
        <v>9.1999999999999993</v>
      </c>
      <c r="S5247" s="51">
        <v>11.9</v>
      </c>
      <c r="T5247" s="51">
        <v>10.5</v>
      </c>
      <c r="U5247" s="51">
        <v>2018</v>
      </c>
    </row>
    <row r="5248" spans="1:21" ht="15.5">
      <c r="A5248" s="51">
        <v>686</v>
      </c>
      <c r="B5248" s="51" t="s">
        <v>1381</v>
      </c>
      <c r="C5248" s="51" t="s">
        <v>428</v>
      </c>
      <c r="D5248" s="51" t="str">
        <f t="shared" si="81"/>
        <v>LEMorocco</v>
      </c>
      <c r="E5248" s="51" t="s">
        <v>312</v>
      </c>
      <c r="F5248" s="51" t="s">
        <v>429</v>
      </c>
      <c r="G5248" s="51" t="s">
        <v>430</v>
      </c>
      <c r="H5248" s="51" t="s">
        <v>431</v>
      </c>
      <c r="I5248" s="51" t="s">
        <v>432</v>
      </c>
      <c r="J5248" s="51"/>
      <c r="K5248" s="51"/>
      <c r="L5248" s="51"/>
      <c r="M5248" s="51"/>
      <c r="N5248" s="51"/>
      <c r="O5248" s="51"/>
      <c r="P5248" s="51"/>
      <c r="Q5248" s="51"/>
      <c r="R5248" s="51"/>
      <c r="S5248" s="51"/>
      <c r="T5248" s="51"/>
      <c r="U5248" s="51"/>
    </row>
    <row r="5249" spans="1:21" ht="15.5">
      <c r="A5249" s="51">
        <v>686</v>
      </c>
      <c r="B5249" s="51" t="s">
        <v>1381</v>
      </c>
      <c r="C5249" s="51" t="s">
        <v>433</v>
      </c>
      <c r="D5249" s="51" t="str">
        <f t="shared" si="81"/>
        <v>LPMorocco</v>
      </c>
      <c r="E5249" s="51" t="s">
        <v>312</v>
      </c>
      <c r="F5249" s="51" t="s">
        <v>434</v>
      </c>
      <c r="G5249" s="51" t="s">
        <v>435</v>
      </c>
      <c r="H5249" s="51" t="s">
        <v>431</v>
      </c>
      <c r="I5249" s="51" t="s">
        <v>432</v>
      </c>
      <c r="J5249" s="51" t="s">
        <v>1386</v>
      </c>
      <c r="K5249" s="51">
        <v>32.978000000000002</v>
      </c>
      <c r="L5249" s="51">
        <v>33.378</v>
      </c>
      <c r="M5249" s="51">
        <v>33.770000000000003</v>
      </c>
      <c r="N5249" s="51">
        <v>34.125</v>
      </c>
      <c r="O5249" s="51">
        <v>34.487000000000002</v>
      </c>
      <c r="P5249" s="51">
        <v>34.851999999999997</v>
      </c>
      <c r="Q5249" s="51">
        <v>35.22</v>
      </c>
      <c r="R5249" s="51">
        <v>35.587000000000003</v>
      </c>
      <c r="S5249" s="51">
        <v>35.951999999999998</v>
      </c>
      <c r="T5249" s="51">
        <v>36.313000000000002</v>
      </c>
      <c r="U5249" s="51">
        <v>2018</v>
      </c>
    </row>
    <row r="5250" spans="1:21" ht="15.5">
      <c r="A5250" s="51">
        <v>686</v>
      </c>
      <c r="B5250" s="51" t="s">
        <v>1381</v>
      </c>
      <c r="C5250" s="51" t="s">
        <v>437</v>
      </c>
      <c r="D5250" s="51" t="str">
        <f t="shared" si="81"/>
        <v>GGRMorocco</v>
      </c>
      <c r="E5250" s="51" t="s">
        <v>312</v>
      </c>
      <c r="F5250" s="51" t="s">
        <v>438</v>
      </c>
      <c r="G5250" s="51" t="s">
        <v>439</v>
      </c>
      <c r="H5250" s="51" t="s">
        <v>342</v>
      </c>
      <c r="I5250" s="51" t="s">
        <v>343</v>
      </c>
      <c r="J5250" s="51" t="s">
        <v>1387</v>
      </c>
      <c r="K5250" s="51">
        <v>237.739</v>
      </c>
      <c r="L5250" s="51">
        <v>250.02199999999999</v>
      </c>
      <c r="M5250" s="51">
        <v>259.34699999999998</v>
      </c>
      <c r="N5250" s="51">
        <v>257.65899999999999</v>
      </c>
      <c r="O5250" s="51">
        <v>263.98899999999998</v>
      </c>
      <c r="P5250" s="51">
        <v>282.37599999999998</v>
      </c>
      <c r="Q5250" s="51">
        <v>289.76400000000001</v>
      </c>
      <c r="R5250" s="51">
        <v>295.21899999999999</v>
      </c>
      <c r="S5250" s="51">
        <v>309.62099999999998</v>
      </c>
      <c r="T5250" s="51">
        <v>287.274</v>
      </c>
      <c r="U5250" s="51">
        <v>2019</v>
      </c>
    </row>
    <row r="5251" spans="1:21" ht="15.5">
      <c r="A5251" s="51">
        <v>686</v>
      </c>
      <c r="B5251" s="51" t="s">
        <v>1381</v>
      </c>
      <c r="C5251" s="51" t="s">
        <v>441</v>
      </c>
      <c r="D5251" s="51" t="str">
        <f t="shared" ref="D5251:D5314" si="82">C5251&amp;E5251</f>
        <v>GGR_NGDPMorocco</v>
      </c>
      <c r="E5251" s="51" t="s">
        <v>312</v>
      </c>
      <c r="F5251" s="51" t="s">
        <v>438</v>
      </c>
      <c r="G5251" s="51" t="s">
        <v>439</v>
      </c>
      <c r="H5251" s="51" t="s">
        <v>392</v>
      </c>
      <c r="I5251" s="51"/>
      <c r="J5251" s="51" t="s">
        <v>442</v>
      </c>
      <c r="K5251" s="51">
        <v>28.039000000000001</v>
      </c>
      <c r="L5251" s="51">
        <v>27.844999999999999</v>
      </c>
      <c r="M5251" s="51">
        <v>28.026</v>
      </c>
      <c r="N5251" s="51">
        <v>26.08</v>
      </c>
      <c r="O5251" s="51">
        <v>26.053999999999998</v>
      </c>
      <c r="P5251" s="51">
        <v>26.562999999999999</v>
      </c>
      <c r="Q5251" s="51">
        <v>26.140999999999998</v>
      </c>
      <c r="R5251" s="51">
        <v>25.645</v>
      </c>
      <c r="S5251" s="51">
        <v>28.681999999999999</v>
      </c>
      <c r="T5251" s="51">
        <v>25.344000000000001</v>
      </c>
      <c r="U5251" s="51">
        <v>2019</v>
      </c>
    </row>
    <row r="5252" spans="1:21" ht="15.5">
      <c r="A5252" s="51">
        <v>686</v>
      </c>
      <c r="B5252" s="51" t="s">
        <v>1381</v>
      </c>
      <c r="C5252" s="51" t="s">
        <v>443</v>
      </c>
      <c r="D5252" s="51" t="str">
        <f t="shared" si="82"/>
        <v>GGXMorocco</v>
      </c>
      <c r="E5252" s="51" t="s">
        <v>312</v>
      </c>
      <c r="F5252" s="51" t="s">
        <v>444</v>
      </c>
      <c r="G5252" s="51" t="s">
        <v>445</v>
      </c>
      <c r="H5252" s="51" t="s">
        <v>342</v>
      </c>
      <c r="I5252" s="51" t="s">
        <v>343</v>
      </c>
      <c r="J5252" s="51" t="s">
        <v>1387</v>
      </c>
      <c r="K5252" s="51">
        <v>298.59100000000001</v>
      </c>
      <c r="L5252" s="51">
        <v>295.71100000000001</v>
      </c>
      <c r="M5252" s="51">
        <v>304.21300000000002</v>
      </c>
      <c r="N5252" s="51">
        <v>303.33</v>
      </c>
      <c r="O5252" s="51">
        <v>309.42200000000003</v>
      </c>
      <c r="P5252" s="51">
        <v>319.51900000000001</v>
      </c>
      <c r="Q5252" s="51">
        <v>331.11599999999999</v>
      </c>
      <c r="R5252" s="51">
        <v>342.28100000000001</v>
      </c>
      <c r="S5252" s="51">
        <v>391.99</v>
      </c>
      <c r="T5252" s="51">
        <v>360.358</v>
      </c>
      <c r="U5252" s="51">
        <v>2019</v>
      </c>
    </row>
    <row r="5253" spans="1:21" ht="15.5">
      <c r="A5253" s="51">
        <v>686</v>
      </c>
      <c r="B5253" s="51" t="s">
        <v>1381</v>
      </c>
      <c r="C5253" s="51" t="s">
        <v>446</v>
      </c>
      <c r="D5253" s="51" t="str">
        <f t="shared" si="82"/>
        <v>GGX_NGDPMorocco</v>
      </c>
      <c r="E5253" s="51" t="s">
        <v>312</v>
      </c>
      <c r="F5253" s="51" t="s">
        <v>444</v>
      </c>
      <c r="G5253" s="51" t="s">
        <v>445</v>
      </c>
      <c r="H5253" s="51" t="s">
        <v>392</v>
      </c>
      <c r="I5253" s="51"/>
      <c r="J5253" s="51" t="s">
        <v>447</v>
      </c>
      <c r="K5253" s="51">
        <v>35.216000000000001</v>
      </c>
      <c r="L5253" s="51">
        <v>32.933</v>
      </c>
      <c r="M5253" s="51">
        <v>32.875</v>
      </c>
      <c r="N5253" s="51">
        <v>30.702999999999999</v>
      </c>
      <c r="O5253" s="51">
        <v>30.538</v>
      </c>
      <c r="P5253" s="51">
        <v>30.056999999999999</v>
      </c>
      <c r="Q5253" s="51">
        <v>29.872</v>
      </c>
      <c r="R5253" s="51">
        <v>29.733000000000001</v>
      </c>
      <c r="S5253" s="51">
        <v>36.311999999999998</v>
      </c>
      <c r="T5253" s="51">
        <v>31.791</v>
      </c>
      <c r="U5253" s="51">
        <v>2019</v>
      </c>
    </row>
    <row r="5254" spans="1:21" ht="15.5">
      <c r="A5254" s="51">
        <v>686</v>
      </c>
      <c r="B5254" s="51" t="s">
        <v>1381</v>
      </c>
      <c r="C5254" s="51" t="s">
        <v>448</v>
      </c>
      <c r="D5254" s="51" t="str">
        <f t="shared" si="82"/>
        <v>GGXCNLMorocco</v>
      </c>
      <c r="E5254" s="51" t="s">
        <v>312</v>
      </c>
      <c r="F5254" s="51" t="s">
        <v>449</v>
      </c>
      <c r="G5254" s="51" t="s">
        <v>450</v>
      </c>
      <c r="H5254" s="51" t="s">
        <v>342</v>
      </c>
      <c r="I5254" s="51" t="s">
        <v>343</v>
      </c>
      <c r="J5254" s="51" t="s">
        <v>1387</v>
      </c>
      <c r="K5254" s="51">
        <v>-60.851999999999997</v>
      </c>
      <c r="L5254" s="51">
        <v>-45.689</v>
      </c>
      <c r="M5254" s="51">
        <v>-44.866</v>
      </c>
      <c r="N5254" s="51">
        <v>-45.670999999999999</v>
      </c>
      <c r="O5254" s="51">
        <v>-45.433</v>
      </c>
      <c r="P5254" s="51">
        <v>-37.143999999999998</v>
      </c>
      <c r="Q5254" s="51">
        <v>-41.351999999999997</v>
      </c>
      <c r="R5254" s="51">
        <v>-47.061999999999998</v>
      </c>
      <c r="S5254" s="51">
        <v>-82.369</v>
      </c>
      <c r="T5254" s="51">
        <v>-73.084000000000003</v>
      </c>
      <c r="U5254" s="51">
        <v>2019</v>
      </c>
    </row>
    <row r="5255" spans="1:21" ht="15.5">
      <c r="A5255" s="51">
        <v>686</v>
      </c>
      <c r="B5255" s="51" t="s">
        <v>1381</v>
      </c>
      <c r="C5255" s="51" t="s">
        <v>451</v>
      </c>
      <c r="D5255" s="51" t="str">
        <f t="shared" si="82"/>
        <v>GGXCNL_NGDPMorocco</v>
      </c>
      <c r="E5255" s="51" t="s">
        <v>312</v>
      </c>
      <c r="F5255" s="51" t="s">
        <v>449</v>
      </c>
      <c r="G5255" s="51" t="s">
        <v>450</v>
      </c>
      <c r="H5255" s="51" t="s">
        <v>392</v>
      </c>
      <c r="I5255" s="51"/>
      <c r="J5255" s="51" t="s">
        <v>452</v>
      </c>
      <c r="K5255" s="51">
        <v>-7.1769999999999996</v>
      </c>
      <c r="L5255" s="51">
        <v>-5.0880000000000001</v>
      </c>
      <c r="M5255" s="51">
        <v>-4.8479999999999999</v>
      </c>
      <c r="N5255" s="51">
        <v>-4.6230000000000002</v>
      </c>
      <c r="O5255" s="51">
        <v>-4.484</v>
      </c>
      <c r="P5255" s="51">
        <v>-3.4940000000000002</v>
      </c>
      <c r="Q5255" s="51">
        <v>-3.7309999999999999</v>
      </c>
      <c r="R5255" s="51">
        <v>-4.0880000000000001</v>
      </c>
      <c r="S5255" s="51">
        <v>-7.63</v>
      </c>
      <c r="T5255" s="51">
        <v>-6.4480000000000004</v>
      </c>
      <c r="U5255" s="51">
        <v>2019</v>
      </c>
    </row>
    <row r="5256" spans="1:21" ht="15.5">
      <c r="A5256" s="51">
        <v>686</v>
      </c>
      <c r="B5256" s="51" t="s">
        <v>1381</v>
      </c>
      <c r="C5256" s="51" t="s">
        <v>453</v>
      </c>
      <c r="D5256" s="51" t="str">
        <f t="shared" si="82"/>
        <v>GGSBMorocco</v>
      </c>
      <c r="E5256" s="51" t="s">
        <v>312</v>
      </c>
      <c r="F5256" s="51" t="s">
        <v>454</v>
      </c>
      <c r="G5256" s="51" t="s">
        <v>455</v>
      </c>
      <c r="H5256" s="51" t="s">
        <v>342</v>
      </c>
      <c r="I5256" s="51" t="s">
        <v>343</v>
      </c>
      <c r="J5256" s="51" t="s">
        <v>1387</v>
      </c>
      <c r="K5256" s="51">
        <v>-64.488</v>
      </c>
      <c r="L5256" s="51">
        <v>-52.670999999999999</v>
      </c>
      <c r="M5256" s="51">
        <v>-58.546999999999997</v>
      </c>
      <c r="N5256" s="51">
        <v>-45.899000000000001</v>
      </c>
      <c r="O5256" s="51">
        <v>-49.232999999999997</v>
      </c>
      <c r="P5256" s="51">
        <v>-45.241999999999997</v>
      </c>
      <c r="Q5256" s="51">
        <v>-43.819000000000003</v>
      </c>
      <c r="R5256" s="51">
        <v>-46.648000000000003</v>
      </c>
      <c r="S5256" s="51">
        <v>-61.307000000000002</v>
      </c>
      <c r="T5256" s="51">
        <v>-64.441999999999993</v>
      </c>
      <c r="U5256" s="51">
        <v>2019</v>
      </c>
    </row>
    <row r="5257" spans="1:21" ht="15.5">
      <c r="A5257" s="51">
        <v>686</v>
      </c>
      <c r="B5257" s="51" t="s">
        <v>1381</v>
      </c>
      <c r="C5257" s="51" t="s">
        <v>456</v>
      </c>
      <c r="D5257" s="51" t="str">
        <f t="shared" si="82"/>
        <v>GGSB_NPGDPMorocco</v>
      </c>
      <c r="E5257" s="51" t="s">
        <v>312</v>
      </c>
      <c r="F5257" s="51" t="s">
        <v>454</v>
      </c>
      <c r="G5257" s="51" t="s">
        <v>455</v>
      </c>
      <c r="H5257" s="51" t="s">
        <v>380</v>
      </c>
      <c r="I5257" s="51"/>
      <c r="J5257" s="51" t="s">
        <v>505</v>
      </c>
      <c r="K5257" s="51">
        <v>-7.6890000000000001</v>
      </c>
      <c r="L5257" s="51">
        <v>-5.883</v>
      </c>
      <c r="M5257" s="51">
        <v>-6.3239999999999998</v>
      </c>
      <c r="N5257" s="51">
        <v>-4.641</v>
      </c>
      <c r="O5257" s="51">
        <v>-4.8150000000000004</v>
      </c>
      <c r="P5257" s="51">
        <v>-4.194</v>
      </c>
      <c r="Q5257" s="51">
        <v>-3.9319999999999999</v>
      </c>
      <c r="R5257" s="51">
        <v>-4.016</v>
      </c>
      <c r="S5257" s="51">
        <v>-5.3140000000000001</v>
      </c>
      <c r="T5257" s="51">
        <v>-5.5279999999999996</v>
      </c>
      <c r="U5257" s="51">
        <v>2019</v>
      </c>
    </row>
    <row r="5258" spans="1:21" ht="15.5">
      <c r="A5258" s="51">
        <v>686</v>
      </c>
      <c r="B5258" s="51" t="s">
        <v>1381</v>
      </c>
      <c r="C5258" s="51" t="s">
        <v>457</v>
      </c>
      <c r="D5258" s="51" t="str">
        <f t="shared" si="82"/>
        <v>GGXONLBMorocco</v>
      </c>
      <c r="E5258" s="51" t="s">
        <v>312</v>
      </c>
      <c r="F5258" s="51" t="s">
        <v>458</v>
      </c>
      <c r="G5258" s="51" t="s">
        <v>459</v>
      </c>
      <c r="H5258" s="51" t="s">
        <v>342</v>
      </c>
      <c r="I5258" s="51" t="s">
        <v>343</v>
      </c>
      <c r="J5258" s="51" t="s">
        <v>1387</v>
      </c>
      <c r="K5258" s="51">
        <v>-40.122</v>
      </c>
      <c r="L5258" s="51">
        <v>-22.515000000000001</v>
      </c>
      <c r="M5258" s="51">
        <v>-19.233000000000001</v>
      </c>
      <c r="N5258" s="51">
        <v>-18.381</v>
      </c>
      <c r="O5258" s="51">
        <v>-18.538</v>
      </c>
      <c r="P5258" s="51">
        <v>-10.066000000000001</v>
      </c>
      <c r="Q5258" s="51">
        <v>-14.071</v>
      </c>
      <c r="R5258" s="51">
        <v>-17.684999999999999</v>
      </c>
      <c r="S5258" s="51">
        <v>-55.11</v>
      </c>
      <c r="T5258" s="51">
        <v>-43.192</v>
      </c>
      <c r="U5258" s="51">
        <v>2019</v>
      </c>
    </row>
    <row r="5259" spans="1:21" ht="15.5">
      <c r="A5259" s="51">
        <v>686</v>
      </c>
      <c r="B5259" s="51" t="s">
        <v>1381</v>
      </c>
      <c r="C5259" s="51" t="s">
        <v>460</v>
      </c>
      <c r="D5259" s="51" t="str">
        <f t="shared" si="82"/>
        <v>GGXONLB_NGDPMorocco</v>
      </c>
      <c r="E5259" s="51" t="s">
        <v>312</v>
      </c>
      <c r="F5259" s="51" t="s">
        <v>458</v>
      </c>
      <c r="G5259" s="51" t="s">
        <v>459</v>
      </c>
      <c r="H5259" s="51" t="s">
        <v>392</v>
      </c>
      <c r="I5259" s="51"/>
      <c r="J5259" s="51" t="s">
        <v>461</v>
      </c>
      <c r="K5259" s="51">
        <v>-4.7320000000000002</v>
      </c>
      <c r="L5259" s="51">
        <v>-2.5070000000000001</v>
      </c>
      <c r="M5259" s="51">
        <v>-2.0779999999999998</v>
      </c>
      <c r="N5259" s="51">
        <v>-1.86</v>
      </c>
      <c r="O5259" s="51">
        <v>-1.83</v>
      </c>
      <c r="P5259" s="51">
        <v>-0.94699999999999995</v>
      </c>
      <c r="Q5259" s="51">
        <v>-1.2689999999999999</v>
      </c>
      <c r="R5259" s="51">
        <v>-1.536</v>
      </c>
      <c r="S5259" s="51">
        <v>-5.1050000000000004</v>
      </c>
      <c r="T5259" s="51">
        <v>-3.81</v>
      </c>
      <c r="U5259" s="51">
        <v>2019</v>
      </c>
    </row>
    <row r="5260" spans="1:21" ht="15.5">
      <c r="A5260" s="51">
        <v>686</v>
      </c>
      <c r="B5260" s="51" t="s">
        <v>1381</v>
      </c>
      <c r="C5260" s="51" t="s">
        <v>462</v>
      </c>
      <c r="D5260" s="51" t="str">
        <f t="shared" si="82"/>
        <v>GGXWDNMorocco</v>
      </c>
      <c r="E5260" s="51" t="s">
        <v>312</v>
      </c>
      <c r="F5260" s="51" t="s">
        <v>463</v>
      </c>
      <c r="G5260" s="51" t="s">
        <v>464</v>
      </c>
      <c r="H5260" s="51" t="s">
        <v>342</v>
      </c>
      <c r="I5260" s="51" t="s">
        <v>343</v>
      </c>
      <c r="J5260" s="51" t="s">
        <v>1387</v>
      </c>
      <c r="K5260" s="51">
        <v>474.87599999999998</v>
      </c>
      <c r="L5260" s="51">
        <v>549.67399999999998</v>
      </c>
      <c r="M5260" s="51">
        <v>581.48800000000006</v>
      </c>
      <c r="N5260" s="51">
        <v>623.25099999999998</v>
      </c>
      <c r="O5260" s="51">
        <v>652.43600000000004</v>
      </c>
      <c r="P5260" s="51">
        <v>688.41700000000003</v>
      </c>
      <c r="Q5260" s="51">
        <v>719.81200000000001</v>
      </c>
      <c r="R5260" s="51">
        <v>746.81</v>
      </c>
      <c r="S5260" s="51">
        <v>813.86199999999997</v>
      </c>
      <c r="T5260" s="51">
        <v>866.673</v>
      </c>
      <c r="U5260" s="51">
        <v>2019</v>
      </c>
    </row>
    <row r="5261" spans="1:21" ht="15.5">
      <c r="A5261" s="51">
        <v>686</v>
      </c>
      <c r="B5261" s="51" t="s">
        <v>1381</v>
      </c>
      <c r="C5261" s="51" t="s">
        <v>465</v>
      </c>
      <c r="D5261" s="51" t="str">
        <f t="shared" si="82"/>
        <v>GGXWDN_NGDPMorocco</v>
      </c>
      <c r="E5261" s="51" t="s">
        <v>312</v>
      </c>
      <c r="F5261" s="51" t="s">
        <v>463</v>
      </c>
      <c r="G5261" s="51" t="s">
        <v>464</v>
      </c>
      <c r="H5261" s="51" t="s">
        <v>392</v>
      </c>
      <c r="I5261" s="51"/>
      <c r="J5261" s="51" t="s">
        <v>487</v>
      </c>
      <c r="K5261" s="51">
        <v>56.006999999999998</v>
      </c>
      <c r="L5261" s="51">
        <v>61.216000000000001</v>
      </c>
      <c r="M5261" s="51">
        <v>62.838000000000001</v>
      </c>
      <c r="N5261" s="51">
        <v>63.085000000000001</v>
      </c>
      <c r="O5261" s="51">
        <v>64.391999999999996</v>
      </c>
      <c r="P5261" s="51">
        <v>64.759</v>
      </c>
      <c r="Q5261" s="51">
        <v>64.938000000000002</v>
      </c>
      <c r="R5261" s="51">
        <v>64.873999999999995</v>
      </c>
      <c r="S5261" s="51">
        <v>75.391999999999996</v>
      </c>
      <c r="T5261" s="51">
        <v>76.459000000000003</v>
      </c>
      <c r="U5261" s="51">
        <v>2019</v>
      </c>
    </row>
    <row r="5262" spans="1:21" ht="15.5">
      <c r="A5262" s="51">
        <v>686</v>
      </c>
      <c r="B5262" s="51" t="s">
        <v>1381</v>
      </c>
      <c r="C5262" s="51" t="s">
        <v>466</v>
      </c>
      <c r="D5262" s="51" t="str">
        <f t="shared" si="82"/>
        <v>GGXWDGMorocco</v>
      </c>
      <c r="E5262" s="51" t="s">
        <v>312</v>
      </c>
      <c r="F5262" s="51" t="s">
        <v>467</v>
      </c>
      <c r="G5262" s="51" t="s">
        <v>468</v>
      </c>
      <c r="H5262" s="51" t="s">
        <v>342</v>
      </c>
      <c r="I5262" s="51" t="s">
        <v>343</v>
      </c>
      <c r="J5262" s="51" t="s">
        <v>1387</v>
      </c>
      <c r="K5262" s="51">
        <v>479.32600000000002</v>
      </c>
      <c r="L5262" s="51">
        <v>554.26199999999994</v>
      </c>
      <c r="M5262" s="51">
        <v>586.12599999999998</v>
      </c>
      <c r="N5262" s="51">
        <v>629.20399999999995</v>
      </c>
      <c r="O5262" s="51">
        <v>657.37599999999998</v>
      </c>
      <c r="P5262" s="51">
        <v>692.3</v>
      </c>
      <c r="Q5262" s="51">
        <v>722.69299999999998</v>
      </c>
      <c r="R5262" s="51">
        <v>750.12</v>
      </c>
      <c r="S5262" s="51">
        <v>821.2</v>
      </c>
      <c r="T5262" s="51">
        <v>874.37900000000002</v>
      </c>
      <c r="U5262" s="51">
        <v>2019</v>
      </c>
    </row>
    <row r="5263" spans="1:21" ht="15.5">
      <c r="A5263" s="51">
        <v>686</v>
      </c>
      <c r="B5263" s="51" t="s">
        <v>1381</v>
      </c>
      <c r="C5263" s="51" t="s">
        <v>469</v>
      </c>
      <c r="D5263" s="51" t="str">
        <f t="shared" si="82"/>
        <v>GGXWDG_NGDPMorocco</v>
      </c>
      <c r="E5263" s="51" t="s">
        <v>312</v>
      </c>
      <c r="F5263" s="51" t="s">
        <v>467</v>
      </c>
      <c r="G5263" s="51" t="s">
        <v>468</v>
      </c>
      <c r="H5263" s="51" t="s">
        <v>392</v>
      </c>
      <c r="I5263" s="51"/>
      <c r="J5263" s="51" t="s">
        <v>470</v>
      </c>
      <c r="K5263" s="51">
        <v>56.531999999999996</v>
      </c>
      <c r="L5263" s="51">
        <v>61.726999999999997</v>
      </c>
      <c r="M5263" s="51">
        <v>63.338999999999999</v>
      </c>
      <c r="N5263" s="51">
        <v>63.688000000000002</v>
      </c>
      <c r="O5263" s="51">
        <v>64.879000000000005</v>
      </c>
      <c r="P5263" s="51">
        <v>65.123999999999995</v>
      </c>
      <c r="Q5263" s="51">
        <v>65.197999999999993</v>
      </c>
      <c r="R5263" s="51">
        <v>65.162000000000006</v>
      </c>
      <c r="S5263" s="51">
        <v>76.072000000000003</v>
      </c>
      <c r="T5263" s="51">
        <v>77.138000000000005</v>
      </c>
      <c r="U5263" s="51">
        <v>2019</v>
      </c>
    </row>
    <row r="5264" spans="1:21" ht="15.5">
      <c r="A5264" s="51">
        <v>686</v>
      </c>
      <c r="B5264" s="51" t="s">
        <v>1381</v>
      </c>
      <c r="C5264" s="51" t="s">
        <v>471</v>
      </c>
      <c r="D5264" s="51" t="str">
        <f t="shared" si="82"/>
        <v>NGDP_FYMorocco</v>
      </c>
      <c r="E5264" s="51" t="s">
        <v>312</v>
      </c>
      <c r="F5264" s="51" t="s">
        <v>472</v>
      </c>
      <c r="G5264" s="51" t="s">
        <v>473</v>
      </c>
      <c r="H5264" s="51" t="s">
        <v>342</v>
      </c>
      <c r="I5264" s="51" t="s">
        <v>343</v>
      </c>
      <c r="J5264" s="51" t="s">
        <v>1387</v>
      </c>
      <c r="K5264" s="51">
        <v>847.88099999999997</v>
      </c>
      <c r="L5264" s="51">
        <v>897.923</v>
      </c>
      <c r="M5264" s="51">
        <v>925.37599999999998</v>
      </c>
      <c r="N5264" s="51">
        <v>987.95</v>
      </c>
      <c r="O5264" s="51">
        <v>1013.23</v>
      </c>
      <c r="P5264" s="51">
        <v>1063.05</v>
      </c>
      <c r="Q5264" s="51">
        <v>1108.46</v>
      </c>
      <c r="R5264" s="51">
        <v>1151.17</v>
      </c>
      <c r="S5264" s="51">
        <v>1079.5</v>
      </c>
      <c r="T5264" s="51">
        <v>1133.52</v>
      </c>
      <c r="U5264" s="51">
        <v>2019</v>
      </c>
    </row>
    <row r="5265" spans="1:21" ht="15.5">
      <c r="A5265" s="51">
        <v>686</v>
      </c>
      <c r="B5265" s="51" t="s">
        <v>1381</v>
      </c>
      <c r="C5265" s="51" t="s">
        <v>474</v>
      </c>
      <c r="D5265" s="51" t="str">
        <f t="shared" si="82"/>
        <v>BCAMorocco</v>
      </c>
      <c r="E5265" s="51" t="s">
        <v>312</v>
      </c>
      <c r="F5265" s="51" t="s">
        <v>475</v>
      </c>
      <c r="G5265" s="51" t="s">
        <v>476</v>
      </c>
      <c r="H5265" s="51" t="s">
        <v>352</v>
      </c>
      <c r="I5265" s="51" t="s">
        <v>343</v>
      </c>
      <c r="J5265" s="51" t="s">
        <v>1388</v>
      </c>
      <c r="K5265" s="51">
        <v>-9.1679999999999993</v>
      </c>
      <c r="L5265" s="51">
        <v>-8.1329999999999991</v>
      </c>
      <c r="M5265" s="51">
        <v>-6.5209999999999999</v>
      </c>
      <c r="N5265" s="51">
        <v>-2.165</v>
      </c>
      <c r="O5265" s="51">
        <v>-4.1849999999999996</v>
      </c>
      <c r="P5265" s="51">
        <v>-3.75</v>
      </c>
      <c r="Q5265" s="51">
        <v>-6.2190000000000003</v>
      </c>
      <c r="R5265" s="51">
        <v>-4.92</v>
      </c>
      <c r="S5265" s="51">
        <v>-2.5030000000000001</v>
      </c>
      <c r="T5265" s="51">
        <v>-4.7080000000000002</v>
      </c>
      <c r="U5265" s="51">
        <v>2019</v>
      </c>
    </row>
    <row r="5266" spans="1:21" ht="15.5">
      <c r="A5266" s="51">
        <v>686</v>
      </c>
      <c r="B5266" s="51" t="s">
        <v>1381</v>
      </c>
      <c r="C5266" s="51" t="s">
        <v>478</v>
      </c>
      <c r="D5266" s="51" t="str">
        <f t="shared" si="82"/>
        <v>BCA_NGDPDMorocco</v>
      </c>
      <c r="E5266" s="51" t="s">
        <v>312</v>
      </c>
      <c r="F5266" s="51" t="s">
        <v>475</v>
      </c>
      <c r="G5266" s="51" t="s">
        <v>476</v>
      </c>
      <c r="H5266" s="51" t="s">
        <v>392</v>
      </c>
      <c r="I5266" s="51"/>
      <c r="J5266" s="51" t="s">
        <v>479</v>
      </c>
      <c r="K5266" s="51">
        <v>-9.33</v>
      </c>
      <c r="L5266" s="51">
        <v>-7.6139999999999999</v>
      </c>
      <c r="M5266" s="51">
        <v>-5.923</v>
      </c>
      <c r="N5266" s="51">
        <v>-2.14</v>
      </c>
      <c r="O5266" s="51">
        <v>-4.05</v>
      </c>
      <c r="P5266" s="51">
        <v>-3.419</v>
      </c>
      <c r="Q5266" s="51">
        <v>-5.266</v>
      </c>
      <c r="R5266" s="51">
        <v>-4.1100000000000003</v>
      </c>
      <c r="S5266" s="51">
        <v>-2.2050000000000001</v>
      </c>
      <c r="T5266" s="51">
        <v>-3.7970000000000002</v>
      </c>
      <c r="U5266" s="51">
        <v>2019</v>
      </c>
    </row>
    <row r="5267" spans="1:21" ht="15.5">
      <c r="A5267" s="51">
        <v>688</v>
      </c>
      <c r="B5267" s="51" t="s">
        <v>1389</v>
      </c>
      <c r="C5267" s="51" t="s">
        <v>338</v>
      </c>
      <c r="D5267" s="51" t="str">
        <f t="shared" si="82"/>
        <v>NGDP_RMozambique</v>
      </c>
      <c r="E5267" s="51" t="s">
        <v>264</v>
      </c>
      <c r="F5267" s="51" t="s">
        <v>340</v>
      </c>
      <c r="G5267" s="51" t="s">
        <v>341</v>
      </c>
      <c r="H5267" s="51" t="s">
        <v>342</v>
      </c>
      <c r="I5267" s="51" t="s">
        <v>343</v>
      </c>
      <c r="J5267" s="51" t="s">
        <v>1390</v>
      </c>
      <c r="K5267" s="51">
        <v>483.51299999999998</v>
      </c>
      <c r="L5267" s="51">
        <v>517.18299999999999</v>
      </c>
      <c r="M5267" s="51">
        <v>555.447</v>
      </c>
      <c r="N5267" s="51">
        <v>592.79200000000003</v>
      </c>
      <c r="O5267" s="51">
        <v>615.46100000000001</v>
      </c>
      <c r="P5267" s="51">
        <v>638.48800000000006</v>
      </c>
      <c r="Q5267" s="51">
        <v>660.476</v>
      </c>
      <c r="R5267" s="51">
        <v>675.55899999999997</v>
      </c>
      <c r="S5267" s="51">
        <v>672.18100000000004</v>
      </c>
      <c r="T5267" s="51">
        <v>686.29700000000003</v>
      </c>
      <c r="U5267" s="51">
        <v>2019</v>
      </c>
    </row>
    <row r="5268" spans="1:21" ht="15.5">
      <c r="A5268" s="51">
        <v>688</v>
      </c>
      <c r="B5268" s="51" t="s">
        <v>1389</v>
      </c>
      <c r="C5268" s="51" t="s">
        <v>345</v>
      </c>
      <c r="D5268" s="51" t="str">
        <f t="shared" si="82"/>
        <v>NGDP_RPCHMozambique</v>
      </c>
      <c r="E5268" s="51" t="s">
        <v>264</v>
      </c>
      <c r="F5268" s="51" t="s">
        <v>340</v>
      </c>
      <c r="G5268" s="51" t="s">
        <v>346</v>
      </c>
      <c r="H5268" s="51" t="s">
        <v>347</v>
      </c>
      <c r="I5268" s="51"/>
      <c r="J5268" s="51" t="s">
        <v>348</v>
      </c>
      <c r="K5268" s="51">
        <v>7.258</v>
      </c>
      <c r="L5268" s="51">
        <v>6.9640000000000004</v>
      </c>
      <c r="M5268" s="51">
        <v>7.399</v>
      </c>
      <c r="N5268" s="51">
        <v>6.7229999999999999</v>
      </c>
      <c r="O5268" s="51">
        <v>3.8239999999999998</v>
      </c>
      <c r="P5268" s="51">
        <v>3.7410000000000001</v>
      </c>
      <c r="Q5268" s="51">
        <v>3.444</v>
      </c>
      <c r="R5268" s="51">
        <v>2.2839999999999998</v>
      </c>
      <c r="S5268" s="51">
        <v>-0.5</v>
      </c>
      <c r="T5268" s="51">
        <v>2.1</v>
      </c>
      <c r="U5268" s="51">
        <v>2019</v>
      </c>
    </row>
    <row r="5269" spans="1:21" ht="15.5">
      <c r="A5269" s="51">
        <v>688</v>
      </c>
      <c r="B5269" s="51" t="s">
        <v>1389</v>
      </c>
      <c r="C5269" s="51" t="s">
        <v>349</v>
      </c>
      <c r="D5269" s="51" t="str">
        <f t="shared" si="82"/>
        <v>NGDPMozambique</v>
      </c>
      <c r="E5269" s="51" t="s">
        <v>264</v>
      </c>
      <c r="F5269" s="51" t="s">
        <v>155</v>
      </c>
      <c r="G5269" s="51" t="s">
        <v>350</v>
      </c>
      <c r="H5269" s="51" t="s">
        <v>342</v>
      </c>
      <c r="I5269" s="51" t="s">
        <v>343</v>
      </c>
      <c r="J5269" s="51" t="s">
        <v>1390</v>
      </c>
      <c r="K5269" s="51">
        <v>463.92099999999999</v>
      </c>
      <c r="L5269" s="51">
        <v>510.99700000000001</v>
      </c>
      <c r="M5269" s="51">
        <v>555.447</v>
      </c>
      <c r="N5269" s="51">
        <v>637.76</v>
      </c>
      <c r="O5269" s="51">
        <v>752.702</v>
      </c>
      <c r="P5269" s="51">
        <v>840.52599999999995</v>
      </c>
      <c r="Q5269" s="51">
        <v>895.56700000000001</v>
      </c>
      <c r="R5269" s="51">
        <v>956.78599999999994</v>
      </c>
      <c r="S5269" s="51">
        <v>988.178</v>
      </c>
      <c r="T5269" s="51">
        <v>1065.6099999999999</v>
      </c>
      <c r="U5269" s="51">
        <v>2019</v>
      </c>
    </row>
    <row r="5270" spans="1:21" ht="15.5">
      <c r="A5270" s="51">
        <v>688</v>
      </c>
      <c r="B5270" s="51" t="s">
        <v>1389</v>
      </c>
      <c r="C5270" s="51" t="s">
        <v>157</v>
      </c>
      <c r="D5270" s="51" t="str">
        <f t="shared" si="82"/>
        <v>NGDPDMozambique</v>
      </c>
      <c r="E5270" s="51" t="s">
        <v>264</v>
      </c>
      <c r="F5270" s="51" t="s">
        <v>155</v>
      </c>
      <c r="G5270" s="51" t="s">
        <v>351</v>
      </c>
      <c r="H5270" s="51" t="s">
        <v>352</v>
      </c>
      <c r="I5270" s="51" t="s">
        <v>343</v>
      </c>
      <c r="J5270" s="51" t="s">
        <v>353</v>
      </c>
      <c r="K5270" s="51">
        <v>16.257000000000001</v>
      </c>
      <c r="L5270" s="51">
        <v>16.968</v>
      </c>
      <c r="M5270" s="51">
        <v>17.623000000000001</v>
      </c>
      <c r="N5270" s="51">
        <v>15.951000000000001</v>
      </c>
      <c r="O5270" s="51">
        <v>11.936999999999999</v>
      </c>
      <c r="P5270" s="51">
        <v>13.15</v>
      </c>
      <c r="Q5270" s="51">
        <v>14.71</v>
      </c>
      <c r="R5270" s="51">
        <v>15.195</v>
      </c>
      <c r="S5270" s="51">
        <v>14.385</v>
      </c>
      <c r="T5270" s="51">
        <v>13.957000000000001</v>
      </c>
      <c r="U5270" s="51">
        <v>2019</v>
      </c>
    </row>
    <row r="5271" spans="1:21" ht="15.5">
      <c r="A5271" s="51">
        <v>688</v>
      </c>
      <c r="B5271" s="51" t="s">
        <v>1389</v>
      </c>
      <c r="C5271" s="51" t="s">
        <v>354</v>
      </c>
      <c r="D5271" s="51" t="str">
        <f t="shared" si="82"/>
        <v>PPPGDPMozambique</v>
      </c>
      <c r="E5271" s="51" t="s">
        <v>264</v>
      </c>
      <c r="F5271" s="51" t="s">
        <v>155</v>
      </c>
      <c r="G5271" s="51" t="s">
        <v>355</v>
      </c>
      <c r="H5271" s="51" t="s">
        <v>356</v>
      </c>
      <c r="I5271" s="51" t="s">
        <v>343</v>
      </c>
      <c r="J5271" s="51" t="s">
        <v>353</v>
      </c>
      <c r="K5271" s="51">
        <v>25.745999999999999</v>
      </c>
      <c r="L5271" s="51">
        <v>27.733000000000001</v>
      </c>
      <c r="M5271" s="51">
        <v>29.940999999999999</v>
      </c>
      <c r="N5271" s="51">
        <v>34.917999999999999</v>
      </c>
      <c r="O5271" s="51">
        <v>37.951000000000001</v>
      </c>
      <c r="P5271" s="51">
        <v>36.776000000000003</v>
      </c>
      <c r="Q5271" s="51">
        <v>38.954999999999998</v>
      </c>
      <c r="R5271" s="51">
        <v>40.555999999999997</v>
      </c>
      <c r="S5271" s="51">
        <v>40.843000000000004</v>
      </c>
      <c r="T5271" s="51">
        <v>42.46</v>
      </c>
      <c r="U5271" s="51">
        <v>2019</v>
      </c>
    </row>
    <row r="5272" spans="1:21" ht="15.5">
      <c r="A5272" s="51">
        <v>688</v>
      </c>
      <c r="B5272" s="51" t="s">
        <v>1389</v>
      </c>
      <c r="C5272" s="51" t="s">
        <v>357</v>
      </c>
      <c r="D5272" s="51" t="str">
        <f t="shared" si="82"/>
        <v>NGDP_DMozambique</v>
      </c>
      <c r="E5272" s="51" t="s">
        <v>264</v>
      </c>
      <c r="F5272" s="51" t="s">
        <v>358</v>
      </c>
      <c r="G5272" s="51" t="s">
        <v>359</v>
      </c>
      <c r="H5272" s="51" t="s">
        <v>360</v>
      </c>
      <c r="I5272" s="51"/>
      <c r="J5272" s="51" t="s">
        <v>361</v>
      </c>
      <c r="K5272" s="51">
        <v>95.947999999999993</v>
      </c>
      <c r="L5272" s="51">
        <v>98.804000000000002</v>
      </c>
      <c r="M5272" s="51">
        <v>100</v>
      </c>
      <c r="N5272" s="51">
        <v>107.586</v>
      </c>
      <c r="O5272" s="51">
        <v>122.29900000000001</v>
      </c>
      <c r="P5272" s="51">
        <v>131.643</v>
      </c>
      <c r="Q5272" s="51">
        <v>135.59399999999999</v>
      </c>
      <c r="R5272" s="51">
        <v>141.62899999999999</v>
      </c>
      <c r="S5272" s="51">
        <v>147.011</v>
      </c>
      <c r="T5272" s="51">
        <v>155.27000000000001</v>
      </c>
      <c r="U5272" s="51">
        <v>2019</v>
      </c>
    </row>
    <row r="5273" spans="1:21" ht="15.5">
      <c r="A5273" s="51">
        <v>688</v>
      </c>
      <c r="B5273" s="51" t="s">
        <v>1389</v>
      </c>
      <c r="C5273" s="51" t="s">
        <v>362</v>
      </c>
      <c r="D5273" s="51" t="str">
        <f t="shared" si="82"/>
        <v>NGDPRPCMozambique</v>
      </c>
      <c r="E5273" s="51" t="s">
        <v>264</v>
      </c>
      <c r="F5273" s="51" t="s">
        <v>363</v>
      </c>
      <c r="G5273" s="51" t="s">
        <v>364</v>
      </c>
      <c r="H5273" s="51" t="s">
        <v>342</v>
      </c>
      <c r="I5273" s="51" t="s">
        <v>333</v>
      </c>
      <c r="J5273" s="51" t="s">
        <v>365</v>
      </c>
      <c r="K5273" s="51">
        <v>18789.68</v>
      </c>
      <c r="L5273" s="51">
        <v>19540.560000000001</v>
      </c>
      <c r="M5273" s="51">
        <v>20408.650000000001</v>
      </c>
      <c r="N5273" s="51">
        <v>21187.88</v>
      </c>
      <c r="O5273" s="51">
        <v>21406.33</v>
      </c>
      <c r="P5273" s="51">
        <v>21615.87</v>
      </c>
      <c r="Q5273" s="51">
        <v>21769.87</v>
      </c>
      <c r="R5273" s="51">
        <v>21682.55</v>
      </c>
      <c r="S5273" s="51">
        <v>21010.25</v>
      </c>
      <c r="T5273" s="51">
        <v>20893.07</v>
      </c>
      <c r="U5273" s="51">
        <v>2015</v>
      </c>
    </row>
    <row r="5274" spans="1:21" ht="15.5">
      <c r="A5274" s="51">
        <v>688</v>
      </c>
      <c r="B5274" s="51" t="s">
        <v>1389</v>
      </c>
      <c r="C5274" s="51" t="s">
        <v>366</v>
      </c>
      <c r="D5274" s="51" t="str">
        <f t="shared" si="82"/>
        <v>NGDPRPPPPCMozambique</v>
      </c>
      <c r="E5274" s="51" t="s">
        <v>264</v>
      </c>
      <c r="F5274" s="51" t="s">
        <v>363</v>
      </c>
      <c r="G5274" s="51" t="s">
        <v>367</v>
      </c>
      <c r="H5274" s="51" t="s">
        <v>368</v>
      </c>
      <c r="I5274" s="51" t="s">
        <v>333</v>
      </c>
      <c r="J5274" s="51" t="s">
        <v>365</v>
      </c>
      <c r="K5274" s="51">
        <v>1082.25</v>
      </c>
      <c r="L5274" s="51">
        <v>1125.5</v>
      </c>
      <c r="M5274" s="51">
        <v>1175.5</v>
      </c>
      <c r="N5274" s="51">
        <v>1220.3800000000001</v>
      </c>
      <c r="O5274" s="51">
        <v>1232.96</v>
      </c>
      <c r="P5274" s="51">
        <v>1245.03</v>
      </c>
      <c r="Q5274" s="51">
        <v>1253.9000000000001</v>
      </c>
      <c r="R5274" s="51">
        <v>1248.8699999999999</v>
      </c>
      <c r="S5274" s="51">
        <v>1210.1500000000001</v>
      </c>
      <c r="T5274" s="51">
        <v>1203.4000000000001</v>
      </c>
      <c r="U5274" s="51">
        <v>2015</v>
      </c>
    </row>
    <row r="5275" spans="1:21" ht="15.5">
      <c r="A5275" s="51">
        <v>688</v>
      </c>
      <c r="B5275" s="51" t="s">
        <v>1389</v>
      </c>
      <c r="C5275" s="51" t="s">
        <v>369</v>
      </c>
      <c r="D5275" s="51" t="str">
        <f t="shared" si="82"/>
        <v>NGDPPCMozambique</v>
      </c>
      <c r="E5275" s="51" t="s">
        <v>264</v>
      </c>
      <c r="F5275" s="51" t="s">
        <v>370</v>
      </c>
      <c r="G5275" s="51" t="s">
        <v>371</v>
      </c>
      <c r="H5275" s="51" t="s">
        <v>342</v>
      </c>
      <c r="I5275" s="51" t="s">
        <v>333</v>
      </c>
      <c r="J5275" s="51" t="s">
        <v>372</v>
      </c>
      <c r="K5275" s="51">
        <v>18028.32</v>
      </c>
      <c r="L5275" s="51">
        <v>19306.8</v>
      </c>
      <c r="M5275" s="51">
        <v>20408.64</v>
      </c>
      <c r="N5275" s="51">
        <v>22795.15</v>
      </c>
      <c r="O5275" s="51">
        <v>26179.69</v>
      </c>
      <c r="P5275" s="51">
        <v>28455.84</v>
      </c>
      <c r="Q5275" s="51">
        <v>29518.68</v>
      </c>
      <c r="R5275" s="51">
        <v>30708.76</v>
      </c>
      <c r="S5275" s="51">
        <v>30887.32</v>
      </c>
      <c r="T5275" s="51">
        <v>32440.639999999999</v>
      </c>
      <c r="U5275" s="51">
        <v>2015</v>
      </c>
    </row>
    <row r="5276" spans="1:21" ht="15.5">
      <c r="A5276" s="51">
        <v>688</v>
      </c>
      <c r="B5276" s="51" t="s">
        <v>1389</v>
      </c>
      <c r="C5276" s="51" t="s">
        <v>373</v>
      </c>
      <c r="D5276" s="51" t="str">
        <f t="shared" si="82"/>
        <v>NGDPDPCMozambique</v>
      </c>
      <c r="E5276" s="51" t="s">
        <v>264</v>
      </c>
      <c r="F5276" s="51" t="s">
        <v>370</v>
      </c>
      <c r="G5276" s="51" t="s">
        <v>374</v>
      </c>
      <c r="H5276" s="51" t="s">
        <v>352</v>
      </c>
      <c r="I5276" s="51" t="s">
        <v>333</v>
      </c>
      <c r="J5276" s="51" t="s">
        <v>372</v>
      </c>
      <c r="K5276" s="51">
        <v>631.76</v>
      </c>
      <c r="L5276" s="51">
        <v>641.08500000000004</v>
      </c>
      <c r="M5276" s="51">
        <v>647.49900000000002</v>
      </c>
      <c r="N5276" s="51">
        <v>570.12900000000002</v>
      </c>
      <c r="O5276" s="51">
        <v>415.18</v>
      </c>
      <c r="P5276" s="51">
        <v>445.19200000000001</v>
      </c>
      <c r="Q5276" s="51">
        <v>484.87</v>
      </c>
      <c r="R5276" s="51">
        <v>487.68700000000001</v>
      </c>
      <c r="S5276" s="51">
        <v>449.63</v>
      </c>
      <c r="T5276" s="51">
        <v>424.911</v>
      </c>
      <c r="U5276" s="51">
        <v>2015</v>
      </c>
    </row>
    <row r="5277" spans="1:21" ht="15.5">
      <c r="A5277" s="51">
        <v>688</v>
      </c>
      <c r="B5277" s="51" t="s">
        <v>1389</v>
      </c>
      <c r="C5277" s="51" t="s">
        <v>375</v>
      </c>
      <c r="D5277" s="51" t="str">
        <f t="shared" si="82"/>
        <v>PPPPCMozambique</v>
      </c>
      <c r="E5277" s="51" t="s">
        <v>264</v>
      </c>
      <c r="F5277" s="51" t="s">
        <v>370</v>
      </c>
      <c r="G5277" s="51" t="s">
        <v>376</v>
      </c>
      <c r="H5277" s="51" t="s">
        <v>356</v>
      </c>
      <c r="I5277" s="51" t="s">
        <v>333</v>
      </c>
      <c r="J5277" s="51" t="s">
        <v>372</v>
      </c>
      <c r="K5277" s="51">
        <v>1000.5</v>
      </c>
      <c r="L5277" s="51">
        <v>1047.83</v>
      </c>
      <c r="M5277" s="51">
        <v>1100.1300000000001</v>
      </c>
      <c r="N5277" s="51">
        <v>1248.08</v>
      </c>
      <c r="O5277" s="51">
        <v>1319.97</v>
      </c>
      <c r="P5277" s="51">
        <v>1245.03</v>
      </c>
      <c r="Q5277" s="51">
        <v>1284.01</v>
      </c>
      <c r="R5277" s="51">
        <v>1301.69</v>
      </c>
      <c r="S5277" s="51">
        <v>1276.6199999999999</v>
      </c>
      <c r="T5277" s="51">
        <v>1292.6300000000001</v>
      </c>
      <c r="U5277" s="51">
        <v>2015</v>
      </c>
    </row>
    <row r="5278" spans="1:21" ht="15.5">
      <c r="A5278" s="51">
        <v>688</v>
      </c>
      <c r="B5278" s="51" t="s">
        <v>1389</v>
      </c>
      <c r="C5278" s="51" t="s">
        <v>377</v>
      </c>
      <c r="D5278" s="51" t="str">
        <f t="shared" si="82"/>
        <v>NGAP_NPGDPMozambique</v>
      </c>
      <c r="E5278" s="51" t="s">
        <v>264</v>
      </c>
      <c r="F5278" s="51" t="s">
        <v>378</v>
      </c>
      <c r="G5278" s="51" t="s">
        <v>379</v>
      </c>
      <c r="H5278" s="51" t="s">
        <v>380</v>
      </c>
      <c r="I5278" s="51"/>
      <c r="J5278" s="51"/>
      <c r="K5278" s="51"/>
      <c r="L5278" s="51"/>
      <c r="M5278" s="51"/>
      <c r="N5278" s="51"/>
      <c r="O5278" s="51"/>
      <c r="P5278" s="51"/>
      <c r="Q5278" s="51"/>
      <c r="R5278" s="51"/>
      <c r="S5278" s="51"/>
      <c r="T5278" s="51"/>
      <c r="U5278" s="51"/>
    </row>
    <row r="5279" spans="1:21" ht="15.5">
      <c r="A5279" s="51">
        <v>688</v>
      </c>
      <c r="B5279" s="51" t="s">
        <v>1389</v>
      </c>
      <c r="C5279" s="51" t="s">
        <v>381</v>
      </c>
      <c r="D5279" s="51" t="str">
        <f t="shared" si="82"/>
        <v>PPPSHMozambique</v>
      </c>
      <c r="E5279" s="51" t="s">
        <v>264</v>
      </c>
      <c r="F5279" s="51" t="s">
        <v>382</v>
      </c>
      <c r="G5279" s="51" t="s">
        <v>383</v>
      </c>
      <c r="H5279" s="51" t="s">
        <v>384</v>
      </c>
      <c r="I5279" s="51"/>
      <c r="J5279" s="51" t="s">
        <v>353</v>
      </c>
      <c r="K5279" s="51">
        <v>2.5999999999999999E-2</v>
      </c>
      <c r="L5279" s="51">
        <v>2.5999999999999999E-2</v>
      </c>
      <c r="M5279" s="51">
        <v>2.7E-2</v>
      </c>
      <c r="N5279" s="51">
        <v>3.1E-2</v>
      </c>
      <c r="O5279" s="51">
        <v>3.3000000000000002E-2</v>
      </c>
      <c r="P5279" s="51">
        <v>0.03</v>
      </c>
      <c r="Q5279" s="51">
        <v>0.03</v>
      </c>
      <c r="R5279" s="51">
        <v>0.03</v>
      </c>
      <c r="S5279" s="51">
        <v>3.1E-2</v>
      </c>
      <c r="T5279" s="51">
        <v>0.03</v>
      </c>
      <c r="U5279" s="51">
        <v>2019</v>
      </c>
    </row>
    <row r="5280" spans="1:21" ht="15.5">
      <c r="A5280" s="51">
        <v>688</v>
      </c>
      <c r="B5280" s="51" t="s">
        <v>1389</v>
      </c>
      <c r="C5280" s="51" t="s">
        <v>385</v>
      </c>
      <c r="D5280" s="51" t="str">
        <f t="shared" si="82"/>
        <v>PPPEXMozambique</v>
      </c>
      <c r="E5280" s="51" t="s">
        <v>264</v>
      </c>
      <c r="F5280" s="51" t="s">
        <v>386</v>
      </c>
      <c r="G5280" s="51" t="s">
        <v>387</v>
      </c>
      <c r="H5280" s="51" t="s">
        <v>388</v>
      </c>
      <c r="I5280" s="51"/>
      <c r="J5280" s="51" t="s">
        <v>353</v>
      </c>
      <c r="K5280" s="51">
        <v>18.018999999999998</v>
      </c>
      <c r="L5280" s="51">
        <v>18.425999999999998</v>
      </c>
      <c r="M5280" s="51">
        <v>18.550999999999998</v>
      </c>
      <c r="N5280" s="51">
        <v>18.263999999999999</v>
      </c>
      <c r="O5280" s="51">
        <v>19.834</v>
      </c>
      <c r="P5280" s="51">
        <v>22.856000000000002</v>
      </c>
      <c r="Q5280" s="51">
        <v>22.99</v>
      </c>
      <c r="R5280" s="51">
        <v>23.591999999999999</v>
      </c>
      <c r="S5280" s="51">
        <v>24.195</v>
      </c>
      <c r="T5280" s="51">
        <v>25.097000000000001</v>
      </c>
      <c r="U5280" s="51">
        <v>2019</v>
      </c>
    </row>
    <row r="5281" spans="1:21" ht="15.5">
      <c r="A5281" s="51">
        <v>688</v>
      </c>
      <c r="B5281" s="51" t="s">
        <v>1389</v>
      </c>
      <c r="C5281" s="51" t="s">
        <v>389</v>
      </c>
      <c r="D5281" s="51" t="str">
        <f t="shared" si="82"/>
        <v>NID_NGDPMozambique</v>
      </c>
      <c r="E5281" s="51" t="s">
        <v>264</v>
      </c>
      <c r="F5281" s="51" t="s">
        <v>390</v>
      </c>
      <c r="G5281" s="51" t="s">
        <v>391</v>
      </c>
      <c r="H5281" s="51" t="s">
        <v>392</v>
      </c>
      <c r="I5281" s="51"/>
      <c r="J5281" s="51" t="s">
        <v>1390</v>
      </c>
      <c r="K5281" s="51">
        <v>49.529000000000003</v>
      </c>
      <c r="L5281" s="51">
        <v>53.988</v>
      </c>
      <c r="M5281" s="51">
        <v>52.854999999999997</v>
      </c>
      <c r="N5281" s="51">
        <v>41.249000000000002</v>
      </c>
      <c r="O5281" s="51">
        <v>46.601999999999997</v>
      </c>
      <c r="P5281" s="51">
        <v>33.186</v>
      </c>
      <c r="Q5281" s="51">
        <v>50.048000000000002</v>
      </c>
      <c r="R5281" s="51">
        <v>42.253</v>
      </c>
      <c r="S5281" s="51">
        <v>66.569999999999993</v>
      </c>
      <c r="T5281" s="51">
        <v>73.004999999999995</v>
      </c>
      <c r="U5281" s="51">
        <v>2019</v>
      </c>
    </row>
    <row r="5282" spans="1:21" ht="15.5">
      <c r="A5282" s="51">
        <v>688</v>
      </c>
      <c r="B5282" s="51" t="s">
        <v>1389</v>
      </c>
      <c r="C5282" s="51" t="s">
        <v>393</v>
      </c>
      <c r="D5282" s="51" t="str">
        <f t="shared" si="82"/>
        <v>NGSD_NGDPMozambique</v>
      </c>
      <c r="E5282" s="51" t="s">
        <v>264</v>
      </c>
      <c r="F5282" s="51" t="s">
        <v>394</v>
      </c>
      <c r="G5282" s="51" t="s">
        <v>395</v>
      </c>
      <c r="H5282" s="51" t="s">
        <v>392</v>
      </c>
      <c r="I5282" s="51"/>
      <c r="J5282" s="51" t="s">
        <v>1390</v>
      </c>
      <c r="K5282" s="51">
        <v>7.7619999999999996</v>
      </c>
      <c r="L5282" s="51">
        <v>13.467000000000001</v>
      </c>
      <c r="M5282" s="51">
        <v>16.327000000000002</v>
      </c>
      <c r="N5282" s="51">
        <v>3.835</v>
      </c>
      <c r="O5282" s="51">
        <v>14.382999999999999</v>
      </c>
      <c r="P5282" s="51">
        <v>13.525</v>
      </c>
      <c r="Q5282" s="51">
        <v>20.494</v>
      </c>
      <c r="R5282" s="51">
        <v>21.901</v>
      </c>
      <c r="S5282" s="51">
        <v>5.92</v>
      </c>
      <c r="T5282" s="51">
        <v>4.1210000000000004</v>
      </c>
      <c r="U5282" s="51">
        <v>2019</v>
      </c>
    </row>
    <row r="5283" spans="1:21" ht="15.5">
      <c r="A5283" s="51">
        <v>688</v>
      </c>
      <c r="B5283" s="51" t="s">
        <v>1389</v>
      </c>
      <c r="C5283" s="51" t="s">
        <v>396</v>
      </c>
      <c r="D5283" s="51" t="str">
        <f t="shared" si="82"/>
        <v>PCPIMozambique</v>
      </c>
      <c r="E5283" s="51" t="s">
        <v>264</v>
      </c>
      <c r="F5283" s="51" t="s">
        <v>397</v>
      </c>
      <c r="G5283" s="51" t="s">
        <v>398</v>
      </c>
      <c r="H5283" s="51" t="s">
        <v>360</v>
      </c>
      <c r="I5283" s="51"/>
      <c r="J5283" s="51" t="s">
        <v>1391</v>
      </c>
      <c r="K5283" s="51">
        <v>75.352999999999994</v>
      </c>
      <c r="L5283" s="51">
        <v>78.563999999999993</v>
      </c>
      <c r="M5283" s="51">
        <v>80.575999999999993</v>
      </c>
      <c r="N5283" s="51">
        <v>83.436999999999998</v>
      </c>
      <c r="O5283" s="51">
        <v>100.001</v>
      </c>
      <c r="P5283" s="51">
        <v>115.114</v>
      </c>
      <c r="Q5283" s="51">
        <v>119.617</v>
      </c>
      <c r="R5283" s="51">
        <v>122.94799999999999</v>
      </c>
      <c r="S5283" s="51">
        <v>126.809</v>
      </c>
      <c r="T5283" s="51">
        <v>133.517</v>
      </c>
      <c r="U5283" s="51">
        <v>2019</v>
      </c>
    </row>
    <row r="5284" spans="1:21" ht="15.5">
      <c r="A5284" s="51">
        <v>688</v>
      </c>
      <c r="B5284" s="51" t="s">
        <v>1389</v>
      </c>
      <c r="C5284" s="51" t="s">
        <v>400</v>
      </c>
      <c r="D5284" s="51" t="str">
        <f t="shared" si="82"/>
        <v>PCPIPCHMozambique</v>
      </c>
      <c r="E5284" s="51" t="s">
        <v>264</v>
      </c>
      <c r="F5284" s="51" t="s">
        <v>397</v>
      </c>
      <c r="G5284" s="51" t="s">
        <v>401</v>
      </c>
      <c r="H5284" s="51" t="s">
        <v>347</v>
      </c>
      <c r="I5284" s="51"/>
      <c r="J5284" s="51" t="s">
        <v>402</v>
      </c>
      <c r="K5284" s="51">
        <v>2.6019999999999999</v>
      </c>
      <c r="L5284" s="51">
        <v>4.2610000000000001</v>
      </c>
      <c r="M5284" s="51">
        <v>2.56</v>
      </c>
      <c r="N5284" s="51">
        <v>3.5510000000000002</v>
      </c>
      <c r="O5284" s="51">
        <v>19.853000000000002</v>
      </c>
      <c r="P5284" s="51">
        <v>15.113</v>
      </c>
      <c r="Q5284" s="51">
        <v>3.911</v>
      </c>
      <c r="R5284" s="51">
        <v>2.7850000000000001</v>
      </c>
      <c r="S5284" s="51">
        <v>3.141</v>
      </c>
      <c r="T5284" s="51">
        <v>5.29</v>
      </c>
      <c r="U5284" s="51">
        <v>2019</v>
      </c>
    </row>
    <row r="5285" spans="1:21" ht="15.5">
      <c r="A5285" s="51">
        <v>688</v>
      </c>
      <c r="B5285" s="51" t="s">
        <v>1389</v>
      </c>
      <c r="C5285" s="51" t="s">
        <v>403</v>
      </c>
      <c r="D5285" s="51" t="str">
        <f t="shared" si="82"/>
        <v>PCPIEMozambique</v>
      </c>
      <c r="E5285" s="51" t="s">
        <v>264</v>
      </c>
      <c r="F5285" s="51" t="s">
        <v>404</v>
      </c>
      <c r="G5285" s="51" t="s">
        <v>405</v>
      </c>
      <c r="H5285" s="51" t="s">
        <v>360</v>
      </c>
      <c r="I5285" s="51"/>
      <c r="J5285" s="51" t="s">
        <v>1391</v>
      </c>
      <c r="K5285" s="51">
        <v>76.697000000000003</v>
      </c>
      <c r="L5285" s="51">
        <v>79.41</v>
      </c>
      <c r="M5285" s="51">
        <v>80.94</v>
      </c>
      <c r="N5285" s="51">
        <v>89.483000000000004</v>
      </c>
      <c r="O5285" s="51">
        <v>110.66</v>
      </c>
      <c r="P5285" s="51">
        <v>116.91</v>
      </c>
      <c r="Q5285" s="51">
        <v>121.03</v>
      </c>
      <c r="R5285" s="51">
        <v>125.27</v>
      </c>
      <c r="S5285" s="51">
        <v>129.68</v>
      </c>
      <c r="T5285" s="51">
        <v>136.81399999999999</v>
      </c>
      <c r="U5285" s="51">
        <v>2019</v>
      </c>
    </row>
    <row r="5286" spans="1:21" ht="15.5">
      <c r="A5286" s="51">
        <v>688</v>
      </c>
      <c r="B5286" s="51" t="s">
        <v>1389</v>
      </c>
      <c r="C5286" s="51" t="s">
        <v>406</v>
      </c>
      <c r="D5286" s="51" t="str">
        <f t="shared" si="82"/>
        <v>PCPIEPCHMozambique</v>
      </c>
      <c r="E5286" s="51" t="s">
        <v>264</v>
      </c>
      <c r="F5286" s="51" t="s">
        <v>404</v>
      </c>
      <c r="G5286" s="51" t="s">
        <v>407</v>
      </c>
      <c r="H5286" s="51" t="s">
        <v>347</v>
      </c>
      <c r="I5286" s="51"/>
      <c r="J5286" s="51" t="s">
        <v>408</v>
      </c>
      <c r="K5286" s="51">
        <v>2.016</v>
      </c>
      <c r="L5286" s="51">
        <v>3.5369999999999999</v>
      </c>
      <c r="M5286" s="51">
        <v>1.927</v>
      </c>
      <c r="N5286" s="51">
        <v>10.554</v>
      </c>
      <c r="O5286" s="51">
        <v>23.666</v>
      </c>
      <c r="P5286" s="51">
        <v>5.6479999999999997</v>
      </c>
      <c r="Q5286" s="51">
        <v>3.524</v>
      </c>
      <c r="R5286" s="51">
        <v>3.5030000000000001</v>
      </c>
      <c r="S5286" s="51">
        <v>3.52</v>
      </c>
      <c r="T5286" s="51">
        <v>5.5010000000000003</v>
      </c>
      <c r="U5286" s="51">
        <v>2019</v>
      </c>
    </row>
    <row r="5287" spans="1:21" ht="15.5">
      <c r="A5287" s="51">
        <v>688</v>
      </c>
      <c r="B5287" s="51" t="s">
        <v>1389</v>
      </c>
      <c r="C5287" s="51" t="s">
        <v>409</v>
      </c>
      <c r="D5287" s="51" t="str">
        <f t="shared" si="82"/>
        <v>FLIBOR6Mozambique</v>
      </c>
      <c r="E5287" s="51" t="s">
        <v>264</v>
      </c>
      <c r="F5287" s="51" t="s">
        <v>410</v>
      </c>
      <c r="G5287" s="51"/>
      <c r="H5287" s="51" t="s">
        <v>384</v>
      </c>
      <c r="I5287" s="51"/>
      <c r="J5287" s="51"/>
      <c r="K5287" s="51"/>
      <c r="L5287" s="51"/>
      <c r="M5287" s="51"/>
      <c r="N5287" s="51"/>
      <c r="O5287" s="51"/>
      <c r="P5287" s="51"/>
      <c r="Q5287" s="51"/>
      <c r="R5287" s="51"/>
      <c r="S5287" s="51"/>
      <c r="T5287" s="51"/>
      <c r="U5287" s="51"/>
    </row>
    <row r="5288" spans="1:21" ht="15.5">
      <c r="A5288" s="51">
        <v>688</v>
      </c>
      <c r="B5288" s="51" t="s">
        <v>1389</v>
      </c>
      <c r="C5288" s="51" t="s">
        <v>411</v>
      </c>
      <c r="D5288" s="51" t="str">
        <f t="shared" si="82"/>
        <v>TM_RPCHMozambique</v>
      </c>
      <c r="E5288" s="51" t="s">
        <v>264</v>
      </c>
      <c r="F5288" s="51" t="s">
        <v>412</v>
      </c>
      <c r="G5288" s="51" t="s">
        <v>413</v>
      </c>
      <c r="H5288" s="51" t="s">
        <v>347</v>
      </c>
      <c r="I5288" s="51"/>
      <c r="J5288" s="51" t="s">
        <v>1392</v>
      </c>
      <c r="K5288" s="51">
        <v>65.361999999999995</v>
      </c>
      <c r="L5288" s="51">
        <v>8.2729999999999997</v>
      </c>
      <c r="M5288" s="51">
        <v>-1.881</v>
      </c>
      <c r="N5288" s="51">
        <v>1.3520000000000001</v>
      </c>
      <c r="O5288" s="51">
        <v>-20.998999999999999</v>
      </c>
      <c r="P5288" s="51">
        <v>-2.1179999999999999</v>
      </c>
      <c r="Q5288" s="51">
        <v>19.533000000000001</v>
      </c>
      <c r="R5288" s="51">
        <v>-6.1760000000000002</v>
      </c>
      <c r="S5288" s="51">
        <v>41.267000000000003</v>
      </c>
      <c r="T5288" s="51">
        <v>9.4019999999999992</v>
      </c>
      <c r="U5288" s="51">
        <v>2019</v>
      </c>
    </row>
    <row r="5289" spans="1:21" ht="15.5">
      <c r="A5289" s="51">
        <v>688</v>
      </c>
      <c r="B5289" s="51" t="s">
        <v>1389</v>
      </c>
      <c r="C5289" s="51" t="s">
        <v>415</v>
      </c>
      <c r="D5289" s="51" t="str">
        <f t="shared" si="82"/>
        <v>TMG_RPCHMozambique</v>
      </c>
      <c r="E5289" s="51" t="s">
        <v>264</v>
      </c>
      <c r="F5289" s="51" t="s">
        <v>416</v>
      </c>
      <c r="G5289" s="51" t="s">
        <v>417</v>
      </c>
      <c r="H5289" s="51" t="s">
        <v>347</v>
      </c>
      <c r="I5289" s="51"/>
      <c r="J5289" s="51" t="s">
        <v>1392</v>
      </c>
      <c r="K5289" s="51">
        <v>49.573</v>
      </c>
      <c r="L5289" s="51">
        <v>18.893000000000001</v>
      </c>
      <c r="M5289" s="51">
        <v>-1.653</v>
      </c>
      <c r="N5289" s="51">
        <v>3.2250000000000001</v>
      </c>
      <c r="O5289" s="51">
        <v>-33.533999999999999</v>
      </c>
      <c r="P5289" s="51">
        <v>3.4079999999999999</v>
      </c>
      <c r="Q5289" s="51">
        <v>10.406000000000001</v>
      </c>
      <c r="R5289" s="51">
        <v>13.037000000000001</v>
      </c>
      <c r="S5289" s="51">
        <v>12.176</v>
      </c>
      <c r="T5289" s="51">
        <v>1.62</v>
      </c>
      <c r="U5289" s="51">
        <v>2019</v>
      </c>
    </row>
    <row r="5290" spans="1:21" ht="15.5">
      <c r="A5290" s="51">
        <v>688</v>
      </c>
      <c r="B5290" s="51" t="s">
        <v>1389</v>
      </c>
      <c r="C5290" s="51" t="s">
        <v>418</v>
      </c>
      <c r="D5290" s="51" t="str">
        <f t="shared" si="82"/>
        <v>TX_RPCHMozambique</v>
      </c>
      <c r="E5290" s="51" t="s">
        <v>264</v>
      </c>
      <c r="F5290" s="51" t="s">
        <v>419</v>
      </c>
      <c r="G5290" s="51" t="s">
        <v>420</v>
      </c>
      <c r="H5290" s="51" t="s">
        <v>347</v>
      </c>
      <c r="I5290" s="51"/>
      <c r="J5290" s="51" t="s">
        <v>1392</v>
      </c>
      <c r="K5290" s="51">
        <v>40.255000000000003</v>
      </c>
      <c r="L5290" s="51">
        <v>8.6370000000000005</v>
      </c>
      <c r="M5290" s="51">
        <v>-3.194</v>
      </c>
      <c r="N5290" s="51">
        <v>-1.988</v>
      </c>
      <c r="O5290" s="51">
        <v>-5.7089999999999996</v>
      </c>
      <c r="P5290" s="51">
        <v>34.729999999999997</v>
      </c>
      <c r="Q5290" s="51">
        <v>5.4729999999999999</v>
      </c>
      <c r="R5290" s="51">
        <v>-2.1349999999999998</v>
      </c>
      <c r="S5290" s="51">
        <v>-23.858000000000001</v>
      </c>
      <c r="T5290" s="51">
        <v>27.574999999999999</v>
      </c>
      <c r="U5290" s="51">
        <v>2019</v>
      </c>
    </row>
    <row r="5291" spans="1:21" ht="15.5">
      <c r="A5291" s="51">
        <v>688</v>
      </c>
      <c r="B5291" s="51" t="s">
        <v>1389</v>
      </c>
      <c r="C5291" s="51" t="s">
        <v>421</v>
      </c>
      <c r="D5291" s="51" t="str">
        <f t="shared" si="82"/>
        <v>TXG_RPCHMozambique</v>
      </c>
      <c r="E5291" s="51" t="s">
        <v>264</v>
      </c>
      <c r="F5291" s="51" t="s">
        <v>422</v>
      </c>
      <c r="G5291" s="51" t="s">
        <v>423</v>
      </c>
      <c r="H5291" s="51" t="s">
        <v>347</v>
      </c>
      <c r="I5291" s="51"/>
      <c r="J5291" s="51" t="s">
        <v>1392</v>
      </c>
      <c r="K5291" s="51">
        <v>30.007999999999999</v>
      </c>
      <c r="L5291" s="51">
        <v>13.228</v>
      </c>
      <c r="M5291" s="51">
        <v>-5.524</v>
      </c>
      <c r="N5291" s="51">
        <v>-4.1420000000000003</v>
      </c>
      <c r="O5291" s="51">
        <v>0.9</v>
      </c>
      <c r="P5291" s="51">
        <v>33.393999999999998</v>
      </c>
      <c r="Q5291" s="51">
        <v>4.9009999999999998</v>
      </c>
      <c r="R5291" s="51">
        <v>-5.9640000000000004</v>
      </c>
      <c r="S5291" s="51">
        <v>-26.504999999999999</v>
      </c>
      <c r="T5291" s="51">
        <v>32.292000000000002</v>
      </c>
      <c r="U5291" s="51">
        <v>2019</v>
      </c>
    </row>
    <row r="5292" spans="1:21" ht="15.5">
      <c r="A5292" s="51">
        <v>688</v>
      </c>
      <c r="B5292" s="51" t="s">
        <v>1389</v>
      </c>
      <c r="C5292" s="51" t="s">
        <v>424</v>
      </c>
      <c r="D5292" s="51" t="str">
        <f t="shared" si="82"/>
        <v>LURMozambique</v>
      </c>
      <c r="E5292" s="51" t="s">
        <v>264</v>
      </c>
      <c r="F5292" s="51" t="s">
        <v>425</v>
      </c>
      <c r="G5292" s="51" t="s">
        <v>426</v>
      </c>
      <c r="H5292" s="51" t="s">
        <v>427</v>
      </c>
      <c r="I5292" s="51"/>
      <c r="J5292" s="51"/>
      <c r="K5292" s="51"/>
      <c r="L5292" s="51"/>
      <c r="M5292" s="51"/>
      <c r="N5292" s="51"/>
      <c r="O5292" s="51"/>
      <c r="P5292" s="51"/>
      <c r="Q5292" s="51"/>
      <c r="R5292" s="51"/>
      <c r="S5292" s="51"/>
      <c r="T5292" s="51"/>
      <c r="U5292" s="51"/>
    </row>
    <row r="5293" spans="1:21" ht="15.5">
      <c r="A5293" s="51">
        <v>688</v>
      </c>
      <c r="B5293" s="51" t="s">
        <v>1389</v>
      </c>
      <c r="C5293" s="51" t="s">
        <v>428</v>
      </c>
      <c r="D5293" s="51" t="str">
        <f t="shared" si="82"/>
        <v>LEMozambique</v>
      </c>
      <c r="E5293" s="51" t="s">
        <v>264</v>
      </c>
      <c r="F5293" s="51" t="s">
        <v>429</v>
      </c>
      <c r="G5293" s="51" t="s">
        <v>430</v>
      </c>
      <c r="H5293" s="51" t="s">
        <v>431</v>
      </c>
      <c r="I5293" s="51" t="s">
        <v>432</v>
      </c>
      <c r="J5293" s="51"/>
      <c r="K5293" s="51"/>
      <c r="L5293" s="51"/>
      <c r="M5293" s="51"/>
      <c r="N5293" s="51"/>
      <c r="O5293" s="51"/>
      <c r="P5293" s="51"/>
      <c r="Q5293" s="51"/>
      <c r="R5293" s="51"/>
      <c r="S5293" s="51"/>
      <c r="T5293" s="51"/>
      <c r="U5293" s="51"/>
    </row>
    <row r="5294" spans="1:21" ht="15.5">
      <c r="A5294" s="51">
        <v>688</v>
      </c>
      <c r="B5294" s="51" t="s">
        <v>1389</v>
      </c>
      <c r="C5294" s="51" t="s">
        <v>433</v>
      </c>
      <c r="D5294" s="51" t="str">
        <f t="shared" si="82"/>
        <v>LPMozambique</v>
      </c>
      <c r="E5294" s="51" t="s">
        <v>264</v>
      </c>
      <c r="F5294" s="51" t="s">
        <v>434</v>
      </c>
      <c r="G5294" s="51" t="s">
        <v>435</v>
      </c>
      <c r="H5294" s="51" t="s">
        <v>431</v>
      </c>
      <c r="I5294" s="51" t="s">
        <v>432</v>
      </c>
      <c r="J5294" s="51" t="s">
        <v>1393</v>
      </c>
      <c r="K5294" s="51">
        <v>25.733000000000001</v>
      </c>
      <c r="L5294" s="51">
        <v>26.466999999999999</v>
      </c>
      <c r="M5294" s="51">
        <v>27.216000000000001</v>
      </c>
      <c r="N5294" s="51">
        <v>27.978000000000002</v>
      </c>
      <c r="O5294" s="51">
        <v>28.751000000000001</v>
      </c>
      <c r="P5294" s="51">
        <v>29.538</v>
      </c>
      <c r="Q5294" s="51">
        <v>30.338999999999999</v>
      </c>
      <c r="R5294" s="51">
        <v>31.157</v>
      </c>
      <c r="S5294" s="51">
        <v>31.992999999999999</v>
      </c>
      <c r="T5294" s="51">
        <v>32.847999999999999</v>
      </c>
      <c r="U5294" s="51">
        <v>2015</v>
      </c>
    </row>
    <row r="5295" spans="1:21" ht="15.5">
      <c r="A5295" s="51">
        <v>688</v>
      </c>
      <c r="B5295" s="51" t="s">
        <v>1389</v>
      </c>
      <c r="C5295" s="51" t="s">
        <v>437</v>
      </c>
      <c r="D5295" s="51" t="str">
        <f t="shared" si="82"/>
        <v>GGRMozambique</v>
      </c>
      <c r="E5295" s="51" t="s">
        <v>264</v>
      </c>
      <c r="F5295" s="51" t="s">
        <v>438</v>
      </c>
      <c r="G5295" s="51" t="s">
        <v>439</v>
      </c>
      <c r="H5295" s="51" t="s">
        <v>342</v>
      </c>
      <c r="I5295" s="51" t="s">
        <v>343</v>
      </c>
      <c r="J5295" s="51" t="s">
        <v>1394</v>
      </c>
      <c r="K5295" s="51">
        <v>116.78700000000001</v>
      </c>
      <c r="L5295" s="51">
        <v>151.43100000000001</v>
      </c>
      <c r="M5295" s="51">
        <v>169.108</v>
      </c>
      <c r="N5295" s="51">
        <v>165.97900000000001</v>
      </c>
      <c r="O5295" s="51">
        <v>180.06100000000001</v>
      </c>
      <c r="P5295" s="51">
        <v>227.40299999999999</v>
      </c>
      <c r="Q5295" s="51">
        <v>230.70400000000001</v>
      </c>
      <c r="R5295" s="51">
        <v>285.75900000000001</v>
      </c>
      <c r="S5295" s="51">
        <v>251.43899999999999</v>
      </c>
      <c r="T5295" s="51">
        <v>286.61</v>
      </c>
      <c r="U5295" s="51">
        <v>2019</v>
      </c>
    </row>
    <row r="5296" spans="1:21" ht="15.5">
      <c r="A5296" s="51">
        <v>688</v>
      </c>
      <c r="B5296" s="51" t="s">
        <v>1389</v>
      </c>
      <c r="C5296" s="51" t="s">
        <v>441</v>
      </c>
      <c r="D5296" s="51" t="str">
        <f t="shared" si="82"/>
        <v>GGR_NGDPMozambique</v>
      </c>
      <c r="E5296" s="51" t="s">
        <v>264</v>
      </c>
      <c r="F5296" s="51" t="s">
        <v>438</v>
      </c>
      <c r="G5296" s="51" t="s">
        <v>439</v>
      </c>
      <c r="H5296" s="51" t="s">
        <v>392</v>
      </c>
      <c r="I5296" s="51"/>
      <c r="J5296" s="51" t="s">
        <v>442</v>
      </c>
      <c r="K5296" s="51">
        <v>25.173999999999999</v>
      </c>
      <c r="L5296" s="51">
        <v>29.634</v>
      </c>
      <c r="M5296" s="51">
        <v>30.445</v>
      </c>
      <c r="N5296" s="51">
        <v>26.024999999999999</v>
      </c>
      <c r="O5296" s="51">
        <v>23.922000000000001</v>
      </c>
      <c r="P5296" s="51">
        <v>27.055</v>
      </c>
      <c r="Q5296" s="51">
        <v>25.760999999999999</v>
      </c>
      <c r="R5296" s="51">
        <v>29.867000000000001</v>
      </c>
      <c r="S5296" s="51">
        <v>25.445</v>
      </c>
      <c r="T5296" s="51">
        <v>26.896000000000001</v>
      </c>
      <c r="U5296" s="51">
        <v>2019</v>
      </c>
    </row>
    <row r="5297" spans="1:21" ht="15.5">
      <c r="A5297" s="51">
        <v>688</v>
      </c>
      <c r="B5297" s="51" t="s">
        <v>1389</v>
      </c>
      <c r="C5297" s="51" t="s">
        <v>443</v>
      </c>
      <c r="D5297" s="51" t="str">
        <f t="shared" si="82"/>
        <v>GGXMozambique</v>
      </c>
      <c r="E5297" s="51" t="s">
        <v>264</v>
      </c>
      <c r="F5297" s="51" t="s">
        <v>444</v>
      </c>
      <c r="G5297" s="51" t="s">
        <v>445</v>
      </c>
      <c r="H5297" s="51" t="s">
        <v>342</v>
      </c>
      <c r="I5297" s="51" t="s">
        <v>343</v>
      </c>
      <c r="J5297" s="51" t="s">
        <v>1394</v>
      </c>
      <c r="K5297" s="51">
        <v>133.56299999999999</v>
      </c>
      <c r="L5297" s="51">
        <v>164.65899999999999</v>
      </c>
      <c r="M5297" s="51">
        <v>226.107</v>
      </c>
      <c r="N5297" s="51">
        <v>208.458</v>
      </c>
      <c r="O5297" s="51">
        <v>221.32900000000001</v>
      </c>
      <c r="P5297" s="51">
        <v>251.97499999999999</v>
      </c>
      <c r="Q5297" s="51">
        <v>292.00599999999997</v>
      </c>
      <c r="R5297" s="51">
        <v>287.19</v>
      </c>
      <c r="S5297" s="51">
        <v>304.69</v>
      </c>
      <c r="T5297" s="51">
        <v>330.41399999999999</v>
      </c>
      <c r="U5297" s="51">
        <v>2019</v>
      </c>
    </row>
    <row r="5298" spans="1:21" ht="15.5">
      <c r="A5298" s="51">
        <v>688</v>
      </c>
      <c r="B5298" s="51" t="s">
        <v>1389</v>
      </c>
      <c r="C5298" s="51" t="s">
        <v>446</v>
      </c>
      <c r="D5298" s="51" t="str">
        <f t="shared" si="82"/>
        <v>GGX_NGDPMozambique</v>
      </c>
      <c r="E5298" s="51" t="s">
        <v>264</v>
      </c>
      <c r="F5298" s="51" t="s">
        <v>444</v>
      </c>
      <c r="G5298" s="51" t="s">
        <v>445</v>
      </c>
      <c r="H5298" s="51" t="s">
        <v>392</v>
      </c>
      <c r="I5298" s="51"/>
      <c r="J5298" s="51" t="s">
        <v>447</v>
      </c>
      <c r="K5298" s="51">
        <v>28.79</v>
      </c>
      <c r="L5298" s="51">
        <v>32.222999999999999</v>
      </c>
      <c r="M5298" s="51">
        <v>40.707000000000001</v>
      </c>
      <c r="N5298" s="51">
        <v>32.686</v>
      </c>
      <c r="O5298" s="51">
        <v>29.405000000000001</v>
      </c>
      <c r="P5298" s="51">
        <v>29.978000000000002</v>
      </c>
      <c r="Q5298" s="51">
        <v>32.606000000000002</v>
      </c>
      <c r="R5298" s="51">
        <v>30.015999999999998</v>
      </c>
      <c r="S5298" s="51">
        <v>30.832999999999998</v>
      </c>
      <c r="T5298" s="51">
        <v>31.007000000000001</v>
      </c>
      <c r="U5298" s="51">
        <v>2019</v>
      </c>
    </row>
    <row r="5299" spans="1:21" ht="15.5">
      <c r="A5299" s="51">
        <v>688</v>
      </c>
      <c r="B5299" s="51" t="s">
        <v>1389</v>
      </c>
      <c r="C5299" s="51" t="s">
        <v>448</v>
      </c>
      <c r="D5299" s="51" t="str">
        <f t="shared" si="82"/>
        <v>GGXCNLMozambique</v>
      </c>
      <c r="E5299" s="51" t="s">
        <v>264</v>
      </c>
      <c r="F5299" s="51" t="s">
        <v>449</v>
      </c>
      <c r="G5299" s="51" t="s">
        <v>450</v>
      </c>
      <c r="H5299" s="51" t="s">
        <v>342</v>
      </c>
      <c r="I5299" s="51" t="s">
        <v>343</v>
      </c>
      <c r="J5299" s="51" t="s">
        <v>1394</v>
      </c>
      <c r="K5299" s="51">
        <v>-16.776</v>
      </c>
      <c r="L5299" s="51">
        <v>-13.228</v>
      </c>
      <c r="M5299" s="51">
        <v>-56.999000000000002</v>
      </c>
      <c r="N5299" s="51">
        <v>-42.478999999999999</v>
      </c>
      <c r="O5299" s="51">
        <v>-41.268000000000001</v>
      </c>
      <c r="P5299" s="51">
        <v>-24.571999999999999</v>
      </c>
      <c r="Q5299" s="51">
        <v>-61.302</v>
      </c>
      <c r="R5299" s="51">
        <v>-1.431</v>
      </c>
      <c r="S5299" s="51">
        <v>-53.250999999999998</v>
      </c>
      <c r="T5299" s="51">
        <v>-43.804000000000002</v>
      </c>
      <c r="U5299" s="51">
        <v>2019</v>
      </c>
    </row>
    <row r="5300" spans="1:21" ht="15.5">
      <c r="A5300" s="51">
        <v>688</v>
      </c>
      <c r="B5300" s="51" t="s">
        <v>1389</v>
      </c>
      <c r="C5300" s="51" t="s">
        <v>451</v>
      </c>
      <c r="D5300" s="51" t="str">
        <f t="shared" si="82"/>
        <v>GGXCNL_NGDPMozambique</v>
      </c>
      <c r="E5300" s="51" t="s">
        <v>264</v>
      </c>
      <c r="F5300" s="51" t="s">
        <v>449</v>
      </c>
      <c r="G5300" s="51" t="s">
        <v>450</v>
      </c>
      <c r="H5300" s="51" t="s">
        <v>392</v>
      </c>
      <c r="I5300" s="51"/>
      <c r="J5300" s="51" t="s">
        <v>452</v>
      </c>
      <c r="K5300" s="51">
        <v>-3.6160000000000001</v>
      </c>
      <c r="L5300" s="51">
        <v>-2.589</v>
      </c>
      <c r="M5300" s="51">
        <v>-10.262</v>
      </c>
      <c r="N5300" s="51">
        <v>-6.6609999999999996</v>
      </c>
      <c r="O5300" s="51">
        <v>-5.4829999999999997</v>
      </c>
      <c r="P5300" s="51">
        <v>-2.923</v>
      </c>
      <c r="Q5300" s="51">
        <v>-6.8449999999999998</v>
      </c>
      <c r="R5300" s="51">
        <v>-0.15</v>
      </c>
      <c r="S5300" s="51">
        <v>-5.3890000000000002</v>
      </c>
      <c r="T5300" s="51">
        <v>-4.1109999999999998</v>
      </c>
      <c r="U5300" s="51">
        <v>2019</v>
      </c>
    </row>
    <row r="5301" spans="1:21" ht="15.5">
      <c r="A5301" s="51">
        <v>688</v>
      </c>
      <c r="B5301" s="51" t="s">
        <v>1389</v>
      </c>
      <c r="C5301" s="51" t="s">
        <v>453</v>
      </c>
      <c r="D5301" s="51" t="str">
        <f t="shared" si="82"/>
        <v>GGSBMozambique</v>
      </c>
      <c r="E5301" s="51" t="s">
        <v>264</v>
      </c>
      <c r="F5301" s="51" t="s">
        <v>454</v>
      </c>
      <c r="G5301" s="51" t="s">
        <v>455</v>
      </c>
      <c r="H5301" s="51" t="s">
        <v>342</v>
      </c>
      <c r="I5301" s="51" t="s">
        <v>343</v>
      </c>
      <c r="J5301" s="51"/>
      <c r="K5301" s="51"/>
      <c r="L5301" s="51"/>
      <c r="M5301" s="51"/>
      <c r="N5301" s="51"/>
      <c r="O5301" s="51"/>
      <c r="P5301" s="51"/>
      <c r="Q5301" s="51"/>
      <c r="R5301" s="51"/>
      <c r="S5301" s="51"/>
      <c r="T5301" s="51"/>
      <c r="U5301" s="51"/>
    </row>
    <row r="5302" spans="1:21" ht="15.5">
      <c r="A5302" s="51">
        <v>688</v>
      </c>
      <c r="B5302" s="51" t="s">
        <v>1389</v>
      </c>
      <c r="C5302" s="51" t="s">
        <v>456</v>
      </c>
      <c r="D5302" s="51" t="str">
        <f t="shared" si="82"/>
        <v>GGSB_NPGDPMozambique</v>
      </c>
      <c r="E5302" s="51" t="s">
        <v>264</v>
      </c>
      <c r="F5302" s="51" t="s">
        <v>454</v>
      </c>
      <c r="G5302" s="51" t="s">
        <v>455</v>
      </c>
      <c r="H5302" s="51" t="s">
        <v>380</v>
      </c>
      <c r="I5302" s="51"/>
      <c r="J5302" s="51"/>
      <c r="K5302" s="51"/>
      <c r="L5302" s="51"/>
      <c r="M5302" s="51"/>
      <c r="N5302" s="51"/>
      <c r="O5302" s="51"/>
      <c r="P5302" s="51"/>
      <c r="Q5302" s="51"/>
      <c r="R5302" s="51"/>
      <c r="S5302" s="51"/>
      <c r="T5302" s="51"/>
      <c r="U5302" s="51"/>
    </row>
    <row r="5303" spans="1:21" ht="15.5">
      <c r="A5303" s="51">
        <v>688</v>
      </c>
      <c r="B5303" s="51" t="s">
        <v>1389</v>
      </c>
      <c r="C5303" s="51" t="s">
        <v>457</v>
      </c>
      <c r="D5303" s="51" t="str">
        <f t="shared" si="82"/>
        <v>GGXONLBMozambique</v>
      </c>
      <c r="E5303" s="51" t="s">
        <v>264</v>
      </c>
      <c r="F5303" s="51" t="s">
        <v>458</v>
      </c>
      <c r="G5303" s="51" t="s">
        <v>459</v>
      </c>
      <c r="H5303" s="51" t="s">
        <v>342</v>
      </c>
      <c r="I5303" s="51" t="s">
        <v>343</v>
      </c>
      <c r="J5303" s="51" t="s">
        <v>1394</v>
      </c>
      <c r="K5303" s="51">
        <v>-12.65</v>
      </c>
      <c r="L5303" s="51">
        <v>-9.2509999999999994</v>
      </c>
      <c r="M5303" s="51">
        <v>-51.271999999999998</v>
      </c>
      <c r="N5303" s="51">
        <v>-34.856999999999999</v>
      </c>
      <c r="O5303" s="51">
        <v>-22.79</v>
      </c>
      <c r="P5303" s="51">
        <v>0.39400000000000002</v>
      </c>
      <c r="Q5303" s="51">
        <v>-21.669</v>
      </c>
      <c r="R5303" s="51">
        <v>29.745999999999999</v>
      </c>
      <c r="S5303" s="51">
        <v>-22.785</v>
      </c>
      <c r="T5303" s="51">
        <v>-12.509</v>
      </c>
      <c r="U5303" s="51">
        <v>2019</v>
      </c>
    </row>
    <row r="5304" spans="1:21" ht="15.5">
      <c r="A5304" s="51">
        <v>688</v>
      </c>
      <c r="B5304" s="51" t="s">
        <v>1389</v>
      </c>
      <c r="C5304" s="51" t="s">
        <v>460</v>
      </c>
      <c r="D5304" s="51" t="str">
        <f t="shared" si="82"/>
        <v>GGXONLB_NGDPMozambique</v>
      </c>
      <c r="E5304" s="51" t="s">
        <v>264</v>
      </c>
      <c r="F5304" s="51" t="s">
        <v>458</v>
      </c>
      <c r="G5304" s="51" t="s">
        <v>459</v>
      </c>
      <c r="H5304" s="51" t="s">
        <v>392</v>
      </c>
      <c r="I5304" s="51"/>
      <c r="J5304" s="51" t="s">
        <v>461</v>
      </c>
      <c r="K5304" s="51">
        <v>-2.7269999999999999</v>
      </c>
      <c r="L5304" s="51">
        <v>-1.81</v>
      </c>
      <c r="M5304" s="51">
        <v>-9.2309999999999999</v>
      </c>
      <c r="N5304" s="51">
        <v>-5.4660000000000002</v>
      </c>
      <c r="O5304" s="51">
        <v>-3.028</v>
      </c>
      <c r="P5304" s="51">
        <v>4.7E-2</v>
      </c>
      <c r="Q5304" s="51">
        <v>-2.42</v>
      </c>
      <c r="R5304" s="51">
        <v>3.109</v>
      </c>
      <c r="S5304" s="51">
        <v>-2.306</v>
      </c>
      <c r="T5304" s="51">
        <v>-1.1739999999999999</v>
      </c>
      <c r="U5304" s="51">
        <v>2019</v>
      </c>
    </row>
    <row r="5305" spans="1:21" ht="15.5">
      <c r="A5305" s="51">
        <v>688</v>
      </c>
      <c r="B5305" s="51" t="s">
        <v>1389</v>
      </c>
      <c r="C5305" s="51" t="s">
        <v>462</v>
      </c>
      <c r="D5305" s="51" t="str">
        <f t="shared" si="82"/>
        <v>GGXWDNMozambique</v>
      </c>
      <c r="E5305" s="51" t="s">
        <v>264</v>
      </c>
      <c r="F5305" s="51" t="s">
        <v>463</v>
      </c>
      <c r="G5305" s="51" t="s">
        <v>464</v>
      </c>
      <c r="H5305" s="51" t="s">
        <v>342</v>
      </c>
      <c r="I5305" s="51" t="s">
        <v>343</v>
      </c>
      <c r="J5305" s="51"/>
      <c r="K5305" s="51"/>
      <c r="L5305" s="51"/>
      <c r="M5305" s="51"/>
      <c r="N5305" s="51"/>
      <c r="O5305" s="51"/>
      <c r="P5305" s="51"/>
      <c r="Q5305" s="51"/>
      <c r="R5305" s="51"/>
      <c r="S5305" s="51"/>
      <c r="T5305" s="51"/>
      <c r="U5305" s="51"/>
    </row>
    <row r="5306" spans="1:21" ht="15.5">
      <c r="A5306" s="51">
        <v>688</v>
      </c>
      <c r="B5306" s="51" t="s">
        <v>1389</v>
      </c>
      <c r="C5306" s="51" t="s">
        <v>465</v>
      </c>
      <c r="D5306" s="51" t="str">
        <f t="shared" si="82"/>
        <v>GGXWDN_NGDPMozambique</v>
      </c>
      <c r="E5306" s="51" t="s">
        <v>264</v>
      </c>
      <c r="F5306" s="51" t="s">
        <v>463</v>
      </c>
      <c r="G5306" s="51" t="s">
        <v>464</v>
      </c>
      <c r="H5306" s="51" t="s">
        <v>392</v>
      </c>
      <c r="I5306" s="51"/>
      <c r="J5306" s="51"/>
      <c r="K5306" s="51"/>
      <c r="L5306" s="51"/>
      <c r="M5306" s="51"/>
      <c r="N5306" s="51"/>
      <c r="O5306" s="51"/>
      <c r="P5306" s="51"/>
      <c r="Q5306" s="51"/>
      <c r="R5306" s="51"/>
      <c r="S5306" s="51"/>
      <c r="T5306" s="51"/>
      <c r="U5306" s="51"/>
    </row>
    <row r="5307" spans="1:21" ht="15.5">
      <c r="A5307" s="51">
        <v>688</v>
      </c>
      <c r="B5307" s="51" t="s">
        <v>1389</v>
      </c>
      <c r="C5307" s="51" t="s">
        <v>466</v>
      </c>
      <c r="D5307" s="51" t="str">
        <f t="shared" si="82"/>
        <v>GGXWDGMozambique</v>
      </c>
      <c r="E5307" s="51" t="s">
        <v>264</v>
      </c>
      <c r="F5307" s="51" t="s">
        <v>467</v>
      </c>
      <c r="G5307" s="51" t="s">
        <v>468</v>
      </c>
      <c r="H5307" s="51" t="s">
        <v>342</v>
      </c>
      <c r="I5307" s="51" t="s">
        <v>343</v>
      </c>
      <c r="J5307" s="51" t="s">
        <v>1394</v>
      </c>
      <c r="K5307" s="51">
        <v>173.672</v>
      </c>
      <c r="L5307" s="51">
        <v>256.18700000000001</v>
      </c>
      <c r="M5307" s="51">
        <v>357.37799999999999</v>
      </c>
      <c r="N5307" s="51">
        <v>557.56799999999998</v>
      </c>
      <c r="O5307" s="51">
        <v>902.34299999999996</v>
      </c>
      <c r="P5307" s="51">
        <v>841.70600000000002</v>
      </c>
      <c r="Q5307" s="51">
        <v>943.30700000000002</v>
      </c>
      <c r="R5307" s="51">
        <v>989.10599999999999</v>
      </c>
      <c r="S5307" s="51">
        <v>1207.8</v>
      </c>
      <c r="T5307" s="51">
        <v>1335.3</v>
      </c>
      <c r="U5307" s="51">
        <v>2019</v>
      </c>
    </row>
    <row r="5308" spans="1:21" ht="15.5">
      <c r="A5308" s="51">
        <v>688</v>
      </c>
      <c r="B5308" s="51" t="s">
        <v>1389</v>
      </c>
      <c r="C5308" s="51" t="s">
        <v>469</v>
      </c>
      <c r="D5308" s="51" t="str">
        <f t="shared" si="82"/>
        <v>GGXWDG_NGDPMozambique</v>
      </c>
      <c r="E5308" s="51" t="s">
        <v>264</v>
      </c>
      <c r="F5308" s="51" t="s">
        <v>467</v>
      </c>
      <c r="G5308" s="51" t="s">
        <v>468</v>
      </c>
      <c r="H5308" s="51" t="s">
        <v>392</v>
      </c>
      <c r="I5308" s="51"/>
      <c r="J5308" s="51" t="s">
        <v>470</v>
      </c>
      <c r="K5308" s="51">
        <v>37.436</v>
      </c>
      <c r="L5308" s="51">
        <v>50.134999999999998</v>
      </c>
      <c r="M5308" s="51">
        <v>64.340999999999994</v>
      </c>
      <c r="N5308" s="51">
        <v>87.426000000000002</v>
      </c>
      <c r="O5308" s="51">
        <v>119.881</v>
      </c>
      <c r="P5308" s="51">
        <v>100.14</v>
      </c>
      <c r="Q5308" s="51">
        <v>105.331</v>
      </c>
      <c r="R5308" s="51">
        <v>103.378</v>
      </c>
      <c r="S5308" s="51">
        <v>122.22499999999999</v>
      </c>
      <c r="T5308" s="51">
        <v>125.309</v>
      </c>
      <c r="U5308" s="51">
        <v>2019</v>
      </c>
    </row>
    <row r="5309" spans="1:21" ht="15.5">
      <c r="A5309" s="51">
        <v>688</v>
      </c>
      <c r="B5309" s="51" t="s">
        <v>1389</v>
      </c>
      <c r="C5309" s="51" t="s">
        <v>471</v>
      </c>
      <c r="D5309" s="51" t="str">
        <f t="shared" si="82"/>
        <v>NGDP_FYMozambique</v>
      </c>
      <c r="E5309" s="51" t="s">
        <v>264</v>
      </c>
      <c r="F5309" s="51" t="s">
        <v>472</v>
      </c>
      <c r="G5309" s="51" t="s">
        <v>473</v>
      </c>
      <c r="H5309" s="51" t="s">
        <v>342</v>
      </c>
      <c r="I5309" s="51" t="s">
        <v>343</v>
      </c>
      <c r="J5309" s="51" t="s">
        <v>1394</v>
      </c>
      <c r="K5309" s="51">
        <v>463.92099999999999</v>
      </c>
      <c r="L5309" s="51">
        <v>510.99700000000001</v>
      </c>
      <c r="M5309" s="51">
        <v>555.447</v>
      </c>
      <c r="N5309" s="51">
        <v>637.76</v>
      </c>
      <c r="O5309" s="51">
        <v>752.702</v>
      </c>
      <c r="P5309" s="51">
        <v>840.52599999999995</v>
      </c>
      <c r="Q5309" s="51">
        <v>895.56700000000001</v>
      </c>
      <c r="R5309" s="51">
        <v>956.78599999999994</v>
      </c>
      <c r="S5309" s="51">
        <v>988.178</v>
      </c>
      <c r="T5309" s="51">
        <v>1065.6099999999999</v>
      </c>
      <c r="U5309" s="51">
        <v>2019</v>
      </c>
    </row>
    <row r="5310" spans="1:21" ht="15.5">
      <c r="A5310" s="51">
        <v>688</v>
      </c>
      <c r="B5310" s="51" t="s">
        <v>1389</v>
      </c>
      <c r="C5310" s="51" t="s">
        <v>474</v>
      </c>
      <c r="D5310" s="51" t="str">
        <f t="shared" si="82"/>
        <v>BCAMozambique</v>
      </c>
      <c r="E5310" s="51" t="s">
        <v>264</v>
      </c>
      <c r="F5310" s="51" t="s">
        <v>475</v>
      </c>
      <c r="G5310" s="51" t="s">
        <v>476</v>
      </c>
      <c r="H5310" s="51" t="s">
        <v>352</v>
      </c>
      <c r="I5310" s="51" t="s">
        <v>343</v>
      </c>
      <c r="J5310" s="51" t="s">
        <v>1395</v>
      </c>
      <c r="K5310" s="51">
        <v>-6.79</v>
      </c>
      <c r="L5310" s="51">
        <v>-6.875</v>
      </c>
      <c r="M5310" s="51">
        <v>-6.4370000000000003</v>
      </c>
      <c r="N5310" s="51">
        <v>-5.968</v>
      </c>
      <c r="O5310" s="51">
        <v>-3.8460000000000001</v>
      </c>
      <c r="P5310" s="51">
        <v>-2.5859999999999999</v>
      </c>
      <c r="Q5310" s="51">
        <v>-4.3470000000000004</v>
      </c>
      <c r="R5310" s="51">
        <v>-3.0920000000000001</v>
      </c>
      <c r="S5310" s="51">
        <v>-8.7240000000000002</v>
      </c>
      <c r="T5310" s="51">
        <v>-9.6150000000000002</v>
      </c>
      <c r="U5310" s="51">
        <v>2019</v>
      </c>
    </row>
    <row r="5311" spans="1:21" ht="15.5">
      <c r="A5311" s="51">
        <v>688</v>
      </c>
      <c r="B5311" s="51" t="s">
        <v>1389</v>
      </c>
      <c r="C5311" s="51" t="s">
        <v>478</v>
      </c>
      <c r="D5311" s="51" t="str">
        <f t="shared" si="82"/>
        <v>BCA_NGDPDMozambique</v>
      </c>
      <c r="E5311" s="51" t="s">
        <v>264</v>
      </c>
      <c r="F5311" s="51" t="s">
        <v>475</v>
      </c>
      <c r="G5311" s="51" t="s">
        <v>476</v>
      </c>
      <c r="H5311" s="51" t="s">
        <v>392</v>
      </c>
      <c r="I5311" s="51"/>
      <c r="J5311" s="51" t="s">
        <v>479</v>
      </c>
      <c r="K5311" s="51">
        <v>-41.765999999999998</v>
      </c>
      <c r="L5311" s="51">
        <v>-40.521000000000001</v>
      </c>
      <c r="M5311" s="51">
        <v>-36.529000000000003</v>
      </c>
      <c r="N5311" s="51">
        <v>-37.414000000000001</v>
      </c>
      <c r="O5311" s="51">
        <v>-32.219000000000001</v>
      </c>
      <c r="P5311" s="51">
        <v>-19.661999999999999</v>
      </c>
      <c r="Q5311" s="51">
        <v>-29.553999999999998</v>
      </c>
      <c r="R5311" s="51">
        <v>-20.352</v>
      </c>
      <c r="S5311" s="51">
        <v>-60.65</v>
      </c>
      <c r="T5311" s="51">
        <v>-68.885000000000005</v>
      </c>
      <c r="U5311" s="51">
        <v>2019</v>
      </c>
    </row>
    <row r="5312" spans="1:21" ht="15.5">
      <c r="A5312" s="51">
        <v>518</v>
      </c>
      <c r="B5312" s="51" t="s">
        <v>1396</v>
      </c>
      <c r="C5312" s="51" t="s">
        <v>338</v>
      </c>
      <c r="D5312" s="51" t="str">
        <f t="shared" si="82"/>
        <v>NGDP_RMyanmar</v>
      </c>
      <c r="E5312" s="51" t="s">
        <v>293</v>
      </c>
      <c r="F5312" s="51" t="s">
        <v>340</v>
      </c>
      <c r="G5312" s="51" t="s">
        <v>341</v>
      </c>
      <c r="H5312" s="51" t="s">
        <v>342</v>
      </c>
      <c r="I5312" s="51" t="s">
        <v>343</v>
      </c>
      <c r="J5312" s="51" t="s">
        <v>1397</v>
      </c>
      <c r="K5312" s="51">
        <v>55587.78</v>
      </c>
      <c r="L5312" s="51">
        <v>59978.47</v>
      </c>
      <c r="M5312" s="51">
        <v>64896.61</v>
      </c>
      <c r="N5312" s="51">
        <v>69746.13</v>
      </c>
      <c r="O5312" s="51">
        <v>74215.75</v>
      </c>
      <c r="P5312" s="51">
        <v>78483.199999999997</v>
      </c>
      <c r="Q5312" s="51">
        <v>83510.03</v>
      </c>
      <c r="R5312" s="51">
        <v>89147.34</v>
      </c>
      <c r="S5312" s="51">
        <v>91990.62</v>
      </c>
      <c r="T5312" s="51">
        <v>83809.09</v>
      </c>
      <c r="U5312" s="51">
        <v>2020</v>
      </c>
    </row>
    <row r="5313" spans="1:21" ht="15.5">
      <c r="A5313" s="51">
        <v>518</v>
      </c>
      <c r="B5313" s="51" t="s">
        <v>1396</v>
      </c>
      <c r="C5313" s="51" t="s">
        <v>345</v>
      </c>
      <c r="D5313" s="51" t="str">
        <f t="shared" si="82"/>
        <v>NGDP_RPCHMyanmar</v>
      </c>
      <c r="E5313" s="51" t="s">
        <v>293</v>
      </c>
      <c r="F5313" s="51" t="s">
        <v>340</v>
      </c>
      <c r="G5313" s="51" t="s">
        <v>346</v>
      </c>
      <c r="H5313" s="51" t="s">
        <v>347</v>
      </c>
      <c r="I5313" s="51"/>
      <c r="J5313" s="51" t="s">
        <v>348</v>
      </c>
      <c r="K5313" s="51">
        <v>6.4859999999999998</v>
      </c>
      <c r="L5313" s="51">
        <v>7.899</v>
      </c>
      <c r="M5313" s="51">
        <v>8.1999999999999993</v>
      </c>
      <c r="N5313" s="51">
        <v>7.4729999999999999</v>
      </c>
      <c r="O5313" s="51">
        <v>6.4080000000000004</v>
      </c>
      <c r="P5313" s="51">
        <v>5.75</v>
      </c>
      <c r="Q5313" s="51">
        <v>6.4050000000000002</v>
      </c>
      <c r="R5313" s="51">
        <v>6.75</v>
      </c>
      <c r="S5313" s="51">
        <v>3.1890000000000001</v>
      </c>
      <c r="T5313" s="51">
        <v>-8.8940000000000001</v>
      </c>
      <c r="U5313" s="51">
        <v>2020</v>
      </c>
    </row>
    <row r="5314" spans="1:21" ht="15.5">
      <c r="A5314" s="51">
        <v>518</v>
      </c>
      <c r="B5314" s="51" t="s">
        <v>1396</v>
      </c>
      <c r="C5314" s="51" t="s">
        <v>349</v>
      </c>
      <c r="D5314" s="51" t="str">
        <f t="shared" si="82"/>
        <v>NGDPMyanmar</v>
      </c>
      <c r="E5314" s="51" t="s">
        <v>293</v>
      </c>
      <c r="F5314" s="51" t="s">
        <v>155</v>
      </c>
      <c r="G5314" s="51" t="s">
        <v>350</v>
      </c>
      <c r="H5314" s="51" t="s">
        <v>342</v>
      </c>
      <c r="I5314" s="51" t="s">
        <v>343</v>
      </c>
      <c r="J5314" s="51" t="s">
        <v>1397</v>
      </c>
      <c r="K5314" s="51">
        <v>49353.31</v>
      </c>
      <c r="L5314" s="51">
        <v>55248.77</v>
      </c>
      <c r="M5314" s="51">
        <v>61636.86</v>
      </c>
      <c r="N5314" s="51">
        <v>68988.06</v>
      </c>
      <c r="O5314" s="51">
        <v>74215.75</v>
      </c>
      <c r="P5314" s="51">
        <v>82700.02</v>
      </c>
      <c r="Q5314" s="51">
        <v>92788.96</v>
      </c>
      <c r="R5314" s="51">
        <v>105258.5</v>
      </c>
      <c r="S5314" s="51">
        <v>115105.89</v>
      </c>
      <c r="T5314" s="51">
        <v>110977.64</v>
      </c>
      <c r="U5314" s="51">
        <v>2020</v>
      </c>
    </row>
    <row r="5315" spans="1:21" ht="15.5">
      <c r="A5315" s="51">
        <v>518</v>
      </c>
      <c r="B5315" s="51" t="s">
        <v>1396</v>
      </c>
      <c r="C5315" s="51" t="s">
        <v>157</v>
      </c>
      <c r="D5315" s="51" t="str">
        <f t="shared" ref="D5315:D5378" si="83">C5315&amp;E5315</f>
        <v>NGDPDMyanmar</v>
      </c>
      <c r="E5315" s="51" t="s">
        <v>293</v>
      </c>
      <c r="F5315" s="51" t="s">
        <v>155</v>
      </c>
      <c r="G5315" s="51" t="s">
        <v>351</v>
      </c>
      <c r="H5315" s="51" t="s">
        <v>352</v>
      </c>
      <c r="I5315" s="51" t="s">
        <v>343</v>
      </c>
      <c r="J5315" s="51" t="s">
        <v>353</v>
      </c>
      <c r="K5315" s="51">
        <v>59</v>
      </c>
      <c r="L5315" s="51">
        <v>60.902999999999999</v>
      </c>
      <c r="M5315" s="51">
        <v>63.152999999999999</v>
      </c>
      <c r="N5315" s="51">
        <v>62.655000000000001</v>
      </c>
      <c r="O5315" s="51">
        <v>60.09</v>
      </c>
      <c r="P5315" s="51">
        <v>61.267000000000003</v>
      </c>
      <c r="Q5315" s="51">
        <v>66.698999999999998</v>
      </c>
      <c r="R5315" s="51">
        <v>68.802000000000007</v>
      </c>
      <c r="S5315" s="51">
        <v>81.257000000000005</v>
      </c>
      <c r="T5315" s="51">
        <v>76.194999999999993</v>
      </c>
      <c r="U5315" s="51">
        <v>2020</v>
      </c>
    </row>
    <row r="5316" spans="1:21" ht="15.5">
      <c r="A5316" s="51">
        <v>518</v>
      </c>
      <c r="B5316" s="51" t="s">
        <v>1396</v>
      </c>
      <c r="C5316" s="51" t="s">
        <v>354</v>
      </c>
      <c r="D5316" s="51" t="str">
        <f t="shared" si="83"/>
        <v>PPPGDPMyanmar</v>
      </c>
      <c r="E5316" s="51" t="s">
        <v>293</v>
      </c>
      <c r="F5316" s="51" t="s">
        <v>155</v>
      </c>
      <c r="G5316" s="51" t="s">
        <v>355</v>
      </c>
      <c r="H5316" s="51" t="s">
        <v>356</v>
      </c>
      <c r="I5316" s="51" t="s">
        <v>343</v>
      </c>
      <c r="J5316" s="51" t="s">
        <v>353</v>
      </c>
      <c r="K5316" s="51">
        <v>184.501</v>
      </c>
      <c r="L5316" s="51">
        <v>198.33799999999999</v>
      </c>
      <c r="M5316" s="51">
        <v>209.64400000000001</v>
      </c>
      <c r="N5316" s="51">
        <v>216.27799999999999</v>
      </c>
      <c r="O5316" s="51">
        <v>213.83500000000001</v>
      </c>
      <c r="P5316" s="51">
        <v>225.517</v>
      </c>
      <c r="Q5316" s="51">
        <v>245.72300000000001</v>
      </c>
      <c r="R5316" s="51">
        <v>266.99299999999999</v>
      </c>
      <c r="S5316" s="51">
        <v>278.84800000000001</v>
      </c>
      <c r="T5316" s="51">
        <v>258.67700000000002</v>
      </c>
      <c r="U5316" s="51">
        <v>2020</v>
      </c>
    </row>
    <row r="5317" spans="1:21" ht="15.5">
      <c r="A5317" s="51">
        <v>518</v>
      </c>
      <c r="B5317" s="51" t="s">
        <v>1396</v>
      </c>
      <c r="C5317" s="51" t="s">
        <v>357</v>
      </c>
      <c r="D5317" s="51" t="str">
        <f t="shared" si="83"/>
        <v>NGDP_DMyanmar</v>
      </c>
      <c r="E5317" s="51" t="s">
        <v>293</v>
      </c>
      <c r="F5317" s="51" t="s">
        <v>358</v>
      </c>
      <c r="G5317" s="51" t="s">
        <v>359</v>
      </c>
      <c r="H5317" s="51" t="s">
        <v>360</v>
      </c>
      <c r="I5317" s="51"/>
      <c r="J5317" s="51" t="s">
        <v>361</v>
      </c>
      <c r="K5317" s="51">
        <v>88.784000000000006</v>
      </c>
      <c r="L5317" s="51">
        <v>92.114000000000004</v>
      </c>
      <c r="M5317" s="51">
        <v>94.977000000000004</v>
      </c>
      <c r="N5317" s="51">
        <v>98.912999999999997</v>
      </c>
      <c r="O5317" s="51">
        <v>100</v>
      </c>
      <c r="P5317" s="51">
        <v>105.373</v>
      </c>
      <c r="Q5317" s="51">
        <v>111.111</v>
      </c>
      <c r="R5317" s="51">
        <v>118.07299999999999</v>
      </c>
      <c r="S5317" s="51">
        <v>125.128</v>
      </c>
      <c r="T5317" s="51">
        <v>132.417</v>
      </c>
      <c r="U5317" s="51">
        <v>2020</v>
      </c>
    </row>
    <row r="5318" spans="1:21" ht="15.5">
      <c r="A5318" s="51">
        <v>518</v>
      </c>
      <c r="B5318" s="51" t="s">
        <v>1396</v>
      </c>
      <c r="C5318" s="51" t="s">
        <v>362</v>
      </c>
      <c r="D5318" s="51" t="str">
        <f t="shared" si="83"/>
        <v>NGDPRPCMyanmar</v>
      </c>
      <c r="E5318" s="51" t="s">
        <v>293</v>
      </c>
      <c r="F5318" s="51" t="s">
        <v>363</v>
      </c>
      <c r="G5318" s="51" t="s">
        <v>364</v>
      </c>
      <c r="H5318" s="51" t="s">
        <v>342</v>
      </c>
      <c r="I5318" s="51" t="s">
        <v>333</v>
      </c>
      <c r="J5318" s="51" t="s">
        <v>365</v>
      </c>
      <c r="K5318" s="51">
        <v>1113782.45</v>
      </c>
      <c r="L5318" s="51">
        <v>1191857.77</v>
      </c>
      <c r="M5318" s="51">
        <v>1278544.29</v>
      </c>
      <c r="N5318" s="51">
        <v>1362247.92</v>
      </c>
      <c r="O5318" s="51">
        <v>1437383.18</v>
      </c>
      <c r="P5318" s="51">
        <v>1507851.13</v>
      </c>
      <c r="Q5318" s="51">
        <v>1592202.85</v>
      </c>
      <c r="R5318" s="51">
        <v>1687370.28</v>
      </c>
      <c r="S5318" s="51">
        <v>1729192.74</v>
      </c>
      <c r="T5318" s="51">
        <v>1565062.75</v>
      </c>
      <c r="U5318" s="51">
        <v>2015</v>
      </c>
    </row>
    <row r="5319" spans="1:21" ht="15.5">
      <c r="A5319" s="51">
        <v>518</v>
      </c>
      <c r="B5319" s="51" t="s">
        <v>1396</v>
      </c>
      <c r="C5319" s="51" t="s">
        <v>366</v>
      </c>
      <c r="D5319" s="51" t="str">
        <f t="shared" si="83"/>
        <v>NGDPRPPPPCMyanmar</v>
      </c>
      <c r="E5319" s="51" t="s">
        <v>293</v>
      </c>
      <c r="F5319" s="51" t="s">
        <v>363</v>
      </c>
      <c r="G5319" s="51" t="s">
        <v>367</v>
      </c>
      <c r="H5319" s="51" t="s">
        <v>368</v>
      </c>
      <c r="I5319" s="51" t="s">
        <v>333</v>
      </c>
      <c r="J5319" s="51" t="s">
        <v>365</v>
      </c>
      <c r="K5319" s="51">
        <v>3200.39</v>
      </c>
      <c r="L5319" s="51">
        <v>3424.73</v>
      </c>
      <c r="M5319" s="51">
        <v>3673.82</v>
      </c>
      <c r="N5319" s="51">
        <v>3914.34</v>
      </c>
      <c r="O5319" s="51">
        <v>4130.24</v>
      </c>
      <c r="P5319" s="51">
        <v>4332.72</v>
      </c>
      <c r="Q5319" s="51">
        <v>4575.1000000000004</v>
      </c>
      <c r="R5319" s="51">
        <v>4848.5600000000004</v>
      </c>
      <c r="S5319" s="51">
        <v>4968.7299999999996</v>
      </c>
      <c r="T5319" s="51">
        <v>4497.12</v>
      </c>
      <c r="U5319" s="51">
        <v>2015</v>
      </c>
    </row>
    <row r="5320" spans="1:21" ht="15.5">
      <c r="A5320" s="51">
        <v>518</v>
      </c>
      <c r="B5320" s="51" t="s">
        <v>1396</v>
      </c>
      <c r="C5320" s="51" t="s">
        <v>369</v>
      </c>
      <c r="D5320" s="51" t="str">
        <f t="shared" si="83"/>
        <v>NGDPPCMyanmar</v>
      </c>
      <c r="E5320" s="51" t="s">
        <v>293</v>
      </c>
      <c r="F5320" s="51" t="s">
        <v>370</v>
      </c>
      <c r="G5320" s="51" t="s">
        <v>371</v>
      </c>
      <c r="H5320" s="51" t="s">
        <v>342</v>
      </c>
      <c r="I5320" s="51" t="s">
        <v>333</v>
      </c>
      <c r="J5320" s="51" t="s">
        <v>372</v>
      </c>
      <c r="K5320" s="51">
        <v>988865.88</v>
      </c>
      <c r="L5320" s="51">
        <v>1097871.96</v>
      </c>
      <c r="M5320" s="51">
        <v>1214323.1599999999</v>
      </c>
      <c r="N5320" s="51">
        <v>1347441.56</v>
      </c>
      <c r="O5320" s="51">
        <v>1437383.18</v>
      </c>
      <c r="P5320" s="51">
        <v>1588866.48</v>
      </c>
      <c r="Q5320" s="51">
        <v>1769114.9</v>
      </c>
      <c r="R5320" s="51">
        <v>1992320.39</v>
      </c>
      <c r="S5320" s="51">
        <v>2163701.66</v>
      </c>
      <c r="T5320" s="51">
        <v>2072412.04</v>
      </c>
      <c r="U5320" s="51">
        <v>2015</v>
      </c>
    </row>
    <row r="5321" spans="1:21" ht="15.5">
      <c r="A5321" s="51">
        <v>518</v>
      </c>
      <c r="B5321" s="51" t="s">
        <v>1396</v>
      </c>
      <c r="C5321" s="51" t="s">
        <v>373</v>
      </c>
      <c r="D5321" s="51" t="str">
        <f t="shared" si="83"/>
        <v>NGDPDPCMyanmar</v>
      </c>
      <c r="E5321" s="51" t="s">
        <v>293</v>
      </c>
      <c r="F5321" s="51" t="s">
        <v>370</v>
      </c>
      <c r="G5321" s="51" t="s">
        <v>374</v>
      </c>
      <c r="H5321" s="51" t="s">
        <v>352</v>
      </c>
      <c r="I5321" s="51" t="s">
        <v>333</v>
      </c>
      <c r="J5321" s="51" t="s">
        <v>372</v>
      </c>
      <c r="K5321" s="51">
        <v>1182.1500000000001</v>
      </c>
      <c r="L5321" s="51">
        <v>1210.22</v>
      </c>
      <c r="M5321" s="51">
        <v>1244.18</v>
      </c>
      <c r="N5321" s="51">
        <v>1223.74</v>
      </c>
      <c r="O5321" s="51">
        <v>1163.79</v>
      </c>
      <c r="P5321" s="51">
        <v>1177.08</v>
      </c>
      <c r="Q5321" s="51">
        <v>1271.68</v>
      </c>
      <c r="R5321" s="51">
        <v>1302.28</v>
      </c>
      <c r="S5321" s="51">
        <v>1527.44</v>
      </c>
      <c r="T5321" s="51">
        <v>1422.87</v>
      </c>
      <c r="U5321" s="51">
        <v>2015</v>
      </c>
    </row>
    <row r="5322" spans="1:21" ht="15.5">
      <c r="A5322" s="51">
        <v>518</v>
      </c>
      <c r="B5322" s="51" t="s">
        <v>1396</v>
      </c>
      <c r="C5322" s="51" t="s">
        <v>375</v>
      </c>
      <c r="D5322" s="51" t="str">
        <f t="shared" si="83"/>
        <v>PPPPCMyanmar</v>
      </c>
      <c r="E5322" s="51" t="s">
        <v>293</v>
      </c>
      <c r="F5322" s="51" t="s">
        <v>370</v>
      </c>
      <c r="G5322" s="51" t="s">
        <v>376</v>
      </c>
      <c r="H5322" s="51" t="s">
        <v>356</v>
      </c>
      <c r="I5322" s="51" t="s">
        <v>333</v>
      </c>
      <c r="J5322" s="51" t="s">
        <v>372</v>
      </c>
      <c r="K5322" s="51">
        <v>3696.75</v>
      </c>
      <c r="L5322" s="51">
        <v>3941.25</v>
      </c>
      <c r="M5322" s="51">
        <v>4130.26</v>
      </c>
      <c r="N5322" s="51">
        <v>4224.24</v>
      </c>
      <c r="O5322" s="51">
        <v>4141.47</v>
      </c>
      <c r="P5322" s="51">
        <v>4332.72</v>
      </c>
      <c r="Q5322" s="51">
        <v>4684.95</v>
      </c>
      <c r="R5322" s="51">
        <v>5053.6099999999997</v>
      </c>
      <c r="S5322" s="51">
        <v>5241.6499999999996</v>
      </c>
      <c r="T5322" s="51">
        <v>4830.57</v>
      </c>
      <c r="U5322" s="51">
        <v>2015</v>
      </c>
    </row>
    <row r="5323" spans="1:21" ht="15.5">
      <c r="A5323" s="51">
        <v>518</v>
      </c>
      <c r="B5323" s="51" t="s">
        <v>1396</v>
      </c>
      <c r="C5323" s="51" t="s">
        <v>377</v>
      </c>
      <c r="D5323" s="51" t="str">
        <f t="shared" si="83"/>
        <v>NGAP_NPGDPMyanmar</v>
      </c>
      <c r="E5323" s="51" t="s">
        <v>293</v>
      </c>
      <c r="F5323" s="51" t="s">
        <v>378</v>
      </c>
      <c r="G5323" s="51" t="s">
        <v>379</v>
      </c>
      <c r="H5323" s="51" t="s">
        <v>380</v>
      </c>
      <c r="I5323" s="51"/>
      <c r="J5323" s="51"/>
      <c r="K5323" s="51"/>
      <c r="L5323" s="51"/>
      <c r="M5323" s="51"/>
      <c r="N5323" s="51"/>
      <c r="O5323" s="51"/>
      <c r="P5323" s="51"/>
      <c r="Q5323" s="51"/>
      <c r="R5323" s="51"/>
      <c r="S5323" s="51"/>
      <c r="T5323" s="51"/>
      <c r="U5323" s="51"/>
    </row>
    <row r="5324" spans="1:21" ht="15.5">
      <c r="A5324" s="51">
        <v>518</v>
      </c>
      <c r="B5324" s="51" t="s">
        <v>1396</v>
      </c>
      <c r="C5324" s="51" t="s">
        <v>381</v>
      </c>
      <c r="D5324" s="51" t="str">
        <f t="shared" si="83"/>
        <v>PPPSHMyanmar</v>
      </c>
      <c r="E5324" s="51" t="s">
        <v>293</v>
      </c>
      <c r="F5324" s="51" t="s">
        <v>382</v>
      </c>
      <c r="G5324" s="51" t="s">
        <v>383</v>
      </c>
      <c r="H5324" s="51" t="s">
        <v>384</v>
      </c>
      <c r="I5324" s="51"/>
      <c r="J5324" s="51" t="s">
        <v>353</v>
      </c>
      <c r="K5324" s="51">
        <v>0.184</v>
      </c>
      <c r="L5324" s="51">
        <v>0.189</v>
      </c>
      <c r="M5324" s="51">
        <v>0.192</v>
      </c>
      <c r="N5324" s="51">
        <v>0.19400000000000001</v>
      </c>
      <c r="O5324" s="51">
        <v>0.185</v>
      </c>
      <c r="P5324" s="51">
        <v>0.185</v>
      </c>
      <c r="Q5324" s="51">
        <v>0.191</v>
      </c>
      <c r="R5324" s="51">
        <v>0.19800000000000001</v>
      </c>
      <c r="S5324" s="51">
        <v>0.21199999999999999</v>
      </c>
      <c r="T5324" s="51">
        <v>0.182</v>
      </c>
      <c r="U5324" s="51">
        <v>2020</v>
      </c>
    </row>
    <row r="5325" spans="1:21" ht="15.5">
      <c r="A5325" s="51">
        <v>518</v>
      </c>
      <c r="B5325" s="51" t="s">
        <v>1396</v>
      </c>
      <c r="C5325" s="51" t="s">
        <v>385</v>
      </c>
      <c r="D5325" s="51" t="str">
        <f t="shared" si="83"/>
        <v>PPPEXMyanmar</v>
      </c>
      <c r="E5325" s="51" t="s">
        <v>293</v>
      </c>
      <c r="F5325" s="51" t="s">
        <v>386</v>
      </c>
      <c r="G5325" s="51" t="s">
        <v>387</v>
      </c>
      <c r="H5325" s="51" t="s">
        <v>388</v>
      </c>
      <c r="I5325" s="51"/>
      <c r="J5325" s="51" t="s">
        <v>353</v>
      </c>
      <c r="K5325" s="51">
        <v>267.49599999999998</v>
      </c>
      <c r="L5325" s="51">
        <v>278.55900000000003</v>
      </c>
      <c r="M5325" s="51">
        <v>294.00700000000001</v>
      </c>
      <c r="N5325" s="51">
        <v>318.97899999999998</v>
      </c>
      <c r="O5325" s="51">
        <v>347.07100000000003</v>
      </c>
      <c r="P5325" s="51">
        <v>366.71300000000002</v>
      </c>
      <c r="Q5325" s="51">
        <v>377.61700000000002</v>
      </c>
      <c r="R5325" s="51">
        <v>394.23700000000002</v>
      </c>
      <c r="S5325" s="51">
        <v>412.791</v>
      </c>
      <c r="T5325" s="51">
        <v>429.02</v>
      </c>
      <c r="U5325" s="51">
        <v>2020</v>
      </c>
    </row>
    <row r="5326" spans="1:21" ht="15.5">
      <c r="A5326" s="51">
        <v>518</v>
      </c>
      <c r="B5326" s="51" t="s">
        <v>1396</v>
      </c>
      <c r="C5326" s="51" t="s">
        <v>389</v>
      </c>
      <c r="D5326" s="51" t="str">
        <f t="shared" si="83"/>
        <v>NID_NGDPMyanmar</v>
      </c>
      <c r="E5326" s="51" t="s">
        <v>293</v>
      </c>
      <c r="F5326" s="51" t="s">
        <v>390</v>
      </c>
      <c r="G5326" s="51" t="s">
        <v>391</v>
      </c>
      <c r="H5326" s="51" t="s">
        <v>392</v>
      </c>
      <c r="I5326" s="51"/>
      <c r="J5326" s="51" t="s">
        <v>1397</v>
      </c>
      <c r="K5326" s="51">
        <v>29.777000000000001</v>
      </c>
      <c r="L5326" s="51">
        <v>31.12</v>
      </c>
      <c r="M5326" s="51">
        <v>32.055999999999997</v>
      </c>
      <c r="N5326" s="51">
        <v>33.552</v>
      </c>
      <c r="O5326" s="51">
        <v>33.473999999999997</v>
      </c>
      <c r="P5326" s="51">
        <v>34.5</v>
      </c>
      <c r="Q5326" s="51">
        <v>33.009</v>
      </c>
      <c r="R5326" s="51">
        <v>32.284999999999997</v>
      </c>
      <c r="S5326" s="51">
        <v>32.284999999999997</v>
      </c>
      <c r="T5326" s="51">
        <v>32.284999999999997</v>
      </c>
      <c r="U5326" s="51">
        <v>2020</v>
      </c>
    </row>
    <row r="5327" spans="1:21" ht="15.5">
      <c r="A5327" s="51">
        <v>518</v>
      </c>
      <c r="B5327" s="51" t="s">
        <v>1396</v>
      </c>
      <c r="C5327" s="51" t="s">
        <v>393</v>
      </c>
      <c r="D5327" s="51" t="str">
        <f t="shared" si="83"/>
        <v>NGSD_NGDPMyanmar</v>
      </c>
      <c r="E5327" s="51" t="s">
        <v>293</v>
      </c>
      <c r="F5327" s="51" t="s">
        <v>394</v>
      </c>
      <c r="G5327" s="51" t="s">
        <v>395</v>
      </c>
      <c r="H5327" s="51" t="s">
        <v>392</v>
      </c>
      <c r="I5327" s="51"/>
      <c r="J5327" s="51" t="s">
        <v>1397</v>
      </c>
      <c r="K5327" s="51">
        <v>27.960999999999999</v>
      </c>
      <c r="L5327" s="51">
        <v>29.888000000000002</v>
      </c>
      <c r="M5327" s="51">
        <v>27.588000000000001</v>
      </c>
      <c r="N5327" s="51">
        <v>30.079000000000001</v>
      </c>
      <c r="O5327" s="51">
        <v>29.268000000000001</v>
      </c>
      <c r="P5327" s="51">
        <v>27.707000000000001</v>
      </c>
      <c r="Q5327" s="51">
        <v>28.303000000000001</v>
      </c>
      <c r="R5327" s="51">
        <v>29.457999999999998</v>
      </c>
      <c r="S5327" s="51">
        <v>28.831</v>
      </c>
      <c r="T5327" s="51">
        <v>29.713999999999999</v>
      </c>
      <c r="U5327" s="51">
        <v>2020</v>
      </c>
    </row>
    <row r="5328" spans="1:21" ht="15.5">
      <c r="A5328" s="51">
        <v>518</v>
      </c>
      <c r="B5328" s="51" t="s">
        <v>1396</v>
      </c>
      <c r="C5328" s="51" t="s">
        <v>396</v>
      </c>
      <c r="D5328" s="51" t="str">
        <f t="shared" si="83"/>
        <v>PCPIMyanmar</v>
      </c>
      <c r="E5328" s="51" t="s">
        <v>293</v>
      </c>
      <c r="F5328" s="51" t="s">
        <v>397</v>
      </c>
      <c r="G5328" s="51" t="s">
        <v>398</v>
      </c>
      <c r="H5328" s="51" t="s">
        <v>360</v>
      </c>
      <c r="I5328" s="51"/>
      <c r="J5328" s="51" t="s">
        <v>1398</v>
      </c>
      <c r="K5328" s="51">
        <v>96.165000000000006</v>
      </c>
      <c r="L5328" s="51">
        <v>102.30200000000001</v>
      </c>
      <c r="M5328" s="51">
        <v>108.17400000000001</v>
      </c>
      <c r="N5328" s="51">
        <v>116.026</v>
      </c>
      <c r="O5328" s="51">
        <v>126.583</v>
      </c>
      <c r="P5328" s="51">
        <v>132.435</v>
      </c>
      <c r="Q5328" s="51">
        <v>140.30699999999999</v>
      </c>
      <c r="R5328" s="51">
        <v>152.411</v>
      </c>
      <c r="S5328" s="51">
        <v>161.137</v>
      </c>
      <c r="T5328" s="51">
        <v>169.23500000000001</v>
      </c>
      <c r="U5328" s="51">
        <v>2020</v>
      </c>
    </row>
    <row r="5329" spans="1:21" ht="15.5">
      <c r="A5329" s="51">
        <v>518</v>
      </c>
      <c r="B5329" s="51" t="s">
        <v>1396</v>
      </c>
      <c r="C5329" s="51" t="s">
        <v>400</v>
      </c>
      <c r="D5329" s="51" t="str">
        <f t="shared" si="83"/>
        <v>PCPIPCHMyanmar</v>
      </c>
      <c r="E5329" s="51" t="s">
        <v>293</v>
      </c>
      <c r="F5329" s="51" t="s">
        <v>397</v>
      </c>
      <c r="G5329" s="51" t="s">
        <v>401</v>
      </c>
      <c r="H5329" s="51" t="s">
        <v>347</v>
      </c>
      <c r="I5329" s="51"/>
      <c r="J5329" s="51" t="s">
        <v>402</v>
      </c>
      <c r="K5329" s="51">
        <v>0.36</v>
      </c>
      <c r="L5329" s="51">
        <v>6.3819999999999997</v>
      </c>
      <c r="M5329" s="51">
        <v>5.7389999999999999</v>
      </c>
      <c r="N5329" s="51">
        <v>7.2590000000000003</v>
      </c>
      <c r="O5329" s="51">
        <v>9.0990000000000002</v>
      </c>
      <c r="P5329" s="51">
        <v>4.6219999999999999</v>
      </c>
      <c r="Q5329" s="51">
        <v>5.944</v>
      </c>
      <c r="R5329" s="51">
        <v>8.6270000000000007</v>
      </c>
      <c r="S5329" s="51">
        <v>5.7249999999999996</v>
      </c>
      <c r="T5329" s="51">
        <v>5.0259999999999998</v>
      </c>
      <c r="U5329" s="51">
        <v>2020</v>
      </c>
    </row>
    <row r="5330" spans="1:21" ht="15.5">
      <c r="A5330" s="51">
        <v>518</v>
      </c>
      <c r="B5330" s="51" t="s">
        <v>1396</v>
      </c>
      <c r="C5330" s="51" t="s">
        <v>403</v>
      </c>
      <c r="D5330" s="51" t="str">
        <f t="shared" si="83"/>
        <v>PCPIEMyanmar</v>
      </c>
      <c r="E5330" s="51" t="s">
        <v>293</v>
      </c>
      <c r="F5330" s="51" t="s">
        <v>404</v>
      </c>
      <c r="G5330" s="51" t="s">
        <v>405</v>
      </c>
      <c r="H5330" s="51" t="s">
        <v>360</v>
      </c>
      <c r="I5330" s="51"/>
      <c r="J5330" s="51" t="s">
        <v>1398</v>
      </c>
      <c r="K5330" s="51">
        <v>99.453999999999994</v>
      </c>
      <c r="L5330" s="51">
        <v>106.35</v>
      </c>
      <c r="M5330" s="51">
        <v>110.176</v>
      </c>
      <c r="N5330" s="51">
        <v>125.15</v>
      </c>
      <c r="O5330" s="51">
        <v>130.00200000000001</v>
      </c>
      <c r="P5330" s="51">
        <v>134.42599999999999</v>
      </c>
      <c r="Q5330" s="51">
        <v>145.97</v>
      </c>
      <c r="R5330" s="51">
        <v>159.85400000000001</v>
      </c>
      <c r="S5330" s="51">
        <v>163.10499999999999</v>
      </c>
      <c r="T5330" s="51">
        <v>173.66399999999999</v>
      </c>
      <c r="U5330" s="51">
        <v>2020</v>
      </c>
    </row>
    <row r="5331" spans="1:21" ht="15.5">
      <c r="A5331" s="51">
        <v>518</v>
      </c>
      <c r="B5331" s="51" t="s">
        <v>1396</v>
      </c>
      <c r="C5331" s="51" t="s">
        <v>406</v>
      </c>
      <c r="D5331" s="51" t="str">
        <f t="shared" si="83"/>
        <v>PCPIEPCHMyanmar</v>
      </c>
      <c r="E5331" s="51" t="s">
        <v>293</v>
      </c>
      <c r="F5331" s="51" t="s">
        <v>404</v>
      </c>
      <c r="G5331" s="51" t="s">
        <v>407</v>
      </c>
      <c r="H5331" s="51" t="s">
        <v>347</v>
      </c>
      <c r="I5331" s="51"/>
      <c r="J5331" s="51" t="s">
        <v>408</v>
      </c>
      <c r="K5331" s="51">
        <v>4.1159999999999997</v>
      </c>
      <c r="L5331" s="51">
        <v>6.9340000000000002</v>
      </c>
      <c r="M5331" s="51">
        <v>3.5979999999999999</v>
      </c>
      <c r="N5331" s="51">
        <v>13.590999999999999</v>
      </c>
      <c r="O5331" s="51">
        <v>3.8769999999999998</v>
      </c>
      <c r="P5331" s="51">
        <v>3.403</v>
      </c>
      <c r="Q5331" s="51">
        <v>8.5879999999999992</v>
      </c>
      <c r="R5331" s="51">
        <v>9.5109999999999992</v>
      </c>
      <c r="S5331" s="51">
        <v>2.0339999999999998</v>
      </c>
      <c r="T5331" s="51">
        <v>6.4740000000000002</v>
      </c>
      <c r="U5331" s="51">
        <v>2020</v>
      </c>
    </row>
    <row r="5332" spans="1:21" ht="15.5">
      <c r="A5332" s="51">
        <v>518</v>
      </c>
      <c r="B5332" s="51" t="s">
        <v>1396</v>
      </c>
      <c r="C5332" s="51" t="s">
        <v>409</v>
      </c>
      <c r="D5332" s="51" t="str">
        <f t="shared" si="83"/>
        <v>FLIBOR6Myanmar</v>
      </c>
      <c r="E5332" s="51" t="s">
        <v>293</v>
      </c>
      <c r="F5332" s="51" t="s">
        <v>410</v>
      </c>
      <c r="G5332" s="51"/>
      <c r="H5332" s="51" t="s">
        <v>384</v>
      </c>
      <c r="I5332" s="51"/>
      <c r="J5332" s="51"/>
      <c r="K5332" s="51"/>
      <c r="L5332" s="51"/>
      <c r="M5332" s="51"/>
      <c r="N5332" s="51"/>
      <c r="O5332" s="51"/>
      <c r="P5332" s="51"/>
      <c r="Q5332" s="51"/>
      <c r="R5332" s="51"/>
      <c r="S5332" s="51"/>
      <c r="T5332" s="51"/>
      <c r="U5332" s="51"/>
    </row>
    <row r="5333" spans="1:21" ht="15.5">
      <c r="A5333" s="51">
        <v>518</v>
      </c>
      <c r="B5333" s="51" t="s">
        <v>1396</v>
      </c>
      <c r="C5333" s="51" t="s">
        <v>411</v>
      </c>
      <c r="D5333" s="51" t="str">
        <f t="shared" si="83"/>
        <v>TM_RPCHMyanmar</v>
      </c>
      <c r="E5333" s="51" t="s">
        <v>293</v>
      </c>
      <c r="F5333" s="51" t="s">
        <v>412</v>
      </c>
      <c r="G5333" s="51" t="s">
        <v>413</v>
      </c>
      <c r="H5333" s="51" t="s">
        <v>347</v>
      </c>
      <c r="I5333" s="51"/>
      <c r="J5333" s="51" t="s">
        <v>1399</v>
      </c>
      <c r="K5333" s="51">
        <v>5.0869999999999997</v>
      </c>
      <c r="L5333" s="51">
        <v>20.568000000000001</v>
      </c>
      <c r="M5333" s="51">
        <v>43.787999999999997</v>
      </c>
      <c r="N5333" s="51">
        <v>9.9710000000000001</v>
      </c>
      <c r="O5333" s="51">
        <v>4.2569999999999997</v>
      </c>
      <c r="P5333" s="51">
        <v>16.164999999999999</v>
      </c>
      <c r="Q5333" s="51">
        <v>5.5640000000000001</v>
      </c>
      <c r="R5333" s="51">
        <v>-10.241</v>
      </c>
      <c r="S5333" s="51">
        <v>2.1749999999999998</v>
      </c>
      <c r="T5333" s="51">
        <v>-21.253</v>
      </c>
      <c r="U5333" s="51">
        <v>2020</v>
      </c>
    </row>
    <row r="5334" spans="1:21" ht="15.5">
      <c r="A5334" s="51">
        <v>518</v>
      </c>
      <c r="B5334" s="51" t="s">
        <v>1396</v>
      </c>
      <c r="C5334" s="51" t="s">
        <v>415</v>
      </c>
      <c r="D5334" s="51" t="str">
        <f t="shared" si="83"/>
        <v>TMG_RPCHMyanmar</v>
      </c>
      <c r="E5334" s="51" t="s">
        <v>293</v>
      </c>
      <c r="F5334" s="51" t="s">
        <v>416</v>
      </c>
      <c r="G5334" s="51" t="s">
        <v>417</v>
      </c>
      <c r="H5334" s="51" t="s">
        <v>347</v>
      </c>
      <c r="I5334" s="51"/>
      <c r="J5334" s="51" t="s">
        <v>1399</v>
      </c>
      <c r="K5334" s="51">
        <v>1.206</v>
      </c>
      <c r="L5334" s="51">
        <v>18.405000000000001</v>
      </c>
      <c r="M5334" s="51">
        <v>47.895000000000003</v>
      </c>
      <c r="N5334" s="51">
        <v>10.685</v>
      </c>
      <c r="O5334" s="51">
        <v>2.198</v>
      </c>
      <c r="P5334" s="51">
        <v>19.545000000000002</v>
      </c>
      <c r="Q5334" s="51">
        <v>0.42699999999999999</v>
      </c>
      <c r="R5334" s="51">
        <v>-14.467000000000001</v>
      </c>
      <c r="S5334" s="51">
        <v>7.4210000000000003</v>
      </c>
      <c r="T5334" s="51">
        <v>-26.905000000000001</v>
      </c>
      <c r="U5334" s="51">
        <v>2020</v>
      </c>
    </row>
    <row r="5335" spans="1:21" ht="15.5">
      <c r="A5335" s="51">
        <v>518</v>
      </c>
      <c r="B5335" s="51" t="s">
        <v>1396</v>
      </c>
      <c r="C5335" s="51" t="s">
        <v>418</v>
      </c>
      <c r="D5335" s="51" t="str">
        <f t="shared" si="83"/>
        <v>TX_RPCHMyanmar</v>
      </c>
      <c r="E5335" s="51" t="s">
        <v>293</v>
      </c>
      <c r="F5335" s="51" t="s">
        <v>419</v>
      </c>
      <c r="G5335" s="51" t="s">
        <v>420</v>
      </c>
      <c r="H5335" s="51" t="s">
        <v>347</v>
      </c>
      <c r="I5335" s="51"/>
      <c r="J5335" s="51" t="s">
        <v>1399</v>
      </c>
      <c r="K5335" s="51">
        <v>4.6689999999999996</v>
      </c>
      <c r="L5335" s="51">
        <v>21.957999999999998</v>
      </c>
      <c r="M5335" s="51">
        <v>18.431000000000001</v>
      </c>
      <c r="N5335" s="51">
        <v>18.055</v>
      </c>
      <c r="O5335" s="51">
        <v>-9.7479999999999993</v>
      </c>
      <c r="P5335" s="51">
        <v>2.0960000000000001</v>
      </c>
      <c r="Q5335" s="51">
        <v>18.187000000000001</v>
      </c>
      <c r="R5335" s="51">
        <v>-3.6080000000000001</v>
      </c>
      <c r="S5335" s="51">
        <v>-3.2469999999999999</v>
      </c>
      <c r="T5335" s="51">
        <v>-17.382000000000001</v>
      </c>
      <c r="U5335" s="51">
        <v>2020</v>
      </c>
    </row>
    <row r="5336" spans="1:21" ht="15.5">
      <c r="A5336" s="51">
        <v>518</v>
      </c>
      <c r="B5336" s="51" t="s">
        <v>1396</v>
      </c>
      <c r="C5336" s="51" t="s">
        <v>421</v>
      </c>
      <c r="D5336" s="51" t="str">
        <f t="shared" si="83"/>
        <v>TXG_RPCHMyanmar</v>
      </c>
      <c r="E5336" s="51" t="s">
        <v>293</v>
      </c>
      <c r="F5336" s="51" t="s">
        <v>422</v>
      </c>
      <c r="G5336" s="51" t="s">
        <v>423</v>
      </c>
      <c r="H5336" s="51" t="s">
        <v>347</v>
      </c>
      <c r="I5336" s="51"/>
      <c r="J5336" s="51" t="s">
        <v>1399</v>
      </c>
      <c r="K5336" s="51">
        <v>0.25600000000000001</v>
      </c>
      <c r="L5336" s="51">
        <v>10.119999999999999</v>
      </c>
      <c r="M5336" s="51">
        <v>13.407999999999999</v>
      </c>
      <c r="N5336" s="51">
        <v>14.653</v>
      </c>
      <c r="O5336" s="51">
        <v>-14.118</v>
      </c>
      <c r="P5336" s="51">
        <v>3.75</v>
      </c>
      <c r="Q5336" s="51">
        <v>18.126000000000001</v>
      </c>
      <c r="R5336" s="51">
        <v>-6.7850000000000001</v>
      </c>
      <c r="S5336" s="51">
        <v>2.2269999999999999</v>
      </c>
      <c r="T5336" s="51">
        <v>-19.602</v>
      </c>
      <c r="U5336" s="51">
        <v>2020</v>
      </c>
    </row>
    <row r="5337" spans="1:21" ht="15.5">
      <c r="A5337" s="51">
        <v>518</v>
      </c>
      <c r="B5337" s="51" t="s">
        <v>1396</v>
      </c>
      <c r="C5337" s="51" t="s">
        <v>424</v>
      </c>
      <c r="D5337" s="51" t="str">
        <f t="shared" si="83"/>
        <v>LURMyanmar</v>
      </c>
      <c r="E5337" s="51" t="s">
        <v>293</v>
      </c>
      <c r="F5337" s="51" t="s">
        <v>425</v>
      </c>
      <c r="G5337" s="51" t="s">
        <v>426</v>
      </c>
      <c r="H5337" s="51" t="s">
        <v>427</v>
      </c>
      <c r="I5337" s="51"/>
      <c r="J5337" s="51"/>
      <c r="K5337" s="51"/>
      <c r="L5337" s="51"/>
      <c r="M5337" s="51"/>
      <c r="N5337" s="51"/>
      <c r="O5337" s="51"/>
      <c r="P5337" s="51"/>
      <c r="Q5337" s="51"/>
      <c r="R5337" s="51"/>
      <c r="S5337" s="51"/>
      <c r="T5337" s="51"/>
      <c r="U5337" s="51"/>
    </row>
    <row r="5338" spans="1:21" ht="15.5">
      <c r="A5338" s="51">
        <v>518</v>
      </c>
      <c r="B5338" s="51" t="s">
        <v>1396</v>
      </c>
      <c r="C5338" s="51" t="s">
        <v>428</v>
      </c>
      <c r="D5338" s="51" t="str">
        <f t="shared" si="83"/>
        <v>LEMyanmar</v>
      </c>
      <c r="E5338" s="51" t="s">
        <v>293</v>
      </c>
      <c r="F5338" s="51" t="s">
        <v>429</v>
      </c>
      <c r="G5338" s="51" t="s">
        <v>430</v>
      </c>
      <c r="H5338" s="51" t="s">
        <v>431</v>
      </c>
      <c r="I5338" s="51" t="s">
        <v>432</v>
      </c>
      <c r="J5338" s="51"/>
      <c r="K5338" s="51"/>
      <c r="L5338" s="51"/>
      <c r="M5338" s="51"/>
      <c r="N5338" s="51"/>
      <c r="O5338" s="51"/>
      <c r="P5338" s="51"/>
      <c r="Q5338" s="51"/>
      <c r="R5338" s="51"/>
      <c r="S5338" s="51"/>
      <c r="T5338" s="51"/>
      <c r="U5338" s="51"/>
    </row>
    <row r="5339" spans="1:21" ht="15.5">
      <c r="A5339" s="51">
        <v>518</v>
      </c>
      <c r="B5339" s="51" t="s">
        <v>1396</v>
      </c>
      <c r="C5339" s="51" t="s">
        <v>433</v>
      </c>
      <c r="D5339" s="51" t="str">
        <f t="shared" si="83"/>
        <v>LPMyanmar</v>
      </c>
      <c r="E5339" s="51" t="s">
        <v>293</v>
      </c>
      <c r="F5339" s="51" t="s">
        <v>434</v>
      </c>
      <c r="G5339" s="51" t="s">
        <v>435</v>
      </c>
      <c r="H5339" s="51" t="s">
        <v>431</v>
      </c>
      <c r="I5339" s="51" t="s">
        <v>432</v>
      </c>
      <c r="J5339" s="51" t="s">
        <v>1400</v>
      </c>
      <c r="K5339" s="51">
        <v>49.908999999999999</v>
      </c>
      <c r="L5339" s="51">
        <v>50.323999999999998</v>
      </c>
      <c r="M5339" s="51">
        <v>50.758000000000003</v>
      </c>
      <c r="N5339" s="51">
        <v>51.198999999999998</v>
      </c>
      <c r="O5339" s="51">
        <v>51.633000000000003</v>
      </c>
      <c r="P5339" s="51">
        <v>52.05</v>
      </c>
      <c r="Q5339" s="51">
        <v>52.448999999999998</v>
      </c>
      <c r="R5339" s="51">
        <v>52.832000000000001</v>
      </c>
      <c r="S5339" s="51">
        <v>53.198999999999998</v>
      </c>
      <c r="T5339" s="51">
        <v>53.55</v>
      </c>
      <c r="U5339" s="51">
        <v>2015</v>
      </c>
    </row>
    <row r="5340" spans="1:21" ht="15.5">
      <c r="A5340" s="51">
        <v>518</v>
      </c>
      <c r="B5340" s="51" t="s">
        <v>1396</v>
      </c>
      <c r="C5340" s="51" t="s">
        <v>437</v>
      </c>
      <c r="D5340" s="51" t="str">
        <f t="shared" si="83"/>
        <v>GGRMyanmar</v>
      </c>
      <c r="E5340" s="51" t="s">
        <v>293</v>
      </c>
      <c r="F5340" s="51" t="s">
        <v>438</v>
      </c>
      <c r="G5340" s="51" t="s">
        <v>439</v>
      </c>
      <c r="H5340" s="51" t="s">
        <v>342</v>
      </c>
      <c r="I5340" s="51" t="s">
        <v>343</v>
      </c>
      <c r="J5340" s="51" t="s">
        <v>1401</v>
      </c>
      <c r="K5340" s="51">
        <v>7549.2</v>
      </c>
      <c r="L5340" s="51">
        <v>11388.07</v>
      </c>
      <c r="M5340" s="51">
        <v>13844.77</v>
      </c>
      <c r="N5340" s="51">
        <v>14780.69</v>
      </c>
      <c r="O5340" s="51">
        <v>14520.27</v>
      </c>
      <c r="P5340" s="51">
        <v>14810.54</v>
      </c>
      <c r="Q5340" s="51">
        <v>16357.85</v>
      </c>
      <c r="R5340" s="51">
        <v>17209.16</v>
      </c>
      <c r="S5340" s="51">
        <v>18460.259999999998</v>
      </c>
      <c r="T5340" s="51">
        <v>16631.41</v>
      </c>
      <c r="U5340" s="51">
        <v>2020</v>
      </c>
    </row>
    <row r="5341" spans="1:21" ht="15.5">
      <c r="A5341" s="51">
        <v>518</v>
      </c>
      <c r="B5341" s="51" t="s">
        <v>1396</v>
      </c>
      <c r="C5341" s="51" t="s">
        <v>441</v>
      </c>
      <c r="D5341" s="51" t="str">
        <f t="shared" si="83"/>
        <v>GGR_NGDPMyanmar</v>
      </c>
      <c r="E5341" s="51" t="s">
        <v>293</v>
      </c>
      <c r="F5341" s="51" t="s">
        <v>438</v>
      </c>
      <c r="G5341" s="51" t="s">
        <v>439</v>
      </c>
      <c r="H5341" s="51" t="s">
        <v>392</v>
      </c>
      <c r="I5341" s="51"/>
      <c r="J5341" s="51" t="s">
        <v>442</v>
      </c>
      <c r="K5341" s="51">
        <v>15.295999999999999</v>
      </c>
      <c r="L5341" s="51">
        <v>20.611999999999998</v>
      </c>
      <c r="M5341" s="51">
        <v>22.462</v>
      </c>
      <c r="N5341" s="51">
        <v>21.425000000000001</v>
      </c>
      <c r="O5341" s="51">
        <v>19.565000000000001</v>
      </c>
      <c r="P5341" s="51">
        <v>17.908999999999999</v>
      </c>
      <c r="Q5341" s="51">
        <v>17.629000000000001</v>
      </c>
      <c r="R5341" s="51">
        <v>16.349</v>
      </c>
      <c r="S5341" s="51">
        <v>16.038</v>
      </c>
      <c r="T5341" s="51">
        <v>14.986000000000001</v>
      </c>
      <c r="U5341" s="51">
        <v>2020</v>
      </c>
    </row>
    <row r="5342" spans="1:21" ht="15.5">
      <c r="A5342" s="51">
        <v>518</v>
      </c>
      <c r="B5342" s="51" t="s">
        <v>1396</v>
      </c>
      <c r="C5342" s="51" t="s">
        <v>443</v>
      </c>
      <c r="D5342" s="51" t="str">
        <f t="shared" si="83"/>
        <v>GGXMyanmar</v>
      </c>
      <c r="E5342" s="51" t="s">
        <v>293</v>
      </c>
      <c r="F5342" s="51" t="s">
        <v>444</v>
      </c>
      <c r="G5342" s="51" t="s">
        <v>445</v>
      </c>
      <c r="H5342" s="51" t="s">
        <v>342</v>
      </c>
      <c r="I5342" s="51" t="s">
        <v>343</v>
      </c>
      <c r="J5342" s="51" t="s">
        <v>1401</v>
      </c>
      <c r="K5342" s="51">
        <v>8842.67</v>
      </c>
      <c r="L5342" s="51">
        <v>12326.4</v>
      </c>
      <c r="M5342" s="51">
        <v>14655.48</v>
      </c>
      <c r="N5342" s="51">
        <v>16700.759999999998</v>
      </c>
      <c r="O5342" s="51">
        <v>17390.91</v>
      </c>
      <c r="P5342" s="51">
        <v>17174.07</v>
      </c>
      <c r="Q5342" s="51">
        <v>19514.91</v>
      </c>
      <c r="R5342" s="51">
        <v>21321.14</v>
      </c>
      <c r="S5342" s="51">
        <v>24917.79</v>
      </c>
      <c r="T5342" s="51">
        <v>24221.08</v>
      </c>
      <c r="U5342" s="51">
        <v>2020</v>
      </c>
    </row>
    <row r="5343" spans="1:21" ht="15.5">
      <c r="A5343" s="51">
        <v>518</v>
      </c>
      <c r="B5343" s="51" t="s">
        <v>1396</v>
      </c>
      <c r="C5343" s="51" t="s">
        <v>446</v>
      </c>
      <c r="D5343" s="51" t="str">
        <f t="shared" si="83"/>
        <v>GGX_NGDPMyanmar</v>
      </c>
      <c r="E5343" s="51" t="s">
        <v>293</v>
      </c>
      <c r="F5343" s="51" t="s">
        <v>444</v>
      </c>
      <c r="G5343" s="51" t="s">
        <v>445</v>
      </c>
      <c r="H5343" s="51" t="s">
        <v>392</v>
      </c>
      <c r="I5343" s="51"/>
      <c r="J5343" s="51" t="s">
        <v>447</v>
      </c>
      <c r="K5343" s="51">
        <v>17.917000000000002</v>
      </c>
      <c r="L5343" s="51">
        <v>22.311</v>
      </c>
      <c r="M5343" s="51">
        <v>23.777000000000001</v>
      </c>
      <c r="N5343" s="51">
        <v>24.207999999999998</v>
      </c>
      <c r="O5343" s="51">
        <v>23.433</v>
      </c>
      <c r="P5343" s="51">
        <v>20.766999999999999</v>
      </c>
      <c r="Q5343" s="51">
        <v>21.030999999999999</v>
      </c>
      <c r="R5343" s="51">
        <v>20.256</v>
      </c>
      <c r="S5343" s="51">
        <v>21.648</v>
      </c>
      <c r="T5343" s="51">
        <v>21.824999999999999</v>
      </c>
      <c r="U5343" s="51">
        <v>2020</v>
      </c>
    </row>
    <row r="5344" spans="1:21" ht="15.5">
      <c r="A5344" s="51">
        <v>518</v>
      </c>
      <c r="B5344" s="51" t="s">
        <v>1396</v>
      </c>
      <c r="C5344" s="51" t="s">
        <v>448</v>
      </c>
      <c r="D5344" s="51" t="str">
        <f t="shared" si="83"/>
        <v>GGXCNLMyanmar</v>
      </c>
      <c r="E5344" s="51" t="s">
        <v>293</v>
      </c>
      <c r="F5344" s="51" t="s">
        <v>449</v>
      </c>
      <c r="G5344" s="51" t="s">
        <v>450</v>
      </c>
      <c r="H5344" s="51" t="s">
        <v>342</v>
      </c>
      <c r="I5344" s="51" t="s">
        <v>343</v>
      </c>
      <c r="J5344" s="51" t="s">
        <v>1401</v>
      </c>
      <c r="K5344" s="51">
        <v>-1293.47</v>
      </c>
      <c r="L5344" s="51">
        <v>-938.327</v>
      </c>
      <c r="M5344" s="51">
        <v>-810.70600000000002</v>
      </c>
      <c r="N5344" s="51">
        <v>-1920.07</v>
      </c>
      <c r="O5344" s="51">
        <v>-2870.64</v>
      </c>
      <c r="P5344" s="51">
        <v>-2363.5300000000002</v>
      </c>
      <c r="Q5344" s="51">
        <v>-3157.06</v>
      </c>
      <c r="R5344" s="51">
        <v>-4111.97</v>
      </c>
      <c r="S5344" s="51">
        <v>-6457.53</v>
      </c>
      <c r="T5344" s="51">
        <v>-7589.67</v>
      </c>
      <c r="U5344" s="51">
        <v>2020</v>
      </c>
    </row>
    <row r="5345" spans="1:21" ht="15.5">
      <c r="A5345" s="51">
        <v>518</v>
      </c>
      <c r="B5345" s="51" t="s">
        <v>1396</v>
      </c>
      <c r="C5345" s="51" t="s">
        <v>451</v>
      </c>
      <c r="D5345" s="51" t="str">
        <f t="shared" si="83"/>
        <v>GGXCNL_NGDPMyanmar</v>
      </c>
      <c r="E5345" s="51" t="s">
        <v>293</v>
      </c>
      <c r="F5345" s="51" t="s">
        <v>449</v>
      </c>
      <c r="G5345" s="51" t="s">
        <v>450</v>
      </c>
      <c r="H5345" s="51" t="s">
        <v>392</v>
      </c>
      <c r="I5345" s="51"/>
      <c r="J5345" s="51" t="s">
        <v>452</v>
      </c>
      <c r="K5345" s="51">
        <v>-2.621</v>
      </c>
      <c r="L5345" s="51">
        <v>-1.698</v>
      </c>
      <c r="M5345" s="51">
        <v>-1.3149999999999999</v>
      </c>
      <c r="N5345" s="51">
        <v>-2.7829999999999999</v>
      </c>
      <c r="O5345" s="51">
        <v>-3.8679999999999999</v>
      </c>
      <c r="P5345" s="51">
        <v>-2.8580000000000001</v>
      </c>
      <c r="Q5345" s="51">
        <v>-3.4020000000000001</v>
      </c>
      <c r="R5345" s="51">
        <v>-3.907</v>
      </c>
      <c r="S5345" s="51">
        <v>-5.61</v>
      </c>
      <c r="T5345" s="51">
        <v>-6.8390000000000004</v>
      </c>
      <c r="U5345" s="51">
        <v>2020</v>
      </c>
    </row>
    <row r="5346" spans="1:21" ht="15.5">
      <c r="A5346" s="51">
        <v>518</v>
      </c>
      <c r="B5346" s="51" t="s">
        <v>1396</v>
      </c>
      <c r="C5346" s="51" t="s">
        <v>453</v>
      </c>
      <c r="D5346" s="51" t="str">
        <f t="shared" si="83"/>
        <v>GGSBMyanmar</v>
      </c>
      <c r="E5346" s="51" t="s">
        <v>293</v>
      </c>
      <c r="F5346" s="51" t="s">
        <v>454</v>
      </c>
      <c r="G5346" s="51" t="s">
        <v>455</v>
      </c>
      <c r="H5346" s="51" t="s">
        <v>342</v>
      </c>
      <c r="I5346" s="51" t="s">
        <v>343</v>
      </c>
      <c r="J5346" s="51"/>
      <c r="K5346" s="51"/>
      <c r="L5346" s="51"/>
      <c r="M5346" s="51"/>
      <c r="N5346" s="51"/>
      <c r="O5346" s="51"/>
      <c r="P5346" s="51"/>
      <c r="Q5346" s="51"/>
      <c r="R5346" s="51"/>
      <c r="S5346" s="51"/>
      <c r="T5346" s="51"/>
      <c r="U5346" s="51"/>
    </row>
    <row r="5347" spans="1:21" ht="15.5">
      <c r="A5347" s="51">
        <v>518</v>
      </c>
      <c r="B5347" s="51" t="s">
        <v>1396</v>
      </c>
      <c r="C5347" s="51" t="s">
        <v>456</v>
      </c>
      <c r="D5347" s="51" t="str">
        <f t="shared" si="83"/>
        <v>GGSB_NPGDPMyanmar</v>
      </c>
      <c r="E5347" s="51" t="s">
        <v>293</v>
      </c>
      <c r="F5347" s="51" t="s">
        <v>454</v>
      </c>
      <c r="G5347" s="51" t="s">
        <v>455</v>
      </c>
      <c r="H5347" s="51" t="s">
        <v>380</v>
      </c>
      <c r="I5347" s="51"/>
      <c r="J5347" s="51"/>
      <c r="K5347" s="51"/>
      <c r="L5347" s="51"/>
      <c r="M5347" s="51"/>
      <c r="N5347" s="51"/>
      <c r="O5347" s="51"/>
      <c r="P5347" s="51"/>
      <c r="Q5347" s="51"/>
      <c r="R5347" s="51"/>
      <c r="S5347" s="51"/>
      <c r="T5347" s="51"/>
      <c r="U5347" s="51"/>
    </row>
    <row r="5348" spans="1:21" ht="15.5">
      <c r="A5348" s="51">
        <v>518</v>
      </c>
      <c r="B5348" s="51" t="s">
        <v>1396</v>
      </c>
      <c r="C5348" s="51" t="s">
        <v>457</v>
      </c>
      <c r="D5348" s="51" t="str">
        <f t="shared" si="83"/>
        <v>GGXONLBMyanmar</v>
      </c>
      <c r="E5348" s="51" t="s">
        <v>293</v>
      </c>
      <c r="F5348" s="51" t="s">
        <v>458</v>
      </c>
      <c r="G5348" s="51" t="s">
        <v>459</v>
      </c>
      <c r="H5348" s="51" t="s">
        <v>342</v>
      </c>
      <c r="I5348" s="51" t="s">
        <v>343</v>
      </c>
      <c r="J5348" s="51" t="s">
        <v>1401</v>
      </c>
      <c r="K5348" s="51">
        <v>-643.63199999999995</v>
      </c>
      <c r="L5348" s="51">
        <v>-233.63900000000001</v>
      </c>
      <c r="M5348" s="51">
        <v>-40.886000000000003</v>
      </c>
      <c r="N5348" s="51">
        <v>-1114.23</v>
      </c>
      <c r="O5348" s="51">
        <v>-1931.76</v>
      </c>
      <c r="P5348" s="51">
        <v>-1260.23</v>
      </c>
      <c r="Q5348" s="51">
        <v>-1506.29</v>
      </c>
      <c r="R5348" s="51">
        <v>-2562.4699999999998</v>
      </c>
      <c r="S5348" s="51">
        <v>-4612.3599999999997</v>
      </c>
      <c r="T5348" s="51">
        <v>-5502.74</v>
      </c>
      <c r="U5348" s="51">
        <v>2020</v>
      </c>
    </row>
    <row r="5349" spans="1:21" ht="15.5">
      <c r="A5349" s="51">
        <v>518</v>
      </c>
      <c r="B5349" s="51" t="s">
        <v>1396</v>
      </c>
      <c r="C5349" s="51" t="s">
        <v>460</v>
      </c>
      <c r="D5349" s="51" t="str">
        <f t="shared" si="83"/>
        <v>GGXONLB_NGDPMyanmar</v>
      </c>
      <c r="E5349" s="51" t="s">
        <v>293</v>
      </c>
      <c r="F5349" s="51" t="s">
        <v>458</v>
      </c>
      <c r="G5349" s="51" t="s">
        <v>459</v>
      </c>
      <c r="H5349" s="51" t="s">
        <v>392</v>
      </c>
      <c r="I5349" s="51"/>
      <c r="J5349" s="51" t="s">
        <v>461</v>
      </c>
      <c r="K5349" s="51">
        <v>-1.304</v>
      </c>
      <c r="L5349" s="51">
        <v>-0.42299999999999999</v>
      </c>
      <c r="M5349" s="51">
        <v>-6.6000000000000003E-2</v>
      </c>
      <c r="N5349" s="51">
        <v>-1.615</v>
      </c>
      <c r="O5349" s="51">
        <v>-2.6030000000000002</v>
      </c>
      <c r="P5349" s="51">
        <v>-1.524</v>
      </c>
      <c r="Q5349" s="51">
        <v>-1.623</v>
      </c>
      <c r="R5349" s="51">
        <v>-2.4340000000000002</v>
      </c>
      <c r="S5349" s="51">
        <v>-4.0069999999999997</v>
      </c>
      <c r="T5349" s="51">
        <v>-4.9580000000000002</v>
      </c>
      <c r="U5349" s="51">
        <v>2020</v>
      </c>
    </row>
    <row r="5350" spans="1:21" ht="15.5">
      <c r="A5350" s="51">
        <v>518</v>
      </c>
      <c r="B5350" s="51" t="s">
        <v>1396</v>
      </c>
      <c r="C5350" s="51" t="s">
        <v>462</v>
      </c>
      <c r="D5350" s="51" t="str">
        <f t="shared" si="83"/>
        <v>GGXWDNMyanmar</v>
      </c>
      <c r="E5350" s="51" t="s">
        <v>293</v>
      </c>
      <c r="F5350" s="51" t="s">
        <v>463</v>
      </c>
      <c r="G5350" s="51" t="s">
        <v>464</v>
      </c>
      <c r="H5350" s="51" t="s">
        <v>342</v>
      </c>
      <c r="I5350" s="51" t="s">
        <v>343</v>
      </c>
      <c r="J5350" s="51"/>
      <c r="K5350" s="51"/>
      <c r="L5350" s="51"/>
      <c r="M5350" s="51"/>
      <c r="N5350" s="51"/>
      <c r="O5350" s="51"/>
      <c r="P5350" s="51"/>
      <c r="Q5350" s="51"/>
      <c r="R5350" s="51"/>
      <c r="S5350" s="51"/>
      <c r="T5350" s="51"/>
      <c r="U5350" s="51"/>
    </row>
    <row r="5351" spans="1:21" ht="15.5">
      <c r="A5351" s="51">
        <v>518</v>
      </c>
      <c r="B5351" s="51" t="s">
        <v>1396</v>
      </c>
      <c r="C5351" s="51" t="s">
        <v>465</v>
      </c>
      <c r="D5351" s="51" t="str">
        <f t="shared" si="83"/>
        <v>GGXWDN_NGDPMyanmar</v>
      </c>
      <c r="E5351" s="51" t="s">
        <v>293</v>
      </c>
      <c r="F5351" s="51" t="s">
        <v>463</v>
      </c>
      <c r="G5351" s="51" t="s">
        <v>464</v>
      </c>
      <c r="H5351" s="51" t="s">
        <v>392</v>
      </c>
      <c r="I5351" s="51"/>
      <c r="J5351" s="51"/>
      <c r="K5351" s="51"/>
      <c r="L5351" s="51"/>
      <c r="M5351" s="51"/>
      <c r="N5351" s="51"/>
      <c r="O5351" s="51"/>
      <c r="P5351" s="51"/>
      <c r="Q5351" s="51"/>
      <c r="R5351" s="51"/>
      <c r="S5351" s="51"/>
      <c r="T5351" s="51"/>
      <c r="U5351" s="51"/>
    </row>
    <row r="5352" spans="1:21" ht="15.5">
      <c r="A5352" s="51">
        <v>518</v>
      </c>
      <c r="B5352" s="51" t="s">
        <v>1396</v>
      </c>
      <c r="C5352" s="51" t="s">
        <v>466</v>
      </c>
      <c r="D5352" s="51" t="str">
        <f t="shared" si="83"/>
        <v>GGXWDGMyanmar</v>
      </c>
      <c r="E5352" s="51" t="s">
        <v>293</v>
      </c>
      <c r="F5352" s="51" t="s">
        <v>467</v>
      </c>
      <c r="G5352" s="51" t="s">
        <v>468</v>
      </c>
      <c r="H5352" s="51" t="s">
        <v>342</v>
      </c>
      <c r="I5352" s="51" t="s">
        <v>343</v>
      </c>
      <c r="J5352" s="51" t="s">
        <v>1401</v>
      </c>
      <c r="K5352" s="51">
        <v>18020.87</v>
      </c>
      <c r="L5352" s="51">
        <v>19920.28</v>
      </c>
      <c r="M5352" s="51">
        <v>21709.87</v>
      </c>
      <c r="N5352" s="51">
        <v>25093.75</v>
      </c>
      <c r="O5352" s="51">
        <v>28450.15</v>
      </c>
      <c r="P5352" s="51">
        <v>31814.76</v>
      </c>
      <c r="Q5352" s="51">
        <v>37501.06</v>
      </c>
      <c r="R5352" s="51">
        <v>40790.589999999997</v>
      </c>
      <c r="S5352" s="51">
        <v>45237.66</v>
      </c>
      <c r="T5352" s="51">
        <v>54450.83</v>
      </c>
      <c r="U5352" s="51">
        <v>2020</v>
      </c>
    </row>
    <row r="5353" spans="1:21" ht="15.5">
      <c r="A5353" s="51">
        <v>518</v>
      </c>
      <c r="B5353" s="51" t="s">
        <v>1396</v>
      </c>
      <c r="C5353" s="51" t="s">
        <v>469</v>
      </c>
      <c r="D5353" s="51" t="str">
        <f t="shared" si="83"/>
        <v>GGXWDG_NGDPMyanmar</v>
      </c>
      <c r="E5353" s="51" t="s">
        <v>293</v>
      </c>
      <c r="F5353" s="51" t="s">
        <v>467</v>
      </c>
      <c r="G5353" s="51" t="s">
        <v>468</v>
      </c>
      <c r="H5353" s="51" t="s">
        <v>392</v>
      </c>
      <c r="I5353" s="51"/>
      <c r="J5353" s="51" t="s">
        <v>470</v>
      </c>
      <c r="K5353" s="51">
        <v>36.514000000000003</v>
      </c>
      <c r="L5353" s="51">
        <v>36.055999999999997</v>
      </c>
      <c r="M5353" s="51">
        <v>35.222000000000001</v>
      </c>
      <c r="N5353" s="51">
        <v>36.374000000000002</v>
      </c>
      <c r="O5353" s="51">
        <v>38.334000000000003</v>
      </c>
      <c r="P5353" s="51">
        <v>38.47</v>
      </c>
      <c r="Q5353" s="51">
        <v>40.414999999999999</v>
      </c>
      <c r="R5353" s="51">
        <v>38.753</v>
      </c>
      <c r="S5353" s="51">
        <v>39.301000000000002</v>
      </c>
      <c r="T5353" s="51">
        <v>49.064999999999998</v>
      </c>
      <c r="U5353" s="51">
        <v>2020</v>
      </c>
    </row>
    <row r="5354" spans="1:21" ht="15.5">
      <c r="A5354" s="51">
        <v>518</v>
      </c>
      <c r="B5354" s="51" t="s">
        <v>1396</v>
      </c>
      <c r="C5354" s="51" t="s">
        <v>471</v>
      </c>
      <c r="D5354" s="51" t="str">
        <f t="shared" si="83"/>
        <v>NGDP_FYMyanmar</v>
      </c>
      <c r="E5354" s="51" t="s">
        <v>293</v>
      </c>
      <c r="F5354" s="51" t="s">
        <v>472</v>
      </c>
      <c r="G5354" s="51" t="s">
        <v>473</v>
      </c>
      <c r="H5354" s="51" t="s">
        <v>342</v>
      </c>
      <c r="I5354" s="51" t="s">
        <v>343</v>
      </c>
      <c r="J5354" s="51" t="s">
        <v>1401</v>
      </c>
      <c r="K5354" s="51">
        <v>49353.31</v>
      </c>
      <c r="L5354" s="51">
        <v>55248.77</v>
      </c>
      <c r="M5354" s="51">
        <v>61636.86</v>
      </c>
      <c r="N5354" s="51">
        <v>68988.06</v>
      </c>
      <c r="O5354" s="51">
        <v>74215.75</v>
      </c>
      <c r="P5354" s="51">
        <v>82700.02</v>
      </c>
      <c r="Q5354" s="51">
        <v>92788.96</v>
      </c>
      <c r="R5354" s="51">
        <v>105258.5</v>
      </c>
      <c r="S5354" s="51">
        <v>115105.89</v>
      </c>
      <c r="T5354" s="51">
        <v>110977.64</v>
      </c>
      <c r="U5354" s="51">
        <v>2020</v>
      </c>
    </row>
    <row r="5355" spans="1:21" ht="15.5">
      <c r="A5355" s="51">
        <v>518</v>
      </c>
      <c r="B5355" s="51" t="s">
        <v>1396</v>
      </c>
      <c r="C5355" s="51" t="s">
        <v>474</v>
      </c>
      <c r="D5355" s="51" t="str">
        <f t="shared" si="83"/>
        <v>BCAMyanmar</v>
      </c>
      <c r="E5355" s="51" t="s">
        <v>293</v>
      </c>
      <c r="F5355" s="51" t="s">
        <v>475</v>
      </c>
      <c r="G5355" s="51" t="s">
        <v>476</v>
      </c>
      <c r="H5355" s="51" t="s">
        <v>352</v>
      </c>
      <c r="I5355" s="51" t="s">
        <v>343</v>
      </c>
      <c r="J5355" s="51" t="s">
        <v>1402</v>
      </c>
      <c r="K5355" s="51">
        <v>-1.071</v>
      </c>
      <c r="L5355" s="51">
        <v>-0.75</v>
      </c>
      <c r="M5355" s="51">
        <v>-2.8220000000000001</v>
      </c>
      <c r="N5355" s="51">
        <v>-2.1760000000000002</v>
      </c>
      <c r="O5355" s="51">
        <v>-2.5270000000000001</v>
      </c>
      <c r="P5355" s="51">
        <v>-4.1619999999999999</v>
      </c>
      <c r="Q5355" s="51">
        <v>-3.1389999999999998</v>
      </c>
      <c r="R5355" s="51">
        <v>-1.9450000000000001</v>
      </c>
      <c r="S5355" s="51">
        <v>-2.8069999999999999</v>
      </c>
      <c r="T5355" s="51">
        <v>-1.9590000000000001</v>
      </c>
      <c r="U5355" s="51">
        <v>2019</v>
      </c>
    </row>
    <row r="5356" spans="1:21" ht="15.5">
      <c r="A5356" s="51">
        <v>518</v>
      </c>
      <c r="B5356" s="51" t="s">
        <v>1396</v>
      </c>
      <c r="C5356" s="51" t="s">
        <v>478</v>
      </c>
      <c r="D5356" s="51" t="str">
        <f t="shared" si="83"/>
        <v>BCA_NGDPDMyanmar</v>
      </c>
      <c r="E5356" s="51" t="s">
        <v>293</v>
      </c>
      <c r="F5356" s="51" t="s">
        <v>475</v>
      </c>
      <c r="G5356" s="51" t="s">
        <v>476</v>
      </c>
      <c r="H5356" s="51" t="s">
        <v>392</v>
      </c>
      <c r="I5356" s="51"/>
      <c r="J5356" s="51" t="s">
        <v>479</v>
      </c>
      <c r="K5356" s="51">
        <v>-1.8160000000000001</v>
      </c>
      <c r="L5356" s="51">
        <v>-1.232</v>
      </c>
      <c r="M5356" s="51">
        <v>-4.468</v>
      </c>
      <c r="N5356" s="51">
        <v>-3.472</v>
      </c>
      <c r="O5356" s="51">
        <v>-4.2060000000000004</v>
      </c>
      <c r="P5356" s="51">
        <v>-6.7930000000000001</v>
      </c>
      <c r="Q5356" s="51">
        <v>-4.7069999999999999</v>
      </c>
      <c r="R5356" s="51">
        <v>-2.827</v>
      </c>
      <c r="S5356" s="51">
        <v>-3.4540000000000002</v>
      </c>
      <c r="T5356" s="51">
        <v>-2.5710000000000002</v>
      </c>
      <c r="U5356" s="51">
        <v>2019</v>
      </c>
    </row>
    <row r="5357" spans="1:21" ht="15.5">
      <c r="A5357" s="51">
        <v>728</v>
      </c>
      <c r="B5357" s="51" t="s">
        <v>1403</v>
      </c>
      <c r="C5357" s="51" t="s">
        <v>338</v>
      </c>
      <c r="D5357" s="51" t="str">
        <f t="shared" si="83"/>
        <v>NGDP_RNamibia</v>
      </c>
      <c r="E5357" s="51" t="s">
        <v>1404</v>
      </c>
      <c r="F5357" s="51" t="s">
        <v>340</v>
      </c>
      <c r="G5357" s="51" t="s">
        <v>341</v>
      </c>
      <c r="H5357" s="51" t="s">
        <v>342</v>
      </c>
      <c r="I5357" s="51" t="s">
        <v>343</v>
      </c>
      <c r="J5357" s="51" t="s">
        <v>1405</v>
      </c>
      <c r="K5357" s="51">
        <v>44.442</v>
      </c>
      <c r="L5357" s="51">
        <v>46.936999999999998</v>
      </c>
      <c r="M5357" s="51">
        <v>49.796999999999997</v>
      </c>
      <c r="N5357" s="51">
        <v>51.92</v>
      </c>
      <c r="O5357" s="51">
        <v>51.938000000000002</v>
      </c>
      <c r="P5357" s="51">
        <v>51.404000000000003</v>
      </c>
      <c r="Q5357" s="51">
        <v>51.966999999999999</v>
      </c>
      <c r="R5357" s="51">
        <v>51.11</v>
      </c>
      <c r="S5357" s="51">
        <v>47.408000000000001</v>
      </c>
      <c r="T5357" s="51">
        <v>48.649000000000001</v>
      </c>
      <c r="U5357" s="51">
        <v>2020</v>
      </c>
    </row>
    <row r="5358" spans="1:21" ht="15.5">
      <c r="A5358" s="51">
        <v>728</v>
      </c>
      <c r="B5358" s="51" t="s">
        <v>1403</v>
      </c>
      <c r="C5358" s="51" t="s">
        <v>345</v>
      </c>
      <c r="D5358" s="51" t="str">
        <f t="shared" si="83"/>
        <v>NGDP_RPCHNamibia</v>
      </c>
      <c r="E5358" s="51" t="s">
        <v>1404</v>
      </c>
      <c r="F5358" s="51" t="s">
        <v>340</v>
      </c>
      <c r="G5358" s="51" t="s">
        <v>346</v>
      </c>
      <c r="H5358" s="51" t="s">
        <v>347</v>
      </c>
      <c r="I5358" s="51"/>
      <c r="J5358" s="51" t="s">
        <v>348</v>
      </c>
      <c r="K5358" s="51">
        <v>5.0620000000000003</v>
      </c>
      <c r="L5358" s="51">
        <v>5.6150000000000002</v>
      </c>
      <c r="M5358" s="51">
        <v>6.093</v>
      </c>
      <c r="N5358" s="51">
        <v>4.2640000000000002</v>
      </c>
      <c r="O5358" s="51">
        <v>3.4000000000000002E-2</v>
      </c>
      <c r="P5358" s="51">
        <v>-1.0269999999999999</v>
      </c>
      <c r="Q5358" s="51">
        <v>1.095</v>
      </c>
      <c r="R5358" s="51">
        <v>-1.649</v>
      </c>
      <c r="S5358" s="51">
        <v>-7.2430000000000003</v>
      </c>
      <c r="T5358" s="51">
        <v>2.6179999999999999</v>
      </c>
      <c r="U5358" s="51">
        <v>2020</v>
      </c>
    </row>
    <row r="5359" spans="1:21" ht="15.5">
      <c r="A5359" s="51">
        <v>728</v>
      </c>
      <c r="B5359" s="51" t="s">
        <v>1403</v>
      </c>
      <c r="C5359" s="51" t="s">
        <v>349</v>
      </c>
      <c r="D5359" s="51" t="str">
        <f t="shared" si="83"/>
        <v>NGDPNamibia</v>
      </c>
      <c r="E5359" s="51" t="s">
        <v>1404</v>
      </c>
      <c r="F5359" s="51" t="s">
        <v>155</v>
      </c>
      <c r="G5359" s="51" t="s">
        <v>350</v>
      </c>
      <c r="H5359" s="51" t="s">
        <v>342</v>
      </c>
      <c r="I5359" s="51" t="s">
        <v>343</v>
      </c>
      <c r="J5359" s="51" t="s">
        <v>1405</v>
      </c>
      <c r="K5359" s="51">
        <v>106.864</v>
      </c>
      <c r="L5359" s="51">
        <v>117.423</v>
      </c>
      <c r="M5359" s="51">
        <v>134.83600000000001</v>
      </c>
      <c r="N5359" s="51">
        <v>146.01900000000001</v>
      </c>
      <c r="O5359" s="51">
        <v>157.708</v>
      </c>
      <c r="P5359" s="51">
        <v>171.57</v>
      </c>
      <c r="Q5359" s="51">
        <v>181.00899999999999</v>
      </c>
      <c r="R5359" s="51">
        <v>181.23400000000001</v>
      </c>
      <c r="S5359" s="51">
        <v>173.929</v>
      </c>
      <c r="T5359" s="51">
        <v>185.999</v>
      </c>
      <c r="U5359" s="51">
        <v>2020</v>
      </c>
    </row>
    <row r="5360" spans="1:21" ht="15.5">
      <c r="A5360" s="51">
        <v>728</v>
      </c>
      <c r="B5360" s="51" t="s">
        <v>1403</v>
      </c>
      <c r="C5360" s="51" t="s">
        <v>157</v>
      </c>
      <c r="D5360" s="51" t="str">
        <f t="shared" si="83"/>
        <v>NGDPDNamibia</v>
      </c>
      <c r="E5360" s="51" t="s">
        <v>1404</v>
      </c>
      <c r="F5360" s="51" t="s">
        <v>155</v>
      </c>
      <c r="G5360" s="51" t="s">
        <v>351</v>
      </c>
      <c r="H5360" s="51" t="s">
        <v>352</v>
      </c>
      <c r="I5360" s="51" t="s">
        <v>343</v>
      </c>
      <c r="J5360" s="51" t="s">
        <v>353</v>
      </c>
      <c r="K5360" s="51">
        <v>13.016</v>
      </c>
      <c r="L5360" s="51">
        <v>12.167999999999999</v>
      </c>
      <c r="M5360" s="51">
        <v>12.433999999999999</v>
      </c>
      <c r="N5360" s="51">
        <v>11.45</v>
      </c>
      <c r="O5360" s="51">
        <v>10.718999999999999</v>
      </c>
      <c r="P5360" s="51">
        <v>12.882999999999999</v>
      </c>
      <c r="Q5360" s="51">
        <v>13.672000000000001</v>
      </c>
      <c r="R5360" s="51">
        <v>12.541</v>
      </c>
      <c r="S5360" s="51">
        <v>10.564</v>
      </c>
      <c r="T5360" s="51">
        <v>11.381</v>
      </c>
      <c r="U5360" s="51">
        <v>2020</v>
      </c>
    </row>
    <row r="5361" spans="1:21" ht="15.5">
      <c r="A5361" s="51">
        <v>728</v>
      </c>
      <c r="B5361" s="51" t="s">
        <v>1403</v>
      </c>
      <c r="C5361" s="51" t="s">
        <v>354</v>
      </c>
      <c r="D5361" s="51" t="str">
        <f t="shared" si="83"/>
        <v>PPPGDPNamibia</v>
      </c>
      <c r="E5361" s="51" t="s">
        <v>1404</v>
      </c>
      <c r="F5361" s="51" t="s">
        <v>155</v>
      </c>
      <c r="G5361" s="51" t="s">
        <v>355</v>
      </c>
      <c r="H5361" s="51" t="s">
        <v>356</v>
      </c>
      <c r="I5361" s="51" t="s">
        <v>343</v>
      </c>
      <c r="J5361" s="51" t="s">
        <v>353</v>
      </c>
      <c r="K5361" s="51">
        <v>20.501999999999999</v>
      </c>
      <c r="L5361" s="51">
        <v>21.744</v>
      </c>
      <c r="M5361" s="51">
        <v>23.795999999999999</v>
      </c>
      <c r="N5361" s="51">
        <v>24.614999999999998</v>
      </c>
      <c r="O5361" s="51">
        <v>24.588000000000001</v>
      </c>
      <c r="P5361" s="51">
        <v>24.437999999999999</v>
      </c>
      <c r="Q5361" s="51">
        <v>25.298999999999999</v>
      </c>
      <c r="R5361" s="51">
        <v>25.326000000000001</v>
      </c>
      <c r="S5361" s="51">
        <v>23.776</v>
      </c>
      <c r="T5361" s="51">
        <v>24.843</v>
      </c>
      <c r="U5361" s="51">
        <v>2020</v>
      </c>
    </row>
    <row r="5362" spans="1:21" ht="15.5">
      <c r="A5362" s="51">
        <v>728</v>
      </c>
      <c r="B5362" s="51" t="s">
        <v>1403</v>
      </c>
      <c r="C5362" s="51" t="s">
        <v>357</v>
      </c>
      <c r="D5362" s="51" t="str">
        <f t="shared" si="83"/>
        <v>NGDP_DNamibia</v>
      </c>
      <c r="E5362" s="51" t="s">
        <v>1404</v>
      </c>
      <c r="F5362" s="51" t="s">
        <v>358</v>
      </c>
      <c r="G5362" s="51" t="s">
        <v>359</v>
      </c>
      <c r="H5362" s="51" t="s">
        <v>360</v>
      </c>
      <c r="I5362" s="51"/>
      <c r="J5362" s="51" t="s">
        <v>361</v>
      </c>
      <c r="K5362" s="51">
        <v>240.458</v>
      </c>
      <c r="L5362" s="51">
        <v>250.172</v>
      </c>
      <c r="M5362" s="51">
        <v>270.77300000000002</v>
      </c>
      <c r="N5362" s="51">
        <v>281.23700000000002</v>
      </c>
      <c r="O5362" s="51">
        <v>303.64800000000002</v>
      </c>
      <c r="P5362" s="51">
        <v>333.767</v>
      </c>
      <c r="Q5362" s="51">
        <v>348.315</v>
      </c>
      <c r="R5362" s="51">
        <v>354.59500000000003</v>
      </c>
      <c r="S5362" s="51">
        <v>366.875</v>
      </c>
      <c r="T5362" s="51">
        <v>382.32499999999999</v>
      </c>
      <c r="U5362" s="51">
        <v>2020</v>
      </c>
    </row>
    <row r="5363" spans="1:21" ht="15.5">
      <c r="A5363" s="51">
        <v>728</v>
      </c>
      <c r="B5363" s="51" t="s">
        <v>1403</v>
      </c>
      <c r="C5363" s="51" t="s">
        <v>362</v>
      </c>
      <c r="D5363" s="51" t="str">
        <f t="shared" si="83"/>
        <v>NGDPRPCNamibia</v>
      </c>
      <c r="E5363" s="51" t="s">
        <v>1404</v>
      </c>
      <c r="F5363" s="51" t="s">
        <v>363</v>
      </c>
      <c r="G5363" s="51" t="s">
        <v>364</v>
      </c>
      <c r="H5363" s="51" t="s">
        <v>342</v>
      </c>
      <c r="I5363" s="51" t="s">
        <v>333</v>
      </c>
      <c r="J5363" s="51" t="s">
        <v>365</v>
      </c>
      <c r="K5363" s="51">
        <v>20618.419999999998</v>
      </c>
      <c r="L5363" s="51">
        <v>21373.05</v>
      </c>
      <c r="M5363" s="51">
        <v>22251.59</v>
      </c>
      <c r="N5363" s="51">
        <v>22764.83</v>
      </c>
      <c r="O5363" s="51">
        <v>22344.66</v>
      </c>
      <c r="P5363" s="51">
        <v>21700.98</v>
      </c>
      <c r="Q5363" s="51">
        <v>21530.560000000001</v>
      </c>
      <c r="R5363" s="51">
        <v>20785.41</v>
      </c>
      <c r="S5363" s="51">
        <v>18736.59</v>
      </c>
      <c r="T5363" s="51">
        <v>18685.29</v>
      </c>
      <c r="U5363" s="51">
        <v>2019</v>
      </c>
    </row>
    <row r="5364" spans="1:21" ht="15.5">
      <c r="A5364" s="51">
        <v>728</v>
      </c>
      <c r="B5364" s="51" t="s">
        <v>1403</v>
      </c>
      <c r="C5364" s="51" t="s">
        <v>366</v>
      </c>
      <c r="D5364" s="51" t="str">
        <f t="shared" si="83"/>
        <v>NGDPRPPPPCNamibia</v>
      </c>
      <c r="E5364" s="51" t="s">
        <v>1404</v>
      </c>
      <c r="F5364" s="51" t="s">
        <v>363</v>
      </c>
      <c r="G5364" s="51" t="s">
        <v>367</v>
      </c>
      <c r="H5364" s="51" t="s">
        <v>368</v>
      </c>
      <c r="I5364" s="51" t="s">
        <v>333</v>
      </c>
      <c r="J5364" s="51" t="s">
        <v>365</v>
      </c>
      <c r="K5364" s="51">
        <v>9802.2199999999993</v>
      </c>
      <c r="L5364" s="51">
        <v>10160.98</v>
      </c>
      <c r="M5364" s="51">
        <v>10578.65</v>
      </c>
      <c r="N5364" s="51">
        <v>10822.65</v>
      </c>
      <c r="O5364" s="51">
        <v>10622.9</v>
      </c>
      <c r="P5364" s="51">
        <v>10316.89</v>
      </c>
      <c r="Q5364" s="51">
        <v>10235.870000000001</v>
      </c>
      <c r="R5364" s="51">
        <v>9881.61</v>
      </c>
      <c r="S5364" s="51">
        <v>8907.58</v>
      </c>
      <c r="T5364" s="51">
        <v>8883.19</v>
      </c>
      <c r="U5364" s="51">
        <v>2019</v>
      </c>
    </row>
    <row r="5365" spans="1:21" ht="15.5">
      <c r="A5365" s="51">
        <v>728</v>
      </c>
      <c r="B5365" s="51" t="s">
        <v>1403</v>
      </c>
      <c r="C5365" s="51" t="s">
        <v>369</v>
      </c>
      <c r="D5365" s="51" t="str">
        <f t="shared" si="83"/>
        <v>NGDPPCNamibia</v>
      </c>
      <c r="E5365" s="51" t="s">
        <v>1404</v>
      </c>
      <c r="F5365" s="51" t="s">
        <v>370</v>
      </c>
      <c r="G5365" s="51" t="s">
        <v>371</v>
      </c>
      <c r="H5365" s="51" t="s">
        <v>342</v>
      </c>
      <c r="I5365" s="51" t="s">
        <v>333</v>
      </c>
      <c r="J5365" s="51" t="s">
        <v>372</v>
      </c>
      <c r="K5365" s="51">
        <v>49578.559999999998</v>
      </c>
      <c r="L5365" s="51">
        <v>53469.29</v>
      </c>
      <c r="M5365" s="51">
        <v>60251.28</v>
      </c>
      <c r="N5365" s="51">
        <v>64023.16</v>
      </c>
      <c r="O5365" s="51">
        <v>67849.119999999995</v>
      </c>
      <c r="P5365" s="51">
        <v>72430.7</v>
      </c>
      <c r="Q5365" s="51">
        <v>74994.16</v>
      </c>
      <c r="R5365" s="51">
        <v>73704.09</v>
      </c>
      <c r="S5365" s="51">
        <v>68739.86</v>
      </c>
      <c r="T5365" s="51">
        <v>71438.61</v>
      </c>
      <c r="U5365" s="51">
        <v>2019</v>
      </c>
    </row>
    <row r="5366" spans="1:21" ht="15.5">
      <c r="A5366" s="51">
        <v>728</v>
      </c>
      <c r="B5366" s="51" t="s">
        <v>1403</v>
      </c>
      <c r="C5366" s="51" t="s">
        <v>373</v>
      </c>
      <c r="D5366" s="51" t="str">
        <f t="shared" si="83"/>
        <v>NGDPDPCNamibia</v>
      </c>
      <c r="E5366" s="51" t="s">
        <v>1404</v>
      </c>
      <c r="F5366" s="51" t="s">
        <v>370</v>
      </c>
      <c r="G5366" s="51" t="s">
        <v>374</v>
      </c>
      <c r="H5366" s="51" t="s">
        <v>352</v>
      </c>
      <c r="I5366" s="51" t="s">
        <v>333</v>
      </c>
      <c r="J5366" s="51" t="s">
        <v>372</v>
      </c>
      <c r="K5366" s="51">
        <v>6038.86</v>
      </c>
      <c r="L5366" s="51">
        <v>5540.62</v>
      </c>
      <c r="M5366" s="51">
        <v>5555.93</v>
      </c>
      <c r="N5366" s="51">
        <v>5020.47</v>
      </c>
      <c r="O5366" s="51">
        <v>4611.51</v>
      </c>
      <c r="P5366" s="51">
        <v>5438.76</v>
      </c>
      <c r="Q5366" s="51">
        <v>5664.46</v>
      </c>
      <c r="R5366" s="51">
        <v>5100.07</v>
      </c>
      <c r="S5366" s="51">
        <v>4175.18</v>
      </c>
      <c r="T5366" s="51">
        <v>4371.2</v>
      </c>
      <c r="U5366" s="51">
        <v>2019</v>
      </c>
    </row>
    <row r="5367" spans="1:21" ht="15.5">
      <c r="A5367" s="51">
        <v>728</v>
      </c>
      <c r="B5367" s="51" t="s">
        <v>1403</v>
      </c>
      <c r="C5367" s="51" t="s">
        <v>375</v>
      </c>
      <c r="D5367" s="51" t="str">
        <f t="shared" si="83"/>
        <v>PPPPCNamibia</v>
      </c>
      <c r="E5367" s="51" t="s">
        <v>1404</v>
      </c>
      <c r="F5367" s="51" t="s">
        <v>370</v>
      </c>
      <c r="G5367" s="51" t="s">
        <v>376</v>
      </c>
      <c r="H5367" s="51" t="s">
        <v>356</v>
      </c>
      <c r="I5367" s="51" t="s">
        <v>333</v>
      </c>
      <c r="J5367" s="51" t="s">
        <v>372</v>
      </c>
      <c r="K5367" s="51">
        <v>9511.58</v>
      </c>
      <c r="L5367" s="51">
        <v>9901.42</v>
      </c>
      <c r="M5367" s="51">
        <v>10633.42</v>
      </c>
      <c r="N5367" s="51">
        <v>10792.67</v>
      </c>
      <c r="O5367" s="51">
        <v>10578.1</v>
      </c>
      <c r="P5367" s="51">
        <v>10316.89</v>
      </c>
      <c r="Q5367" s="51">
        <v>10481.629999999999</v>
      </c>
      <c r="R5367" s="51">
        <v>10299.51</v>
      </c>
      <c r="S5367" s="51">
        <v>9396.84</v>
      </c>
      <c r="T5367" s="51">
        <v>9541.8799999999992</v>
      </c>
      <c r="U5367" s="51">
        <v>2019</v>
      </c>
    </row>
    <row r="5368" spans="1:21" ht="15.5">
      <c r="A5368" s="51">
        <v>728</v>
      </c>
      <c r="B5368" s="51" t="s">
        <v>1403</v>
      </c>
      <c r="C5368" s="51" t="s">
        <v>377</v>
      </c>
      <c r="D5368" s="51" t="str">
        <f t="shared" si="83"/>
        <v>NGAP_NPGDPNamibia</v>
      </c>
      <c r="E5368" s="51" t="s">
        <v>1404</v>
      </c>
      <c r="F5368" s="51" t="s">
        <v>378</v>
      </c>
      <c r="G5368" s="51" t="s">
        <v>379</v>
      </c>
      <c r="H5368" s="51" t="s">
        <v>380</v>
      </c>
      <c r="I5368" s="51"/>
      <c r="J5368" s="51"/>
      <c r="K5368" s="51"/>
      <c r="L5368" s="51"/>
      <c r="M5368" s="51"/>
      <c r="N5368" s="51"/>
      <c r="O5368" s="51"/>
      <c r="P5368" s="51"/>
      <c r="Q5368" s="51"/>
      <c r="R5368" s="51"/>
      <c r="S5368" s="51"/>
      <c r="T5368" s="51"/>
      <c r="U5368" s="51"/>
    </row>
    <row r="5369" spans="1:21" ht="15.5">
      <c r="A5369" s="51">
        <v>728</v>
      </c>
      <c r="B5369" s="51" t="s">
        <v>1403</v>
      </c>
      <c r="C5369" s="51" t="s">
        <v>381</v>
      </c>
      <c r="D5369" s="51" t="str">
        <f t="shared" si="83"/>
        <v>PPPSHNamibia</v>
      </c>
      <c r="E5369" s="51" t="s">
        <v>1404</v>
      </c>
      <c r="F5369" s="51" t="s">
        <v>382</v>
      </c>
      <c r="G5369" s="51" t="s">
        <v>383</v>
      </c>
      <c r="H5369" s="51" t="s">
        <v>384</v>
      </c>
      <c r="I5369" s="51"/>
      <c r="J5369" s="51" t="s">
        <v>353</v>
      </c>
      <c r="K5369" s="51">
        <v>0.02</v>
      </c>
      <c r="L5369" s="51">
        <v>2.1000000000000001E-2</v>
      </c>
      <c r="M5369" s="51">
        <v>2.1999999999999999E-2</v>
      </c>
      <c r="N5369" s="51">
        <v>2.1999999999999999E-2</v>
      </c>
      <c r="O5369" s="51">
        <v>2.1000000000000001E-2</v>
      </c>
      <c r="P5369" s="51">
        <v>0.02</v>
      </c>
      <c r="Q5369" s="51">
        <v>0.02</v>
      </c>
      <c r="R5369" s="51">
        <v>1.9E-2</v>
      </c>
      <c r="S5369" s="51">
        <v>1.7999999999999999E-2</v>
      </c>
      <c r="T5369" s="51">
        <v>1.7999999999999999E-2</v>
      </c>
      <c r="U5369" s="51">
        <v>2020</v>
      </c>
    </row>
    <row r="5370" spans="1:21" ht="15.5">
      <c r="A5370" s="51">
        <v>728</v>
      </c>
      <c r="B5370" s="51" t="s">
        <v>1403</v>
      </c>
      <c r="C5370" s="51" t="s">
        <v>385</v>
      </c>
      <c r="D5370" s="51" t="str">
        <f t="shared" si="83"/>
        <v>PPPEXNamibia</v>
      </c>
      <c r="E5370" s="51" t="s">
        <v>1404</v>
      </c>
      <c r="F5370" s="51" t="s">
        <v>386</v>
      </c>
      <c r="G5370" s="51" t="s">
        <v>387</v>
      </c>
      <c r="H5370" s="51" t="s">
        <v>388</v>
      </c>
      <c r="I5370" s="51"/>
      <c r="J5370" s="51" t="s">
        <v>353</v>
      </c>
      <c r="K5370" s="51">
        <v>5.2119999999999997</v>
      </c>
      <c r="L5370" s="51">
        <v>5.4</v>
      </c>
      <c r="M5370" s="51">
        <v>5.6660000000000004</v>
      </c>
      <c r="N5370" s="51">
        <v>5.9320000000000004</v>
      </c>
      <c r="O5370" s="51">
        <v>6.4139999999999997</v>
      </c>
      <c r="P5370" s="51">
        <v>7.0209999999999999</v>
      </c>
      <c r="Q5370" s="51">
        <v>7.1550000000000002</v>
      </c>
      <c r="R5370" s="51">
        <v>7.1559999999999997</v>
      </c>
      <c r="S5370" s="51">
        <v>7.3150000000000004</v>
      </c>
      <c r="T5370" s="51">
        <v>7.4870000000000001</v>
      </c>
      <c r="U5370" s="51">
        <v>2020</v>
      </c>
    </row>
    <row r="5371" spans="1:21" ht="15.5">
      <c r="A5371" s="51">
        <v>728</v>
      </c>
      <c r="B5371" s="51" t="s">
        <v>1403</v>
      </c>
      <c r="C5371" s="51" t="s">
        <v>389</v>
      </c>
      <c r="D5371" s="51" t="str">
        <f t="shared" si="83"/>
        <v>NID_NGDPNamibia</v>
      </c>
      <c r="E5371" s="51" t="s">
        <v>1404</v>
      </c>
      <c r="F5371" s="51" t="s">
        <v>390</v>
      </c>
      <c r="G5371" s="51" t="s">
        <v>391</v>
      </c>
      <c r="H5371" s="51" t="s">
        <v>392</v>
      </c>
      <c r="I5371" s="51"/>
      <c r="J5371" s="51" t="s">
        <v>1405</v>
      </c>
      <c r="K5371" s="51">
        <v>25.623999999999999</v>
      </c>
      <c r="L5371" s="51">
        <v>25.565000000000001</v>
      </c>
      <c r="M5371" s="51">
        <v>36.021000000000001</v>
      </c>
      <c r="N5371" s="51">
        <v>28.895</v>
      </c>
      <c r="O5371" s="51">
        <v>21.962</v>
      </c>
      <c r="P5371" s="51">
        <v>17.707999999999998</v>
      </c>
      <c r="Q5371" s="51">
        <v>14.94</v>
      </c>
      <c r="R5371" s="51">
        <v>14.678000000000001</v>
      </c>
      <c r="S5371" s="51">
        <v>17.097999999999999</v>
      </c>
      <c r="T5371" s="51">
        <v>18.248000000000001</v>
      </c>
      <c r="U5371" s="51">
        <v>2020</v>
      </c>
    </row>
    <row r="5372" spans="1:21" ht="15.5">
      <c r="A5372" s="51">
        <v>728</v>
      </c>
      <c r="B5372" s="51" t="s">
        <v>1403</v>
      </c>
      <c r="C5372" s="51" t="s">
        <v>393</v>
      </c>
      <c r="D5372" s="51" t="str">
        <f t="shared" si="83"/>
        <v>NGSD_NGDPNamibia</v>
      </c>
      <c r="E5372" s="51" t="s">
        <v>1404</v>
      </c>
      <c r="F5372" s="51" t="s">
        <v>394</v>
      </c>
      <c r="G5372" s="51" t="s">
        <v>395</v>
      </c>
      <c r="H5372" s="51" t="s">
        <v>392</v>
      </c>
      <c r="I5372" s="51"/>
      <c r="J5372" s="51" t="s">
        <v>1405</v>
      </c>
      <c r="K5372" s="51">
        <v>19.952000000000002</v>
      </c>
      <c r="L5372" s="51">
        <v>21.318999999999999</v>
      </c>
      <c r="M5372" s="51">
        <v>25.31</v>
      </c>
      <c r="N5372" s="51">
        <v>17.087</v>
      </c>
      <c r="O5372" s="51">
        <v>5.9269999999999996</v>
      </c>
      <c r="P5372" s="51">
        <v>13.491</v>
      </c>
      <c r="Q5372" s="51">
        <v>11.644</v>
      </c>
      <c r="R5372" s="51">
        <v>12.999000000000001</v>
      </c>
      <c r="S5372" s="51">
        <v>16.428000000000001</v>
      </c>
      <c r="T5372" s="51">
        <v>14.847</v>
      </c>
      <c r="U5372" s="51">
        <v>2020</v>
      </c>
    </row>
    <row r="5373" spans="1:21" ht="15.5">
      <c r="A5373" s="51">
        <v>728</v>
      </c>
      <c r="B5373" s="51" t="s">
        <v>1403</v>
      </c>
      <c r="C5373" s="51" t="s">
        <v>396</v>
      </c>
      <c r="D5373" s="51" t="str">
        <f t="shared" si="83"/>
        <v>PCPINamibia</v>
      </c>
      <c r="E5373" s="51" t="s">
        <v>1404</v>
      </c>
      <c r="F5373" s="51" t="s">
        <v>397</v>
      </c>
      <c r="G5373" s="51" t="s">
        <v>398</v>
      </c>
      <c r="H5373" s="51" t="s">
        <v>360</v>
      </c>
      <c r="I5373" s="51"/>
      <c r="J5373" s="51" t="s">
        <v>1406</v>
      </c>
      <c r="K5373" s="51">
        <v>97.603999999999999</v>
      </c>
      <c r="L5373" s="51">
        <v>103.071</v>
      </c>
      <c r="M5373" s="51">
        <v>108.583</v>
      </c>
      <c r="N5373" s="51">
        <v>112.271</v>
      </c>
      <c r="O5373" s="51">
        <v>119.82299999999999</v>
      </c>
      <c r="P5373" s="51">
        <v>127.18899999999999</v>
      </c>
      <c r="Q5373" s="51">
        <v>132.65</v>
      </c>
      <c r="R5373" s="51">
        <v>137.58600000000001</v>
      </c>
      <c r="S5373" s="51">
        <v>141.119</v>
      </c>
      <c r="T5373" s="51">
        <v>145.977</v>
      </c>
      <c r="U5373" s="51">
        <v>2020</v>
      </c>
    </row>
    <row r="5374" spans="1:21" ht="15.5">
      <c r="A5374" s="51">
        <v>728</v>
      </c>
      <c r="B5374" s="51" t="s">
        <v>1403</v>
      </c>
      <c r="C5374" s="51" t="s">
        <v>400</v>
      </c>
      <c r="D5374" s="51" t="str">
        <f t="shared" si="83"/>
        <v>PCPIPCHNamibia</v>
      </c>
      <c r="E5374" s="51" t="s">
        <v>1404</v>
      </c>
      <c r="F5374" s="51" t="s">
        <v>397</v>
      </c>
      <c r="G5374" s="51" t="s">
        <v>401</v>
      </c>
      <c r="H5374" s="51" t="s">
        <v>347</v>
      </c>
      <c r="I5374" s="51"/>
      <c r="J5374" s="51" t="s">
        <v>402</v>
      </c>
      <c r="K5374" s="51">
        <v>6.7220000000000004</v>
      </c>
      <c r="L5374" s="51">
        <v>5.601</v>
      </c>
      <c r="M5374" s="51">
        <v>5.3479999999999999</v>
      </c>
      <c r="N5374" s="51">
        <v>3.3959999999999999</v>
      </c>
      <c r="O5374" s="51">
        <v>6.7270000000000003</v>
      </c>
      <c r="P5374" s="51">
        <v>6.1470000000000002</v>
      </c>
      <c r="Q5374" s="51">
        <v>4.2939999999999996</v>
      </c>
      <c r="R5374" s="51">
        <v>3.7210000000000001</v>
      </c>
      <c r="S5374" s="51">
        <v>2.5680000000000001</v>
      </c>
      <c r="T5374" s="51">
        <v>3.4420000000000002</v>
      </c>
      <c r="U5374" s="51">
        <v>2020</v>
      </c>
    </row>
    <row r="5375" spans="1:21" ht="15.5">
      <c r="A5375" s="51">
        <v>728</v>
      </c>
      <c r="B5375" s="51" t="s">
        <v>1403</v>
      </c>
      <c r="C5375" s="51" t="s">
        <v>403</v>
      </c>
      <c r="D5375" s="51" t="str">
        <f t="shared" si="83"/>
        <v>PCPIENamibia</v>
      </c>
      <c r="E5375" s="51" t="s">
        <v>1404</v>
      </c>
      <c r="F5375" s="51" t="s">
        <v>404</v>
      </c>
      <c r="G5375" s="51" t="s">
        <v>405</v>
      </c>
      <c r="H5375" s="51" t="s">
        <v>360</v>
      </c>
      <c r="I5375" s="51"/>
      <c r="J5375" s="51" t="s">
        <v>1406</v>
      </c>
      <c r="K5375" s="51">
        <v>100</v>
      </c>
      <c r="L5375" s="51">
        <v>104.89400000000001</v>
      </c>
      <c r="M5375" s="51">
        <v>109.754</v>
      </c>
      <c r="N5375" s="51">
        <v>113.81100000000001</v>
      </c>
      <c r="O5375" s="51">
        <v>122.117</v>
      </c>
      <c r="P5375" s="51">
        <v>128.42699999999999</v>
      </c>
      <c r="Q5375" s="51">
        <v>135.04</v>
      </c>
      <c r="R5375" s="51">
        <v>138.535</v>
      </c>
      <c r="S5375" s="51">
        <v>142.92400000000001</v>
      </c>
      <c r="T5375" s="51">
        <v>147.84399999999999</v>
      </c>
      <c r="U5375" s="51">
        <v>2020</v>
      </c>
    </row>
    <row r="5376" spans="1:21" ht="15.5">
      <c r="A5376" s="51">
        <v>728</v>
      </c>
      <c r="B5376" s="51" t="s">
        <v>1403</v>
      </c>
      <c r="C5376" s="51" t="s">
        <v>406</v>
      </c>
      <c r="D5376" s="51" t="str">
        <f t="shared" si="83"/>
        <v>PCPIEPCHNamibia</v>
      </c>
      <c r="E5376" s="51" t="s">
        <v>1404</v>
      </c>
      <c r="F5376" s="51" t="s">
        <v>404</v>
      </c>
      <c r="G5376" s="51" t="s">
        <v>407</v>
      </c>
      <c r="H5376" s="51" t="s">
        <v>347</v>
      </c>
      <c r="I5376" s="51"/>
      <c r="J5376" s="51" t="s">
        <v>408</v>
      </c>
      <c r="K5376" s="51">
        <v>6.383</v>
      </c>
      <c r="L5376" s="51">
        <v>4.8940000000000001</v>
      </c>
      <c r="M5376" s="51">
        <v>4.6340000000000003</v>
      </c>
      <c r="N5376" s="51">
        <v>3.6960000000000002</v>
      </c>
      <c r="O5376" s="51">
        <v>7.298</v>
      </c>
      <c r="P5376" s="51">
        <v>5.1669999999999998</v>
      </c>
      <c r="Q5376" s="51">
        <v>5.15</v>
      </c>
      <c r="R5376" s="51">
        <v>2.5880000000000001</v>
      </c>
      <c r="S5376" s="51">
        <v>3.1680000000000001</v>
      </c>
      <c r="T5376" s="51">
        <v>3.4420000000000002</v>
      </c>
      <c r="U5376" s="51">
        <v>2020</v>
      </c>
    </row>
    <row r="5377" spans="1:21" ht="15.5">
      <c r="A5377" s="51">
        <v>728</v>
      </c>
      <c r="B5377" s="51" t="s">
        <v>1403</v>
      </c>
      <c r="C5377" s="51" t="s">
        <v>409</v>
      </c>
      <c r="D5377" s="51" t="str">
        <f t="shared" si="83"/>
        <v>FLIBOR6Namibia</v>
      </c>
      <c r="E5377" s="51" t="s">
        <v>1404</v>
      </c>
      <c r="F5377" s="51" t="s">
        <v>410</v>
      </c>
      <c r="G5377" s="51"/>
      <c r="H5377" s="51" t="s">
        <v>384</v>
      </c>
      <c r="I5377" s="51"/>
      <c r="J5377" s="51"/>
      <c r="K5377" s="51"/>
      <c r="L5377" s="51"/>
      <c r="M5377" s="51"/>
      <c r="N5377" s="51"/>
      <c r="O5377" s="51"/>
      <c r="P5377" s="51"/>
      <c r="Q5377" s="51"/>
      <c r="R5377" s="51"/>
      <c r="S5377" s="51"/>
      <c r="T5377" s="51"/>
      <c r="U5377" s="51"/>
    </row>
    <row r="5378" spans="1:21" ht="15.5">
      <c r="A5378" s="51">
        <v>728</v>
      </c>
      <c r="B5378" s="51" t="s">
        <v>1403</v>
      </c>
      <c r="C5378" s="51" t="s">
        <v>411</v>
      </c>
      <c r="D5378" s="51" t="str">
        <f t="shared" si="83"/>
        <v>TM_RPCHNamibia</v>
      </c>
      <c r="E5378" s="51" t="s">
        <v>1404</v>
      </c>
      <c r="F5378" s="51" t="s">
        <v>412</v>
      </c>
      <c r="G5378" s="51" t="s">
        <v>413</v>
      </c>
      <c r="H5378" s="51" t="s">
        <v>347</v>
      </c>
      <c r="I5378" s="51"/>
      <c r="J5378" s="51" t="s">
        <v>1407</v>
      </c>
      <c r="K5378" s="51">
        <v>21.603999999999999</v>
      </c>
      <c r="L5378" s="51">
        <v>2.2480000000000002</v>
      </c>
      <c r="M5378" s="51">
        <v>15.868</v>
      </c>
      <c r="N5378" s="51">
        <v>10.505000000000001</v>
      </c>
      <c r="O5378" s="51">
        <v>-6.0819999999999999</v>
      </c>
      <c r="P5378" s="51">
        <v>-1.667</v>
      </c>
      <c r="Q5378" s="51">
        <v>2.839</v>
      </c>
      <c r="R5378" s="51">
        <v>-8.7279999999999998</v>
      </c>
      <c r="S5378" s="51">
        <v>-21.163</v>
      </c>
      <c r="T5378" s="51">
        <v>17.844000000000001</v>
      </c>
      <c r="U5378" s="51">
        <v>2019</v>
      </c>
    </row>
    <row r="5379" spans="1:21" ht="15.5">
      <c r="A5379" s="51">
        <v>728</v>
      </c>
      <c r="B5379" s="51" t="s">
        <v>1403</v>
      </c>
      <c r="C5379" s="51" t="s">
        <v>415</v>
      </c>
      <c r="D5379" s="51" t="str">
        <f t="shared" ref="D5379:D5442" si="84">C5379&amp;E5379</f>
        <v>TMG_RPCHNamibia</v>
      </c>
      <c r="E5379" s="51" t="s">
        <v>1404</v>
      </c>
      <c r="F5379" s="51" t="s">
        <v>416</v>
      </c>
      <c r="G5379" s="51" t="s">
        <v>417</v>
      </c>
      <c r="H5379" s="51" t="s">
        <v>347</v>
      </c>
      <c r="I5379" s="51"/>
      <c r="J5379" s="51" t="s">
        <v>1407</v>
      </c>
      <c r="K5379" s="51">
        <v>21.603999999999999</v>
      </c>
      <c r="L5379" s="51">
        <v>2.2480000000000002</v>
      </c>
      <c r="M5379" s="51">
        <v>15.868</v>
      </c>
      <c r="N5379" s="51">
        <v>10.505000000000001</v>
      </c>
      <c r="O5379" s="51">
        <v>-6.0819999999999999</v>
      </c>
      <c r="P5379" s="51">
        <v>-0.44800000000000001</v>
      </c>
      <c r="Q5379" s="51">
        <v>3.3719999999999999</v>
      </c>
      <c r="R5379" s="51">
        <v>-9.7569999999999997</v>
      </c>
      <c r="S5379" s="51">
        <v>-20.626999999999999</v>
      </c>
      <c r="T5379" s="51">
        <v>17.274999999999999</v>
      </c>
      <c r="U5379" s="51">
        <v>2019</v>
      </c>
    </row>
    <row r="5380" spans="1:21" ht="15.5">
      <c r="A5380" s="51">
        <v>728</v>
      </c>
      <c r="B5380" s="51" t="s">
        <v>1403</v>
      </c>
      <c r="C5380" s="51" t="s">
        <v>418</v>
      </c>
      <c r="D5380" s="51" t="str">
        <f t="shared" si="84"/>
        <v>TX_RPCHNamibia</v>
      </c>
      <c r="E5380" s="51" t="s">
        <v>1404</v>
      </c>
      <c r="F5380" s="51" t="s">
        <v>419</v>
      </c>
      <c r="G5380" s="51" t="s">
        <v>420</v>
      </c>
      <c r="H5380" s="51" t="s">
        <v>347</v>
      </c>
      <c r="I5380" s="51"/>
      <c r="J5380" s="51" t="s">
        <v>1407</v>
      </c>
      <c r="K5380" s="51">
        <v>1.1419999999999999</v>
      </c>
      <c r="L5380" s="51">
        <v>-9.1940000000000008</v>
      </c>
      <c r="M5380" s="51">
        <v>-3.3769999999999998</v>
      </c>
      <c r="N5380" s="51">
        <v>-7.0810000000000004</v>
      </c>
      <c r="O5380" s="51">
        <v>5.4729999999999999</v>
      </c>
      <c r="P5380" s="51">
        <v>20.423999999999999</v>
      </c>
      <c r="Q5380" s="51">
        <v>10.678000000000001</v>
      </c>
      <c r="R5380" s="51">
        <v>-8.1189999999999998</v>
      </c>
      <c r="S5380" s="51">
        <v>-25.821000000000002</v>
      </c>
      <c r="T5380" s="51">
        <v>19.710999999999999</v>
      </c>
      <c r="U5380" s="51">
        <v>2019</v>
      </c>
    </row>
    <row r="5381" spans="1:21" ht="15.5">
      <c r="A5381" s="51">
        <v>728</v>
      </c>
      <c r="B5381" s="51" t="s">
        <v>1403</v>
      </c>
      <c r="C5381" s="51" t="s">
        <v>421</v>
      </c>
      <c r="D5381" s="51" t="str">
        <f t="shared" si="84"/>
        <v>TXG_RPCHNamibia</v>
      </c>
      <c r="E5381" s="51" t="s">
        <v>1404</v>
      </c>
      <c r="F5381" s="51" t="s">
        <v>422</v>
      </c>
      <c r="G5381" s="51" t="s">
        <v>423</v>
      </c>
      <c r="H5381" s="51" t="s">
        <v>347</v>
      </c>
      <c r="I5381" s="51"/>
      <c r="J5381" s="51" t="s">
        <v>1407</v>
      </c>
      <c r="K5381" s="51">
        <v>1.1419999999999999</v>
      </c>
      <c r="L5381" s="51">
        <v>-9.1940000000000008</v>
      </c>
      <c r="M5381" s="51">
        <v>-3.3769999999999998</v>
      </c>
      <c r="N5381" s="51">
        <v>-7.0810000000000004</v>
      </c>
      <c r="O5381" s="51">
        <v>5.4729999999999999</v>
      </c>
      <c r="P5381" s="51">
        <v>17.622</v>
      </c>
      <c r="Q5381" s="51">
        <v>12.109</v>
      </c>
      <c r="R5381" s="51">
        <v>-7.5839999999999996</v>
      </c>
      <c r="S5381" s="51">
        <v>-21.536000000000001</v>
      </c>
      <c r="T5381" s="51">
        <v>17.242999999999999</v>
      </c>
      <c r="U5381" s="51">
        <v>2019</v>
      </c>
    </row>
    <row r="5382" spans="1:21" ht="15.5">
      <c r="A5382" s="51">
        <v>728</v>
      </c>
      <c r="B5382" s="51" t="s">
        <v>1403</v>
      </c>
      <c r="C5382" s="51" t="s">
        <v>424</v>
      </c>
      <c r="D5382" s="51" t="str">
        <f t="shared" si="84"/>
        <v>LURNamibia</v>
      </c>
      <c r="E5382" s="51" t="s">
        <v>1404</v>
      </c>
      <c r="F5382" s="51" t="s">
        <v>425</v>
      </c>
      <c r="G5382" s="51" t="s">
        <v>426</v>
      </c>
      <c r="H5382" s="51" t="s">
        <v>427</v>
      </c>
      <c r="I5382" s="51"/>
      <c r="J5382" s="51"/>
      <c r="K5382" s="51"/>
      <c r="L5382" s="51"/>
      <c r="M5382" s="51"/>
      <c r="N5382" s="51"/>
      <c r="O5382" s="51"/>
      <c r="P5382" s="51"/>
      <c r="Q5382" s="51"/>
      <c r="R5382" s="51"/>
      <c r="S5382" s="51"/>
      <c r="T5382" s="51"/>
      <c r="U5382" s="51"/>
    </row>
    <row r="5383" spans="1:21" ht="15.5">
      <c r="A5383" s="51">
        <v>728</v>
      </c>
      <c r="B5383" s="51" t="s">
        <v>1403</v>
      </c>
      <c r="C5383" s="51" t="s">
        <v>428</v>
      </c>
      <c r="D5383" s="51" t="str">
        <f t="shared" si="84"/>
        <v>LENamibia</v>
      </c>
      <c r="E5383" s="51" t="s">
        <v>1404</v>
      </c>
      <c r="F5383" s="51" t="s">
        <v>429</v>
      </c>
      <c r="G5383" s="51" t="s">
        <v>430</v>
      </c>
      <c r="H5383" s="51" t="s">
        <v>431</v>
      </c>
      <c r="I5383" s="51" t="s">
        <v>432</v>
      </c>
      <c r="J5383" s="51"/>
      <c r="K5383" s="51"/>
      <c r="L5383" s="51"/>
      <c r="M5383" s="51"/>
      <c r="N5383" s="51"/>
      <c r="O5383" s="51"/>
      <c r="P5383" s="51"/>
      <c r="Q5383" s="51"/>
      <c r="R5383" s="51"/>
      <c r="S5383" s="51"/>
      <c r="T5383" s="51"/>
      <c r="U5383" s="51"/>
    </row>
    <row r="5384" spans="1:21" ht="15.5">
      <c r="A5384" s="51">
        <v>728</v>
      </c>
      <c r="B5384" s="51" t="s">
        <v>1403</v>
      </c>
      <c r="C5384" s="51" t="s">
        <v>433</v>
      </c>
      <c r="D5384" s="51" t="str">
        <f t="shared" si="84"/>
        <v>LPNamibia</v>
      </c>
      <c r="E5384" s="51" t="s">
        <v>1404</v>
      </c>
      <c r="F5384" s="51" t="s">
        <v>434</v>
      </c>
      <c r="G5384" s="51" t="s">
        <v>435</v>
      </c>
      <c r="H5384" s="51" t="s">
        <v>431</v>
      </c>
      <c r="I5384" s="51" t="s">
        <v>432</v>
      </c>
      <c r="J5384" s="51" t="s">
        <v>1408</v>
      </c>
      <c r="K5384" s="51">
        <v>2.1549999999999998</v>
      </c>
      <c r="L5384" s="51">
        <v>2.1960000000000002</v>
      </c>
      <c r="M5384" s="51">
        <v>2.238</v>
      </c>
      <c r="N5384" s="51">
        <v>2.2810000000000001</v>
      </c>
      <c r="O5384" s="51">
        <v>2.3239999999999998</v>
      </c>
      <c r="P5384" s="51">
        <v>2.3690000000000002</v>
      </c>
      <c r="Q5384" s="51">
        <v>2.4140000000000001</v>
      </c>
      <c r="R5384" s="51">
        <v>2.4590000000000001</v>
      </c>
      <c r="S5384" s="51">
        <v>2.5299999999999998</v>
      </c>
      <c r="T5384" s="51">
        <v>2.6040000000000001</v>
      </c>
      <c r="U5384" s="51">
        <v>2019</v>
      </c>
    </row>
    <row r="5385" spans="1:21" ht="15.5">
      <c r="A5385" s="51">
        <v>728</v>
      </c>
      <c r="B5385" s="51" t="s">
        <v>1403</v>
      </c>
      <c r="C5385" s="51" t="s">
        <v>437</v>
      </c>
      <c r="D5385" s="51" t="str">
        <f t="shared" si="84"/>
        <v>GGRNamibia</v>
      </c>
      <c r="E5385" s="51" t="s">
        <v>1404</v>
      </c>
      <c r="F5385" s="51" t="s">
        <v>438</v>
      </c>
      <c r="G5385" s="51" t="s">
        <v>439</v>
      </c>
      <c r="H5385" s="51" t="s">
        <v>342</v>
      </c>
      <c r="I5385" s="51" t="s">
        <v>343</v>
      </c>
      <c r="J5385" s="51" t="s">
        <v>1409</v>
      </c>
      <c r="K5385" s="51">
        <v>34.131999999999998</v>
      </c>
      <c r="L5385" s="51">
        <v>39.475999999999999</v>
      </c>
      <c r="M5385" s="51">
        <v>47.661999999999999</v>
      </c>
      <c r="N5385" s="51">
        <v>51.65</v>
      </c>
      <c r="O5385" s="51">
        <v>51.191000000000003</v>
      </c>
      <c r="P5385" s="51">
        <v>56.787999999999997</v>
      </c>
      <c r="Q5385" s="51">
        <v>56.557000000000002</v>
      </c>
      <c r="R5385" s="51">
        <v>57.848999999999997</v>
      </c>
      <c r="S5385" s="51">
        <v>56.927999999999997</v>
      </c>
      <c r="T5385" s="51">
        <v>58.368000000000002</v>
      </c>
      <c r="U5385" s="51">
        <v>2019</v>
      </c>
    </row>
    <row r="5386" spans="1:21" ht="15.5">
      <c r="A5386" s="51">
        <v>728</v>
      </c>
      <c r="B5386" s="51" t="s">
        <v>1403</v>
      </c>
      <c r="C5386" s="51" t="s">
        <v>441</v>
      </c>
      <c r="D5386" s="51" t="str">
        <f t="shared" si="84"/>
        <v>GGR_NGDPNamibia</v>
      </c>
      <c r="E5386" s="51" t="s">
        <v>1404</v>
      </c>
      <c r="F5386" s="51" t="s">
        <v>438</v>
      </c>
      <c r="G5386" s="51" t="s">
        <v>439</v>
      </c>
      <c r="H5386" s="51" t="s">
        <v>392</v>
      </c>
      <c r="I5386" s="51"/>
      <c r="J5386" s="51" t="s">
        <v>442</v>
      </c>
      <c r="K5386" s="51">
        <v>31.17</v>
      </c>
      <c r="L5386" s="51">
        <v>32.415999999999997</v>
      </c>
      <c r="M5386" s="51">
        <v>34.630000000000003</v>
      </c>
      <c r="N5386" s="51">
        <v>34.677999999999997</v>
      </c>
      <c r="O5386" s="51">
        <v>31.760999999999999</v>
      </c>
      <c r="P5386" s="51">
        <v>32.65</v>
      </c>
      <c r="Q5386" s="51">
        <v>31.236000000000001</v>
      </c>
      <c r="R5386" s="51">
        <v>32.244</v>
      </c>
      <c r="S5386" s="51">
        <v>32.171999999999997</v>
      </c>
      <c r="T5386" s="51">
        <v>30.757999999999999</v>
      </c>
      <c r="U5386" s="51">
        <v>2019</v>
      </c>
    </row>
    <row r="5387" spans="1:21" ht="15.5">
      <c r="A5387" s="51">
        <v>728</v>
      </c>
      <c r="B5387" s="51" t="s">
        <v>1403</v>
      </c>
      <c r="C5387" s="51" t="s">
        <v>443</v>
      </c>
      <c r="D5387" s="51" t="str">
        <f t="shared" si="84"/>
        <v>GGXNamibia</v>
      </c>
      <c r="E5387" s="51" t="s">
        <v>1404</v>
      </c>
      <c r="F5387" s="51" t="s">
        <v>444</v>
      </c>
      <c r="G5387" s="51" t="s">
        <v>445</v>
      </c>
      <c r="H5387" s="51" t="s">
        <v>342</v>
      </c>
      <c r="I5387" s="51" t="s">
        <v>343</v>
      </c>
      <c r="J5387" s="51" t="s">
        <v>1409</v>
      </c>
      <c r="K5387" s="51">
        <v>37.445999999999998</v>
      </c>
      <c r="L5387" s="51">
        <v>44.982999999999997</v>
      </c>
      <c r="M5387" s="51">
        <v>56.350999999999999</v>
      </c>
      <c r="N5387" s="51">
        <v>63.771999999999998</v>
      </c>
      <c r="O5387" s="51">
        <v>65.861999999999995</v>
      </c>
      <c r="P5387" s="51">
        <v>65.355999999999995</v>
      </c>
      <c r="Q5387" s="51">
        <v>65.781000000000006</v>
      </c>
      <c r="R5387" s="51">
        <v>67.801000000000002</v>
      </c>
      <c r="S5387" s="51">
        <v>72.956999999999994</v>
      </c>
      <c r="T5387" s="51">
        <v>74.513000000000005</v>
      </c>
      <c r="U5387" s="51">
        <v>2019</v>
      </c>
    </row>
    <row r="5388" spans="1:21" ht="15.5">
      <c r="A5388" s="51">
        <v>728</v>
      </c>
      <c r="B5388" s="51" t="s">
        <v>1403</v>
      </c>
      <c r="C5388" s="51" t="s">
        <v>446</v>
      </c>
      <c r="D5388" s="51" t="str">
        <f t="shared" si="84"/>
        <v>GGX_NGDPNamibia</v>
      </c>
      <c r="E5388" s="51" t="s">
        <v>1404</v>
      </c>
      <c r="F5388" s="51" t="s">
        <v>444</v>
      </c>
      <c r="G5388" s="51" t="s">
        <v>445</v>
      </c>
      <c r="H5388" s="51" t="s">
        <v>392</v>
      </c>
      <c r="I5388" s="51"/>
      <c r="J5388" s="51" t="s">
        <v>447</v>
      </c>
      <c r="K5388" s="51">
        <v>34.197000000000003</v>
      </c>
      <c r="L5388" s="51">
        <v>36.939</v>
      </c>
      <c r="M5388" s="51">
        <v>40.942999999999998</v>
      </c>
      <c r="N5388" s="51">
        <v>42.817</v>
      </c>
      <c r="O5388" s="51">
        <v>40.863999999999997</v>
      </c>
      <c r="P5388" s="51">
        <v>37.576000000000001</v>
      </c>
      <c r="Q5388" s="51">
        <v>36.33</v>
      </c>
      <c r="R5388" s="51">
        <v>37.790999999999997</v>
      </c>
      <c r="S5388" s="51">
        <v>41.231000000000002</v>
      </c>
      <c r="T5388" s="51">
        <v>39.265999999999998</v>
      </c>
      <c r="U5388" s="51">
        <v>2019</v>
      </c>
    </row>
    <row r="5389" spans="1:21" ht="15.5">
      <c r="A5389" s="51">
        <v>728</v>
      </c>
      <c r="B5389" s="51" t="s">
        <v>1403</v>
      </c>
      <c r="C5389" s="51" t="s">
        <v>448</v>
      </c>
      <c r="D5389" s="51" t="str">
        <f t="shared" si="84"/>
        <v>GGXCNLNamibia</v>
      </c>
      <c r="E5389" s="51" t="s">
        <v>1404</v>
      </c>
      <c r="F5389" s="51" t="s">
        <v>449</v>
      </c>
      <c r="G5389" s="51" t="s">
        <v>450</v>
      </c>
      <c r="H5389" s="51" t="s">
        <v>342</v>
      </c>
      <c r="I5389" s="51" t="s">
        <v>343</v>
      </c>
      <c r="J5389" s="51" t="s">
        <v>1409</v>
      </c>
      <c r="K5389" s="51">
        <v>-3.3149999999999999</v>
      </c>
      <c r="L5389" s="51">
        <v>-5.5069999999999997</v>
      </c>
      <c r="M5389" s="51">
        <v>-8.6880000000000006</v>
      </c>
      <c r="N5389" s="51">
        <v>-12.121</v>
      </c>
      <c r="O5389" s="51">
        <v>-14.672000000000001</v>
      </c>
      <c r="P5389" s="51">
        <v>-8.5679999999999996</v>
      </c>
      <c r="Q5389" s="51">
        <v>-9.2240000000000002</v>
      </c>
      <c r="R5389" s="51">
        <v>-9.952</v>
      </c>
      <c r="S5389" s="51">
        <v>-16.029</v>
      </c>
      <c r="T5389" s="51">
        <v>-16.145</v>
      </c>
      <c r="U5389" s="51">
        <v>2019</v>
      </c>
    </row>
    <row r="5390" spans="1:21" ht="15.5">
      <c r="A5390" s="51">
        <v>728</v>
      </c>
      <c r="B5390" s="51" t="s">
        <v>1403</v>
      </c>
      <c r="C5390" s="51" t="s">
        <v>451</v>
      </c>
      <c r="D5390" s="51" t="str">
        <f t="shared" si="84"/>
        <v>GGXCNL_NGDPNamibia</v>
      </c>
      <c r="E5390" s="51" t="s">
        <v>1404</v>
      </c>
      <c r="F5390" s="51" t="s">
        <v>449</v>
      </c>
      <c r="G5390" s="51" t="s">
        <v>450</v>
      </c>
      <c r="H5390" s="51" t="s">
        <v>392</v>
      </c>
      <c r="I5390" s="51"/>
      <c r="J5390" s="51" t="s">
        <v>452</v>
      </c>
      <c r="K5390" s="51">
        <v>-3.0270000000000001</v>
      </c>
      <c r="L5390" s="51">
        <v>-4.5220000000000002</v>
      </c>
      <c r="M5390" s="51">
        <v>-6.3129999999999997</v>
      </c>
      <c r="N5390" s="51">
        <v>-8.1379999999999999</v>
      </c>
      <c r="O5390" s="51">
        <v>-9.1029999999999998</v>
      </c>
      <c r="P5390" s="51">
        <v>-4.9260000000000002</v>
      </c>
      <c r="Q5390" s="51">
        <v>-5.0940000000000003</v>
      </c>
      <c r="R5390" s="51">
        <v>-5.5469999999999997</v>
      </c>
      <c r="S5390" s="51">
        <v>-9.0589999999999993</v>
      </c>
      <c r="T5390" s="51">
        <v>-8.5079999999999991</v>
      </c>
      <c r="U5390" s="51">
        <v>2019</v>
      </c>
    </row>
    <row r="5391" spans="1:21" ht="15.5">
      <c r="A5391" s="51">
        <v>728</v>
      </c>
      <c r="B5391" s="51" t="s">
        <v>1403</v>
      </c>
      <c r="C5391" s="51" t="s">
        <v>453</v>
      </c>
      <c r="D5391" s="51" t="str">
        <f t="shared" si="84"/>
        <v>GGSBNamibia</v>
      </c>
      <c r="E5391" s="51" t="s">
        <v>1404</v>
      </c>
      <c r="F5391" s="51" t="s">
        <v>454</v>
      </c>
      <c r="G5391" s="51" t="s">
        <v>455</v>
      </c>
      <c r="H5391" s="51" t="s">
        <v>342</v>
      </c>
      <c r="I5391" s="51" t="s">
        <v>343</v>
      </c>
      <c r="J5391" s="51"/>
      <c r="K5391" s="51"/>
      <c r="L5391" s="51"/>
      <c r="M5391" s="51"/>
      <c r="N5391" s="51"/>
      <c r="O5391" s="51"/>
      <c r="P5391" s="51"/>
      <c r="Q5391" s="51"/>
      <c r="R5391" s="51"/>
      <c r="S5391" s="51"/>
      <c r="T5391" s="51"/>
      <c r="U5391" s="51"/>
    </row>
    <row r="5392" spans="1:21" ht="15.5">
      <c r="A5392" s="51">
        <v>728</v>
      </c>
      <c r="B5392" s="51" t="s">
        <v>1403</v>
      </c>
      <c r="C5392" s="51" t="s">
        <v>456</v>
      </c>
      <c r="D5392" s="51" t="str">
        <f t="shared" si="84"/>
        <v>GGSB_NPGDPNamibia</v>
      </c>
      <c r="E5392" s="51" t="s">
        <v>1404</v>
      </c>
      <c r="F5392" s="51" t="s">
        <v>454</v>
      </c>
      <c r="G5392" s="51" t="s">
        <v>455</v>
      </c>
      <c r="H5392" s="51" t="s">
        <v>380</v>
      </c>
      <c r="I5392" s="51"/>
      <c r="J5392" s="51"/>
      <c r="K5392" s="51"/>
      <c r="L5392" s="51"/>
      <c r="M5392" s="51"/>
      <c r="N5392" s="51"/>
      <c r="O5392" s="51"/>
      <c r="P5392" s="51"/>
      <c r="Q5392" s="51"/>
      <c r="R5392" s="51"/>
      <c r="S5392" s="51"/>
      <c r="T5392" s="51"/>
      <c r="U5392" s="51"/>
    </row>
    <row r="5393" spans="1:21" ht="15.5">
      <c r="A5393" s="51">
        <v>728</v>
      </c>
      <c r="B5393" s="51" t="s">
        <v>1403</v>
      </c>
      <c r="C5393" s="51" t="s">
        <v>457</v>
      </c>
      <c r="D5393" s="51" t="str">
        <f t="shared" si="84"/>
        <v>GGXONLBNamibia</v>
      </c>
      <c r="E5393" s="51" t="s">
        <v>1404</v>
      </c>
      <c r="F5393" s="51" t="s">
        <v>458</v>
      </c>
      <c r="G5393" s="51" t="s">
        <v>459</v>
      </c>
      <c r="H5393" s="51" t="s">
        <v>342</v>
      </c>
      <c r="I5393" s="51" t="s">
        <v>343</v>
      </c>
      <c r="J5393" s="51" t="s">
        <v>1409</v>
      </c>
      <c r="K5393" s="51">
        <v>-1.79</v>
      </c>
      <c r="L5393" s="51">
        <v>-3.7749999999999999</v>
      </c>
      <c r="M5393" s="51">
        <v>-6.7190000000000003</v>
      </c>
      <c r="N5393" s="51">
        <v>-9.6649999999999991</v>
      </c>
      <c r="O5393" s="51">
        <v>-10.797000000000001</v>
      </c>
      <c r="P5393" s="51">
        <v>-3.4449999999999998</v>
      </c>
      <c r="Q5393" s="51">
        <v>-3.3809999999999998</v>
      </c>
      <c r="R5393" s="51">
        <v>-3.2829999999999999</v>
      </c>
      <c r="S5393" s="51">
        <v>-8.8979999999999997</v>
      </c>
      <c r="T5393" s="51">
        <v>-8.92</v>
      </c>
      <c r="U5393" s="51">
        <v>2019</v>
      </c>
    </row>
    <row r="5394" spans="1:21" ht="15.5">
      <c r="A5394" s="51">
        <v>728</v>
      </c>
      <c r="B5394" s="51" t="s">
        <v>1403</v>
      </c>
      <c r="C5394" s="51" t="s">
        <v>460</v>
      </c>
      <c r="D5394" s="51" t="str">
        <f t="shared" si="84"/>
        <v>GGXONLB_NGDPNamibia</v>
      </c>
      <c r="E5394" s="51" t="s">
        <v>1404</v>
      </c>
      <c r="F5394" s="51" t="s">
        <v>458</v>
      </c>
      <c r="G5394" s="51" t="s">
        <v>459</v>
      </c>
      <c r="H5394" s="51" t="s">
        <v>392</v>
      </c>
      <c r="I5394" s="51"/>
      <c r="J5394" s="51" t="s">
        <v>461</v>
      </c>
      <c r="K5394" s="51">
        <v>-1.635</v>
      </c>
      <c r="L5394" s="51">
        <v>-3.1</v>
      </c>
      <c r="M5394" s="51">
        <v>-4.8819999999999997</v>
      </c>
      <c r="N5394" s="51">
        <v>-6.4889999999999999</v>
      </c>
      <c r="O5394" s="51">
        <v>-6.6989999999999998</v>
      </c>
      <c r="P5394" s="51">
        <v>-1.9810000000000001</v>
      </c>
      <c r="Q5394" s="51">
        <v>-1.867</v>
      </c>
      <c r="R5394" s="51">
        <v>-1.83</v>
      </c>
      <c r="S5394" s="51">
        <v>-5.0289999999999999</v>
      </c>
      <c r="T5394" s="51">
        <v>-4.7</v>
      </c>
      <c r="U5394" s="51">
        <v>2019</v>
      </c>
    </row>
    <row r="5395" spans="1:21" ht="15.5">
      <c r="A5395" s="51">
        <v>728</v>
      </c>
      <c r="B5395" s="51" t="s">
        <v>1403</v>
      </c>
      <c r="C5395" s="51" t="s">
        <v>462</v>
      </c>
      <c r="D5395" s="51" t="str">
        <f t="shared" si="84"/>
        <v>GGXWDNNamibia</v>
      </c>
      <c r="E5395" s="51" t="s">
        <v>1404</v>
      </c>
      <c r="F5395" s="51" t="s">
        <v>463</v>
      </c>
      <c r="G5395" s="51" t="s">
        <v>464</v>
      </c>
      <c r="H5395" s="51" t="s">
        <v>342</v>
      </c>
      <c r="I5395" s="51" t="s">
        <v>343</v>
      </c>
      <c r="J5395" s="51" t="s">
        <v>1409</v>
      </c>
      <c r="K5395" s="51">
        <v>20.004000000000001</v>
      </c>
      <c r="L5395" s="51">
        <v>27.3</v>
      </c>
      <c r="M5395" s="51">
        <v>36.253999999999998</v>
      </c>
      <c r="N5395" s="51">
        <v>53.554000000000002</v>
      </c>
      <c r="O5395" s="51">
        <v>67.317999999999998</v>
      </c>
      <c r="P5395" s="51">
        <v>71.013000000000005</v>
      </c>
      <c r="Q5395" s="51">
        <v>85.864999999999995</v>
      </c>
      <c r="R5395" s="51">
        <v>99.578999999999994</v>
      </c>
      <c r="S5395" s="51">
        <v>113.1</v>
      </c>
      <c r="T5395" s="51">
        <v>132.44300000000001</v>
      </c>
      <c r="U5395" s="51">
        <v>2019</v>
      </c>
    </row>
    <row r="5396" spans="1:21" ht="15.5">
      <c r="A5396" s="51">
        <v>728</v>
      </c>
      <c r="B5396" s="51" t="s">
        <v>1403</v>
      </c>
      <c r="C5396" s="51" t="s">
        <v>465</v>
      </c>
      <c r="D5396" s="51" t="str">
        <f t="shared" si="84"/>
        <v>GGXWDN_NGDPNamibia</v>
      </c>
      <c r="E5396" s="51" t="s">
        <v>1404</v>
      </c>
      <c r="F5396" s="51" t="s">
        <v>463</v>
      </c>
      <c r="G5396" s="51" t="s">
        <v>464</v>
      </c>
      <c r="H5396" s="51" t="s">
        <v>392</v>
      </c>
      <c r="I5396" s="51"/>
      <c r="J5396" s="51" t="s">
        <v>487</v>
      </c>
      <c r="K5396" s="51">
        <v>18.268000000000001</v>
      </c>
      <c r="L5396" s="51">
        <v>22.417999999999999</v>
      </c>
      <c r="M5396" s="51">
        <v>26.341000000000001</v>
      </c>
      <c r="N5396" s="51">
        <v>35.956000000000003</v>
      </c>
      <c r="O5396" s="51">
        <v>41.768000000000001</v>
      </c>
      <c r="P5396" s="51">
        <v>40.829000000000001</v>
      </c>
      <c r="Q5396" s="51">
        <v>47.421999999999997</v>
      </c>
      <c r="R5396" s="51">
        <v>55.503999999999998</v>
      </c>
      <c r="S5396" s="51">
        <v>63.917999999999999</v>
      </c>
      <c r="T5396" s="51">
        <v>69.793000000000006</v>
      </c>
      <c r="U5396" s="51">
        <v>2019</v>
      </c>
    </row>
    <row r="5397" spans="1:21" ht="15.5">
      <c r="A5397" s="51">
        <v>728</v>
      </c>
      <c r="B5397" s="51" t="s">
        <v>1403</v>
      </c>
      <c r="C5397" s="51" t="s">
        <v>466</v>
      </c>
      <c r="D5397" s="51" t="str">
        <f t="shared" si="84"/>
        <v>GGXWDGNamibia</v>
      </c>
      <c r="E5397" s="51" t="s">
        <v>1404</v>
      </c>
      <c r="F5397" s="51" t="s">
        <v>467</v>
      </c>
      <c r="G5397" s="51" t="s">
        <v>468</v>
      </c>
      <c r="H5397" s="51" t="s">
        <v>342</v>
      </c>
      <c r="I5397" s="51" t="s">
        <v>343</v>
      </c>
      <c r="J5397" s="51" t="s">
        <v>1409</v>
      </c>
      <c r="K5397" s="51">
        <v>26.318000000000001</v>
      </c>
      <c r="L5397" s="51">
        <v>30.663</v>
      </c>
      <c r="M5397" s="51">
        <v>37.176000000000002</v>
      </c>
      <c r="N5397" s="51">
        <v>61.459000000000003</v>
      </c>
      <c r="O5397" s="51">
        <v>72.281999999999996</v>
      </c>
      <c r="P5397" s="51">
        <v>75.197999999999993</v>
      </c>
      <c r="Q5397" s="51">
        <v>91.26</v>
      </c>
      <c r="R5397" s="51">
        <v>107.465</v>
      </c>
      <c r="S5397" s="51">
        <v>116.18600000000001</v>
      </c>
      <c r="T5397" s="51">
        <v>135.529</v>
      </c>
      <c r="U5397" s="51">
        <v>2019</v>
      </c>
    </row>
    <row r="5398" spans="1:21" ht="15.5">
      <c r="A5398" s="51">
        <v>728</v>
      </c>
      <c r="B5398" s="51" t="s">
        <v>1403</v>
      </c>
      <c r="C5398" s="51" t="s">
        <v>469</v>
      </c>
      <c r="D5398" s="51" t="str">
        <f t="shared" si="84"/>
        <v>GGXWDG_NGDPNamibia</v>
      </c>
      <c r="E5398" s="51" t="s">
        <v>1404</v>
      </c>
      <c r="F5398" s="51" t="s">
        <v>467</v>
      </c>
      <c r="G5398" s="51" t="s">
        <v>468</v>
      </c>
      <c r="H5398" s="51" t="s">
        <v>392</v>
      </c>
      <c r="I5398" s="51"/>
      <c r="J5398" s="51" t="s">
        <v>470</v>
      </c>
      <c r="K5398" s="51">
        <v>24.033999999999999</v>
      </c>
      <c r="L5398" s="51">
        <v>25.18</v>
      </c>
      <c r="M5398" s="51">
        <v>27.012</v>
      </c>
      <c r="N5398" s="51">
        <v>41.264000000000003</v>
      </c>
      <c r="O5398" s="51">
        <v>44.847000000000001</v>
      </c>
      <c r="P5398" s="51">
        <v>43.234999999999999</v>
      </c>
      <c r="Q5398" s="51">
        <v>50.402000000000001</v>
      </c>
      <c r="R5398" s="51">
        <v>59.9</v>
      </c>
      <c r="S5398" s="51">
        <v>65.662000000000006</v>
      </c>
      <c r="T5398" s="51">
        <v>71.418999999999997</v>
      </c>
      <c r="U5398" s="51">
        <v>2019</v>
      </c>
    </row>
    <row r="5399" spans="1:21" ht="15.5">
      <c r="A5399" s="51">
        <v>728</v>
      </c>
      <c r="B5399" s="51" t="s">
        <v>1403</v>
      </c>
      <c r="C5399" s="51" t="s">
        <v>471</v>
      </c>
      <c r="D5399" s="51" t="str">
        <f t="shared" si="84"/>
        <v>NGDP_FYNamibia</v>
      </c>
      <c r="E5399" s="51" t="s">
        <v>1404</v>
      </c>
      <c r="F5399" s="51" t="s">
        <v>472</v>
      </c>
      <c r="G5399" s="51" t="s">
        <v>473</v>
      </c>
      <c r="H5399" s="51" t="s">
        <v>342</v>
      </c>
      <c r="I5399" s="51" t="s">
        <v>343</v>
      </c>
      <c r="J5399" s="51" t="s">
        <v>1409</v>
      </c>
      <c r="K5399" s="51">
        <v>109.503</v>
      </c>
      <c r="L5399" s="51">
        <v>121.776</v>
      </c>
      <c r="M5399" s="51">
        <v>137.63200000000001</v>
      </c>
      <c r="N5399" s="51">
        <v>148.941</v>
      </c>
      <c r="O5399" s="51">
        <v>161.173</v>
      </c>
      <c r="P5399" s="51">
        <v>173.93</v>
      </c>
      <c r="Q5399" s="51">
        <v>181.065</v>
      </c>
      <c r="R5399" s="51">
        <v>179.40700000000001</v>
      </c>
      <c r="S5399" s="51">
        <v>176.946</v>
      </c>
      <c r="T5399" s="51">
        <v>189.76400000000001</v>
      </c>
      <c r="U5399" s="51">
        <v>2019</v>
      </c>
    </row>
    <row r="5400" spans="1:21" ht="15.5">
      <c r="A5400" s="51">
        <v>728</v>
      </c>
      <c r="B5400" s="51" t="s">
        <v>1403</v>
      </c>
      <c r="C5400" s="51" t="s">
        <v>474</v>
      </c>
      <c r="D5400" s="51" t="str">
        <f t="shared" si="84"/>
        <v>BCANamibia</v>
      </c>
      <c r="E5400" s="51" t="s">
        <v>1404</v>
      </c>
      <c r="F5400" s="51" t="s">
        <v>475</v>
      </c>
      <c r="G5400" s="51" t="s">
        <v>476</v>
      </c>
      <c r="H5400" s="51" t="s">
        <v>352</v>
      </c>
      <c r="I5400" s="51" t="s">
        <v>343</v>
      </c>
      <c r="J5400" s="51" t="s">
        <v>1410</v>
      </c>
      <c r="K5400" s="51">
        <v>-0.74199999999999999</v>
      </c>
      <c r="L5400" s="51">
        <v>-0.51100000000000001</v>
      </c>
      <c r="M5400" s="51">
        <v>-1.3759999999999999</v>
      </c>
      <c r="N5400" s="51">
        <v>-1.46</v>
      </c>
      <c r="O5400" s="51">
        <v>-1.7190000000000001</v>
      </c>
      <c r="P5400" s="51">
        <v>-0.54300000000000004</v>
      </c>
      <c r="Q5400" s="51">
        <v>-0.45</v>
      </c>
      <c r="R5400" s="51">
        <v>-0.21</v>
      </c>
      <c r="S5400" s="51">
        <v>-6.8000000000000005E-2</v>
      </c>
      <c r="T5400" s="51">
        <v>-0.38500000000000001</v>
      </c>
      <c r="U5400" s="51">
        <v>2019</v>
      </c>
    </row>
    <row r="5401" spans="1:21" ht="15.5">
      <c r="A5401" s="51">
        <v>728</v>
      </c>
      <c r="B5401" s="51" t="s">
        <v>1403</v>
      </c>
      <c r="C5401" s="51" t="s">
        <v>478</v>
      </c>
      <c r="D5401" s="51" t="str">
        <f t="shared" si="84"/>
        <v>BCA_NGDPDNamibia</v>
      </c>
      <c r="E5401" s="51" t="s">
        <v>1404</v>
      </c>
      <c r="F5401" s="51" t="s">
        <v>475</v>
      </c>
      <c r="G5401" s="51" t="s">
        <v>476</v>
      </c>
      <c r="H5401" s="51" t="s">
        <v>392</v>
      </c>
      <c r="I5401" s="51"/>
      <c r="J5401" s="51" t="s">
        <v>479</v>
      </c>
      <c r="K5401" s="51">
        <v>-5.7030000000000003</v>
      </c>
      <c r="L5401" s="51">
        <v>-4.1970000000000001</v>
      </c>
      <c r="M5401" s="51">
        <v>-11.066000000000001</v>
      </c>
      <c r="N5401" s="51">
        <v>-12.75</v>
      </c>
      <c r="O5401" s="51">
        <v>-16.033999999999999</v>
      </c>
      <c r="P5401" s="51">
        <v>-4.2149999999999999</v>
      </c>
      <c r="Q5401" s="51">
        <v>-3.2879999999999998</v>
      </c>
      <c r="R5401" s="51">
        <v>-1.671</v>
      </c>
      <c r="S5401" s="51">
        <v>-0.64700000000000002</v>
      </c>
      <c r="T5401" s="51">
        <v>-3.3809999999999998</v>
      </c>
      <c r="U5401" s="51">
        <v>2019</v>
      </c>
    </row>
    <row r="5402" spans="1:21" ht="15.5">
      <c r="A5402" s="51">
        <v>836</v>
      </c>
      <c r="B5402" s="51" t="s">
        <v>1411</v>
      </c>
      <c r="C5402" s="51" t="s">
        <v>338</v>
      </c>
      <c r="D5402" s="51" t="str">
        <f t="shared" si="84"/>
        <v>NGDP_RNauru</v>
      </c>
      <c r="E5402" s="51" t="s">
        <v>1412</v>
      </c>
      <c r="F5402" s="51" t="s">
        <v>340</v>
      </c>
      <c r="G5402" s="51" t="s">
        <v>341</v>
      </c>
      <c r="H5402" s="51" t="s">
        <v>342</v>
      </c>
      <c r="I5402" s="51" t="s">
        <v>343</v>
      </c>
      <c r="J5402" s="51" t="s">
        <v>1413</v>
      </c>
      <c r="K5402" s="51">
        <v>4.9000000000000002E-2</v>
      </c>
      <c r="L5402" s="51">
        <v>6.4000000000000001E-2</v>
      </c>
      <c r="M5402" s="51">
        <v>8.1000000000000003E-2</v>
      </c>
      <c r="N5402" s="51">
        <v>8.4000000000000005E-2</v>
      </c>
      <c r="O5402" s="51">
        <v>8.6999999999999994E-2</v>
      </c>
      <c r="P5402" s="51">
        <v>8.2000000000000003E-2</v>
      </c>
      <c r="Q5402" s="51">
        <v>8.6999999999999994E-2</v>
      </c>
      <c r="R5402" s="51">
        <v>8.6999999999999994E-2</v>
      </c>
      <c r="S5402" s="51">
        <v>8.7999999999999995E-2</v>
      </c>
      <c r="T5402" s="51">
        <v>8.8999999999999996E-2</v>
      </c>
      <c r="U5402" s="51">
        <v>2019</v>
      </c>
    </row>
    <row r="5403" spans="1:21" ht="15.5">
      <c r="A5403" s="51">
        <v>836</v>
      </c>
      <c r="B5403" s="51" t="s">
        <v>1411</v>
      </c>
      <c r="C5403" s="51" t="s">
        <v>345</v>
      </c>
      <c r="D5403" s="51" t="str">
        <f t="shared" si="84"/>
        <v>NGDP_RPCHNauru</v>
      </c>
      <c r="E5403" s="51" t="s">
        <v>1412</v>
      </c>
      <c r="F5403" s="51" t="s">
        <v>340</v>
      </c>
      <c r="G5403" s="51" t="s">
        <v>346</v>
      </c>
      <c r="H5403" s="51" t="s">
        <v>347</v>
      </c>
      <c r="I5403" s="51"/>
      <c r="J5403" s="51" t="s">
        <v>348</v>
      </c>
      <c r="K5403" s="51">
        <v>10.367000000000001</v>
      </c>
      <c r="L5403" s="51">
        <v>30.969000000000001</v>
      </c>
      <c r="M5403" s="51">
        <v>27.228999999999999</v>
      </c>
      <c r="N5403" s="51">
        <v>3.4180000000000001</v>
      </c>
      <c r="O5403" s="51">
        <v>3.02</v>
      </c>
      <c r="P5403" s="51">
        <v>-5.4960000000000004</v>
      </c>
      <c r="Q5403" s="51">
        <v>5.7030000000000003</v>
      </c>
      <c r="R5403" s="51">
        <v>0.95899999999999996</v>
      </c>
      <c r="S5403" s="51">
        <v>0.70599999999999996</v>
      </c>
      <c r="T5403" s="51">
        <v>1.55</v>
      </c>
      <c r="U5403" s="51">
        <v>2019</v>
      </c>
    </row>
    <row r="5404" spans="1:21" ht="15.5">
      <c r="A5404" s="51">
        <v>836</v>
      </c>
      <c r="B5404" s="51" t="s">
        <v>1411</v>
      </c>
      <c r="C5404" s="51" t="s">
        <v>349</v>
      </c>
      <c r="D5404" s="51" t="str">
        <f t="shared" si="84"/>
        <v>NGDPNauru</v>
      </c>
      <c r="E5404" s="51" t="s">
        <v>1412</v>
      </c>
      <c r="F5404" s="51" t="s">
        <v>155</v>
      </c>
      <c r="G5404" s="51" t="s">
        <v>350</v>
      </c>
      <c r="H5404" s="51" t="s">
        <v>342</v>
      </c>
      <c r="I5404" s="51" t="s">
        <v>343</v>
      </c>
      <c r="J5404" s="51" t="s">
        <v>1413</v>
      </c>
      <c r="K5404" s="51">
        <v>9.4E-2</v>
      </c>
      <c r="L5404" s="51">
        <v>9.6000000000000002E-2</v>
      </c>
      <c r="M5404" s="51">
        <v>0.114</v>
      </c>
      <c r="N5404" s="51">
        <v>0.104</v>
      </c>
      <c r="O5404" s="51">
        <v>0.13700000000000001</v>
      </c>
      <c r="P5404" s="51">
        <v>0.14499999999999999</v>
      </c>
      <c r="Q5404" s="51">
        <v>0.16</v>
      </c>
      <c r="R5404" s="51">
        <v>0.16600000000000001</v>
      </c>
      <c r="S5404" s="51">
        <v>0.17100000000000001</v>
      </c>
      <c r="T5404" s="51">
        <v>0.17899999999999999</v>
      </c>
      <c r="U5404" s="51">
        <v>2019</v>
      </c>
    </row>
    <row r="5405" spans="1:21" ht="15.5">
      <c r="A5405" s="51">
        <v>836</v>
      </c>
      <c r="B5405" s="51" t="s">
        <v>1411</v>
      </c>
      <c r="C5405" s="51" t="s">
        <v>157</v>
      </c>
      <c r="D5405" s="51" t="str">
        <f t="shared" si="84"/>
        <v>NGDPDNauru</v>
      </c>
      <c r="E5405" s="51" t="s">
        <v>1412</v>
      </c>
      <c r="F5405" s="51" t="s">
        <v>155</v>
      </c>
      <c r="G5405" s="51" t="s">
        <v>351</v>
      </c>
      <c r="H5405" s="51" t="s">
        <v>352</v>
      </c>
      <c r="I5405" s="51" t="s">
        <v>343</v>
      </c>
      <c r="J5405" s="51" t="s">
        <v>353</v>
      </c>
      <c r="K5405" s="51">
        <v>9.7000000000000003E-2</v>
      </c>
      <c r="L5405" s="51">
        <v>9.9000000000000005E-2</v>
      </c>
      <c r="M5405" s="51">
        <v>0.105</v>
      </c>
      <c r="N5405" s="51">
        <v>8.6999999999999994E-2</v>
      </c>
      <c r="O5405" s="51">
        <v>0.1</v>
      </c>
      <c r="P5405" s="51">
        <v>0.11</v>
      </c>
      <c r="Q5405" s="51">
        <v>0.124</v>
      </c>
      <c r="R5405" s="51">
        <v>0.11899999999999999</v>
      </c>
      <c r="S5405" s="51">
        <v>0.114</v>
      </c>
      <c r="T5405" s="51">
        <v>0.13300000000000001</v>
      </c>
      <c r="U5405" s="51">
        <v>2019</v>
      </c>
    </row>
    <row r="5406" spans="1:21" ht="15.5">
      <c r="A5406" s="51">
        <v>836</v>
      </c>
      <c r="B5406" s="51" t="s">
        <v>1411</v>
      </c>
      <c r="C5406" s="51" t="s">
        <v>354</v>
      </c>
      <c r="D5406" s="51" t="str">
        <f t="shared" si="84"/>
        <v>PPPGDPNauru</v>
      </c>
      <c r="E5406" s="51" t="s">
        <v>1412</v>
      </c>
      <c r="F5406" s="51" t="s">
        <v>155</v>
      </c>
      <c r="G5406" s="51" t="s">
        <v>355</v>
      </c>
      <c r="H5406" s="51" t="s">
        <v>356</v>
      </c>
      <c r="I5406" s="51" t="s">
        <v>343</v>
      </c>
      <c r="J5406" s="51" t="s">
        <v>353</v>
      </c>
      <c r="K5406" s="51">
        <v>6.2E-2</v>
      </c>
      <c r="L5406" s="51">
        <v>8.3000000000000004E-2</v>
      </c>
      <c r="M5406" s="51">
        <v>0.107</v>
      </c>
      <c r="N5406" s="51">
        <v>0.112</v>
      </c>
      <c r="O5406" s="51">
        <v>0.11700000000000001</v>
      </c>
      <c r="P5406" s="51">
        <v>0.112</v>
      </c>
      <c r="Q5406" s="51">
        <v>0.121</v>
      </c>
      <c r="R5406" s="51">
        <v>0.125</v>
      </c>
      <c r="S5406" s="51">
        <v>0.127</v>
      </c>
      <c r="T5406" s="51">
        <v>0.13200000000000001</v>
      </c>
      <c r="U5406" s="51">
        <v>2019</v>
      </c>
    </row>
    <row r="5407" spans="1:21" ht="15.5">
      <c r="A5407" s="51">
        <v>836</v>
      </c>
      <c r="B5407" s="51" t="s">
        <v>1411</v>
      </c>
      <c r="C5407" s="51" t="s">
        <v>357</v>
      </c>
      <c r="D5407" s="51" t="str">
        <f t="shared" si="84"/>
        <v>NGDP_DNauru</v>
      </c>
      <c r="E5407" s="51" t="s">
        <v>1412</v>
      </c>
      <c r="F5407" s="51" t="s">
        <v>358</v>
      </c>
      <c r="G5407" s="51" t="s">
        <v>359</v>
      </c>
      <c r="H5407" s="51" t="s">
        <v>360</v>
      </c>
      <c r="I5407" s="51"/>
      <c r="J5407" s="51" t="s">
        <v>361</v>
      </c>
      <c r="K5407" s="51">
        <v>193.48599999999999</v>
      </c>
      <c r="L5407" s="51">
        <v>150.25700000000001</v>
      </c>
      <c r="M5407" s="51">
        <v>140.73400000000001</v>
      </c>
      <c r="N5407" s="51">
        <v>124.03</v>
      </c>
      <c r="O5407" s="51">
        <v>158.684</v>
      </c>
      <c r="P5407" s="51">
        <v>177.50399999999999</v>
      </c>
      <c r="Q5407" s="51">
        <v>184.85599999999999</v>
      </c>
      <c r="R5407" s="51">
        <v>189.625</v>
      </c>
      <c r="S5407" s="51">
        <v>193.75</v>
      </c>
      <c r="T5407" s="51">
        <v>199.77600000000001</v>
      </c>
      <c r="U5407" s="51">
        <v>2019</v>
      </c>
    </row>
    <row r="5408" spans="1:21" ht="15.5">
      <c r="A5408" s="51">
        <v>836</v>
      </c>
      <c r="B5408" s="51" t="s">
        <v>1411</v>
      </c>
      <c r="C5408" s="51" t="s">
        <v>362</v>
      </c>
      <c r="D5408" s="51" t="str">
        <f t="shared" si="84"/>
        <v>NGDPRPCNauru</v>
      </c>
      <c r="E5408" s="51" t="s">
        <v>1412</v>
      </c>
      <c r="F5408" s="51" t="s">
        <v>363</v>
      </c>
      <c r="G5408" s="51" t="s">
        <v>364</v>
      </c>
      <c r="H5408" s="51" t="s">
        <v>342</v>
      </c>
      <c r="I5408" s="51" t="s">
        <v>333</v>
      </c>
      <c r="J5408" s="51" t="s">
        <v>365</v>
      </c>
      <c r="K5408" s="51">
        <v>4703.78</v>
      </c>
      <c r="L5408" s="51">
        <v>5907.17</v>
      </c>
      <c r="M5408" s="51">
        <v>6861.27</v>
      </c>
      <c r="N5408" s="51">
        <v>6742</v>
      </c>
      <c r="O5408" s="51">
        <v>6640.06</v>
      </c>
      <c r="P5408" s="51">
        <v>6088.83</v>
      </c>
      <c r="Q5408" s="51">
        <v>6556.73</v>
      </c>
      <c r="R5408" s="51">
        <v>6903.17</v>
      </c>
      <c r="S5408" s="51">
        <v>6818.53</v>
      </c>
      <c r="T5408" s="51">
        <v>6791.33</v>
      </c>
      <c r="U5408" s="51">
        <v>2016</v>
      </c>
    </row>
    <row r="5409" spans="1:21" ht="15.5">
      <c r="A5409" s="51">
        <v>836</v>
      </c>
      <c r="B5409" s="51" t="s">
        <v>1411</v>
      </c>
      <c r="C5409" s="51" t="s">
        <v>366</v>
      </c>
      <c r="D5409" s="51" t="str">
        <f t="shared" si="84"/>
        <v>NGDPRPPPPCNauru</v>
      </c>
      <c r="E5409" s="51" t="s">
        <v>1412</v>
      </c>
      <c r="F5409" s="51" t="s">
        <v>363</v>
      </c>
      <c r="G5409" s="51" t="s">
        <v>367</v>
      </c>
      <c r="H5409" s="51" t="s">
        <v>368</v>
      </c>
      <c r="I5409" s="51" t="s">
        <v>333</v>
      </c>
      <c r="J5409" s="51" t="s">
        <v>365</v>
      </c>
      <c r="K5409" s="51">
        <v>6444.94</v>
      </c>
      <c r="L5409" s="51">
        <v>8093.78</v>
      </c>
      <c r="M5409" s="51">
        <v>9401.0499999999993</v>
      </c>
      <c r="N5409" s="51">
        <v>9237.64</v>
      </c>
      <c r="O5409" s="51">
        <v>9097.9500000000007</v>
      </c>
      <c r="P5409" s="51">
        <v>8342.69</v>
      </c>
      <c r="Q5409" s="51">
        <v>8983.7800000000007</v>
      </c>
      <c r="R5409" s="51">
        <v>9458.4599999999991</v>
      </c>
      <c r="S5409" s="51">
        <v>9342.49</v>
      </c>
      <c r="T5409" s="51">
        <v>9305.23</v>
      </c>
      <c r="U5409" s="51">
        <v>2016</v>
      </c>
    </row>
    <row r="5410" spans="1:21" ht="15.5">
      <c r="A5410" s="51">
        <v>836</v>
      </c>
      <c r="B5410" s="51" t="s">
        <v>1411</v>
      </c>
      <c r="C5410" s="51" t="s">
        <v>369</v>
      </c>
      <c r="D5410" s="51" t="str">
        <f t="shared" si="84"/>
        <v>NGDPPCNauru</v>
      </c>
      <c r="E5410" s="51" t="s">
        <v>1412</v>
      </c>
      <c r="F5410" s="51" t="s">
        <v>370</v>
      </c>
      <c r="G5410" s="51" t="s">
        <v>371</v>
      </c>
      <c r="H5410" s="51" t="s">
        <v>342</v>
      </c>
      <c r="I5410" s="51" t="s">
        <v>333</v>
      </c>
      <c r="J5410" s="51" t="s">
        <v>372</v>
      </c>
      <c r="K5410" s="51">
        <v>9101.16</v>
      </c>
      <c r="L5410" s="51">
        <v>8875.93</v>
      </c>
      <c r="M5410" s="51">
        <v>9656.1200000000008</v>
      </c>
      <c r="N5410" s="51">
        <v>8362.1299999999992</v>
      </c>
      <c r="O5410" s="51">
        <v>10536.72</v>
      </c>
      <c r="P5410" s="51">
        <v>10807.93</v>
      </c>
      <c r="Q5410" s="51">
        <v>12120.48</v>
      </c>
      <c r="R5410" s="51">
        <v>13090.14</v>
      </c>
      <c r="S5410" s="51">
        <v>13210.89</v>
      </c>
      <c r="T5410" s="51">
        <v>13567.42</v>
      </c>
      <c r="U5410" s="51">
        <v>2016</v>
      </c>
    </row>
    <row r="5411" spans="1:21" ht="15.5">
      <c r="A5411" s="51">
        <v>836</v>
      </c>
      <c r="B5411" s="51" t="s">
        <v>1411</v>
      </c>
      <c r="C5411" s="51" t="s">
        <v>373</v>
      </c>
      <c r="D5411" s="51" t="str">
        <f t="shared" si="84"/>
        <v>NGDPDPCNauru</v>
      </c>
      <c r="E5411" s="51" t="s">
        <v>1412</v>
      </c>
      <c r="F5411" s="51" t="s">
        <v>370</v>
      </c>
      <c r="G5411" s="51" t="s">
        <v>374</v>
      </c>
      <c r="H5411" s="51" t="s">
        <v>352</v>
      </c>
      <c r="I5411" s="51" t="s">
        <v>333</v>
      </c>
      <c r="J5411" s="51" t="s">
        <v>372</v>
      </c>
      <c r="K5411" s="51">
        <v>9382.64</v>
      </c>
      <c r="L5411" s="51">
        <v>9103.52</v>
      </c>
      <c r="M5411" s="51">
        <v>8865.6</v>
      </c>
      <c r="N5411" s="51">
        <v>6994.05</v>
      </c>
      <c r="O5411" s="51">
        <v>7674.48</v>
      </c>
      <c r="P5411" s="51">
        <v>8152.26</v>
      </c>
      <c r="Q5411" s="51">
        <v>9398.51</v>
      </c>
      <c r="R5411" s="51">
        <v>9365.1</v>
      </c>
      <c r="S5411" s="51">
        <v>8866.8700000000008</v>
      </c>
      <c r="T5411" s="51">
        <v>10124.969999999999</v>
      </c>
      <c r="U5411" s="51">
        <v>2016</v>
      </c>
    </row>
    <row r="5412" spans="1:21" ht="15.5">
      <c r="A5412" s="51">
        <v>836</v>
      </c>
      <c r="B5412" s="51" t="s">
        <v>1411</v>
      </c>
      <c r="C5412" s="51" t="s">
        <v>375</v>
      </c>
      <c r="D5412" s="51" t="str">
        <f t="shared" si="84"/>
        <v>PPPPCNauru</v>
      </c>
      <c r="E5412" s="51" t="s">
        <v>1412</v>
      </c>
      <c r="F5412" s="51" t="s">
        <v>370</v>
      </c>
      <c r="G5412" s="51" t="s">
        <v>376</v>
      </c>
      <c r="H5412" s="51" t="s">
        <v>356</v>
      </c>
      <c r="I5412" s="51" t="s">
        <v>333</v>
      </c>
      <c r="J5412" s="51" t="s">
        <v>372</v>
      </c>
      <c r="K5412" s="51">
        <v>5983.63</v>
      </c>
      <c r="L5412" s="51">
        <v>7646.29</v>
      </c>
      <c r="M5412" s="51">
        <v>9045.65</v>
      </c>
      <c r="N5412" s="51">
        <v>8973.01</v>
      </c>
      <c r="O5412" s="51">
        <v>8930.07</v>
      </c>
      <c r="P5412" s="51">
        <v>8342.69</v>
      </c>
      <c r="Q5412" s="51">
        <v>9199.48</v>
      </c>
      <c r="R5412" s="51">
        <v>9858.4599999999991</v>
      </c>
      <c r="S5412" s="51">
        <v>9855.6299999999992</v>
      </c>
      <c r="T5412" s="51">
        <v>9995.2000000000007</v>
      </c>
      <c r="U5412" s="51">
        <v>2016</v>
      </c>
    </row>
    <row r="5413" spans="1:21" ht="15.5">
      <c r="A5413" s="51">
        <v>836</v>
      </c>
      <c r="B5413" s="51" t="s">
        <v>1411</v>
      </c>
      <c r="C5413" s="51" t="s">
        <v>377</v>
      </c>
      <c r="D5413" s="51" t="str">
        <f t="shared" si="84"/>
        <v>NGAP_NPGDPNauru</v>
      </c>
      <c r="E5413" s="51" t="s">
        <v>1412</v>
      </c>
      <c r="F5413" s="51" t="s">
        <v>378</v>
      </c>
      <c r="G5413" s="51" t="s">
        <v>379</v>
      </c>
      <c r="H5413" s="51" t="s">
        <v>380</v>
      </c>
      <c r="I5413" s="51"/>
      <c r="J5413" s="51"/>
      <c r="K5413" s="51"/>
      <c r="L5413" s="51"/>
      <c r="M5413" s="51"/>
      <c r="N5413" s="51"/>
      <c r="O5413" s="51"/>
      <c r="P5413" s="51"/>
      <c r="Q5413" s="51"/>
      <c r="R5413" s="51"/>
      <c r="S5413" s="51"/>
      <c r="T5413" s="51"/>
      <c r="U5413" s="51"/>
    </row>
    <row r="5414" spans="1:21" ht="15.5">
      <c r="A5414" s="51">
        <v>836</v>
      </c>
      <c r="B5414" s="51" t="s">
        <v>1411</v>
      </c>
      <c r="C5414" s="51" t="s">
        <v>381</v>
      </c>
      <c r="D5414" s="51" t="str">
        <f t="shared" si="84"/>
        <v>PPPSHNauru</v>
      </c>
      <c r="E5414" s="51" t="s">
        <v>1412</v>
      </c>
      <c r="F5414" s="51" t="s">
        <v>382</v>
      </c>
      <c r="G5414" s="51" t="s">
        <v>383</v>
      </c>
      <c r="H5414" s="51" t="s">
        <v>384</v>
      </c>
      <c r="I5414" s="51"/>
      <c r="J5414" s="51" t="s">
        <v>353</v>
      </c>
      <c r="K5414" s="51" t="s">
        <v>1171</v>
      </c>
      <c r="L5414" s="51" t="s">
        <v>1171</v>
      </c>
      <c r="M5414" s="51" t="s">
        <v>1171</v>
      </c>
      <c r="N5414" s="51" t="s">
        <v>1171</v>
      </c>
      <c r="O5414" s="51" t="s">
        <v>1171</v>
      </c>
      <c r="P5414" s="51" t="s">
        <v>1171</v>
      </c>
      <c r="Q5414" s="51" t="s">
        <v>1171</v>
      </c>
      <c r="R5414" s="51" t="s">
        <v>1171</v>
      </c>
      <c r="S5414" s="51" t="s">
        <v>1171</v>
      </c>
      <c r="T5414" s="51" t="s">
        <v>1171</v>
      </c>
      <c r="U5414" s="51">
        <v>2019</v>
      </c>
    </row>
    <row r="5415" spans="1:21" ht="15.5">
      <c r="A5415" s="51">
        <v>836</v>
      </c>
      <c r="B5415" s="51" t="s">
        <v>1411</v>
      </c>
      <c r="C5415" s="51" t="s">
        <v>385</v>
      </c>
      <c r="D5415" s="51" t="str">
        <f t="shared" si="84"/>
        <v>PPPEXNauru</v>
      </c>
      <c r="E5415" s="51" t="s">
        <v>1412</v>
      </c>
      <c r="F5415" s="51" t="s">
        <v>386</v>
      </c>
      <c r="G5415" s="51" t="s">
        <v>387</v>
      </c>
      <c r="H5415" s="51" t="s">
        <v>388</v>
      </c>
      <c r="I5415" s="51"/>
      <c r="J5415" s="51" t="s">
        <v>353</v>
      </c>
      <c r="K5415" s="51">
        <v>1.5209999999999999</v>
      </c>
      <c r="L5415" s="51">
        <v>1.161</v>
      </c>
      <c r="M5415" s="51">
        <v>1.0669999999999999</v>
      </c>
      <c r="N5415" s="51">
        <v>0.93200000000000005</v>
      </c>
      <c r="O5415" s="51">
        <v>1.18</v>
      </c>
      <c r="P5415" s="51">
        <v>1.2949999999999999</v>
      </c>
      <c r="Q5415" s="51">
        <v>1.3180000000000001</v>
      </c>
      <c r="R5415" s="51">
        <v>1.3280000000000001</v>
      </c>
      <c r="S5415" s="51">
        <v>1.34</v>
      </c>
      <c r="T5415" s="51">
        <v>1.357</v>
      </c>
      <c r="U5415" s="51">
        <v>2019</v>
      </c>
    </row>
    <row r="5416" spans="1:21" ht="15.5">
      <c r="A5416" s="51">
        <v>836</v>
      </c>
      <c r="B5416" s="51" t="s">
        <v>1411</v>
      </c>
      <c r="C5416" s="51" t="s">
        <v>389</v>
      </c>
      <c r="D5416" s="51" t="str">
        <f t="shared" si="84"/>
        <v>NID_NGDPNauru</v>
      </c>
      <c r="E5416" s="51" t="s">
        <v>1412</v>
      </c>
      <c r="F5416" s="51" t="s">
        <v>390</v>
      </c>
      <c r="G5416" s="51" t="s">
        <v>391</v>
      </c>
      <c r="H5416" s="51" t="s">
        <v>392</v>
      </c>
      <c r="I5416" s="51"/>
      <c r="J5416" s="51"/>
      <c r="K5416" s="51"/>
      <c r="L5416" s="51"/>
      <c r="M5416" s="51"/>
      <c r="N5416" s="51"/>
      <c r="O5416" s="51"/>
      <c r="P5416" s="51"/>
      <c r="Q5416" s="51"/>
      <c r="R5416" s="51"/>
      <c r="S5416" s="51"/>
      <c r="T5416" s="51"/>
      <c r="U5416" s="51"/>
    </row>
    <row r="5417" spans="1:21" ht="15.5">
      <c r="A5417" s="51">
        <v>836</v>
      </c>
      <c r="B5417" s="51" t="s">
        <v>1411</v>
      </c>
      <c r="C5417" s="51" t="s">
        <v>393</v>
      </c>
      <c r="D5417" s="51" t="str">
        <f t="shared" si="84"/>
        <v>NGSD_NGDPNauru</v>
      </c>
      <c r="E5417" s="51" t="s">
        <v>1412</v>
      </c>
      <c r="F5417" s="51" t="s">
        <v>394</v>
      </c>
      <c r="G5417" s="51" t="s">
        <v>395</v>
      </c>
      <c r="H5417" s="51" t="s">
        <v>392</v>
      </c>
      <c r="I5417" s="51"/>
      <c r="J5417" s="51"/>
      <c r="K5417" s="51"/>
      <c r="L5417" s="51"/>
      <c r="M5417" s="51"/>
      <c r="N5417" s="51"/>
      <c r="O5417" s="51"/>
      <c r="P5417" s="51"/>
      <c r="Q5417" s="51"/>
      <c r="R5417" s="51"/>
      <c r="S5417" s="51"/>
      <c r="T5417" s="51"/>
      <c r="U5417" s="51"/>
    </row>
    <row r="5418" spans="1:21" ht="15.5">
      <c r="A5418" s="51">
        <v>836</v>
      </c>
      <c r="B5418" s="51" t="s">
        <v>1411</v>
      </c>
      <c r="C5418" s="51" t="s">
        <v>396</v>
      </c>
      <c r="D5418" s="51" t="str">
        <f t="shared" si="84"/>
        <v>PCPINauru</v>
      </c>
      <c r="E5418" s="51" t="s">
        <v>1412</v>
      </c>
      <c r="F5418" s="51" t="s">
        <v>397</v>
      </c>
      <c r="G5418" s="51" t="s">
        <v>398</v>
      </c>
      <c r="H5418" s="51" t="s">
        <v>360</v>
      </c>
      <c r="I5418" s="51"/>
      <c r="J5418" s="51" t="s">
        <v>1414</v>
      </c>
      <c r="K5418" s="51">
        <v>99.094999999999999</v>
      </c>
      <c r="L5418" s="51">
        <v>98</v>
      </c>
      <c r="M5418" s="51">
        <v>98.27</v>
      </c>
      <c r="N5418" s="51">
        <v>107.88500000000001</v>
      </c>
      <c r="O5418" s="51">
        <v>116.678</v>
      </c>
      <c r="P5418" s="51">
        <v>122.607</v>
      </c>
      <c r="Q5418" s="51">
        <v>123.175</v>
      </c>
      <c r="R5418" s="51">
        <v>128.471</v>
      </c>
      <c r="S5418" s="51">
        <v>129.61600000000001</v>
      </c>
      <c r="T5418" s="51">
        <v>131.172</v>
      </c>
      <c r="U5418" s="51">
        <v>2020</v>
      </c>
    </row>
    <row r="5419" spans="1:21" ht="15.5">
      <c r="A5419" s="51">
        <v>836</v>
      </c>
      <c r="B5419" s="51" t="s">
        <v>1411</v>
      </c>
      <c r="C5419" s="51" t="s">
        <v>400</v>
      </c>
      <c r="D5419" s="51" t="str">
        <f t="shared" si="84"/>
        <v>PCPIPCHNauru</v>
      </c>
      <c r="E5419" s="51" t="s">
        <v>1412</v>
      </c>
      <c r="F5419" s="51" t="s">
        <v>397</v>
      </c>
      <c r="G5419" s="51" t="s">
        <v>401</v>
      </c>
      <c r="H5419" s="51" t="s">
        <v>347</v>
      </c>
      <c r="I5419" s="51"/>
      <c r="J5419" s="51" t="s">
        <v>402</v>
      </c>
      <c r="K5419" s="51">
        <v>0.26200000000000001</v>
      </c>
      <c r="L5419" s="51">
        <v>-1.105</v>
      </c>
      <c r="M5419" s="51">
        <v>0.27500000000000002</v>
      </c>
      <c r="N5419" s="51">
        <v>9.7840000000000007</v>
      </c>
      <c r="O5419" s="51">
        <v>8.15</v>
      </c>
      <c r="P5419" s="51">
        <v>5.0819999999999999</v>
      </c>
      <c r="Q5419" s="51">
        <v>0.46300000000000002</v>
      </c>
      <c r="R5419" s="51">
        <v>4.3</v>
      </c>
      <c r="S5419" s="51">
        <v>0.89100000000000001</v>
      </c>
      <c r="T5419" s="51">
        <v>1.2</v>
      </c>
      <c r="U5419" s="51">
        <v>2020</v>
      </c>
    </row>
    <row r="5420" spans="1:21" ht="15.5">
      <c r="A5420" s="51">
        <v>836</v>
      </c>
      <c r="B5420" s="51" t="s">
        <v>1411</v>
      </c>
      <c r="C5420" s="51" t="s">
        <v>403</v>
      </c>
      <c r="D5420" s="51" t="str">
        <f t="shared" si="84"/>
        <v>PCPIENauru</v>
      </c>
      <c r="E5420" s="51" t="s">
        <v>1412</v>
      </c>
      <c r="F5420" s="51" t="s">
        <v>404</v>
      </c>
      <c r="G5420" s="51" t="s">
        <v>405</v>
      </c>
      <c r="H5420" s="51" t="s">
        <v>360</v>
      </c>
      <c r="I5420" s="51"/>
      <c r="J5420" s="51" t="s">
        <v>1414</v>
      </c>
      <c r="K5420" s="51">
        <v>98.281999999999996</v>
      </c>
      <c r="L5420" s="51">
        <v>96.558000000000007</v>
      </c>
      <c r="M5420" s="51">
        <v>106.202</v>
      </c>
      <c r="N5420" s="51">
        <v>109.93</v>
      </c>
      <c r="O5420" s="51">
        <v>118.961</v>
      </c>
      <c r="P5420" s="51">
        <v>120.84</v>
      </c>
      <c r="Q5420" s="51">
        <v>124.949</v>
      </c>
      <c r="R5420" s="51">
        <v>130.595</v>
      </c>
      <c r="S5420" s="51">
        <v>129.41999999999999</v>
      </c>
      <c r="T5420" s="51">
        <v>130.97300000000001</v>
      </c>
      <c r="U5420" s="51">
        <v>2020</v>
      </c>
    </row>
    <row r="5421" spans="1:21" ht="15.5">
      <c r="A5421" s="51">
        <v>836</v>
      </c>
      <c r="B5421" s="51" t="s">
        <v>1411</v>
      </c>
      <c r="C5421" s="51" t="s">
        <v>406</v>
      </c>
      <c r="D5421" s="51" t="str">
        <f t="shared" si="84"/>
        <v>PCPIEPCHNauru</v>
      </c>
      <c r="E5421" s="51" t="s">
        <v>1412</v>
      </c>
      <c r="F5421" s="51" t="s">
        <v>404</v>
      </c>
      <c r="G5421" s="51" t="s">
        <v>407</v>
      </c>
      <c r="H5421" s="51" t="s">
        <v>347</v>
      </c>
      <c r="I5421" s="51"/>
      <c r="J5421" s="51" t="s">
        <v>408</v>
      </c>
      <c r="K5421" s="51">
        <v>0.32100000000000001</v>
      </c>
      <c r="L5421" s="51">
        <v>-1.754</v>
      </c>
      <c r="M5421" s="51">
        <v>9.9870000000000001</v>
      </c>
      <c r="N5421" s="51">
        <v>3.51</v>
      </c>
      <c r="O5421" s="51">
        <v>8.2149999999999999</v>
      </c>
      <c r="P5421" s="51">
        <v>1.58</v>
      </c>
      <c r="Q5421" s="51">
        <v>3.4</v>
      </c>
      <c r="R5421" s="51">
        <v>4.5190000000000001</v>
      </c>
      <c r="S5421" s="51">
        <v>-0.9</v>
      </c>
      <c r="T5421" s="51">
        <v>1.2</v>
      </c>
      <c r="U5421" s="51">
        <v>2020</v>
      </c>
    </row>
    <row r="5422" spans="1:21" ht="15.5">
      <c r="A5422" s="51">
        <v>836</v>
      </c>
      <c r="B5422" s="51" t="s">
        <v>1411</v>
      </c>
      <c r="C5422" s="51" t="s">
        <v>409</v>
      </c>
      <c r="D5422" s="51" t="str">
        <f t="shared" si="84"/>
        <v>FLIBOR6Nauru</v>
      </c>
      <c r="E5422" s="51" t="s">
        <v>1412</v>
      </c>
      <c r="F5422" s="51" t="s">
        <v>410</v>
      </c>
      <c r="G5422" s="51"/>
      <c r="H5422" s="51" t="s">
        <v>384</v>
      </c>
      <c r="I5422" s="51"/>
      <c r="J5422" s="51"/>
      <c r="K5422" s="51"/>
      <c r="L5422" s="51"/>
      <c r="M5422" s="51"/>
      <c r="N5422" s="51"/>
      <c r="O5422" s="51"/>
      <c r="P5422" s="51"/>
      <c r="Q5422" s="51"/>
      <c r="R5422" s="51"/>
      <c r="S5422" s="51"/>
      <c r="T5422" s="51"/>
      <c r="U5422" s="51"/>
    </row>
    <row r="5423" spans="1:21" ht="15.5">
      <c r="A5423" s="51">
        <v>836</v>
      </c>
      <c r="B5423" s="51" t="s">
        <v>1411</v>
      </c>
      <c r="C5423" s="51" t="s">
        <v>411</v>
      </c>
      <c r="D5423" s="51" t="str">
        <f t="shared" si="84"/>
        <v>TM_RPCHNauru</v>
      </c>
      <c r="E5423" s="51" t="s">
        <v>1412</v>
      </c>
      <c r="F5423" s="51" t="s">
        <v>412</v>
      </c>
      <c r="G5423" s="51" t="s">
        <v>413</v>
      </c>
      <c r="H5423" s="51" t="s">
        <v>347</v>
      </c>
      <c r="I5423" s="51"/>
      <c r="J5423" s="51"/>
      <c r="K5423" s="51"/>
      <c r="L5423" s="51"/>
      <c r="M5423" s="51"/>
      <c r="N5423" s="51"/>
      <c r="O5423" s="51"/>
      <c r="P5423" s="51"/>
      <c r="Q5423" s="51"/>
      <c r="R5423" s="51"/>
      <c r="S5423" s="51"/>
      <c r="T5423" s="51"/>
      <c r="U5423" s="51"/>
    </row>
    <row r="5424" spans="1:21" ht="15.5">
      <c r="A5424" s="51">
        <v>836</v>
      </c>
      <c r="B5424" s="51" t="s">
        <v>1411</v>
      </c>
      <c r="C5424" s="51" t="s">
        <v>415</v>
      </c>
      <c r="D5424" s="51" t="str">
        <f t="shared" si="84"/>
        <v>TMG_RPCHNauru</v>
      </c>
      <c r="E5424" s="51" t="s">
        <v>1412</v>
      </c>
      <c r="F5424" s="51" t="s">
        <v>416</v>
      </c>
      <c r="G5424" s="51" t="s">
        <v>417</v>
      </c>
      <c r="H5424" s="51" t="s">
        <v>347</v>
      </c>
      <c r="I5424" s="51"/>
      <c r="J5424" s="51"/>
      <c r="K5424" s="51"/>
      <c r="L5424" s="51"/>
      <c r="M5424" s="51"/>
      <c r="N5424" s="51"/>
      <c r="O5424" s="51"/>
      <c r="P5424" s="51"/>
      <c r="Q5424" s="51"/>
      <c r="R5424" s="51"/>
      <c r="S5424" s="51"/>
      <c r="T5424" s="51"/>
      <c r="U5424" s="51"/>
    </row>
    <row r="5425" spans="1:21" ht="15.5">
      <c r="A5425" s="51">
        <v>836</v>
      </c>
      <c r="B5425" s="51" t="s">
        <v>1411</v>
      </c>
      <c r="C5425" s="51" t="s">
        <v>418</v>
      </c>
      <c r="D5425" s="51" t="str">
        <f t="shared" si="84"/>
        <v>TX_RPCHNauru</v>
      </c>
      <c r="E5425" s="51" t="s">
        <v>1412</v>
      </c>
      <c r="F5425" s="51" t="s">
        <v>419</v>
      </c>
      <c r="G5425" s="51" t="s">
        <v>420</v>
      </c>
      <c r="H5425" s="51" t="s">
        <v>347</v>
      </c>
      <c r="I5425" s="51"/>
      <c r="J5425" s="51"/>
      <c r="K5425" s="51"/>
      <c r="L5425" s="51"/>
      <c r="M5425" s="51"/>
      <c r="N5425" s="51"/>
      <c r="O5425" s="51"/>
      <c r="P5425" s="51"/>
      <c r="Q5425" s="51"/>
      <c r="R5425" s="51"/>
      <c r="S5425" s="51"/>
      <c r="T5425" s="51"/>
      <c r="U5425" s="51"/>
    </row>
    <row r="5426" spans="1:21" ht="15.5">
      <c r="A5426" s="51">
        <v>836</v>
      </c>
      <c r="B5426" s="51" t="s">
        <v>1411</v>
      </c>
      <c r="C5426" s="51" t="s">
        <v>421</v>
      </c>
      <c r="D5426" s="51" t="str">
        <f t="shared" si="84"/>
        <v>TXG_RPCHNauru</v>
      </c>
      <c r="E5426" s="51" t="s">
        <v>1412</v>
      </c>
      <c r="F5426" s="51" t="s">
        <v>422</v>
      </c>
      <c r="G5426" s="51" t="s">
        <v>423</v>
      </c>
      <c r="H5426" s="51" t="s">
        <v>347</v>
      </c>
      <c r="I5426" s="51"/>
      <c r="J5426" s="51"/>
      <c r="K5426" s="51"/>
      <c r="L5426" s="51"/>
      <c r="M5426" s="51"/>
      <c r="N5426" s="51"/>
      <c r="O5426" s="51"/>
      <c r="P5426" s="51"/>
      <c r="Q5426" s="51"/>
      <c r="R5426" s="51"/>
      <c r="S5426" s="51"/>
      <c r="T5426" s="51"/>
      <c r="U5426" s="51"/>
    </row>
    <row r="5427" spans="1:21" ht="15.5">
      <c r="A5427" s="51">
        <v>836</v>
      </c>
      <c r="B5427" s="51" t="s">
        <v>1411</v>
      </c>
      <c r="C5427" s="51" t="s">
        <v>424</v>
      </c>
      <c r="D5427" s="51" t="str">
        <f t="shared" si="84"/>
        <v>LURNauru</v>
      </c>
      <c r="E5427" s="51" t="s">
        <v>1412</v>
      </c>
      <c r="F5427" s="51" t="s">
        <v>425</v>
      </c>
      <c r="G5427" s="51" t="s">
        <v>426</v>
      </c>
      <c r="H5427" s="51" t="s">
        <v>427</v>
      </c>
      <c r="I5427" s="51"/>
      <c r="J5427" s="51"/>
      <c r="K5427" s="51"/>
      <c r="L5427" s="51"/>
      <c r="M5427" s="51"/>
      <c r="N5427" s="51"/>
      <c r="O5427" s="51"/>
      <c r="P5427" s="51"/>
      <c r="Q5427" s="51"/>
      <c r="R5427" s="51"/>
      <c r="S5427" s="51"/>
      <c r="T5427" s="51"/>
      <c r="U5427" s="51"/>
    </row>
    <row r="5428" spans="1:21" ht="15.5">
      <c r="A5428" s="51">
        <v>836</v>
      </c>
      <c r="B5428" s="51" t="s">
        <v>1411</v>
      </c>
      <c r="C5428" s="51" t="s">
        <v>428</v>
      </c>
      <c r="D5428" s="51" t="str">
        <f t="shared" si="84"/>
        <v>LENauru</v>
      </c>
      <c r="E5428" s="51" t="s">
        <v>1412</v>
      </c>
      <c r="F5428" s="51" t="s">
        <v>429</v>
      </c>
      <c r="G5428" s="51" t="s">
        <v>430</v>
      </c>
      <c r="H5428" s="51" t="s">
        <v>431</v>
      </c>
      <c r="I5428" s="51" t="s">
        <v>432</v>
      </c>
      <c r="J5428" s="51"/>
      <c r="K5428" s="51"/>
      <c r="L5428" s="51"/>
      <c r="M5428" s="51"/>
      <c r="N5428" s="51"/>
      <c r="O5428" s="51"/>
      <c r="P5428" s="51"/>
      <c r="Q5428" s="51"/>
      <c r="R5428" s="51"/>
      <c r="S5428" s="51"/>
      <c r="T5428" s="51"/>
      <c r="U5428" s="51"/>
    </row>
    <row r="5429" spans="1:21" ht="15.5">
      <c r="A5429" s="51">
        <v>836</v>
      </c>
      <c r="B5429" s="51" t="s">
        <v>1411</v>
      </c>
      <c r="C5429" s="51" t="s">
        <v>433</v>
      </c>
      <c r="D5429" s="51" t="str">
        <f t="shared" si="84"/>
        <v>LPNauru</v>
      </c>
      <c r="E5429" s="51" t="s">
        <v>1412</v>
      </c>
      <c r="F5429" s="51" t="s">
        <v>434</v>
      </c>
      <c r="G5429" s="51" t="s">
        <v>435</v>
      </c>
      <c r="H5429" s="51" t="s">
        <v>431</v>
      </c>
      <c r="I5429" s="51" t="s">
        <v>432</v>
      </c>
      <c r="J5429" s="51" t="s">
        <v>1415</v>
      </c>
      <c r="K5429" s="51">
        <v>0.01</v>
      </c>
      <c r="L5429" s="51">
        <v>1.0999999999999999E-2</v>
      </c>
      <c r="M5429" s="51">
        <v>1.2E-2</v>
      </c>
      <c r="N5429" s="51">
        <v>1.2E-2</v>
      </c>
      <c r="O5429" s="51">
        <v>1.2999999999999999E-2</v>
      </c>
      <c r="P5429" s="51">
        <v>1.2999999999999999E-2</v>
      </c>
      <c r="Q5429" s="51">
        <v>1.2999999999999999E-2</v>
      </c>
      <c r="R5429" s="51">
        <v>1.2999999999999999E-2</v>
      </c>
      <c r="S5429" s="51">
        <v>1.2999999999999999E-2</v>
      </c>
      <c r="T5429" s="51">
        <v>1.2999999999999999E-2</v>
      </c>
      <c r="U5429" s="51">
        <v>2016</v>
      </c>
    </row>
    <row r="5430" spans="1:21" ht="15.5">
      <c r="A5430" s="51">
        <v>836</v>
      </c>
      <c r="B5430" s="51" t="s">
        <v>1411</v>
      </c>
      <c r="C5430" s="51" t="s">
        <v>437</v>
      </c>
      <c r="D5430" s="51" t="str">
        <f t="shared" si="84"/>
        <v>GGRNauru</v>
      </c>
      <c r="E5430" s="51" t="s">
        <v>1412</v>
      </c>
      <c r="F5430" s="51" t="s">
        <v>438</v>
      </c>
      <c r="G5430" s="51" t="s">
        <v>439</v>
      </c>
      <c r="H5430" s="51" t="s">
        <v>342</v>
      </c>
      <c r="I5430" s="51" t="s">
        <v>343</v>
      </c>
      <c r="J5430" s="51" t="s">
        <v>1416</v>
      </c>
      <c r="K5430" s="51">
        <v>5.2999999999999999E-2</v>
      </c>
      <c r="L5430" s="51">
        <v>6.2E-2</v>
      </c>
      <c r="M5430" s="51">
        <v>9.8000000000000004E-2</v>
      </c>
      <c r="N5430" s="51">
        <v>9.8000000000000004E-2</v>
      </c>
      <c r="O5430" s="51">
        <v>0.158</v>
      </c>
      <c r="P5430" s="51">
        <v>0.17699999999999999</v>
      </c>
      <c r="Q5430" s="51">
        <v>0.20699999999999999</v>
      </c>
      <c r="R5430" s="51">
        <v>0.24</v>
      </c>
      <c r="S5430" s="51">
        <v>0.28299999999999997</v>
      </c>
      <c r="T5430" s="51">
        <v>0.251</v>
      </c>
      <c r="U5430" s="51">
        <v>2020</v>
      </c>
    </row>
    <row r="5431" spans="1:21" ht="15.5">
      <c r="A5431" s="51">
        <v>836</v>
      </c>
      <c r="B5431" s="51" t="s">
        <v>1411</v>
      </c>
      <c r="C5431" s="51" t="s">
        <v>441</v>
      </c>
      <c r="D5431" s="51" t="str">
        <f t="shared" si="84"/>
        <v>GGR_NGDPNauru</v>
      </c>
      <c r="E5431" s="51" t="s">
        <v>1412</v>
      </c>
      <c r="F5431" s="51" t="s">
        <v>438</v>
      </c>
      <c r="G5431" s="51" t="s">
        <v>439</v>
      </c>
      <c r="H5431" s="51" t="s">
        <v>392</v>
      </c>
      <c r="I5431" s="51"/>
      <c r="J5431" s="51" t="s">
        <v>442</v>
      </c>
      <c r="K5431" s="51">
        <v>56.055</v>
      </c>
      <c r="L5431" s="51">
        <v>64.954999999999998</v>
      </c>
      <c r="M5431" s="51">
        <v>85.525000000000006</v>
      </c>
      <c r="N5431" s="51">
        <v>93.546000000000006</v>
      </c>
      <c r="O5431" s="51">
        <v>114.876</v>
      </c>
      <c r="P5431" s="51">
        <v>121.845</v>
      </c>
      <c r="Q5431" s="51">
        <v>129.261</v>
      </c>
      <c r="R5431" s="51">
        <v>144.95400000000001</v>
      </c>
      <c r="S5431" s="51">
        <v>166.03100000000001</v>
      </c>
      <c r="T5431" s="51">
        <v>140.49199999999999</v>
      </c>
      <c r="U5431" s="51">
        <v>2020</v>
      </c>
    </row>
    <row r="5432" spans="1:21" ht="15.5">
      <c r="A5432" s="51">
        <v>836</v>
      </c>
      <c r="B5432" s="51" t="s">
        <v>1411</v>
      </c>
      <c r="C5432" s="51" t="s">
        <v>443</v>
      </c>
      <c r="D5432" s="51" t="str">
        <f t="shared" si="84"/>
        <v>GGXNauru</v>
      </c>
      <c r="E5432" s="51" t="s">
        <v>1412</v>
      </c>
      <c r="F5432" s="51" t="s">
        <v>444</v>
      </c>
      <c r="G5432" s="51" t="s">
        <v>445</v>
      </c>
      <c r="H5432" s="51" t="s">
        <v>342</v>
      </c>
      <c r="I5432" s="51" t="s">
        <v>343</v>
      </c>
      <c r="J5432" s="51" t="s">
        <v>1416</v>
      </c>
      <c r="K5432" s="51">
        <v>4.4999999999999998E-2</v>
      </c>
      <c r="L5432" s="51">
        <v>6.0999999999999999E-2</v>
      </c>
      <c r="M5432" s="51">
        <v>6.6000000000000003E-2</v>
      </c>
      <c r="N5432" s="51">
        <v>8.6999999999999994E-2</v>
      </c>
      <c r="O5432" s="51">
        <v>0.128</v>
      </c>
      <c r="P5432" s="51">
        <v>0.14599999999999999</v>
      </c>
      <c r="Q5432" s="51">
        <v>0.155</v>
      </c>
      <c r="R5432" s="51">
        <v>0.20599999999999999</v>
      </c>
      <c r="S5432" s="51">
        <v>0.22900000000000001</v>
      </c>
      <c r="T5432" s="51">
        <v>0.222</v>
      </c>
      <c r="U5432" s="51">
        <v>2020</v>
      </c>
    </row>
    <row r="5433" spans="1:21" ht="15.5">
      <c r="A5433" s="51">
        <v>836</v>
      </c>
      <c r="B5433" s="51" t="s">
        <v>1411</v>
      </c>
      <c r="C5433" s="51" t="s">
        <v>446</v>
      </c>
      <c r="D5433" s="51" t="str">
        <f t="shared" si="84"/>
        <v>GGX_NGDPNauru</v>
      </c>
      <c r="E5433" s="51" t="s">
        <v>1412</v>
      </c>
      <c r="F5433" s="51" t="s">
        <v>444</v>
      </c>
      <c r="G5433" s="51" t="s">
        <v>445</v>
      </c>
      <c r="H5433" s="51" t="s">
        <v>392</v>
      </c>
      <c r="I5433" s="51"/>
      <c r="J5433" s="51" t="s">
        <v>447</v>
      </c>
      <c r="K5433" s="51">
        <v>47.645000000000003</v>
      </c>
      <c r="L5433" s="51">
        <v>63.314</v>
      </c>
      <c r="M5433" s="51">
        <v>57.707999999999998</v>
      </c>
      <c r="N5433" s="51">
        <v>83.09</v>
      </c>
      <c r="O5433" s="51">
        <v>93.427000000000007</v>
      </c>
      <c r="P5433" s="51">
        <v>100.46</v>
      </c>
      <c r="Q5433" s="51">
        <v>96.775999999999996</v>
      </c>
      <c r="R5433" s="51">
        <v>124.185</v>
      </c>
      <c r="S5433" s="51">
        <v>134.52799999999999</v>
      </c>
      <c r="T5433" s="51">
        <v>124.55800000000001</v>
      </c>
      <c r="U5433" s="51">
        <v>2020</v>
      </c>
    </row>
    <row r="5434" spans="1:21" ht="15.5">
      <c r="A5434" s="51">
        <v>836</v>
      </c>
      <c r="B5434" s="51" t="s">
        <v>1411</v>
      </c>
      <c r="C5434" s="51" t="s">
        <v>448</v>
      </c>
      <c r="D5434" s="51" t="str">
        <f t="shared" si="84"/>
        <v>GGXCNLNauru</v>
      </c>
      <c r="E5434" s="51" t="s">
        <v>1412</v>
      </c>
      <c r="F5434" s="51" t="s">
        <v>449</v>
      </c>
      <c r="G5434" s="51" t="s">
        <v>450</v>
      </c>
      <c r="H5434" s="51" t="s">
        <v>342</v>
      </c>
      <c r="I5434" s="51" t="s">
        <v>343</v>
      </c>
      <c r="J5434" s="51" t="s">
        <v>1416</v>
      </c>
      <c r="K5434" s="51">
        <v>8.0000000000000002E-3</v>
      </c>
      <c r="L5434" s="51">
        <v>2E-3</v>
      </c>
      <c r="M5434" s="51">
        <v>3.2000000000000001E-2</v>
      </c>
      <c r="N5434" s="51">
        <v>1.0999999999999999E-2</v>
      </c>
      <c r="O5434" s="51">
        <v>2.9000000000000001E-2</v>
      </c>
      <c r="P5434" s="51">
        <v>3.1E-2</v>
      </c>
      <c r="Q5434" s="51">
        <v>5.1999999999999998E-2</v>
      </c>
      <c r="R5434" s="51">
        <v>3.4000000000000002E-2</v>
      </c>
      <c r="S5434" s="51">
        <v>5.3999999999999999E-2</v>
      </c>
      <c r="T5434" s="51">
        <v>2.8000000000000001E-2</v>
      </c>
      <c r="U5434" s="51">
        <v>2020</v>
      </c>
    </row>
    <row r="5435" spans="1:21" ht="15.5">
      <c r="A5435" s="51">
        <v>836</v>
      </c>
      <c r="B5435" s="51" t="s">
        <v>1411</v>
      </c>
      <c r="C5435" s="51" t="s">
        <v>451</v>
      </c>
      <c r="D5435" s="51" t="str">
        <f t="shared" si="84"/>
        <v>GGXCNL_NGDPNauru</v>
      </c>
      <c r="E5435" s="51" t="s">
        <v>1412</v>
      </c>
      <c r="F5435" s="51" t="s">
        <v>449</v>
      </c>
      <c r="G5435" s="51" t="s">
        <v>450</v>
      </c>
      <c r="H5435" s="51" t="s">
        <v>392</v>
      </c>
      <c r="I5435" s="51"/>
      <c r="J5435" s="51" t="s">
        <v>452</v>
      </c>
      <c r="K5435" s="51">
        <v>8.4109999999999996</v>
      </c>
      <c r="L5435" s="51">
        <v>1.641</v>
      </c>
      <c r="M5435" s="51">
        <v>27.817</v>
      </c>
      <c r="N5435" s="51">
        <v>10.456</v>
      </c>
      <c r="O5435" s="51">
        <v>21.45</v>
      </c>
      <c r="P5435" s="51">
        <v>21.385000000000002</v>
      </c>
      <c r="Q5435" s="51">
        <v>32.484999999999999</v>
      </c>
      <c r="R5435" s="51">
        <v>20.77</v>
      </c>
      <c r="S5435" s="51">
        <v>31.503</v>
      </c>
      <c r="T5435" s="51">
        <v>15.933999999999999</v>
      </c>
      <c r="U5435" s="51">
        <v>2020</v>
      </c>
    </row>
    <row r="5436" spans="1:21" ht="15.5">
      <c r="A5436" s="51">
        <v>836</v>
      </c>
      <c r="B5436" s="51" t="s">
        <v>1411</v>
      </c>
      <c r="C5436" s="51" t="s">
        <v>453</v>
      </c>
      <c r="D5436" s="51" t="str">
        <f t="shared" si="84"/>
        <v>GGSBNauru</v>
      </c>
      <c r="E5436" s="51" t="s">
        <v>1412</v>
      </c>
      <c r="F5436" s="51" t="s">
        <v>454</v>
      </c>
      <c r="G5436" s="51" t="s">
        <v>455</v>
      </c>
      <c r="H5436" s="51" t="s">
        <v>342</v>
      </c>
      <c r="I5436" s="51" t="s">
        <v>343</v>
      </c>
      <c r="J5436" s="51"/>
      <c r="K5436" s="51"/>
      <c r="L5436" s="51"/>
      <c r="M5436" s="51"/>
      <c r="N5436" s="51"/>
      <c r="O5436" s="51"/>
      <c r="P5436" s="51"/>
      <c r="Q5436" s="51"/>
      <c r="R5436" s="51"/>
      <c r="S5436" s="51"/>
      <c r="T5436" s="51"/>
      <c r="U5436" s="51"/>
    </row>
    <row r="5437" spans="1:21" ht="15.5">
      <c r="A5437" s="51">
        <v>836</v>
      </c>
      <c r="B5437" s="51" t="s">
        <v>1411</v>
      </c>
      <c r="C5437" s="51" t="s">
        <v>456</v>
      </c>
      <c r="D5437" s="51" t="str">
        <f t="shared" si="84"/>
        <v>GGSB_NPGDPNauru</v>
      </c>
      <c r="E5437" s="51" t="s">
        <v>1412</v>
      </c>
      <c r="F5437" s="51" t="s">
        <v>454</v>
      </c>
      <c r="G5437" s="51" t="s">
        <v>455</v>
      </c>
      <c r="H5437" s="51" t="s">
        <v>380</v>
      </c>
      <c r="I5437" s="51"/>
      <c r="J5437" s="51"/>
      <c r="K5437" s="51"/>
      <c r="L5437" s="51"/>
      <c r="M5437" s="51"/>
      <c r="N5437" s="51"/>
      <c r="O5437" s="51"/>
      <c r="P5437" s="51"/>
      <c r="Q5437" s="51"/>
      <c r="R5437" s="51"/>
      <c r="S5437" s="51"/>
      <c r="T5437" s="51"/>
      <c r="U5437" s="51"/>
    </row>
    <row r="5438" spans="1:21" ht="15.5">
      <c r="A5438" s="51">
        <v>836</v>
      </c>
      <c r="B5438" s="51" t="s">
        <v>1411</v>
      </c>
      <c r="C5438" s="51" t="s">
        <v>457</v>
      </c>
      <c r="D5438" s="51" t="str">
        <f t="shared" si="84"/>
        <v>GGXONLBNauru</v>
      </c>
      <c r="E5438" s="51" t="s">
        <v>1412</v>
      </c>
      <c r="F5438" s="51" t="s">
        <v>458</v>
      </c>
      <c r="G5438" s="51" t="s">
        <v>459</v>
      </c>
      <c r="H5438" s="51" t="s">
        <v>342</v>
      </c>
      <c r="I5438" s="51" t="s">
        <v>343</v>
      </c>
      <c r="J5438" s="51"/>
      <c r="K5438" s="51"/>
      <c r="L5438" s="51"/>
      <c r="M5438" s="51"/>
      <c r="N5438" s="51"/>
      <c r="O5438" s="51"/>
      <c r="P5438" s="51"/>
      <c r="Q5438" s="51"/>
      <c r="R5438" s="51"/>
      <c r="S5438" s="51"/>
      <c r="T5438" s="51"/>
      <c r="U5438" s="51"/>
    </row>
    <row r="5439" spans="1:21" ht="15.5">
      <c r="A5439" s="51">
        <v>836</v>
      </c>
      <c r="B5439" s="51" t="s">
        <v>1411</v>
      </c>
      <c r="C5439" s="51" t="s">
        <v>460</v>
      </c>
      <c r="D5439" s="51" t="str">
        <f t="shared" si="84"/>
        <v>GGXONLB_NGDPNauru</v>
      </c>
      <c r="E5439" s="51" t="s">
        <v>1412</v>
      </c>
      <c r="F5439" s="51" t="s">
        <v>458</v>
      </c>
      <c r="G5439" s="51" t="s">
        <v>459</v>
      </c>
      <c r="H5439" s="51" t="s">
        <v>392</v>
      </c>
      <c r="I5439" s="51"/>
      <c r="J5439" s="51"/>
      <c r="K5439" s="51"/>
      <c r="L5439" s="51"/>
      <c r="M5439" s="51"/>
      <c r="N5439" s="51"/>
      <c r="O5439" s="51"/>
      <c r="P5439" s="51"/>
      <c r="Q5439" s="51"/>
      <c r="R5439" s="51"/>
      <c r="S5439" s="51"/>
      <c r="T5439" s="51"/>
      <c r="U5439" s="51"/>
    </row>
    <row r="5440" spans="1:21" ht="15.5">
      <c r="A5440" s="51">
        <v>836</v>
      </c>
      <c r="B5440" s="51" t="s">
        <v>1411</v>
      </c>
      <c r="C5440" s="51" t="s">
        <v>462</v>
      </c>
      <c r="D5440" s="51" t="str">
        <f t="shared" si="84"/>
        <v>GGXWDNNauru</v>
      </c>
      <c r="E5440" s="51" t="s">
        <v>1412</v>
      </c>
      <c r="F5440" s="51" t="s">
        <v>463</v>
      </c>
      <c r="G5440" s="51" t="s">
        <v>464</v>
      </c>
      <c r="H5440" s="51" t="s">
        <v>342</v>
      </c>
      <c r="I5440" s="51" t="s">
        <v>343</v>
      </c>
      <c r="J5440" s="51"/>
      <c r="K5440" s="51"/>
      <c r="L5440" s="51"/>
      <c r="M5440" s="51"/>
      <c r="N5440" s="51"/>
      <c r="O5440" s="51"/>
      <c r="P5440" s="51"/>
      <c r="Q5440" s="51"/>
      <c r="R5440" s="51"/>
      <c r="S5440" s="51"/>
      <c r="T5440" s="51"/>
      <c r="U5440" s="51"/>
    </row>
    <row r="5441" spans="1:21" ht="15.5">
      <c r="A5441" s="51">
        <v>836</v>
      </c>
      <c r="B5441" s="51" t="s">
        <v>1411</v>
      </c>
      <c r="C5441" s="51" t="s">
        <v>465</v>
      </c>
      <c r="D5441" s="51" t="str">
        <f t="shared" si="84"/>
        <v>GGXWDN_NGDPNauru</v>
      </c>
      <c r="E5441" s="51" t="s">
        <v>1412</v>
      </c>
      <c r="F5441" s="51" t="s">
        <v>463</v>
      </c>
      <c r="G5441" s="51" t="s">
        <v>464</v>
      </c>
      <c r="H5441" s="51" t="s">
        <v>392</v>
      </c>
      <c r="I5441" s="51"/>
      <c r="J5441" s="51"/>
      <c r="K5441" s="51"/>
      <c r="L5441" s="51"/>
      <c r="M5441" s="51"/>
      <c r="N5441" s="51"/>
      <c r="O5441" s="51"/>
      <c r="P5441" s="51"/>
      <c r="Q5441" s="51"/>
      <c r="R5441" s="51"/>
      <c r="S5441" s="51"/>
      <c r="T5441" s="51"/>
      <c r="U5441" s="51"/>
    </row>
    <row r="5442" spans="1:21" ht="15.5">
      <c r="A5442" s="51">
        <v>836</v>
      </c>
      <c r="B5442" s="51" t="s">
        <v>1411</v>
      </c>
      <c r="C5442" s="51" t="s">
        <v>466</v>
      </c>
      <c r="D5442" s="51" t="str">
        <f t="shared" si="84"/>
        <v>GGXWDGNauru</v>
      </c>
      <c r="E5442" s="51" t="s">
        <v>1412</v>
      </c>
      <c r="F5442" s="51" t="s">
        <v>467</v>
      </c>
      <c r="G5442" s="51" t="s">
        <v>468</v>
      </c>
      <c r="H5442" s="51" t="s">
        <v>342</v>
      </c>
      <c r="I5442" s="51" t="s">
        <v>343</v>
      </c>
      <c r="J5442" s="51" t="s">
        <v>1416</v>
      </c>
      <c r="K5442" s="51">
        <v>0.12</v>
      </c>
      <c r="L5442" s="51">
        <v>0.11700000000000001</v>
      </c>
      <c r="M5442" s="51">
        <v>0.121</v>
      </c>
      <c r="N5442" s="51">
        <v>0.11</v>
      </c>
      <c r="O5442" s="51">
        <v>0.109</v>
      </c>
      <c r="P5442" s="51">
        <v>0.111</v>
      </c>
      <c r="Q5442" s="51">
        <v>0.11899999999999999</v>
      </c>
      <c r="R5442" s="51">
        <v>0.10299999999999999</v>
      </c>
      <c r="S5442" s="51">
        <v>0.10199999999999999</v>
      </c>
      <c r="T5442" s="51">
        <v>0.10199999999999999</v>
      </c>
      <c r="U5442" s="51">
        <v>2020</v>
      </c>
    </row>
    <row r="5443" spans="1:21" ht="15.5">
      <c r="A5443" s="51">
        <v>836</v>
      </c>
      <c r="B5443" s="51" t="s">
        <v>1411</v>
      </c>
      <c r="C5443" s="51" t="s">
        <v>469</v>
      </c>
      <c r="D5443" s="51" t="str">
        <f t="shared" ref="D5443:D5506" si="85">C5443&amp;E5443</f>
        <v>GGXWDG_NGDPNauru</v>
      </c>
      <c r="E5443" s="51" t="s">
        <v>1412</v>
      </c>
      <c r="F5443" s="51" t="s">
        <v>467</v>
      </c>
      <c r="G5443" s="51" t="s">
        <v>468</v>
      </c>
      <c r="H5443" s="51" t="s">
        <v>392</v>
      </c>
      <c r="I5443" s="51"/>
      <c r="J5443" s="51" t="s">
        <v>470</v>
      </c>
      <c r="K5443" s="51">
        <v>127.55200000000001</v>
      </c>
      <c r="L5443" s="51">
        <v>121.693</v>
      </c>
      <c r="M5443" s="51">
        <v>105.88</v>
      </c>
      <c r="N5443" s="51">
        <v>105.83799999999999</v>
      </c>
      <c r="O5443" s="51">
        <v>79.555999999999997</v>
      </c>
      <c r="P5443" s="51">
        <v>76.688999999999993</v>
      </c>
      <c r="Q5443" s="51">
        <v>74.316000000000003</v>
      </c>
      <c r="R5443" s="51">
        <v>61.991999999999997</v>
      </c>
      <c r="S5443" s="51">
        <v>59.738999999999997</v>
      </c>
      <c r="T5443" s="51">
        <v>57.128</v>
      </c>
      <c r="U5443" s="51">
        <v>2020</v>
      </c>
    </row>
    <row r="5444" spans="1:21" ht="15.5">
      <c r="A5444" s="51">
        <v>836</v>
      </c>
      <c r="B5444" s="51" t="s">
        <v>1411</v>
      </c>
      <c r="C5444" s="51" t="s">
        <v>471</v>
      </c>
      <c r="D5444" s="51" t="str">
        <f t="shared" si="85"/>
        <v>NGDP_FYNauru</v>
      </c>
      <c r="E5444" s="51" t="s">
        <v>1412</v>
      </c>
      <c r="F5444" s="51" t="s">
        <v>472</v>
      </c>
      <c r="G5444" s="51" t="s">
        <v>473</v>
      </c>
      <c r="H5444" s="51" t="s">
        <v>342</v>
      </c>
      <c r="I5444" s="51" t="s">
        <v>343</v>
      </c>
      <c r="J5444" s="51" t="s">
        <v>1416</v>
      </c>
      <c r="K5444" s="51">
        <v>9.4E-2</v>
      </c>
      <c r="L5444" s="51">
        <v>9.6000000000000002E-2</v>
      </c>
      <c r="M5444" s="51">
        <v>0.114</v>
      </c>
      <c r="N5444" s="51">
        <v>0.104</v>
      </c>
      <c r="O5444" s="51">
        <v>0.13700000000000001</v>
      </c>
      <c r="P5444" s="51">
        <v>0.14499999999999999</v>
      </c>
      <c r="Q5444" s="51">
        <v>0.16</v>
      </c>
      <c r="R5444" s="51">
        <v>0.16600000000000001</v>
      </c>
      <c r="S5444" s="51">
        <v>0.17100000000000001</v>
      </c>
      <c r="T5444" s="51">
        <v>0.17899999999999999</v>
      </c>
      <c r="U5444" s="51">
        <v>2020</v>
      </c>
    </row>
    <row r="5445" spans="1:21" ht="15.5">
      <c r="A5445" s="51">
        <v>836</v>
      </c>
      <c r="B5445" s="51" t="s">
        <v>1411</v>
      </c>
      <c r="C5445" s="51" t="s">
        <v>474</v>
      </c>
      <c r="D5445" s="51" t="str">
        <f t="shared" si="85"/>
        <v>BCANauru</v>
      </c>
      <c r="E5445" s="51" t="s">
        <v>1412</v>
      </c>
      <c r="F5445" s="51" t="s">
        <v>475</v>
      </c>
      <c r="G5445" s="51" t="s">
        <v>476</v>
      </c>
      <c r="H5445" s="51" t="s">
        <v>352</v>
      </c>
      <c r="I5445" s="51" t="s">
        <v>343</v>
      </c>
      <c r="J5445" s="51" t="s">
        <v>1417</v>
      </c>
      <c r="K5445" s="51">
        <v>3.5000000000000003E-2</v>
      </c>
      <c r="L5445" s="51">
        <v>4.9000000000000002E-2</v>
      </c>
      <c r="M5445" s="51">
        <v>2.7E-2</v>
      </c>
      <c r="N5445" s="51">
        <v>-1.9E-2</v>
      </c>
      <c r="O5445" s="51">
        <v>2E-3</v>
      </c>
      <c r="P5445" s="51">
        <v>1.4E-2</v>
      </c>
      <c r="Q5445" s="51">
        <v>-6.0000000000000001E-3</v>
      </c>
      <c r="R5445" s="51">
        <v>1.2999999999999999E-2</v>
      </c>
      <c r="S5445" s="51">
        <v>5.0000000000000001E-3</v>
      </c>
      <c r="T5445" s="51">
        <v>1.4E-2</v>
      </c>
      <c r="U5445" s="51">
        <v>2019</v>
      </c>
    </row>
    <row r="5446" spans="1:21" ht="15.5">
      <c r="A5446" s="51">
        <v>836</v>
      </c>
      <c r="B5446" s="51" t="s">
        <v>1411</v>
      </c>
      <c r="C5446" s="51" t="s">
        <v>478</v>
      </c>
      <c r="D5446" s="51" t="str">
        <f t="shared" si="85"/>
        <v>BCA_NGDPDNauru</v>
      </c>
      <c r="E5446" s="51" t="s">
        <v>1412</v>
      </c>
      <c r="F5446" s="51" t="s">
        <v>475</v>
      </c>
      <c r="G5446" s="51" t="s">
        <v>476</v>
      </c>
      <c r="H5446" s="51" t="s">
        <v>392</v>
      </c>
      <c r="I5446" s="51"/>
      <c r="J5446" s="51" t="s">
        <v>479</v>
      </c>
      <c r="K5446" s="51">
        <v>35.652999999999999</v>
      </c>
      <c r="L5446" s="51">
        <v>49.453000000000003</v>
      </c>
      <c r="M5446" s="51">
        <v>25.228999999999999</v>
      </c>
      <c r="N5446" s="51">
        <v>-21.312000000000001</v>
      </c>
      <c r="O5446" s="51">
        <v>2.0339999999999998</v>
      </c>
      <c r="P5446" s="51">
        <v>12.666</v>
      </c>
      <c r="Q5446" s="51">
        <v>-4.585</v>
      </c>
      <c r="R5446" s="51">
        <v>10.587</v>
      </c>
      <c r="S5446" s="51">
        <v>4.1559999999999997</v>
      </c>
      <c r="T5446" s="51">
        <v>10.539</v>
      </c>
      <c r="U5446" s="51">
        <v>2019</v>
      </c>
    </row>
    <row r="5447" spans="1:21" ht="15.5">
      <c r="A5447" s="51">
        <v>558</v>
      </c>
      <c r="B5447" s="51" t="s">
        <v>1418</v>
      </c>
      <c r="C5447" s="51" t="s">
        <v>338</v>
      </c>
      <c r="D5447" s="51" t="str">
        <f t="shared" si="85"/>
        <v>NGDP_RNepal</v>
      </c>
      <c r="E5447" s="51" t="s">
        <v>301</v>
      </c>
      <c r="F5447" s="51" t="s">
        <v>340</v>
      </c>
      <c r="G5447" s="51" t="s">
        <v>341</v>
      </c>
      <c r="H5447" s="51" t="s">
        <v>342</v>
      </c>
      <c r="I5447" s="51" t="s">
        <v>343</v>
      </c>
      <c r="J5447" s="51" t="s">
        <v>1419</v>
      </c>
      <c r="K5447" s="51">
        <v>1632.04</v>
      </c>
      <c r="L5447" s="51">
        <v>1689.57</v>
      </c>
      <c r="M5447" s="51">
        <v>1791.14</v>
      </c>
      <c r="N5447" s="51">
        <v>1862.36</v>
      </c>
      <c r="O5447" s="51">
        <v>1870.42</v>
      </c>
      <c r="P5447" s="51">
        <v>2038.34</v>
      </c>
      <c r="Q5447" s="51">
        <v>2193.71</v>
      </c>
      <c r="R5447" s="51">
        <v>2339.7399999999998</v>
      </c>
      <c r="S5447" s="51">
        <v>2295.81</v>
      </c>
      <c r="T5447" s="51">
        <v>2362.1</v>
      </c>
      <c r="U5447" s="51">
        <v>2020</v>
      </c>
    </row>
    <row r="5448" spans="1:21" ht="15.5">
      <c r="A5448" s="51">
        <v>558</v>
      </c>
      <c r="B5448" s="51" t="s">
        <v>1418</v>
      </c>
      <c r="C5448" s="51" t="s">
        <v>345</v>
      </c>
      <c r="D5448" s="51" t="str">
        <f t="shared" si="85"/>
        <v>NGDP_RPCHNepal</v>
      </c>
      <c r="E5448" s="51" t="s">
        <v>301</v>
      </c>
      <c r="F5448" s="51" t="s">
        <v>340</v>
      </c>
      <c r="G5448" s="51" t="s">
        <v>346</v>
      </c>
      <c r="H5448" s="51" t="s">
        <v>347</v>
      </c>
      <c r="I5448" s="51"/>
      <c r="J5448" s="51" t="s">
        <v>348</v>
      </c>
      <c r="K5448" s="51">
        <v>4.4379999999999997</v>
      </c>
      <c r="L5448" s="51">
        <v>3.5249999999999999</v>
      </c>
      <c r="M5448" s="51">
        <v>6.0110000000000001</v>
      </c>
      <c r="N5448" s="51">
        <v>3.976</v>
      </c>
      <c r="O5448" s="51">
        <v>0.433</v>
      </c>
      <c r="P5448" s="51">
        <v>8.9770000000000003</v>
      </c>
      <c r="Q5448" s="51">
        <v>7.6219999999999999</v>
      </c>
      <c r="R5448" s="51">
        <v>6.657</v>
      </c>
      <c r="S5448" s="51">
        <v>-1.8779999999999999</v>
      </c>
      <c r="T5448" s="51">
        <v>2.887</v>
      </c>
      <c r="U5448" s="51">
        <v>2020</v>
      </c>
    </row>
    <row r="5449" spans="1:21" ht="15.5">
      <c r="A5449" s="51">
        <v>558</v>
      </c>
      <c r="B5449" s="51" t="s">
        <v>1418</v>
      </c>
      <c r="C5449" s="51" t="s">
        <v>349</v>
      </c>
      <c r="D5449" s="51" t="str">
        <f t="shared" si="85"/>
        <v>NGDPNepal</v>
      </c>
      <c r="E5449" s="51" t="s">
        <v>301</v>
      </c>
      <c r="F5449" s="51" t="s">
        <v>155</v>
      </c>
      <c r="G5449" s="51" t="s">
        <v>350</v>
      </c>
      <c r="H5449" s="51" t="s">
        <v>342</v>
      </c>
      <c r="I5449" s="51" t="s">
        <v>343</v>
      </c>
      <c r="J5449" s="51" t="s">
        <v>1419</v>
      </c>
      <c r="K5449" s="51">
        <v>1758.38</v>
      </c>
      <c r="L5449" s="51">
        <v>1949.3</v>
      </c>
      <c r="M5449" s="51">
        <v>2232.5300000000002</v>
      </c>
      <c r="N5449" s="51">
        <v>2423.64</v>
      </c>
      <c r="O5449" s="51">
        <v>2608.1799999999998</v>
      </c>
      <c r="P5449" s="51">
        <v>3077.15</v>
      </c>
      <c r="Q5449" s="51">
        <v>3455.95</v>
      </c>
      <c r="R5449" s="51">
        <v>3859.02</v>
      </c>
      <c r="S5449" s="51">
        <v>3943.66</v>
      </c>
      <c r="T5449" s="51">
        <v>4228.01</v>
      </c>
      <c r="U5449" s="51">
        <v>2020</v>
      </c>
    </row>
    <row r="5450" spans="1:21" ht="15.5">
      <c r="A5450" s="51">
        <v>558</v>
      </c>
      <c r="B5450" s="51" t="s">
        <v>1418</v>
      </c>
      <c r="C5450" s="51" t="s">
        <v>157</v>
      </c>
      <c r="D5450" s="51" t="str">
        <f t="shared" si="85"/>
        <v>NGDPDNepal</v>
      </c>
      <c r="E5450" s="51" t="s">
        <v>301</v>
      </c>
      <c r="F5450" s="51" t="s">
        <v>155</v>
      </c>
      <c r="G5450" s="51" t="s">
        <v>351</v>
      </c>
      <c r="H5450" s="51" t="s">
        <v>352</v>
      </c>
      <c r="I5450" s="51" t="s">
        <v>343</v>
      </c>
      <c r="J5450" s="51" t="s">
        <v>353</v>
      </c>
      <c r="K5450" s="51">
        <v>21.702999999999999</v>
      </c>
      <c r="L5450" s="51">
        <v>22.161000000000001</v>
      </c>
      <c r="M5450" s="51">
        <v>22.722000000000001</v>
      </c>
      <c r="N5450" s="51">
        <v>24.361000000000001</v>
      </c>
      <c r="O5450" s="51">
        <v>24.524000000000001</v>
      </c>
      <c r="P5450" s="51">
        <v>28.972000000000001</v>
      </c>
      <c r="Q5450" s="51">
        <v>33.112000000000002</v>
      </c>
      <c r="R5450" s="51">
        <v>34.186999999999998</v>
      </c>
      <c r="S5450" s="51">
        <v>34.465000000000003</v>
      </c>
      <c r="T5450" s="51">
        <v>36.084000000000003</v>
      </c>
      <c r="U5450" s="51">
        <v>2020</v>
      </c>
    </row>
    <row r="5451" spans="1:21" ht="15.5">
      <c r="A5451" s="51">
        <v>558</v>
      </c>
      <c r="B5451" s="51" t="s">
        <v>1418</v>
      </c>
      <c r="C5451" s="51" t="s">
        <v>354</v>
      </c>
      <c r="D5451" s="51" t="str">
        <f t="shared" si="85"/>
        <v>PPPGDPNepal</v>
      </c>
      <c r="E5451" s="51" t="s">
        <v>301</v>
      </c>
      <c r="F5451" s="51" t="s">
        <v>155</v>
      </c>
      <c r="G5451" s="51" t="s">
        <v>355</v>
      </c>
      <c r="H5451" s="51" t="s">
        <v>356</v>
      </c>
      <c r="I5451" s="51" t="s">
        <v>343</v>
      </c>
      <c r="J5451" s="51" t="s">
        <v>353</v>
      </c>
      <c r="K5451" s="51">
        <v>67.617999999999995</v>
      </c>
      <c r="L5451" s="51">
        <v>72.734999999999999</v>
      </c>
      <c r="M5451" s="51">
        <v>79.3</v>
      </c>
      <c r="N5451" s="51">
        <v>80.942999999999998</v>
      </c>
      <c r="O5451" s="51">
        <v>81.509</v>
      </c>
      <c r="P5451" s="51">
        <v>98.516000000000005</v>
      </c>
      <c r="Q5451" s="51">
        <v>108.571</v>
      </c>
      <c r="R5451" s="51">
        <v>117.866</v>
      </c>
      <c r="S5451" s="51">
        <v>117.05500000000001</v>
      </c>
      <c r="T5451" s="51">
        <v>122.629</v>
      </c>
      <c r="U5451" s="51">
        <v>2020</v>
      </c>
    </row>
    <row r="5452" spans="1:21" ht="15.5">
      <c r="A5452" s="51">
        <v>558</v>
      </c>
      <c r="B5452" s="51" t="s">
        <v>1418</v>
      </c>
      <c r="C5452" s="51" t="s">
        <v>357</v>
      </c>
      <c r="D5452" s="51" t="str">
        <f t="shared" si="85"/>
        <v>NGDP_DNepal</v>
      </c>
      <c r="E5452" s="51" t="s">
        <v>301</v>
      </c>
      <c r="F5452" s="51" t="s">
        <v>358</v>
      </c>
      <c r="G5452" s="51" t="s">
        <v>359</v>
      </c>
      <c r="H5452" s="51" t="s">
        <v>360</v>
      </c>
      <c r="I5452" s="51"/>
      <c r="J5452" s="51" t="s">
        <v>361</v>
      </c>
      <c r="K5452" s="51">
        <v>107.741</v>
      </c>
      <c r="L5452" s="51">
        <v>115.372</v>
      </c>
      <c r="M5452" s="51">
        <v>124.643</v>
      </c>
      <c r="N5452" s="51">
        <v>130.13800000000001</v>
      </c>
      <c r="O5452" s="51">
        <v>139.44399999999999</v>
      </c>
      <c r="P5452" s="51">
        <v>150.964</v>
      </c>
      <c r="Q5452" s="51">
        <v>157.53899999999999</v>
      </c>
      <c r="R5452" s="51">
        <v>164.93299999999999</v>
      </c>
      <c r="S5452" s="51">
        <v>171.77600000000001</v>
      </c>
      <c r="T5452" s="51">
        <v>178.994</v>
      </c>
      <c r="U5452" s="51">
        <v>2020</v>
      </c>
    </row>
    <row r="5453" spans="1:21" ht="15.5">
      <c r="A5453" s="51">
        <v>558</v>
      </c>
      <c r="B5453" s="51" t="s">
        <v>1418</v>
      </c>
      <c r="C5453" s="51" t="s">
        <v>362</v>
      </c>
      <c r="D5453" s="51" t="str">
        <f t="shared" si="85"/>
        <v>NGDPRPCNepal</v>
      </c>
      <c r="E5453" s="51" t="s">
        <v>301</v>
      </c>
      <c r="F5453" s="51" t="s">
        <v>363</v>
      </c>
      <c r="G5453" s="51" t="s">
        <v>364</v>
      </c>
      <c r="H5453" s="51" t="s">
        <v>342</v>
      </c>
      <c r="I5453" s="51" t="s">
        <v>333</v>
      </c>
      <c r="J5453" s="51" t="s">
        <v>365</v>
      </c>
      <c r="K5453" s="51">
        <v>60468.65</v>
      </c>
      <c r="L5453" s="51">
        <v>62767.6</v>
      </c>
      <c r="M5453" s="51">
        <v>66568.02</v>
      </c>
      <c r="N5453" s="51">
        <v>68937.83</v>
      </c>
      <c r="O5453" s="51">
        <v>68611.37</v>
      </c>
      <c r="P5453" s="51">
        <v>73780.27</v>
      </c>
      <c r="Q5453" s="51">
        <v>78101.56</v>
      </c>
      <c r="R5453" s="51">
        <v>82226.009999999995</v>
      </c>
      <c r="S5453" s="51">
        <v>79641.070000000007</v>
      </c>
      <c r="T5453" s="51">
        <v>80883.360000000001</v>
      </c>
      <c r="U5453" s="51">
        <v>2018</v>
      </c>
    </row>
    <row r="5454" spans="1:21" ht="15.5">
      <c r="A5454" s="51">
        <v>558</v>
      </c>
      <c r="B5454" s="51" t="s">
        <v>1418</v>
      </c>
      <c r="C5454" s="51" t="s">
        <v>366</v>
      </c>
      <c r="D5454" s="51" t="str">
        <f t="shared" si="85"/>
        <v>NGDPRPPPPCNepal</v>
      </c>
      <c r="E5454" s="51" t="s">
        <v>301</v>
      </c>
      <c r="F5454" s="51" t="s">
        <v>363</v>
      </c>
      <c r="G5454" s="51" t="s">
        <v>367</v>
      </c>
      <c r="H5454" s="51" t="s">
        <v>368</v>
      </c>
      <c r="I5454" s="51" t="s">
        <v>333</v>
      </c>
      <c r="J5454" s="51" t="s">
        <v>365</v>
      </c>
      <c r="K5454" s="51">
        <v>2922.54</v>
      </c>
      <c r="L5454" s="51">
        <v>3033.66</v>
      </c>
      <c r="M5454" s="51">
        <v>3217.34</v>
      </c>
      <c r="N5454" s="51">
        <v>3331.87</v>
      </c>
      <c r="O5454" s="51">
        <v>3316.09</v>
      </c>
      <c r="P5454" s="51">
        <v>3565.92</v>
      </c>
      <c r="Q5454" s="51">
        <v>3774.77</v>
      </c>
      <c r="R5454" s="51">
        <v>3974.11</v>
      </c>
      <c r="S5454" s="51">
        <v>3849.18</v>
      </c>
      <c r="T5454" s="51">
        <v>3909.22</v>
      </c>
      <c r="U5454" s="51">
        <v>2018</v>
      </c>
    </row>
    <row r="5455" spans="1:21" ht="15.5">
      <c r="A5455" s="51">
        <v>558</v>
      </c>
      <c r="B5455" s="51" t="s">
        <v>1418</v>
      </c>
      <c r="C5455" s="51" t="s">
        <v>369</v>
      </c>
      <c r="D5455" s="51" t="str">
        <f t="shared" si="85"/>
        <v>NGDPPCNepal</v>
      </c>
      <c r="E5455" s="51" t="s">
        <v>301</v>
      </c>
      <c r="F5455" s="51" t="s">
        <v>370</v>
      </c>
      <c r="G5455" s="51" t="s">
        <v>371</v>
      </c>
      <c r="H5455" s="51" t="s">
        <v>342</v>
      </c>
      <c r="I5455" s="51" t="s">
        <v>333</v>
      </c>
      <c r="J5455" s="51" t="s">
        <v>372</v>
      </c>
      <c r="K5455" s="51">
        <v>65149.62</v>
      </c>
      <c r="L5455" s="51">
        <v>72416.289999999994</v>
      </c>
      <c r="M5455" s="51">
        <v>82972.14</v>
      </c>
      <c r="N5455" s="51">
        <v>89714.44</v>
      </c>
      <c r="O5455" s="51">
        <v>95674.11</v>
      </c>
      <c r="P5455" s="51">
        <v>111381.3</v>
      </c>
      <c r="Q5455" s="51">
        <v>123040.63</v>
      </c>
      <c r="R5455" s="51">
        <v>135618.20000000001</v>
      </c>
      <c r="S5455" s="51">
        <v>136804.54999999999</v>
      </c>
      <c r="T5455" s="51">
        <v>144776.49</v>
      </c>
      <c r="U5455" s="51">
        <v>2018</v>
      </c>
    </row>
    <row r="5456" spans="1:21" ht="15.5">
      <c r="A5456" s="51">
        <v>558</v>
      </c>
      <c r="B5456" s="51" t="s">
        <v>1418</v>
      </c>
      <c r="C5456" s="51" t="s">
        <v>373</v>
      </c>
      <c r="D5456" s="51" t="str">
        <f t="shared" si="85"/>
        <v>NGDPDPCNepal</v>
      </c>
      <c r="E5456" s="51" t="s">
        <v>301</v>
      </c>
      <c r="F5456" s="51" t="s">
        <v>370</v>
      </c>
      <c r="G5456" s="51" t="s">
        <v>374</v>
      </c>
      <c r="H5456" s="51" t="s">
        <v>352</v>
      </c>
      <c r="I5456" s="51" t="s">
        <v>333</v>
      </c>
      <c r="J5456" s="51" t="s">
        <v>372</v>
      </c>
      <c r="K5456" s="51">
        <v>804.12</v>
      </c>
      <c r="L5456" s="51">
        <v>823.28700000000003</v>
      </c>
      <c r="M5456" s="51">
        <v>844.46600000000001</v>
      </c>
      <c r="N5456" s="51">
        <v>901.75</v>
      </c>
      <c r="O5456" s="51">
        <v>899.6</v>
      </c>
      <c r="P5456" s="51">
        <v>1048.67</v>
      </c>
      <c r="Q5456" s="51">
        <v>1178.8599999999999</v>
      </c>
      <c r="R5456" s="51">
        <v>1201.44</v>
      </c>
      <c r="S5456" s="51">
        <v>1195.5899999999999</v>
      </c>
      <c r="T5456" s="51">
        <v>1235.6099999999999</v>
      </c>
      <c r="U5456" s="51">
        <v>2018</v>
      </c>
    </row>
    <row r="5457" spans="1:21" ht="15.5">
      <c r="A5457" s="51">
        <v>558</v>
      </c>
      <c r="B5457" s="51" t="s">
        <v>1418</v>
      </c>
      <c r="C5457" s="51" t="s">
        <v>375</v>
      </c>
      <c r="D5457" s="51" t="str">
        <f t="shared" si="85"/>
        <v>PPPPCNepal</v>
      </c>
      <c r="E5457" s="51" t="s">
        <v>301</v>
      </c>
      <c r="F5457" s="51" t="s">
        <v>370</v>
      </c>
      <c r="G5457" s="51" t="s">
        <v>376</v>
      </c>
      <c r="H5457" s="51" t="s">
        <v>356</v>
      </c>
      <c r="I5457" s="51" t="s">
        <v>333</v>
      </c>
      <c r="J5457" s="51" t="s">
        <v>372</v>
      </c>
      <c r="K5457" s="51">
        <v>2505.33</v>
      </c>
      <c r="L5457" s="51">
        <v>2702.11</v>
      </c>
      <c r="M5457" s="51">
        <v>2947.21</v>
      </c>
      <c r="N5457" s="51">
        <v>2996.22</v>
      </c>
      <c r="O5457" s="51">
        <v>2989.93</v>
      </c>
      <c r="P5457" s="51">
        <v>3565.92</v>
      </c>
      <c r="Q5457" s="51">
        <v>3865.4</v>
      </c>
      <c r="R5457" s="51">
        <v>4142.18</v>
      </c>
      <c r="S5457" s="51">
        <v>4060.6</v>
      </c>
      <c r="T5457" s="51">
        <v>4199.08</v>
      </c>
      <c r="U5457" s="51">
        <v>2018</v>
      </c>
    </row>
    <row r="5458" spans="1:21" ht="15.5">
      <c r="A5458" s="51">
        <v>558</v>
      </c>
      <c r="B5458" s="51" t="s">
        <v>1418</v>
      </c>
      <c r="C5458" s="51" t="s">
        <v>377</v>
      </c>
      <c r="D5458" s="51" t="str">
        <f t="shared" si="85"/>
        <v>NGAP_NPGDPNepal</v>
      </c>
      <c r="E5458" s="51" t="s">
        <v>301</v>
      </c>
      <c r="F5458" s="51" t="s">
        <v>378</v>
      </c>
      <c r="G5458" s="51" t="s">
        <v>379</v>
      </c>
      <c r="H5458" s="51" t="s">
        <v>380</v>
      </c>
      <c r="I5458" s="51"/>
      <c r="J5458" s="51"/>
      <c r="K5458" s="51"/>
      <c r="L5458" s="51"/>
      <c r="M5458" s="51"/>
      <c r="N5458" s="51"/>
      <c r="O5458" s="51"/>
      <c r="P5458" s="51"/>
      <c r="Q5458" s="51"/>
      <c r="R5458" s="51"/>
      <c r="S5458" s="51"/>
      <c r="T5458" s="51"/>
      <c r="U5458" s="51"/>
    </row>
    <row r="5459" spans="1:21" ht="15.5">
      <c r="A5459" s="51">
        <v>558</v>
      </c>
      <c r="B5459" s="51" t="s">
        <v>1418</v>
      </c>
      <c r="C5459" s="51" t="s">
        <v>381</v>
      </c>
      <c r="D5459" s="51" t="str">
        <f t="shared" si="85"/>
        <v>PPPSHNepal</v>
      </c>
      <c r="E5459" s="51" t="s">
        <v>301</v>
      </c>
      <c r="F5459" s="51" t="s">
        <v>382</v>
      </c>
      <c r="G5459" s="51" t="s">
        <v>383</v>
      </c>
      <c r="H5459" s="51" t="s">
        <v>384</v>
      </c>
      <c r="I5459" s="51"/>
      <c r="J5459" s="51" t="s">
        <v>353</v>
      </c>
      <c r="K5459" s="51">
        <v>6.8000000000000005E-2</v>
      </c>
      <c r="L5459" s="51">
        <v>6.9000000000000006E-2</v>
      </c>
      <c r="M5459" s="51">
        <v>7.2999999999999995E-2</v>
      </c>
      <c r="N5459" s="51">
        <v>7.2999999999999995E-2</v>
      </c>
      <c r="O5459" s="51">
        <v>7.0999999999999994E-2</v>
      </c>
      <c r="P5459" s="51">
        <v>8.1000000000000003E-2</v>
      </c>
      <c r="Q5459" s="51">
        <v>8.4000000000000005E-2</v>
      </c>
      <c r="R5459" s="51">
        <v>8.6999999999999994E-2</v>
      </c>
      <c r="S5459" s="51">
        <v>8.8999999999999996E-2</v>
      </c>
      <c r="T5459" s="51">
        <v>8.5999999999999993E-2</v>
      </c>
      <c r="U5459" s="51">
        <v>2020</v>
      </c>
    </row>
    <row r="5460" spans="1:21" ht="15.5">
      <c r="A5460" s="51">
        <v>558</v>
      </c>
      <c r="B5460" s="51" t="s">
        <v>1418</v>
      </c>
      <c r="C5460" s="51" t="s">
        <v>385</v>
      </c>
      <c r="D5460" s="51" t="str">
        <f t="shared" si="85"/>
        <v>PPPEXNepal</v>
      </c>
      <c r="E5460" s="51" t="s">
        <v>301</v>
      </c>
      <c r="F5460" s="51" t="s">
        <v>386</v>
      </c>
      <c r="G5460" s="51" t="s">
        <v>387</v>
      </c>
      <c r="H5460" s="51" t="s">
        <v>388</v>
      </c>
      <c r="I5460" s="51"/>
      <c r="J5460" s="51" t="s">
        <v>353</v>
      </c>
      <c r="K5460" s="51">
        <v>26.004000000000001</v>
      </c>
      <c r="L5460" s="51">
        <v>26.8</v>
      </c>
      <c r="M5460" s="51">
        <v>28.152999999999999</v>
      </c>
      <c r="N5460" s="51">
        <v>29.943000000000001</v>
      </c>
      <c r="O5460" s="51">
        <v>31.998999999999999</v>
      </c>
      <c r="P5460" s="51">
        <v>31.234999999999999</v>
      </c>
      <c r="Q5460" s="51">
        <v>31.831</v>
      </c>
      <c r="R5460" s="51">
        <v>32.741</v>
      </c>
      <c r="S5460" s="51">
        <v>33.691000000000003</v>
      </c>
      <c r="T5460" s="51">
        <v>34.478000000000002</v>
      </c>
      <c r="U5460" s="51">
        <v>2020</v>
      </c>
    </row>
    <row r="5461" spans="1:21" ht="15.5">
      <c r="A5461" s="51">
        <v>558</v>
      </c>
      <c r="B5461" s="51" t="s">
        <v>1418</v>
      </c>
      <c r="C5461" s="51" t="s">
        <v>389</v>
      </c>
      <c r="D5461" s="51" t="str">
        <f t="shared" si="85"/>
        <v>NID_NGDPNepal</v>
      </c>
      <c r="E5461" s="51" t="s">
        <v>301</v>
      </c>
      <c r="F5461" s="51" t="s">
        <v>390</v>
      </c>
      <c r="G5461" s="51" t="s">
        <v>391</v>
      </c>
      <c r="H5461" s="51" t="s">
        <v>392</v>
      </c>
      <c r="I5461" s="51"/>
      <c r="J5461" s="51" t="s">
        <v>1419</v>
      </c>
      <c r="K5461" s="51">
        <v>28.603000000000002</v>
      </c>
      <c r="L5461" s="51">
        <v>29.677</v>
      </c>
      <c r="M5461" s="51">
        <v>30.986000000000001</v>
      </c>
      <c r="N5461" s="51">
        <v>31.277000000000001</v>
      </c>
      <c r="O5461" s="51">
        <v>28.241</v>
      </c>
      <c r="P5461" s="51">
        <v>37.325000000000003</v>
      </c>
      <c r="Q5461" s="51">
        <v>39.548000000000002</v>
      </c>
      <c r="R5461" s="51">
        <v>40.652000000000001</v>
      </c>
      <c r="S5461" s="51">
        <v>31.327999999999999</v>
      </c>
      <c r="T5461" s="51">
        <v>37.99</v>
      </c>
      <c r="U5461" s="51">
        <v>2020</v>
      </c>
    </row>
    <row r="5462" spans="1:21" ht="15.5">
      <c r="A5462" s="51">
        <v>558</v>
      </c>
      <c r="B5462" s="51" t="s">
        <v>1418</v>
      </c>
      <c r="C5462" s="51" t="s">
        <v>393</v>
      </c>
      <c r="D5462" s="51" t="str">
        <f t="shared" si="85"/>
        <v>NGSD_NGDPNepal</v>
      </c>
      <c r="E5462" s="51" t="s">
        <v>301</v>
      </c>
      <c r="F5462" s="51" t="s">
        <v>394</v>
      </c>
      <c r="G5462" s="51" t="s">
        <v>395</v>
      </c>
      <c r="H5462" s="51" t="s">
        <v>392</v>
      </c>
      <c r="I5462" s="51"/>
      <c r="J5462" s="51" t="s">
        <v>1419</v>
      </c>
      <c r="K5462" s="51">
        <v>32.790999999999997</v>
      </c>
      <c r="L5462" s="51">
        <v>32.54</v>
      </c>
      <c r="M5462" s="51">
        <v>34.984000000000002</v>
      </c>
      <c r="N5462" s="51">
        <v>35.658999999999999</v>
      </c>
      <c r="O5462" s="51">
        <v>33.700000000000003</v>
      </c>
      <c r="P5462" s="51">
        <v>37.002000000000002</v>
      </c>
      <c r="Q5462" s="51">
        <v>32.450000000000003</v>
      </c>
      <c r="R5462" s="51">
        <v>33.722999999999999</v>
      </c>
      <c r="S5462" s="51">
        <v>30.382999999999999</v>
      </c>
      <c r="T5462" s="51">
        <v>31.75</v>
      </c>
      <c r="U5462" s="51">
        <v>2020</v>
      </c>
    </row>
    <row r="5463" spans="1:21" ht="15.5">
      <c r="A5463" s="51">
        <v>558</v>
      </c>
      <c r="B5463" s="51" t="s">
        <v>1418</v>
      </c>
      <c r="C5463" s="51" t="s">
        <v>396</v>
      </c>
      <c r="D5463" s="51" t="str">
        <f t="shared" si="85"/>
        <v>PCPINepal</v>
      </c>
      <c r="E5463" s="51" t="s">
        <v>301</v>
      </c>
      <c r="F5463" s="51" t="s">
        <v>397</v>
      </c>
      <c r="G5463" s="51" t="s">
        <v>398</v>
      </c>
      <c r="H5463" s="51" t="s">
        <v>360</v>
      </c>
      <c r="I5463" s="51"/>
      <c r="J5463" s="51" t="s">
        <v>1420</v>
      </c>
      <c r="K5463" s="51">
        <v>77.858999999999995</v>
      </c>
      <c r="L5463" s="51">
        <v>85.546000000000006</v>
      </c>
      <c r="M5463" s="51">
        <v>93.278000000000006</v>
      </c>
      <c r="N5463" s="51">
        <v>100.006</v>
      </c>
      <c r="O5463" s="51">
        <v>109.938</v>
      </c>
      <c r="P5463" s="51">
        <v>114.83499999999999</v>
      </c>
      <c r="Q5463" s="51">
        <v>119.59699999999999</v>
      </c>
      <c r="R5463" s="51">
        <v>125.145</v>
      </c>
      <c r="S5463" s="51">
        <v>132.84100000000001</v>
      </c>
      <c r="T5463" s="51">
        <v>138.423</v>
      </c>
      <c r="U5463" s="51">
        <v>2020</v>
      </c>
    </row>
    <row r="5464" spans="1:21" ht="15.5">
      <c r="A5464" s="51">
        <v>558</v>
      </c>
      <c r="B5464" s="51" t="s">
        <v>1418</v>
      </c>
      <c r="C5464" s="51" t="s">
        <v>400</v>
      </c>
      <c r="D5464" s="51" t="str">
        <f t="shared" si="85"/>
        <v>PCPIPCHNepal</v>
      </c>
      <c r="E5464" s="51" t="s">
        <v>301</v>
      </c>
      <c r="F5464" s="51" t="s">
        <v>397</v>
      </c>
      <c r="G5464" s="51" t="s">
        <v>401</v>
      </c>
      <c r="H5464" s="51" t="s">
        <v>347</v>
      </c>
      <c r="I5464" s="51"/>
      <c r="J5464" s="51" t="s">
        <v>402</v>
      </c>
      <c r="K5464" s="51">
        <v>8.3049999999999997</v>
      </c>
      <c r="L5464" s="51">
        <v>9.8729999999999993</v>
      </c>
      <c r="M5464" s="51">
        <v>9.0389999999999997</v>
      </c>
      <c r="N5464" s="51">
        <v>7.2119999999999997</v>
      </c>
      <c r="O5464" s="51">
        <v>9.9320000000000004</v>
      </c>
      <c r="P5464" s="51">
        <v>4.4539999999999997</v>
      </c>
      <c r="Q5464" s="51">
        <v>4.1470000000000002</v>
      </c>
      <c r="R5464" s="51">
        <v>4.6390000000000002</v>
      </c>
      <c r="S5464" s="51">
        <v>6.15</v>
      </c>
      <c r="T5464" s="51">
        <v>4.202</v>
      </c>
      <c r="U5464" s="51">
        <v>2020</v>
      </c>
    </row>
    <row r="5465" spans="1:21" ht="15.5">
      <c r="A5465" s="51">
        <v>558</v>
      </c>
      <c r="B5465" s="51" t="s">
        <v>1418</v>
      </c>
      <c r="C5465" s="51" t="s">
        <v>403</v>
      </c>
      <c r="D5465" s="51" t="str">
        <f t="shared" si="85"/>
        <v>PCPIENepal</v>
      </c>
      <c r="E5465" s="51" t="s">
        <v>301</v>
      </c>
      <c r="F5465" s="51" t="s">
        <v>404</v>
      </c>
      <c r="G5465" s="51" t="s">
        <v>405</v>
      </c>
      <c r="H5465" s="51" t="s">
        <v>360</v>
      </c>
      <c r="I5465" s="51"/>
      <c r="J5465" s="51" t="s">
        <v>1420</v>
      </c>
      <c r="K5465" s="51">
        <v>81.582999999999998</v>
      </c>
      <c r="L5465" s="51">
        <v>87.905000000000001</v>
      </c>
      <c r="M5465" s="51">
        <v>95.010999999999996</v>
      </c>
      <c r="N5465" s="51">
        <v>102.21</v>
      </c>
      <c r="O5465" s="51">
        <v>112.88</v>
      </c>
      <c r="P5465" s="51">
        <v>115.94</v>
      </c>
      <c r="Q5465" s="51">
        <v>121.25</v>
      </c>
      <c r="R5465" s="51">
        <v>128.55000000000001</v>
      </c>
      <c r="S5465" s="51">
        <v>134.69</v>
      </c>
      <c r="T5465" s="51">
        <v>142.21600000000001</v>
      </c>
      <c r="U5465" s="51">
        <v>2020</v>
      </c>
    </row>
    <row r="5466" spans="1:21" ht="15.5">
      <c r="A5466" s="51">
        <v>558</v>
      </c>
      <c r="B5466" s="51" t="s">
        <v>1418</v>
      </c>
      <c r="C5466" s="51" t="s">
        <v>406</v>
      </c>
      <c r="D5466" s="51" t="str">
        <f t="shared" si="85"/>
        <v>PCPIEPCHNepal</v>
      </c>
      <c r="E5466" s="51" t="s">
        <v>301</v>
      </c>
      <c r="F5466" s="51" t="s">
        <v>404</v>
      </c>
      <c r="G5466" s="51" t="s">
        <v>407</v>
      </c>
      <c r="H5466" s="51" t="s">
        <v>347</v>
      </c>
      <c r="I5466" s="51"/>
      <c r="J5466" s="51" t="s">
        <v>408</v>
      </c>
      <c r="K5466" s="51">
        <v>11.475</v>
      </c>
      <c r="L5466" s="51">
        <v>7.7489999999999997</v>
      </c>
      <c r="M5466" s="51">
        <v>8.0839999999999996</v>
      </c>
      <c r="N5466" s="51">
        <v>7.5759999999999996</v>
      </c>
      <c r="O5466" s="51">
        <v>10.439</v>
      </c>
      <c r="P5466" s="51">
        <v>2.7109999999999999</v>
      </c>
      <c r="Q5466" s="51">
        <v>4.58</v>
      </c>
      <c r="R5466" s="51">
        <v>6.0209999999999999</v>
      </c>
      <c r="S5466" s="51">
        <v>4.7759999999999998</v>
      </c>
      <c r="T5466" s="51">
        <v>5.5880000000000001</v>
      </c>
      <c r="U5466" s="51">
        <v>2020</v>
      </c>
    </row>
    <row r="5467" spans="1:21" ht="15.5">
      <c r="A5467" s="51">
        <v>558</v>
      </c>
      <c r="B5467" s="51" t="s">
        <v>1418</v>
      </c>
      <c r="C5467" s="51" t="s">
        <v>409</v>
      </c>
      <c r="D5467" s="51" t="str">
        <f t="shared" si="85"/>
        <v>FLIBOR6Nepal</v>
      </c>
      <c r="E5467" s="51" t="s">
        <v>301</v>
      </c>
      <c r="F5467" s="51" t="s">
        <v>410</v>
      </c>
      <c r="G5467" s="51"/>
      <c r="H5467" s="51" t="s">
        <v>384</v>
      </c>
      <c r="I5467" s="51"/>
      <c r="J5467" s="51"/>
      <c r="K5467" s="51"/>
      <c r="L5467" s="51"/>
      <c r="M5467" s="51"/>
      <c r="N5467" s="51"/>
      <c r="O5467" s="51"/>
      <c r="P5467" s="51"/>
      <c r="Q5467" s="51"/>
      <c r="R5467" s="51"/>
      <c r="S5467" s="51"/>
      <c r="T5467" s="51"/>
      <c r="U5467" s="51"/>
    </row>
    <row r="5468" spans="1:21" ht="15.5">
      <c r="A5468" s="51">
        <v>558</v>
      </c>
      <c r="B5468" s="51" t="s">
        <v>1418</v>
      </c>
      <c r="C5468" s="51" t="s">
        <v>411</v>
      </c>
      <c r="D5468" s="51" t="str">
        <f t="shared" si="85"/>
        <v>TM_RPCHNepal</v>
      </c>
      <c r="E5468" s="51" t="s">
        <v>301</v>
      </c>
      <c r="F5468" s="51" t="s">
        <v>412</v>
      </c>
      <c r="G5468" s="51" t="s">
        <v>413</v>
      </c>
      <c r="H5468" s="51" t="s">
        <v>347</v>
      </c>
      <c r="I5468" s="51"/>
      <c r="J5468" s="51"/>
      <c r="K5468" s="51"/>
      <c r="L5468" s="51"/>
      <c r="M5468" s="51"/>
      <c r="N5468" s="51"/>
      <c r="O5468" s="51"/>
      <c r="P5468" s="51"/>
      <c r="Q5468" s="51"/>
      <c r="R5468" s="51"/>
      <c r="S5468" s="51"/>
      <c r="T5468" s="51"/>
      <c r="U5468" s="51"/>
    </row>
    <row r="5469" spans="1:21" ht="15.5">
      <c r="A5469" s="51">
        <v>558</v>
      </c>
      <c r="B5469" s="51" t="s">
        <v>1418</v>
      </c>
      <c r="C5469" s="51" t="s">
        <v>415</v>
      </c>
      <c r="D5469" s="51" t="str">
        <f t="shared" si="85"/>
        <v>TMG_RPCHNepal</v>
      </c>
      <c r="E5469" s="51" t="s">
        <v>301</v>
      </c>
      <c r="F5469" s="51" t="s">
        <v>416</v>
      </c>
      <c r="G5469" s="51" t="s">
        <v>417</v>
      </c>
      <c r="H5469" s="51" t="s">
        <v>347</v>
      </c>
      <c r="I5469" s="51"/>
      <c r="J5469" s="51"/>
      <c r="K5469" s="51"/>
      <c r="L5469" s="51"/>
      <c r="M5469" s="51"/>
      <c r="N5469" s="51"/>
      <c r="O5469" s="51"/>
      <c r="P5469" s="51"/>
      <c r="Q5469" s="51"/>
      <c r="R5469" s="51"/>
      <c r="S5469" s="51"/>
      <c r="T5469" s="51"/>
      <c r="U5469" s="51"/>
    </row>
    <row r="5470" spans="1:21" ht="15.5">
      <c r="A5470" s="51">
        <v>558</v>
      </c>
      <c r="B5470" s="51" t="s">
        <v>1418</v>
      </c>
      <c r="C5470" s="51" t="s">
        <v>418</v>
      </c>
      <c r="D5470" s="51" t="str">
        <f t="shared" si="85"/>
        <v>TX_RPCHNepal</v>
      </c>
      <c r="E5470" s="51" t="s">
        <v>301</v>
      </c>
      <c r="F5470" s="51" t="s">
        <v>419</v>
      </c>
      <c r="G5470" s="51" t="s">
        <v>420</v>
      </c>
      <c r="H5470" s="51" t="s">
        <v>347</v>
      </c>
      <c r="I5470" s="51"/>
      <c r="J5470" s="51"/>
      <c r="K5470" s="51"/>
      <c r="L5470" s="51"/>
      <c r="M5470" s="51"/>
      <c r="N5470" s="51"/>
      <c r="O5470" s="51"/>
      <c r="P5470" s="51"/>
      <c r="Q5470" s="51"/>
      <c r="R5470" s="51"/>
      <c r="S5470" s="51"/>
      <c r="T5470" s="51"/>
      <c r="U5470" s="51"/>
    </row>
    <row r="5471" spans="1:21" ht="15.5">
      <c r="A5471" s="51">
        <v>558</v>
      </c>
      <c r="B5471" s="51" t="s">
        <v>1418</v>
      </c>
      <c r="C5471" s="51" t="s">
        <v>421</v>
      </c>
      <c r="D5471" s="51" t="str">
        <f t="shared" si="85"/>
        <v>TXG_RPCHNepal</v>
      </c>
      <c r="E5471" s="51" t="s">
        <v>301</v>
      </c>
      <c r="F5471" s="51" t="s">
        <v>422</v>
      </c>
      <c r="G5471" s="51" t="s">
        <v>423</v>
      </c>
      <c r="H5471" s="51" t="s">
        <v>347</v>
      </c>
      <c r="I5471" s="51"/>
      <c r="J5471" s="51"/>
      <c r="K5471" s="51"/>
      <c r="L5471" s="51"/>
      <c r="M5471" s="51"/>
      <c r="N5471" s="51"/>
      <c r="O5471" s="51"/>
      <c r="P5471" s="51"/>
      <c r="Q5471" s="51"/>
      <c r="R5471" s="51"/>
      <c r="S5471" s="51"/>
      <c r="T5471" s="51"/>
      <c r="U5471" s="51"/>
    </row>
    <row r="5472" spans="1:21" ht="15.5">
      <c r="A5472" s="51">
        <v>558</v>
      </c>
      <c r="B5472" s="51" t="s">
        <v>1418</v>
      </c>
      <c r="C5472" s="51" t="s">
        <v>424</v>
      </c>
      <c r="D5472" s="51" t="str">
        <f t="shared" si="85"/>
        <v>LURNepal</v>
      </c>
      <c r="E5472" s="51" t="s">
        <v>301</v>
      </c>
      <c r="F5472" s="51" t="s">
        <v>425</v>
      </c>
      <c r="G5472" s="51" t="s">
        <v>426</v>
      </c>
      <c r="H5472" s="51" t="s">
        <v>427</v>
      </c>
      <c r="I5472" s="51"/>
      <c r="J5472" s="51"/>
      <c r="K5472" s="51"/>
      <c r="L5472" s="51"/>
      <c r="M5472" s="51"/>
      <c r="N5472" s="51"/>
      <c r="O5472" s="51"/>
      <c r="P5472" s="51"/>
      <c r="Q5472" s="51"/>
      <c r="R5472" s="51"/>
      <c r="S5472" s="51"/>
      <c r="T5472" s="51"/>
      <c r="U5472" s="51"/>
    </row>
    <row r="5473" spans="1:21" ht="15.5">
      <c r="A5473" s="51">
        <v>558</v>
      </c>
      <c r="B5473" s="51" t="s">
        <v>1418</v>
      </c>
      <c r="C5473" s="51" t="s">
        <v>428</v>
      </c>
      <c r="D5473" s="51" t="str">
        <f t="shared" si="85"/>
        <v>LENepal</v>
      </c>
      <c r="E5473" s="51" t="s">
        <v>301</v>
      </c>
      <c r="F5473" s="51" t="s">
        <v>429</v>
      </c>
      <c r="G5473" s="51" t="s">
        <v>430</v>
      </c>
      <c r="H5473" s="51" t="s">
        <v>431</v>
      </c>
      <c r="I5473" s="51" t="s">
        <v>432</v>
      </c>
      <c r="J5473" s="51"/>
      <c r="K5473" s="51"/>
      <c r="L5473" s="51"/>
      <c r="M5473" s="51"/>
      <c r="N5473" s="51"/>
      <c r="O5473" s="51"/>
      <c r="P5473" s="51"/>
      <c r="Q5473" s="51"/>
      <c r="R5473" s="51"/>
      <c r="S5473" s="51"/>
      <c r="T5473" s="51"/>
      <c r="U5473" s="51"/>
    </row>
    <row r="5474" spans="1:21" ht="15.5">
      <c r="A5474" s="51">
        <v>558</v>
      </c>
      <c r="B5474" s="51" t="s">
        <v>1418</v>
      </c>
      <c r="C5474" s="51" t="s">
        <v>433</v>
      </c>
      <c r="D5474" s="51" t="str">
        <f t="shared" si="85"/>
        <v>LPNepal</v>
      </c>
      <c r="E5474" s="51" t="s">
        <v>301</v>
      </c>
      <c r="F5474" s="51" t="s">
        <v>434</v>
      </c>
      <c r="G5474" s="51" t="s">
        <v>435</v>
      </c>
      <c r="H5474" s="51" t="s">
        <v>431</v>
      </c>
      <c r="I5474" s="51" t="s">
        <v>432</v>
      </c>
      <c r="J5474" s="51" t="s">
        <v>1421</v>
      </c>
      <c r="K5474" s="51">
        <v>26.99</v>
      </c>
      <c r="L5474" s="51">
        <v>26.917999999999999</v>
      </c>
      <c r="M5474" s="51">
        <v>26.907</v>
      </c>
      <c r="N5474" s="51">
        <v>27.015000000000001</v>
      </c>
      <c r="O5474" s="51">
        <v>27.260999999999999</v>
      </c>
      <c r="P5474" s="51">
        <v>27.626999999999999</v>
      </c>
      <c r="Q5474" s="51">
        <v>28.088000000000001</v>
      </c>
      <c r="R5474" s="51">
        <v>28.454999999999998</v>
      </c>
      <c r="S5474" s="51">
        <v>28.827000000000002</v>
      </c>
      <c r="T5474" s="51">
        <v>29.204000000000001</v>
      </c>
      <c r="U5474" s="51">
        <v>2018</v>
      </c>
    </row>
    <row r="5475" spans="1:21" ht="15.5">
      <c r="A5475" s="51">
        <v>558</v>
      </c>
      <c r="B5475" s="51" t="s">
        <v>1418</v>
      </c>
      <c r="C5475" s="51" t="s">
        <v>437</v>
      </c>
      <c r="D5475" s="51" t="str">
        <f t="shared" si="85"/>
        <v>GGRNepal</v>
      </c>
      <c r="E5475" s="51" t="s">
        <v>301</v>
      </c>
      <c r="F5475" s="51" t="s">
        <v>438</v>
      </c>
      <c r="G5475" s="51" t="s">
        <v>439</v>
      </c>
      <c r="H5475" s="51" t="s">
        <v>342</v>
      </c>
      <c r="I5475" s="51" t="s">
        <v>343</v>
      </c>
      <c r="J5475" s="51" t="s">
        <v>1422</v>
      </c>
      <c r="K5475" s="51">
        <v>274.351</v>
      </c>
      <c r="L5475" s="51">
        <v>332.73500000000001</v>
      </c>
      <c r="M5475" s="51">
        <v>400.30399999999997</v>
      </c>
      <c r="N5475" s="51">
        <v>442.24099999999999</v>
      </c>
      <c r="O5475" s="51">
        <v>525.01</v>
      </c>
      <c r="P5475" s="51">
        <v>644.53</v>
      </c>
      <c r="Q5475" s="51">
        <v>766.03599999999994</v>
      </c>
      <c r="R5475" s="51">
        <v>862.56100000000004</v>
      </c>
      <c r="S5475" s="51">
        <v>864.57</v>
      </c>
      <c r="T5475" s="51">
        <v>897.43100000000004</v>
      </c>
      <c r="U5475" s="51">
        <v>2020</v>
      </c>
    </row>
    <row r="5476" spans="1:21" ht="15.5">
      <c r="A5476" s="51">
        <v>558</v>
      </c>
      <c r="B5476" s="51" t="s">
        <v>1418</v>
      </c>
      <c r="C5476" s="51" t="s">
        <v>441</v>
      </c>
      <c r="D5476" s="51" t="str">
        <f t="shared" si="85"/>
        <v>GGR_NGDPNepal</v>
      </c>
      <c r="E5476" s="51" t="s">
        <v>301</v>
      </c>
      <c r="F5476" s="51" t="s">
        <v>438</v>
      </c>
      <c r="G5476" s="51" t="s">
        <v>439</v>
      </c>
      <c r="H5476" s="51" t="s">
        <v>392</v>
      </c>
      <c r="I5476" s="51"/>
      <c r="J5476" s="51" t="s">
        <v>442</v>
      </c>
      <c r="K5476" s="51">
        <v>15.602</v>
      </c>
      <c r="L5476" s="51">
        <v>17.07</v>
      </c>
      <c r="M5476" s="51">
        <v>17.931000000000001</v>
      </c>
      <c r="N5476" s="51">
        <v>18.247</v>
      </c>
      <c r="O5476" s="51">
        <v>20.129000000000001</v>
      </c>
      <c r="P5476" s="51">
        <v>20.946000000000002</v>
      </c>
      <c r="Q5476" s="51">
        <v>22.166</v>
      </c>
      <c r="R5476" s="51">
        <v>22.352</v>
      </c>
      <c r="S5476" s="51">
        <v>21.922999999999998</v>
      </c>
      <c r="T5476" s="51">
        <v>21.225999999999999</v>
      </c>
      <c r="U5476" s="51">
        <v>2020</v>
      </c>
    </row>
    <row r="5477" spans="1:21" ht="15.5">
      <c r="A5477" s="51">
        <v>558</v>
      </c>
      <c r="B5477" s="51" t="s">
        <v>1418</v>
      </c>
      <c r="C5477" s="51" t="s">
        <v>443</v>
      </c>
      <c r="D5477" s="51" t="str">
        <f t="shared" si="85"/>
        <v>GGXNepal</v>
      </c>
      <c r="E5477" s="51" t="s">
        <v>301</v>
      </c>
      <c r="F5477" s="51" t="s">
        <v>444</v>
      </c>
      <c r="G5477" s="51" t="s">
        <v>445</v>
      </c>
      <c r="H5477" s="51" t="s">
        <v>342</v>
      </c>
      <c r="I5477" s="51" t="s">
        <v>343</v>
      </c>
      <c r="J5477" s="51" t="s">
        <v>1422</v>
      </c>
      <c r="K5477" s="51">
        <v>294.851</v>
      </c>
      <c r="L5477" s="51">
        <v>302.05399999999997</v>
      </c>
      <c r="M5477" s="51">
        <v>370.226</v>
      </c>
      <c r="N5477" s="51">
        <v>428.25099999999998</v>
      </c>
      <c r="O5477" s="51">
        <v>494.54899999999998</v>
      </c>
      <c r="P5477" s="51">
        <v>727.27599999999995</v>
      </c>
      <c r="Q5477" s="51">
        <v>967.63400000000001</v>
      </c>
      <c r="R5477" s="51">
        <v>1055.01</v>
      </c>
      <c r="S5477" s="51">
        <v>1066.03</v>
      </c>
      <c r="T5477" s="51">
        <v>1278.3699999999999</v>
      </c>
      <c r="U5477" s="51">
        <v>2020</v>
      </c>
    </row>
    <row r="5478" spans="1:21" ht="15.5">
      <c r="A5478" s="51">
        <v>558</v>
      </c>
      <c r="B5478" s="51" t="s">
        <v>1418</v>
      </c>
      <c r="C5478" s="51" t="s">
        <v>446</v>
      </c>
      <c r="D5478" s="51" t="str">
        <f t="shared" si="85"/>
        <v>GGX_NGDPNepal</v>
      </c>
      <c r="E5478" s="51" t="s">
        <v>301</v>
      </c>
      <c r="F5478" s="51" t="s">
        <v>444</v>
      </c>
      <c r="G5478" s="51" t="s">
        <v>445</v>
      </c>
      <c r="H5478" s="51" t="s">
        <v>392</v>
      </c>
      <c r="I5478" s="51"/>
      <c r="J5478" s="51" t="s">
        <v>447</v>
      </c>
      <c r="K5478" s="51">
        <v>16.768000000000001</v>
      </c>
      <c r="L5478" s="51">
        <v>15.496</v>
      </c>
      <c r="M5478" s="51">
        <v>16.582999999999998</v>
      </c>
      <c r="N5478" s="51">
        <v>17.670000000000002</v>
      </c>
      <c r="O5478" s="51">
        <v>18.960999999999999</v>
      </c>
      <c r="P5478" s="51">
        <v>23.635000000000002</v>
      </c>
      <c r="Q5478" s="51">
        <v>27.998999999999999</v>
      </c>
      <c r="R5478" s="51">
        <v>27.338999999999999</v>
      </c>
      <c r="S5478" s="51">
        <v>27.030999999999999</v>
      </c>
      <c r="T5478" s="51">
        <v>30.236000000000001</v>
      </c>
      <c r="U5478" s="51">
        <v>2020</v>
      </c>
    </row>
    <row r="5479" spans="1:21" ht="15.5">
      <c r="A5479" s="51">
        <v>558</v>
      </c>
      <c r="B5479" s="51" t="s">
        <v>1418</v>
      </c>
      <c r="C5479" s="51" t="s">
        <v>448</v>
      </c>
      <c r="D5479" s="51" t="str">
        <f t="shared" si="85"/>
        <v>GGXCNLNepal</v>
      </c>
      <c r="E5479" s="51" t="s">
        <v>301</v>
      </c>
      <c r="F5479" s="51" t="s">
        <v>449</v>
      </c>
      <c r="G5479" s="51" t="s">
        <v>450</v>
      </c>
      <c r="H5479" s="51" t="s">
        <v>342</v>
      </c>
      <c r="I5479" s="51" t="s">
        <v>343</v>
      </c>
      <c r="J5479" s="51" t="s">
        <v>1422</v>
      </c>
      <c r="K5479" s="51">
        <v>-20.5</v>
      </c>
      <c r="L5479" s="51">
        <v>30.681000000000001</v>
      </c>
      <c r="M5479" s="51">
        <v>30.077000000000002</v>
      </c>
      <c r="N5479" s="51">
        <v>13.99</v>
      </c>
      <c r="O5479" s="51">
        <v>30.462</v>
      </c>
      <c r="P5479" s="51">
        <v>-82.745999999999995</v>
      </c>
      <c r="Q5479" s="51">
        <v>-201.59800000000001</v>
      </c>
      <c r="R5479" s="51">
        <v>-192.44900000000001</v>
      </c>
      <c r="S5479" s="51">
        <v>-201.45699999999999</v>
      </c>
      <c r="T5479" s="51">
        <v>-380.93900000000002</v>
      </c>
      <c r="U5479" s="51">
        <v>2020</v>
      </c>
    </row>
    <row r="5480" spans="1:21" ht="15.5">
      <c r="A5480" s="51">
        <v>558</v>
      </c>
      <c r="B5480" s="51" t="s">
        <v>1418</v>
      </c>
      <c r="C5480" s="51" t="s">
        <v>451</v>
      </c>
      <c r="D5480" s="51" t="str">
        <f t="shared" si="85"/>
        <v>GGXCNL_NGDPNepal</v>
      </c>
      <c r="E5480" s="51" t="s">
        <v>301</v>
      </c>
      <c r="F5480" s="51" t="s">
        <v>449</v>
      </c>
      <c r="G5480" s="51" t="s">
        <v>450</v>
      </c>
      <c r="H5480" s="51" t="s">
        <v>392</v>
      </c>
      <c r="I5480" s="51"/>
      <c r="J5480" s="51" t="s">
        <v>452</v>
      </c>
      <c r="K5480" s="51">
        <v>-1.1659999999999999</v>
      </c>
      <c r="L5480" s="51">
        <v>1.5740000000000001</v>
      </c>
      <c r="M5480" s="51">
        <v>1.347</v>
      </c>
      <c r="N5480" s="51">
        <v>0.57699999999999996</v>
      </c>
      <c r="O5480" s="51">
        <v>1.1679999999999999</v>
      </c>
      <c r="P5480" s="51">
        <v>-2.6890000000000001</v>
      </c>
      <c r="Q5480" s="51">
        <v>-5.8330000000000002</v>
      </c>
      <c r="R5480" s="51">
        <v>-4.9870000000000001</v>
      </c>
      <c r="S5480" s="51">
        <v>-5.1079999999999997</v>
      </c>
      <c r="T5480" s="51">
        <v>-9.01</v>
      </c>
      <c r="U5480" s="51">
        <v>2020</v>
      </c>
    </row>
    <row r="5481" spans="1:21" ht="15.5">
      <c r="A5481" s="51">
        <v>558</v>
      </c>
      <c r="B5481" s="51" t="s">
        <v>1418</v>
      </c>
      <c r="C5481" s="51" t="s">
        <v>453</v>
      </c>
      <c r="D5481" s="51" t="str">
        <f t="shared" si="85"/>
        <v>GGSBNepal</v>
      </c>
      <c r="E5481" s="51" t="s">
        <v>301</v>
      </c>
      <c r="F5481" s="51" t="s">
        <v>454</v>
      </c>
      <c r="G5481" s="51" t="s">
        <v>455</v>
      </c>
      <c r="H5481" s="51" t="s">
        <v>342</v>
      </c>
      <c r="I5481" s="51" t="s">
        <v>343</v>
      </c>
      <c r="J5481" s="51"/>
      <c r="K5481" s="51"/>
      <c r="L5481" s="51"/>
      <c r="M5481" s="51"/>
      <c r="N5481" s="51"/>
      <c r="O5481" s="51"/>
      <c r="P5481" s="51"/>
      <c r="Q5481" s="51"/>
      <c r="R5481" s="51"/>
      <c r="S5481" s="51"/>
      <c r="T5481" s="51"/>
      <c r="U5481" s="51"/>
    </row>
    <row r="5482" spans="1:21" ht="15.5">
      <c r="A5482" s="51">
        <v>558</v>
      </c>
      <c r="B5482" s="51" t="s">
        <v>1418</v>
      </c>
      <c r="C5482" s="51" t="s">
        <v>456</v>
      </c>
      <c r="D5482" s="51" t="str">
        <f t="shared" si="85"/>
        <v>GGSB_NPGDPNepal</v>
      </c>
      <c r="E5482" s="51" t="s">
        <v>301</v>
      </c>
      <c r="F5482" s="51" t="s">
        <v>454</v>
      </c>
      <c r="G5482" s="51" t="s">
        <v>455</v>
      </c>
      <c r="H5482" s="51" t="s">
        <v>380</v>
      </c>
      <c r="I5482" s="51"/>
      <c r="J5482" s="51"/>
      <c r="K5482" s="51"/>
      <c r="L5482" s="51"/>
      <c r="M5482" s="51"/>
      <c r="N5482" s="51"/>
      <c r="O5482" s="51"/>
      <c r="P5482" s="51"/>
      <c r="Q5482" s="51"/>
      <c r="R5482" s="51"/>
      <c r="S5482" s="51"/>
      <c r="T5482" s="51"/>
      <c r="U5482" s="51"/>
    </row>
    <row r="5483" spans="1:21" ht="15.5">
      <c r="A5483" s="51">
        <v>558</v>
      </c>
      <c r="B5483" s="51" t="s">
        <v>1418</v>
      </c>
      <c r="C5483" s="51" t="s">
        <v>457</v>
      </c>
      <c r="D5483" s="51" t="str">
        <f t="shared" si="85"/>
        <v>GGXONLBNepal</v>
      </c>
      <c r="E5483" s="51" t="s">
        <v>301</v>
      </c>
      <c r="F5483" s="51" t="s">
        <v>458</v>
      </c>
      <c r="G5483" s="51" t="s">
        <v>459</v>
      </c>
      <c r="H5483" s="51" t="s">
        <v>342</v>
      </c>
      <c r="I5483" s="51" t="s">
        <v>343</v>
      </c>
      <c r="J5483" s="51" t="s">
        <v>1422</v>
      </c>
      <c r="K5483" s="51">
        <v>-7.09</v>
      </c>
      <c r="L5483" s="51">
        <v>43.686999999999998</v>
      </c>
      <c r="M5483" s="51">
        <v>41.277999999999999</v>
      </c>
      <c r="N5483" s="51">
        <v>22.346</v>
      </c>
      <c r="O5483" s="51">
        <v>38.156999999999996</v>
      </c>
      <c r="P5483" s="51">
        <v>-73.876000000000005</v>
      </c>
      <c r="Q5483" s="51">
        <v>-186.64500000000001</v>
      </c>
      <c r="R5483" s="51">
        <v>-173.18100000000001</v>
      </c>
      <c r="S5483" s="51">
        <v>-176.874</v>
      </c>
      <c r="T5483" s="51">
        <v>-349.87900000000002</v>
      </c>
      <c r="U5483" s="51">
        <v>2020</v>
      </c>
    </row>
    <row r="5484" spans="1:21" ht="15.5">
      <c r="A5484" s="51">
        <v>558</v>
      </c>
      <c r="B5484" s="51" t="s">
        <v>1418</v>
      </c>
      <c r="C5484" s="51" t="s">
        <v>460</v>
      </c>
      <c r="D5484" s="51" t="str">
        <f t="shared" si="85"/>
        <v>GGXONLB_NGDPNepal</v>
      </c>
      <c r="E5484" s="51" t="s">
        <v>301</v>
      </c>
      <c r="F5484" s="51" t="s">
        <v>458</v>
      </c>
      <c r="G5484" s="51" t="s">
        <v>459</v>
      </c>
      <c r="H5484" s="51" t="s">
        <v>392</v>
      </c>
      <c r="I5484" s="51"/>
      <c r="J5484" s="51" t="s">
        <v>461</v>
      </c>
      <c r="K5484" s="51">
        <v>-0.40300000000000002</v>
      </c>
      <c r="L5484" s="51">
        <v>2.2410000000000001</v>
      </c>
      <c r="M5484" s="51">
        <v>1.849</v>
      </c>
      <c r="N5484" s="51">
        <v>0.92200000000000004</v>
      </c>
      <c r="O5484" s="51">
        <v>1.4630000000000001</v>
      </c>
      <c r="P5484" s="51">
        <v>-2.4009999999999998</v>
      </c>
      <c r="Q5484" s="51">
        <v>-5.4009999999999998</v>
      </c>
      <c r="R5484" s="51">
        <v>-4.4880000000000004</v>
      </c>
      <c r="S5484" s="51">
        <v>-4.4850000000000003</v>
      </c>
      <c r="T5484" s="51">
        <v>-8.2750000000000004</v>
      </c>
      <c r="U5484" s="51">
        <v>2020</v>
      </c>
    </row>
    <row r="5485" spans="1:21" ht="15.5">
      <c r="A5485" s="51">
        <v>558</v>
      </c>
      <c r="B5485" s="51" t="s">
        <v>1418</v>
      </c>
      <c r="C5485" s="51" t="s">
        <v>462</v>
      </c>
      <c r="D5485" s="51" t="str">
        <f t="shared" si="85"/>
        <v>GGXWDNNepal</v>
      </c>
      <c r="E5485" s="51" t="s">
        <v>301</v>
      </c>
      <c r="F5485" s="51" t="s">
        <v>463</v>
      </c>
      <c r="G5485" s="51" t="s">
        <v>464</v>
      </c>
      <c r="H5485" s="51" t="s">
        <v>342</v>
      </c>
      <c r="I5485" s="51" t="s">
        <v>343</v>
      </c>
      <c r="J5485" s="51"/>
      <c r="K5485" s="51"/>
      <c r="L5485" s="51"/>
      <c r="M5485" s="51"/>
      <c r="N5485" s="51"/>
      <c r="O5485" s="51"/>
      <c r="P5485" s="51"/>
      <c r="Q5485" s="51"/>
      <c r="R5485" s="51"/>
      <c r="S5485" s="51"/>
      <c r="T5485" s="51"/>
      <c r="U5485" s="51"/>
    </row>
    <row r="5486" spans="1:21" ht="15.5">
      <c r="A5486" s="51">
        <v>558</v>
      </c>
      <c r="B5486" s="51" t="s">
        <v>1418</v>
      </c>
      <c r="C5486" s="51" t="s">
        <v>465</v>
      </c>
      <c r="D5486" s="51" t="str">
        <f t="shared" si="85"/>
        <v>GGXWDN_NGDPNepal</v>
      </c>
      <c r="E5486" s="51" t="s">
        <v>301</v>
      </c>
      <c r="F5486" s="51" t="s">
        <v>463</v>
      </c>
      <c r="G5486" s="51" t="s">
        <v>464</v>
      </c>
      <c r="H5486" s="51" t="s">
        <v>392</v>
      </c>
      <c r="I5486" s="51"/>
      <c r="J5486" s="51"/>
      <c r="K5486" s="51"/>
      <c r="L5486" s="51"/>
      <c r="M5486" s="51"/>
      <c r="N5486" s="51"/>
      <c r="O5486" s="51"/>
      <c r="P5486" s="51"/>
      <c r="Q5486" s="51"/>
      <c r="R5486" s="51"/>
      <c r="S5486" s="51"/>
      <c r="T5486" s="51"/>
      <c r="U5486" s="51"/>
    </row>
    <row r="5487" spans="1:21" ht="15.5">
      <c r="A5487" s="51">
        <v>558</v>
      </c>
      <c r="B5487" s="51" t="s">
        <v>1418</v>
      </c>
      <c r="C5487" s="51" t="s">
        <v>466</v>
      </c>
      <c r="D5487" s="51" t="str">
        <f t="shared" si="85"/>
        <v>GGXWDGNepal</v>
      </c>
      <c r="E5487" s="51" t="s">
        <v>301</v>
      </c>
      <c r="F5487" s="51" t="s">
        <v>467</v>
      </c>
      <c r="G5487" s="51" t="s">
        <v>468</v>
      </c>
      <c r="H5487" s="51" t="s">
        <v>342</v>
      </c>
      <c r="I5487" s="51" t="s">
        <v>343</v>
      </c>
      <c r="J5487" s="51" t="s">
        <v>1422</v>
      </c>
      <c r="K5487" s="51">
        <v>606.90099999999995</v>
      </c>
      <c r="L5487" s="51">
        <v>621.80200000000002</v>
      </c>
      <c r="M5487" s="51">
        <v>615.08399999999995</v>
      </c>
      <c r="N5487" s="51">
        <v>623.61300000000006</v>
      </c>
      <c r="O5487" s="51">
        <v>650.93399999999997</v>
      </c>
      <c r="P5487" s="51">
        <v>768.95100000000002</v>
      </c>
      <c r="Q5487" s="51">
        <v>1039.58</v>
      </c>
      <c r="R5487" s="51">
        <v>1278.6199999999999</v>
      </c>
      <c r="S5487" s="51">
        <v>1629.07</v>
      </c>
      <c r="T5487" s="51">
        <v>2098.59</v>
      </c>
      <c r="U5487" s="51">
        <v>2020</v>
      </c>
    </row>
    <row r="5488" spans="1:21" ht="15.5">
      <c r="A5488" s="51">
        <v>558</v>
      </c>
      <c r="B5488" s="51" t="s">
        <v>1418</v>
      </c>
      <c r="C5488" s="51" t="s">
        <v>469</v>
      </c>
      <c r="D5488" s="51" t="str">
        <f t="shared" si="85"/>
        <v>GGXWDG_NGDPNepal</v>
      </c>
      <c r="E5488" s="51" t="s">
        <v>301</v>
      </c>
      <c r="F5488" s="51" t="s">
        <v>467</v>
      </c>
      <c r="G5488" s="51" t="s">
        <v>468</v>
      </c>
      <c r="H5488" s="51" t="s">
        <v>392</v>
      </c>
      <c r="I5488" s="51"/>
      <c r="J5488" s="51" t="s">
        <v>470</v>
      </c>
      <c r="K5488" s="51">
        <v>34.515000000000001</v>
      </c>
      <c r="L5488" s="51">
        <v>31.899000000000001</v>
      </c>
      <c r="M5488" s="51">
        <v>27.550999999999998</v>
      </c>
      <c r="N5488" s="51">
        <v>25.73</v>
      </c>
      <c r="O5488" s="51">
        <v>24.957000000000001</v>
      </c>
      <c r="P5488" s="51">
        <v>24.989000000000001</v>
      </c>
      <c r="Q5488" s="51">
        <v>30.081</v>
      </c>
      <c r="R5488" s="51">
        <v>33.133000000000003</v>
      </c>
      <c r="S5488" s="51">
        <v>41.308999999999997</v>
      </c>
      <c r="T5488" s="51">
        <v>49.634999999999998</v>
      </c>
      <c r="U5488" s="51">
        <v>2020</v>
      </c>
    </row>
    <row r="5489" spans="1:21" ht="15.5">
      <c r="A5489" s="51">
        <v>558</v>
      </c>
      <c r="B5489" s="51" t="s">
        <v>1418</v>
      </c>
      <c r="C5489" s="51" t="s">
        <v>471</v>
      </c>
      <c r="D5489" s="51" t="str">
        <f t="shared" si="85"/>
        <v>NGDP_FYNepal</v>
      </c>
      <c r="E5489" s="51" t="s">
        <v>301</v>
      </c>
      <c r="F5489" s="51" t="s">
        <v>472</v>
      </c>
      <c r="G5489" s="51" t="s">
        <v>473</v>
      </c>
      <c r="H5489" s="51" t="s">
        <v>342</v>
      </c>
      <c r="I5489" s="51" t="s">
        <v>343</v>
      </c>
      <c r="J5489" s="51" t="s">
        <v>1422</v>
      </c>
      <c r="K5489" s="51">
        <v>1758.38</v>
      </c>
      <c r="L5489" s="51">
        <v>1949.3</v>
      </c>
      <c r="M5489" s="51">
        <v>2232.5300000000002</v>
      </c>
      <c r="N5489" s="51">
        <v>2423.64</v>
      </c>
      <c r="O5489" s="51">
        <v>2608.1799999999998</v>
      </c>
      <c r="P5489" s="51">
        <v>3077.15</v>
      </c>
      <c r="Q5489" s="51">
        <v>3455.95</v>
      </c>
      <c r="R5489" s="51">
        <v>3859.02</v>
      </c>
      <c r="S5489" s="51">
        <v>3943.66</v>
      </c>
      <c r="T5489" s="51">
        <v>4228.01</v>
      </c>
      <c r="U5489" s="51">
        <v>2020</v>
      </c>
    </row>
    <row r="5490" spans="1:21" ht="15.5">
      <c r="A5490" s="51">
        <v>558</v>
      </c>
      <c r="B5490" s="51" t="s">
        <v>1418</v>
      </c>
      <c r="C5490" s="51" t="s">
        <v>474</v>
      </c>
      <c r="D5490" s="51" t="str">
        <f t="shared" si="85"/>
        <v>BCANepal</v>
      </c>
      <c r="E5490" s="51" t="s">
        <v>301</v>
      </c>
      <c r="F5490" s="51" t="s">
        <v>475</v>
      </c>
      <c r="G5490" s="51" t="s">
        <v>476</v>
      </c>
      <c r="H5490" s="51" t="s">
        <v>352</v>
      </c>
      <c r="I5490" s="51" t="s">
        <v>343</v>
      </c>
      <c r="J5490" s="51" t="s">
        <v>1423</v>
      </c>
      <c r="K5490" s="51">
        <v>0.90900000000000003</v>
      </c>
      <c r="L5490" s="51">
        <v>0.63500000000000001</v>
      </c>
      <c r="M5490" s="51">
        <v>0.90800000000000003</v>
      </c>
      <c r="N5490" s="51">
        <v>1.0669999999999999</v>
      </c>
      <c r="O5490" s="51">
        <v>1.339</v>
      </c>
      <c r="P5490" s="51">
        <v>-9.2999999999999999E-2</v>
      </c>
      <c r="Q5490" s="51">
        <v>-2.35</v>
      </c>
      <c r="R5490" s="51">
        <v>-2.3690000000000002</v>
      </c>
      <c r="S5490" s="51">
        <v>-0.32500000000000001</v>
      </c>
      <c r="T5490" s="51">
        <v>-2.2519999999999998</v>
      </c>
      <c r="U5490" s="51">
        <v>2020</v>
      </c>
    </row>
    <row r="5491" spans="1:21" ht="15.5">
      <c r="A5491" s="51">
        <v>558</v>
      </c>
      <c r="B5491" s="51" t="s">
        <v>1418</v>
      </c>
      <c r="C5491" s="51" t="s">
        <v>478</v>
      </c>
      <c r="D5491" s="51" t="str">
        <f t="shared" si="85"/>
        <v>BCA_NGDPDNepal</v>
      </c>
      <c r="E5491" s="51" t="s">
        <v>301</v>
      </c>
      <c r="F5491" s="51" t="s">
        <v>475</v>
      </c>
      <c r="G5491" s="51" t="s">
        <v>476</v>
      </c>
      <c r="H5491" s="51" t="s">
        <v>392</v>
      </c>
      <c r="I5491" s="51"/>
      <c r="J5491" s="51" t="s">
        <v>479</v>
      </c>
      <c r="K5491" s="51">
        <v>4.1879999999999997</v>
      </c>
      <c r="L5491" s="51">
        <v>2.8639999999999999</v>
      </c>
      <c r="M5491" s="51">
        <v>3.9980000000000002</v>
      </c>
      <c r="N5491" s="51">
        <v>4.3810000000000002</v>
      </c>
      <c r="O5491" s="51">
        <v>5.4589999999999996</v>
      </c>
      <c r="P5491" s="51">
        <v>-0.32300000000000001</v>
      </c>
      <c r="Q5491" s="51">
        <v>-7.0979999999999999</v>
      </c>
      <c r="R5491" s="51">
        <v>-6.9290000000000003</v>
      </c>
      <c r="S5491" s="51">
        <v>-0.94399999999999995</v>
      </c>
      <c r="T5491" s="51">
        <v>-6.24</v>
      </c>
      <c r="U5491" s="51">
        <v>2020</v>
      </c>
    </row>
    <row r="5492" spans="1:21" ht="15.5">
      <c r="A5492" s="51">
        <v>138</v>
      </c>
      <c r="B5492" s="51" t="s">
        <v>1424</v>
      </c>
      <c r="C5492" s="51" t="s">
        <v>338</v>
      </c>
      <c r="D5492" s="51" t="str">
        <f t="shared" si="85"/>
        <v>NGDP_RNetherlands</v>
      </c>
      <c r="E5492" s="51" t="s">
        <v>55</v>
      </c>
      <c r="F5492" s="51" t="s">
        <v>340</v>
      </c>
      <c r="G5492" s="51" t="s">
        <v>341</v>
      </c>
      <c r="H5492" s="51" t="s">
        <v>342</v>
      </c>
      <c r="I5492" s="51" t="s">
        <v>343</v>
      </c>
      <c r="J5492" s="51" t="s">
        <v>1425</v>
      </c>
      <c r="K5492" s="51">
        <v>668.101</v>
      </c>
      <c r="L5492" s="51">
        <v>667.25300000000004</v>
      </c>
      <c r="M5492" s="51">
        <v>676.755</v>
      </c>
      <c r="N5492" s="51">
        <v>690.00800000000004</v>
      </c>
      <c r="O5492" s="51">
        <v>705.13099999999997</v>
      </c>
      <c r="P5492" s="51">
        <v>725.65700000000004</v>
      </c>
      <c r="Q5492" s="51">
        <v>742.78800000000001</v>
      </c>
      <c r="R5492" s="51">
        <v>755.24800000000005</v>
      </c>
      <c r="S5492" s="51">
        <v>726.57799999999997</v>
      </c>
      <c r="T5492" s="51">
        <v>752.02800000000002</v>
      </c>
      <c r="U5492" s="51">
        <v>2019</v>
      </c>
    </row>
    <row r="5493" spans="1:21" ht="15.5">
      <c r="A5493" s="51">
        <v>138</v>
      </c>
      <c r="B5493" s="51" t="s">
        <v>1424</v>
      </c>
      <c r="C5493" s="51" t="s">
        <v>345</v>
      </c>
      <c r="D5493" s="51" t="str">
        <f t="shared" si="85"/>
        <v>NGDP_RPCHNetherlands</v>
      </c>
      <c r="E5493" s="51" t="s">
        <v>55</v>
      </c>
      <c r="F5493" s="51" t="s">
        <v>340</v>
      </c>
      <c r="G5493" s="51" t="s">
        <v>346</v>
      </c>
      <c r="H5493" s="51" t="s">
        <v>347</v>
      </c>
      <c r="I5493" s="51"/>
      <c r="J5493" s="51" t="s">
        <v>348</v>
      </c>
      <c r="K5493" s="51">
        <v>-1.0309999999999999</v>
      </c>
      <c r="L5493" s="51">
        <v>-0.127</v>
      </c>
      <c r="M5493" s="51">
        <v>1.4239999999999999</v>
      </c>
      <c r="N5493" s="51">
        <v>1.958</v>
      </c>
      <c r="O5493" s="51">
        <v>2.1920000000000002</v>
      </c>
      <c r="P5493" s="51">
        <v>2.911</v>
      </c>
      <c r="Q5493" s="51">
        <v>2.3610000000000002</v>
      </c>
      <c r="R5493" s="51">
        <v>1.677</v>
      </c>
      <c r="S5493" s="51">
        <v>-3.7959999999999998</v>
      </c>
      <c r="T5493" s="51">
        <v>3.5030000000000001</v>
      </c>
      <c r="U5493" s="51">
        <v>2019</v>
      </c>
    </row>
    <row r="5494" spans="1:21" ht="15.5">
      <c r="A5494" s="51">
        <v>138</v>
      </c>
      <c r="B5494" s="51" t="s">
        <v>1424</v>
      </c>
      <c r="C5494" s="51" t="s">
        <v>349</v>
      </c>
      <c r="D5494" s="51" t="str">
        <f t="shared" si="85"/>
        <v>NGDPNetherlands</v>
      </c>
      <c r="E5494" s="51" t="s">
        <v>55</v>
      </c>
      <c r="F5494" s="51" t="s">
        <v>155</v>
      </c>
      <c r="G5494" s="51" t="s">
        <v>350</v>
      </c>
      <c r="H5494" s="51" t="s">
        <v>342</v>
      </c>
      <c r="I5494" s="51" t="s">
        <v>343</v>
      </c>
      <c r="J5494" s="51" t="s">
        <v>1425</v>
      </c>
      <c r="K5494" s="51">
        <v>652.96600000000001</v>
      </c>
      <c r="L5494" s="51">
        <v>660.46299999999997</v>
      </c>
      <c r="M5494" s="51">
        <v>671.56</v>
      </c>
      <c r="N5494" s="51">
        <v>690.00800000000004</v>
      </c>
      <c r="O5494" s="51">
        <v>708.33699999999999</v>
      </c>
      <c r="P5494" s="51">
        <v>738.14599999999996</v>
      </c>
      <c r="Q5494" s="51">
        <v>773.98699999999997</v>
      </c>
      <c r="R5494" s="51">
        <v>810.24699999999996</v>
      </c>
      <c r="S5494" s="51">
        <v>796.91399999999999</v>
      </c>
      <c r="T5494" s="51">
        <v>831.06100000000004</v>
      </c>
      <c r="U5494" s="51">
        <v>2019</v>
      </c>
    </row>
    <row r="5495" spans="1:21" ht="15.5">
      <c r="A5495" s="51">
        <v>138</v>
      </c>
      <c r="B5495" s="51" t="s">
        <v>1424</v>
      </c>
      <c r="C5495" s="51" t="s">
        <v>157</v>
      </c>
      <c r="D5495" s="51" t="str">
        <f t="shared" si="85"/>
        <v>NGDPDNetherlands</v>
      </c>
      <c r="E5495" s="51" t="s">
        <v>55</v>
      </c>
      <c r="F5495" s="51" t="s">
        <v>155</v>
      </c>
      <c r="G5495" s="51" t="s">
        <v>351</v>
      </c>
      <c r="H5495" s="51" t="s">
        <v>352</v>
      </c>
      <c r="I5495" s="51" t="s">
        <v>343</v>
      </c>
      <c r="J5495" s="51" t="s">
        <v>353</v>
      </c>
      <c r="K5495" s="51">
        <v>839.45500000000004</v>
      </c>
      <c r="L5495" s="51">
        <v>877.18600000000004</v>
      </c>
      <c r="M5495" s="51">
        <v>892.39800000000002</v>
      </c>
      <c r="N5495" s="51">
        <v>765.65</v>
      </c>
      <c r="O5495" s="51">
        <v>783.84400000000005</v>
      </c>
      <c r="P5495" s="51">
        <v>833.57500000000005</v>
      </c>
      <c r="Q5495" s="51">
        <v>914.45799999999997</v>
      </c>
      <c r="R5495" s="51">
        <v>907.15099999999995</v>
      </c>
      <c r="S5495" s="51">
        <v>909.50300000000004</v>
      </c>
      <c r="T5495" s="51">
        <v>1012.6</v>
      </c>
      <c r="U5495" s="51">
        <v>2019</v>
      </c>
    </row>
    <row r="5496" spans="1:21" ht="15.5">
      <c r="A5496" s="51">
        <v>138</v>
      </c>
      <c r="B5496" s="51" t="s">
        <v>1424</v>
      </c>
      <c r="C5496" s="51" t="s">
        <v>354</v>
      </c>
      <c r="D5496" s="51" t="str">
        <f t="shared" si="85"/>
        <v>PPPGDPNetherlands</v>
      </c>
      <c r="E5496" s="51" t="s">
        <v>55</v>
      </c>
      <c r="F5496" s="51" t="s">
        <v>155</v>
      </c>
      <c r="G5496" s="51" t="s">
        <v>355</v>
      </c>
      <c r="H5496" s="51" t="s">
        <v>356</v>
      </c>
      <c r="I5496" s="51" t="s">
        <v>343</v>
      </c>
      <c r="J5496" s="51" t="s">
        <v>353</v>
      </c>
      <c r="K5496" s="51">
        <v>792.04200000000003</v>
      </c>
      <c r="L5496" s="51">
        <v>827.476</v>
      </c>
      <c r="M5496" s="51">
        <v>830.31899999999996</v>
      </c>
      <c r="N5496" s="51">
        <v>852.11300000000006</v>
      </c>
      <c r="O5496" s="51">
        <v>890.399</v>
      </c>
      <c r="P5496" s="51">
        <v>948.18200000000002</v>
      </c>
      <c r="Q5496" s="51">
        <v>993.86900000000003</v>
      </c>
      <c r="R5496" s="51">
        <v>1028.58</v>
      </c>
      <c r="S5496" s="51">
        <v>1001.53</v>
      </c>
      <c r="T5496" s="51">
        <v>1055.5</v>
      </c>
      <c r="U5496" s="51">
        <v>2019</v>
      </c>
    </row>
    <row r="5497" spans="1:21" ht="15.5">
      <c r="A5497" s="51">
        <v>138</v>
      </c>
      <c r="B5497" s="51" t="s">
        <v>1424</v>
      </c>
      <c r="C5497" s="51" t="s">
        <v>357</v>
      </c>
      <c r="D5497" s="51" t="str">
        <f t="shared" si="85"/>
        <v>NGDP_DNetherlands</v>
      </c>
      <c r="E5497" s="51" t="s">
        <v>55</v>
      </c>
      <c r="F5497" s="51" t="s">
        <v>358</v>
      </c>
      <c r="G5497" s="51" t="s">
        <v>359</v>
      </c>
      <c r="H5497" s="51" t="s">
        <v>360</v>
      </c>
      <c r="I5497" s="51"/>
      <c r="J5497" s="51" t="s">
        <v>361</v>
      </c>
      <c r="K5497" s="51">
        <v>97.734999999999999</v>
      </c>
      <c r="L5497" s="51">
        <v>98.981999999999999</v>
      </c>
      <c r="M5497" s="51">
        <v>99.231999999999999</v>
      </c>
      <c r="N5497" s="51">
        <v>100</v>
      </c>
      <c r="O5497" s="51">
        <v>100.455</v>
      </c>
      <c r="P5497" s="51">
        <v>101.721</v>
      </c>
      <c r="Q5497" s="51">
        <v>104.2</v>
      </c>
      <c r="R5497" s="51">
        <v>107.282</v>
      </c>
      <c r="S5497" s="51">
        <v>109.68</v>
      </c>
      <c r="T5497" s="51">
        <v>110.509</v>
      </c>
      <c r="U5497" s="51">
        <v>2019</v>
      </c>
    </row>
    <row r="5498" spans="1:21" ht="15.5">
      <c r="A5498" s="51">
        <v>138</v>
      </c>
      <c r="B5498" s="51" t="s">
        <v>1424</v>
      </c>
      <c r="C5498" s="51" t="s">
        <v>362</v>
      </c>
      <c r="D5498" s="51" t="str">
        <f t="shared" si="85"/>
        <v>NGDPRPCNetherlands</v>
      </c>
      <c r="E5498" s="51" t="s">
        <v>55</v>
      </c>
      <c r="F5498" s="51" t="s">
        <v>363</v>
      </c>
      <c r="G5498" s="51" t="s">
        <v>364</v>
      </c>
      <c r="H5498" s="51" t="s">
        <v>342</v>
      </c>
      <c r="I5498" s="51" t="s">
        <v>333</v>
      </c>
      <c r="J5498" s="51" t="s">
        <v>365</v>
      </c>
      <c r="K5498" s="51">
        <v>39933.480000000003</v>
      </c>
      <c r="L5498" s="51">
        <v>39765.79</v>
      </c>
      <c r="M5498" s="51">
        <v>40212.93</v>
      </c>
      <c r="N5498" s="51">
        <v>40827.120000000003</v>
      </c>
      <c r="O5498" s="51">
        <v>41529.300000000003</v>
      </c>
      <c r="P5498" s="51">
        <v>42482.03</v>
      </c>
      <c r="Q5498" s="51">
        <v>43232.9</v>
      </c>
      <c r="R5498" s="51">
        <v>43701.01</v>
      </c>
      <c r="S5498" s="51">
        <v>41739.160000000003</v>
      </c>
      <c r="T5498" s="51">
        <v>43077.440000000002</v>
      </c>
      <c r="U5498" s="51">
        <v>2019</v>
      </c>
    </row>
    <row r="5499" spans="1:21" ht="15.5">
      <c r="A5499" s="51">
        <v>138</v>
      </c>
      <c r="B5499" s="51" t="s">
        <v>1424</v>
      </c>
      <c r="C5499" s="51" t="s">
        <v>366</v>
      </c>
      <c r="D5499" s="51" t="str">
        <f t="shared" si="85"/>
        <v>NGDPRPPPPCNetherlands</v>
      </c>
      <c r="E5499" s="51" t="s">
        <v>55</v>
      </c>
      <c r="F5499" s="51" t="s">
        <v>363</v>
      </c>
      <c r="G5499" s="51" t="s">
        <v>367</v>
      </c>
      <c r="H5499" s="51" t="s">
        <v>368</v>
      </c>
      <c r="I5499" s="51" t="s">
        <v>333</v>
      </c>
      <c r="J5499" s="51" t="s">
        <v>365</v>
      </c>
      <c r="K5499" s="51">
        <v>52179.199999999997</v>
      </c>
      <c r="L5499" s="51">
        <v>51960.08</v>
      </c>
      <c r="M5499" s="51">
        <v>52544.34</v>
      </c>
      <c r="N5499" s="51">
        <v>53346.879999999997</v>
      </c>
      <c r="O5499" s="51">
        <v>54264.39</v>
      </c>
      <c r="P5499" s="51">
        <v>55509.26</v>
      </c>
      <c r="Q5499" s="51">
        <v>56490.39</v>
      </c>
      <c r="R5499" s="51">
        <v>57102.06</v>
      </c>
      <c r="S5499" s="51">
        <v>54538.6</v>
      </c>
      <c r="T5499" s="51">
        <v>56287.27</v>
      </c>
      <c r="U5499" s="51">
        <v>2019</v>
      </c>
    </row>
    <row r="5500" spans="1:21" ht="15.5">
      <c r="A5500" s="51">
        <v>138</v>
      </c>
      <c r="B5500" s="51" t="s">
        <v>1424</v>
      </c>
      <c r="C5500" s="51" t="s">
        <v>369</v>
      </c>
      <c r="D5500" s="51" t="str">
        <f t="shared" si="85"/>
        <v>NGDPPCNetherlands</v>
      </c>
      <c r="E5500" s="51" t="s">
        <v>55</v>
      </c>
      <c r="F5500" s="51" t="s">
        <v>370</v>
      </c>
      <c r="G5500" s="51" t="s">
        <v>371</v>
      </c>
      <c r="H5500" s="51" t="s">
        <v>342</v>
      </c>
      <c r="I5500" s="51" t="s">
        <v>333</v>
      </c>
      <c r="J5500" s="51" t="s">
        <v>372</v>
      </c>
      <c r="K5500" s="51">
        <v>39028.839999999997</v>
      </c>
      <c r="L5500" s="51">
        <v>39361.129999999997</v>
      </c>
      <c r="M5500" s="51">
        <v>39904.239999999998</v>
      </c>
      <c r="N5500" s="51">
        <v>40827.120000000003</v>
      </c>
      <c r="O5500" s="51">
        <v>41718.120000000003</v>
      </c>
      <c r="P5500" s="51">
        <v>43213.17</v>
      </c>
      <c r="Q5500" s="51">
        <v>45048.79</v>
      </c>
      <c r="R5500" s="51">
        <v>46883.43</v>
      </c>
      <c r="S5500" s="51">
        <v>45779.7</v>
      </c>
      <c r="T5500" s="51">
        <v>47604.59</v>
      </c>
      <c r="U5500" s="51">
        <v>2019</v>
      </c>
    </row>
    <row r="5501" spans="1:21" ht="15.5">
      <c r="A5501" s="51">
        <v>138</v>
      </c>
      <c r="B5501" s="51" t="s">
        <v>1424</v>
      </c>
      <c r="C5501" s="51" t="s">
        <v>373</v>
      </c>
      <c r="D5501" s="51" t="str">
        <f t="shared" si="85"/>
        <v>NGDPDPCNetherlands</v>
      </c>
      <c r="E5501" s="51" t="s">
        <v>55</v>
      </c>
      <c r="F5501" s="51" t="s">
        <v>370</v>
      </c>
      <c r="G5501" s="51" t="s">
        <v>374</v>
      </c>
      <c r="H5501" s="51" t="s">
        <v>352</v>
      </c>
      <c r="I5501" s="51" t="s">
        <v>333</v>
      </c>
      <c r="J5501" s="51" t="s">
        <v>372</v>
      </c>
      <c r="K5501" s="51">
        <v>50175.56</v>
      </c>
      <c r="L5501" s="51">
        <v>52276.99</v>
      </c>
      <c r="M5501" s="51">
        <v>53026.48</v>
      </c>
      <c r="N5501" s="51">
        <v>45302.8</v>
      </c>
      <c r="O5501" s="51">
        <v>46165.18</v>
      </c>
      <c r="P5501" s="51">
        <v>48799.87</v>
      </c>
      <c r="Q5501" s="51">
        <v>53224.69</v>
      </c>
      <c r="R5501" s="51">
        <v>52490.59</v>
      </c>
      <c r="S5501" s="51">
        <v>52247.54</v>
      </c>
      <c r="T5501" s="51">
        <v>58003.35</v>
      </c>
      <c r="U5501" s="51">
        <v>2019</v>
      </c>
    </row>
    <row r="5502" spans="1:21" ht="15.5">
      <c r="A5502" s="51">
        <v>138</v>
      </c>
      <c r="B5502" s="51" t="s">
        <v>1424</v>
      </c>
      <c r="C5502" s="51" t="s">
        <v>375</v>
      </c>
      <c r="D5502" s="51" t="str">
        <f t="shared" si="85"/>
        <v>PPPPCNetherlands</v>
      </c>
      <c r="E5502" s="51" t="s">
        <v>55</v>
      </c>
      <c r="F5502" s="51" t="s">
        <v>370</v>
      </c>
      <c r="G5502" s="51" t="s">
        <v>376</v>
      </c>
      <c r="H5502" s="51" t="s">
        <v>356</v>
      </c>
      <c r="I5502" s="51" t="s">
        <v>333</v>
      </c>
      <c r="J5502" s="51" t="s">
        <v>372</v>
      </c>
      <c r="K5502" s="51">
        <v>47341.62</v>
      </c>
      <c r="L5502" s="51">
        <v>49314.47</v>
      </c>
      <c r="M5502" s="51">
        <v>49337.71</v>
      </c>
      <c r="N5502" s="51">
        <v>50418.74</v>
      </c>
      <c r="O5502" s="51">
        <v>52440.79</v>
      </c>
      <c r="P5502" s="51">
        <v>55509.26</v>
      </c>
      <c r="Q5502" s="51">
        <v>57846.71</v>
      </c>
      <c r="R5502" s="51">
        <v>59516.94</v>
      </c>
      <c r="S5502" s="51">
        <v>57534.17</v>
      </c>
      <c r="T5502" s="51">
        <v>60460.93</v>
      </c>
      <c r="U5502" s="51">
        <v>2019</v>
      </c>
    </row>
    <row r="5503" spans="1:21" ht="15.5">
      <c r="A5503" s="51">
        <v>138</v>
      </c>
      <c r="B5503" s="51" t="s">
        <v>1424</v>
      </c>
      <c r="C5503" s="51" t="s">
        <v>377</v>
      </c>
      <c r="D5503" s="51" t="str">
        <f t="shared" si="85"/>
        <v>NGAP_NPGDPNetherlands</v>
      </c>
      <c r="E5503" s="51" t="s">
        <v>55</v>
      </c>
      <c r="F5503" s="51" t="s">
        <v>378</v>
      </c>
      <c r="G5503" s="51" t="s">
        <v>379</v>
      </c>
      <c r="H5503" s="51" t="s">
        <v>380</v>
      </c>
      <c r="I5503" s="51"/>
      <c r="J5503" s="51" t="s">
        <v>348</v>
      </c>
      <c r="K5503" s="51">
        <v>-1.84</v>
      </c>
      <c r="L5503" s="51">
        <v>-2.83</v>
      </c>
      <c r="M5503" s="51">
        <v>-2.5099999999999998</v>
      </c>
      <c r="N5503" s="51">
        <v>-1.84</v>
      </c>
      <c r="O5503" s="51">
        <v>-1.1599999999999999</v>
      </c>
      <c r="P5503" s="51">
        <v>-0.05</v>
      </c>
      <c r="Q5503" s="51">
        <v>0.7</v>
      </c>
      <c r="R5503" s="51">
        <v>0.6</v>
      </c>
      <c r="S5503" s="51">
        <v>-1.8</v>
      </c>
      <c r="T5503" s="51">
        <v>-1.5</v>
      </c>
      <c r="U5503" s="51">
        <v>2019</v>
      </c>
    </row>
    <row r="5504" spans="1:21" ht="15.5">
      <c r="A5504" s="51">
        <v>138</v>
      </c>
      <c r="B5504" s="51" t="s">
        <v>1424</v>
      </c>
      <c r="C5504" s="51" t="s">
        <v>381</v>
      </c>
      <c r="D5504" s="51" t="str">
        <f t="shared" si="85"/>
        <v>PPPSHNetherlands</v>
      </c>
      <c r="E5504" s="51" t="s">
        <v>55</v>
      </c>
      <c r="F5504" s="51" t="s">
        <v>382</v>
      </c>
      <c r="G5504" s="51" t="s">
        <v>383</v>
      </c>
      <c r="H5504" s="51" t="s">
        <v>384</v>
      </c>
      <c r="I5504" s="51"/>
      <c r="J5504" s="51" t="s">
        <v>353</v>
      </c>
      <c r="K5504" s="51">
        <v>0.79100000000000004</v>
      </c>
      <c r="L5504" s="51">
        <v>0.78800000000000003</v>
      </c>
      <c r="M5504" s="51">
        <v>0.76200000000000001</v>
      </c>
      <c r="N5504" s="51">
        <v>0.76600000000000001</v>
      </c>
      <c r="O5504" s="51">
        <v>0.77100000000000002</v>
      </c>
      <c r="P5504" s="51">
        <v>0.77900000000000003</v>
      </c>
      <c r="Q5504" s="51">
        <v>0.77100000000000002</v>
      </c>
      <c r="R5504" s="51">
        <v>0.76300000000000001</v>
      </c>
      <c r="S5504" s="51">
        <v>0.76100000000000001</v>
      </c>
      <c r="T5504" s="51">
        <v>0.74399999999999999</v>
      </c>
      <c r="U5504" s="51">
        <v>2019</v>
      </c>
    </row>
    <row r="5505" spans="1:21" ht="15.5">
      <c r="A5505" s="51">
        <v>138</v>
      </c>
      <c r="B5505" s="51" t="s">
        <v>1424</v>
      </c>
      <c r="C5505" s="51" t="s">
        <v>385</v>
      </c>
      <c r="D5505" s="51" t="str">
        <f t="shared" si="85"/>
        <v>PPPEXNetherlands</v>
      </c>
      <c r="E5505" s="51" t="s">
        <v>55</v>
      </c>
      <c r="F5505" s="51" t="s">
        <v>386</v>
      </c>
      <c r="G5505" s="51" t="s">
        <v>387</v>
      </c>
      <c r="H5505" s="51" t="s">
        <v>388</v>
      </c>
      <c r="I5505" s="51"/>
      <c r="J5505" s="51" t="s">
        <v>353</v>
      </c>
      <c r="K5505" s="51">
        <v>0.82399999999999995</v>
      </c>
      <c r="L5505" s="51">
        <v>0.79800000000000004</v>
      </c>
      <c r="M5505" s="51">
        <v>0.80900000000000005</v>
      </c>
      <c r="N5505" s="51">
        <v>0.81</v>
      </c>
      <c r="O5505" s="51">
        <v>0.79600000000000004</v>
      </c>
      <c r="P5505" s="51">
        <v>0.77800000000000002</v>
      </c>
      <c r="Q5505" s="51">
        <v>0.77900000000000003</v>
      </c>
      <c r="R5505" s="51">
        <v>0.78800000000000003</v>
      </c>
      <c r="S5505" s="51">
        <v>0.79600000000000004</v>
      </c>
      <c r="T5505" s="51">
        <v>0.78700000000000003</v>
      </c>
      <c r="U5505" s="51">
        <v>2019</v>
      </c>
    </row>
    <row r="5506" spans="1:21" ht="15.5">
      <c r="A5506" s="51">
        <v>138</v>
      </c>
      <c r="B5506" s="51" t="s">
        <v>1424</v>
      </c>
      <c r="C5506" s="51" t="s">
        <v>389</v>
      </c>
      <c r="D5506" s="51" t="str">
        <f t="shared" si="85"/>
        <v>NID_NGDPNetherlands</v>
      </c>
      <c r="E5506" s="51" t="s">
        <v>55</v>
      </c>
      <c r="F5506" s="51" t="s">
        <v>390</v>
      </c>
      <c r="G5506" s="51" t="s">
        <v>391</v>
      </c>
      <c r="H5506" s="51" t="s">
        <v>392</v>
      </c>
      <c r="I5506" s="51"/>
      <c r="J5506" s="51" t="s">
        <v>1425</v>
      </c>
      <c r="K5506" s="51">
        <v>18.725000000000001</v>
      </c>
      <c r="L5506" s="51">
        <v>18.510000000000002</v>
      </c>
      <c r="M5506" s="51">
        <v>17.913</v>
      </c>
      <c r="N5506" s="51">
        <v>22.475000000000001</v>
      </c>
      <c r="O5506" s="51">
        <v>20.488</v>
      </c>
      <c r="P5506" s="51">
        <v>20.593</v>
      </c>
      <c r="Q5506" s="51">
        <v>20.957999999999998</v>
      </c>
      <c r="R5506" s="51">
        <v>21.283000000000001</v>
      </c>
      <c r="S5506" s="51">
        <v>21.384</v>
      </c>
      <c r="T5506" s="51">
        <v>22.196000000000002</v>
      </c>
      <c r="U5506" s="51">
        <v>2019</v>
      </c>
    </row>
    <row r="5507" spans="1:21" ht="15.5">
      <c r="A5507" s="51">
        <v>138</v>
      </c>
      <c r="B5507" s="51" t="s">
        <v>1424</v>
      </c>
      <c r="C5507" s="51" t="s">
        <v>393</v>
      </c>
      <c r="D5507" s="51" t="str">
        <f t="shared" ref="D5507:D5570" si="86">C5507&amp;E5507</f>
        <v>NGSD_NGDPNetherlands</v>
      </c>
      <c r="E5507" s="51" t="s">
        <v>55</v>
      </c>
      <c r="F5507" s="51" t="s">
        <v>394</v>
      </c>
      <c r="G5507" s="51" t="s">
        <v>395</v>
      </c>
      <c r="H5507" s="51" t="s">
        <v>392</v>
      </c>
      <c r="I5507" s="51"/>
      <c r="J5507" s="51" t="s">
        <v>1425</v>
      </c>
      <c r="K5507" s="51">
        <v>28.919</v>
      </c>
      <c r="L5507" s="51">
        <v>28.260999999999999</v>
      </c>
      <c r="M5507" s="51">
        <v>26.085000000000001</v>
      </c>
      <c r="N5507" s="51">
        <v>28.774000000000001</v>
      </c>
      <c r="O5507" s="51">
        <v>28.548999999999999</v>
      </c>
      <c r="P5507" s="51">
        <v>31.414000000000001</v>
      </c>
      <c r="Q5507" s="51">
        <v>31.794</v>
      </c>
      <c r="R5507" s="51">
        <v>31.23</v>
      </c>
      <c r="S5507" s="51">
        <v>31.375</v>
      </c>
      <c r="T5507" s="51">
        <v>31.178999999999998</v>
      </c>
      <c r="U5507" s="51">
        <v>2019</v>
      </c>
    </row>
    <row r="5508" spans="1:21" ht="15.5">
      <c r="A5508" s="51">
        <v>138</v>
      </c>
      <c r="B5508" s="51" t="s">
        <v>1424</v>
      </c>
      <c r="C5508" s="51" t="s">
        <v>396</v>
      </c>
      <c r="D5508" s="51" t="str">
        <f t="shared" si="86"/>
        <v>PCPINetherlands</v>
      </c>
      <c r="E5508" s="51" t="s">
        <v>55</v>
      </c>
      <c r="F5508" s="51" t="s">
        <v>397</v>
      </c>
      <c r="G5508" s="51" t="s">
        <v>398</v>
      </c>
      <c r="H5508" s="51" t="s">
        <v>360</v>
      </c>
      <c r="I5508" s="51"/>
      <c r="J5508" s="51" t="s">
        <v>1426</v>
      </c>
      <c r="K5508" s="51">
        <v>96.977999999999994</v>
      </c>
      <c r="L5508" s="51">
        <v>99.453999999999994</v>
      </c>
      <c r="M5508" s="51">
        <v>99.775000000000006</v>
      </c>
      <c r="N5508" s="51">
        <v>99.991</v>
      </c>
      <c r="O5508" s="51">
        <v>100.104</v>
      </c>
      <c r="P5508" s="51">
        <v>101.398</v>
      </c>
      <c r="Q5508" s="51">
        <v>103.018</v>
      </c>
      <c r="R5508" s="51">
        <v>105.768</v>
      </c>
      <c r="S5508" s="51">
        <v>106.949</v>
      </c>
      <c r="T5508" s="51">
        <v>108.42400000000001</v>
      </c>
      <c r="U5508" s="51">
        <v>2019</v>
      </c>
    </row>
    <row r="5509" spans="1:21" ht="15.5">
      <c r="A5509" s="51">
        <v>138</v>
      </c>
      <c r="B5509" s="51" t="s">
        <v>1424</v>
      </c>
      <c r="C5509" s="51" t="s">
        <v>400</v>
      </c>
      <c r="D5509" s="51" t="str">
        <f t="shared" si="86"/>
        <v>PCPIPCHNetherlands</v>
      </c>
      <c r="E5509" s="51" t="s">
        <v>55</v>
      </c>
      <c r="F5509" s="51" t="s">
        <v>397</v>
      </c>
      <c r="G5509" s="51" t="s">
        <v>401</v>
      </c>
      <c r="H5509" s="51" t="s">
        <v>347</v>
      </c>
      <c r="I5509" s="51"/>
      <c r="J5509" s="51" t="s">
        <v>402</v>
      </c>
      <c r="K5509" s="51">
        <v>2.82</v>
      </c>
      <c r="L5509" s="51">
        <v>2.5529999999999999</v>
      </c>
      <c r="M5509" s="51">
        <v>0.32300000000000001</v>
      </c>
      <c r="N5509" s="51">
        <v>0.216</v>
      </c>
      <c r="O5509" s="51">
        <v>0.113</v>
      </c>
      <c r="P5509" s="51">
        <v>1.292</v>
      </c>
      <c r="Q5509" s="51">
        <v>1.5980000000000001</v>
      </c>
      <c r="R5509" s="51">
        <v>2.669</v>
      </c>
      <c r="S5509" s="51">
        <v>1.117</v>
      </c>
      <c r="T5509" s="51">
        <v>1.379</v>
      </c>
      <c r="U5509" s="51">
        <v>2019</v>
      </c>
    </row>
    <row r="5510" spans="1:21" ht="15.5">
      <c r="A5510" s="51">
        <v>138</v>
      </c>
      <c r="B5510" s="51" t="s">
        <v>1424</v>
      </c>
      <c r="C5510" s="51" t="s">
        <v>403</v>
      </c>
      <c r="D5510" s="51" t="str">
        <f t="shared" si="86"/>
        <v>PCPIENetherlands</v>
      </c>
      <c r="E5510" s="51" t="s">
        <v>55</v>
      </c>
      <c r="F5510" s="51" t="s">
        <v>404</v>
      </c>
      <c r="G5510" s="51" t="s">
        <v>405</v>
      </c>
      <c r="H5510" s="51" t="s">
        <v>360</v>
      </c>
      <c r="I5510" s="51"/>
      <c r="J5510" s="51" t="s">
        <v>1426</v>
      </c>
      <c r="K5510" s="51">
        <v>98.45</v>
      </c>
      <c r="L5510" s="51">
        <v>99.73</v>
      </c>
      <c r="M5510" s="51">
        <v>99.59</v>
      </c>
      <c r="N5510" s="51">
        <v>100.04</v>
      </c>
      <c r="O5510" s="51">
        <v>100.79</v>
      </c>
      <c r="P5510" s="51">
        <v>102</v>
      </c>
      <c r="Q5510" s="51">
        <v>103.83</v>
      </c>
      <c r="R5510" s="51">
        <v>106.64</v>
      </c>
      <c r="S5510" s="51">
        <v>107.57</v>
      </c>
      <c r="T5510" s="51">
        <v>109.107</v>
      </c>
      <c r="U5510" s="51">
        <v>2019</v>
      </c>
    </row>
    <row r="5511" spans="1:21" ht="15.5">
      <c r="A5511" s="51">
        <v>138</v>
      </c>
      <c r="B5511" s="51" t="s">
        <v>1424</v>
      </c>
      <c r="C5511" s="51" t="s">
        <v>406</v>
      </c>
      <c r="D5511" s="51" t="str">
        <f t="shared" si="86"/>
        <v>PCPIEPCHNetherlands</v>
      </c>
      <c r="E5511" s="51" t="s">
        <v>55</v>
      </c>
      <c r="F5511" s="51" t="s">
        <v>404</v>
      </c>
      <c r="G5511" s="51" t="s">
        <v>407</v>
      </c>
      <c r="H5511" s="51" t="s">
        <v>347</v>
      </c>
      <c r="I5511" s="51"/>
      <c r="J5511" s="51" t="s">
        <v>408</v>
      </c>
      <c r="K5511" s="51">
        <v>3.3050000000000002</v>
      </c>
      <c r="L5511" s="51">
        <v>1.3</v>
      </c>
      <c r="M5511" s="51">
        <v>-0.14000000000000001</v>
      </c>
      <c r="N5511" s="51">
        <v>0.45200000000000001</v>
      </c>
      <c r="O5511" s="51">
        <v>0.75</v>
      </c>
      <c r="P5511" s="51">
        <v>1.2010000000000001</v>
      </c>
      <c r="Q5511" s="51">
        <v>1.794</v>
      </c>
      <c r="R5511" s="51">
        <v>2.706</v>
      </c>
      <c r="S5511" s="51">
        <v>0.872</v>
      </c>
      <c r="T5511" s="51">
        <v>1.4279999999999999</v>
      </c>
      <c r="U5511" s="51">
        <v>2019</v>
      </c>
    </row>
    <row r="5512" spans="1:21" ht="15.5">
      <c r="A5512" s="51">
        <v>138</v>
      </c>
      <c r="B5512" s="51" t="s">
        <v>1424</v>
      </c>
      <c r="C5512" s="51" t="s">
        <v>409</v>
      </c>
      <c r="D5512" s="51" t="str">
        <f t="shared" si="86"/>
        <v>FLIBOR6Netherlands</v>
      </c>
      <c r="E5512" s="51" t="s">
        <v>55</v>
      </c>
      <c r="F5512" s="51" t="s">
        <v>410</v>
      </c>
      <c r="G5512" s="51"/>
      <c r="H5512" s="51" t="s">
        <v>384</v>
      </c>
      <c r="I5512" s="51"/>
      <c r="J5512" s="51"/>
      <c r="K5512" s="51"/>
      <c r="L5512" s="51"/>
      <c r="M5512" s="51"/>
      <c r="N5512" s="51"/>
      <c r="O5512" s="51"/>
      <c r="P5512" s="51"/>
      <c r="Q5512" s="51"/>
      <c r="R5512" s="51"/>
      <c r="S5512" s="51"/>
      <c r="T5512" s="51"/>
      <c r="U5512" s="51"/>
    </row>
    <row r="5513" spans="1:21" ht="15.5">
      <c r="A5513" s="51">
        <v>138</v>
      </c>
      <c r="B5513" s="51" t="s">
        <v>1424</v>
      </c>
      <c r="C5513" s="51" t="s">
        <v>411</v>
      </c>
      <c r="D5513" s="51" t="str">
        <f t="shared" si="86"/>
        <v>TM_RPCHNetherlands</v>
      </c>
      <c r="E5513" s="51" t="s">
        <v>55</v>
      </c>
      <c r="F5513" s="51" t="s">
        <v>412</v>
      </c>
      <c r="G5513" s="51" t="s">
        <v>413</v>
      </c>
      <c r="H5513" s="51" t="s">
        <v>347</v>
      </c>
      <c r="I5513" s="51"/>
      <c r="J5513" s="51" t="s">
        <v>1427</v>
      </c>
      <c r="K5513" s="51">
        <v>2.1659999999999999</v>
      </c>
      <c r="L5513" s="51">
        <v>2.3260000000000001</v>
      </c>
      <c r="M5513" s="51">
        <v>3.2709999999999999</v>
      </c>
      <c r="N5513" s="51">
        <v>14.882999999999999</v>
      </c>
      <c r="O5513" s="51">
        <v>-1.9770000000000001</v>
      </c>
      <c r="P5513" s="51">
        <v>6.1740000000000004</v>
      </c>
      <c r="Q5513" s="51">
        <v>4.7140000000000004</v>
      </c>
      <c r="R5513" s="51">
        <v>3.25</v>
      </c>
      <c r="S5513" s="51">
        <v>-4.415</v>
      </c>
      <c r="T5513" s="51">
        <v>3.8</v>
      </c>
      <c r="U5513" s="51">
        <v>2019</v>
      </c>
    </row>
    <row r="5514" spans="1:21" ht="15.5">
      <c r="A5514" s="51">
        <v>138</v>
      </c>
      <c r="B5514" s="51" t="s">
        <v>1424</v>
      </c>
      <c r="C5514" s="51" t="s">
        <v>415</v>
      </c>
      <c r="D5514" s="51" t="str">
        <f t="shared" si="86"/>
        <v>TMG_RPCHNetherlands</v>
      </c>
      <c r="E5514" s="51" t="s">
        <v>55</v>
      </c>
      <c r="F5514" s="51" t="s">
        <v>416</v>
      </c>
      <c r="G5514" s="51" t="s">
        <v>417</v>
      </c>
      <c r="H5514" s="51" t="s">
        <v>347</v>
      </c>
      <c r="I5514" s="51"/>
      <c r="J5514" s="51" t="s">
        <v>1427</v>
      </c>
      <c r="K5514" s="51">
        <v>2.4060000000000001</v>
      </c>
      <c r="L5514" s="51">
        <v>1.304</v>
      </c>
      <c r="M5514" s="51">
        <v>3.3330000000000002</v>
      </c>
      <c r="N5514" s="51">
        <v>7.6079999999999997</v>
      </c>
      <c r="O5514" s="51">
        <v>5.4260000000000002</v>
      </c>
      <c r="P5514" s="51">
        <v>5.7060000000000004</v>
      </c>
      <c r="Q5514" s="51">
        <v>3.9620000000000002</v>
      </c>
      <c r="R5514" s="51">
        <v>4.1779999999999999</v>
      </c>
      <c r="S5514" s="51">
        <v>-1.736</v>
      </c>
      <c r="T5514" s="51">
        <v>3.8</v>
      </c>
      <c r="U5514" s="51">
        <v>2019</v>
      </c>
    </row>
    <row r="5515" spans="1:21" ht="15.5">
      <c r="A5515" s="51">
        <v>138</v>
      </c>
      <c r="B5515" s="51" t="s">
        <v>1424</v>
      </c>
      <c r="C5515" s="51" t="s">
        <v>418</v>
      </c>
      <c r="D5515" s="51" t="str">
        <f t="shared" si="86"/>
        <v>TX_RPCHNetherlands</v>
      </c>
      <c r="E5515" s="51" t="s">
        <v>55</v>
      </c>
      <c r="F5515" s="51" t="s">
        <v>419</v>
      </c>
      <c r="G5515" s="51" t="s">
        <v>420</v>
      </c>
      <c r="H5515" s="51" t="s">
        <v>347</v>
      </c>
      <c r="I5515" s="51"/>
      <c r="J5515" s="51" t="s">
        <v>1427</v>
      </c>
      <c r="K5515" s="51">
        <v>3.266</v>
      </c>
      <c r="L5515" s="51">
        <v>2.5230000000000001</v>
      </c>
      <c r="M5515" s="51">
        <v>4.6210000000000004</v>
      </c>
      <c r="N5515" s="51">
        <v>7.444</v>
      </c>
      <c r="O5515" s="51">
        <v>1.6679999999999999</v>
      </c>
      <c r="P5515" s="51">
        <v>6.4889999999999999</v>
      </c>
      <c r="Q5515" s="51">
        <v>4.3239999999999998</v>
      </c>
      <c r="R5515" s="51">
        <v>2.706</v>
      </c>
      <c r="S5515" s="51">
        <v>-4.1950000000000003</v>
      </c>
      <c r="T5515" s="51">
        <v>4</v>
      </c>
      <c r="U5515" s="51">
        <v>2019</v>
      </c>
    </row>
    <row r="5516" spans="1:21" ht="15.5">
      <c r="A5516" s="51">
        <v>138</v>
      </c>
      <c r="B5516" s="51" t="s">
        <v>1424</v>
      </c>
      <c r="C5516" s="51" t="s">
        <v>421</v>
      </c>
      <c r="D5516" s="51" t="str">
        <f t="shared" si="86"/>
        <v>TXG_RPCHNetherlands</v>
      </c>
      <c r="E5516" s="51" t="s">
        <v>55</v>
      </c>
      <c r="F5516" s="51" t="s">
        <v>422</v>
      </c>
      <c r="G5516" s="51" t="s">
        <v>423</v>
      </c>
      <c r="H5516" s="51" t="s">
        <v>347</v>
      </c>
      <c r="I5516" s="51"/>
      <c r="J5516" s="51" t="s">
        <v>1427</v>
      </c>
      <c r="K5516" s="51">
        <v>3.109</v>
      </c>
      <c r="L5516" s="51">
        <v>1.8759999999999999</v>
      </c>
      <c r="M5516" s="51">
        <v>3.0529999999999999</v>
      </c>
      <c r="N5516" s="51">
        <v>5.0739999999999998</v>
      </c>
      <c r="O5516" s="51">
        <v>4.3789999999999996</v>
      </c>
      <c r="P5516" s="51">
        <v>6.0090000000000003</v>
      </c>
      <c r="Q5516" s="51">
        <v>3.117</v>
      </c>
      <c r="R5516" s="51">
        <v>2.1469999999999998</v>
      </c>
      <c r="S5516" s="51">
        <v>-1.9079999999999999</v>
      </c>
      <c r="T5516" s="51">
        <v>4</v>
      </c>
      <c r="U5516" s="51">
        <v>2019</v>
      </c>
    </row>
    <row r="5517" spans="1:21" ht="15.5">
      <c r="A5517" s="51">
        <v>138</v>
      </c>
      <c r="B5517" s="51" t="s">
        <v>1424</v>
      </c>
      <c r="C5517" s="51" t="s">
        <v>424</v>
      </c>
      <c r="D5517" s="51" t="str">
        <f t="shared" si="86"/>
        <v>LURNetherlands</v>
      </c>
      <c r="E5517" s="51" t="s">
        <v>55</v>
      </c>
      <c r="F5517" s="51" t="s">
        <v>425</v>
      </c>
      <c r="G5517" s="51" t="s">
        <v>426</v>
      </c>
      <c r="H5517" s="51" t="s">
        <v>427</v>
      </c>
      <c r="I5517" s="51"/>
      <c r="J5517" s="51" t="s">
        <v>1428</v>
      </c>
      <c r="K5517" s="51">
        <v>5.8319999999999999</v>
      </c>
      <c r="L5517" s="51">
        <v>7.2569999999999997</v>
      </c>
      <c r="M5517" s="51">
        <v>7.4340000000000002</v>
      </c>
      <c r="N5517" s="51">
        <v>6.891</v>
      </c>
      <c r="O5517" s="51">
        <v>6.024</v>
      </c>
      <c r="P5517" s="51">
        <v>4.8540000000000001</v>
      </c>
      <c r="Q5517" s="51">
        <v>3.839</v>
      </c>
      <c r="R5517" s="51">
        <v>3.39</v>
      </c>
      <c r="S5517" s="51">
        <v>3.8319999999999999</v>
      </c>
      <c r="T5517" s="51">
        <v>4.9000000000000004</v>
      </c>
      <c r="U5517" s="51">
        <v>2019</v>
      </c>
    </row>
    <row r="5518" spans="1:21" ht="15.5">
      <c r="A5518" s="51">
        <v>138</v>
      </c>
      <c r="B5518" s="51" t="s">
        <v>1424</v>
      </c>
      <c r="C5518" s="51" t="s">
        <v>428</v>
      </c>
      <c r="D5518" s="51" t="str">
        <f t="shared" si="86"/>
        <v>LENetherlands</v>
      </c>
      <c r="E5518" s="51" t="s">
        <v>55</v>
      </c>
      <c r="F5518" s="51" t="s">
        <v>429</v>
      </c>
      <c r="G5518" s="51" t="s">
        <v>430</v>
      </c>
      <c r="H5518" s="51" t="s">
        <v>431</v>
      </c>
      <c r="I5518" s="51" t="s">
        <v>432</v>
      </c>
      <c r="J5518" s="51" t="s">
        <v>1428</v>
      </c>
      <c r="K5518" s="51">
        <v>8.33</v>
      </c>
      <c r="L5518" s="51">
        <v>8.2669999999999995</v>
      </c>
      <c r="M5518" s="51">
        <v>8.2140000000000004</v>
      </c>
      <c r="N5518" s="51">
        <v>8.2940000000000005</v>
      </c>
      <c r="O5518" s="51">
        <v>8.4030000000000005</v>
      </c>
      <c r="P5518" s="51">
        <v>8.5790000000000006</v>
      </c>
      <c r="Q5518" s="51">
        <v>8.7750000000000004</v>
      </c>
      <c r="R5518" s="51">
        <v>8.9529999999999994</v>
      </c>
      <c r="S5518" s="51">
        <v>8.9510000000000005</v>
      </c>
      <c r="T5518" s="51">
        <v>8.9</v>
      </c>
      <c r="U5518" s="51">
        <v>2019</v>
      </c>
    </row>
    <row r="5519" spans="1:21" ht="15.5">
      <c r="A5519" s="51">
        <v>138</v>
      </c>
      <c r="B5519" s="51" t="s">
        <v>1424</v>
      </c>
      <c r="C5519" s="51" t="s">
        <v>433</v>
      </c>
      <c r="D5519" s="51" t="str">
        <f t="shared" si="86"/>
        <v>LPNetherlands</v>
      </c>
      <c r="E5519" s="51" t="s">
        <v>55</v>
      </c>
      <c r="F5519" s="51" t="s">
        <v>434</v>
      </c>
      <c r="G5519" s="51" t="s">
        <v>435</v>
      </c>
      <c r="H5519" s="51" t="s">
        <v>431</v>
      </c>
      <c r="I5519" s="51" t="s">
        <v>432</v>
      </c>
      <c r="J5519" s="51" t="s">
        <v>910</v>
      </c>
      <c r="K5519" s="51">
        <v>16.73</v>
      </c>
      <c r="L5519" s="51">
        <v>16.78</v>
      </c>
      <c r="M5519" s="51">
        <v>16.829000000000001</v>
      </c>
      <c r="N5519" s="51">
        <v>16.901</v>
      </c>
      <c r="O5519" s="51">
        <v>16.978999999999999</v>
      </c>
      <c r="P5519" s="51">
        <v>17.082000000000001</v>
      </c>
      <c r="Q5519" s="51">
        <v>17.181000000000001</v>
      </c>
      <c r="R5519" s="51">
        <v>17.282</v>
      </c>
      <c r="S5519" s="51">
        <v>17.408000000000001</v>
      </c>
      <c r="T5519" s="51">
        <v>17.457999999999998</v>
      </c>
      <c r="U5519" s="51">
        <v>2019</v>
      </c>
    </row>
    <row r="5520" spans="1:21" ht="15.5">
      <c r="A5520" s="51">
        <v>138</v>
      </c>
      <c r="B5520" s="51" t="s">
        <v>1424</v>
      </c>
      <c r="C5520" s="51" t="s">
        <v>437</v>
      </c>
      <c r="D5520" s="51" t="str">
        <f t="shared" si="86"/>
        <v>GGRNetherlands</v>
      </c>
      <c r="E5520" s="51" t="s">
        <v>55</v>
      </c>
      <c r="F5520" s="51" t="s">
        <v>438</v>
      </c>
      <c r="G5520" s="51" t="s">
        <v>439</v>
      </c>
      <c r="H5520" s="51" t="s">
        <v>342</v>
      </c>
      <c r="I5520" s="51" t="s">
        <v>343</v>
      </c>
      <c r="J5520" s="51" t="s">
        <v>1429</v>
      </c>
      <c r="K5520" s="51">
        <v>274.40300000000002</v>
      </c>
      <c r="L5520" s="51">
        <v>282.46100000000001</v>
      </c>
      <c r="M5520" s="51">
        <v>287.255</v>
      </c>
      <c r="N5520" s="51">
        <v>288.27199999999999</v>
      </c>
      <c r="O5520" s="51">
        <v>303.22000000000003</v>
      </c>
      <c r="P5520" s="51">
        <v>316.78800000000001</v>
      </c>
      <c r="Q5520" s="51">
        <v>331.77699999999999</v>
      </c>
      <c r="R5520" s="51">
        <v>354.351</v>
      </c>
      <c r="S5520" s="51">
        <v>329.29599999999999</v>
      </c>
      <c r="T5520" s="51">
        <v>351.60300000000001</v>
      </c>
      <c r="U5520" s="51">
        <v>2019</v>
      </c>
    </row>
    <row r="5521" spans="1:21" ht="15.5">
      <c r="A5521" s="51">
        <v>138</v>
      </c>
      <c r="B5521" s="51" t="s">
        <v>1424</v>
      </c>
      <c r="C5521" s="51" t="s">
        <v>441</v>
      </c>
      <c r="D5521" s="51" t="str">
        <f t="shared" si="86"/>
        <v>GGR_NGDPNetherlands</v>
      </c>
      <c r="E5521" s="51" t="s">
        <v>55</v>
      </c>
      <c r="F5521" s="51" t="s">
        <v>438</v>
      </c>
      <c r="G5521" s="51" t="s">
        <v>439</v>
      </c>
      <c r="H5521" s="51" t="s">
        <v>392</v>
      </c>
      <c r="I5521" s="51"/>
      <c r="J5521" s="51" t="s">
        <v>442</v>
      </c>
      <c r="K5521" s="51">
        <v>42.024000000000001</v>
      </c>
      <c r="L5521" s="51">
        <v>42.767000000000003</v>
      </c>
      <c r="M5521" s="51">
        <v>42.774000000000001</v>
      </c>
      <c r="N5521" s="51">
        <v>41.777999999999999</v>
      </c>
      <c r="O5521" s="51">
        <v>42.807000000000002</v>
      </c>
      <c r="P5521" s="51">
        <v>42.917000000000002</v>
      </c>
      <c r="Q5521" s="51">
        <v>42.866</v>
      </c>
      <c r="R5521" s="51">
        <v>43.734000000000002</v>
      </c>
      <c r="S5521" s="51">
        <v>41.320999999999998</v>
      </c>
      <c r="T5521" s="51">
        <v>42.308</v>
      </c>
      <c r="U5521" s="51">
        <v>2019</v>
      </c>
    </row>
    <row r="5522" spans="1:21" ht="15.5">
      <c r="A5522" s="51">
        <v>138</v>
      </c>
      <c r="B5522" s="51" t="s">
        <v>1424</v>
      </c>
      <c r="C5522" s="51" t="s">
        <v>443</v>
      </c>
      <c r="D5522" s="51" t="str">
        <f t="shared" si="86"/>
        <v>GGXNetherlands</v>
      </c>
      <c r="E5522" s="51" t="s">
        <v>55</v>
      </c>
      <c r="F5522" s="51" t="s">
        <v>444</v>
      </c>
      <c r="G5522" s="51" t="s">
        <v>445</v>
      </c>
      <c r="H5522" s="51" t="s">
        <v>342</v>
      </c>
      <c r="I5522" s="51" t="s">
        <v>343</v>
      </c>
      <c r="J5522" s="51" t="s">
        <v>1429</v>
      </c>
      <c r="K5522" s="51">
        <v>299.98899999999998</v>
      </c>
      <c r="L5522" s="51">
        <v>301.80399999999997</v>
      </c>
      <c r="M5522" s="51">
        <v>301.70699999999999</v>
      </c>
      <c r="N5522" s="51">
        <v>302.24200000000002</v>
      </c>
      <c r="O5522" s="51">
        <v>303.072</v>
      </c>
      <c r="P5522" s="51">
        <v>307.48599999999999</v>
      </c>
      <c r="Q5522" s="51">
        <v>321.166</v>
      </c>
      <c r="R5522" s="51">
        <v>334.23399999999998</v>
      </c>
      <c r="S5522" s="51">
        <v>373.745</v>
      </c>
      <c r="T5522" s="51">
        <v>387.52199999999999</v>
      </c>
      <c r="U5522" s="51">
        <v>2019</v>
      </c>
    </row>
    <row r="5523" spans="1:21" ht="15.5">
      <c r="A5523" s="51">
        <v>138</v>
      </c>
      <c r="B5523" s="51" t="s">
        <v>1424</v>
      </c>
      <c r="C5523" s="51" t="s">
        <v>446</v>
      </c>
      <c r="D5523" s="51" t="str">
        <f t="shared" si="86"/>
        <v>GGX_NGDPNetherlands</v>
      </c>
      <c r="E5523" s="51" t="s">
        <v>55</v>
      </c>
      <c r="F5523" s="51" t="s">
        <v>444</v>
      </c>
      <c r="G5523" s="51" t="s">
        <v>445</v>
      </c>
      <c r="H5523" s="51" t="s">
        <v>392</v>
      </c>
      <c r="I5523" s="51"/>
      <c r="J5523" s="51" t="s">
        <v>447</v>
      </c>
      <c r="K5523" s="51">
        <v>45.942999999999998</v>
      </c>
      <c r="L5523" s="51">
        <v>45.695999999999998</v>
      </c>
      <c r="M5523" s="51">
        <v>44.926000000000002</v>
      </c>
      <c r="N5523" s="51">
        <v>43.802999999999997</v>
      </c>
      <c r="O5523" s="51">
        <v>42.786000000000001</v>
      </c>
      <c r="P5523" s="51">
        <v>41.656999999999996</v>
      </c>
      <c r="Q5523" s="51">
        <v>41.494999999999997</v>
      </c>
      <c r="R5523" s="51">
        <v>41.250999999999998</v>
      </c>
      <c r="S5523" s="51">
        <v>46.899000000000001</v>
      </c>
      <c r="T5523" s="51">
        <v>46.63</v>
      </c>
      <c r="U5523" s="51">
        <v>2019</v>
      </c>
    </row>
    <row r="5524" spans="1:21" ht="15.5">
      <c r="A5524" s="51">
        <v>138</v>
      </c>
      <c r="B5524" s="51" t="s">
        <v>1424</v>
      </c>
      <c r="C5524" s="51" t="s">
        <v>448</v>
      </c>
      <c r="D5524" s="51" t="str">
        <f t="shared" si="86"/>
        <v>GGXCNLNetherlands</v>
      </c>
      <c r="E5524" s="51" t="s">
        <v>55</v>
      </c>
      <c r="F5524" s="51" t="s">
        <v>449</v>
      </c>
      <c r="G5524" s="51" t="s">
        <v>450</v>
      </c>
      <c r="H5524" s="51" t="s">
        <v>342</v>
      </c>
      <c r="I5524" s="51" t="s">
        <v>343</v>
      </c>
      <c r="J5524" s="51" t="s">
        <v>1429</v>
      </c>
      <c r="K5524" s="51">
        <v>-25.585999999999999</v>
      </c>
      <c r="L5524" s="51">
        <v>-19.343</v>
      </c>
      <c r="M5524" s="51">
        <v>-14.452</v>
      </c>
      <c r="N5524" s="51">
        <v>-13.97</v>
      </c>
      <c r="O5524" s="51">
        <v>0.14799999999999999</v>
      </c>
      <c r="P5524" s="51">
        <v>9.3019999999999996</v>
      </c>
      <c r="Q5524" s="51">
        <v>10.611000000000001</v>
      </c>
      <c r="R5524" s="51">
        <v>20.117000000000001</v>
      </c>
      <c r="S5524" s="51">
        <v>-44.448999999999998</v>
      </c>
      <c r="T5524" s="51">
        <v>-35.918999999999997</v>
      </c>
      <c r="U5524" s="51">
        <v>2019</v>
      </c>
    </row>
    <row r="5525" spans="1:21" ht="15.5">
      <c r="A5525" s="51">
        <v>138</v>
      </c>
      <c r="B5525" s="51" t="s">
        <v>1424</v>
      </c>
      <c r="C5525" s="51" t="s">
        <v>451</v>
      </c>
      <c r="D5525" s="51" t="str">
        <f t="shared" si="86"/>
        <v>GGXCNL_NGDPNetherlands</v>
      </c>
      <c r="E5525" s="51" t="s">
        <v>55</v>
      </c>
      <c r="F5525" s="51" t="s">
        <v>449</v>
      </c>
      <c r="G5525" s="51" t="s">
        <v>450</v>
      </c>
      <c r="H5525" s="51" t="s">
        <v>392</v>
      </c>
      <c r="I5525" s="51"/>
      <c r="J5525" s="51" t="s">
        <v>452</v>
      </c>
      <c r="K5525" s="51">
        <v>-3.9180000000000001</v>
      </c>
      <c r="L5525" s="51">
        <v>-2.9289999999999998</v>
      </c>
      <c r="M5525" s="51">
        <v>-2.1520000000000001</v>
      </c>
      <c r="N5525" s="51">
        <v>-2.0249999999999999</v>
      </c>
      <c r="O5525" s="51">
        <v>2.1000000000000001E-2</v>
      </c>
      <c r="P5525" s="51">
        <v>1.26</v>
      </c>
      <c r="Q5525" s="51">
        <v>1.371</v>
      </c>
      <c r="R5525" s="51">
        <v>2.4830000000000001</v>
      </c>
      <c r="S5525" s="51">
        <v>-5.5780000000000003</v>
      </c>
      <c r="T5525" s="51">
        <v>-4.3220000000000001</v>
      </c>
      <c r="U5525" s="51">
        <v>2019</v>
      </c>
    </row>
    <row r="5526" spans="1:21" ht="15.5">
      <c r="A5526" s="51">
        <v>138</v>
      </c>
      <c r="B5526" s="51" t="s">
        <v>1424</v>
      </c>
      <c r="C5526" s="51" t="s">
        <v>453</v>
      </c>
      <c r="D5526" s="51" t="str">
        <f t="shared" si="86"/>
        <v>GGSBNetherlands</v>
      </c>
      <c r="E5526" s="51" t="s">
        <v>55</v>
      </c>
      <c r="F5526" s="51" t="s">
        <v>454</v>
      </c>
      <c r="G5526" s="51" t="s">
        <v>455</v>
      </c>
      <c r="H5526" s="51" t="s">
        <v>342</v>
      </c>
      <c r="I5526" s="51" t="s">
        <v>343</v>
      </c>
      <c r="J5526" s="51" t="s">
        <v>1429</v>
      </c>
      <c r="K5526" s="51">
        <v>-18.11</v>
      </c>
      <c r="L5526" s="51">
        <v>-7.4029999999999996</v>
      </c>
      <c r="M5526" s="51">
        <v>-3.585</v>
      </c>
      <c r="N5526" s="51">
        <v>-5.8250000000000002</v>
      </c>
      <c r="O5526" s="51">
        <v>5.5529999999999999</v>
      </c>
      <c r="P5526" s="51">
        <v>9.5470000000000006</v>
      </c>
      <c r="Q5526" s="51">
        <v>6.2709999999999999</v>
      </c>
      <c r="R5526" s="51">
        <v>14.657</v>
      </c>
      <c r="S5526" s="51">
        <v>-36.426000000000002</v>
      </c>
      <c r="T5526" s="51">
        <v>-28.81</v>
      </c>
      <c r="U5526" s="51">
        <v>2019</v>
      </c>
    </row>
    <row r="5527" spans="1:21" ht="15.5">
      <c r="A5527" s="51">
        <v>138</v>
      </c>
      <c r="B5527" s="51" t="s">
        <v>1424</v>
      </c>
      <c r="C5527" s="51" t="s">
        <v>456</v>
      </c>
      <c r="D5527" s="51" t="str">
        <f t="shared" si="86"/>
        <v>GGSB_NPGDPNetherlands</v>
      </c>
      <c r="E5527" s="51" t="s">
        <v>55</v>
      </c>
      <c r="F5527" s="51" t="s">
        <v>454</v>
      </c>
      <c r="G5527" s="51" t="s">
        <v>455</v>
      </c>
      <c r="H5527" s="51" t="s">
        <v>380</v>
      </c>
      <c r="I5527" s="51"/>
      <c r="J5527" s="51" t="s">
        <v>505</v>
      </c>
      <c r="K5527" s="51">
        <v>-2.722</v>
      </c>
      <c r="L5527" s="51">
        <v>-1.089</v>
      </c>
      <c r="M5527" s="51">
        <v>-0.52100000000000002</v>
      </c>
      <c r="N5527" s="51">
        <v>-0.82899999999999996</v>
      </c>
      <c r="O5527" s="51">
        <v>0.77500000000000002</v>
      </c>
      <c r="P5527" s="51">
        <v>1.2929999999999999</v>
      </c>
      <c r="Q5527" s="51">
        <v>0.81599999999999995</v>
      </c>
      <c r="R5527" s="51">
        <v>1.82</v>
      </c>
      <c r="S5527" s="51">
        <v>-4.4889999999999999</v>
      </c>
      <c r="T5527" s="51">
        <v>-3.415</v>
      </c>
      <c r="U5527" s="51">
        <v>2019</v>
      </c>
    </row>
    <row r="5528" spans="1:21" ht="15.5">
      <c r="A5528" s="51">
        <v>138</v>
      </c>
      <c r="B5528" s="51" t="s">
        <v>1424</v>
      </c>
      <c r="C5528" s="51" t="s">
        <v>457</v>
      </c>
      <c r="D5528" s="51" t="str">
        <f t="shared" si="86"/>
        <v>GGXONLBNetherlands</v>
      </c>
      <c r="E5528" s="51" t="s">
        <v>55</v>
      </c>
      <c r="F5528" s="51" t="s">
        <v>458</v>
      </c>
      <c r="G5528" s="51" t="s">
        <v>459</v>
      </c>
      <c r="H5528" s="51" t="s">
        <v>342</v>
      </c>
      <c r="I5528" s="51" t="s">
        <v>343</v>
      </c>
      <c r="J5528" s="51" t="s">
        <v>1429</v>
      </c>
      <c r="K5528" s="51">
        <v>-16.59</v>
      </c>
      <c r="L5528" s="51">
        <v>-10.291</v>
      </c>
      <c r="M5528" s="51">
        <v>-5.5549999999999997</v>
      </c>
      <c r="N5528" s="51">
        <v>-5.6589999999999998</v>
      </c>
      <c r="O5528" s="51">
        <v>8.0589999999999993</v>
      </c>
      <c r="P5528" s="51">
        <v>16.510999999999999</v>
      </c>
      <c r="Q5528" s="51">
        <v>17.221</v>
      </c>
      <c r="R5528" s="51">
        <v>25.798999999999999</v>
      </c>
      <c r="S5528" s="51">
        <v>-41.067999999999998</v>
      </c>
      <c r="T5528" s="51">
        <v>-33.820999999999998</v>
      </c>
      <c r="U5528" s="51">
        <v>2019</v>
      </c>
    </row>
    <row r="5529" spans="1:21" ht="15.5">
      <c r="A5529" s="51">
        <v>138</v>
      </c>
      <c r="B5529" s="51" t="s">
        <v>1424</v>
      </c>
      <c r="C5529" s="51" t="s">
        <v>460</v>
      </c>
      <c r="D5529" s="51" t="str">
        <f t="shared" si="86"/>
        <v>GGXONLB_NGDPNetherlands</v>
      </c>
      <c r="E5529" s="51" t="s">
        <v>55</v>
      </c>
      <c r="F5529" s="51" t="s">
        <v>458</v>
      </c>
      <c r="G5529" s="51" t="s">
        <v>459</v>
      </c>
      <c r="H5529" s="51" t="s">
        <v>392</v>
      </c>
      <c r="I5529" s="51"/>
      <c r="J5529" s="51" t="s">
        <v>461</v>
      </c>
      <c r="K5529" s="51">
        <v>-2.5409999999999999</v>
      </c>
      <c r="L5529" s="51">
        <v>-1.5580000000000001</v>
      </c>
      <c r="M5529" s="51">
        <v>-0.82699999999999996</v>
      </c>
      <c r="N5529" s="51">
        <v>-0.82</v>
      </c>
      <c r="O5529" s="51">
        <v>1.1379999999999999</v>
      </c>
      <c r="P5529" s="51">
        <v>2.2370000000000001</v>
      </c>
      <c r="Q5529" s="51">
        <v>2.2250000000000001</v>
      </c>
      <c r="R5529" s="51">
        <v>3.1840000000000002</v>
      </c>
      <c r="S5529" s="51">
        <v>-5.1529999999999996</v>
      </c>
      <c r="T5529" s="51">
        <v>-4.07</v>
      </c>
      <c r="U5529" s="51">
        <v>2019</v>
      </c>
    </row>
    <row r="5530" spans="1:21" ht="15.5">
      <c r="A5530" s="51">
        <v>138</v>
      </c>
      <c r="B5530" s="51" t="s">
        <v>1424</v>
      </c>
      <c r="C5530" s="51" t="s">
        <v>462</v>
      </c>
      <c r="D5530" s="51" t="str">
        <f t="shared" si="86"/>
        <v>GGXWDNNetherlands</v>
      </c>
      <c r="E5530" s="51" t="s">
        <v>55</v>
      </c>
      <c r="F5530" s="51" t="s">
        <v>463</v>
      </c>
      <c r="G5530" s="51" t="s">
        <v>464</v>
      </c>
      <c r="H5530" s="51" t="s">
        <v>342</v>
      </c>
      <c r="I5530" s="51" t="s">
        <v>343</v>
      </c>
      <c r="J5530" s="51" t="s">
        <v>1429</v>
      </c>
      <c r="K5530" s="51">
        <v>340.24200000000002</v>
      </c>
      <c r="L5530" s="51">
        <v>354.72</v>
      </c>
      <c r="M5530" s="51">
        <v>368.26900000000001</v>
      </c>
      <c r="N5530" s="51">
        <v>364.21</v>
      </c>
      <c r="O5530" s="51">
        <v>361.39699999999999</v>
      </c>
      <c r="P5530" s="51">
        <v>340.85700000000003</v>
      </c>
      <c r="Q5530" s="51">
        <v>329.07799999999997</v>
      </c>
      <c r="R5530" s="51">
        <v>337.35300000000001</v>
      </c>
      <c r="S5530" s="51">
        <v>348.81099999999998</v>
      </c>
      <c r="T5530" s="51">
        <v>377.94099999999997</v>
      </c>
      <c r="U5530" s="51">
        <v>2019</v>
      </c>
    </row>
    <row r="5531" spans="1:21" ht="15.5">
      <c r="A5531" s="51">
        <v>138</v>
      </c>
      <c r="B5531" s="51" t="s">
        <v>1424</v>
      </c>
      <c r="C5531" s="51" t="s">
        <v>465</v>
      </c>
      <c r="D5531" s="51" t="str">
        <f t="shared" si="86"/>
        <v>GGXWDN_NGDPNetherlands</v>
      </c>
      <c r="E5531" s="51" t="s">
        <v>55</v>
      </c>
      <c r="F5531" s="51" t="s">
        <v>463</v>
      </c>
      <c r="G5531" s="51" t="s">
        <v>464</v>
      </c>
      <c r="H5531" s="51" t="s">
        <v>392</v>
      </c>
      <c r="I5531" s="51"/>
      <c r="J5531" s="51" t="s">
        <v>487</v>
      </c>
      <c r="K5531" s="51">
        <v>52.106999999999999</v>
      </c>
      <c r="L5531" s="51">
        <v>53.707999999999998</v>
      </c>
      <c r="M5531" s="51">
        <v>54.838000000000001</v>
      </c>
      <c r="N5531" s="51">
        <v>52.783000000000001</v>
      </c>
      <c r="O5531" s="51">
        <v>51.02</v>
      </c>
      <c r="P5531" s="51">
        <v>46.177</v>
      </c>
      <c r="Q5531" s="51">
        <v>42.517000000000003</v>
      </c>
      <c r="R5531" s="51">
        <v>41.636000000000003</v>
      </c>
      <c r="S5531" s="51">
        <v>43.77</v>
      </c>
      <c r="T5531" s="51">
        <v>45.476999999999997</v>
      </c>
      <c r="U5531" s="51">
        <v>2019</v>
      </c>
    </row>
    <row r="5532" spans="1:21" ht="15.5">
      <c r="A5532" s="51">
        <v>138</v>
      </c>
      <c r="B5532" s="51" t="s">
        <v>1424</v>
      </c>
      <c r="C5532" s="51" t="s">
        <v>466</v>
      </c>
      <c r="D5532" s="51" t="str">
        <f t="shared" si="86"/>
        <v>GGXWDGNetherlands</v>
      </c>
      <c r="E5532" s="51" t="s">
        <v>55</v>
      </c>
      <c r="F5532" s="51" t="s">
        <v>467</v>
      </c>
      <c r="G5532" s="51" t="s">
        <v>468</v>
      </c>
      <c r="H5532" s="51" t="s">
        <v>342</v>
      </c>
      <c r="I5532" s="51" t="s">
        <v>343</v>
      </c>
      <c r="J5532" s="51" t="s">
        <v>1429</v>
      </c>
      <c r="K5532" s="51">
        <v>433.75799999999998</v>
      </c>
      <c r="L5532" s="51">
        <v>448.01799999999997</v>
      </c>
      <c r="M5532" s="51">
        <v>456.74799999999999</v>
      </c>
      <c r="N5532" s="51">
        <v>445.96699999999998</v>
      </c>
      <c r="O5532" s="51">
        <v>438.37200000000001</v>
      </c>
      <c r="P5532" s="51">
        <v>420.29700000000003</v>
      </c>
      <c r="Q5532" s="51">
        <v>405.77300000000002</v>
      </c>
      <c r="R5532" s="51">
        <v>385.65600000000001</v>
      </c>
      <c r="S5532" s="51">
        <v>430.10500000000002</v>
      </c>
      <c r="T5532" s="51">
        <v>466.024</v>
      </c>
      <c r="U5532" s="51">
        <v>2019</v>
      </c>
    </row>
    <row r="5533" spans="1:21" ht="15.5">
      <c r="A5533" s="51">
        <v>138</v>
      </c>
      <c r="B5533" s="51" t="s">
        <v>1424</v>
      </c>
      <c r="C5533" s="51" t="s">
        <v>469</v>
      </c>
      <c r="D5533" s="51" t="str">
        <f t="shared" si="86"/>
        <v>GGXWDG_NGDPNetherlands</v>
      </c>
      <c r="E5533" s="51" t="s">
        <v>55</v>
      </c>
      <c r="F5533" s="51" t="s">
        <v>467</v>
      </c>
      <c r="G5533" s="51" t="s">
        <v>468</v>
      </c>
      <c r="H5533" s="51" t="s">
        <v>392</v>
      </c>
      <c r="I5533" s="51"/>
      <c r="J5533" s="51" t="s">
        <v>470</v>
      </c>
      <c r="K5533" s="51">
        <v>66.429000000000002</v>
      </c>
      <c r="L5533" s="51">
        <v>67.834000000000003</v>
      </c>
      <c r="M5533" s="51">
        <v>68.013000000000005</v>
      </c>
      <c r="N5533" s="51">
        <v>64.632000000000005</v>
      </c>
      <c r="O5533" s="51">
        <v>61.887</v>
      </c>
      <c r="P5533" s="51">
        <v>56.94</v>
      </c>
      <c r="Q5533" s="51">
        <v>52.426000000000002</v>
      </c>
      <c r="R5533" s="51">
        <v>47.597000000000001</v>
      </c>
      <c r="S5533" s="51">
        <v>53.970999999999997</v>
      </c>
      <c r="T5533" s="51">
        <v>56.076000000000001</v>
      </c>
      <c r="U5533" s="51">
        <v>2019</v>
      </c>
    </row>
    <row r="5534" spans="1:21" ht="15.5">
      <c r="A5534" s="51">
        <v>138</v>
      </c>
      <c r="B5534" s="51" t="s">
        <v>1424</v>
      </c>
      <c r="C5534" s="51" t="s">
        <v>471</v>
      </c>
      <c r="D5534" s="51" t="str">
        <f t="shared" si="86"/>
        <v>NGDP_FYNetherlands</v>
      </c>
      <c r="E5534" s="51" t="s">
        <v>55</v>
      </c>
      <c r="F5534" s="51" t="s">
        <v>472</v>
      </c>
      <c r="G5534" s="51" t="s">
        <v>473</v>
      </c>
      <c r="H5534" s="51" t="s">
        <v>342</v>
      </c>
      <c r="I5534" s="51" t="s">
        <v>343</v>
      </c>
      <c r="J5534" s="51" t="s">
        <v>1429</v>
      </c>
      <c r="K5534" s="51">
        <v>652.96600000000001</v>
      </c>
      <c r="L5534" s="51">
        <v>660.46299999999997</v>
      </c>
      <c r="M5534" s="51">
        <v>671.56</v>
      </c>
      <c r="N5534" s="51">
        <v>690.00800000000004</v>
      </c>
      <c r="O5534" s="51">
        <v>708.33699999999999</v>
      </c>
      <c r="P5534" s="51">
        <v>738.14599999999996</v>
      </c>
      <c r="Q5534" s="51">
        <v>773.98699999999997</v>
      </c>
      <c r="R5534" s="51">
        <v>810.24699999999996</v>
      </c>
      <c r="S5534" s="51">
        <v>796.91399999999999</v>
      </c>
      <c r="T5534" s="51">
        <v>831.06100000000004</v>
      </c>
      <c r="U5534" s="51">
        <v>2019</v>
      </c>
    </row>
    <row r="5535" spans="1:21" ht="15.5">
      <c r="A5535" s="51">
        <v>138</v>
      </c>
      <c r="B5535" s="51" t="s">
        <v>1424</v>
      </c>
      <c r="C5535" s="51" t="s">
        <v>474</v>
      </c>
      <c r="D5535" s="51" t="str">
        <f t="shared" si="86"/>
        <v>BCANetherlands</v>
      </c>
      <c r="E5535" s="51" t="s">
        <v>55</v>
      </c>
      <c r="F5535" s="51" t="s">
        <v>475</v>
      </c>
      <c r="G5535" s="51" t="s">
        <v>476</v>
      </c>
      <c r="H5535" s="51" t="s">
        <v>352</v>
      </c>
      <c r="I5535" s="51" t="s">
        <v>343</v>
      </c>
      <c r="J5535" s="51" t="s">
        <v>1430</v>
      </c>
      <c r="K5535" s="51">
        <v>85.575999999999993</v>
      </c>
      <c r="L5535" s="51">
        <v>85.536000000000001</v>
      </c>
      <c r="M5535" s="51">
        <v>72.930999999999997</v>
      </c>
      <c r="N5535" s="51">
        <v>48.228999999999999</v>
      </c>
      <c r="O5535" s="51">
        <v>63.192</v>
      </c>
      <c r="P5535" s="51">
        <v>90.204999999999998</v>
      </c>
      <c r="Q5535" s="51">
        <v>99.09</v>
      </c>
      <c r="R5535" s="51">
        <v>90.238</v>
      </c>
      <c r="S5535" s="51">
        <v>90.861999999999995</v>
      </c>
      <c r="T5535" s="51">
        <v>90.962999999999994</v>
      </c>
      <c r="U5535" s="51">
        <v>2019</v>
      </c>
    </row>
    <row r="5536" spans="1:21" ht="15.5">
      <c r="A5536" s="51">
        <v>138</v>
      </c>
      <c r="B5536" s="51" t="s">
        <v>1424</v>
      </c>
      <c r="C5536" s="51" t="s">
        <v>478</v>
      </c>
      <c r="D5536" s="51" t="str">
        <f t="shared" si="86"/>
        <v>BCA_NGDPDNetherlands</v>
      </c>
      <c r="E5536" s="51" t="s">
        <v>55</v>
      </c>
      <c r="F5536" s="51" t="s">
        <v>475</v>
      </c>
      <c r="G5536" s="51" t="s">
        <v>476</v>
      </c>
      <c r="H5536" s="51" t="s">
        <v>392</v>
      </c>
      <c r="I5536" s="51"/>
      <c r="J5536" s="51" t="s">
        <v>479</v>
      </c>
      <c r="K5536" s="51">
        <v>10.194000000000001</v>
      </c>
      <c r="L5536" s="51">
        <v>9.7509999999999994</v>
      </c>
      <c r="M5536" s="51">
        <v>8.1720000000000006</v>
      </c>
      <c r="N5536" s="51">
        <v>6.2990000000000004</v>
      </c>
      <c r="O5536" s="51">
        <v>8.0619999999999994</v>
      </c>
      <c r="P5536" s="51">
        <v>10.821</v>
      </c>
      <c r="Q5536" s="51">
        <v>10.836</v>
      </c>
      <c r="R5536" s="51">
        <v>9.9469999999999992</v>
      </c>
      <c r="S5536" s="51">
        <v>9.99</v>
      </c>
      <c r="T5536" s="51">
        <v>8.9830000000000005</v>
      </c>
      <c r="U5536" s="51">
        <v>2019</v>
      </c>
    </row>
    <row r="5537" spans="1:21" ht="15.5">
      <c r="A5537" s="51">
        <v>196</v>
      </c>
      <c r="B5537" s="51" t="s">
        <v>1431</v>
      </c>
      <c r="C5537" s="51" t="s">
        <v>338</v>
      </c>
      <c r="D5537" s="51" t="str">
        <f t="shared" si="86"/>
        <v>NGDP_RNew Zealand</v>
      </c>
      <c r="E5537" s="51" t="s">
        <v>195</v>
      </c>
      <c r="F5537" s="51" t="s">
        <v>340</v>
      </c>
      <c r="G5537" s="51" t="s">
        <v>341</v>
      </c>
      <c r="H5537" s="51" t="s">
        <v>342</v>
      </c>
      <c r="I5537" s="51" t="s">
        <v>343</v>
      </c>
      <c r="J5537" s="51" t="s">
        <v>1432</v>
      </c>
      <c r="K5537" s="51">
        <v>205.25</v>
      </c>
      <c r="L5537" s="51">
        <v>209.982</v>
      </c>
      <c r="M5537" s="51">
        <v>217.81100000000001</v>
      </c>
      <c r="N5537" s="51">
        <v>225.75299999999999</v>
      </c>
      <c r="O5537" s="51">
        <v>234.66900000000001</v>
      </c>
      <c r="P5537" s="51">
        <v>242.91900000000001</v>
      </c>
      <c r="Q5537" s="51">
        <v>251.22399999999999</v>
      </c>
      <c r="R5537" s="51">
        <v>257.32900000000001</v>
      </c>
      <c r="S5537" s="51">
        <v>249.63300000000001</v>
      </c>
      <c r="T5537" s="51">
        <v>259.72800000000001</v>
      </c>
      <c r="U5537" s="51">
        <v>2020</v>
      </c>
    </row>
    <row r="5538" spans="1:21" ht="15.5">
      <c r="A5538" s="51">
        <v>196</v>
      </c>
      <c r="B5538" s="51" t="s">
        <v>1431</v>
      </c>
      <c r="C5538" s="51" t="s">
        <v>345</v>
      </c>
      <c r="D5538" s="51" t="str">
        <f t="shared" si="86"/>
        <v>NGDP_RPCHNew Zealand</v>
      </c>
      <c r="E5538" s="51" t="s">
        <v>195</v>
      </c>
      <c r="F5538" s="51" t="s">
        <v>340</v>
      </c>
      <c r="G5538" s="51" t="s">
        <v>346</v>
      </c>
      <c r="H5538" s="51" t="s">
        <v>347</v>
      </c>
      <c r="I5538" s="51"/>
      <c r="J5538" s="51" t="s">
        <v>348</v>
      </c>
      <c r="K5538" s="51">
        <v>2.4500000000000002</v>
      </c>
      <c r="L5538" s="51">
        <v>2.3050000000000002</v>
      </c>
      <c r="M5538" s="51">
        <v>3.7280000000000002</v>
      </c>
      <c r="N5538" s="51">
        <v>3.6459999999999999</v>
      </c>
      <c r="O5538" s="51">
        <v>3.9489999999999998</v>
      </c>
      <c r="P5538" s="51">
        <v>3.516</v>
      </c>
      <c r="Q5538" s="51">
        <v>3.419</v>
      </c>
      <c r="R5538" s="51">
        <v>2.4300000000000002</v>
      </c>
      <c r="S5538" s="51">
        <v>-2.9910000000000001</v>
      </c>
      <c r="T5538" s="51">
        <v>4.0439999999999996</v>
      </c>
      <c r="U5538" s="51">
        <v>2020</v>
      </c>
    </row>
    <row r="5539" spans="1:21" ht="15.5">
      <c r="A5539" s="51">
        <v>196</v>
      </c>
      <c r="B5539" s="51" t="s">
        <v>1431</v>
      </c>
      <c r="C5539" s="51" t="s">
        <v>349</v>
      </c>
      <c r="D5539" s="51" t="str">
        <f t="shared" si="86"/>
        <v>NGDPNew Zealand</v>
      </c>
      <c r="E5539" s="51" t="s">
        <v>195</v>
      </c>
      <c r="F5539" s="51" t="s">
        <v>155</v>
      </c>
      <c r="G5539" s="51" t="s">
        <v>350</v>
      </c>
      <c r="H5539" s="51" t="s">
        <v>342</v>
      </c>
      <c r="I5539" s="51" t="s">
        <v>343</v>
      </c>
      <c r="J5539" s="51" t="s">
        <v>1432</v>
      </c>
      <c r="K5539" s="51">
        <v>215.95</v>
      </c>
      <c r="L5539" s="51">
        <v>228.03</v>
      </c>
      <c r="M5539" s="51">
        <v>240.88800000000001</v>
      </c>
      <c r="N5539" s="51">
        <v>251.60599999999999</v>
      </c>
      <c r="O5539" s="51">
        <v>266.81799999999998</v>
      </c>
      <c r="P5539" s="51">
        <v>286.72399999999999</v>
      </c>
      <c r="Q5539" s="51">
        <v>302.80200000000002</v>
      </c>
      <c r="R5539" s="51">
        <v>318.86799999999999</v>
      </c>
      <c r="S5539" s="51">
        <v>322.03399999999999</v>
      </c>
      <c r="T5539" s="51">
        <v>337.49099999999999</v>
      </c>
      <c r="U5539" s="51">
        <v>2020</v>
      </c>
    </row>
    <row r="5540" spans="1:21" ht="15.5">
      <c r="A5540" s="51">
        <v>196</v>
      </c>
      <c r="B5540" s="51" t="s">
        <v>1431</v>
      </c>
      <c r="C5540" s="51" t="s">
        <v>157</v>
      </c>
      <c r="D5540" s="51" t="str">
        <f t="shared" si="86"/>
        <v>NGDPDNew Zealand</v>
      </c>
      <c r="E5540" s="51" t="s">
        <v>195</v>
      </c>
      <c r="F5540" s="51" t="s">
        <v>155</v>
      </c>
      <c r="G5540" s="51" t="s">
        <v>351</v>
      </c>
      <c r="H5540" s="51" t="s">
        <v>352</v>
      </c>
      <c r="I5540" s="51" t="s">
        <v>343</v>
      </c>
      <c r="J5540" s="51" t="s">
        <v>353</v>
      </c>
      <c r="K5540" s="51">
        <v>175.04400000000001</v>
      </c>
      <c r="L5540" s="51">
        <v>187.10499999999999</v>
      </c>
      <c r="M5540" s="51">
        <v>200.13900000000001</v>
      </c>
      <c r="N5540" s="51">
        <v>176.19300000000001</v>
      </c>
      <c r="O5540" s="51">
        <v>185.96199999999999</v>
      </c>
      <c r="P5540" s="51">
        <v>203.81700000000001</v>
      </c>
      <c r="Q5540" s="51">
        <v>209.827</v>
      </c>
      <c r="R5540" s="51">
        <v>210.22399999999999</v>
      </c>
      <c r="S5540" s="51">
        <v>209.32900000000001</v>
      </c>
      <c r="T5540" s="51">
        <v>243.33199999999999</v>
      </c>
      <c r="U5540" s="51">
        <v>2020</v>
      </c>
    </row>
    <row r="5541" spans="1:21" ht="15.5">
      <c r="A5541" s="51">
        <v>196</v>
      </c>
      <c r="B5541" s="51" t="s">
        <v>1431</v>
      </c>
      <c r="C5541" s="51" t="s">
        <v>354</v>
      </c>
      <c r="D5541" s="51" t="str">
        <f t="shared" si="86"/>
        <v>PPPGDPNew Zealand</v>
      </c>
      <c r="E5541" s="51" t="s">
        <v>195</v>
      </c>
      <c r="F5541" s="51" t="s">
        <v>155</v>
      </c>
      <c r="G5541" s="51" t="s">
        <v>355</v>
      </c>
      <c r="H5541" s="51" t="s">
        <v>356</v>
      </c>
      <c r="I5541" s="51" t="s">
        <v>343</v>
      </c>
      <c r="J5541" s="51" t="s">
        <v>353</v>
      </c>
      <c r="K5541" s="51">
        <v>144.38800000000001</v>
      </c>
      <c r="L5541" s="51">
        <v>157.69900000000001</v>
      </c>
      <c r="M5541" s="51">
        <v>167.19900000000001</v>
      </c>
      <c r="N5541" s="51">
        <v>170.52600000000001</v>
      </c>
      <c r="O5541" s="51">
        <v>185.20599999999999</v>
      </c>
      <c r="P5541" s="51">
        <v>197.27600000000001</v>
      </c>
      <c r="Q5541" s="51">
        <v>208.91900000000001</v>
      </c>
      <c r="R5541" s="51">
        <v>217.816</v>
      </c>
      <c r="S5541" s="51">
        <v>213.863</v>
      </c>
      <c r="T5541" s="51">
        <v>226.566</v>
      </c>
      <c r="U5541" s="51">
        <v>2020</v>
      </c>
    </row>
    <row r="5542" spans="1:21" ht="15.5">
      <c r="A5542" s="51">
        <v>196</v>
      </c>
      <c r="B5542" s="51" t="s">
        <v>1431</v>
      </c>
      <c r="C5542" s="51" t="s">
        <v>357</v>
      </c>
      <c r="D5542" s="51" t="str">
        <f t="shared" si="86"/>
        <v>NGDP_DNew Zealand</v>
      </c>
      <c r="E5542" s="51" t="s">
        <v>195</v>
      </c>
      <c r="F5542" s="51" t="s">
        <v>358</v>
      </c>
      <c r="G5542" s="51" t="s">
        <v>359</v>
      </c>
      <c r="H5542" s="51" t="s">
        <v>360</v>
      </c>
      <c r="I5542" s="51"/>
      <c r="J5542" s="51" t="s">
        <v>361</v>
      </c>
      <c r="K5542" s="51">
        <v>105.21299999999999</v>
      </c>
      <c r="L5542" s="51">
        <v>108.595</v>
      </c>
      <c r="M5542" s="51">
        <v>110.595</v>
      </c>
      <c r="N5542" s="51">
        <v>111.452</v>
      </c>
      <c r="O5542" s="51">
        <v>113.7</v>
      </c>
      <c r="P5542" s="51">
        <v>118.033</v>
      </c>
      <c r="Q5542" s="51">
        <v>120.53100000000001</v>
      </c>
      <c r="R5542" s="51">
        <v>123.91500000000001</v>
      </c>
      <c r="S5542" s="51">
        <v>129.00299999999999</v>
      </c>
      <c r="T5542" s="51">
        <v>129.94</v>
      </c>
      <c r="U5542" s="51">
        <v>2020</v>
      </c>
    </row>
    <row r="5543" spans="1:21" ht="15.5">
      <c r="A5543" s="51">
        <v>196</v>
      </c>
      <c r="B5543" s="51" t="s">
        <v>1431</v>
      </c>
      <c r="C5543" s="51" t="s">
        <v>362</v>
      </c>
      <c r="D5543" s="51" t="str">
        <f t="shared" si="86"/>
        <v>NGDPRPCNew Zealand</v>
      </c>
      <c r="E5543" s="51" t="s">
        <v>195</v>
      </c>
      <c r="F5543" s="51" t="s">
        <v>363</v>
      </c>
      <c r="G5543" s="51" t="s">
        <v>364</v>
      </c>
      <c r="H5543" s="51" t="s">
        <v>342</v>
      </c>
      <c r="I5543" s="51" t="s">
        <v>333</v>
      </c>
      <c r="J5543" s="51" t="s">
        <v>365</v>
      </c>
      <c r="K5543" s="51">
        <v>46534.559999999998</v>
      </c>
      <c r="L5543" s="51">
        <v>47219.86</v>
      </c>
      <c r="M5543" s="51">
        <v>48191.47</v>
      </c>
      <c r="N5543" s="51">
        <v>48939.5</v>
      </c>
      <c r="O5543" s="51">
        <v>49754.9</v>
      </c>
      <c r="P5543" s="51">
        <v>50450.47</v>
      </c>
      <c r="Q5543" s="51">
        <v>51248.24</v>
      </c>
      <c r="R5543" s="51">
        <v>51614.45</v>
      </c>
      <c r="S5543" s="51">
        <v>49045.74</v>
      </c>
      <c r="T5543" s="51">
        <v>50699.05</v>
      </c>
      <c r="U5543" s="51">
        <v>2020</v>
      </c>
    </row>
    <row r="5544" spans="1:21" ht="15.5">
      <c r="A5544" s="51">
        <v>196</v>
      </c>
      <c r="B5544" s="51" t="s">
        <v>1431</v>
      </c>
      <c r="C5544" s="51" t="s">
        <v>366</v>
      </c>
      <c r="D5544" s="51" t="str">
        <f t="shared" si="86"/>
        <v>NGDPRPPPPCNew Zealand</v>
      </c>
      <c r="E5544" s="51" t="s">
        <v>195</v>
      </c>
      <c r="F5544" s="51" t="s">
        <v>363</v>
      </c>
      <c r="G5544" s="51" t="s">
        <v>367</v>
      </c>
      <c r="H5544" s="51" t="s">
        <v>368</v>
      </c>
      <c r="I5544" s="51" t="s">
        <v>333</v>
      </c>
      <c r="J5544" s="51" t="s">
        <v>365</v>
      </c>
      <c r="K5544" s="51">
        <v>37791</v>
      </c>
      <c r="L5544" s="51">
        <v>38347.53</v>
      </c>
      <c r="M5544" s="51">
        <v>39136.58</v>
      </c>
      <c r="N5544" s="51">
        <v>39744.06</v>
      </c>
      <c r="O5544" s="51">
        <v>40406.25</v>
      </c>
      <c r="P5544" s="51">
        <v>40971.129999999997</v>
      </c>
      <c r="Q5544" s="51">
        <v>41619</v>
      </c>
      <c r="R5544" s="51">
        <v>41916.400000000001</v>
      </c>
      <c r="S5544" s="51">
        <v>39830.339999999997</v>
      </c>
      <c r="T5544" s="51">
        <v>41173</v>
      </c>
      <c r="U5544" s="51">
        <v>2020</v>
      </c>
    </row>
    <row r="5545" spans="1:21" ht="15.5">
      <c r="A5545" s="51">
        <v>196</v>
      </c>
      <c r="B5545" s="51" t="s">
        <v>1431</v>
      </c>
      <c r="C5545" s="51" t="s">
        <v>369</v>
      </c>
      <c r="D5545" s="51" t="str">
        <f t="shared" si="86"/>
        <v>NGDPPCNew Zealand</v>
      </c>
      <c r="E5545" s="51" t="s">
        <v>195</v>
      </c>
      <c r="F5545" s="51" t="s">
        <v>370</v>
      </c>
      <c r="G5545" s="51" t="s">
        <v>371</v>
      </c>
      <c r="H5545" s="51" t="s">
        <v>342</v>
      </c>
      <c r="I5545" s="51" t="s">
        <v>333</v>
      </c>
      <c r="J5545" s="51" t="s">
        <v>372</v>
      </c>
      <c r="K5545" s="51">
        <v>48960.480000000003</v>
      </c>
      <c r="L5545" s="51">
        <v>51278.42</v>
      </c>
      <c r="M5545" s="51">
        <v>53297.34</v>
      </c>
      <c r="N5545" s="51">
        <v>54544</v>
      </c>
      <c r="O5545" s="51">
        <v>56571.19</v>
      </c>
      <c r="P5545" s="51">
        <v>59548.08</v>
      </c>
      <c r="Q5545" s="51">
        <v>61769.85</v>
      </c>
      <c r="R5545" s="51">
        <v>63957.8</v>
      </c>
      <c r="S5545" s="51">
        <v>63270.46</v>
      </c>
      <c r="T5545" s="51">
        <v>65878.53</v>
      </c>
      <c r="U5545" s="51">
        <v>2020</v>
      </c>
    </row>
    <row r="5546" spans="1:21" ht="15.5">
      <c r="A5546" s="51">
        <v>196</v>
      </c>
      <c r="B5546" s="51" t="s">
        <v>1431</v>
      </c>
      <c r="C5546" s="51" t="s">
        <v>373</v>
      </c>
      <c r="D5546" s="51" t="str">
        <f t="shared" si="86"/>
        <v>NGDPDPCNew Zealand</v>
      </c>
      <c r="E5546" s="51" t="s">
        <v>195</v>
      </c>
      <c r="F5546" s="51" t="s">
        <v>370</v>
      </c>
      <c r="G5546" s="51" t="s">
        <v>374</v>
      </c>
      <c r="H5546" s="51" t="s">
        <v>352</v>
      </c>
      <c r="I5546" s="51" t="s">
        <v>333</v>
      </c>
      <c r="J5546" s="51" t="s">
        <v>372</v>
      </c>
      <c r="K5546" s="51">
        <v>39686.19</v>
      </c>
      <c r="L5546" s="51">
        <v>42075.44</v>
      </c>
      <c r="M5546" s="51">
        <v>44281.55</v>
      </c>
      <c r="N5546" s="51">
        <v>38195.64</v>
      </c>
      <c r="O5546" s="51">
        <v>39428.050000000003</v>
      </c>
      <c r="P5546" s="51">
        <v>42329.68</v>
      </c>
      <c r="Q5546" s="51">
        <v>42803.49</v>
      </c>
      <c r="R5546" s="51">
        <v>42166.32</v>
      </c>
      <c r="S5546" s="51">
        <v>41127.160000000003</v>
      </c>
      <c r="T5546" s="51">
        <v>47498.65</v>
      </c>
      <c r="U5546" s="51">
        <v>2020</v>
      </c>
    </row>
    <row r="5547" spans="1:21" ht="15.5">
      <c r="A5547" s="51">
        <v>196</v>
      </c>
      <c r="B5547" s="51" t="s">
        <v>1431</v>
      </c>
      <c r="C5547" s="51" t="s">
        <v>375</v>
      </c>
      <c r="D5547" s="51" t="str">
        <f t="shared" si="86"/>
        <v>PPPPCNew Zealand</v>
      </c>
      <c r="E5547" s="51" t="s">
        <v>195</v>
      </c>
      <c r="F5547" s="51" t="s">
        <v>370</v>
      </c>
      <c r="G5547" s="51" t="s">
        <v>376</v>
      </c>
      <c r="H5547" s="51" t="s">
        <v>356</v>
      </c>
      <c r="I5547" s="51" t="s">
        <v>333</v>
      </c>
      <c r="J5547" s="51" t="s">
        <v>372</v>
      </c>
      <c r="K5547" s="51">
        <v>32735.86</v>
      </c>
      <c r="L5547" s="51">
        <v>35462.76</v>
      </c>
      <c r="M5547" s="51">
        <v>36993.29</v>
      </c>
      <c r="N5547" s="51">
        <v>36967.25</v>
      </c>
      <c r="O5547" s="51">
        <v>39267.599999999999</v>
      </c>
      <c r="P5547" s="51">
        <v>40971.129999999997</v>
      </c>
      <c r="Q5547" s="51">
        <v>42618.26</v>
      </c>
      <c r="R5547" s="51">
        <v>43689.07</v>
      </c>
      <c r="S5547" s="51">
        <v>42018.05</v>
      </c>
      <c r="T5547" s="51">
        <v>44225.96</v>
      </c>
      <c r="U5547" s="51">
        <v>2020</v>
      </c>
    </row>
    <row r="5548" spans="1:21" ht="15.5">
      <c r="A5548" s="51">
        <v>196</v>
      </c>
      <c r="B5548" s="51" t="s">
        <v>1431</v>
      </c>
      <c r="C5548" s="51" t="s">
        <v>377</v>
      </c>
      <c r="D5548" s="51" t="str">
        <f t="shared" si="86"/>
        <v>NGAP_NPGDPNew Zealand</v>
      </c>
      <c r="E5548" s="51" t="s">
        <v>195</v>
      </c>
      <c r="F5548" s="51" t="s">
        <v>378</v>
      </c>
      <c r="G5548" s="51" t="s">
        <v>379</v>
      </c>
      <c r="H5548" s="51" t="s">
        <v>380</v>
      </c>
      <c r="I5548" s="51"/>
      <c r="J5548" s="51" t="s">
        <v>348</v>
      </c>
      <c r="K5548" s="51">
        <v>-2.415</v>
      </c>
      <c r="L5548" s="51">
        <v>-2.548</v>
      </c>
      <c r="M5548" s="51">
        <v>-1.617</v>
      </c>
      <c r="N5548" s="51">
        <v>-0.91300000000000003</v>
      </c>
      <c r="O5548" s="51">
        <v>-2E-3</v>
      </c>
      <c r="P5548" s="51">
        <v>0.55100000000000005</v>
      </c>
      <c r="Q5548" s="51">
        <v>1.0169999999999999</v>
      </c>
      <c r="R5548" s="51">
        <v>0.56200000000000006</v>
      </c>
      <c r="S5548" s="51">
        <v>-4.1950000000000003</v>
      </c>
      <c r="T5548" s="51">
        <v>-1.7869999999999999</v>
      </c>
      <c r="U5548" s="51">
        <v>2020</v>
      </c>
    </row>
    <row r="5549" spans="1:21" ht="15.5">
      <c r="A5549" s="51">
        <v>196</v>
      </c>
      <c r="B5549" s="51" t="s">
        <v>1431</v>
      </c>
      <c r="C5549" s="51" t="s">
        <v>381</v>
      </c>
      <c r="D5549" s="51" t="str">
        <f t="shared" si="86"/>
        <v>PPPSHNew Zealand</v>
      </c>
      <c r="E5549" s="51" t="s">
        <v>195</v>
      </c>
      <c r="F5549" s="51" t="s">
        <v>382</v>
      </c>
      <c r="G5549" s="51" t="s">
        <v>383</v>
      </c>
      <c r="H5549" s="51" t="s">
        <v>384</v>
      </c>
      <c r="I5549" s="51"/>
      <c r="J5549" s="51" t="s">
        <v>353</v>
      </c>
      <c r="K5549" s="51">
        <v>0.14399999999999999</v>
      </c>
      <c r="L5549" s="51">
        <v>0.15</v>
      </c>
      <c r="M5549" s="51">
        <v>0.153</v>
      </c>
      <c r="N5549" s="51">
        <v>0.153</v>
      </c>
      <c r="O5549" s="51">
        <v>0.16</v>
      </c>
      <c r="P5549" s="51">
        <v>0.16200000000000001</v>
      </c>
      <c r="Q5549" s="51">
        <v>0.16200000000000001</v>
      </c>
      <c r="R5549" s="51">
        <v>0.16200000000000001</v>
      </c>
      <c r="S5549" s="51">
        <v>0.16200000000000001</v>
      </c>
      <c r="T5549" s="51">
        <v>0.16</v>
      </c>
      <c r="U5549" s="51">
        <v>2020</v>
      </c>
    </row>
    <row r="5550" spans="1:21" ht="15.5">
      <c r="A5550" s="51">
        <v>196</v>
      </c>
      <c r="B5550" s="51" t="s">
        <v>1431</v>
      </c>
      <c r="C5550" s="51" t="s">
        <v>385</v>
      </c>
      <c r="D5550" s="51" t="str">
        <f t="shared" si="86"/>
        <v>PPPEXNew Zealand</v>
      </c>
      <c r="E5550" s="51" t="s">
        <v>195</v>
      </c>
      <c r="F5550" s="51" t="s">
        <v>386</v>
      </c>
      <c r="G5550" s="51" t="s">
        <v>387</v>
      </c>
      <c r="H5550" s="51" t="s">
        <v>388</v>
      </c>
      <c r="I5550" s="51"/>
      <c r="J5550" s="51" t="s">
        <v>353</v>
      </c>
      <c r="K5550" s="51">
        <v>1.496</v>
      </c>
      <c r="L5550" s="51">
        <v>1.446</v>
      </c>
      <c r="M5550" s="51">
        <v>1.4410000000000001</v>
      </c>
      <c r="N5550" s="51">
        <v>1.4750000000000001</v>
      </c>
      <c r="O5550" s="51">
        <v>1.4410000000000001</v>
      </c>
      <c r="P5550" s="51">
        <v>1.4530000000000001</v>
      </c>
      <c r="Q5550" s="51">
        <v>1.4490000000000001</v>
      </c>
      <c r="R5550" s="51">
        <v>1.464</v>
      </c>
      <c r="S5550" s="51">
        <v>1.506</v>
      </c>
      <c r="T5550" s="51">
        <v>1.49</v>
      </c>
      <c r="U5550" s="51">
        <v>2020</v>
      </c>
    </row>
    <row r="5551" spans="1:21" ht="15.5">
      <c r="A5551" s="51">
        <v>196</v>
      </c>
      <c r="B5551" s="51" t="s">
        <v>1431</v>
      </c>
      <c r="C5551" s="51" t="s">
        <v>389</v>
      </c>
      <c r="D5551" s="51" t="str">
        <f t="shared" si="86"/>
        <v>NID_NGDPNew Zealand</v>
      </c>
      <c r="E5551" s="51" t="s">
        <v>195</v>
      </c>
      <c r="F5551" s="51" t="s">
        <v>390</v>
      </c>
      <c r="G5551" s="51" t="s">
        <v>391</v>
      </c>
      <c r="H5551" s="51" t="s">
        <v>392</v>
      </c>
      <c r="I5551" s="51"/>
      <c r="J5551" s="51" t="s">
        <v>1432</v>
      </c>
      <c r="K5551" s="51">
        <v>21.308</v>
      </c>
      <c r="L5551" s="51">
        <v>22.048999999999999</v>
      </c>
      <c r="M5551" s="51">
        <v>22.823</v>
      </c>
      <c r="N5551" s="51">
        <v>23.103000000000002</v>
      </c>
      <c r="O5551" s="51">
        <v>23.111999999999998</v>
      </c>
      <c r="P5551" s="51">
        <v>23.454000000000001</v>
      </c>
      <c r="Q5551" s="51">
        <v>24.625</v>
      </c>
      <c r="R5551" s="51">
        <v>24.026</v>
      </c>
      <c r="S5551" s="51">
        <v>21.670999999999999</v>
      </c>
      <c r="T5551" s="51">
        <v>23.256</v>
      </c>
      <c r="U5551" s="51">
        <v>2020</v>
      </c>
    </row>
    <row r="5552" spans="1:21" ht="15.5">
      <c r="A5552" s="51">
        <v>196</v>
      </c>
      <c r="B5552" s="51" t="s">
        <v>1431</v>
      </c>
      <c r="C5552" s="51" t="s">
        <v>393</v>
      </c>
      <c r="D5552" s="51" t="str">
        <f t="shared" si="86"/>
        <v>NGSD_NGDPNew Zealand</v>
      </c>
      <c r="E5552" s="51" t="s">
        <v>195</v>
      </c>
      <c r="F5552" s="51" t="s">
        <v>394</v>
      </c>
      <c r="G5552" s="51" t="s">
        <v>395</v>
      </c>
      <c r="H5552" s="51" t="s">
        <v>392</v>
      </c>
      <c r="I5552" s="51"/>
      <c r="J5552" s="51" t="s">
        <v>1432</v>
      </c>
      <c r="K5552" s="51">
        <v>17.431000000000001</v>
      </c>
      <c r="L5552" s="51">
        <v>19.027999999999999</v>
      </c>
      <c r="M5552" s="51">
        <v>19.402999999999999</v>
      </c>
      <c r="N5552" s="51">
        <v>20.314</v>
      </c>
      <c r="O5552" s="51">
        <v>20.899000000000001</v>
      </c>
      <c r="P5552" s="51">
        <v>20.48</v>
      </c>
      <c r="Q5552" s="51">
        <v>20.411999999999999</v>
      </c>
      <c r="R5552" s="51">
        <v>20.713999999999999</v>
      </c>
      <c r="S5552" s="51">
        <v>20.879000000000001</v>
      </c>
      <c r="T5552" s="51">
        <v>21.190999999999999</v>
      </c>
      <c r="U5552" s="51">
        <v>2020</v>
      </c>
    </row>
    <row r="5553" spans="1:21" ht="15.5">
      <c r="A5553" s="51">
        <v>196</v>
      </c>
      <c r="B5553" s="51" t="s">
        <v>1431</v>
      </c>
      <c r="C5553" s="51" t="s">
        <v>396</v>
      </c>
      <c r="D5553" s="51" t="str">
        <f t="shared" si="86"/>
        <v>PCPINew Zealand</v>
      </c>
      <c r="E5553" s="51" t="s">
        <v>195</v>
      </c>
      <c r="F5553" s="51" t="s">
        <v>397</v>
      </c>
      <c r="G5553" s="51" t="s">
        <v>398</v>
      </c>
      <c r="H5553" s="51" t="s">
        <v>360</v>
      </c>
      <c r="I5553" s="51"/>
      <c r="J5553" s="51" t="s">
        <v>1433</v>
      </c>
      <c r="K5553" s="51">
        <v>136.536</v>
      </c>
      <c r="L5553" s="51">
        <v>138.08500000000001</v>
      </c>
      <c r="M5553" s="51">
        <v>139.78</v>
      </c>
      <c r="N5553" s="51">
        <v>140.19</v>
      </c>
      <c r="O5553" s="51">
        <v>141.095</v>
      </c>
      <c r="P5553" s="51">
        <v>143.70699999999999</v>
      </c>
      <c r="Q5553" s="51">
        <v>146.00399999999999</v>
      </c>
      <c r="R5553" s="51">
        <v>148.36799999999999</v>
      </c>
      <c r="S5553" s="51">
        <v>150.91200000000001</v>
      </c>
      <c r="T5553" s="51">
        <v>153.679</v>
      </c>
      <c r="U5553" s="51">
        <v>2020</v>
      </c>
    </row>
    <row r="5554" spans="1:21" ht="15.5">
      <c r="A5554" s="51">
        <v>196</v>
      </c>
      <c r="B5554" s="51" t="s">
        <v>1431</v>
      </c>
      <c r="C5554" s="51" t="s">
        <v>400</v>
      </c>
      <c r="D5554" s="51" t="str">
        <f t="shared" si="86"/>
        <v>PCPIPCHNew Zealand</v>
      </c>
      <c r="E5554" s="51" t="s">
        <v>195</v>
      </c>
      <c r="F5554" s="51" t="s">
        <v>397</v>
      </c>
      <c r="G5554" s="51" t="s">
        <v>401</v>
      </c>
      <c r="H5554" s="51" t="s">
        <v>347</v>
      </c>
      <c r="I5554" s="51"/>
      <c r="J5554" s="51" t="s">
        <v>402</v>
      </c>
      <c r="K5554" s="51">
        <v>1.06</v>
      </c>
      <c r="L5554" s="51">
        <v>1.1339999999999999</v>
      </c>
      <c r="M5554" s="51">
        <v>1.228</v>
      </c>
      <c r="N5554" s="51">
        <v>0.29299999999999998</v>
      </c>
      <c r="O5554" s="51">
        <v>0.64600000000000002</v>
      </c>
      <c r="P5554" s="51">
        <v>1.851</v>
      </c>
      <c r="Q5554" s="51">
        <v>1.5980000000000001</v>
      </c>
      <c r="R5554" s="51">
        <v>1.62</v>
      </c>
      <c r="S5554" s="51">
        <v>1.7150000000000001</v>
      </c>
      <c r="T5554" s="51">
        <v>1.8340000000000001</v>
      </c>
      <c r="U5554" s="51">
        <v>2020</v>
      </c>
    </row>
    <row r="5555" spans="1:21" ht="15.5">
      <c r="A5555" s="51">
        <v>196</v>
      </c>
      <c r="B5555" s="51" t="s">
        <v>1431</v>
      </c>
      <c r="C5555" s="51" t="s">
        <v>403</v>
      </c>
      <c r="D5555" s="51" t="str">
        <f t="shared" si="86"/>
        <v>PCPIENew Zealand</v>
      </c>
      <c r="E5555" s="51" t="s">
        <v>195</v>
      </c>
      <c r="F5555" s="51" t="s">
        <v>404</v>
      </c>
      <c r="G5555" s="51" t="s">
        <v>405</v>
      </c>
      <c r="H5555" s="51" t="s">
        <v>360</v>
      </c>
      <c r="I5555" s="51"/>
      <c r="J5555" s="51" t="s">
        <v>1433</v>
      </c>
      <c r="K5555" s="51">
        <v>134.334</v>
      </c>
      <c r="L5555" s="51">
        <v>136.518</v>
      </c>
      <c r="M5555" s="51">
        <v>137.55199999999999</v>
      </c>
      <c r="N5555" s="51">
        <v>137.667</v>
      </c>
      <c r="O5555" s="51">
        <v>139.506</v>
      </c>
      <c r="P5555" s="51">
        <v>141.72999999999999</v>
      </c>
      <c r="Q5555" s="51">
        <v>144.40700000000001</v>
      </c>
      <c r="R5555" s="51">
        <v>147.083</v>
      </c>
      <c r="S5555" s="51">
        <v>149.197</v>
      </c>
      <c r="T5555" s="51">
        <v>152.27799999999999</v>
      </c>
      <c r="U5555" s="51">
        <v>2020</v>
      </c>
    </row>
    <row r="5556" spans="1:21" ht="15.5">
      <c r="A5556" s="51">
        <v>196</v>
      </c>
      <c r="B5556" s="51" t="s">
        <v>1431</v>
      </c>
      <c r="C5556" s="51" t="s">
        <v>406</v>
      </c>
      <c r="D5556" s="51" t="str">
        <f t="shared" si="86"/>
        <v>PCPIEPCHNew Zealand</v>
      </c>
      <c r="E5556" s="51" t="s">
        <v>195</v>
      </c>
      <c r="F5556" s="51" t="s">
        <v>404</v>
      </c>
      <c r="G5556" s="51" t="s">
        <v>407</v>
      </c>
      <c r="H5556" s="51" t="s">
        <v>347</v>
      </c>
      <c r="I5556" s="51"/>
      <c r="J5556" s="51" t="s">
        <v>408</v>
      </c>
      <c r="K5556" s="51">
        <v>0.95</v>
      </c>
      <c r="L5556" s="51">
        <v>1.625</v>
      </c>
      <c r="M5556" s="51">
        <v>0.75800000000000001</v>
      </c>
      <c r="N5556" s="51">
        <v>8.4000000000000005E-2</v>
      </c>
      <c r="O5556" s="51">
        <v>1.3360000000000001</v>
      </c>
      <c r="P5556" s="51">
        <v>1.5940000000000001</v>
      </c>
      <c r="Q5556" s="51">
        <v>1.889</v>
      </c>
      <c r="R5556" s="51">
        <v>1.8540000000000001</v>
      </c>
      <c r="S5556" s="51">
        <v>1.4370000000000001</v>
      </c>
      <c r="T5556" s="51">
        <v>2.0649999999999999</v>
      </c>
      <c r="U5556" s="51">
        <v>2020</v>
      </c>
    </row>
    <row r="5557" spans="1:21" ht="15.5">
      <c r="A5557" s="51">
        <v>196</v>
      </c>
      <c r="B5557" s="51" t="s">
        <v>1431</v>
      </c>
      <c r="C5557" s="51" t="s">
        <v>409</v>
      </c>
      <c r="D5557" s="51" t="str">
        <f t="shared" si="86"/>
        <v>FLIBOR6New Zealand</v>
      </c>
      <c r="E5557" s="51" t="s">
        <v>195</v>
      </c>
      <c r="F5557" s="51" t="s">
        <v>410</v>
      </c>
      <c r="G5557" s="51"/>
      <c r="H5557" s="51" t="s">
        <v>384</v>
      </c>
      <c r="I5557" s="51"/>
      <c r="J5557" s="51"/>
      <c r="K5557" s="51"/>
      <c r="L5557" s="51"/>
      <c r="M5557" s="51"/>
      <c r="N5557" s="51"/>
      <c r="O5557" s="51"/>
      <c r="P5557" s="51"/>
      <c r="Q5557" s="51"/>
      <c r="R5557" s="51"/>
      <c r="S5557" s="51"/>
      <c r="T5557" s="51"/>
      <c r="U5557" s="51"/>
    </row>
    <row r="5558" spans="1:21" ht="15.5">
      <c r="A5558" s="51">
        <v>196</v>
      </c>
      <c r="B5558" s="51" t="s">
        <v>1431</v>
      </c>
      <c r="C5558" s="51" t="s">
        <v>411</v>
      </c>
      <c r="D5558" s="51" t="str">
        <f t="shared" si="86"/>
        <v>TM_RPCHNew Zealand</v>
      </c>
      <c r="E5558" s="51" t="s">
        <v>195</v>
      </c>
      <c r="F5558" s="51" t="s">
        <v>412</v>
      </c>
      <c r="G5558" s="51" t="s">
        <v>413</v>
      </c>
      <c r="H5558" s="51" t="s">
        <v>347</v>
      </c>
      <c r="I5558" s="51"/>
      <c r="J5558" s="51" t="s">
        <v>1434</v>
      </c>
      <c r="K5558" s="51">
        <v>2.7839999999999998</v>
      </c>
      <c r="L5558" s="51">
        <v>6.2430000000000003</v>
      </c>
      <c r="M5558" s="51">
        <v>8.0969999999999995</v>
      </c>
      <c r="N5558" s="51">
        <v>4.306</v>
      </c>
      <c r="O5558" s="51">
        <v>3.786</v>
      </c>
      <c r="P5558" s="51">
        <v>7.2709999999999999</v>
      </c>
      <c r="Q5558" s="51">
        <v>6.4649999999999999</v>
      </c>
      <c r="R5558" s="51">
        <v>2.1629999999999998</v>
      </c>
      <c r="S5558" s="51">
        <v>-16.34</v>
      </c>
      <c r="T5558" s="51">
        <v>9.3239999999999998</v>
      </c>
      <c r="U5558" s="51">
        <v>2020</v>
      </c>
    </row>
    <row r="5559" spans="1:21" ht="15.5">
      <c r="A5559" s="51">
        <v>196</v>
      </c>
      <c r="B5559" s="51" t="s">
        <v>1431</v>
      </c>
      <c r="C5559" s="51" t="s">
        <v>415</v>
      </c>
      <c r="D5559" s="51" t="str">
        <f t="shared" si="86"/>
        <v>TMG_RPCHNew Zealand</v>
      </c>
      <c r="E5559" s="51" t="s">
        <v>195</v>
      </c>
      <c r="F5559" s="51" t="s">
        <v>416</v>
      </c>
      <c r="G5559" s="51" t="s">
        <v>417</v>
      </c>
      <c r="H5559" s="51" t="s">
        <v>347</v>
      </c>
      <c r="I5559" s="51"/>
      <c r="J5559" s="51" t="s">
        <v>1434</v>
      </c>
      <c r="K5559" s="51">
        <v>3.87</v>
      </c>
      <c r="L5559" s="51">
        <v>6.6619999999999999</v>
      </c>
      <c r="M5559" s="51">
        <v>8.9369999999999994</v>
      </c>
      <c r="N5559" s="51">
        <v>4.9800000000000004</v>
      </c>
      <c r="O5559" s="51">
        <v>3.7069999999999999</v>
      </c>
      <c r="P5559" s="51">
        <v>7.6239999999999997</v>
      </c>
      <c r="Q5559" s="51">
        <v>5.859</v>
      </c>
      <c r="R5559" s="51">
        <v>0.64600000000000002</v>
      </c>
      <c r="S5559" s="51">
        <v>-11.54</v>
      </c>
      <c r="T5559" s="51">
        <v>12.065</v>
      </c>
      <c r="U5559" s="51">
        <v>2020</v>
      </c>
    </row>
    <row r="5560" spans="1:21" ht="15.5">
      <c r="A5560" s="51">
        <v>196</v>
      </c>
      <c r="B5560" s="51" t="s">
        <v>1431</v>
      </c>
      <c r="C5560" s="51" t="s">
        <v>418</v>
      </c>
      <c r="D5560" s="51" t="str">
        <f t="shared" si="86"/>
        <v>TX_RPCHNew Zealand</v>
      </c>
      <c r="E5560" s="51" t="s">
        <v>195</v>
      </c>
      <c r="F5560" s="51" t="s">
        <v>419</v>
      </c>
      <c r="G5560" s="51" t="s">
        <v>420</v>
      </c>
      <c r="H5560" s="51" t="s">
        <v>347</v>
      </c>
      <c r="I5560" s="51"/>
      <c r="J5560" s="51" t="s">
        <v>1434</v>
      </c>
      <c r="K5560" s="51">
        <v>1.865</v>
      </c>
      <c r="L5560" s="51">
        <v>0.86499999999999999</v>
      </c>
      <c r="M5560" s="51">
        <v>3.4239999999999999</v>
      </c>
      <c r="N5560" s="51">
        <v>7.8949999999999996</v>
      </c>
      <c r="O5560" s="51">
        <v>2.35</v>
      </c>
      <c r="P5560" s="51">
        <v>2.4540000000000002</v>
      </c>
      <c r="Q5560" s="51">
        <v>2.8439999999999999</v>
      </c>
      <c r="R5560" s="51">
        <v>2.2589999999999999</v>
      </c>
      <c r="S5560" s="51">
        <v>-12.148999999999999</v>
      </c>
      <c r="T5560" s="51">
        <v>-0.46700000000000003</v>
      </c>
      <c r="U5560" s="51">
        <v>2020</v>
      </c>
    </row>
    <row r="5561" spans="1:21" ht="15.5">
      <c r="A5561" s="51">
        <v>196</v>
      </c>
      <c r="B5561" s="51" t="s">
        <v>1431</v>
      </c>
      <c r="C5561" s="51" t="s">
        <v>421</v>
      </c>
      <c r="D5561" s="51" t="str">
        <f t="shared" si="86"/>
        <v>TXG_RPCHNew Zealand</v>
      </c>
      <c r="E5561" s="51" t="s">
        <v>195</v>
      </c>
      <c r="F5561" s="51" t="s">
        <v>422</v>
      </c>
      <c r="G5561" s="51" t="s">
        <v>423</v>
      </c>
      <c r="H5561" s="51" t="s">
        <v>347</v>
      </c>
      <c r="I5561" s="51"/>
      <c r="J5561" s="51" t="s">
        <v>1434</v>
      </c>
      <c r="K5561" s="51">
        <v>4.4279999999999999</v>
      </c>
      <c r="L5561" s="51">
        <v>0.88800000000000001</v>
      </c>
      <c r="M5561" s="51">
        <v>2.581</v>
      </c>
      <c r="N5561" s="51">
        <v>3.8679999999999999</v>
      </c>
      <c r="O5561" s="51">
        <v>1.59</v>
      </c>
      <c r="P5561" s="51">
        <v>1.7270000000000001</v>
      </c>
      <c r="Q5561" s="51">
        <v>2.6589999999999998</v>
      </c>
      <c r="R5561" s="51">
        <v>2.7570000000000001</v>
      </c>
      <c r="S5561" s="51">
        <v>-3.4079999999999999</v>
      </c>
      <c r="T5561" s="51">
        <v>7.7640000000000002</v>
      </c>
      <c r="U5561" s="51">
        <v>2020</v>
      </c>
    </row>
    <row r="5562" spans="1:21" ht="15.5">
      <c r="A5562" s="51">
        <v>196</v>
      </c>
      <c r="B5562" s="51" t="s">
        <v>1431</v>
      </c>
      <c r="C5562" s="51" t="s">
        <v>424</v>
      </c>
      <c r="D5562" s="51" t="str">
        <f t="shared" si="86"/>
        <v>LURNew Zealand</v>
      </c>
      <c r="E5562" s="51" t="s">
        <v>195</v>
      </c>
      <c r="F5562" s="51" t="s">
        <v>425</v>
      </c>
      <c r="G5562" s="51" t="s">
        <v>426</v>
      </c>
      <c r="H5562" s="51" t="s">
        <v>427</v>
      </c>
      <c r="I5562" s="51"/>
      <c r="J5562" s="51" t="s">
        <v>1435</v>
      </c>
      <c r="K5562" s="51">
        <v>6.45</v>
      </c>
      <c r="L5562" s="51">
        <v>5.8250000000000002</v>
      </c>
      <c r="M5562" s="51">
        <v>5.4249999999999998</v>
      </c>
      <c r="N5562" s="51">
        <v>5.4249999999999998</v>
      </c>
      <c r="O5562" s="51">
        <v>5.1749999999999998</v>
      </c>
      <c r="P5562" s="51">
        <v>4.7249999999999996</v>
      </c>
      <c r="Q5562" s="51">
        <v>4.3</v>
      </c>
      <c r="R5562" s="51">
        <v>4.125</v>
      </c>
      <c r="S5562" s="51">
        <v>4.5999999999999996</v>
      </c>
      <c r="T5562" s="51">
        <v>5.1050000000000004</v>
      </c>
      <c r="U5562" s="51">
        <v>2020</v>
      </c>
    </row>
    <row r="5563" spans="1:21" ht="15.5">
      <c r="A5563" s="51">
        <v>196</v>
      </c>
      <c r="B5563" s="51" t="s">
        <v>1431</v>
      </c>
      <c r="C5563" s="51" t="s">
        <v>428</v>
      </c>
      <c r="D5563" s="51" t="str">
        <f t="shared" si="86"/>
        <v>LENew Zealand</v>
      </c>
      <c r="E5563" s="51" t="s">
        <v>195</v>
      </c>
      <c r="F5563" s="51" t="s">
        <v>429</v>
      </c>
      <c r="G5563" s="51" t="s">
        <v>430</v>
      </c>
      <c r="H5563" s="51" t="s">
        <v>431</v>
      </c>
      <c r="I5563" s="51" t="s">
        <v>432</v>
      </c>
      <c r="J5563" s="51" t="s">
        <v>1435</v>
      </c>
      <c r="K5563" s="51">
        <v>2.19</v>
      </c>
      <c r="L5563" s="51">
        <v>2.2240000000000002</v>
      </c>
      <c r="M5563" s="51">
        <v>2.3079999999999998</v>
      </c>
      <c r="N5563" s="51">
        <v>2.3690000000000002</v>
      </c>
      <c r="O5563" s="51">
        <v>2.4830000000000001</v>
      </c>
      <c r="P5563" s="51">
        <v>2.5870000000000002</v>
      </c>
      <c r="Q5563" s="51">
        <v>2.661</v>
      </c>
      <c r="R5563" s="51">
        <v>2.6960000000000002</v>
      </c>
      <c r="S5563" s="51">
        <v>2.7330000000000001</v>
      </c>
      <c r="T5563" s="51">
        <v>2.734</v>
      </c>
      <c r="U5563" s="51">
        <v>2020</v>
      </c>
    </row>
    <row r="5564" spans="1:21" ht="15.5">
      <c r="A5564" s="51">
        <v>196</v>
      </c>
      <c r="B5564" s="51" t="s">
        <v>1431</v>
      </c>
      <c r="C5564" s="51" t="s">
        <v>433</v>
      </c>
      <c r="D5564" s="51" t="str">
        <f t="shared" si="86"/>
        <v>LPNew Zealand</v>
      </c>
      <c r="E5564" s="51" t="s">
        <v>195</v>
      </c>
      <c r="F5564" s="51" t="s">
        <v>434</v>
      </c>
      <c r="G5564" s="51" t="s">
        <v>435</v>
      </c>
      <c r="H5564" s="51" t="s">
        <v>431</v>
      </c>
      <c r="I5564" s="51" t="s">
        <v>432</v>
      </c>
      <c r="J5564" s="51" t="s">
        <v>1436</v>
      </c>
      <c r="K5564" s="51">
        <v>4.4109999999999996</v>
      </c>
      <c r="L5564" s="51">
        <v>4.4470000000000001</v>
      </c>
      <c r="M5564" s="51">
        <v>4.5199999999999996</v>
      </c>
      <c r="N5564" s="51">
        <v>4.6130000000000004</v>
      </c>
      <c r="O5564" s="51">
        <v>4.7169999999999996</v>
      </c>
      <c r="P5564" s="51">
        <v>4.8150000000000004</v>
      </c>
      <c r="Q5564" s="51">
        <v>4.9020000000000001</v>
      </c>
      <c r="R5564" s="51">
        <v>4.9859999999999998</v>
      </c>
      <c r="S5564" s="51">
        <v>5.09</v>
      </c>
      <c r="T5564" s="51">
        <v>5.1230000000000002</v>
      </c>
      <c r="U5564" s="51">
        <v>2020</v>
      </c>
    </row>
    <row r="5565" spans="1:21" ht="15.5">
      <c r="A5565" s="51">
        <v>196</v>
      </c>
      <c r="B5565" s="51" t="s">
        <v>1431</v>
      </c>
      <c r="C5565" s="51" t="s">
        <v>437</v>
      </c>
      <c r="D5565" s="51" t="str">
        <f t="shared" si="86"/>
        <v>GGRNew Zealand</v>
      </c>
      <c r="E5565" s="51" t="s">
        <v>195</v>
      </c>
      <c r="F5565" s="51" t="s">
        <v>438</v>
      </c>
      <c r="G5565" s="51" t="s">
        <v>439</v>
      </c>
      <c r="H5565" s="51" t="s">
        <v>342</v>
      </c>
      <c r="I5565" s="51" t="s">
        <v>343</v>
      </c>
      <c r="J5565" s="51" t="s">
        <v>1437</v>
      </c>
      <c r="K5565" s="51">
        <v>81.134</v>
      </c>
      <c r="L5565" s="51">
        <v>85.138000000000005</v>
      </c>
      <c r="M5565" s="51">
        <v>89.698999999999998</v>
      </c>
      <c r="N5565" s="51">
        <v>94.53</v>
      </c>
      <c r="O5565" s="51">
        <v>99.98</v>
      </c>
      <c r="P5565" s="51">
        <v>105.736</v>
      </c>
      <c r="Q5565" s="51">
        <v>112.97799999999999</v>
      </c>
      <c r="R5565" s="51">
        <v>116.536</v>
      </c>
      <c r="S5565" s="51">
        <v>118.267</v>
      </c>
      <c r="T5565" s="51">
        <v>121.57</v>
      </c>
      <c r="U5565" s="51">
        <v>2020</v>
      </c>
    </row>
    <row r="5566" spans="1:21" ht="15.5">
      <c r="A5566" s="51">
        <v>196</v>
      </c>
      <c r="B5566" s="51" t="s">
        <v>1431</v>
      </c>
      <c r="C5566" s="51" t="s">
        <v>441</v>
      </c>
      <c r="D5566" s="51" t="str">
        <f t="shared" si="86"/>
        <v>GGR_NGDPNew Zealand</v>
      </c>
      <c r="E5566" s="51" t="s">
        <v>195</v>
      </c>
      <c r="F5566" s="51" t="s">
        <v>438</v>
      </c>
      <c r="G5566" s="51" t="s">
        <v>439</v>
      </c>
      <c r="H5566" s="51" t="s">
        <v>392</v>
      </c>
      <c r="I5566" s="51"/>
      <c r="J5566" s="51" t="s">
        <v>442</v>
      </c>
      <c r="K5566" s="51">
        <v>37.570999999999998</v>
      </c>
      <c r="L5566" s="51">
        <v>37.335999999999999</v>
      </c>
      <c r="M5566" s="51">
        <v>37.237000000000002</v>
      </c>
      <c r="N5566" s="51">
        <v>37.570999999999998</v>
      </c>
      <c r="O5566" s="51">
        <v>37.470999999999997</v>
      </c>
      <c r="P5566" s="51">
        <v>36.877000000000002</v>
      </c>
      <c r="Q5566" s="51">
        <v>37.311</v>
      </c>
      <c r="R5566" s="51">
        <v>36.546999999999997</v>
      </c>
      <c r="S5566" s="51">
        <v>36.725000000000001</v>
      </c>
      <c r="T5566" s="51">
        <v>36.021999999999998</v>
      </c>
      <c r="U5566" s="51">
        <v>2020</v>
      </c>
    </row>
    <row r="5567" spans="1:21" ht="15.5">
      <c r="A5567" s="51">
        <v>196</v>
      </c>
      <c r="B5567" s="51" t="s">
        <v>1431</v>
      </c>
      <c r="C5567" s="51" t="s">
        <v>443</v>
      </c>
      <c r="D5567" s="51" t="str">
        <f t="shared" si="86"/>
        <v>GGXNew Zealand</v>
      </c>
      <c r="E5567" s="51" t="s">
        <v>195</v>
      </c>
      <c r="F5567" s="51" t="s">
        <v>444</v>
      </c>
      <c r="G5567" s="51" t="s">
        <v>445</v>
      </c>
      <c r="H5567" s="51" t="s">
        <v>342</v>
      </c>
      <c r="I5567" s="51" t="s">
        <v>343</v>
      </c>
      <c r="J5567" s="51" t="s">
        <v>1437</v>
      </c>
      <c r="K5567" s="51">
        <v>85.915999999999997</v>
      </c>
      <c r="L5567" s="51">
        <v>88.100999999999999</v>
      </c>
      <c r="M5567" s="51">
        <v>90.772000000000006</v>
      </c>
      <c r="N5567" s="51">
        <v>93.742999999999995</v>
      </c>
      <c r="O5567" s="51">
        <v>97.268000000000001</v>
      </c>
      <c r="P5567" s="51">
        <v>102.089</v>
      </c>
      <c r="Q5567" s="51">
        <v>109.539</v>
      </c>
      <c r="R5567" s="51">
        <v>123.779</v>
      </c>
      <c r="S5567" s="51">
        <v>136.61600000000001</v>
      </c>
      <c r="T5567" s="51">
        <v>138.75200000000001</v>
      </c>
      <c r="U5567" s="51">
        <v>2020</v>
      </c>
    </row>
    <row r="5568" spans="1:21" ht="15.5">
      <c r="A5568" s="51">
        <v>196</v>
      </c>
      <c r="B5568" s="51" t="s">
        <v>1431</v>
      </c>
      <c r="C5568" s="51" t="s">
        <v>446</v>
      </c>
      <c r="D5568" s="51" t="str">
        <f t="shared" si="86"/>
        <v>GGX_NGDPNew Zealand</v>
      </c>
      <c r="E5568" s="51" t="s">
        <v>195</v>
      </c>
      <c r="F5568" s="51" t="s">
        <v>444</v>
      </c>
      <c r="G5568" s="51" t="s">
        <v>445</v>
      </c>
      <c r="H5568" s="51" t="s">
        <v>392</v>
      </c>
      <c r="I5568" s="51"/>
      <c r="J5568" s="51" t="s">
        <v>447</v>
      </c>
      <c r="K5568" s="51">
        <v>39.784999999999997</v>
      </c>
      <c r="L5568" s="51">
        <v>38.636000000000003</v>
      </c>
      <c r="M5568" s="51">
        <v>37.682000000000002</v>
      </c>
      <c r="N5568" s="51">
        <v>37.258000000000003</v>
      </c>
      <c r="O5568" s="51">
        <v>36.454999999999998</v>
      </c>
      <c r="P5568" s="51">
        <v>35.604999999999997</v>
      </c>
      <c r="Q5568" s="51">
        <v>36.174999999999997</v>
      </c>
      <c r="R5568" s="51">
        <v>38.817999999999998</v>
      </c>
      <c r="S5568" s="51">
        <v>42.423000000000002</v>
      </c>
      <c r="T5568" s="51">
        <v>41.113</v>
      </c>
      <c r="U5568" s="51">
        <v>2020</v>
      </c>
    </row>
    <row r="5569" spans="1:21" ht="15.5">
      <c r="A5569" s="51">
        <v>196</v>
      </c>
      <c r="B5569" s="51" t="s">
        <v>1431</v>
      </c>
      <c r="C5569" s="51" t="s">
        <v>448</v>
      </c>
      <c r="D5569" s="51" t="str">
        <f t="shared" si="86"/>
        <v>GGXCNLNew Zealand</v>
      </c>
      <c r="E5569" s="51" t="s">
        <v>195</v>
      </c>
      <c r="F5569" s="51" t="s">
        <v>449</v>
      </c>
      <c r="G5569" s="51" t="s">
        <v>450</v>
      </c>
      <c r="H5569" s="51" t="s">
        <v>342</v>
      </c>
      <c r="I5569" s="51" t="s">
        <v>343</v>
      </c>
      <c r="J5569" s="51" t="s">
        <v>1437</v>
      </c>
      <c r="K5569" s="51">
        <v>-4.782</v>
      </c>
      <c r="L5569" s="51">
        <v>-2.9630000000000001</v>
      </c>
      <c r="M5569" s="51">
        <v>-1.073</v>
      </c>
      <c r="N5569" s="51">
        <v>0.78700000000000003</v>
      </c>
      <c r="O5569" s="51">
        <v>2.7130000000000001</v>
      </c>
      <c r="P5569" s="51">
        <v>3.6469999999999998</v>
      </c>
      <c r="Q5569" s="51">
        <v>3.4390000000000001</v>
      </c>
      <c r="R5569" s="51">
        <v>-7.2430000000000003</v>
      </c>
      <c r="S5569" s="51">
        <v>-18.349</v>
      </c>
      <c r="T5569" s="51">
        <v>-17.181999999999999</v>
      </c>
      <c r="U5569" s="51">
        <v>2020</v>
      </c>
    </row>
    <row r="5570" spans="1:21" ht="15.5">
      <c r="A5570" s="51">
        <v>196</v>
      </c>
      <c r="B5570" s="51" t="s">
        <v>1431</v>
      </c>
      <c r="C5570" s="51" t="s">
        <v>451</v>
      </c>
      <c r="D5570" s="51" t="str">
        <f t="shared" si="86"/>
        <v>GGXCNL_NGDPNew Zealand</v>
      </c>
      <c r="E5570" s="51" t="s">
        <v>195</v>
      </c>
      <c r="F5570" s="51" t="s">
        <v>449</v>
      </c>
      <c r="G5570" s="51" t="s">
        <v>450</v>
      </c>
      <c r="H5570" s="51" t="s">
        <v>392</v>
      </c>
      <c r="I5570" s="51"/>
      <c r="J5570" s="51" t="s">
        <v>452</v>
      </c>
      <c r="K5570" s="51">
        <v>-2.214</v>
      </c>
      <c r="L5570" s="51">
        <v>-1.2989999999999999</v>
      </c>
      <c r="M5570" s="51">
        <v>-0.44500000000000001</v>
      </c>
      <c r="N5570" s="51">
        <v>0.313</v>
      </c>
      <c r="O5570" s="51">
        <v>1.0169999999999999</v>
      </c>
      <c r="P5570" s="51">
        <v>1.272</v>
      </c>
      <c r="Q5570" s="51">
        <v>1.1359999999999999</v>
      </c>
      <c r="R5570" s="51">
        <v>-2.2709999999999999</v>
      </c>
      <c r="S5570" s="51">
        <v>-5.6980000000000004</v>
      </c>
      <c r="T5570" s="51">
        <v>-5.0910000000000002</v>
      </c>
      <c r="U5570" s="51">
        <v>2020</v>
      </c>
    </row>
    <row r="5571" spans="1:21" ht="15.5">
      <c r="A5571" s="51">
        <v>196</v>
      </c>
      <c r="B5571" s="51" t="s">
        <v>1431</v>
      </c>
      <c r="C5571" s="51" t="s">
        <v>453</v>
      </c>
      <c r="D5571" s="51" t="str">
        <f t="shared" ref="D5571:D5634" si="87">C5571&amp;E5571</f>
        <v>GGSBNew Zealand</v>
      </c>
      <c r="E5571" s="51" t="s">
        <v>195</v>
      </c>
      <c r="F5571" s="51" t="s">
        <v>454</v>
      </c>
      <c r="G5571" s="51" t="s">
        <v>455</v>
      </c>
      <c r="H5571" s="51" t="s">
        <v>342</v>
      </c>
      <c r="I5571" s="51" t="s">
        <v>343</v>
      </c>
      <c r="J5571" s="51" t="s">
        <v>1437</v>
      </c>
      <c r="K5571" s="51">
        <v>-2.4169999999999998</v>
      </c>
      <c r="L5571" s="51">
        <v>-0.52700000000000002</v>
      </c>
      <c r="M5571" s="51">
        <v>0.76200000000000001</v>
      </c>
      <c r="N5571" s="51">
        <v>1.61</v>
      </c>
      <c r="O5571" s="51">
        <v>2.8</v>
      </c>
      <c r="P5571" s="51">
        <v>2.96</v>
      </c>
      <c r="Q5571" s="51">
        <v>2.3079999999999998</v>
      </c>
      <c r="R5571" s="51">
        <v>-5.415</v>
      </c>
      <c r="S5571" s="51">
        <v>-14.765000000000001</v>
      </c>
      <c r="T5571" s="51">
        <v>-15.042999999999999</v>
      </c>
      <c r="U5571" s="51">
        <v>2020</v>
      </c>
    </row>
    <row r="5572" spans="1:21" ht="15.5">
      <c r="A5572" s="51">
        <v>196</v>
      </c>
      <c r="B5572" s="51" t="s">
        <v>1431</v>
      </c>
      <c r="C5572" s="51" t="s">
        <v>456</v>
      </c>
      <c r="D5572" s="51" t="str">
        <f t="shared" si="87"/>
        <v>GGSB_NPGDPNew Zealand</v>
      </c>
      <c r="E5572" s="51" t="s">
        <v>195</v>
      </c>
      <c r="F5572" s="51" t="s">
        <v>454</v>
      </c>
      <c r="G5572" s="51" t="s">
        <v>455</v>
      </c>
      <c r="H5572" s="51" t="s">
        <v>380</v>
      </c>
      <c r="I5572" s="51"/>
      <c r="J5572" s="51" t="s">
        <v>505</v>
      </c>
      <c r="K5572" s="51">
        <v>-1.0920000000000001</v>
      </c>
      <c r="L5572" s="51">
        <v>-0.22500000000000001</v>
      </c>
      <c r="M5572" s="51">
        <v>0.311</v>
      </c>
      <c r="N5572" s="51">
        <v>0.63400000000000001</v>
      </c>
      <c r="O5572" s="51">
        <v>1.0489999999999999</v>
      </c>
      <c r="P5572" s="51">
        <v>1.038</v>
      </c>
      <c r="Q5572" s="51">
        <v>0.77</v>
      </c>
      <c r="R5572" s="51">
        <v>-1.708</v>
      </c>
      <c r="S5572" s="51">
        <v>-4.3929999999999998</v>
      </c>
      <c r="T5572" s="51">
        <v>-4.3780000000000001</v>
      </c>
      <c r="U5572" s="51">
        <v>2020</v>
      </c>
    </row>
    <row r="5573" spans="1:21" ht="15.5">
      <c r="A5573" s="51">
        <v>196</v>
      </c>
      <c r="B5573" s="51" t="s">
        <v>1431</v>
      </c>
      <c r="C5573" s="51" t="s">
        <v>457</v>
      </c>
      <c r="D5573" s="51" t="str">
        <f t="shared" si="87"/>
        <v>GGXONLBNew Zealand</v>
      </c>
      <c r="E5573" s="51" t="s">
        <v>195</v>
      </c>
      <c r="F5573" s="51" t="s">
        <v>458</v>
      </c>
      <c r="G5573" s="51" t="s">
        <v>459</v>
      </c>
      <c r="H5573" s="51" t="s">
        <v>342</v>
      </c>
      <c r="I5573" s="51" t="s">
        <v>343</v>
      </c>
      <c r="J5573" s="51" t="s">
        <v>1437</v>
      </c>
      <c r="K5573" s="51">
        <v>-2.8220000000000001</v>
      </c>
      <c r="L5573" s="51">
        <v>-1.1779999999999999</v>
      </c>
      <c r="M5573" s="51">
        <v>0.47099999999999997</v>
      </c>
      <c r="N5573" s="51">
        <v>2.4</v>
      </c>
      <c r="O5573" s="51">
        <v>4.4219999999999997</v>
      </c>
      <c r="P5573" s="51">
        <v>5.4169999999999998</v>
      </c>
      <c r="Q5573" s="51">
        <v>5.3010000000000002</v>
      </c>
      <c r="R5573" s="51">
        <v>-5.2590000000000003</v>
      </c>
      <c r="S5573" s="51">
        <v>-15.919</v>
      </c>
      <c r="T5573" s="51">
        <v>-14.182</v>
      </c>
      <c r="U5573" s="51">
        <v>2020</v>
      </c>
    </row>
    <row r="5574" spans="1:21" ht="15.5">
      <c r="A5574" s="51">
        <v>196</v>
      </c>
      <c r="B5574" s="51" t="s">
        <v>1431</v>
      </c>
      <c r="C5574" s="51" t="s">
        <v>460</v>
      </c>
      <c r="D5574" s="51" t="str">
        <f t="shared" si="87"/>
        <v>GGXONLB_NGDPNew Zealand</v>
      </c>
      <c r="E5574" s="51" t="s">
        <v>195</v>
      </c>
      <c r="F5574" s="51" t="s">
        <v>458</v>
      </c>
      <c r="G5574" s="51" t="s">
        <v>459</v>
      </c>
      <c r="H5574" s="51" t="s">
        <v>392</v>
      </c>
      <c r="I5574" s="51"/>
      <c r="J5574" s="51" t="s">
        <v>461</v>
      </c>
      <c r="K5574" s="51">
        <v>-1.3069999999999999</v>
      </c>
      <c r="L5574" s="51">
        <v>-0.51600000000000001</v>
      </c>
      <c r="M5574" s="51">
        <v>0.19500000000000001</v>
      </c>
      <c r="N5574" s="51">
        <v>0.95399999999999996</v>
      </c>
      <c r="O5574" s="51">
        <v>1.657</v>
      </c>
      <c r="P5574" s="51">
        <v>1.889</v>
      </c>
      <c r="Q5574" s="51">
        <v>1.75</v>
      </c>
      <c r="R5574" s="51">
        <v>-1.649</v>
      </c>
      <c r="S5574" s="51">
        <v>-4.9429999999999996</v>
      </c>
      <c r="T5574" s="51">
        <v>-4.202</v>
      </c>
      <c r="U5574" s="51">
        <v>2020</v>
      </c>
    </row>
    <row r="5575" spans="1:21" ht="15.5">
      <c r="A5575" s="51">
        <v>196</v>
      </c>
      <c r="B5575" s="51" t="s">
        <v>1431</v>
      </c>
      <c r="C5575" s="51" t="s">
        <v>462</v>
      </c>
      <c r="D5575" s="51" t="str">
        <f t="shared" si="87"/>
        <v>GGXWDNNew Zealand</v>
      </c>
      <c r="E5575" s="51" t="s">
        <v>195</v>
      </c>
      <c r="F5575" s="51" t="s">
        <v>463</v>
      </c>
      <c r="G5575" s="51" t="s">
        <v>464</v>
      </c>
      <c r="H5575" s="51" t="s">
        <v>342</v>
      </c>
      <c r="I5575" s="51" t="s">
        <v>343</v>
      </c>
      <c r="J5575" s="51" t="s">
        <v>1437</v>
      </c>
      <c r="K5575" s="51">
        <v>18.401</v>
      </c>
      <c r="L5575" s="51">
        <v>19.643999999999998</v>
      </c>
      <c r="M5575" s="51">
        <v>19.117999999999999</v>
      </c>
      <c r="N5575" s="51">
        <v>18.481999999999999</v>
      </c>
      <c r="O5575" s="51">
        <v>17.684000000000001</v>
      </c>
      <c r="P5575" s="51">
        <v>15.904</v>
      </c>
      <c r="Q5575" s="51">
        <v>14.272</v>
      </c>
      <c r="R5575" s="51">
        <v>22.196999999999999</v>
      </c>
      <c r="S5575" s="51">
        <v>47.296999999999997</v>
      </c>
      <c r="T5575" s="51">
        <v>73.293000000000006</v>
      </c>
      <c r="U5575" s="51">
        <v>2020</v>
      </c>
    </row>
    <row r="5576" spans="1:21" ht="15.5">
      <c r="A5576" s="51">
        <v>196</v>
      </c>
      <c r="B5576" s="51" t="s">
        <v>1431</v>
      </c>
      <c r="C5576" s="51" t="s">
        <v>465</v>
      </c>
      <c r="D5576" s="51" t="str">
        <f t="shared" si="87"/>
        <v>GGXWDN_NGDPNew Zealand</v>
      </c>
      <c r="E5576" s="51" t="s">
        <v>195</v>
      </c>
      <c r="F5576" s="51" t="s">
        <v>463</v>
      </c>
      <c r="G5576" s="51" t="s">
        <v>464</v>
      </c>
      <c r="H5576" s="51" t="s">
        <v>392</v>
      </c>
      <c r="I5576" s="51"/>
      <c r="J5576" s="51" t="s">
        <v>487</v>
      </c>
      <c r="K5576" s="51">
        <v>8.5210000000000008</v>
      </c>
      <c r="L5576" s="51">
        <v>8.6150000000000002</v>
      </c>
      <c r="M5576" s="51">
        <v>7.9359999999999999</v>
      </c>
      <c r="N5576" s="51">
        <v>7.3460000000000001</v>
      </c>
      <c r="O5576" s="51">
        <v>6.6280000000000001</v>
      </c>
      <c r="P5576" s="51">
        <v>5.5469999999999997</v>
      </c>
      <c r="Q5576" s="51">
        <v>4.7130000000000001</v>
      </c>
      <c r="R5576" s="51">
        <v>6.9610000000000003</v>
      </c>
      <c r="S5576" s="51">
        <v>14.686999999999999</v>
      </c>
      <c r="T5576" s="51">
        <v>21.716999999999999</v>
      </c>
      <c r="U5576" s="51">
        <v>2020</v>
      </c>
    </row>
    <row r="5577" spans="1:21" ht="15.5">
      <c r="A5577" s="51">
        <v>196</v>
      </c>
      <c r="B5577" s="51" t="s">
        <v>1431</v>
      </c>
      <c r="C5577" s="51" t="s">
        <v>466</v>
      </c>
      <c r="D5577" s="51" t="str">
        <f t="shared" si="87"/>
        <v>GGXWDGNew Zealand</v>
      </c>
      <c r="E5577" s="51" t="s">
        <v>195</v>
      </c>
      <c r="F5577" s="51" t="s">
        <v>467</v>
      </c>
      <c r="G5577" s="51" t="s">
        <v>468</v>
      </c>
      <c r="H5577" s="51" t="s">
        <v>342</v>
      </c>
      <c r="I5577" s="51" t="s">
        <v>343</v>
      </c>
      <c r="J5577" s="51" t="s">
        <v>1437</v>
      </c>
      <c r="K5577" s="51">
        <v>77.150999999999996</v>
      </c>
      <c r="L5577" s="51">
        <v>78.855999999999995</v>
      </c>
      <c r="M5577" s="51">
        <v>82.334000000000003</v>
      </c>
      <c r="N5577" s="51">
        <v>86.094999999999999</v>
      </c>
      <c r="O5577" s="51">
        <v>89.018000000000001</v>
      </c>
      <c r="P5577" s="51">
        <v>89.167000000000002</v>
      </c>
      <c r="Q5577" s="51">
        <v>85.001000000000005</v>
      </c>
      <c r="R5577" s="51">
        <v>102.227</v>
      </c>
      <c r="S5577" s="51">
        <v>133.12</v>
      </c>
      <c r="T5577" s="51">
        <v>156.44499999999999</v>
      </c>
      <c r="U5577" s="51">
        <v>2020</v>
      </c>
    </row>
    <row r="5578" spans="1:21" ht="15.5">
      <c r="A5578" s="51">
        <v>196</v>
      </c>
      <c r="B5578" s="51" t="s">
        <v>1431</v>
      </c>
      <c r="C5578" s="51" t="s">
        <v>469</v>
      </c>
      <c r="D5578" s="51" t="str">
        <f t="shared" si="87"/>
        <v>GGXWDG_NGDPNew Zealand</v>
      </c>
      <c r="E5578" s="51" t="s">
        <v>195</v>
      </c>
      <c r="F5578" s="51" t="s">
        <v>467</v>
      </c>
      <c r="G5578" s="51" t="s">
        <v>468</v>
      </c>
      <c r="H5578" s="51" t="s">
        <v>392</v>
      </c>
      <c r="I5578" s="51"/>
      <c r="J5578" s="51" t="s">
        <v>470</v>
      </c>
      <c r="K5578" s="51">
        <v>35.725999999999999</v>
      </c>
      <c r="L5578" s="51">
        <v>34.581000000000003</v>
      </c>
      <c r="M5578" s="51">
        <v>34.179000000000002</v>
      </c>
      <c r="N5578" s="51">
        <v>34.218000000000004</v>
      </c>
      <c r="O5578" s="51">
        <v>33.363</v>
      </c>
      <c r="P5578" s="51">
        <v>31.097999999999999</v>
      </c>
      <c r="Q5578" s="51">
        <v>28.071000000000002</v>
      </c>
      <c r="R5578" s="51">
        <v>32.058999999999997</v>
      </c>
      <c r="S5578" s="51">
        <v>41.337000000000003</v>
      </c>
      <c r="T5578" s="51">
        <v>46.354999999999997</v>
      </c>
      <c r="U5578" s="51">
        <v>2020</v>
      </c>
    </row>
    <row r="5579" spans="1:21" ht="15.5">
      <c r="A5579" s="51">
        <v>196</v>
      </c>
      <c r="B5579" s="51" t="s">
        <v>1431</v>
      </c>
      <c r="C5579" s="51" t="s">
        <v>471</v>
      </c>
      <c r="D5579" s="51" t="str">
        <f t="shared" si="87"/>
        <v>NGDP_FYNew Zealand</v>
      </c>
      <c r="E5579" s="51" t="s">
        <v>195</v>
      </c>
      <c r="F5579" s="51" t="s">
        <v>472</v>
      </c>
      <c r="G5579" s="51" t="s">
        <v>473</v>
      </c>
      <c r="H5579" s="51" t="s">
        <v>342</v>
      </c>
      <c r="I5579" s="51" t="s">
        <v>343</v>
      </c>
      <c r="J5579" s="51" t="s">
        <v>1437</v>
      </c>
      <c r="K5579" s="51">
        <v>215.95</v>
      </c>
      <c r="L5579" s="51">
        <v>228.03</v>
      </c>
      <c r="M5579" s="51">
        <v>240.88800000000001</v>
      </c>
      <c r="N5579" s="51">
        <v>251.60599999999999</v>
      </c>
      <c r="O5579" s="51">
        <v>266.81799999999998</v>
      </c>
      <c r="P5579" s="51">
        <v>286.72399999999999</v>
      </c>
      <c r="Q5579" s="51">
        <v>302.80200000000002</v>
      </c>
      <c r="R5579" s="51">
        <v>318.86799999999999</v>
      </c>
      <c r="S5579" s="51">
        <v>322.03399999999999</v>
      </c>
      <c r="T5579" s="51">
        <v>337.49099999999999</v>
      </c>
      <c r="U5579" s="51">
        <v>2020</v>
      </c>
    </row>
    <row r="5580" spans="1:21" ht="15.5">
      <c r="A5580" s="51">
        <v>196</v>
      </c>
      <c r="B5580" s="51" t="s">
        <v>1431</v>
      </c>
      <c r="C5580" s="51" t="s">
        <v>474</v>
      </c>
      <c r="D5580" s="51" t="str">
        <f t="shared" si="87"/>
        <v>BCANew Zealand</v>
      </c>
      <c r="E5580" s="51" t="s">
        <v>195</v>
      </c>
      <c r="F5580" s="51" t="s">
        <v>475</v>
      </c>
      <c r="G5580" s="51" t="s">
        <v>476</v>
      </c>
      <c r="H5580" s="51" t="s">
        <v>352</v>
      </c>
      <c r="I5580" s="51" t="s">
        <v>343</v>
      </c>
      <c r="J5580" s="51" t="s">
        <v>1438</v>
      </c>
      <c r="K5580" s="51">
        <v>-6.8849999999999998</v>
      </c>
      <c r="L5580" s="51">
        <v>-5.9340000000000002</v>
      </c>
      <c r="M5580" s="51">
        <v>-6.28</v>
      </c>
      <c r="N5580" s="51">
        <v>-5.0819999999999999</v>
      </c>
      <c r="O5580" s="51">
        <v>-4.1150000000000002</v>
      </c>
      <c r="P5580" s="51">
        <v>-6.0609999999999999</v>
      </c>
      <c r="Q5580" s="51">
        <v>-8.84</v>
      </c>
      <c r="R5580" s="51">
        <v>-6.9630000000000001</v>
      </c>
      <c r="S5580" s="51">
        <v>-1.657</v>
      </c>
      <c r="T5580" s="51">
        <v>-5.0270000000000001</v>
      </c>
      <c r="U5580" s="51">
        <v>2020</v>
      </c>
    </row>
    <row r="5581" spans="1:21" ht="15.5">
      <c r="A5581" s="51">
        <v>196</v>
      </c>
      <c r="B5581" s="51" t="s">
        <v>1431</v>
      </c>
      <c r="C5581" s="51" t="s">
        <v>478</v>
      </c>
      <c r="D5581" s="51" t="str">
        <f t="shared" si="87"/>
        <v>BCA_NGDPDNew Zealand</v>
      </c>
      <c r="E5581" s="51" t="s">
        <v>195</v>
      </c>
      <c r="F5581" s="51" t="s">
        <v>475</v>
      </c>
      <c r="G5581" s="51" t="s">
        <v>476</v>
      </c>
      <c r="H5581" s="51" t="s">
        <v>392</v>
      </c>
      <c r="I5581" s="51"/>
      <c r="J5581" s="51" t="s">
        <v>479</v>
      </c>
      <c r="K5581" s="51">
        <v>-3.9329999999999998</v>
      </c>
      <c r="L5581" s="51">
        <v>-3.1720000000000002</v>
      </c>
      <c r="M5581" s="51">
        <v>-3.1379999999999999</v>
      </c>
      <c r="N5581" s="51">
        <v>-2.8839999999999999</v>
      </c>
      <c r="O5581" s="51">
        <v>-2.2130000000000001</v>
      </c>
      <c r="P5581" s="51">
        <v>-2.9740000000000002</v>
      </c>
      <c r="Q5581" s="51">
        <v>-4.2130000000000001</v>
      </c>
      <c r="R5581" s="51">
        <v>-3.3119999999999998</v>
      </c>
      <c r="S5581" s="51">
        <v>-0.79200000000000004</v>
      </c>
      <c r="T5581" s="51">
        <v>-2.0659999999999998</v>
      </c>
      <c r="U5581" s="51">
        <v>2020</v>
      </c>
    </row>
    <row r="5582" spans="1:21" ht="15.5">
      <c r="A5582" s="51">
        <v>278</v>
      </c>
      <c r="B5582" s="51" t="s">
        <v>1439</v>
      </c>
      <c r="C5582" s="51" t="s">
        <v>338</v>
      </c>
      <c r="D5582" s="51" t="str">
        <f t="shared" si="87"/>
        <v>NGDP_RNicaragua</v>
      </c>
      <c r="E5582" s="51" t="s">
        <v>1440</v>
      </c>
      <c r="F5582" s="51" t="s">
        <v>340</v>
      </c>
      <c r="G5582" s="51" t="s">
        <v>341</v>
      </c>
      <c r="H5582" s="51" t="s">
        <v>342</v>
      </c>
      <c r="I5582" s="51" t="s">
        <v>343</v>
      </c>
      <c r="J5582" s="51" t="s">
        <v>1441</v>
      </c>
      <c r="K5582" s="51">
        <v>147.661</v>
      </c>
      <c r="L5582" s="51">
        <v>154.93700000000001</v>
      </c>
      <c r="M5582" s="51">
        <v>162.351</v>
      </c>
      <c r="N5582" s="51">
        <v>170.13200000000001</v>
      </c>
      <c r="O5582" s="51">
        <v>177.89500000000001</v>
      </c>
      <c r="P5582" s="51">
        <v>186.13399999999999</v>
      </c>
      <c r="Q5582" s="51">
        <v>178.78100000000001</v>
      </c>
      <c r="R5582" s="51">
        <v>171.846</v>
      </c>
      <c r="S5582" s="51">
        <v>166.69</v>
      </c>
      <c r="T5582" s="51">
        <v>167.08600000000001</v>
      </c>
      <c r="U5582" s="51">
        <v>2019</v>
      </c>
    </row>
    <row r="5583" spans="1:21" ht="15.5">
      <c r="A5583" s="51">
        <v>278</v>
      </c>
      <c r="B5583" s="51" t="s">
        <v>1439</v>
      </c>
      <c r="C5583" s="51" t="s">
        <v>345</v>
      </c>
      <c r="D5583" s="51" t="str">
        <f t="shared" si="87"/>
        <v>NGDP_RPCHNicaragua</v>
      </c>
      <c r="E5583" s="51" t="s">
        <v>1440</v>
      </c>
      <c r="F5583" s="51" t="s">
        <v>340</v>
      </c>
      <c r="G5583" s="51" t="s">
        <v>346</v>
      </c>
      <c r="H5583" s="51" t="s">
        <v>347</v>
      </c>
      <c r="I5583" s="51"/>
      <c r="J5583" s="51" t="s">
        <v>348</v>
      </c>
      <c r="K5583" s="51">
        <v>6.4960000000000004</v>
      </c>
      <c r="L5583" s="51">
        <v>4.9269999999999996</v>
      </c>
      <c r="M5583" s="51">
        <v>4.7850000000000001</v>
      </c>
      <c r="N5583" s="51">
        <v>4.7919999999999998</v>
      </c>
      <c r="O5583" s="51">
        <v>4.5629999999999997</v>
      </c>
      <c r="P5583" s="51">
        <v>4.6310000000000002</v>
      </c>
      <c r="Q5583" s="51">
        <v>-3.95</v>
      </c>
      <c r="R5583" s="51">
        <v>-3.879</v>
      </c>
      <c r="S5583" s="51">
        <v>-3</v>
      </c>
      <c r="T5583" s="51">
        <v>0.23699999999999999</v>
      </c>
      <c r="U5583" s="51">
        <v>2019</v>
      </c>
    </row>
    <row r="5584" spans="1:21" ht="15.5">
      <c r="A5584" s="51">
        <v>278</v>
      </c>
      <c r="B5584" s="51" t="s">
        <v>1439</v>
      </c>
      <c r="C5584" s="51" t="s">
        <v>349</v>
      </c>
      <c r="D5584" s="51" t="str">
        <f t="shared" si="87"/>
        <v>NGDPNicaragua</v>
      </c>
      <c r="E5584" s="51" t="s">
        <v>1440</v>
      </c>
      <c r="F5584" s="51" t="s">
        <v>155</v>
      </c>
      <c r="G5584" s="51" t="s">
        <v>350</v>
      </c>
      <c r="H5584" s="51" t="s">
        <v>342</v>
      </c>
      <c r="I5584" s="51" t="s">
        <v>343</v>
      </c>
      <c r="J5584" s="51" t="s">
        <v>1441</v>
      </c>
      <c r="K5584" s="51">
        <v>247.994</v>
      </c>
      <c r="L5584" s="51">
        <v>271.52999999999997</v>
      </c>
      <c r="M5584" s="51">
        <v>308.40300000000002</v>
      </c>
      <c r="N5584" s="51">
        <v>347.70699999999999</v>
      </c>
      <c r="O5584" s="51">
        <v>380.26100000000002</v>
      </c>
      <c r="P5584" s="51">
        <v>414.279</v>
      </c>
      <c r="Q5584" s="51">
        <v>412.20699999999999</v>
      </c>
      <c r="R5584" s="51">
        <v>414.714</v>
      </c>
      <c r="S5584" s="51">
        <v>417.17599999999999</v>
      </c>
      <c r="T5584" s="51">
        <v>434.524</v>
      </c>
      <c r="U5584" s="51">
        <v>2019</v>
      </c>
    </row>
    <row r="5585" spans="1:21" ht="15.5">
      <c r="A5585" s="51">
        <v>278</v>
      </c>
      <c r="B5585" s="51" t="s">
        <v>1439</v>
      </c>
      <c r="C5585" s="51" t="s">
        <v>157</v>
      </c>
      <c r="D5585" s="51" t="str">
        <f t="shared" si="87"/>
        <v>NGDPDNicaragua</v>
      </c>
      <c r="E5585" s="51" t="s">
        <v>1440</v>
      </c>
      <c r="F5585" s="51" t="s">
        <v>155</v>
      </c>
      <c r="G5585" s="51" t="s">
        <v>351</v>
      </c>
      <c r="H5585" s="51" t="s">
        <v>352</v>
      </c>
      <c r="I5585" s="51" t="s">
        <v>343</v>
      </c>
      <c r="J5585" s="51" t="s">
        <v>353</v>
      </c>
      <c r="K5585" s="51">
        <v>10.532</v>
      </c>
      <c r="L5585" s="51">
        <v>10.983000000000001</v>
      </c>
      <c r="M5585" s="51">
        <v>11.88</v>
      </c>
      <c r="N5585" s="51">
        <v>12.757</v>
      </c>
      <c r="O5585" s="51">
        <v>13.286</v>
      </c>
      <c r="P5585" s="51">
        <v>13.786</v>
      </c>
      <c r="Q5585" s="51">
        <v>13.064</v>
      </c>
      <c r="R5585" s="51">
        <v>12.535</v>
      </c>
      <c r="S5585" s="51">
        <v>12.146000000000001</v>
      </c>
      <c r="T5585" s="51">
        <v>12.282999999999999</v>
      </c>
      <c r="U5585" s="51">
        <v>2019</v>
      </c>
    </row>
    <row r="5586" spans="1:21" ht="15.5">
      <c r="A5586" s="51">
        <v>278</v>
      </c>
      <c r="B5586" s="51" t="s">
        <v>1439</v>
      </c>
      <c r="C5586" s="51" t="s">
        <v>354</v>
      </c>
      <c r="D5586" s="51" t="str">
        <f t="shared" si="87"/>
        <v>PPPGDPNicaragua</v>
      </c>
      <c r="E5586" s="51" t="s">
        <v>1440</v>
      </c>
      <c r="F5586" s="51" t="s">
        <v>155</v>
      </c>
      <c r="G5586" s="51" t="s">
        <v>355</v>
      </c>
      <c r="H5586" s="51" t="s">
        <v>356</v>
      </c>
      <c r="I5586" s="51" t="s">
        <v>343</v>
      </c>
      <c r="J5586" s="51" t="s">
        <v>353</v>
      </c>
      <c r="K5586" s="51">
        <v>26.49</v>
      </c>
      <c r="L5586" s="51">
        <v>27.95</v>
      </c>
      <c r="M5586" s="51">
        <v>30.356000000000002</v>
      </c>
      <c r="N5586" s="51">
        <v>32.945</v>
      </c>
      <c r="O5586" s="51">
        <v>35.895000000000003</v>
      </c>
      <c r="P5586" s="51">
        <v>38.335000000000001</v>
      </c>
      <c r="Q5586" s="51">
        <v>37.704000000000001</v>
      </c>
      <c r="R5586" s="51">
        <v>36.889000000000003</v>
      </c>
      <c r="S5586" s="51">
        <v>36.216000000000001</v>
      </c>
      <c r="T5586" s="51">
        <v>36.963999999999999</v>
      </c>
      <c r="U5586" s="51">
        <v>2019</v>
      </c>
    </row>
    <row r="5587" spans="1:21" ht="15.5">
      <c r="A5587" s="51">
        <v>278</v>
      </c>
      <c r="B5587" s="51" t="s">
        <v>1439</v>
      </c>
      <c r="C5587" s="51" t="s">
        <v>357</v>
      </c>
      <c r="D5587" s="51" t="str">
        <f t="shared" si="87"/>
        <v>NGDP_DNicaragua</v>
      </c>
      <c r="E5587" s="51" t="s">
        <v>1440</v>
      </c>
      <c r="F5587" s="51" t="s">
        <v>358</v>
      </c>
      <c r="G5587" s="51" t="s">
        <v>359</v>
      </c>
      <c r="H5587" s="51" t="s">
        <v>360</v>
      </c>
      <c r="I5587" s="51"/>
      <c r="J5587" s="51" t="s">
        <v>361</v>
      </c>
      <c r="K5587" s="51">
        <v>167.94800000000001</v>
      </c>
      <c r="L5587" s="51">
        <v>175.25200000000001</v>
      </c>
      <c r="M5587" s="51">
        <v>189.96</v>
      </c>
      <c r="N5587" s="51">
        <v>204.376</v>
      </c>
      <c r="O5587" s="51">
        <v>213.756</v>
      </c>
      <c r="P5587" s="51">
        <v>222.571</v>
      </c>
      <c r="Q5587" s="51">
        <v>230.566</v>
      </c>
      <c r="R5587" s="51">
        <v>241.32900000000001</v>
      </c>
      <c r="S5587" s="51">
        <v>250.27</v>
      </c>
      <c r="T5587" s="51">
        <v>260.06</v>
      </c>
      <c r="U5587" s="51">
        <v>2019</v>
      </c>
    </row>
    <row r="5588" spans="1:21" ht="15.5">
      <c r="A5588" s="51">
        <v>278</v>
      </c>
      <c r="B5588" s="51" t="s">
        <v>1439</v>
      </c>
      <c r="C5588" s="51" t="s">
        <v>362</v>
      </c>
      <c r="D5588" s="51" t="str">
        <f t="shared" si="87"/>
        <v>NGDPRPCNicaragua</v>
      </c>
      <c r="E5588" s="51" t="s">
        <v>1440</v>
      </c>
      <c r="F5588" s="51" t="s">
        <v>363</v>
      </c>
      <c r="G5588" s="51" t="s">
        <v>364</v>
      </c>
      <c r="H5588" s="51" t="s">
        <v>342</v>
      </c>
      <c r="I5588" s="51" t="s">
        <v>333</v>
      </c>
      <c r="J5588" s="51" t="s">
        <v>365</v>
      </c>
      <c r="K5588" s="51">
        <v>24322.23</v>
      </c>
      <c r="L5588" s="51">
        <v>25257.58</v>
      </c>
      <c r="M5588" s="51">
        <v>26193.49</v>
      </c>
      <c r="N5588" s="51">
        <v>27165.84</v>
      </c>
      <c r="O5588" s="51">
        <v>28112.67</v>
      </c>
      <c r="P5588" s="51">
        <v>29111.47</v>
      </c>
      <c r="Q5588" s="51">
        <v>27673.26</v>
      </c>
      <c r="R5588" s="51">
        <v>26325.68</v>
      </c>
      <c r="S5588" s="51">
        <v>25658.87</v>
      </c>
      <c r="T5588" s="51">
        <v>25531.56</v>
      </c>
      <c r="U5588" s="51">
        <v>2019</v>
      </c>
    </row>
    <row r="5589" spans="1:21" ht="15.5">
      <c r="A5589" s="51">
        <v>278</v>
      </c>
      <c r="B5589" s="51" t="s">
        <v>1439</v>
      </c>
      <c r="C5589" s="51" t="s">
        <v>366</v>
      </c>
      <c r="D5589" s="51" t="str">
        <f t="shared" si="87"/>
        <v>NGDPRPPPPCNicaragua</v>
      </c>
      <c r="E5589" s="51" t="s">
        <v>1440</v>
      </c>
      <c r="F5589" s="51" t="s">
        <v>363</v>
      </c>
      <c r="G5589" s="51" t="s">
        <v>367</v>
      </c>
      <c r="H5589" s="51" t="s">
        <v>368</v>
      </c>
      <c r="I5589" s="51" t="s">
        <v>333</v>
      </c>
      <c r="J5589" s="51" t="s">
        <v>365</v>
      </c>
      <c r="K5589" s="51">
        <v>5009.24</v>
      </c>
      <c r="L5589" s="51">
        <v>5201.88</v>
      </c>
      <c r="M5589" s="51">
        <v>5394.63</v>
      </c>
      <c r="N5589" s="51">
        <v>5594.89</v>
      </c>
      <c r="O5589" s="51">
        <v>5789.89</v>
      </c>
      <c r="P5589" s="51">
        <v>5995.6</v>
      </c>
      <c r="Q5589" s="51">
        <v>5699.39</v>
      </c>
      <c r="R5589" s="51">
        <v>5421.85</v>
      </c>
      <c r="S5589" s="51">
        <v>5284.52</v>
      </c>
      <c r="T5589" s="51">
        <v>5258.3</v>
      </c>
      <c r="U5589" s="51">
        <v>2019</v>
      </c>
    </row>
    <row r="5590" spans="1:21" ht="15.5">
      <c r="A5590" s="51">
        <v>278</v>
      </c>
      <c r="B5590" s="51" t="s">
        <v>1439</v>
      </c>
      <c r="C5590" s="51" t="s">
        <v>369</v>
      </c>
      <c r="D5590" s="51" t="str">
        <f t="shared" si="87"/>
        <v>NGDPPCNicaragua</v>
      </c>
      <c r="E5590" s="51" t="s">
        <v>1440</v>
      </c>
      <c r="F5590" s="51" t="s">
        <v>370</v>
      </c>
      <c r="G5590" s="51" t="s">
        <v>371</v>
      </c>
      <c r="H5590" s="51" t="s">
        <v>342</v>
      </c>
      <c r="I5590" s="51" t="s">
        <v>333</v>
      </c>
      <c r="J5590" s="51" t="s">
        <v>372</v>
      </c>
      <c r="K5590" s="51">
        <v>40848.61</v>
      </c>
      <c r="L5590" s="51">
        <v>44264.41</v>
      </c>
      <c r="M5590" s="51">
        <v>49757.25</v>
      </c>
      <c r="N5590" s="51">
        <v>55520.32</v>
      </c>
      <c r="O5590" s="51">
        <v>60092.47</v>
      </c>
      <c r="P5590" s="51">
        <v>64793.63</v>
      </c>
      <c r="Q5590" s="51">
        <v>63805.08</v>
      </c>
      <c r="R5590" s="51">
        <v>63531.45</v>
      </c>
      <c r="S5590" s="51">
        <v>64216.45</v>
      </c>
      <c r="T5590" s="51">
        <v>66397.25</v>
      </c>
      <c r="U5590" s="51">
        <v>2019</v>
      </c>
    </row>
    <row r="5591" spans="1:21" ht="15.5">
      <c r="A5591" s="51">
        <v>278</v>
      </c>
      <c r="B5591" s="51" t="s">
        <v>1439</v>
      </c>
      <c r="C5591" s="51" t="s">
        <v>373</v>
      </c>
      <c r="D5591" s="51" t="str">
        <f t="shared" si="87"/>
        <v>NGDPDPCNicaragua</v>
      </c>
      <c r="E5591" s="51" t="s">
        <v>1440</v>
      </c>
      <c r="F5591" s="51" t="s">
        <v>370</v>
      </c>
      <c r="G5591" s="51" t="s">
        <v>374</v>
      </c>
      <c r="H5591" s="51" t="s">
        <v>352</v>
      </c>
      <c r="I5591" s="51" t="s">
        <v>333</v>
      </c>
      <c r="J5591" s="51" t="s">
        <v>372</v>
      </c>
      <c r="K5591" s="51">
        <v>1734.79</v>
      </c>
      <c r="L5591" s="51">
        <v>1790.43</v>
      </c>
      <c r="M5591" s="51">
        <v>1916.77</v>
      </c>
      <c r="N5591" s="51">
        <v>2036.93</v>
      </c>
      <c r="O5591" s="51">
        <v>2099.59</v>
      </c>
      <c r="P5591" s="51">
        <v>2156.15</v>
      </c>
      <c r="Q5591" s="51">
        <v>2022.14</v>
      </c>
      <c r="R5591" s="51">
        <v>1920.29</v>
      </c>
      <c r="S5591" s="51">
        <v>1869.71</v>
      </c>
      <c r="T5591" s="51">
        <v>1876.9</v>
      </c>
      <c r="U5591" s="51">
        <v>2019</v>
      </c>
    </row>
    <row r="5592" spans="1:21" ht="15.5">
      <c r="A5592" s="51">
        <v>278</v>
      </c>
      <c r="B5592" s="51" t="s">
        <v>1439</v>
      </c>
      <c r="C5592" s="51" t="s">
        <v>375</v>
      </c>
      <c r="D5592" s="51" t="str">
        <f t="shared" si="87"/>
        <v>PPPPCNicaragua</v>
      </c>
      <c r="E5592" s="51" t="s">
        <v>1440</v>
      </c>
      <c r="F5592" s="51" t="s">
        <v>370</v>
      </c>
      <c r="G5592" s="51" t="s">
        <v>376</v>
      </c>
      <c r="H5592" s="51" t="s">
        <v>356</v>
      </c>
      <c r="I5592" s="51" t="s">
        <v>333</v>
      </c>
      <c r="J5592" s="51" t="s">
        <v>372</v>
      </c>
      <c r="K5592" s="51">
        <v>4363.38</v>
      </c>
      <c r="L5592" s="51">
        <v>4556.33</v>
      </c>
      <c r="M5592" s="51">
        <v>4897.5200000000004</v>
      </c>
      <c r="N5592" s="51">
        <v>5260.51</v>
      </c>
      <c r="O5592" s="51">
        <v>5672.49</v>
      </c>
      <c r="P5592" s="51">
        <v>5995.6</v>
      </c>
      <c r="Q5592" s="51">
        <v>5836.23</v>
      </c>
      <c r="R5592" s="51">
        <v>5651.15</v>
      </c>
      <c r="S5592" s="51">
        <v>5574.78</v>
      </c>
      <c r="T5592" s="51">
        <v>5648.2</v>
      </c>
      <c r="U5592" s="51">
        <v>2019</v>
      </c>
    </row>
    <row r="5593" spans="1:21" ht="15.5">
      <c r="A5593" s="51">
        <v>278</v>
      </c>
      <c r="B5593" s="51" t="s">
        <v>1439</v>
      </c>
      <c r="C5593" s="51" t="s">
        <v>377</v>
      </c>
      <c r="D5593" s="51" t="str">
        <f t="shared" si="87"/>
        <v>NGAP_NPGDPNicaragua</v>
      </c>
      <c r="E5593" s="51" t="s">
        <v>1440</v>
      </c>
      <c r="F5593" s="51" t="s">
        <v>378</v>
      </c>
      <c r="G5593" s="51" t="s">
        <v>379</v>
      </c>
      <c r="H5593" s="51" t="s">
        <v>380</v>
      </c>
      <c r="I5593" s="51"/>
      <c r="J5593" s="51"/>
      <c r="K5593" s="51"/>
      <c r="L5593" s="51"/>
      <c r="M5593" s="51"/>
      <c r="N5593" s="51"/>
      <c r="O5593" s="51"/>
      <c r="P5593" s="51"/>
      <c r="Q5593" s="51"/>
      <c r="R5593" s="51"/>
      <c r="S5593" s="51"/>
      <c r="T5593" s="51"/>
      <c r="U5593" s="51"/>
    </row>
    <row r="5594" spans="1:21" ht="15.5">
      <c r="A5594" s="51">
        <v>278</v>
      </c>
      <c r="B5594" s="51" t="s">
        <v>1439</v>
      </c>
      <c r="C5594" s="51" t="s">
        <v>381</v>
      </c>
      <c r="D5594" s="51" t="str">
        <f t="shared" si="87"/>
        <v>PPPSHNicaragua</v>
      </c>
      <c r="E5594" s="51" t="s">
        <v>1440</v>
      </c>
      <c r="F5594" s="51" t="s">
        <v>382</v>
      </c>
      <c r="G5594" s="51" t="s">
        <v>383</v>
      </c>
      <c r="H5594" s="51" t="s">
        <v>384</v>
      </c>
      <c r="I5594" s="51"/>
      <c r="J5594" s="51" t="s">
        <v>353</v>
      </c>
      <c r="K5594" s="51">
        <v>2.5999999999999999E-2</v>
      </c>
      <c r="L5594" s="51">
        <v>2.7E-2</v>
      </c>
      <c r="M5594" s="51">
        <v>2.8000000000000001E-2</v>
      </c>
      <c r="N5594" s="51">
        <v>0.03</v>
      </c>
      <c r="O5594" s="51">
        <v>3.1E-2</v>
      </c>
      <c r="P5594" s="51">
        <v>3.2000000000000001E-2</v>
      </c>
      <c r="Q5594" s="51">
        <v>2.9000000000000001E-2</v>
      </c>
      <c r="R5594" s="51">
        <v>2.7E-2</v>
      </c>
      <c r="S5594" s="51">
        <v>2.8000000000000001E-2</v>
      </c>
      <c r="T5594" s="51">
        <v>2.5999999999999999E-2</v>
      </c>
      <c r="U5594" s="51">
        <v>2019</v>
      </c>
    </row>
    <row r="5595" spans="1:21" ht="15.5">
      <c r="A5595" s="51">
        <v>278</v>
      </c>
      <c r="B5595" s="51" t="s">
        <v>1439</v>
      </c>
      <c r="C5595" s="51" t="s">
        <v>385</v>
      </c>
      <c r="D5595" s="51" t="str">
        <f t="shared" si="87"/>
        <v>PPPEXNicaragua</v>
      </c>
      <c r="E5595" s="51" t="s">
        <v>1440</v>
      </c>
      <c r="F5595" s="51" t="s">
        <v>386</v>
      </c>
      <c r="G5595" s="51" t="s">
        <v>387</v>
      </c>
      <c r="H5595" s="51" t="s">
        <v>388</v>
      </c>
      <c r="I5595" s="51"/>
      <c r="J5595" s="51" t="s">
        <v>353</v>
      </c>
      <c r="K5595" s="51">
        <v>9.3620000000000001</v>
      </c>
      <c r="L5595" s="51">
        <v>9.7149999999999999</v>
      </c>
      <c r="M5595" s="51">
        <v>10.16</v>
      </c>
      <c r="N5595" s="51">
        <v>10.554</v>
      </c>
      <c r="O5595" s="51">
        <v>10.593999999999999</v>
      </c>
      <c r="P5595" s="51">
        <v>10.807</v>
      </c>
      <c r="Q5595" s="51">
        <v>10.933</v>
      </c>
      <c r="R5595" s="51">
        <v>11.242000000000001</v>
      </c>
      <c r="S5595" s="51">
        <v>11.519</v>
      </c>
      <c r="T5595" s="51">
        <v>11.755000000000001</v>
      </c>
      <c r="U5595" s="51">
        <v>2019</v>
      </c>
    </row>
    <row r="5596" spans="1:21" ht="15.5">
      <c r="A5596" s="51">
        <v>278</v>
      </c>
      <c r="B5596" s="51" t="s">
        <v>1439</v>
      </c>
      <c r="C5596" s="51" t="s">
        <v>389</v>
      </c>
      <c r="D5596" s="51" t="str">
        <f t="shared" si="87"/>
        <v>NID_NGDPNicaragua</v>
      </c>
      <c r="E5596" s="51" t="s">
        <v>1440</v>
      </c>
      <c r="F5596" s="51" t="s">
        <v>390</v>
      </c>
      <c r="G5596" s="51" t="s">
        <v>391</v>
      </c>
      <c r="H5596" s="51" t="s">
        <v>392</v>
      </c>
      <c r="I5596" s="51"/>
      <c r="J5596" s="51" t="s">
        <v>1441</v>
      </c>
      <c r="K5596" s="51">
        <v>31.012</v>
      </c>
      <c r="L5596" s="51">
        <v>30.905000000000001</v>
      </c>
      <c r="M5596" s="51">
        <v>28.879000000000001</v>
      </c>
      <c r="N5596" s="51">
        <v>33.476999999999997</v>
      </c>
      <c r="O5596" s="51">
        <v>31.2</v>
      </c>
      <c r="P5596" s="51">
        <v>29.914999999999999</v>
      </c>
      <c r="Q5596" s="51">
        <v>23.864999999999998</v>
      </c>
      <c r="R5596" s="51">
        <v>17.135000000000002</v>
      </c>
      <c r="S5596" s="51">
        <v>21.033999999999999</v>
      </c>
      <c r="T5596" s="51">
        <v>21.876999999999999</v>
      </c>
      <c r="U5596" s="51">
        <v>2019</v>
      </c>
    </row>
    <row r="5597" spans="1:21" ht="15.5">
      <c r="A5597" s="51">
        <v>278</v>
      </c>
      <c r="B5597" s="51" t="s">
        <v>1439</v>
      </c>
      <c r="C5597" s="51" t="s">
        <v>393</v>
      </c>
      <c r="D5597" s="51" t="str">
        <f t="shared" si="87"/>
        <v>NGSD_NGDPNicaragua</v>
      </c>
      <c r="E5597" s="51" t="s">
        <v>1440</v>
      </c>
      <c r="F5597" s="51" t="s">
        <v>394</v>
      </c>
      <c r="G5597" s="51" t="s">
        <v>395</v>
      </c>
      <c r="H5597" s="51" t="s">
        <v>392</v>
      </c>
      <c r="I5597" s="51"/>
      <c r="J5597" s="51" t="s">
        <v>1441</v>
      </c>
      <c r="K5597" s="51">
        <v>19.286999999999999</v>
      </c>
      <c r="L5597" s="51">
        <v>18.335999999999999</v>
      </c>
      <c r="M5597" s="51">
        <v>20.850999999999999</v>
      </c>
      <c r="N5597" s="51">
        <v>23.603000000000002</v>
      </c>
      <c r="O5597" s="51">
        <v>22.716999999999999</v>
      </c>
      <c r="P5597" s="51">
        <v>22.754999999999999</v>
      </c>
      <c r="Q5597" s="51">
        <v>22.007999999999999</v>
      </c>
      <c r="R5597" s="51">
        <v>23.164999999999999</v>
      </c>
      <c r="S5597" s="51">
        <v>24.298999999999999</v>
      </c>
      <c r="T5597" s="51">
        <v>22.771000000000001</v>
      </c>
      <c r="U5597" s="51">
        <v>2019</v>
      </c>
    </row>
    <row r="5598" spans="1:21" ht="15.5">
      <c r="A5598" s="51">
        <v>278</v>
      </c>
      <c r="B5598" s="51" t="s">
        <v>1439</v>
      </c>
      <c r="C5598" s="51" t="s">
        <v>396</v>
      </c>
      <c r="D5598" s="51" t="str">
        <f t="shared" si="87"/>
        <v>PCPINicaragua</v>
      </c>
      <c r="E5598" s="51" t="s">
        <v>1440</v>
      </c>
      <c r="F5598" s="51" t="s">
        <v>397</v>
      </c>
      <c r="G5598" s="51" t="s">
        <v>398</v>
      </c>
      <c r="H5598" s="51" t="s">
        <v>360</v>
      </c>
      <c r="I5598" s="51"/>
      <c r="J5598" s="51" t="s">
        <v>1442</v>
      </c>
      <c r="K5598" s="51">
        <v>161.108</v>
      </c>
      <c r="L5598" s="51">
        <v>172.60400000000001</v>
      </c>
      <c r="M5598" s="51">
        <v>183.02199999999999</v>
      </c>
      <c r="N5598" s="51">
        <v>190.33799999999999</v>
      </c>
      <c r="O5598" s="51">
        <v>197.04499999999999</v>
      </c>
      <c r="P5598" s="51">
        <v>204.63200000000001</v>
      </c>
      <c r="Q5598" s="51">
        <v>214.756</v>
      </c>
      <c r="R5598" s="51">
        <v>226.30199999999999</v>
      </c>
      <c r="S5598" s="51">
        <v>234.68600000000001</v>
      </c>
      <c r="T5598" s="51">
        <v>243.86600000000001</v>
      </c>
      <c r="U5598" s="51">
        <v>2020</v>
      </c>
    </row>
    <row r="5599" spans="1:21" ht="15.5">
      <c r="A5599" s="51">
        <v>278</v>
      </c>
      <c r="B5599" s="51" t="s">
        <v>1439</v>
      </c>
      <c r="C5599" s="51" t="s">
        <v>400</v>
      </c>
      <c r="D5599" s="51" t="str">
        <f t="shared" si="87"/>
        <v>PCPIPCHNicaragua</v>
      </c>
      <c r="E5599" s="51" t="s">
        <v>1440</v>
      </c>
      <c r="F5599" s="51" t="s">
        <v>397</v>
      </c>
      <c r="G5599" s="51" t="s">
        <v>401</v>
      </c>
      <c r="H5599" s="51" t="s">
        <v>347</v>
      </c>
      <c r="I5599" s="51"/>
      <c r="J5599" s="51" t="s">
        <v>402</v>
      </c>
      <c r="K5599" s="51">
        <v>7.194</v>
      </c>
      <c r="L5599" s="51">
        <v>7.1360000000000001</v>
      </c>
      <c r="M5599" s="51">
        <v>6.0359999999999996</v>
      </c>
      <c r="N5599" s="51">
        <v>3.9969999999999999</v>
      </c>
      <c r="O5599" s="51">
        <v>3.524</v>
      </c>
      <c r="P5599" s="51">
        <v>3.851</v>
      </c>
      <c r="Q5599" s="51">
        <v>4.9470000000000001</v>
      </c>
      <c r="R5599" s="51">
        <v>5.3760000000000003</v>
      </c>
      <c r="S5599" s="51">
        <v>3.7050000000000001</v>
      </c>
      <c r="T5599" s="51">
        <v>3.9119999999999999</v>
      </c>
      <c r="U5599" s="51">
        <v>2020</v>
      </c>
    </row>
    <row r="5600" spans="1:21" ht="15.5">
      <c r="A5600" s="51">
        <v>278</v>
      </c>
      <c r="B5600" s="51" t="s">
        <v>1439</v>
      </c>
      <c r="C5600" s="51" t="s">
        <v>403</v>
      </c>
      <c r="D5600" s="51" t="str">
        <f t="shared" si="87"/>
        <v>PCPIENicaragua</v>
      </c>
      <c r="E5600" s="51" t="s">
        <v>1440</v>
      </c>
      <c r="F5600" s="51" t="s">
        <v>404</v>
      </c>
      <c r="G5600" s="51" t="s">
        <v>405</v>
      </c>
      <c r="H5600" s="51" t="s">
        <v>360</v>
      </c>
      <c r="I5600" s="51"/>
      <c r="J5600" s="51" t="s">
        <v>1442</v>
      </c>
      <c r="K5600" s="51">
        <v>166.928</v>
      </c>
      <c r="L5600" s="51">
        <v>176.4</v>
      </c>
      <c r="M5600" s="51">
        <v>187.83099999999999</v>
      </c>
      <c r="N5600" s="51">
        <v>193.56399999999999</v>
      </c>
      <c r="O5600" s="51">
        <v>199.62200000000001</v>
      </c>
      <c r="P5600" s="51">
        <v>210.95699999999999</v>
      </c>
      <c r="Q5600" s="51">
        <v>219.15299999999999</v>
      </c>
      <c r="R5600" s="51">
        <v>232.58600000000001</v>
      </c>
      <c r="S5600" s="51">
        <v>239.33799999999999</v>
      </c>
      <c r="T5600" s="51">
        <v>248.56299999999999</v>
      </c>
      <c r="U5600" s="51">
        <v>2020</v>
      </c>
    </row>
    <row r="5601" spans="1:21" ht="15.5">
      <c r="A5601" s="51">
        <v>278</v>
      </c>
      <c r="B5601" s="51" t="s">
        <v>1439</v>
      </c>
      <c r="C5601" s="51" t="s">
        <v>406</v>
      </c>
      <c r="D5601" s="51" t="str">
        <f t="shared" si="87"/>
        <v>PCPIEPCHNicaragua</v>
      </c>
      <c r="E5601" s="51" t="s">
        <v>1440</v>
      </c>
      <c r="F5601" s="51" t="s">
        <v>404</v>
      </c>
      <c r="G5601" s="51" t="s">
        <v>407</v>
      </c>
      <c r="H5601" s="51" t="s">
        <v>347</v>
      </c>
      <c r="I5601" s="51"/>
      <c r="J5601" s="51" t="s">
        <v>408</v>
      </c>
      <c r="K5601" s="51">
        <v>6.6189999999999998</v>
      </c>
      <c r="L5601" s="51">
        <v>5.6749999999999998</v>
      </c>
      <c r="M5601" s="51">
        <v>6.48</v>
      </c>
      <c r="N5601" s="51">
        <v>3.052</v>
      </c>
      <c r="O5601" s="51">
        <v>3.13</v>
      </c>
      <c r="P5601" s="51">
        <v>5.6779999999999999</v>
      </c>
      <c r="Q5601" s="51">
        <v>3.8849999999999998</v>
      </c>
      <c r="R5601" s="51">
        <v>6.13</v>
      </c>
      <c r="S5601" s="51">
        <v>2.903</v>
      </c>
      <c r="T5601" s="51">
        <v>3.8540000000000001</v>
      </c>
      <c r="U5601" s="51">
        <v>2020</v>
      </c>
    </row>
    <row r="5602" spans="1:21" ht="15.5">
      <c r="A5602" s="51">
        <v>278</v>
      </c>
      <c r="B5602" s="51" t="s">
        <v>1439</v>
      </c>
      <c r="C5602" s="51" t="s">
        <v>409</v>
      </c>
      <c r="D5602" s="51" t="str">
        <f t="shared" si="87"/>
        <v>FLIBOR6Nicaragua</v>
      </c>
      <c r="E5602" s="51" t="s">
        <v>1440</v>
      </c>
      <c r="F5602" s="51" t="s">
        <v>410</v>
      </c>
      <c r="G5602" s="51"/>
      <c r="H5602" s="51" t="s">
        <v>384</v>
      </c>
      <c r="I5602" s="51"/>
      <c r="J5602" s="51"/>
      <c r="K5602" s="51"/>
      <c r="L5602" s="51"/>
      <c r="M5602" s="51"/>
      <c r="N5602" s="51"/>
      <c r="O5602" s="51"/>
      <c r="P5602" s="51"/>
      <c r="Q5602" s="51"/>
      <c r="R5602" s="51"/>
      <c r="S5602" s="51"/>
      <c r="T5602" s="51"/>
      <c r="U5602" s="51"/>
    </row>
    <row r="5603" spans="1:21" ht="15.5">
      <c r="A5603" s="51">
        <v>278</v>
      </c>
      <c r="B5603" s="51" t="s">
        <v>1439</v>
      </c>
      <c r="C5603" s="51" t="s">
        <v>411</v>
      </c>
      <c r="D5603" s="51" t="str">
        <f t="shared" si="87"/>
        <v>TM_RPCHNicaragua</v>
      </c>
      <c r="E5603" s="51" t="s">
        <v>1440</v>
      </c>
      <c r="F5603" s="51" t="s">
        <v>412</v>
      </c>
      <c r="G5603" s="51" t="s">
        <v>413</v>
      </c>
      <c r="H5603" s="51" t="s">
        <v>347</v>
      </c>
      <c r="I5603" s="51"/>
      <c r="J5603" s="51" t="s">
        <v>1443</v>
      </c>
      <c r="K5603" s="51">
        <v>6.899</v>
      </c>
      <c r="L5603" s="51">
        <v>2.4220000000000002</v>
      </c>
      <c r="M5603" s="51">
        <v>2.7229999999999999</v>
      </c>
      <c r="N5603" s="51">
        <v>12.058999999999999</v>
      </c>
      <c r="O5603" s="51">
        <v>4.1559999999999997</v>
      </c>
      <c r="P5603" s="51">
        <v>0.95399999999999996</v>
      </c>
      <c r="Q5603" s="51">
        <v>-16.584</v>
      </c>
      <c r="R5603" s="51">
        <v>-6.5540000000000003</v>
      </c>
      <c r="S5603" s="51">
        <v>7.7080000000000002</v>
      </c>
      <c r="T5603" s="51">
        <v>0.37</v>
      </c>
      <c r="U5603" s="51">
        <v>2020</v>
      </c>
    </row>
    <row r="5604" spans="1:21" ht="15.5">
      <c r="A5604" s="51">
        <v>278</v>
      </c>
      <c r="B5604" s="51" t="s">
        <v>1439</v>
      </c>
      <c r="C5604" s="51" t="s">
        <v>415</v>
      </c>
      <c r="D5604" s="51" t="str">
        <f t="shared" si="87"/>
        <v>TMG_RPCHNicaragua</v>
      </c>
      <c r="E5604" s="51" t="s">
        <v>1440</v>
      </c>
      <c r="F5604" s="51" t="s">
        <v>416</v>
      </c>
      <c r="G5604" s="51" t="s">
        <v>417</v>
      </c>
      <c r="H5604" s="51" t="s">
        <v>347</v>
      </c>
      <c r="I5604" s="51"/>
      <c r="J5604" s="51" t="s">
        <v>1443</v>
      </c>
      <c r="K5604" s="51">
        <v>7.1020000000000003</v>
      </c>
      <c r="L5604" s="51">
        <v>-0.18099999999999999</v>
      </c>
      <c r="M5604" s="51">
        <v>5.1550000000000002</v>
      </c>
      <c r="N5604" s="51">
        <v>14.11</v>
      </c>
      <c r="O5604" s="51">
        <v>5.2930000000000001</v>
      </c>
      <c r="P5604" s="51">
        <v>1.1890000000000001</v>
      </c>
      <c r="Q5604" s="51">
        <v>-17.247</v>
      </c>
      <c r="R5604" s="51">
        <v>-5.8920000000000003</v>
      </c>
      <c r="S5604" s="51">
        <v>8.9670000000000005</v>
      </c>
      <c r="T5604" s="51">
        <v>0.23699999999999999</v>
      </c>
      <c r="U5604" s="51">
        <v>2020</v>
      </c>
    </row>
    <row r="5605" spans="1:21" ht="15.5">
      <c r="A5605" s="51">
        <v>278</v>
      </c>
      <c r="B5605" s="51" t="s">
        <v>1439</v>
      </c>
      <c r="C5605" s="51" t="s">
        <v>418</v>
      </c>
      <c r="D5605" s="51" t="str">
        <f t="shared" si="87"/>
        <v>TX_RPCHNicaragua</v>
      </c>
      <c r="E5605" s="51" t="s">
        <v>1440</v>
      </c>
      <c r="F5605" s="51" t="s">
        <v>419</v>
      </c>
      <c r="G5605" s="51" t="s">
        <v>420</v>
      </c>
      <c r="H5605" s="51" t="s">
        <v>347</v>
      </c>
      <c r="I5605" s="51"/>
      <c r="J5605" s="51" t="s">
        <v>1443</v>
      </c>
      <c r="K5605" s="51">
        <v>12.244</v>
      </c>
      <c r="L5605" s="51">
        <v>4.1950000000000003</v>
      </c>
      <c r="M5605" s="51">
        <v>6.3220000000000001</v>
      </c>
      <c r="N5605" s="51">
        <v>-1.1200000000000001</v>
      </c>
      <c r="O5605" s="51">
        <v>4.7050000000000001</v>
      </c>
      <c r="P5605" s="51">
        <v>6.6619999999999999</v>
      </c>
      <c r="Q5605" s="51">
        <v>-2.9950000000000001</v>
      </c>
      <c r="R5605" s="51">
        <v>-0.84899999999999998</v>
      </c>
      <c r="S5605" s="51">
        <v>-6.5410000000000004</v>
      </c>
      <c r="T5605" s="51">
        <v>2.2309999999999999</v>
      </c>
      <c r="U5605" s="51">
        <v>2020</v>
      </c>
    </row>
    <row r="5606" spans="1:21" ht="15.5">
      <c r="A5606" s="51">
        <v>278</v>
      </c>
      <c r="B5606" s="51" t="s">
        <v>1439</v>
      </c>
      <c r="C5606" s="51" t="s">
        <v>421</v>
      </c>
      <c r="D5606" s="51" t="str">
        <f t="shared" si="87"/>
        <v>TXG_RPCHNicaragua</v>
      </c>
      <c r="E5606" s="51" t="s">
        <v>1440</v>
      </c>
      <c r="F5606" s="51" t="s">
        <v>422</v>
      </c>
      <c r="G5606" s="51" t="s">
        <v>423</v>
      </c>
      <c r="H5606" s="51" t="s">
        <v>347</v>
      </c>
      <c r="I5606" s="51"/>
      <c r="J5606" s="51" t="s">
        <v>1443</v>
      </c>
      <c r="K5606" s="51">
        <v>13.92</v>
      </c>
      <c r="L5606" s="51">
        <v>5.2549999999999999</v>
      </c>
      <c r="M5606" s="51">
        <v>6.32</v>
      </c>
      <c r="N5606" s="51">
        <v>-3.2890000000000001</v>
      </c>
      <c r="O5606" s="51">
        <v>1.996</v>
      </c>
      <c r="P5606" s="51">
        <v>6.25</v>
      </c>
      <c r="Q5606" s="51">
        <v>0.89700000000000002</v>
      </c>
      <c r="R5606" s="51">
        <v>0.26300000000000001</v>
      </c>
      <c r="S5606" s="51">
        <v>3.2000000000000001E-2</v>
      </c>
      <c r="T5606" s="51">
        <v>-3.5510000000000002</v>
      </c>
      <c r="U5606" s="51">
        <v>2020</v>
      </c>
    </row>
    <row r="5607" spans="1:21" ht="15.5">
      <c r="A5607" s="51">
        <v>278</v>
      </c>
      <c r="B5607" s="51" t="s">
        <v>1439</v>
      </c>
      <c r="C5607" s="51" t="s">
        <v>424</v>
      </c>
      <c r="D5607" s="51" t="str">
        <f t="shared" si="87"/>
        <v>LURNicaragua</v>
      </c>
      <c r="E5607" s="51" t="s">
        <v>1440</v>
      </c>
      <c r="F5607" s="51" t="s">
        <v>425</v>
      </c>
      <c r="G5607" s="51" t="s">
        <v>426</v>
      </c>
      <c r="H5607" s="51" t="s">
        <v>427</v>
      </c>
      <c r="I5607" s="51"/>
      <c r="J5607" s="51" t="s">
        <v>1444</v>
      </c>
      <c r="K5607" s="51">
        <v>5.9119999999999999</v>
      </c>
      <c r="L5607" s="51">
        <v>5.7460000000000004</v>
      </c>
      <c r="M5607" s="51">
        <v>6.5570000000000004</v>
      </c>
      <c r="N5607" s="51">
        <v>5.9089999999999998</v>
      </c>
      <c r="O5607" s="51">
        <v>4.4809999999999999</v>
      </c>
      <c r="P5607" s="51">
        <v>3.67</v>
      </c>
      <c r="Q5607" s="51">
        <v>5.5</v>
      </c>
      <c r="R5607" s="51">
        <v>6.1269999999999998</v>
      </c>
      <c r="S5607" s="51">
        <v>8.0609999999999999</v>
      </c>
      <c r="T5607" s="51">
        <v>11.1</v>
      </c>
      <c r="U5607" s="51">
        <v>2019</v>
      </c>
    </row>
    <row r="5608" spans="1:21" ht="15.5">
      <c r="A5608" s="51">
        <v>278</v>
      </c>
      <c r="B5608" s="51" t="s">
        <v>1439</v>
      </c>
      <c r="C5608" s="51" t="s">
        <v>428</v>
      </c>
      <c r="D5608" s="51" t="str">
        <f t="shared" si="87"/>
        <v>LENicaragua</v>
      </c>
      <c r="E5608" s="51" t="s">
        <v>1440</v>
      </c>
      <c r="F5608" s="51" t="s">
        <v>429</v>
      </c>
      <c r="G5608" s="51" t="s">
        <v>430</v>
      </c>
      <c r="H5608" s="51" t="s">
        <v>431</v>
      </c>
      <c r="I5608" s="51" t="s">
        <v>432</v>
      </c>
      <c r="J5608" s="51"/>
      <c r="K5608" s="51"/>
      <c r="L5608" s="51"/>
      <c r="M5608" s="51"/>
      <c r="N5608" s="51"/>
      <c r="O5608" s="51"/>
      <c r="P5608" s="51"/>
      <c r="Q5608" s="51"/>
      <c r="R5608" s="51"/>
      <c r="S5608" s="51"/>
      <c r="T5608" s="51"/>
      <c r="U5608" s="51"/>
    </row>
    <row r="5609" spans="1:21" ht="15.5">
      <c r="A5609" s="51">
        <v>278</v>
      </c>
      <c r="B5609" s="51" t="s">
        <v>1439</v>
      </c>
      <c r="C5609" s="51" t="s">
        <v>433</v>
      </c>
      <c r="D5609" s="51" t="str">
        <f t="shared" si="87"/>
        <v>LPNicaragua</v>
      </c>
      <c r="E5609" s="51" t="s">
        <v>1440</v>
      </c>
      <c r="F5609" s="51" t="s">
        <v>434</v>
      </c>
      <c r="G5609" s="51" t="s">
        <v>435</v>
      </c>
      <c r="H5609" s="51" t="s">
        <v>431</v>
      </c>
      <c r="I5609" s="51" t="s">
        <v>432</v>
      </c>
      <c r="J5609" s="51" t="s">
        <v>1445</v>
      </c>
      <c r="K5609" s="51">
        <v>6.0709999999999997</v>
      </c>
      <c r="L5609" s="51">
        <v>6.1340000000000003</v>
      </c>
      <c r="M5609" s="51">
        <v>6.1980000000000004</v>
      </c>
      <c r="N5609" s="51">
        <v>6.2629999999999999</v>
      </c>
      <c r="O5609" s="51">
        <v>6.3280000000000003</v>
      </c>
      <c r="P5609" s="51">
        <v>6.3940000000000001</v>
      </c>
      <c r="Q5609" s="51">
        <v>6.46</v>
      </c>
      <c r="R5609" s="51">
        <v>6.5279999999999996</v>
      </c>
      <c r="S5609" s="51">
        <v>6.4960000000000004</v>
      </c>
      <c r="T5609" s="51">
        <v>6.5439999999999996</v>
      </c>
      <c r="U5609" s="51">
        <v>2019</v>
      </c>
    </row>
    <row r="5610" spans="1:21" ht="15.5">
      <c r="A5610" s="51">
        <v>278</v>
      </c>
      <c r="B5610" s="51" t="s">
        <v>1439</v>
      </c>
      <c r="C5610" s="51" t="s">
        <v>437</v>
      </c>
      <c r="D5610" s="51" t="str">
        <f t="shared" si="87"/>
        <v>GGRNicaragua</v>
      </c>
      <c r="E5610" s="51" t="s">
        <v>1440</v>
      </c>
      <c r="F5610" s="51" t="s">
        <v>438</v>
      </c>
      <c r="G5610" s="51" t="s">
        <v>439</v>
      </c>
      <c r="H5610" s="51" t="s">
        <v>342</v>
      </c>
      <c r="I5610" s="51" t="s">
        <v>343</v>
      </c>
      <c r="J5610" s="51" t="s">
        <v>1446</v>
      </c>
      <c r="K5610" s="51">
        <v>59.357999999999997</v>
      </c>
      <c r="L5610" s="51">
        <v>63.755000000000003</v>
      </c>
      <c r="M5610" s="51">
        <v>72</v>
      </c>
      <c r="N5610" s="51">
        <v>83.230999999999995</v>
      </c>
      <c r="O5610" s="51">
        <v>95.433999999999997</v>
      </c>
      <c r="P5610" s="51">
        <v>105.55200000000001</v>
      </c>
      <c r="Q5610" s="51">
        <v>101.11199999999999</v>
      </c>
      <c r="R5610" s="51">
        <v>114.336</v>
      </c>
      <c r="S5610" s="51">
        <v>111.664</v>
      </c>
      <c r="T5610" s="51">
        <v>116.34099999999999</v>
      </c>
      <c r="U5610" s="51">
        <v>2019</v>
      </c>
    </row>
    <row r="5611" spans="1:21" ht="15.5">
      <c r="A5611" s="51">
        <v>278</v>
      </c>
      <c r="B5611" s="51" t="s">
        <v>1439</v>
      </c>
      <c r="C5611" s="51" t="s">
        <v>441</v>
      </c>
      <c r="D5611" s="51" t="str">
        <f t="shared" si="87"/>
        <v>GGR_NGDPNicaragua</v>
      </c>
      <c r="E5611" s="51" t="s">
        <v>1440</v>
      </c>
      <c r="F5611" s="51" t="s">
        <v>438</v>
      </c>
      <c r="G5611" s="51" t="s">
        <v>439</v>
      </c>
      <c r="H5611" s="51" t="s">
        <v>392</v>
      </c>
      <c r="I5611" s="51"/>
      <c r="J5611" s="51" t="s">
        <v>442</v>
      </c>
      <c r="K5611" s="51">
        <v>23.934999999999999</v>
      </c>
      <c r="L5611" s="51">
        <v>23.48</v>
      </c>
      <c r="M5611" s="51">
        <v>23.346</v>
      </c>
      <c r="N5611" s="51">
        <v>23.937000000000001</v>
      </c>
      <c r="O5611" s="51">
        <v>25.097000000000001</v>
      </c>
      <c r="P5611" s="51">
        <v>25.478000000000002</v>
      </c>
      <c r="Q5611" s="51">
        <v>24.529</v>
      </c>
      <c r="R5611" s="51">
        <v>27.57</v>
      </c>
      <c r="S5611" s="51">
        <v>26.766999999999999</v>
      </c>
      <c r="T5611" s="51">
        <v>26.774000000000001</v>
      </c>
      <c r="U5611" s="51">
        <v>2019</v>
      </c>
    </row>
    <row r="5612" spans="1:21" ht="15.5">
      <c r="A5612" s="51">
        <v>278</v>
      </c>
      <c r="B5612" s="51" t="s">
        <v>1439</v>
      </c>
      <c r="C5612" s="51" t="s">
        <v>443</v>
      </c>
      <c r="D5612" s="51" t="str">
        <f t="shared" si="87"/>
        <v>GGXNicaragua</v>
      </c>
      <c r="E5612" s="51" t="s">
        <v>1440</v>
      </c>
      <c r="F5612" s="51" t="s">
        <v>444</v>
      </c>
      <c r="G5612" s="51" t="s">
        <v>445</v>
      </c>
      <c r="H5612" s="51" t="s">
        <v>342</v>
      </c>
      <c r="I5612" s="51" t="s">
        <v>343</v>
      </c>
      <c r="J5612" s="51" t="s">
        <v>1446</v>
      </c>
      <c r="K5612" s="51">
        <v>59.728999999999999</v>
      </c>
      <c r="L5612" s="51">
        <v>65.718000000000004</v>
      </c>
      <c r="M5612" s="51">
        <v>75.828000000000003</v>
      </c>
      <c r="N5612" s="51">
        <v>88.1</v>
      </c>
      <c r="O5612" s="51">
        <v>101.81699999999999</v>
      </c>
      <c r="P5612" s="51">
        <v>112.06100000000001</v>
      </c>
      <c r="Q5612" s="51">
        <v>113.27500000000001</v>
      </c>
      <c r="R5612" s="51">
        <v>116.274</v>
      </c>
      <c r="S5612" s="51">
        <v>126.274</v>
      </c>
      <c r="T5612" s="51">
        <v>132.142</v>
      </c>
      <c r="U5612" s="51">
        <v>2019</v>
      </c>
    </row>
    <row r="5613" spans="1:21" ht="15.5">
      <c r="A5613" s="51">
        <v>278</v>
      </c>
      <c r="B5613" s="51" t="s">
        <v>1439</v>
      </c>
      <c r="C5613" s="51" t="s">
        <v>446</v>
      </c>
      <c r="D5613" s="51" t="str">
        <f t="shared" si="87"/>
        <v>GGX_NGDPNicaragua</v>
      </c>
      <c r="E5613" s="51" t="s">
        <v>1440</v>
      </c>
      <c r="F5613" s="51" t="s">
        <v>444</v>
      </c>
      <c r="G5613" s="51" t="s">
        <v>445</v>
      </c>
      <c r="H5613" s="51" t="s">
        <v>392</v>
      </c>
      <c r="I5613" s="51"/>
      <c r="J5613" s="51" t="s">
        <v>447</v>
      </c>
      <c r="K5613" s="51">
        <v>24.085000000000001</v>
      </c>
      <c r="L5613" s="51">
        <v>24.202999999999999</v>
      </c>
      <c r="M5613" s="51">
        <v>24.587</v>
      </c>
      <c r="N5613" s="51">
        <v>25.338000000000001</v>
      </c>
      <c r="O5613" s="51">
        <v>26.776</v>
      </c>
      <c r="P5613" s="51">
        <v>27.05</v>
      </c>
      <c r="Q5613" s="51">
        <v>27.48</v>
      </c>
      <c r="R5613" s="51">
        <v>28.036999999999999</v>
      </c>
      <c r="S5613" s="51">
        <v>30.268999999999998</v>
      </c>
      <c r="T5613" s="51">
        <v>30.411000000000001</v>
      </c>
      <c r="U5613" s="51">
        <v>2019</v>
      </c>
    </row>
    <row r="5614" spans="1:21" ht="15.5">
      <c r="A5614" s="51">
        <v>278</v>
      </c>
      <c r="B5614" s="51" t="s">
        <v>1439</v>
      </c>
      <c r="C5614" s="51" t="s">
        <v>448</v>
      </c>
      <c r="D5614" s="51" t="str">
        <f t="shared" si="87"/>
        <v>GGXCNLNicaragua</v>
      </c>
      <c r="E5614" s="51" t="s">
        <v>1440</v>
      </c>
      <c r="F5614" s="51" t="s">
        <v>449</v>
      </c>
      <c r="G5614" s="51" t="s">
        <v>450</v>
      </c>
      <c r="H5614" s="51" t="s">
        <v>342</v>
      </c>
      <c r="I5614" s="51" t="s">
        <v>343</v>
      </c>
      <c r="J5614" s="51" t="s">
        <v>1446</v>
      </c>
      <c r="K5614" s="51">
        <v>-0.371</v>
      </c>
      <c r="L5614" s="51">
        <v>-1.9630000000000001</v>
      </c>
      <c r="M5614" s="51">
        <v>-3.8279999999999998</v>
      </c>
      <c r="N5614" s="51">
        <v>-4.87</v>
      </c>
      <c r="O5614" s="51">
        <v>-6.383</v>
      </c>
      <c r="P5614" s="51">
        <v>-6.5090000000000003</v>
      </c>
      <c r="Q5614" s="51">
        <v>-12.162000000000001</v>
      </c>
      <c r="R5614" s="51">
        <v>-1.9379999999999999</v>
      </c>
      <c r="S5614" s="51">
        <v>-14.611000000000001</v>
      </c>
      <c r="T5614" s="51">
        <v>-15.801</v>
      </c>
      <c r="U5614" s="51">
        <v>2019</v>
      </c>
    </row>
    <row r="5615" spans="1:21" ht="15.5">
      <c r="A5615" s="51">
        <v>278</v>
      </c>
      <c r="B5615" s="51" t="s">
        <v>1439</v>
      </c>
      <c r="C5615" s="51" t="s">
        <v>451</v>
      </c>
      <c r="D5615" s="51" t="str">
        <f t="shared" si="87"/>
        <v>GGXCNL_NGDPNicaragua</v>
      </c>
      <c r="E5615" s="51" t="s">
        <v>1440</v>
      </c>
      <c r="F5615" s="51" t="s">
        <v>449</v>
      </c>
      <c r="G5615" s="51" t="s">
        <v>450</v>
      </c>
      <c r="H5615" s="51" t="s">
        <v>392</v>
      </c>
      <c r="I5615" s="51"/>
      <c r="J5615" s="51" t="s">
        <v>452</v>
      </c>
      <c r="K5615" s="51">
        <v>-0.15</v>
      </c>
      <c r="L5615" s="51">
        <v>-0.72299999999999998</v>
      </c>
      <c r="M5615" s="51">
        <v>-1.2410000000000001</v>
      </c>
      <c r="N5615" s="51">
        <v>-1.4</v>
      </c>
      <c r="O5615" s="51">
        <v>-1.679</v>
      </c>
      <c r="P5615" s="51">
        <v>-1.571</v>
      </c>
      <c r="Q5615" s="51">
        <v>-2.9510000000000001</v>
      </c>
      <c r="R5615" s="51">
        <v>-0.46700000000000003</v>
      </c>
      <c r="S5615" s="51">
        <v>-3.5019999999999998</v>
      </c>
      <c r="T5615" s="51">
        <v>-3.6360000000000001</v>
      </c>
      <c r="U5615" s="51">
        <v>2019</v>
      </c>
    </row>
    <row r="5616" spans="1:21" ht="15.5">
      <c r="A5616" s="51">
        <v>278</v>
      </c>
      <c r="B5616" s="51" t="s">
        <v>1439</v>
      </c>
      <c r="C5616" s="51" t="s">
        <v>453</v>
      </c>
      <c r="D5616" s="51" t="str">
        <f t="shared" si="87"/>
        <v>GGSBNicaragua</v>
      </c>
      <c r="E5616" s="51" t="s">
        <v>1440</v>
      </c>
      <c r="F5616" s="51" t="s">
        <v>454</v>
      </c>
      <c r="G5616" s="51" t="s">
        <v>455</v>
      </c>
      <c r="H5616" s="51" t="s">
        <v>342</v>
      </c>
      <c r="I5616" s="51" t="s">
        <v>343</v>
      </c>
      <c r="J5616" s="51"/>
      <c r="K5616" s="51"/>
      <c r="L5616" s="51"/>
      <c r="M5616" s="51"/>
      <c r="N5616" s="51"/>
      <c r="O5616" s="51"/>
      <c r="P5616" s="51"/>
      <c r="Q5616" s="51"/>
      <c r="R5616" s="51"/>
      <c r="S5616" s="51"/>
      <c r="T5616" s="51"/>
      <c r="U5616" s="51"/>
    </row>
    <row r="5617" spans="1:21" ht="15.5">
      <c r="A5617" s="51">
        <v>278</v>
      </c>
      <c r="B5617" s="51" t="s">
        <v>1439</v>
      </c>
      <c r="C5617" s="51" t="s">
        <v>456</v>
      </c>
      <c r="D5617" s="51" t="str">
        <f t="shared" si="87"/>
        <v>GGSB_NPGDPNicaragua</v>
      </c>
      <c r="E5617" s="51" t="s">
        <v>1440</v>
      </c>
      <c r="F5617" s="51" t="s">
        <v>454</v>
      </c>
      <c r="G5617" s="51" t="s">
        <v>455</v>
      </c>
      <c r="H5617" s="51" t="s">
        <v>380</v>
      </c>
      <c r="I5617" s="51"/>
      <c r="J5617" s="51"/>
      <c r="K5617" s="51"/>
      <c r="L5617" s="51"/>
      <c r="M5617" s="51"/>
      <c r="N5617" s="51"/>
      <c r="O5617" s="51"/>
      <c r="P5617" s="51"/>
      <c r="Q5617" s="51"/>
      <c r="R5617" s="51"/>
      <c r="S5617" s="51"/>
      <c r="T5617" s="51"/>
      <c r="U5617" s="51"/>
    </row>
    <row r="5618" spans="1:21" ht="15.5">
      <c r="A5618" s="51">
        <v>278</v>
      </c>
      <c r="B5618" s="51" t="s">
        <v>1439</v>
      </c>
      <c r="C5618" s="51" t="s">
        <v>457</v>
      </c>
      <c r="D5618" s="51" t="str">
        <f t="shared" si="87"/>
        <v>GGXONLBNicaragua</v>
      </c>
      <c r="E5618" s="51" t="s">
        <v>1440</v>
      </c>
      <c r="F5618" s="51" t="s">
        <v>458</v>
      </c>
      <c r="G5618" s="51" t="s">
        <v>459</v>
      </c>
      <c r="H5618" s="51" t="s">
        <v>342</v>
      </c>
      <c r="I5618" s="51" t="s">
        <v>343</v>
      </c>
      <c r="J5618" s="51" t="s">
        <v>1446</v>
      </c>
      <c r="K5618" s="51">
        <v>1.2190000000000001</v>
      </c>
      <c r="L5618" s="51">
        <v>-1.246</v>
      </c>
      <c r="M5618" s="51">
        <v>-2.7469999999999999</v>
      </c>
      <c r="N5618" s="51">
        <v>-3.2029999999999998</v>
      </c>
      <c r="O5618" s="51">
        <v>-3.9260000000000002</v>
      </c>
      <c r="P5618" s="51">
        <v>-2.7480000000000002</v>
      </c>
      <c r="Q5618" s="51">
        <v>-7.6609999999999996</v>
      </c>
      <c r="R5618" s="51">
        <v>3.2679999999999998</v>
      </c>
      <c r="S5618" s="51">
        <v>-9.2170000000000005</v>
      </c>
      <c r="T5618" s="51">
        <v>-11.962</v>
      </c>
      <c r="U5618" s="51">
        <v>2019</v>
      </c>
    </row>
    <row r="5619" spans="1:21" ht="15.5">
      <c r="A5619" s="51">
        <v>278</v>
      </c>
      <c r="B5619" s="51" t="s">
        <v>1439</v>
      </c>
      <c r="C5619" s="51" t="s">
        <v>460</v>
      </c>
      <c r="D5619" s="51" t="str">
        <f t="shared" si="87"/>
        <v>GGXONLB_NGDPNicaragua</v>
      </c>
      <c r="E5619" s="51" t="s">
        <v>1440</v>
      </c>
      <c r="F5619" s="51" t="s">
        <v>458</v>
      </c>
      <c r="G5619" s="51" t="s">
        <v>459</v>
      </c>
      <c r="H5619" s="51" t="s">
        <v>392</v>
      </c>
      <c r="I5619" s="51"/>
      <c r="J5619" s="51" t="s">
        <v>461</v>
      </c>
      <c r="K5619" s="51">
        <v>0.49199999999999999</v>
      </c>
      <c r="L5619" s="51">
        <v>-0.45900000000000002</v>
      </c>
      <c r="M5619" s="51">
        <v>-0.89100000000000001</v>
      </c>
      <c r="N5619" s="51">
        <v>-0.92100000000000004</v>
      </c>
      <c r="O5619" s="51">
        <v>-1.032</v>
      </c>
      <c r="P5619" s="51">
        <v>-0.66300000000000003</v>
      </c>
      <c r="Q5619" s="51">
        <v>-1.859</v>
      </c>
      <c r="R5619" s="51">
        <v>0.78800000000000003</v>
      </c>
      <c r="S5619" s="51">
        <v>-2.2090000000000001</v>
      </c>
      <c r="T5619" s="51">
        <v>-2.7530000000000001</v>
      </c>
      <c r="U5619" s="51">
        <v>2019</v>
      </c>
    </row>
    <row r="5620" spans="1:21" ht="15.5">
      <c r="A5620" s="51">
        <v>278</v>
      </c>
      <c r="B5620" s="51" t="s">
        <v>1439</v>
      </c>
      <c r="C5620" s="51" t="s">
        <v>462</v>
      </c>
      <c r="D5620" s="51" t="str">
        <f t="shared" si="87"/>
        <v>GGXWDNNicaragua</v>
      </c>
      <c r="E5620" s="51" t="s">
        <v>1440</v>
      </c>
      <c r="F5620" s="51" t="s">
        <v>463</v>
      </c>
      <c r="G5620" s="51" t="s">
        <v>464</v>
      </c>
      <c r="H5620" s="51" t="s">
        <v>342</v>
      </c>
      <c r="I5620" s="51" t="s">
        <v>343</v>
      </c>
      <c r="J5620" s="51"/>
      <c r="K5620" s="51"/>
      <c r="L5620" s="51"/>
      <c r="M5620" s="51"/>
      <c r="N5620" s="51"/>
      <c r="O5620" s="51"/>
      <c r="P5620" s="51"/>
      <c r="Q5620" s="51"/>
      <c r="R5620" s="51"/>
      <c r="S5620" s="51"/>
      <c r="T5620" s="51"/>
      <c r="U5620" s="51"/>
    </row>
    <row r="5621" spans="1:21" ht="15.5">
      <c r="A5621" s="51">
        <v>278</v>
      </c>
      <c r="B5621" s="51" t="s">
        <v>1439</v>
      </c>
      <c r="C5621" s="51" t="s">
        <v>465</v>
      </c>
      <c r="D5621" s="51" t="str">
        <f t="shared" si="87"/>
        <v>GGXWDN_NGDPNicaragua</v>
      </c>
      <c r="E5621" s="51" t="s">
        <v>1440</v>
      </c>
      <c r="F5621" s="51" t="s">
        <v>463</v>
      </c>
      <c r="G5621" s="51" t="s">
        <v>464</v>
      </c>
      <c r="H5621" s="51" t="s">
        <v>392</v>
      </c>
      <c r="I5621" s="51"/>
      <c r="J5621" s="51"/>
      <c r="K5621" s="51"/>
      <c r="L5621" s="51"/>
      <c r="M5621" s="51"/>
      <c r="N5621" s="51"/>
      <c r="O5621" s="51"/>
      <c r="P5621" s="51"/>
      <c r="Q5621" s="51"/>
      <c r="R5621" s="51"/>
      <c r="S5621" s="51"/>
      <c r="T5621" s="51"/>
      <c r="U5621" s="51"/>
    </row>
    <row r="5622" spans="1:21" ht="15.5">
      <c r="A5622" s="51">
        <v>278</v>
      </c>
      <c r="B5622" s="51" t="s">
        <v>1439</v>
      </c>
      <c r="C5622" s="51" t="s">
        <v>466</v>
      </c>
      <c r="D5622" s="51" t="str">
        <f t="shared" si="87"/>
        <v>GGXWDGNicaragua</v>
      </c>
      <c r="E5622" s="51" t="s">
        <v>1440</v>
      </c>
      <c r="F5622" s="51" t="s">
        <v>467</v>
      </c>
      <c r="G5622" s="51" t="s">
        <v>468</v>
      </c>
      <c r="H5622" s="51" t="s">
        <v>342</v>
      </c>
      <c r="I5622" s="51" t="s">
        <v>343</v>
      </c>
      <c r="J5622" s="51" t="s">
        <v>1446</v>
      </c>
      <c r="K5622" s="51">
        <v>69.072000000000003</v>
      </c>
      <c r="L5622" s="51">
        <v>78.296999999999997</v>
      </c>
      <c r="M5622" s="51">
        <v>88.48</v>
      </c>
      <c r="N5622" s="51">
        <v>100.52500000000001</v>
      </c>
      <c r="O5622" s="51">
        <v>117.56100000000001</v>
      </c>
      <c r="P5622" s="51">
        <v>141.18799999999999</v>
      </c>
      <c r="Q5622" s="51">
        <v>154.81899999999999</v>
      </c>
      <c r="R5622" s="51">
        <v>173.07599999999999</v>
      </c>
      <c r="S5622" s="51">
        <v>191.92</v>
      </c>
      <c r="T5622" s="51">
        <v>207.018</v>
      </c>
      <c r="U5622" s="51">
        <v>2019</v>
      </c>
    </row>
    <row r="5623" spans="1:21" ht="15.5">
      <c r="A5623" s="51">
        <v>278</v>
      </c>
      <c r="B5623" s="51" t="s">
        <v>1439</v>
      </c>
      <c r="C5623" s="51" t="s">
        <v>469</v>
      </c>
      <c r="D5623" s="51" t="str">
        <f t="shared" si="87"/>
        <v>GGXWDG_NGDPNicaragua</v>
      </c>
      <c r="E5623" s="51" t="s">
        <v>1440</v>
      </c>
      <c r="F5623" s="51" t="s">
        <v>467</v>
      </c>
      <c r="G5623" s="51" t="s">
        <v>468</v>
      </c>
      <c r="H5623" s="51" t="s">
        <v>392</v>
      </c>
      <c r="I5623" s="51"/>
      <c r="J5623" s="51" t="s">
        <v>470</v>
      </c>
      <c r="K5623" s="51">
        <v>27.852</v>
      </c>
      <c r="L5623" s="51">
        <v>28.835000000000001</v>
      </c>
      <c r="M5623" s="51">
        <v>28.69</v>
      </c>
      <c r="N5623" s="51">
        <v>28.911000000000001</v>
      </c>
      <c r="O5623" s="51">
        <v>30.916</v>
      </c>
      <c r="P5623" s="51">
        <v>34.08</v>
      </c>
      <c r="Q5623" s="51">
        <v>37.558999999999997</v>
      </c>
      <c r="R5623" s="51">
        <v>41.734000000000002</v>
      </c>
      <c r="S5623" s="51">
        <v>46.005000000000003</v>
      </c>
      <c r="T5623" s="51">
        <v>47.642000000000003</v>
      </c>
      <c r="U5623" s="51">
        <v>2019</v>
      </c>
    </row>
    <row r="5624" spans="1:21" ht="15.5">
      <c r="A5624" s="51">
        <v>278</v>
      </c>
      <c r="B5624" s="51" t="s">
        <v>1439</v>
      </c>
      <c r="C5624" s="51" t="s">
        <v>471</v>
      </c>
      <c r="D5624" s="51" t="str">
        <f t="shared" si="87"/>
        <v>NGDP_FYNicaragua</v>
      </c>
      <c r="E5624" s="51" t="s">
        <v>1440</v>
      </c>
      <c r="F5624" s="51" t="s">
        <v>472</v>
      </c>
      <c r="G5624" s="51" t="s">
        <v>473</v>
      </c>
      <c r="H5624" s="51" t="s">
        <v>342</v>
      </c>
      <c r="I5624" s="51" t="s">
        <v>343</v>
      </c>
      <c r="J5624" s="51" t="s">
        <v>1446</v>
      </c>
      <c r="K5624" s="51">
        <v>247.994</v>
      </c>
      <c r="L5624" s="51">
        <v>271.52999999999997</v>
      </c>
      <c r="M5624" s="51">
        <v>308.40300000000002</v>
      </c>
      <c r="N5624" s="51">
        <v>347.70699999999999</v>
      </c>
      <c r="O5624" s="51">
        <v>380.26100000000002</v>
      </c>
      <c r="P5624" s="51">
        <v>414.279</v>
      </c>
      <c r="Q5624" s="51">
        <v>412.20699999999999</v>
      </c>
      <c r="R5624" s="51">
        <v>414.714</v>
      </c>
      <c r="S5624" s="51">
        <v>417.17599999999999</v>
      </c>
      <c r="T5624" s="51">
        <v>434.524</v>
      </c>
      <c r="U5624" s="51">
        <v>2019</v>
      </c>
    </row>
    <row r="5625" spans="1:21" ht="15.5">
      <c r="A5625" s="51">
        <v>278</v>
      </c>
      <c r="B5625" s="51" t="s">
        <v>1439</v>
      </c>
      <c r="C5625" s="51" t="s">
        <v>474</v>
      </c>
      <c r="D5625" s="51" t="str">
        <f t="shared" si="87"/>
        <v>BCANicaragua</v>
      </c>
      <c r="E5625" s="51" t="s">
        <v>1440</v>
      </c>
      <c r="F5625" s="51" t="s">
        <v>475</v>
      </c>
      <c r="G5625" s="51" t="s">
        <v>476</v>
      </c>
      <c r="H5625" s="51" t="s">
        <v>352</v>
      </c>
      <c r="I5625" s="51" t="s">
        <v>343</v>
      </c>
      <c r="J5625" s="51" t="s">
        <v>1447</v>
      </c>
      <c r="K5625" s="51">
        <v>-1.2350000000000001</v>
      </c>
      <c r="L5625" s="51">
        <v>-1.38</v>
      </c>
      <c r="M5625" s="51">
        <v>-0.95399999999999996</v>
      </c>
      <c r="N5625" s="51">
        <v>-1.26</v>
      </c>
      <c r="O5625" s="51">
        <v>-1.127</v>
      </c>
      <c r="P5625" s="51">
        <v>-0.98699999999999999</v>
      </c>
      <c r="Q5625" s="51">
        <v>-0.24299999999999999</v>
      </c>
      <c r="R5625" s="51">
        <v>0.75600000000000001</v>
      </c>
      <c r="S5625" s="51">
        <v>0.39700000000000002</v>
      </c>
      <c r="T5625" s="51">
        <v>0.11</v>
      </c>
      <c r="U5625" s="51">
        <v>2019</v>
      </c>
    </row>
    <row r="5626" spans="1:21" ht="15.5">
      <c r="A5626" s="51">
        <v>278</v>
      </c>
      <c r="B5626" s="51" t="s">
        <v>1439</v>
      </c>
      <c r="C5626" s="51" t="s">
        <v>478</v>
      </c>
      <c r="D5626" s="51" t="str">
        <f t="shared" si="87"/>
        <v>BCA_NGDPDNicaragua</v>
      </c>
      <c r="E5626" s="51" t="s">
        <v>1440</v>
      </c>
      <c r="F5626" s="51" t="s">
        <v>475</v>
      </c>
      <c r="G5626" s="51" t="s">
        <v>476</v>
      </c>
      <c r="H5626" s="51" t="s">
        <v>392</v>
      </c>
      <c r="I5626" s="51"/>
      <c r="J5626" s="51" t="s">
        <v>479</v>
      </c>
      <c r="K5626" s="51">
        <v>-11.724</v>
      </c>
      <c r="L5626" s="51">
        <v>-12.569000000000001</v>
      </c>
      <c r="M5626" s="51">
        <v>-8.0280000000000005</v>
      </c>
      <c r="N5626" s="51">
        <v>-9.8729999999999993</v>
      </c>
      <c r="O5626" s="51">
        <v>-8.4830000000000005</v>
      </c>
      <c r="P5626" s="51">
        <v>-7.16</v>
      </c>
      <c r="Q5626" s="51">
        <v>-1.857</v>
      </c>
      <c r="R5626" s="51">
        <v>6.03</v>
      </c>
      <c r="S5626" s="51">
        <v>3.2650000000000001</v>
      </c>
      <c r="T5626" s="51">
        <v>0.89500000000000002</v>
      </c>
      <c r="U5626" s="51">
        <v>2019</v>
      </c>
    </row>
    <row r="5627" spans="1:21" ht="15.5">
      <c r="A5627" s="51">
        <v>692</v>
      </c>
      <c r="B5627" s="51" t="s">
        <v>1448</v>
      </c>
      <c r="C5627" s="51" t="s">
        <v>338</v>
      </c>
      <c r="D5627" s="51" t="str">
        <f t="shared" si="87"/>
        <v>NGDP_RNiger</v>
      </c>
      <c r="E5627" s="51" t="s">
        <v>306</v>
      </c>
      <c r="F5627" s="51" t="s">
        <v>340</v>
      </c>
      <c r="G5627" s="51" t="s">
        <v>341</v>
      </c>
      <c r="H5627" s="51" t="s">
        <v>342</v>
      </c>
      <c r="I5627" s="51" t="s">
        <v>343</v>
      </c>
      <c r="J5627" s="51" t="s">
        <v>1449</v>
      </c>
      <c r="K5627" s="51">
        <v>4883.26</v>
      </c>
      <c r="L5627" s="51">
        <v>5142.6000000000004</v>
      </c>
      <c r="M5627" s="51">
        <v>5484.27</v>
      </c>
      <c r="N5627" s="51">
        <v>5725.22</v>
      </c>
      <c r="O5627" s="51">
        <v>6053.89</v>
      </c>
      <c r="P5627" s="51">
        <v>6356.67</v>
      </c>
      <c r="Q5627" s="51">
        <v>6814.64</v>
      </c>
      <c r="R5627" s="51">
        <v>7217.15</v>
      </c>
      <c r="S5627" s="51">
        <v>7303.75</v>
      </c>
      <c r="T5627" s="51">
        <v>7807.02</v>
      </c>
      <c r="U5627" s="51">
        <v>2019</v>
      </c>
    </row>
    <row r="5628" spans="1:21" ht="15.5">
      <c r="A5628" s="51">
        <v>692</v>
      </c>
      <c r="B5628" s="51" t="s">
        <v>1448</v>
      </c>
      <c r="C5628" s="51" t="s">
        <v>345</v>
      </c>
      <c r="D5628" s="51" t="str">
        <f t="shared" si="87"/>
        <v>NGDP_RPCHNiger</v>
      </c>
      <c r="E5628" s="51" t="s">
        <v>306</v>
      </c>
      <c r="F5628" s="51" t="s">
        <v>340</v>
      </c>
      <c r="G5628" s="51" t="s">
        <v>346</v>
      </c>
      <c r="H5628" s="51" t="s">
        <v>347</v>
      </c>
      <c r="I5628" s="51"/>
      <c r="J5628" s="51" t="s">
        <v>348</v>
      </c>
      <c r="K5628" s="51">
        <v>10.542</v>
      </c>
      <c r="L5628" s="51">
        <v>5.3109999999999999</v>
      </c>
      <c r="M5628" s="51">
        <v>6.6440000000000001</v>
      </c>
      <c r="N5628" s="51">
        <v>4.3929999999999998</v>
      </c>
      <c r="O5628" s="51">
        <v>5.7409999999999997</v>
      </c>
      <c r="P5628" s="51">
        <v>5.0010000000000003</v>
      </c>
      <c r="Q5628" s="51">
        <v>7.2039999999999997</v>
      </c>
      <c r="R5628" s="51">
        <v>5.907</v>
      </c>
      <c r="S5628" s="51">
        <v>1.2</v>
      </c>
      <c r="T5628" s="51">
        <v>6.89</v>
      </c>
      <c r="U5628" s="51">
        <v>2019</v>
      </c>
    </row>
    <row r="5629" spans="1:21" ht="15.5">
      <c r="A5629" s="51">
        <v>692</v>
      </c>
      <c r="B5629" s="51" t="s">
        <v>1448</v>
      </c>
      <c r="C5629" s="51" t="s">
        <v>349</v>
      </c>
      <c r="D5629" s="51" t="str">
        <f t="shared" si="87"/>
        <v>NGDPNiger</v>
      </c>
      <c r="E5629" s="51" t="s">
        <v>306</v>
      </c>
      <c r="F5629" s="51" t="s">
        <v>155</v>
      </c>
      <c r="G5629" s="51" t="s">
        <v>350</v>
      </c>
      <c r="H5629" s="51" t="s">
        <v>342</v>
      </c>
      <c r="I5629" s="51" t="s">
        <v>343</v>
      </c>
      <c r="J5629" s="51" t="s">
        <v>1449</v>
      </c>
      <c r="K5629" s="51">
        <v>4802.45</v>
      </c>
      <c r="L5629" s="51">
        <v>5040.75</v>
      </c>
      <c r="M5629" s="51">
        <v>5346.05</v>
      </c>
      <c r="N5629" s="51">
        <v>5724.87</v>
      </c>
      <c r="O5629" s="51">
        <v>6135.41</v>
      </c>
      <c r="P5629" s="51">
        <v>6497.01</v>
      </c>
      <c r="Q5629" s="51">
        <v>7134.25</v>
      </c>
      <c r="R5629" s="51">
        <v>7564.95</v>
      </c>
      <c r="S5629" s="51">
        <v>7872.88</v>
      </c>
      <c r="T5629" s="51">
        <v>8559.17</v>
      </c>
      <c r="U5629" s="51">
        <v>2019</v>
      </c>
    </row>
    <row r="5630" spans="1:21" ht="15.5">
      <c r="A5630" s="51">
        <v>692</v>
      </c>
      <c r="B5630" s="51" t="s">
        <v>1448</v>
      </c>
      <c r="C5630" s="51" t="s">
        <v>157</v>
      </c>
      <c r="D5630" s="51" t="str">
        <f t="shared" si="87"/>
        <v>NGDPDNiger</v>
      </c>
      <c r="E5630" s="51" t="s">
        <v>306</v>
      </c>
      <c r="F5630" s="51" t="s">
        <v>155</v>
      </c>
      <c r="G5630" s="51" t="s">
        <v>351</v>
      </c>
      <c r="H5630" s="51" t="s">
        <v>352</v>
      </c>
      <c r="I5630" s="51" t="s">
        <v>343</v>
      </c>
      <c r="J5630" s="51" t="s">
        <v>353</v>
      </c>
      <c r="K5630" s="51">
        <v>9.4120000000000008</v>
      </c>
      <c r="L5630" s="51">
        <v>10.206</v>
      </c>
      <c r="M5630" s="51">
        <v>10.83</v>
      </c>
      <c r="N5630" s="51">
        <v>9.6839999999999993</v>
      </c>
      <c r="O5630" s="51">
        <v>10.35</v>
      </c>
      <c r="P5630" s="51">
        <v>11.185</v>
      </c>
      <c r="Q5630" s="51">
        <v>12.85</v>
      </c>
      <c r="R5630" s="51">
        <v>12.912000000000001</v>
      </c>
      <c r="S5630" s="51">
        <v>13.698</v>
      </c>
      <c r="T5630" s="51">
        <v>15.898999999999999</v>
      </c>
      <c r="U5630" s="51">
        <v>2019</v>
      </c>
    </row>
    <row r="5631" spans="1:21" ht="15.5">
      <c r="A5631" s="51">
        <v>692</v>
      </c>
      <c r="B5631" s="51" t="s">
        <v>1448</v>
      </c>
      <c r="C5631" s="51" t="s">
        <v>354</v>
      </c>
      <c r="D5631" s="51" t="str">
        <f t="shared" si="87"/>
        <v>PPPGDPNiger</v>
      </c>
      <c r="E5631" s="51" t="s">
        <v>306</v>
      </c>
      <c r="F5631" s="51" t="s">
        <v>155</v>
      </c>
      <c r="G5631" s="51" t="s">
        <v>355</v>
      </c>
      <c r="H5631" s="51" t="s">
        <v>356</v>
      </c>
      <c r="I5631" s="51" t="s">
        <v>343</v>
      </c>
      <c r="J5631" s="51" t="s">
        <v>353</v>
      </c>
      <c r="K5631" s="51">
        <v>20.574000000000002</v>
      </c>
      <c r="L5631" s="51">
        <v>20.821999999999999</v>
      </c>
      <c r="M5631" s="51">
        <v>21.91</v>
      </c>
      <c r="N5631" s="51">
        <v>22.907</v>
      </c>
      <c r="O5631" s="51">
        <v>23.870999999999999</v>
      </c>
      <c r="P5631" s="51">
        <v>25.137</v>
      </c>
      <c r="Q5631" s="51">
        <v>27.594999999999999</v>
      </c>
      <c r="R5631" s="51">
        <v>29.747</v>
      </c>
      <c r="S5631" s="51">
        <v>30.469000000000001</v>
      </c>
      <c r="T5631" s="51">
        <v>33.161999999999999</v>
      </c>
      <c r="U5631" s="51">
        <v>2019</v>
      </c>
    </row>
    <row r="5632" spans="1:21" ht="15.5">
      <c r="A5632" s="51">
        <v>692</v>
      </c>
      <c r="B5632" s="51" t="s">
        <v>1448</v>
      </c>
      <c r="C5632" s="51" t="s">
        <v>357</v>
      </c>
      <c r="D5632" s="51" t="str">
        <f t="shared" si="87"/>
        <v>NGDP_DNiger</v>
      </c>
      <c r="E5632" s="51" t="s">
        <v>306</v>
      </c>
      <c r="F5632" s="51" t="s">
        <v>358</v>
      </c>
      <c r="G5632" s="51" t="s">
        <v>359</v>
      </c>
      <c r="H5632" s="51" t="s">
        <v>360</v>
      </c>
      <c r="I5632" s="51"/>
      <c r="J5632" s="51" t="s">
        <v>361</v>
      </c>
      <c r="K5632" s="51">
        <v>98.344999999999999</v>
      </c>
      <c r="L5632" s="51">
        <v>98.019000000000005</v>
      </c>
      <c r="M5632" s="51">
        <v>97.48</v>
      </c>
      <c r="N5632" s="51">
        <v>99.994</v>
      </c>
      <c r="O5632" s="51">
        <v>101.34699999999999</v>
      </c>
      <c r="P5632" s="51">
        <v>102.208</v>
      </c>
      <c r="Q5632" s="51">
        <v>104.69</v>
      </c>
      <c r="R5632" s="51">
        <v>104.819</v>
      </c>
      <c r="S5632" s="51">
        <v>107.792</v>
      </c>
      <c r="T5632" s="51">
        <v>109.634</v>
      </c>
      <c r="U5632" s="51">
        <v>2019</v>
      </c>
    </row>
    <row r="5633" spans="1:21" ht="15.5">
      <c r="A5633" s="51">
        <v>692</v>
      </c>
      <c r="B5633" s="51" t="s">
        <v>1448</v>
      </c>
      <c r="C5633" s="51" t="s">
        <v>362</v>
      </c>
      <c r="D5633" s="51" t="str">
        <f t="shared" si="87"/>
        <v>NGDPRPCNiger</v>
      </c>
      <c r="E5633" s="51" t="s">
        <v>306</v>
      </c>
      <c r="F5633" s="51" t="s">
        <v>363</v>
      </c>
      <c r="G5633" s="51" t="s">
        <v>364</v>
      </c>
      <c r="H5633" s="51" t="s">
        <v>342</v>
      </c>
      <c r="I5633" s="51" t="s">
        <v>333</v>
      </c>
      <c r="J5633" s="51" t="s">
        <v>365</v>
      </c>
      <c r="K5633" s="51">
        <v>274414.46999999997</v>
      </c>
      <c r="L5633" s="51">
        <v>277913.95</v>
      </c>
      <c r="M5633" s="51">
        <v>285042.63</v>
      </c>
      <c r="N5633" s="51">
        <v>286237</v>
      </c>
      <c r="O5633" s="51">
        <v>291209.43</v>
      </c>
      <c r="P5633" s="51">
        <v>294257.94</v>
      </c>
      <c r="Q5633" s="51">
        <v>303644.39</v>
      </c>
      <c r="R5633" s="51">
        <v>309606.33</v>
      </c>
      <c r="S5633" s="51">
        <v>301725.17</v>
      </c>
      <c r="T5633" s="51">
        <v>310655.05</v>
      </c>
      <c r="U5633" s="51">
        <v>2009</v>
      </c>
    </row>
    <row r="5634" spans="1:21" ht="15.5">
      <c r="A5634" s="51">
        <v>692</v>
      </c>
      <c r="B5634" s="51" t="s">
        <v>1448</v>
      </c>
      <c r="C5634" s="51" t="s">
        <v>366</v>
      </c>
      <c r="D5634" s="51" t="str">
        <f t="shared" si="87"/>
        <v>NGDPRPPPPCNiger</v>
      </c>
      <c r="E5634" s="51" t="s">
        <v>306</v>
      </c>
      <c r="F5634" s="51" t="s">
        <v>363</v>
      </c>
      <c r="G5634" s="51" t="s">
        <v>367</v>
      </c>
      <c r="H5634" s="51" t="s">
        <v>368</v>
      </c>
      <c r="I5634" s="51" t="s">
        <v>333</v>
      </c>
      <c r="J5634" s="51" t="s">
        <v>365</v>
      </c>
      <c r="K5634" s="51">
        <v>1085.17</v>
      </c>
      <c r="L5634" s="51">
        <v>1099.01</v>
      </c>
      <c r="M5634" s="51">
        <v>1127.2</v>
      </c>
      <c r="N5634" s="51">
        <v>1131.92</v>
      </c>
      <c r="O5634" s="51">
        <v>1151.5899999999999</v>
      </c>
      <c r="P5634" s="51">
        <v>1163.6400000000001</v>
      </c>
      <c r="Q5634" s="51">
        <v>1200.76</v>
      </c>
      <c r="R5634" s="51">
        <v>1224.3399999999999</v>
      </c>
      <c r="S5634" s="51">
        <v>1193.17</v>
      </c>
      <c r="T5634" s="51">
        <v>1228.48</v>
      </c>
      <c r="U5634" s="51">
        <v>2009</v>
      </c>
    </row>
    <row r="5635" spans="1:21" ht="15.5">
      <c r="A5635" s="51">
        <v>692</v>
      </c>
      <c r="B5635" s="51" t="s">
        <v>1448</v>
      </c>
      <c r="C5635" s="51" t="s">
        <v>369</v>
      </c>
      <c r="D5635" s="51" t="str">
        <f t="shared" ref="D5635:D5698" si="88">C5635&amp;E5635</f>
        <v>NGDPPCNiger</v>
      </c>
      <c r="E5635" s="51" t="s">
        <v>306</v>
      </c>
      <c r="F5635" s="51" t="s">
        <v>370</v>
      </c>
      <c r="G5635" s="51" t="s">
        <v>371</v>
      </c>
      <c r="H5635" s="51" t="s">
        <v>342</v>
      </c>
      <c r="I5635" s="51" t="s">
        <v>333</v>
      </c>
      <c r="J5635" s="51" t="s">
        <v>372</v>
      </c>
      <c r="K5635" s="51">
        <v>269872.88</v>
      </c>
      <c r="L5635" s="51">
        <v>272409.83</v>
      </c>
      <c r="M5635" s="51">
        <v>277858.43</v>
      </c>
      <c r="N5635" s="51">
        <v>286219.84999999998</v>
      </c>
      <c r="O5635" s="51">
        <v>295130.59999999998</v>
      </c>
      <c r="P5635" s="51">
        <v>300754.53000000003</v>
      </c>
      <c r="Q5635" s="51">
        <v>317885.78000000003</v>
      </c>
      <c r="R5635" s="51">
        <v>324526.84999999998</v>
      </c>
      <c r="S5635" s="51">
        <v>325236.28999999998</v>
      </c>
      <c r="T5635" s="51">
        <v>340584.71</v>
      </c>
      <c r="U5635" s="51">
        <v>2009</v>
      </c>
    </row>
    <row r="5636" spans="1:21" ht="15.5">
      <c r="A5636" s="51">
        <v>692</v>
      </c>
      <c r="B5636" s="51" t="s">
        <v>1448</v>
      </c>
      <c r="C5636" s="51" t="s">
        <v>373</v>
      </c>
      <c r="D5636" s="51" t="str">
        <f t="shared" si="88"/>
        <v>NGDPDPCNiger</v>
      </c>
      <c r="E5636" s="51" t="s">
        <v>306</v>
      </c>
      <c r="F5636" s="51" t="s">
        <v>370</v>
      </c>
      <c r="G5636" s="51" t="s">
        <v>374</v>
      </c>
      <c r="H5636" s="51" t="s">
        <v>352</v>
      </c>
      <c r="I5636" s="51" t="s">
        <v>333</v>
      </c>
      <c r="J5636" s="51" t="s">
        <v>372</v>
      </c>
      <c r="K5636" s="51">
        <v>528.91800000000001</v>
      </c>
      <c r="L5636" s="51">
        <v>551.55399999999997</v>
      </c>
      <c r="M5636" s="51">
        <v>562.88499999999999</v>
      </c>
      <c r="N5636" s="51">
        <v>484.17099999999999</v>
      </c>
      <c r="O5636" s="51">
        <v>497.88200000000001</v>
      </c>
      <c r="P5636" s="51">
        <v>517.77099999999996</v>
      </c>
      <c r="Q5636" s="51">
        <v>572.56399999999996</v>
      </c>
      <c r="R5636" s="51">
        <v>553.90499999999997</v>
      </c>
      <c r="S5636" s="51">
        <v>565.86699999999996</v>
      </c>
      <c r="T5636" s="51">
        <v>632.63300000000004</v>
      </c>
      <c r="U5636" s="51">
        <v>2009</v>
      </c>
    </row>
    <row r="5637" spans="1:21" ht="15.5">
      <c r="A5637" s="51">
        <v>692</v>
      </c>
      <c r="B5637" s="51" t="s">
        <v>1448</v>
      </c>
      <c r="C5637" s="51" t="s">
        <v>375</v>
      </c>
      <c r="D5637" s="51" t="str">
        <f t="shared" si="88"/>
        <v>PPPPCNiger</v>
      </c>
      <c r="E5637" s="51" t="s">
        <v>306</v>
      </c>
      <c r="F5637" s="51" t="s">
        <v>370</v>
      </c>
      <c r="G5637" s="51" t="s">
        <v>376</v>
      </c>
      <c r="H5637" s="51" t="s">
        <v>356</v>
      </c>
      <c r="I5637" s="51" t="s">
        <v>333</v>
      </c>
      <c r="J5637" s="51" t="s">
        <v>372</v>
      </c>
      <c r="K5637" s="51">
        <v>1156.1400000000001</v>
      </c>
      <c r="L5637" s="51">
        <v>1125.27</v>
      </c>
      <c r="M5637" s="51">
        <v>1138.77</v>
      </c>
      <c r="N5637" s="51">
        <v>1145.24</v>
      </c>
      <c r="O5637" s="51">
        <v>1148.28</v>
      </c>
      <c r="P5637" s="51">
        <v>1163.6400000000001</v>
      </c>
      <c r="Q5637" s="51">
        <v>1229.5899999999999</v>
      </c>
      <c r="R5637" s="51">
        <v>1276.1099999999999</v>
      </c>
      <c r="S5637" s="51">
        <v>1258.71</v>
      </c>
      <c r="T5637" s="51">
        <v>1319.57</v>
      </c>
      <c r="U5637" s="51">
        <v>2009</v>
      </c>
    </row>
    <row r="5638" spans="1:21" ht="15.5">
      <c r="A5638" s="51">
        <v>692</v>
      </c>
      <c r="B5638" s="51" t="s">
        <v>1448</v>
      </c>
      <c r="C5638" s="51" t="s">
        <v>377</v>
      </c>
      <c r="D5638" s="51" t="str">
        <f t="shared" si="88"/>
        <v>NGAP_NPGDPNiger</v>
      </c>
      <c r="E5638" s="51" t="s">
        <v>306</v>
      </c>
      <c r="F5638" s="51" t="s">
        <v>378</v>
      </c>
      <c r="G5638" s="51" t="s">
        <v>379</v>
      </c>
      <c r="H5638" s="51" t="s">
        <v>380</v>
      </c>
      <c r="I5638" s="51"/>
      <c r="J5638" s="51"/>
      <c r="K5638" s="51"/>
      <c r="L5638" s="51"/>
      <c r="M5638" s="51"/>
      <c r="N5638" s="51"/>
      <c r="O5638" s="51"/>
      <c r="P5638" s="51"/>
      <c r="Q5638" s="51"/>
      <c r="R5638" s="51"/>
      <c r="S5638" s="51"/>
      <c r="T5638" s="51"/>
      <c r="U5638" s="51"/>
    </row>
    <row r="5639" spans="1:21" ht="15.5">
      <c r="A5639" s="51">
        <v>692</v>
      </c>
      <c r="B5639" s="51" t="s">
        <v>1448</v>
      </c>
      <c r="C5639" s="51" t="s">
        <v>381</v>
      </c>
      <c r="D5639" s="51" t="str">
        <f t="shared" si="88"/>
        <v>PPPSHNiger</v>
      </c>
      <c r="E5639" s="51" t="s">
        <v>306</v>
      </c>
      <c r="F5639" s="51" t="s">
        <v>382</v>
      </c>
      <c r="G5639" s="51" t="s">
        <v>383</v>
      </c>
      <c r="H5639" s="51" t="s">
        <v>384</v>
      </c>
      <c r="I5639" s="51"/>
      <c r="J5639" s="51" t="s">
        <v>353</v>
      </c>
      <c r="K5639" s="51">
        <v>2.1000000000000001E-2</v>
      </c>
      <c r="L5639" s="51">
        <v>0.02</v>
      </c>
      <c r="M5639" s="51">
        <v>0.02</v>
      </c>
      <c r="N5639" s="51">
        <v>2.1000000000000001E-2</v>
      </c>
      <c r="O5639" s="51">
        <v>2.1000000000000001E-2</v>
      </c>
      <c r="P5639" s="51">
        <v>2.1000000000000001E-2</v>
      </c>
      <c r="Q5639" s="51">
        <v>2.1000000000000001E-2</v>
      </c>
      <c r="R5639" s="51">
        <v>2.1999999999999999E-2</v>
      </c>
      <c r="S5639" s="51">
        <v>2.3E-2</v>
      </c>
      <c r="T5639" s="51">
        <v>2.3E-2</v>
      </c>
      <c r="U5639" s="51">
        <v>2019</v>
      </c>
    </row>
    <row r="5640" spans="1:21" ht="15.5">
      <c r="A5640" s="51">
        <v>692</v>
      </c>
      <c r="B5640" s="51" t="s">
        <v>1448</v>
      </c>
      <c r="C5640" s="51" t="s">
        <v>385</v>
      </c>
      <c r="D5640" s="51" t="str">
        <f t="shared" si="88"/>
        <v>PPPEXNiger</v>
      </c>
      <c r="E5640" s="51" t="s">
        <v>306</v>
      </c>
      <c r="F5640" s="51" t="s">
        <v>386</v>
      </c>
      <c r="G5640" s="51" t="s">
        <v>387</v>
      </c>
      <c r="H5640" s="51" t="s">
        <v>388</v>
      </c>
      <c r="I5640" s="51"/>
      <c r="J5640" s="51" t="s">
        <v>353</v>
      </c>
      <c r="K5640" s="51">
        <v>233.42699999999999</v>
      </c>
      <c r="L5640" s="51">
        <v>242.084</v>
      </c>
      <c r="M5640" s="51">
        <v>244</v>
      </c>
      <c r="N5640" s="51">
        <v>249.92099999999999</v>
      </c>
      <c r="O5640" s="51">
        <v>257.01900000000001</v>
      </c>
      <c r="P5640" s="51">
        <v>258.45999999999998</v>
      </c>
      <c r="Q5640" s="51">
        <v>258.52999999999997</v>
      </c>
      <c r="R5640" s="51">
        <v>254.309</v>
      </c>
      <c r="S5640" s="51">
        <v>258.39</v>
      </c>
      <c r="T5640" s="51">
        <v>258.10199999999998</v>
      </c>
      <c r="U5640" s="51">
        <v>2019</v>
      </c>
    </row>
    <row r="5641" spans="1:21" ht="15.5">
      <c r="A5641" s="51">
        <v>692</v>
      </c>
      <c r="B5641" s="51" t="s">
        <v>1448</v>
      </c>
      <c r="C5641" s="51" t="s">
        <v>389</v>
      </c>
      <c r="D5641" s="51" t="str">
        <f t="shared" si="88"/>
        <v>NID_NGDPNiger</v>
      </c>
      <c r="E5641" s="51" t="s">
        <v>306</v>
      </c>
      <c r="F5641" s="51" t="s">
        <v>390</v>
      </c>
      <c r="G5641" s="51" t="s">
        <v>391</v>
      </c>
      <c r="H5641" s="51" t="s">
        <v>392</v>
      </c>
      <c r="I5641" s="51"/>
      <c r="J5641" s="51" t="s">
        <v>1449</v>
      </c>
      <c r="K5641" s="51">
        <v>29.378</v>
      </c>
      <c r="L5641" s="51">
        <v>29.766999999999999</v>
      </c>
      <c r="M5641" s="51">
        <v>31.213000000000001</v>
      </c>
      <c r="N5641" s="51">
        <v>32.368000000000002</v>
      </c>
      <c r="O5641" s="51">
        <v>28.637</v>
      </c>
      <c r="P5641" s="51">
        <v>26.212</v>
      </c>
      <c r="Q5641" s="51">
        <v>28.945</v>
      </c>
      <c r="R5641" s="51">
        <v>30.245000000000001</v>
      </c>
      <c r="S5641" s="51">
        <v>30.835999999999999</v>
      </c>
      <c r="T5641" s="51">
        <v>30.757000000000001</v>
      </c>
      <c r="U5641" s="51">
        <v>2019</v>
      </c>
    </row>
    <row r="5642" spans="1:21" ht="15.5">
      <c r="A5642" s="51">
        <v>692</v>
      </c>
      <c r="B5642" s="51" t="s">
        <v>1448</v>
      </c>
      <c r="C5642" s="51" t="s">
        <v>393</v>
      </c>
      <c r="D5642" s="51" t="str">
        <f t="shared" si="88"/>
        <v>NGSD_NGDPNiger</v>
      </c>
      <c r="E5642" s="51" t="s">
        <v>306</v>
      </c>
      <c r="F5642" s="51" t="s">
        <v>394</v>
      </c>
      <c r="G5642" s="51" t="s">
        <v>395</v>
      </c>
      <c r="H5642" s="51" t="s">
        <v>392</v>
      </c>
      <c r="I5642" s="51"/>
      <c r="J5642" s="51" t="s">
        <v>1449</v>
      </c>
      <c r="K5642" s="51">
        <v>17.481000000000002</v>
      </c>
      <c r="L5642" s="51">
        <v>17.158999999999999</v>
      </c>
      <c r="M5642" s="51">
        <v>19.141999999999999</v>
      </c>
      <c r="N5642" s="51">
        <v>17.018999999999998</v>
      </c>
      <c r="O5642" s="51">
        <v>17.221</v>
      </c>
      <c r="P5642" s="51">
        <v>14.875</v>
      </c>
      <c r="Q5642" s="51">
        <v>16.294</v>
      </c>
      <c r="R5642" s="51">
        <v>17.957000000000001</v>
      </c>
      <c r="S5642" s="51">
        <v>17.515000000000001</v>
      </c>
      <c r="T5642" s="51">
        <v>13.760999999999999</v>
      </c>
      <c r="U5642" s="51">
        <v>2019</v>
      </c>
    </row>
    <row r="5643" spans="1:21" ht="15.5">
      <c r="A5643" s="51">
        <v>692</v>
      </c>
      <c r="B5643" s="51" t="s">
        <v>1448</v>
      </c>
      <c r="C5643" s="51" t="s">
        <v>396</v>
      </c>
      <c r="D5643" s="51" t="str">
        <f t="shared" si="88"/>
        <v>PCPINiger</v>
      </c>
      <c r="E5643" s="51" t="s">
        <v>306</v>
      </c>
      <c r="F5643" s="51" t="s">
        <v>397</v>
      </c>
      <c r="G5643" s="51" t="s">
        <v>398</v>
      </c>
      <c r="H5643" s="51" t="s">
        <v>360</v>
      </c>
      <c r="I5643" s="51"/>
      <c r="J5643" s="51" t="s">
        <v>1450</v>
      </c>
      <c r="K5643" s="51">
        <v>98.644000000000005</v>
      </c>
      <c r="L5643" s="51">
        <v>100.898</v>
      </c>
      <c r="M5643" s="51">
        <v>100</v>
      </c>
      <c r="N5643" s="51">
        <v>100.961</v>
      </c>
      <c r="O5643" s="51">
        <v>101.142</v>
      </c>
      <c r="P5643" s="51">
        <v>101.334</v>
      </c>
      <c r="Q5643" s="51">
        <v>104.124</v>
      </c>
      <c r="R5643" s="51">
        <v>101.5</v>
      </c>
      <c r="S5643" s="51">
        <v>104.303</v>
      </c>
      <c r="T5643" s="51">
        <v>104.762</v>
      </c>
      <c r="U5643" s="51">
        <v>2019</v>
      </c>
    </row>
    <row r="5644" spans="1:21" ht="15.5">
      <c r="A5644" s="51">
        <v>692</v>
      </c>
      <c r="B5644" s="51" t="s">
        <v>1448</v>
      </c>
      <c r="C5644" s="51" t="s">
        <v>400</v>
      </c>
      <c r="D5644" s="51" t="str">
        <f t="shared" si="88"/>
        <v>PCPIPCHNiger</v>
      </c>
      <c r="E5644" s="51" t="s">
        <v>306</v>
      </c>
      <c r="F5644" s="51" t="s">
        <v>397</v>
      </c>
      <c r="G5644" s="51" t="s">
        <v>401</v>
      </c>
      <c r="H5644" s="51" t="s">
        <v>347</v>
      </c>
      <c r="I5644" s="51"/>
      <c r="J5644" s="51" t="s">
        <v>402</v>
      </c>
      <c r="K5644" s="51">
        <v>0.46500000000000002</v>
      </c>
      <c r="L5644" s="51">
        <v>2.2850000000000001</v>
      </c>
      <c r="M5644" s="51">
        <v>-0.89</v>
      </c>
      <c r="N5644" s="51">
        <v>0.96099999999999997</v>
      </c>
      <c r="O5644" s="51">
        <v>0.17899999999999999</v>
      </c>
      <c r="P5644" s="51">
        <v>0.19</v>
      </c>
      <c r="Q5644" s="51">
        <v>2.7530000000000001</v>
      </c>
      <c r="R5644" s="51">
        <v>-2.52</v>
      </c>
      <c r="S5644" s="51">
        <v>2.762</v>
      </c>
      <c r="T5644" s="51">
        <v>0.44</v>
      </c>
      <c r="U5644" s="51">
        <v>2019</v>
      </c>
    </row>
    <row r="5645" spans="1:21" ht="15.5">
      <c r="A5645" s="51">
        <v>692</v>
      </c>
      <c r="B5645" s="51" t="s">
        <v>1448</v>
      </c>
      <c r="C5645" s="51" t="s">
        <v>403</v>
      </c>
      <c r="D5645" s="51" t="str">
        <f t="shared" si="88"/>
        <v>PCPIENiger</v>
      </c>
      <c r="E5645" s="51" t="s">
        <v>306</v>
      </c>
      <c r="F5645" s="51" t="s">
        <v>404</v>
      </c>
      <c r="G5645" s="51" t="s">
        <v>405</v>
      </c>
      <c r="H5645" s="51" t="s">
        <v>360</v>
      </c>
      <c r="I5645" s="51"/>
      <c r="J5645" s="51" t="s">
        <v>1450</v>
      </c>
      <c r="K5645" s="51">
        <v>99.76</v>
      </c>
      <c r="L5645" s="51">
        <v>100.85599999999999</v>
      </c>
      <c r="M5645" s="51">
        <v>100.27200000000001</v>
      </c>
      <c r="N5645" s="51">
        <v>102.408</v>
      </c>
      <c r="O5645" s="51">
        <v>100.2</v>
      </c>
      <c r="P5645" s="51">
        <v>101.95</v>
      </c>
      <c r="Q5645" s="51">
        <v>103.6</v>
      </c>
      <c r="R5645" s="51">
        <v>101.2</v>
      </c>
      <c r="S5645" s="51">
        <v>103.214</v>
      </c>
      <c r="T5645" s="51">
        <v>105.32899999999999</v>
      </c>
      <c r="U5645" s="51">
        <v>2019</v>
      </c>
    </row>
    <row r="5646" spans="1:21" ht="15.5">
      <c r="A5646" s="51">
        <v>692</v>
      </c>
      <c r="B5646" s="51" t="s">
        <v>1448</v>
      </c>
      <c r="C5646" s="51" t="s">
        <v>406</v>
      </c>
      <c r="D5646" s="51" t="str">
        <f t="shared" si="88"/>
        <v>PCPIEPCHNiger</v>
      </c>
      <c r="E5646" s="51" t="s">
        <v>306</v>
      </c>
      <c r="F5646" s="51" t="s">
        <v>404</v>
      </c>
      <c r="G5646" s="51" t="s">
        <v>407</v>
      </c>
      <c r="H5646" s="51" t="s">
        <v>347</v>
      </c>
      <c r="I5646" s="51"/>
      <c r="J5646" s="51" t="s">
        <v>408</v>
      </c>
      <c r="K5646" s="51">
        <v>0.70699999999999996</v>
      </c>
      <c r="L5646" s="51">
        <v>1.099</v>
      </c>
      <c r="M5646" s="51">
        <v>-0.57899999999999996</v>
      </c>
      <c r="N5646" s="51">
        <v>2.13</v>
      </c>
      <c r="O5646" s="51">
        <v>-2.1560000000000001</v>
      </c>
      <c r="P5646" s="51">
        <v>1.7470000000000001</v>
      </c>
      <c r="Q5646" s="51">
        <v>1.6180000000000001</v>
      </c>
      <c r="R5646" s="51">
        <v>-2.3170000000000002</v>
      </c>
      <c r="S5646" s="51">
        <v>1.99</v>
      </c>
      <c r="T5646" s="51">
        <v>2.0499999999999998</v>
      </c>
      <c r="U5646" s="51">
        <v>2019</v>
      </c>
    </row>
    <row r="5647" spans="1:21" ht="15.5">
      <c r="A5647" s="51">
        <v>692</v>
      </c>
      <c r="B5647" s="51" t="s">
        <v>1448</v>
      </c>
      <c r="C5647" s="51" t="s">
        <v>409</v>
      </c>
      <c r="D5647" s="51" t="str">
        <f t="shared" si="88"/>
        <v>FLIBOR6Niger</v>
      </c>
      <c r="E5647" s="51" t="s">
        <v>306</v>
      </c>
      <c r="F5647" s="51" t="s">
        <v>410</v>
      </c>
      <c r="G5647" s="51"/>
      <c r="H5647" s="51" t="s">
        <v>384</v>
      </c>
      <c r="I5647" s="51"/>
      <c r="J5647" s="51"/>
      <c r="K5647" s="51"/>
      <c r="L5647" s="51"/>
      <c r="M5647" s="51"/>
      <c r="N5647" s="51"/>
      <c r="O5647" s="51"/>
      <c r="P5647" s="51"/>
      <c r="Q5647" s="51"/>
      <c r="R5647" s="51"/>
      <c r="S5647" s="51"/>
      <c r="T5647" s="51"/>
      <c r="U5647" s="51"/>
    </row>
    <row r="5648" spans="1:21" ht="15.5">
      <c r="A5648" s="51">
        <v>692</v>
      </c>
      <c r="B5648" s="51" t="s">
        <v>1448</v>
      </c>
      <c r="C5648" s="51" t="s">
        <v>411</v>
      </c>
      <c r="D5648" s="51" t="str">
        <f t="shared" si="88"/>
        <v>TM_RPCHNiger</v>
      </c>
      <c r="E5648" s="51" t="s">
        <v>306</v>
      </c>
      <c r="F5648" s="51" t="s">
        <v>412</v>
      </c>
      <c r="G5648" s="51" t="s">
        <v>413</v>
      </c>
      <c r="H5648" s="51" t="s">
        <v>347</v>
      </c>
      <c r="I5648" s="51"/>
      <c r="J5648" s="51" t="s">
        <v>1451</v>
      </c>
      <c r="K5648" s="51">
        <v>-4.3120000000000003</v>
      </c>
      <c r="L5648" s="51">
        <v>5.6929999999999996</v>
      </c>
      <c r="M5648" s="51">
        <v>4.99</v>
      </c>
      <c r="N5648" s="51">
        <v>7.367</v>
      </c>
      <c r="O5648" s="51">
        <v>-14.536</v>
      </c>
      <c r="P5648" s="51">
        <v>11.81</v>
      </c>
      <c r="Q5648" s="51">
        <v>7.1159999999999997</v>
      </c>
      <c r="R5648" s="51">
        <v>9.5879999999999992</v>
      </c>
      <c r="S5648" s="51">
        <v>-5.1260000000000003</v>
      </c>
      <c r="T5648" s="51">
        <v>24.712</v>
      </c>
      <c r="U5648" s="51">
        <v>2018</v>
      </c>
    </row>
    <row r="5649" spans="1:21" ht="15.5">
      <c r="A5649" s="51">
        <v>692</v>
      </c>
      <c r="B5649" s="51" t="s">
        <v>1448</v>
      </c>
      <c r="C5649" s="51" t="s">
        <v>415</v>
      </c>
      <c r="D5649" s="51" t="str">
        <f t="shared" si="88"/>
        <v>TMG_RPCHNiger</v>
      </c>
      <c r="E5649" s="51" t="s">
        <v>306</v>
      </c>
      <c r="F5649" s="51" t="s">
        <v>416</v>
      </c>
      <c r="G5649" s="51" t="s">
        <v>417</v>
      </c>
      <c r="H5649" s="51" t="s">
        <v>347</v>
      </c>
      <c r="I5649" s="51"/>
      <c r="J5649" s="51" t="s">
        <v>1451</v>
      </c>
      <c r="K5649" s="51">
        <v>14.291</v>
      </c>
      <c r="L5649" s="51">
        <v>2.621</v>
      </c>
      <c r="M5649" s="51">
        <v>-13.625999999999999</v>
      </c>
      <c r="N5649" s="51">
        <v>6.1660000000000004</v>
      </c>
      <c r="O5649" s="51">
        <v>-13.381</v>
      </c>
      <c r="P5649" s="51">
        <v>9.6359999999999992</v>
      </c>
      <c r="Q5649" s="51">
        <v>8.65</v>
      </c>
      <c r="R5649" s="51">
        <v>9.4440000000000008</v>
      </c>
      <c r="S5649" s="51">
        <v>-2.23</v>
      </c>
      <c r="T5649" s="51">
        <v>25.77</v>
      </c>
      <c r="U5649" s="51">
        <v>2018</v>
      </c>
    </row>
    <row r="5650" spans="1:21" ht="15.5">
      <c r="A5650" s="51">
        <v>692</v>
      </c>
      <c r="B5650" s="51" t="s">
        <v>1448</v>
      </c>
      <c r="C5650" s="51" t="s">
        <v>418</v>
      </c>
      <c r="D5650" s="51" t="str">
        <f t="shared" si="88"/>
        <v>TX_RPCHNiger</v>
      </c>
      <c r="E5650" s="51" t="s">
        <v>306</v>
      </c>
      <c r="F5650" s="51" t="s">
        <v>419</v>
      </c>
      <c r="G5650" s="51" t="s">
        <v>420</v>
      </c>
      <c r="H5650" s="51" t="s">
        <v>347</v>
      </c>
      <c r="I5650" s="51"/>
      <c r="J5650" s="51" t="s">
        <v>1451</v>
      </c>
      <c r="K5650" s="51">
        <v>18.934999999999999</v>
      </c>
      <c r="L5650" s="51">
        <v>8.9350000000000005</v>
      </c>
      <c r="M5650" s="51">
        <v>-0.503</v>
      </c>
      <c r="N5650" s="51">
        <v>-8.9969999999999999</v>
      </c>
      <c r="O5650" s="51">
        <v>-7.2140000000000004</v>
      </c>
      <c r="P5650" s="51">
        <v>11.898</v>
      </c>
      <c r="Q5650" s="51">
        <v>-4.5179999999999998</v>
      </c>
      <c r="R5650" s="51">
        <v>2.3969999999999998</v>
      </c>
      <c r="S5650" s="51">
        <v>-14.733000000000001</v>
      </c>
      <c r="T5650" s="51">
        <v>12.026999999999999</v>
      </c>
      <c r="U5650" s="51">
        <v>2018</v>
      </c>
    </row>
    <row r="5651" spans="1:21" ht="15.5">
      <c r="A5651" s="51">
        <v>692</v>
      </c>
      <c r="B5651" s="51" t="s">
        <v>1448</v>
      </c>
      <c r="C5651" s="51" t="s">
        <v>421</v>
      </c>
      <c r="D5651" s="51" t="str">
        <f t="shared" si="88"/>
        <v>TXG_RPCHNiger</v>
      </c>
      <c r="E5651" s="51" t="s">
        <v>306</v>
      </c>
      <c r="F5651" s="51" t="s">
        <v>422</v>
      </c>
      <c r="G5651" s="51" t="s">
        <v>423</v>
      </c>
      <c r="H5651" s="51" t="s">
        <v>347</v>
      </c>
      <c r="I5651" s="51"/>
      <c r="J5651" s="51" t="s">
        <v>1451</v>
      </c>
      <c r="K5651" s="51">
        <v>8.7490000000000006</v>
      </c>
      <c r="L5651" s="51">
        <v>14.4</v>
      </c>
      <c r="M5651" s="51">
        <v>-8.3049999999999997</v>
      </c>
      <c r="N5651" s="51">
        <v>-10.272</v>
      </c>
      <c r="O5651" s="51">
        <v>-5.5860000000000003</v>
      </c>
      <c r="P5651" s="51">
        <v>12.260999999999999</v>
      </c>
      <c r="Q5651" s="51">
        <v>-5.89</v>
      </c>
      <c r="R5651" s="51">
        <v>-3.657</v>
      </c>
      <c r="S5651" s="51">
        <v>-8.5530000000000008</v>
      </c>
      <c r="T5651" s="51">
        <v>4.399</v>
      </c>
      <c r="U5651" s="51">
        <v>2018</v>
      </c>
    </row>
    <row r="5652" spans="1:21" ht="15.5">
      <c r="A5652" s="51">
        <v>692</v>
      </c>
      <c r="B5652" s="51" t="s">
        <v>1448</v>
      </c>
      <c r="C5652" s="51" t="s">
        <v>424</v>
      </c>
      <c r="D5652" s="51" t="str">
        <f t="shared" si="88"/>
        <v>LURNiger</v>
      </c>
      <c r="E5652" s="51" t="s">
        <v>306</v>
      </c>
      <c r="F5652" s="51" t="s">
        <v>425</v>
      </c>
      <c r="G5652" s="51" t="s">
        <v>426</v>
      </c>
      <c r="H5652" s="51" t="s">
        <v>427</v>
      </c>
      <c r="I5652" s="51"/>
      <c r="J5652" s="51"/>
      <c r="K5652" s="51"/>
      <c r="L5652" s="51"/>
      <c r="M5652" s="51"/>
      <c r="N5652" s="51"/>
      <c r="O5652" s="51"/>
      <c r="P5652" s="51"/>
      <c r="Q5652" s="51"/>
      <c r="R5652" s="51"/>
      <c r="S5652" s="51"/>
      <c r="T5652" s="51"/>
      <c r="U5652" s="51"/>
    </row>
    <row r="5653" spans="1:21" ht="15.5">
      <c r="A5653" s="51">
        <v>692</v>
      </c>
      <c r="B5653" s="51" t="s">
        <v>1448</v>
      </c>
      <c r="C5653" s="51" t="s">
        <v>428</v>
      </c>
      <c r="D5653" s="51" t="str">
        <f t="shared" si="88"/>
        <v>LENiger</v>
      </c>
      <c r="E5653" s="51" t="s">
        <v>306</v>
      </c>
      <c r="F5653" s="51" t="s">
        <v>429</v>
      </c>
      <c r="G5653" s="51" t="s">
        <v>430</v>
      </c>
      <c r="H5653" s="51" t="s">
        <v>431</v>
      </c>
      <c r="I5653" s="51" t="s">
        <v>432</v>
      </c>
      <c r="J5653" s="51"/>
      <c r="K5653" s="51"/>
      <c r="L5653" s="51"/>
      <c r="M5653" s="51"/>
      <c r="N5653" s="51"/>
      <c r="O5653" s="51"/>
      <c r="P5653" s="51"/>
      <c r="Q5653" s="51"/>
      <c r="R5653" s="51"/>
      <c r="S5653" s="51"/>
      <c r="T5653" s="51"/>
      <c r="U5653" s="51"/>
    </row>
    <row r="5654" spans="1:21" ht="15.5">
      <c r="A5654" s="51">
        <v>692</v>
      </c>
      <c r="B5654" s="51" t="s">
        <v>1448</v>
      </c>
      <c r="C5654" s="51" t="s">
        <v>433</v>
      </c>
      <c r="D5654" s="51" t="str">
        <f t="shared" si="88"/>
        <v>LPNiger</v>
      </c>
      <c r="E5654" s="51" t="s">
        <v>306</v>
      </c>
      <c r="F5654" s="51" t="s">
        <v>434</v>
      </c>
      <c r="G5654" s="51" t="s">
        <v>435</v>
      </c>
      <c r="H5654" s="51" t="s">
        <v>431</v>
      </c>
      <c r="I5654" s="51" t="s">
        <v>432</v>
      </c>
      <c r="J5654" s="51" t="s">
        <v>1452</v>
      </c>
      <c r="K5654" s="51">
        <v>17.795000000000002</v>
      </c>
      <c r="L5654" s="51">
        <v>18.504000000000001</v>
      </c>
      <c r="M5654" s="51">
        <v>19.239999999999998</v>
      </c>
      <c r="N5654" s="51">
        <v>20.001999999999999</v>
      </c>
      <c r="O5654" s="51">
        <v>20.789000000000001</v>
      </c>
      <c r="P5654" s="51">
        <v>21.602</v>
      </c>
      <c r="Q5654" s="51">
        <v>22.443000000000001</v>
      </c>
      <c r="R5654" s="51">
        <v>23.311</v>
      </c>
      <c r="S5654" s="51">
        <v>24.207000000000001</v>
      </c>
      <c r="T5654" s="51">
        <v>25.131</v>
      </c>
      <c r="U5654" s="51">
        <v>2009</v>
      </c>
    </row>
    <row r="5655" spans="1:21" ht="15.5">
      <c r="A5655" s="51">
        <v>692</v>
      </c>
      <c r="B5655" s="51" t="s">
        <v>1448</v>
      </c>
      <c r="C5655" s="51" t="s">
        <v>437</v>
      </c>
      <c r="D5655" s="51" t="str">
        <f t="shared" si="88"/>
        <v>GGRNiger</v>
      </c>
      <c r="E5655" s="51" t="s">
        <v>306</v>
      </c>
      <c r="F5655" s="51" t="s">
        <v>438</v>
      </c>
      <c r="G5655" s="51" t="s">
        <v>439</v>
      </c>
      <c r="H5655" s="51" t="s">
        <v>342</v>
      </c>
      <c r="I5655" s="51" t="s">
        <v>343</v>
      </c>
      <c r="J5655" s="51" t="s">
        <v>1453</v>
      </c>
      <c r="K5655" s="51">
        <v>759.322</v>
      </c>
      <c r="L5655" s="51">
        <v>933.33699999999999</v>
      </c>
      <c r="M5655" s="51">
        <v>936.30799999999999</v>
      </c>
      <c r="N5655" s="51">
        <v>1001.34</v>
      </c>
      <c r="O5655" s="51">
        <v>914.05799999999999</v>
      </c>
      <c r="P5655" s="51">
        <v>999.70100000000002</v>
      </c>
      <c r="Q5655" s="51">
        <v>1291.32</v>
      </c>
      <c r="R5655" s="51">
        <v>1362.5</v>
      </c>
      <c r="S5655" s="51">
        <v>1386.58</v>
      </c>
      <c r="T5655" s="51">
        <v>1576.57</v>
      </c>
      <c r="U5655" s="51">
        <v>2019</v>
      </c>
    </row>
    <row r="5656" spans="1:21" ht="15.5">
      <c r="A5656" s="51">
        <v>692</v>
      </c>
      <c r="B5656" s="51" t="s">
        <v>1448</v>
      </c>
      <c r="C5656" s="51" t="s">
        <v>441</v>
      </c>
      <c r="D5656" s="51" t="str">
        <f t="shared" si="88"/>
        <v>GGR_NGDPNiger</v>
      </c>
      <c r="E5656" s="51" t="s">
        <v>306</v>
      </c>
      <c r="F5656" s="51" t="s">
        <v>438</v>
      </c>
      <c r="G5656" s="51" t="s">
        <v>439</v>
      </c>
      <c r="H5656" s="51" t="s">
        <v>392</v>
      </c>
      <c r="I5656" s="51"/>
      <c r="J5656" s="51" t="s">
        <v>442</v>
      </c>
      <c r="K5656" s="51">
        <v>15.811</v>
      </c>
      <c r="L5656" s="51">
        <v>18.515999999999998</v>
      </c>
      <c r="M5656" s="51">
        <v>17.513999999999999</v>
      </c>
      <c r="N5656" s="51">
        <v>17.491</v>
      </c>
      <c r="O5656" s="51">
        <v>14.898</v>
      </c>
      <c r="P5656" s="51">
        <v>15.387</v>
      </c>
      <c r="Q5656" s="51">
        <v>18.100000000000001</v>
      </c>
      <c r="R5656" s="51">
        <v>18.010999999999999</v>
      </c>
      <c r="S5656" s="51">
        <v>17.611999999999998</v>
      </c>
      <c r="T5656" s="51">
        <v>18.420000000000002</v>
      </c>
      <c r="U5656" s="51">
        <v>2019</v>
      </c>
    </row>
    <row r="5657" spans="1:21" ht="15.5">
      <c r="A5657" s="51">
        <v>692</v>
      </c>
      <c r="B5657" s="51" t="s">
        <v>1448</v>
      </c>
      <c r="C5657" s="51" t="s">
        <v>443</v>
      </c>
      <c r="D5657" s="51" t="str">
        <f t="shared" si="88"/>
        <v>GGXNiger</v>
      </c>
      <c r="E5657" s="51" t="s">
        <v>306</v>
      </c>
      <c r="F5657" s="51" t="s">
        <v>444</v>
      </c>
      <c r="G5657" s="51" t="s">
        <v>445</v>
      </c>
      <c r="H5657" s="51" t="s">
        <v>342</v>
      </c>
      <c r="I5657" s="51" t="s">
        <v>343</v>
      </c>
      <c r="J5657" s="51" t="s">
        <v>1453</v>
      </c>
      <c r="K5657" s="51">
        <v>799.19</v>
      </c>
      <c r="L5657" s="51">
        <v>1030.74</v>
      </c>
      <c r="M5657" s="51">
        <v>1263.74</v>
      </c>
      <c r="N5657" s="51">
        <v>1387.59</v>
      </c>
      <c r="O5657" s="51">
        <v>1187.9100000000001</v>
      </c>
      <c r="P5657" s="51">
        <v>1267.07</v>
      </c>
      <c r="Q5657" s="51">
        <v>1505.32</v>
      </c>
      <c r="R5657" s="51">
        <v>1631.77</v>
      </c>
      <c r="S5657" s="51">
        <v>1841.2</v>
      </c>
      <c r="T5657" s="51">
        <v>1952.47</v>
      </c>
      <c r="U5657" s="51">
        <v>2019</v>
      </c>
    </row>
    <row r="5658" spans="1:21" ht="15.5">
      <c r="A5658" s="51">
        <v>692</v>
      </c>
      <c r="B5658" s="51" t="s">
        <v>1448</v>
      </c>
      <c r="C5658" s="51" t="s">
        <v>446</v>
      </c>
      <c r="D5658" s="51" t="str">
        <f t="shared" si="88"/>
        <v>GGX_NGDPNiger</v>
      </c>
      <c r="E5658" s="51" t="s">
        <v>306</v>
      </c>
      <c r="F5658" s="51" t="s">
        <v>444</v>
      </c>
      <c r="G5658" s="51" t="s">
        <v>445</v>
      </c>
      <c r="H5658" s="51" t="s">
        <v>392</v>
      </c>
      <c r="I5658" s="51"/>
      <c r="J5658" s="51" t="s">
        <v>447</v>
      </c>
      <c r="K5658" s="51">
        <v>16.640999999999998</v>
      </c>
      <c r="L5658" s="51">
        <v>20.448</v>
      </c>
      <c r="M5658" s="51">
        <v>23.638999999999999</v>
      </c>
      <c r="N5658" s="51">
        <v>24.238</v>
      </c>
      <c r="O5658" s="51">
        <v>19.361999999999998</v>
      </c>
      <c r="P5658" s="51">
        <v>19.501999999999999</v>
      </c>
      <c r="Q5658" s="51">
        <v>21.1</v>
      </c>
      <c r="R5658" s="51">
        <v>21.57</v>
      </c>
      <c r="S5658" s="51">
        <v>23.387</v>
      </c>
      <c r="T5658" s="51">
        <v>22.811</v>
      </c>
      <c r="U5658" s="51">
        <v>2019</v>
      </c>
    </row>
    <row r="5659" spans="1:21" ht="15.5">
      <c r="A5659" s="51">
        <v>692</v>
      </c>
      <c r="B5659" s="51" t="s">
        <v>1448</v>
      </c>
      <c r="C5659" s="51" t="s">
        <v>448</v>
      </c>
      <c r="D5659" s="51" t="str">
        <f t="shared" si="88"/>
        <v>GGXCNLNiger</v>
      </c>
      <c r="E5659" s="51" t="s">
        <v>306</v>
      </c>
      <c r="F5659" s="51" t="s">
        <v>449</v>
      </c>
      <c r="G5659" s="51" t="s">
        <v>450</v>
      </c>
      <c r="H5659" s="51" t="s">
        <v>342</v>
      </c>
      <c r="I5659" s="51" t="s">
        <v>343</v>
      </c>
      <c r="J5659" s="51" t="s">
        <v>1453</v>
      </c>
      <c r="K5659" s="51">
        <v>-39.868000000000002</v>
      </c>
      <c r="L5659" s="51">
        <v>-97.405000000000001</v>
      </c>
      <c r="M5659" s="51">
        <v>-327.42599999999999</v>
      </c>
      <c r="N5659" s="51">
        <v>-386.24900000000002</v>
      </c>
      <c r="O5659" s="51">
        <v>-273.85599999999999</v>
      </c>
      <c r="P5659" s="51">
        <v>-267.36799999999999</v>
      </c>
      <c r="Q5659" s="51">
        <v>-214.00299999999999</v>
      </c>
      <c r="R5659" s="51">
        <v>-269.27800000000002</v>
      </c>
      <c r="S5659" s="51">
        <v>-454.61700000000002</v>
      </c>
      <c r="T5659" s="51">
        <v>-375.899</v>
      </c>
      <c r="U5659" s="51">
        <v>2019</v>
      </c>
    </row>
    <row r="5660" spans="1:21" ht="15.5">
      <c r="A5660" s="51">
        <v>692</v>
      </c>
      <c r="B5660" s="51" t="s">
        <v>1448</v>
      </c>
      <c r="C5660" s="51" t="s">
        <v>451</v>
      </c>
      <c r="D5660" s="51" t="str">
        <f t="shared" si="88"/>
        <v>GGXCNL_NGDPNiger</v>
      </c>
      <c r="E5660" s="51" t="s">
        <v>306</v>
      </c>
      <c r="F5660" s="51" t="s">
        <v>449</v>
      </c>
      <c r="G5660" s="51" t="s">
        <v>450</v>
      </c>
      <c r="H5660" s="51" t="s">
        <v>392</v>
      </c>
      <c r="I5660" s="51"/>
      <c r="J5660" s="51" t="s">
        <v>452</v>
      </c>
      <c r="K5660" s="51">
        <v>-0.83</v>
      </c>
      <c r="L5660" s="51">
        <v>-1.9319999999999999</v>
      </c>
      <c r="M5660" s="51">
        <v>-6.125</v>
      </c>
      <c r="N5660" s="51">
        <v>-6.7469999999999999</v>
      </c>
      <c r="O5660" s="51">
        <v>-4.4640000000000004</v>
      </c>
      <c r="P5660" s="51">
        <v>-4.1150000000000002</v>
      </c>
      <c r="Q5660" s="51">
        <v>-3</v>
      </c>
      <c r="R5660" s="51">
        <v>-3.56</v>
      </c>
      <c r="S5660" s="51">
        <v>-5.774</v>
      </c>
      <c r="T5660" s="51">
        <v>-4.3920000000000003</v>
      </c>
      <c r="U5660" s="51">
        <v>2019</v>
      </c>
    </row>
    <row r="5661" spans="1:21" ht="15.5">
      <c r="A5661" s="51">
        <v>692</v>
      </c>
      <c r="B5661" s="51" t="s">
        <v>1448</v>
      </c>
      <c r="C5661" s="51" t="s">
        <v>453</v>
      </c>
      <c r="D5661" s="51" t="str">
        <f t="shared" si="88"/>
        <v>GGSBNiger</v>
      </c>
      <c r="E5661" s="51" t="s">
        <v>306</v>
      </c>
      <c r="F5661" s="51" t="s">
        <v>454</v>
      </c>
      <c r="G5661" s="51" t="s">
        <v>455</v>
      </c>
      <c r="H5661" s="51" t="s">
        <v>342</v>
      </c>
      <c r="I5661" s="51" t="s">
        <v>343</v>
      </c>
      <c r="J5661" s="51"/>
      <c r="K5661" s="51"/>
      <c r="L5661" s="51"/>
      <c r="M5661" s="51"/>
      <c r="N5661" s="51"/>
      <c r="O5661" s="51"/>
      <c r="P5661" s="51"/>
      <c r="Q5661" s="51"/>
      <c r="R5661" s="51"/>
      <c r="S5661" s="51"/>
      <c r="T5661" s="51"/>
      <c r="U5661" s="51"/>
    </row>
    <row r="5662" spans="1:21" ht="15.5">
      <c r="A5662" s="51">
        <v>692</v>
      </c>
      <c r="B5662" s="51" t="s">
        <v>1448</v>
      </c>
      <c r="C5662" s="51" t="s">
        <v>456</v>
      </c>
      <c r="D5662" s="51" t="str">
        <f t="shared" si="88"/>
        <v>GGSB_NPGDPNiger</v>
      </c>
      <c r="E5662" s="51" t="s">
        <v>306</v>
      </c>
      <c r="F5662" s="51" t="s">
        <v>454</v>
      </c>
      <c r="G5662" s="51" t="s">
        <v>455</v>
      </c>
      <c r="H5662" s="51" t="s">
        <v>380</v>
      </c>
      <c r="I5662" s="51"/>
      <c r="J5662" s="51"/>
      <c r="K5662" s="51"/>
      <c r="L5662" s="51"/>
      <c r="M5662" s="51"/>
      <c r="N5662" s="51"/>
      <c r="O5662" s="51"/>
      <c r="P5662" s="51"/>
      <c r="Q5662" s="51"/>
      <c r="R5662" s="51"/>
      <c r="S5662" s="51"/>
      <c r="T5662" s="51"/>
      <c r="U5662" s="51"/>
    </row>
    <row r="5663" spans="1:21" ht="15.5">
      <c r="A5663" s="51">
        <v>692</v>
      </c>
      <c r="B5663" s="51" t="s">
        <v>1448</v>
      </c>
      <c r="C5663" s="51" t="s">
        <v>457</v>
      </c>
      <c r="D5663" s="51" t="str">
        <f t="shared" si="88"/>
        <v>GGXONLBNiger</v>
      </c>
      <c r="E5663" s="51" t="s">
        <v>306</v>
      </c>
      <c r="F5663" s="51" t="s">
        <v>458</v>
      </c>
      <c r="G5663" s="51" t="s">
        <v>459</v>
      </c>
      <c r="H5663" s="51" t="s">
        <v>342</v>
      </c>
      <c r="I5663" s="51" t="s">
        <v>343</v>
      </c>
      <c r="J5663" s="51" t="s">
        <v>1453</v>
      </c>
      <c r="K5663" s="51">
        <v>-28.992999999999999</v>
      </c>
      <c r="L5663" s="51">
        <v>-85.911000000000001</v>
      </c>
      <c r="M5663" s="51">
        <v>-311.39800000000002</v>
      </c>
      <c r="N5663" s="51">
        <v>-359.69499999999999</v>
      </c>
      <c r="O5663" s="51">
        <v>-231.92500000000001</v>
      </c>
      <c r="P5663" s="51">
        <v>-220.37100000000001</v>
      </c>
      <c r="Q5663" s="51">
        <v>-146.441</v>
      </c>
      <c r="R5663" s="51">
        <v>-194.54400000000001</v>
      </c>
      <c r="S5663" s="51">
        <v>-373.11700000000002</v>
      </c>
      <c r="T5663" s="51">
        <v>-282.33</v>
      </c>
      <c r="U5663" s="51">
        <v>2019</v>
      </c>
    </row>
    <row r="5664" spans="1:21" ht="15.5">
      <c r="A5664" s="51">
        <v>692</v>
      </c>
      <c r="B5664" s="51" t="s">
        <v>1448</v>
      </c>
      <c r="C5664" s="51" t="s">
        <v>460</v>
      </c>
      <c r="D5664" s="51" t="str">
        <f t="shared" si="88"/>
        <v>GGXONLB_NGDPNiger</v>
      </c>
      <c r="E5664" s="51" t="s">
        <v>306</v>
      </c>
      <c r="F5664" s="51" t="s">
        <v>458</v>
      </c>
      <c r="G5664" s="51" t="s">
        <v>459</v>
      </c>
      <c r="H5664" s="51" t="s">
        <v>392</v>
      </c>
      <c r="I5664" s="51"/>
      <c r="J5664" s="51" t="s">
        <v>461</v>
      </c>
      <c r="K5664" s="51">
        <v>-0.60399999999999998</v>
      </c>
      <c r="L5664" s="51">
        <v>-1.704</v>
      </c>
      <c r="M5664" s="51">
        <v>-5.8250000000000002</v>
      </c>
      <c r="N5664" s="51">
        <v>-6.2830000000000004</v>
      </c>
      <c r="O5664" s="51">
        <v>-3.78</v>
      </c>
      <c r="P5664" s="51">
        <v>-3.3919999999999999</v>
      </c>
      <c r="Q5664" s="51">
        <v>-2.0529999999999999</v>
      </c>
      <c r="R5664" s="51">
        <v>-2.5720000000000001</v>
      </c>
      <c r="S5664" s="51">
        <v>-4.7389999999999999</v>
      </c>
      <c r="T5664" s="51">
        <v>-3.2989999999999999</v>
      </c>
      <c r="U5664" s="51">
        <v>2019</v>
      </c>
    </row>
    <row r="5665" spans="1:21" ht="15.5">
      <c r="A5665" s="51">
        <v>692</v>
      </c>
      <c r="B5665" s="51" t="s">
        <v>1448</v>
      </c>
      <c r="C5665" s="51" t="s">
        <v>462</v>
      </c>
      <c r="D5665" s="51" t="str">
        <f t="shared" si="88"/>
        <v>GGXWDNNiger</v>
      </c>
      <c r="E5665" s="51" t="s">
        <v>306</v>
      </c>
      <c r="F5665" s="51" t="s">
        <v>463</v>
      </c>
      <c r="G5665" s="51" t="s">
        <v>464</v>
      </c>
      <c r="H5665" s="51" t="s">
        <v>342</v>
      </c>
      <c r="I5665" s="51" t="s">
        <v>343</v>
      </c>
      <c r="J5665" s="51" t="s">
        <v>1453</v>
      </c>
      <c r="K5665" s="51">
        <v>693.03499999999997</v>
      </c>
      <c r="L5665" s="51">
        <v>771.49699999999996</v>
      </c>
      <c r="M5665" s="51">
        <v>920.505</v>
      </c>
      <c r="N5665" s="51">
        <v>1482.14</v>
      </c>
      <c r="O5665" s="51">
        <v>1807.7</v>
      </c>
      <c r="P5665" s="51">
        <v>2100.92</v>
      </c>
      <c r="Q5665" s="51">
        <v>2426.56</v>
      </c>
      <c r="R5665" s="51">
        <v>2718.45</v>
      </c>
      <c r="S5665" s="51">
        <v>3187.75</v>
      </c>
      <c r="T5665" s="51">
        <v>3516.73</v>
      </c>
      <c r="U5665" s="51">
        <v>2019</v>
      </c>
    </row>
    <row r="5666" spans="1:21" ht="15.5">
      <c r="A5666" s="51">
        <v>692</v>
      </c>
      <c r="B5666" s="51" t="s">
        <v>1448</v>
      </c>
      <c r="C5666" s="51" t="s">
        <v>465</v>
      </c>
      <c r="D5666" s="51" t="str">
        <f t="shared" si="88"/>
        <v>GGXWDN_NGDPNiger</v>
      </c>
      <c r="E5666" s="51" t="s">
        <v>306</v>
      </c>
      <c r="F5666" s="51" t="s">
        <v>463</v>
      </c>
      <c r="G5666" s="51" t="s">
        <v>464</v>
      </c>
      <c r="H5666" s="51" t="s">
        <v>392</v>
      </c>
      <c r="I5666" s="51"/>
      <c r="J5666" s="51" t="s">
        <v>487</v>
      </c>
      <c r="K5666" s="51">
        <v>14.430999999999999</v>
      </c>
      <c r="L5666" s="51">
        <v>15.305</v>
      </c>
      <c r="M5666" s="51">
        <v>17.218</v>
      </c>
      <c r="N5666" s="51">
        <v>25.89</v>
      </c>
      <c r="O5666" s="51">
        <v>29.463000000000001</v>
      </c>
      <c r="P5666" s="51">
        <v>32.337000000000003</v>
      </c>
      <c r="Q5666" s="51">
        <v>34.012999999999998</v>
      </c>
      <c r="R5666" s="51">
        <v>35.935000000000002</v>
      </c>
      <c r="S5666" s="51">
        <v>40.49</v>
      </c>
      <c r="T5666" s="51">
        <v>41.087000000000003</v>
      </c>
      <c r="U5666" s="51">
        <v>2019</v>
      </c>
    </row>
    <row r="5667" spans="1:21" ht="15.5">
      <c r="A5667" s="51">
        <v>692</v>
      </c>
      <c r="B5667" s="51" t="s">
        <v>1448</v>
      </c>
      <c r="C5667" s="51" t="s">
        <v>466</v>
      </c>
      <c r="D5667" s="51" t="str">
        <f t="shared" si="88"/>
        <v>GGXWDGNiger</v>
      </c>
      <c r="E5667" s="51" t="s">
        <v>306</v>
      </c>
      <c r="F5667" s="51" t="s">
        <v>467</v>
      </c>
      <c r="G5667" s="51" t="s">
        <v>468</v>
      </c>
      <c r="H5667" s="51" t="s">
        <v>342</v>
      </c>
      <c r="I5667" s="51" t="s">
        <v>343</v>
      </c>
      <c r="J5667" s="51" t="s">
        <v>1453</v>
      </c>
      <c r="K5667" s="51">
        <v>870.66700000000003</v>
      </c>
      <c r="L5667" s="51">
        <v>985.68899999999996</v>
      </c>
      <c r="M5667" s="51">
        <v>1180.72</v>
      </c>
      <c r="N5667" s="51">
        <v>1710.03</v>
      </c>
      <c r="O5667" s="51">
        <v>2013.98</v>
      </c>
      <c r="P5667" s="51">
        <v>2371.0300000000002</v>
      </c>
      <c r="Q5667" s="51">
        <v>2633.06</v>
      </c>
      <c r="R5667" s="51">
        <v>3011.04</v>
      </c>
      <c r="S5667" s="51">
        <v>3481.44</v>
      </c>
      <c r="T5667" s="51">
        <v>3810.42</v>
      </c>
      <c r="U5667" s="51">
        <v>2019</v>
      </c>
    </row>
    <row r="5668" spans="1:21" ht="15.5">
      <c r="A5668" s="51">
        <v>692</v>
      </c>
      <c r="B5668" s="51" t="s">
        <v>1448</v>
      </c>
      <c r="C5668" s="51" t="s">
        <v>469</v>
      </c>
      <c r="D5668" s="51" t="str">
        <f t="shared" si="88"/>
        <v>GGXWDG_NGDPNiger</v>
      </c>
      <c r="E5668" s="51" t="s">
        <v>306</v>
      </c>
      <c r="F5668" s="51" t="s">
        <v>467</v>
      </c>
      <c r="G5668" s="51" t="s">
        <v>468</v>
      </c>
      <c r="H5668" s="51" t="s">
        <v>392</v>
      </c>
      <c r="I5668" s="51"/>
      <c r="J5668" s="51" t="s">
        <v>470</v>
      </c>
      <c r="K5668" s="51">
        <v>18.13</v>
      </c>
      <c r="L5668" s="51">
        <v>19.553999999999998</v>
      </c>
      <c r="M5668" s="51">
        <v>22.085999999999999</v>
      </c>
      <c r="N5668" s="51">
        <v>29.87</v>
      </c>
      <c r="O5668" s="51">
        <v>32.826000000000001</v>
      </c>
      <c r="P5668" s="51">
        <v>36.494</v>
      </c>
      <c r="Q5668" s="51">
        <v>36.906999999999996</v>
      </c>
      <c r="R5668" s="51">
        <v>39.802</v>
      </c>
      <c r="S5668" s="51">
        <v>44.220999999999997</v>
      </c>
      <c r="T5668" s="51">
        <v>44.518999999999998</v>
      </c>
      <c r="U5668" s="51">
        <v>2019</v>
      </c>
    </row>
    <row r="5669" spans="1:21" ht="15.5">
      <c r="A5669" s="51">
        <v>692</v>
      </c>
      <c r="B5669" s="51" t="s">
        <v>1448</v>
      </c>
      <c r="C5669" s="51" t="s">
        <v>471</v>
      </c>
      <c r="D5669" s="51" t="str">
        <f t="shared" si="88"/>
        <v>NGDP_FYNiger</v>
      </c>
      <c r="E5669" s="51" t="s">
        <v>306</v>
      </c>
      <c r="F5669" s="51" t="s">
        <v>472</v>
      </c>
      <c r="G5669" s="51" t="s">
        <v>473</v>
      </c>
      <c r="H5669" s="51" t="s">
        <v>342</v>
      </c>
      <c r="I5669" s="51" t="s">
        <v>343</v>
      </c>
      <c r="J5669" s="51" t="s">
        <v>1453</v>
      </c>
      <c r="K5669" s="51">
        <v>4802.45</v>
      </c>
      <c r="L5669" s="51">
        <v>5040.75</v>
      </c>
      <c r="M5669" s="51">
        <v>5346.05</v>
      </c>
      <c r="N5669" s="51">
        <v>5724.87</v>
      </c>
      <c r="O5669" s="51">
        <v>6135.41</v>
      </c>
      <c r="P5669" s="51">
        <v>6497.01</v>
      </c>
      <c r="Q5669" s="51">
        <v>7134.25</v>
      </c>
      <c r="R5669" s="51">
        <v>7564.95</v>
      </c>
      <c r="S5669" s="51">
        <v>7872.88</v>
      </c>
      <c r="T5669" s="51">
        <v>8559.17</v>
      </c>
      <c r="U5669" s="51">
        <v>2019</v>
      </c>
    </row>
    <row r="5670" spans="1:21" ht="15.5">
      <c r="A5670" s="51">
        <v>692</v>
      </c>
      <c r="B5670" s="51" t="s">
        <v>1448</v>
      </c>
      <c r="C5670" s="51" t="s">
        <v>474</v>
      </c>
      <c r="D5670" s="51" t="str">
        <f t="shared" si="88"/>
        <v>BCANiger</v>
      </c>
      <c r="E5670" s="51" t="s">
        <v>306</v>
      </c>
      <c r="F5670" s="51" t="s">
        <v>475</v>
      </c>
      <c r="G5670" s="51" t="s">
        <v>476</v>
      </c>
      <c r="H5670" s="51" t="s">
        <v>352</v>
      </c>
      <c r="I5670" s="51" t="s">
        <v>343</v>
      </c>
      <c r="J5670" s="51" t="s">
        <v>1313</v>
      </c>
      <c r="K5670" s="51">
        <v>-1.022</v>
      </c>
      <c r="L5670" s="51">
        <v>-1.151</v>
      </c>
      <c r="M5670" s="51">
        <v>-1.3069999999999999</v>
      </c>
      <c r="N5670" s="51">
        <v>-1.486</v>
      </c>
      <c r="O5670" s="51">
        <v>-1.1819999999999999</v>
      </c>
      <c r="P5670" s="51">
        <v>-1.274</v>
      </c>
      <c r="Q5670" s="51">
        <v>-1.625</v>
      </c>
      <c r="R5670" s="51">
        <v>-1.587</v>
      </c>
      <c r="S5670" s="51">
        <v>-1.825</v>
      </c>
      <c r="T5670" s="51">
        <v>-2.702</v>
      </c>
      <c r="U5670" s="51">
        <v>2018</v>
      </c>
    </row>
    <row r="5671" spans="1:21" ht="15.5">
      <c r="A5671" s="51">
        <v>692</v>
      </c>
      <c r="B5671" s="51" t="s">
        <v>1448</v>
      </c>
      <c r="C5671" s="51" t="s">
        <v>478</v>
      </c>
      <c r="D5671" s="51" t="str">
        <f t="shared" si="88"/>
        <v>BCA_NGDPDNiger</v>
      </c>
      <c r="E5671" s="51" t="s">
        <v>306</v>
      </c>
      <c r="F5671" s="51" t="s">
        <v>475</v>
      </c>
      <c r="G5671" s="51" t="s">
        <v>476</v>
      </c>
      <c r="H5671" s="51" t="s">
        <v>392</v>
      </c>
      <c r="I5671" s="51"/>
      <c r="J5671" s="51" t="s">
        <v>479</v>
      </c>
      <c r="K5671" s="51">
        <v>-10.853999999999999</v>
      </c>
      <c r="L5671" s="51">
        <v>-11.273999999999999</v>
      </c>
      <c r="M5671" s="51">
        <v>-12.068</v>
      </c>
      <c r="N5671" s="51">
        <v>-15.347</v>
      </c>
      <c r="O5671" s="51">
        <v>-11.417</v>
      </c>
      <c r="P5671" s="51">
        <v>-11.393000000000001</v>
      </c>
      <c r="Q5671" s="51">
        <v>-12.646000000000001</v>
      </c>
      <c r="R5671" s="51">
        <v>-12.288</v>
      </c>
      <c r="S5671" s="51">
        <v>-13.321</v>
      </c>
      <c r="T5671" s="51">
        <v>-16.995999999999999</v>
      </c>
      <c r="U5671" s="51">
        <v>2018</v>
      </c>
    </row>
    <row r="5672" spans="1:21" ht="15.5">
      <c r="A5672" s="51">
        <v>694</v>
      </c>
      <c r="B5672" s="51" t="s">
        <v>1454</v>
      </c>
      <c r="C5672" s="51" t="s">
        <v>338</v>
      </c>
      <c r="D5672" s="51" t="str">
        <f t="shared" si="88"/>
        <v>NGDP_RNigeria</v>
      </c>
      <c r="E5672" s="51" t="s">
        <v>277</v>
      </c>
      <c r="F5672" s="51" t="s">
        <v>340</v>
      </c>
      <c r="G5672" s="51" t="s">
        <v>341</v>
      </c>
      <c r="H5672" s="51" t="s">
        <v>342</v>
      </c>
      <c r="I5672" s="51" t="s">
        <v>343</v>
      </c>
      <c r="J5672" s="51" t="s">
        <v>1455</v>
      </c>
      <c r="K5672" s="51">
        <v>60670.05</v>
      </c>
      <c r="L5672" s="51">
        <v>63942.85</v>
      </c>
      <c r="M5672" s="51">
        <v>67977.460000000006</v>
      </c>
      <c r="N5672" s="51">
        <v>69780.69</v>
      </c>
      <c r="O5672" s="51">
        <v>68652.429999999993</v>
      </c>
      <c r="P5672" s="51">
        <v>69205.69</v>
      </c>
      <c r="Q5672" s="51">
        <v>70536.350000000006</v>
      </c>
      <c r="R5672" s="51">
        <v>72094.100000000006</v>
      </c>
      <c r="S5672" s="51">
        <v>70800.539999999994</v>
      </c>
      <c r="T5672" s="51">
        <v>72593.63</v>
      </c>
      <c r="U5672" s="51">
        <v>2019</v>
      </c>
    </row>
    <row r="5673" spans="1:21" ht="15.5">
      <c r="A5673" s="51">
        <v>694</v>
      </c>
      <c r="B5673" s="51" t="s">
        <v>1454</v>
      </c>
      <c r="C5673" s="51" t="s">
        <v>345</v>
      </c>
      <c r="D5673" s="51" t="str">
        <f t="shared" si="88"/>
        <v>NGDP_RPCHNigeria</v>
      </c>
      <c r="E5673" s="51" t="s">
        <v>277</v>
      </c>
      <c r="F5673" s="51" t="s">
        <v>340</v>
      </c>
      <c r="G5673" s="51" t="s">
        <v>346</v>
      </c>
      <c r="H5673" s="51" t="s">
        <v>347</v>
      </c>
      <c r="I5673" s="51"/>
      <c r="J5673" s="51" t="s">
        <v>348</v>
      </c>
      <c r="K5673" s="51">
        <v>4.2789999999999999</v>
      </c>
      <c r="L5673" s="51">
        <v>5.3940000000000001</v>
      </c>
      <c r="M5673" s="51">
        <v>6.31</v>
      </c>
      <c r="N5673" s="51">
        <v>2.653</v>
      </c>
      <c r="O5673" s="51">
        <v>-1.617</v>
      </c>
      <c r="P5673" s="51">
        <v>0.80600000000000005</v>
      </c>
      <c r="Q5673" s="51">
        <v>1.923</v>
      </c>
      <c r="R5673" s="51">
        <v>2.2080000000000002</v>
      </c>
      <c r="S5673" s="51">
        <v>-1.794</v>
      </c>
      <c r="T5673" s="51">
        <v>2.5329999999999999</v>
      </c>
      <c r="U5673" s="51">
        <v>2019</v>
      </c>
    </row>
    <row r="5674" spans="1:21" ht="15.5">
      <c r="A5674" s="51">
        <v>694</v>
      </c>
      <c r="B5674" s="51" t="s">
        <v>1454</v>
      </c>
      <c r="C5674" s="51" t="s">
        <v>349</v>
      </c>
      <c r="D5674" s="51" t="str">
        <f t="shared" si="88"/>
        <v>NGDPNigeria</v>
      </c>
      <c r="E5674" s="51" t="s">
        <v>277</v>
      </c>
      <c r="F5674" s="51" t="s">
        <v>155</v>
      </c>
      <c r="G5674" s="51" t="s">
        <v>350</v>
      </c>
      <c r="H5674" s="51" t="s">
        <v>342</v>
      </c>
      <c r="I5674" s="51" t="s">
        <v>343</v>
      </c>
      <c r="J5674" s="51" t="s">
        <v>1455</v>
      </c>
      <c r="K5674" s="51">
        <v>72599.63</v>
      </c>
      <c r="L5674" s="51">
        <v>81009.97</v>
      </c>
      <c r="M5674" s="51">
        <v>90136.99</v>
      </c>
      <c r="N5674" s="51">
        <v>95177.74</v>
      </c>
      <c r="O5674" s="51">
        <v>102575.42</v>
      </c>
      <c r="P5674" s="51">
        <v>114899.25</v>
      </c>
      <c r="Q5674" s="51">
        <v>129086.91</v>
      </c>
      <c r="R5674" s="51">
        <v>145639.14000000001</v>
      </c>
      <c r="S5674" s="51">
        <v>154252.32</v>
      </c>
      <c r="T5674" s="51">
        <v>195338.61</v>
      </c>
      <c r="U5674" s="51">
        <v>2019</v>
      </c>
    </row>
    <row r="5675" spans="1:21" ht="15.5">
      <c r="A5675" s="51">
        <v>694</v>
      </c>
      <c r="B5675" s="51" t="s">
        <v>1454</v>
      </c>
      <c r="C5675" s="51" t="s">
        <v>157</v>
      </c>
      <c r="D5675" s="51" t="str">
        <f t="shared" si="88"/>
        <v>NGDPDNigeria</v>
      </c>
      <c r="E5675" s="51" t="s">
        <v>277</v>
      </c>
      <c r="F5675" s="51" t="s">
        <v>155</v>
      </c>
      <c r="G5675" s="51" t="s">
        <v>351</v>
      </c>
      <c r="H5675" s="51" t="s">
        <v>352</v>
      </c>
      <c r="I5675" s="51" t="s">
        <v>343</v>
      </c>
      <c r="J5675" s="51" t="s">
        <v>353</v>
      </c>
      <c r="K5675" s="51">
        <v>460.952</v>
      </c>
      <c r="L5675" s="51">
        <v>514.96600000000001</v>
      </c>
      <c r="M5675" s="51">
        <v>568.49900000000002</v>
      </c>
      <c r="N5675" s="51">
        <v>492.43700000000001</v>
      </c>
      <c r="O5675" s="51">
        <v>404.649</v>
      </c>
      <c r="P5675" s="51">
        <v>375.745</v>
      </c>
      <c r="Q5675" s="51">
        <v>421.73700000000002</v>
      </c>
      <c r="R5675" s="51">
        <v>448.12</v>
      </c>
      <c r="S5675" s="51">
        <v>429.423</v>
      </c>
      <c r="T5675" s="51">
        <v>514.04899999999998</v>
      </c>
      <c r="U5675" s="51">
        <v>2019</v>
      </c>
    </row>
    <row r="5676" spans="1:21" ht="15.5">
      <c r="A5676" s="51">
        <v>694</v>
      </c>
      <c r="B5676" s="51" t="s">
        <v>1454</v>
      </c>
      <c r="C5676" s="51" t="s">
        <v>354</v>
      </c>
      <c r="D5676" s="51" t="str">
        <f t="shared" si="88"/>
        <v>PPPGDPNigeria</v>
      </c>
      <c r="E5676" s="51" t="s">
        <v>277</v>
      </c>
      <c r="F5676" s="51" t="s">
        <v>155</v>
      </c>
      <c r="G5676" s="51" t="s">
        <v>355</v>
      </c>
      <c r="H5676" s="51" t="s">
        <v>356</v>
      </c>
      <c r="I5676" s="51" t="s">
        <v>343</v>
      </c>
      <c r="J5676" s="51" t="s">
        <v>353</v>
      </c>
      <c r="K5676" s="51">
        <v>836.15</v>
      </c>
      <c r="L5676" s="51">
        <v>897.50599999999997</v>
      </c>
      <c r="M5676" s="51">
        <v>971.49199999999996</v>
      </c>
      <c r="N5676" s="51">
        <v>982.91200000000003</v>
      </c>
      <c r="O5676" s="51">
        <v>973.44200000000001</v>
      </c>
      <c r="P5676" s="51">
        <v>990.7</v>
      </c>
      <c r="Q5676" s="51">
        <v>1033.99</v>
      </c>
      <c r="R5676" s="51">
        <v>1075.69</v>
      </c>
      <c r="S5676" s="51">
        <v>1069.2</v>
      </c>
      <c r="T5676" s="51">
        <v>1116.26</v>
      </c>
      <c r="U5676" s="51">
        <v>2019</v>
      </c>
    </row>
    <row r="5677" spans="1:21" ht="15.5">
      <c r="A5677" s="51">
        <v>694</v>
      </c>
      <c r="B5677" s="51" t="s">
        <v>1454</v>
      </c>
      <c r="C5677" s="51" t="s">
        <v>357</v>
      </c>
      <c r="D5677" s="51" t="str">
        <f t="shared" si="88"/>
        <v>NGDP_DNigeria</v>
      </c>
      <c r="E5677" s="51" t="s">
        <v>277</v>
      </c>
      <c r="F5677" s="51" t="s">
        <v>358</v>
      </c>
      <c r="G5677" s="51" t="s">
        <v>359</v>
      </c>
      <c r="H5677" s="51" t="s">
        <v>360</v>
      </c>
      <c r="I5677" s="51"/>
      <c r="J5677" s="51" t="s">
        <v>361</v>
      </c>
      <c r="K5677" s="51">
        <v>119.663</v>
      </c>
      <c r="L5677" s="51">
        <v>126.691</v>
      </c>
      <c r="M5677" s="51">
        <v>132.59800000000001</v>
      </c>
      <c r="N5677" s="51">
        <v>136.39599999999999</v>
      </c>
      <c r="O5677" s="51">
        <v>149.41300000000001</v>
      </c>
      <c r="P5677" s="51">
        <v>166.02600000000001</v>
      </c>
      <c r="Q5677" s="51">
        <v>183.00800000000001</v>
      </c>
      <c r="R5677" s="51">
        <v>202.01300000000001</v>
      </c>
      <c r="S5677" s="51">
        <v>217.869</v>
      </c>
      <c r="T5677" s="51">
        <v>269.08499999999998</v>
      </c>
      <c r="U5677" s="51">
        <v>2019</v>
      </c>
    </row>
    <row r="5678" spans="1:21" ht="15.5">
      <c r="A5678" s="51">
        <v>694</v>
      </c>
      <c r="B5678" s="51" t="s">
        <v>1454</v>
      </c>
      <c r="C5678" s="51" t="s">
        <v>362</v>
      </c>
      <c r="D5678" s="51" t="str">
        <f t="shared" si="88"/>
        <v>NGDPRPCNigeria</v>
      </c>
      <c r="E5678" s="51" t="s">
        <v>277</v>
      </c>
      <c r="F5678" s="51" t="s">
        <v>363</v>
      </c>
      <c r="G5678" s="51" t="s">
        <v>364</v>
      </c>
      <c r="H5678" s="51" t="s">
        <v>342</v>
      </c>
      <c r="I5678" s="51" t="s">
        <v>333</v>
      </c>
      <c r="J5678" s="51" t="s">
        <v>365</v>
      </c>
      <c r="K5678" s="51">
        <v>362796.24</v>
      </c>
      <c r="L5678" s="51">
        <v>372267.2</v>
      </c>
      <c r="M5678" s="51">
        <v>385348.83</v>
      </c>
      <c r="N5678" s="51">
        <v>385237.1</v>
      </c>
      <c r="O5678" s="51">
        <v>369178.49</v>
      </c>
      <c r="P5678" s="51">
        <v>362574.55</v>
      </c>
      <c r="Q5678" s="51">
        <v>360109</v>
      </c>
      <c r="R5678" s="51">
        <v>358741.34</v>
      </c>
      <c r="S5678" s="51">
        <v>343458.55</v>
      </c>
      <c r="T5678" s="51">
        <v>343393.01</v>
      </c>
      <c r="U5678" s="51">
        <v>2012</v>
      </c>
    </row>
    <row r="5679" spans="1:21" ht="15.5">
      <c r="A5679" s="51">
        <v>694</v>
      </c>
      <c r="B5679" s="51" t="s">
        <v>1454</v>
      </c>
      <c r="C5679" s="51" t="s">
        <v>366</v>
      </c>
      <c r="D5679" s="51" t="str">
        <f t="shared" si="88"/>
        <v>NGDPRPPPPCNigeria</v>
      </c>
      <c r="E5679" s="51" t="s">
        <v>277</v>
      </c>
      <c r="F5679" s="51" t="s">
        <v>363</v>
      </c>
      <c r="G5679" s="51" t="s">
        <v>367</v>
      </c>
      <c r="H5679" s="51" t="s">
        <v>368</v>
      </c>
      <c r="I5679" s="51" t="s">
        <v>333</v>
      </c>
      <c r="J5679" s="51" t="s">
        <v>365</v>
      </c>
      <c r="K5679" s="51">
        <v>5193.54</v>
      </c>
      <c r="L5679" s="51">
        <v>5329.12</v>
      </c>
      <c r="M5679" s="51">
        <v>5516.38</v>
      </c>
      <c r="N5679" s="51">
        <v>5514.78</v>
      </c>
      <c r="O5679" s="51">
        <v>5284.9</v>
      </c>
      <c r="P5679" s="51">
        <v>5190.3599999999997</v>
      </c>
      <c r="Q5679" s="51">
        <v>5155.07</v>
      </c>
      <c r="R5679" s="51">
        <v>5135.49</v>
      </c>
      <c r="S5679" s="51">
        <v>4916.71</v>
      </c>
      <c r="T5679" s="51">
        <v>4915.7700000000004</v>
      </c>
      <c r="U5679" s="51">
        <v>2012</v>
      </c>
    </row>
    <row r="5680" spans="1:21" ht="15.5">
      <c r="A5680" s="51">
        <v>694</v>
      </c>
      <c r="B5680" s="51" t="s">
        <v>1454</v>
      </c>
      <c r="C5680" s="51" t="s">
        <v>369</v>
      </c>
      <c r="D5680" s="51" t="str">
        <f t="shared" si="88"/>
        <v>NGDPPCNigeria</v>
      </c>
      <c r="E5680" s="51" t="s">
        <v>277</v>
      </c>
      <c r="F5680" s="51" t="s">
        <v>370</v>
      </c>
      <c r="G5680" s="51" t="s">
        <v>371</v>
      </c>
      <c r="H5680" s="51" t="s">
        <v>342</v>
      </c>
      <c r="I5680" s="51" t="s">
        <v>333</v>
      </c>
      <c r="J5680" s="51" t="s">
        <v>372</v>
      </c>
      <c r="K5680" s="51">
        <v>434133.02</v>
      </c>
      <c r="L5680" s="51">
        <v>471629.81</v>
      </c>
      <c r="M5680" s="51">
        <v>510966.16</v>
      </c>
      <c r="N5680" s="51">
        <v>525446.13</v>
      </c>
      <c r="O5680" s="51">
        <v>551599.37</v>
      </c>
      <c r="P5680" s="51">
        <v>601967.02</v>
      </c>
      <c r="Q5680" s="51">
        <v>659026.97</v>
      </c>
      <c r="R5680" s="51">
        <v>724702.64</v>
      </c>
      <c r="S5680" s="51">
        <v>748289.12</v>
      </c>
      <c r="T5680" s="51">
        <v>924019.31</v>
      </c>
      <c r="U5680" s="51">
        <v>2012</v>
      </c>
    </row>
    <row r="5681" spans="1:21" ht="15.5">
      <c r="A5681" s="51">
        <v>694</v>
      </c>
      <c r="B5681" s="51" t="s">
        <v>1454</v>
      </c>
      <c r="C5681" s="51" t="s">
        <v>373</v>
      </c>
      <c r="D5681" s="51" t="str">
        <f t="shared" si="88"/>
        <v>NGDPDPCNigeria</v>
      </c>
      <c r="E5681" s="51" t="s">
        <v>277</v>
      </c>
      <c r="F5681" s="51" t="s">
        <v>370</v>
      </c>
      <c r="G5681" s="51" t="s">
        <v>374</v>
      </c>
      <c r="H5681" s="51" t="s">
        <v>352</v>
      </c>
      <c r="I5681" s="51" t="s">
        <v>333</v>
      </c>
      <c r="J5681" s="51" t="s">
        <v>372</v>
      </c>
      <c r="K5681" s="51">
        <v>2756.41</v>
      </c>
      <c r="L5681" s="51">
        <v>2998.07</v>
      </c>
      <c r="M5681" s="51">
        <v>3222.69</v>
      </c>
      <c r="N5681" s="51">
        <v>2718.59</v>
      </c>
      <c r="O5681" s="51">
        <v>2176</v>
      </c>
      <c r="P5681" s="51">
        <v>1968.56</v>
      </c>
      <c r="Q5681" s="51">
        <v>2153.09</v>
      </c>
      <c r="R5681" s="51">
        <v>2229.85</v>
      </c>
      <c r="S5681" s="51">
        <v>2083.16</v>
      </c>
      <c r="T5681" s="51">
        <v>2431.63</v>
      </c>
      <c r="U5681" s="51">
        <v>2012</v>
      </c>
    </row>
    <row r="5682" spans="1:21" ht="15.5">
      <c r="A5682" s="51">
        <v>694</v>
      </c>
      <c r="B5682" s="51" t="s">
        <v>1454</v>
      </c>
      <c r="C5682" s="51" t="s">
        <v>375</v>
      </c>
      <c r="D5682" s="51" t="str">
        <f t="shared" si="88"/>
        <v>PPPPCNigeria</v>
      </c>
      <c r="E5682" s="51" t="s">
        <v>277</v>
      </c>
      <c r="F5682" s="51" t="s">
        <v>370</v>
      </c>
      <c r="G5682" s="51" t="s">
        <v>376</v>
      </c>
      <c r="H5682" s="51" t="s">
        <v>356</v>
      </c>
      <c r="I5682" s="51" t="s">
        <v>333</v>
      </c>
      <c r="J5682" s="51" t="s">
        <v>372</v>
      </c>
      <c r="K5682" s="51">
        <v>5000.03</v>
      </c>
      <c r="L5682" s="51">
        <v>5225.17</v>
      </c>
      <c r="M5682" s="51">
        <v>5507.17</v>
      </c>
      <c r="N5682" s="51">
        <v>5426.35</v>
      </c>
      <c r="O5682" s="51">
        <v>5234.6899999999996</v>
      </c>
      <c r="P5682" s="51">
        <v>5190.3599999999997</v>
      </c>
      <c r="Q5682" s="51">
        <v>5278.84</v>
      </c>
      <c r="R5682" s="51">
        <v>5352.67</v>
      </c>
      <c r="S5682" s="51">
        <v>5186.7700000000004</v>
      </c>
      <c r="T5682" s="51">
        <v>5280.28</v>
      </c>
      <c r="U5682" s="51">
        <v>2012</v>
      </c>
    </row>
    <row r="5683" spans="1:21" ht="15.5">
      <c r="A5683" s="51">
        <v>694</v>
      </c>
      <c r="B5683" s="51" t="s">
        <v>1454</v>
      </c>
      <c r="C5683" s="51" t="s">
        <v>377</v>
      </c>
      <c r="D5683" s="51" t="str">
        <f t="shared" si="88"/>
        <v>NGAP_NPGDPNigeria</v>
      </c>
      <c r="E5683" s="51" t="s">
        <v>277</v>
      </c>
      <c r="F5683" s="51" t="s">
        <v>378</v>
      </c>
      <c r="G5683" s="51" t="s">
        <v>379</v>
      </c>
      <c r="H5683" s="51" t="s">
        <v>380</v>
      </c>
      <c r="I5683" s="51"/>
      <c r="J5683" s="51"/>
      <c r="K5683" s="51"/>
      <c r="L5683" s="51"/>
      <c r="M5683" s="51"/>
      <c r="N5683" s="51"/>
      <c r="O5683" s="51"/>
      <c r="P5683" s="51"/>
      <c r="Q5683" s="51"/>
      <c r="R5683" s="51"/>
      <c r="S5683" s="51"/>
      <c r="T5683" s="51"/>
      <c r="U5683" s="51"/>
    </row>
    <row r="5684" spans="1:21" ht="15.5">
      <c r="A5684" s="51">
        <v>694</v>
      </c>
      <c r="B5684" s="51" t="s">
        <v>1454</v>
      </c>
      <c r="C5684" s="51" t="s">
        <v>381</v>
      </c>
      <c r="D5684" s="51" t="str">
        <f t="shared" si="88"/>
        <v>PPPSHNigeria</v>
      </c>
      <c r="E5684" s="51" t="s">
        <v>277</v>
      </c>
      <c r="F5684" s="51" t="s">
        <v>382</v>
      </c>
      <c r="G5684" s="51" t="s">
        <v>383</v>
      </c>
      <c r="H5684" s="51" t="s">
        <v>384</v>
      </c>
      <c r="I5684" s="51"/>
      <c r="J5684" s="51" t="s">
        <v>353</v>
      </c>
      <c r="K5684" s="51">
        <v>0.83499999999999996</v>
      </c>
      <c r="L5684" s="51">
        <v>0.85399999999999998</v>
      </c>
      <c r="M5684" s="51">
        <v>0.89100000000000001</v>
      </c>
      <c r="N5684" s="51">
        <v>0.88300000000000001</v>
      </c>
      <c r="O5684" s="51">
        <v>0.84299999999999997</v>
      </c>
      <c r="P5684" s="51">
        <v>0.81399999999999995</v>
      </c>
      <c r="Q5684" s="51">
        <v>0.80200000000000005</v>
      </c>
      <c r="R5684" s="51">
        <v>0.79800000000000004</v>
      </c>
      <c r="S5684" s="51">
        <v>0.81200000000000006</v>
      </c>
      <c r="T5684" s="51">
        <v>0.78600000000000003</v>
      </c>
      <c r="U5684" s="51">
        <v>2019</v>
      </c>
    </row>
    <row r="5685" spans="1:21" ht="15.5">
      <c r="A5685" s="51">
        <v>694</v>
      </c>
      <c r="B5685" s="51" t="s">
        <v>1454</v>
      </c>
      <c r="C5685" s="51" t="s">
        <v>385</v>
      </c>
      <c r="D5685" s="51" t="str">
        <f t="shared" si="88"/>
        <v>PPPEXNigeria</v>
      </c>
      <c r="E5685" s="51" t="s">
        <v>277</v>
      </c>
      <c r="F5685" s="51" t="s">
        <v>386</v>
      </c>
      <c r="G5685" s="51" t="s">
        <v>387</v>
      </c>
      <c r="H5685" s="51" t="s">
        <v>388</v>
      </c>
      <c r="I5685" s="51"/>
      <c r="J5685" s="51" t="s">
        <v>353</v>
      </c>
      <c r="K5685" s="51">
        <v>86.825999999999993</v>
      </c>
      <c r="L5685" s="51">
        <v>90.260999999999996</v>
      </c>
      <c r="M5685" s="51">
        <v>92.781999999999996</v>
      </c>
      <c r="N5685" s="51">
        <v>96.831999999999994</v>
      </c>
      <c r="O5685" s="51">
        <v>105.374</v>
      </c>
      <c r="P5685" s="51">
        <v>115.97799999999999</v>
      </c>
      <c r="Q5685" s="51">
        <v>124.843</v>
      </c>
      <c r="R5685" s="51">
        <v>135.39099999999999</v>
      </c>
      <c r="S5685" s="51">
        <v>144.26900000000001</v>
      </c>
      <c r="T5685" s="51">
        <v>174.995</v>
      </c>
      <c r="U5685" s="51">
        <v>2019</v>
      </c>
    </row>
    <row r="5686" spans="1:21" ht="15.5">
      <c r="A5686" s="51">
        <v>694</v>
      </c>
      <c r="B5686" s="51" t="s">
        <v>1454</v>
      </c>
      <c r="C5686" s="51" t="s">
        <v>389</v>
      </c>
      <c r="D5686" s="51" t="str">
        <f t="shared" si="88"/>
        <v>NID_NGDPNigeria</v>
      </c>
      <c r="E5686" s="51" t="s">
        <v>277</v>
      </c>
      <c r="F5686" s="51" t="s">
        <v>390</v>
      </c>
      <c r="G5686" s="51" t="s">
        <v>391</v>
      </c>
      <c r="H5686" s="51" t="s">
        <v>392</v>
      </c>
      <c r="I5686" s="51"/>
      <c r="J5686" s="51" t="s">
        <v>1455</v>
      </c>
      <c r="K5686" s="51">
        <v>14.907999999999999</v>
      </c>
      <c r="L5686" s="51">
        <v>14.904</v>
      </c>
      <c r="M5686" s="51">
        <v>15.803000000000001</v>
      </c>
      <c r="N5686" s="51">
        <v>15.49</v>
      </c>
      <c r="O5686" s="51">
        <v>15.367000000000001</v>
      </c>
      <c r="P5686" s="51">
        <v>15.474</v>
      </c>
      <c r="Q5686" s="51">
        <v>19.814</v>
      </c>
      <c r="R5686" s="51">
        <v>25.416</v>
      </c>
      <c r="S5686" s="51">
        <v>25.123999999999999</v>
      </c>
      <c r="T5686" s="51">
        <v>23.445</v>
      </c>
      <c r="U5686" s="51">
        <v>2019</v>
      </c>
    </row>
    <row r="5687" spans="1:21" ht="15.5">
      <c r="A5687" s="51">
        <v>694</v>
      </c>
      <c r="B5687" s="51" t="s">
        <v>1454</v>
      </c>
      <c r="C5687" s="51" t="s">
        <v>393</v>
      </c>
      <c r="D5687" s="51" t="str">
        <f t="shared" si="88"/>
        <v>NGSD_NGDPNigeria</v>
      </c>
      <c r="E5687" s="51" t="s">
        <v>277</v>
      </c>
      <c r="F5687" s="51" t="s">
        <v>394</v>
      </c>
      <c r="G5687" s="51" t="s">
        <v>395</v>
      </c>
      <c r="H5687" s="51" t="s">
        <v>392</v>
      </c>
      <c r="I5687" s="51"/>
      <c r="J5687" s="51" t="s">
        <v>1455</v>
      </c>
      <c r="K5687" s="51">
        <v>18.677</v>
      </c>
      <c r="L5687" s="51">
        <v>18.603000000000002</v>
      </c>
      <c r="M5687" s="51">
        <v>15.962</v>
      </c>
      <c r="N5687" s="51">
        <v>12.355</v>
      </c>
      <c r="O5687" s="51">
        <v>16.039000000000001</v>
      </c>
      <c r="P5687" s="51">
        <v>18.242000000000001</v>
      </c>
      <c r="Q5687" s="51">
        <v>20.733000000000001</v>
      </c>
      <c r="R5687" s="51">
        <v>21.619</v>
      </c>
      <c r="S5687" s="51">
        <v>21.45</v>
      </c>
      <c r="T5687" s="51">
        <v>21.245999999999999</v>
      </c>
      <c r="U5687" s="51">
        <v>2019</v>
      </c>
    </row>
    <row r="5688" spans="1:21" ht="15.5">
      <c r="A5688" s="51">
        <v>694</v>
      </c>
      <c r="B5688" s="51" t="s">
        <v>1454</v>
      </c>
      <c r="C5688" s="51" t="s">
        <v>396</v>
      </c>
      <c r="D5688" s="51" t="str">
        <f t="shared" si="88"/>
        <v>PCPINigeria</v>
      </c>
      <c r="E5688" s="51" t="s">
        <v>277</v>
      </c>
      <c r="F5688" s="51" t="s">
        <v>397</v>
      </c>
      <c r="G5688" s="51" t="s">
        <v>398</v>
      </c>
      <c r="H5688" s="51" t="s">
        <v>360</v>
      </c>
      <c r="I5688" s="51"/>
      <c r="J5688" s="51" t="s">
        <v>1456</v>
      </c>
      <c r="K5688" s="51">
        <v>135.47800000000001</v>
      </c>
      <c r="L5688" s="51">
        <v>146.98599999999999</v>
      </c>
      <c r="M5688" s="51">
        <v>158.815</v>
      </c>
      <c r="N5688" s="51">
        <v>173.125</v>
      </c>
      <c r="O5688" s="51">
        <v>200.298</v>
      </c>
      <c r="P5688" s="51">
        <v>233.352</v>
      </c>
      <c r="Q5688" s="51">
        <v>261.57400000000001</v>
      </c>
      <c r="R5688" s="51">
        <v>291.38600000000002</v>
      </c>
      <c r="S5688" s="51">
        <v>329.98500000000001</v>
      </c>
      <c r="T5688" s="51">
        <v>382.67899999999997</v>
      </c>
      <c r="U5688" s="51">
        <v>2019</v>
      </c>
    </row>
    <row r="5689" spans="1:21" ht="15.5">
      <c r="A5689" s="51">
        <v>694</v>
      </c>
      <c r="B5689" s="51" t="s">
        <v>1454</v>
      </c>
      <c r="C5689" s="51" t="s">
        <v>400</v>
      </c>
      <c r="D5689" s="51" t="str">
        <f t="shared" si="88"/>
        <v>PCPIPCHNigeria</v>
      </c>
      <c r="E5689" s="51" t="s">
        <v>277</v>
      </c>
      <c r="F5689" s="51" t="s">
        <v>397</v>
      </c>
      <c r="G5689" s="51" t="s">
        <v>401</v>
      </c>
      <c r="H5689" s="51" t="s">
        <v>347</v>
      </c>
      <c r="I5689" s="51"/>
      <c r="J5689" s="51" t="s">
        <v>402</v>
      </c>
      <c r="K5689" s="51">
        <v>12.225</v>
      </c>
      <c r="L5689" s="51">
        <v>8.4949999999999992</v>
      </c>
      <c r="M5689" s="51">
        <v>8.048</v>
      </c>
      <c r="N5689" s="51">
        <v>9.01</v>
      </c>
      <c r="O5689" s="51">
        <v>15.696</v>
      </c>
      <c r="P5689" s="51">
        <v>16.501999999999999</v>
      </c>
      <c r="Q5689" s="51">
        <v>12.093999999999999</v>
      </c>
      <c r="R5689" s="51">
        <v>11.397</v>
      </c>
      <c r="S5689" s="51">
        <v>13.247</v>
      </c>
      <c r="T5689" s="51">
        <v>15.968</v>
      </c>
      <c r="U5689" s="51">
        <v>2019</v>
      </c>
    </row>
    <row r="5690" spans="1:21" ht="15.5">
      <c r="A5690" s="51">
        <v>694</v>
      </c>
      <c r="B5690" s="51" t="s">
        <v>1454</v>
      </c>
      <c r="C5690" s="51" t="s">
        <v>403</v>
      </c>
      <c r="D5690" s="51" t="str">
        <f t="shared" si="88"/>
        <v>PCPIENigeria</v>
      </c>
      <c r="E5690" s="51" t="s">
        <v>277</v>
      </c>
      <c r="F5690" s="51" t="s">
        <v>404</v>
      </c>
      <c r="G5690" s="51" t="s">
        <v>405</v>
      </c>
      <c r="H5690" s="51" t="s">
        <v>360</v>
      </c>
      <c r="I5690" s="51"/>
      <c r="J5690" s="51" t="s">
        <v>1456</v>
      </c>
      <c r="K5690" s="51">
        <v>141.06</v>
      </c>
      <c r="L5690" s="51">
        <v>152.29</v>
      </c>
      <c r="M5690" s="51">
        <v>164.44</v>
      </c>
      <c r="N5690" s="51">
        <v>180.15</v>
      </c>
      <c r="O5690" s="51">
        <v>213.56</v>
      </c>
      <c r="P5690" s="51">
        <v>246.38</v>
      </c>
      <c r="Q5690" s="51">
        <v>274.57</v>
      </c>
      <c r="R5690" s="51">
        <v>307.47000000000003</v>
      </c>
      <c r="S5690" s="51">
        <v>355.91</v>
      </c>
      <c r="T5690" s="51">
        <v>407.62</v>
      </c>
      <c r="U5690" s="51">
        <v>2019</v>
      </c>
    </row>
    <row r="5691" spans="1:21" ht="15.5">
      <c r="A5691" s="51">
        <v>694</v>
      </c>
      <c r="B5691" s="51" t="s">
        <v>1454</v>
      </c>
      <c r="C5691" s="51" t="s">
        <v>406</v>
      </c>
      <c r="D5691" s="51" t="str">
        <f t="shared" si="88"/>
        <v>PCPIEPCHNigeria</v>
      </c>
      <c r="E5691" s="51" t="s">
        <v>277</v>
      </c>
      <c r="F5691" s="51" t="s">
        <v>404</v>
      </c>
      <c r="G5691" s="51" t="s">
        <v>407</v>
      </c>
      <c r="H5691" s="51" t="s">
        <v>347</v>
      </c>
      <c r="I5691" s="51"/>
      <c r="J5691" s="51" t="s">
        <v>408</v>
      </c>
      <c r="K5691" s="51">
        <v>11.978999999999999</v>
      </c>
      <c r="L5691" s="51">
        <v>7.9610000000000003</v>
      </c>
      <c r="M5691" s="51">
        <v>7.9779999999999998</v>
      </c>
      <c r="N5691" s="51">
        <v>9.5540000000000003</v>
      </c>
      <c r="O5691" s="51">
        <v>18.545999999999999</v>
      </c>
      <c r="P5691" s="51">
        <v>15.368</v>
      </c>
      <c r="Q5691" s="51">
        <v>11.442</v>
      </c>
      <c r="R5691" s="51">
        <v>11.981999999999999</v>
      </c>
      <c r="S5691" s="51">
        <v>15.754</v>
      </c>
      <c r="T5691" s="51">
        <v>14.529</v>
      </c>
      <c r="U5691" s="51">
        <v>2019</v>
      </c>
    </row>
    <row r="5692" spans="1:21" ht="15.5">
      <c r="A5692" s="51">
        <v>694</v>
      </c>
      <c r="B5692" s="51" t="s">
        <v>1454</v>
      </c>
      <c r="C5692" s="51" t="s">
        <v>409</v>
      </c>
      <c r="D5692" s="51" t="str">
        <f t="shared" si="88"/>
        <v>FLIBOR6Nigeria</v>
      </c>
      <c r="E5692" s="51" t="s">
        <v>277</v>
      </c>
      <c r="F5692" s="51" t="s">
        <v>410</v>
      </c>
      <c r="G5692" s="51"/>
      <c r="H5692" s="51" t="s">
        <v>384</v>
      </c>
      <c r="I5692" s="51"/>
      <c r="J5692" s="51"/>
      <c r="K5692" s="51"/>
      <c r="L5692" s="51"/>
      <c r="M5692" s="51"/>
      <c r="N5692" s="51"/>
      <c r="O5692" s="51"/>
      <c r="P5692" s="51"/>
      <c r="Q5692" s="51"/>
      <c r="R5692" s="51"/>
      <c r="S5692" s="51"/>
      <c r="T5692" s="51"/>
      <c r="U5692" s="51"/>
    </row>
    <row r="5693" spans="1:21" ht="15.5">
      <c r="A5693" s="51">
        <v>694</v>
      </c>
      <c r="B5693" s="51" t="s">
        <v>1454</v>
      </c>
      <c r="C5693" s="51" t="s">
        <v>411</v>
      </c>
      <c r="D5693" s="51" t="str">
        <f t="shared" si="88"/>
        <v>TM_RPCHNigeria</v>
      </c>
      <c r="E5693" s="51" t="s">
        <v>277</v>
      </c>
      <c r="F5693" s="51" t="s">
        <v>412</v>
      </c>
      <c r="G5693" s="51" t="s">
        <v>413</v>
      </c>
      <c r="H5693" s="51" t="s">
        <v>347</v>
      </c>
      <c r="I5693" s="51"/>
      <c r="J5693" s="51" t="s">
        <v>1457</v>
      </c>
      <c r="K5693" s="51">
        <v>-11.304</v>
      </c>
      <c r="L5693" s="51">
        <v>-7.0960000000000001</v>
      </c>
      <c r="M5693" s="51">
        <v>22.582999999999998</v>
      </c>
      <c r="N5693" s="51">
        <v>4.202</v>
      </c>
      <c r="O5693" s="51">
        <v>-29.187000000000001</v>
      </c>
      <c r="P5693" s="51">
        <v>2.028</v>
      </c>
      <c r="Q5693" s="51">
        <v>27.966999999999999</v>
      </c>
      <c r="R5693" s="51">
        <v>45.057000000000002</v>
      </c>
      <c r="S5693" s="51">
        <v>-21.581</v>
      </c>
      <c r="T5693" s="51">
        <v>3.27</v>
      </c>
      <c r="U5693" s="51">
        <v>2019</v>
      </c>
    </row>
    <row r="5694" spans="1:21" ht="15.5">
      <c r="A5694" s="51">
        <v>694</v>
      </c>
      <c r="B5694" s="51" t="s">
        <v>1454</v>
      </c>
      <c r="C5694" s="51" t="s">
        <v>415</v>
      </c>
      <c r="D5694" s="51" t="str">
        <f t="shared" si="88"/>
        <v>TMG_RPCHNigeria</v>
      </c>
      <c r="E5694" s="51" t="s">
        <v>277</v>
      </c>
      <c r="F5694" s="51" t="s">
        <v>416</v>
      </c>
      <c r="G5694" s="51" t="s">
        <v>417</v>
      </c>
      <c r="H5694" s="51" t="s">
        <v>347</v>
      </c>
      <c r="I5694" s="51"/>
      <c r="J5694" s="51" t="s">
        <v>1457</v>
      </c>
      <c r="K5694" s="51">
        <v>-14.393000000000001</v>
      </c>
      <c r="L5694" s="51">
        <v>-8.2669999999999995</v>
      </c>
      <c r="M5694" s="51">
        <v>26.23</v>
      </c>
      <c r="N5694" s="51">
        <v>18.236000000000001</v>
      </c>
      <c r="O5694" s="51">
        <v>-25.562000000000001</v>
      </c>
      <c r="P5694" s="51">
        <v>-16.126999999999999</v>
      </c>
      <c r="Q5694" s="51">
        <v>8.4870000000000001</v>
      </c>
      <c r="R5694" s="51">
        <v>60.276000000000003</v>
      </c>
      <c r="S5694" s="51">
        <v>-0.123</v>
      </c>
      <c r="T5694" s="51">
        <v>-3.1739999999999999</v>
      </c>
      <c r="U5694" s="51">
        <v>2019</v>
      </c>
    </row>
    <row r="5695" spans="1:21" ht="15.5">
      <c r="A5695" s="51">
        <v>694</v>
      </c>
      <c r="B5695" s="51" t="s">
        <v>1454</v>
      </c>
      <c r="C5695" s="51" t="s">
        <v>418</v>
      </c>
      <c r="D5695" s="51" t="str">
        <f t="shared" si="88"/>
        <v>TX_RPCHNigeria</v>
      </c>
      <c r="E5695" s="51" t="s">
        <v>277</v>
      </c>
      <c r="F5695" s="51" t="s">
        <v>419</v>
      </c>
      <c r="G5695" s="51" t="s">
        <v>420</v>
      </c>
      <c r="H5695" s="51" t="s">
        <v>347</v>
      </c>
      <c r="I5695" s="51"/>
      <c r="J5695" s="51" t="s">
        <v>1457</v>
      </c>
      <c r="K5695" s="51">
        <v>-4.5419999999999998</v>
      </c>
      <c r="L5695" s="51">
        <v>1E-3</v>
      </c>
      <c r="M5695" s="51">
        <v>-6.0810000000000004</v>
      </c>
      <c r="N5695" s="51">
        <v>8.6649999999999991</v>
      </c>
      <c r="O5695" s="51">
        <v>-7.1740000000000004</v>
      </c>
      <c r="P5695" s="51">
        <v>8.1969999999999992</v>
      </c>
      <c r="Q5695" s="51">
        <v>0.05</v>
      </c>
      <c r="R5695" s="51">
        <v>18.068999999999999</v>
      </c>
      <c r="S5695" s="51">
        <v>-13.608000000000001</v>
      </c>
      <c r="T5695" s="51">
        <v>4.1669999999999998</v>
      </c>
      <c r="U5695" s="51">
        <v>2019</v>
      </c>
    </row>
    <row r="5696" spans="1:21" ht="15.5">
      <c r="A5696" s="51">
        <v>694</v>
      </c>
      <c r="B5696" s="51" t="s">
        <v>1454</v>
      </c>
      <c r="C5696" s="51" t="s">
        <v>421</v>
      </c>
      <c r="D5696" s="51" t="str">
        <f t="shared" si="88"/>
        <v>TXG_RPCHNigeria</v>
      </c>
      <c r="E5696" s="51" t="s">
        <v>277</v>
      </c>
      <c r="F5696" s="51" t="s">
        <v>422</v>
      </c>
      <c r="G5696" s="51" t="s">
        <v>423</v>
      </c>
      <c r="H5696" s="51" t="s">
        <v>347</v>
      </c>
      <c r="I5696" s="51"/>
      <c r="J5696" s="51" t="s">
        <v>1457</v>
      </c>
      <c r="K5696" s="51">
        <v>-3.6840000000000002</v>
      </c>
      <c r="L5696" s="51">
        <v>-0.04</v>
      </c>
      <c r="M5696" s="51">
        <v>-5.9640000000000004</v>
      </c>
      <c r="N5696" s="51">
        <v>4.1159999999999997</v>
      </c>
      <c r="O5696" s="51">
        <v>-10.442</v>
      </c>
      <c r="P5696" s="51">
        <v>8.0090000000000003</v>
      </c>
      <c r="Q5696" s="51">
        <v>2.9350000000000001</v>
      </c>
      <c r="R5696" s="51">
        <v>18.346</v>
      </c>
      <c r="S5696" s="51">
        <v>-15.759</v>
      </c>
      <c r="T5696" s="51">
        <v>6.8490000000000002</v>
      </c>
      <c r="U5696" s="51">
        <v>2019</v>
      </c>
    </row>
    <row r="5697" spans="1:21" ht="15.5">
      <c r="A5697" s="51">
        <v>694</v>
      </c>
      <c r="B5697" s="51" t="s">
        <v>1454</v>
      </c>
      <c r="C5697" s="51" t="s">
        <v>424</v>
      </c>
      <c r="D5697" s="51" t="str">
        <f t="shared" si="88"/>
        <v>LURNigeria</v>
      </c>
      <c r="E5697" s="51" t="s">
        <v>277</v>
      </c>
      <c r="F5697" s="51" t="s">
        <v>425</v>
      </c>
      <c r="G5697" s="51" t="s">
        <v>426</v>
      </c>
      <c r="H5697" s="51" t="s">
        <v>427</v>
      </c>
      <c r="I5697" s="51"/>
      <c r="J5697" s="51" t="s">
        <v>1458</v>
      </c>
      <c r="K5697" s="51">
        <v>10.566000000000001</v>
      </c>
      <c r="L5697" s="51">
        <v>9.9550000000000001</v>
      </c>
      <c r="M5697" s="51">
        <v>7.8410000000000002</v>
      </c>
      <c r="N5697" s="51">
        <v>9</v>
      </c>
      <c r="O5697" s="51">
        <v>13.375</v>
      </c>
      <c r="P5697" s="51">
        <v>17.462</v>
      </c>
      <c r="Q5697" s="51">
        <v>22.562000000000001</v>
      </c>
      <c r="R5697" s="51" t="s">
        <v>95</v>
      </c>
      <c r="S5697" s="51" t="s">
        <v>95</v>
      </c>
      <c r="T5697" s="51" t="s">
        <v>95</v>
      </c>
      <c r="U5697" s="51">
        <v>2017</v>
      </c>
    </row>
    <row r="5698" spans="1:21" ht="15.5">
      <c r="A5698" s="51">
        <v>694</v>
      </c>
      <c r="B5698" s="51" t="s">
        <v>1454</v>
      </c>
      <c r="C5698" s="51" t="s">
        <v>428</v>
      </c>
      <c r="D5698" s="51" t="str">
        <f t="shared" si="88"/>
        <v>LENigeria</v>
      </c>
      <c r="E5698" s="51" t="s">
        <v>277</v>
      </c>
      <c r="F5698" s="51" t="s">
        <v>429</v>
      </c>
      <c r="G5698" s="51" t="s">
        <v>430</v>
      </c>
      <c r="H5698" s="51" t="s">
        <v>431</v>
      </c>
      <c r="I5698" s="51" t="s">
        <v>432</v>
      </c>
      <c r="J5698" s="51"/>
      <c r="K5698" s="51"/>
      <c r="L5698" s="51"/>
      <c r="M5698" s="51"/>
      <c r="N5698" s="51"/>
      <c r="O5698" s="51"/>
      <c r="P5698" s="51"/>
      <c r="Q5698" s="51"/>
      <c r="R5698" s="51"/>
      <c r="S5698" s="51"/>
      <c r="T5698" s="51"/>
      <c r="U5698" s="51"/>
    </row>
    <row r="5699" spans="1:21" ht="15.5">
      <c r="A5699" s="51">
        <v>694</v>
      </c>
      <c r="B5699" s="51" t="s">
        <v>1454</v>
      </c>
      <c r="C5699" s="51" t="s">
        <v>433</v>
      </c>
      <c r="D5699" s="51" t="str">
        <f t="shared" ref="D5699:D5762" si="89">C5699&amp;E5699</f>
        <v>LPNigeria</v>
      </c>
      <c r="E5699" s="51" t="s">
        <v>277</v>
      </c>
      <c r="F5699" s="51" t="s">
        <v>434</v>
      </c>
      <c r="G5699" s="51" t="s">
        <v>435</v>
      </c>
      <c r="H5699" s="51" t="s">
        <v>431</v>
      </c>
      <c r="I5699" s="51" t="s">
        <v>432</v>
      </c>
      <c r="J5699" s="51" t="s">
        <v>1459</v>
      </c>
      <c r="K5699" s="51">
        <v>167.22900000000001</v>
      </c>
      <c r="L5699" s="51">
        <v>171.76599999999999</v>
      </c>
      <c r="M5699" s="51">
        <v>176.405</v>
      </c>
      <c r="N5699" s="51">
        <v>181.137</v>
      </c>
      <c r="O5699" s="51">
        <v>185.96</v>
      </c>
      <c r="P5699" s="51">
        <v>190.87299999999999</v>
      </c>
      <c r="Q5699" s="51">
        <v>195.875</v>
      </c>
      <c r="R5699" s="51">
        <v>200.964</v>
      </c>
      <c r="S5699" s="51">
        <v>206.14</v>
      </c>
      <c r="T5699" s="51">
        <v>211.40100000000001</v>
      </c>
      <c r="U5699" s="51">
        <v>2012</v>
      </c>
    </row>
    <row r="5700" spans="1:21" ht="15.5">
      <c r="A5700" s="51">
        <v>694</v>
      </c>
      <c r="B5700" s="51" t="s">
        <v>1454</v>
      </c>
      <c r="C5700" s="51" t="s">
        <v>437</v>
      </c>
      <c r="D5700" s="51" t="str">
        <f t="shared" si="89"/>
        <v>GGRNigeria</v>
      </c>
      <c r="E5700" s="51" t="s">
        <v>277</v>
      </c>
      <c r="F5700" s="51" t="s">
        <v>438</v>
      </c>
      <c r="G5700" s="51" t="s">
        <v>439</v>
      </c>
      <c r="H5700" s="51" t="s">
        <v>342</v>
      </c>
      <c r="I5700" s="51" t="s">
        <v>343</v>
      </c>
      <c r="J5700" s="51" t="s">
        <v>1460</v>
      </c>
      <c r="K5700" s="51">
        <v>10679.12</v>
      </c>
      <c r="L5700" s="51">
        <v>9302.27</v>
      </c>
      <c r="M5700" s="51">
        <v>9858.2099999999991</v>
      </c>
      <c r="N5700" s="51">
        <v>6912.78</v>
      </c>
      <c r="O5700" s="51">
        <v>5247.14</v>
      </c>
      <c r="P5700" s="51">
        <v>7592.82</v>
      </c>
      <c r="Q5700" s="51">
        <v>10990.58</v>
      </c>
      <c r="R5700" s="51">
        <v>11447.6</v>
      </c>
      <c r="S5700" s="51">
        <v>9666.6200000000008</v>
      </c>
      <c r="T5700" s="51">
        <v>14685.19</v>
      </c>
      <c r="U5700" s="51">
        <v>2019</v>
      </c>
    </row>
    <row r="5701" spans="1:21" ht="15.5">
      <c r="A5701" s="51">
        <v>694</v>
      </c>
      <c r="B5701" s="51" t="s">
        <v>1454</v>
      </c>
      <c r="C5701" s="51" t="s">
        <v>441</v>
      </c>
      <c r="D5701" s="51" t="str">
        <f t="shared" si="89"/>
        <v>GGR_NGDPNigeria</v>
      </c>
      <c r="E5701" s="51" t="s">
        <v>277</v>
      </c>
      <c r="F5701" s="51" t="s">
        <v>438</v>
      </c>
      <c r="G5701" s="51" t="s">
        <v>439</v>
      </c>
      <c r="H5701" s="51" t="s">
        <v>392</v>
      </c>
      <c r="I5701" s="51"/>
      <c r="J5701" s="51" t="s">
        <v>442</v>
      </c>
      <c r="K5701" s="51">
        <v>14.71</v>
      </c>
      <c r="L5701" s="51">
        <v>11.483000000000001</v>
      </c>
      <c r="M5701" s="51">
        <v>10.936999999999999</v>
      </c>
      <c r="N5701" s="51">
        <v>7.2629999999999999</v>
      </c>
      <c r="O5701" s="51">
        <v>5.1150000000000002</v>
      </c>
      <c r="P5701" s="51">
        <v>6.6079999999999997</v>
      </c>
      <c r="Q5701" s="51">
        <v>8.5139999999999993</v>
      </c>
      <c r="R5701" s="51">
        <v>7.86</v>
      </c>
      <c r="S5701" s="51">
        <v>6.2670000000000003</v>
      </c>
      <c r="T5701" s="51">
        <v>7.5179999999999998</v>
      </c>
      <c r="U5701" s="51">
        <v>2019</v>
      </c>
    </row>
    <row r="5702" spans="1:21" ht="15.5">
      <c r="A5702" s="51">
        <v>694</v>
      </c>
      <c r="B5702" s="51" t="s">
        <v>1454</v>
      </c>
      <c r="C5702" s="51" t="s">
        <v>443</v>
      </c>
      <c r="D5702" s="51" t="str">
        <f t="shared" si="89"/>
        <v>GGXNigeria</v>
      </c>
      <c r="E5702" s="51" t="s">
        <v>277</v>
      </c>
      <c r="F5702" s="51" t="s">
        <v>444</v>
      </c>
      <c r="G5702" s="51" t="s">
        <v>445</v>
      </c>
      <c r="H5702" s="51" t="s">
        <v>342</v>
      </c>
      <c r="I5702" s="51" t="s">
        <v>343</v>
      </c>
      <c r="J5702" s="51" t="s">
        <v>1460</v>
      </c>
      <c r="K5702" s="51">
        <v>10773.24</v>
      </c>
      <c r="L5702" s="51">
        <v>11459.7</v>
      </c>
      <c r="M5702" s="51">
        <v>12052.12</v>
      </c>
      <c r="N5702" s="51">
        <v>10517.67</v>
      </c>
      <c r="O5702" s="51">
        <v>10004.98</v>
      </c>
      <c r="P5702" s="51">
        <v>13797.07</v>
      </c>
      <c r="Q5702" s="51">
        <v>16549.53</v>
      </c>
      <c r="R5702" s="51">
        <v>18374.75</v>
      </c>
      <c r="S5702" s="51">
        <v>18672.38</v>
      </c>
      <c r="T5702" s="51">
        <v>22974.59</v>
      </c>
      <c r="U5702" s="51">
        <v>2019</v>
      </c>
    </row>
    <row r="5703" spans="1:21" ht="15.5">
      <c r="A5703" s="51">
        <v>694</v>
      </c>
      <c r="B5703" s="51" t="s">
        <v>1454</v>
      </c>
      <c r="C5703" s="51" t="s">
        <v>446</v>
      </c>
      <c r="D5703" s="51" t="str">
        <f t="shared" si="89"/>
        <v>GGX_NGDPNigeria</v>
      </c>
      <c r="E5703" s="51" t="s">
        <v>277</v>
      </c>
      <c r="F5703" s="51" t="s">
        <v>444</v>
      </c>
      <c r="G5703" s="51" t="s">
        <v>445</v>
      </c>
      <c r="H5703" s="51" t="s">
        <v>392</v>
      </c>
      <c r="I5703" s="51"/>
      <c r="J5703" s="51" t="s">
        <v>447</v>
      </c>
      <c r="K5703" s="51">
        <v>14.839</v>
      </c>
      <c r="L5703" s="51">
        <v>14.146000000000001</v>
      </c>
      <c r="M5703" s="51">
        <v>13.371</v>
      </c>
      <c r="N5703" s="51">
        <v>11.051</v>
      </c>
      <c r="O5703" s="51">
        <v>9.7539999999999996</v>
      </c>
      <c r="P5703" s="51">
        <v>12.007999999999999</v>
      </c>
      <c r="Q5703" s="51">
        <v>12.82</v>
      </c>
      <c r="R5703" s="51">
        <v>12.617000000000001</v>
      </c>
      <c r="S5703" s="51">
        <v>12.105</v>
      </c>
      <c r="T5703" s="51">
        <v>11.760999999999999</v>
      </c>
      <c r="U5703" s="51">
        <v>2019</v>
      </c>
    </row>
    <row r="5704" spans="1:21" ht="15.5">
      <c r="A5704" s="51">
        <v>694</v>
      </c>
      <c r="B5704" s="51" t="s">
        <v>1454</v>
      </c>
      <c r="C5704" s="51" t="s">
        <v>448</v>
      </c>
      <c r="D5704" s="51" t="str">
        <f t="shared" si="89"/>
        <v>GGXCNLNigeria</v>
      </c>
      <c r="E5704" s="51" t="s">
        <v>277</v>
      </c>
      <c r="F5704" s="51" t="s">
        <v>449</v>
      </c>
      <c r="G5704" s="51" t="s">
        <v>450</v>
      </c>
      <c r="H5704" s="51" t="s">
        <v>342</v>
      </c>
      <c r="I5704" s="51" t="s">
        <v>343</v>
      </c>
      <c r="J5704" s="51" t="s">
        <v>1460</v>
      </c>
      <c r="K5704" s="51">
        <v>-94.126000000000005</v>
      </c>
      <c r="L5704" s="51">
        <v>-2157.4299999999998</v>
      </c>
      <c r="M5704" s="51">
        <v>-2193.91</v>
      </c>
      <c r="N5704" s="51">
        <v>-3604.89</v>
      </c>
      <c r="O5704" s="51">
        <v>-4757.84</v>
      </c>
      <c r="P5704" s="51">
        <v>-6204.25</v>
      </c>
      <c r="Q5704" s="51">
        <v>-5558.95</v>
      </c>
      <c r="R5704" s="51">
        <v>-6927.15</v>
      </c>
      <c r="S5704" s="51">
        <v>-9005.76</v>
      </c>
      <c r="T5704" s="51">
        <v>-8289.4</v>
      </c>
      <c r="U5704" s="51">
        <v>2019</v>
      </c>
    </row>
    <row r="5705" spans="1:21" ht="15.5">
      <c r="A5705" s="51">
        <v>694</v>
      </c>
      <c r="B5705" s="51" t="s">
        <v>1454</v>
      </c>
      <c r="C5705" s="51" t="s">
        <v>451</v>
      </c>
      <c r="D5705" s="51" t="str">
        <f t="shared" si="89"/>
        <v>GGXCNL_NGDPNigeria</v>
      </c>
      <c r="E5705" s="51" t="s">
        <v>277</v>
      </c>
      <c r="F5705" s="51" t="s">
        <v>449</v>
      </c>
      <c r="G5705" s="51" t="s">
        <v>450</v>
      </c>
      <c r="H5705" s="51" t="s">
        <v>392</v>
      </c>
      <c r="I5705" s="51"/>
      <c r="J5705" s="51" t="s">
        <v>452</v>
      </c>
      <c r="K5705" s="51">
        <v>-0.13</v>
      </c>
      <c r="L5705" s="51">
        <v>-2.6629999999999998</v>
      </c>
      <c r="M5705" s="51">
        <v>-2.4340000000000002</v>
      </c>
      <c r="N5705" s="51">
        <v>-3.7879999999999998</v>
      </c>
      <c r="O5705" s="51">
        <v>-4.6379999999999999</v>
      </c>
      <c r="P5705" s="51">
        <v>-5.4</v>
      </c>
      <c r="Q5705" s="51">
        <v>-4.306</v>
      </c>
      <c r="R5705" s="51">
        <v>-4.7560000000000002</v>
      </c>
      <c r="S5705" s="51">
        <v>-5.8380000000000001</v>
      </c>
      <c r="T5705" s="51">
        <v>-4.2439999999999998</v>
      </c>
      <c r="U5705" s="51">
        <v>2019</v>
      </c>
    </row>
    <row r="5706" spans="1:21" ht="15.5">
      <c r="A5706" s="51">
        <v>694</v>
      </c>
      <c r="B5706" s="51" t="s">
        <v>1454</v>
      </c>
      <c r="C5706" s="51" t="s">
        <v>453</v>
      </c>
      <c r="D5706" s="51" t="str">
        <f t="shared" si="89"/>
        <v>GGSBNigeria</v>
      </c>
      <c r="E5706" s="51" t="s">
        <v>277</v>
      </c>
      <c r="F5706" s="51" t="s">
        <v>454</v>
      </c>
      <c r="G5706" s="51" t="s">
        <v>455</v>
      </c>
      <c r="H5706" s="51" t="s">
        <v>342</v>
      </c>
      <c r="I5706" s="51" t="s">
        <v>343</v>
      </c>
      <c r="J5706" s="51"/>
      <c r="K5706" s="51"/>
      <c r="L5706" s="51"/>
      <c r="M5706" s="51"/>
      <c r="N5706" s="51"/>
      <c r="O5706" s="51"/>
      <c r="P5706" s="51"/>
      <c r="Q5706" s="51"/>
      <c r="R5706" s="51"/>
      <c r="S5706" s="51"/>
      <c r="T5706" s="51"/>
      <c r="U5706" s="51"/>
    </row>
    <row r="5707" spans="1:21" ht="15.5">
      <c r="A5707" s="51">
        <v>694</v>
      </c>
      <c r="B5707" s="51" t="s">
        <v>1454</v>
      </c>
      <c r="C5707" s="51" t="s">
        <v>456</v>
      </c>
      <c r="D5707" s="51" t="str">
        <f t="shared" si="89"/>
        <v>GGSB_NPGDPNigeria</v>
      </c>
      <c r="E5707" s="51" t="s">
        <v>277</v>
      </c>
      <c r="F5707" s="51" t="s">
        <v>454</v>
      </c>
      <c r="G5707" s="51" t="s">
        <v>455</v>
      </c>
      <c r="H5707" s="51" t="s">
        <v>380</v>
      </c>
      <c r="I5707" s="51"/>
      <c r="J5707" s="51"/>
      <c r="K5707" s="51"/>
      <c r="L5707" s="51"/>
      <c r="M5707" s="51"/>
      <c r="N5707" s="51"/>
      <c r="O5707" s="51"/>
      <c r="P5707" s="51"/>
      <c r="Q5707" s="51"/>
      <c r="R5707" s="51"/>
      <c r="S5707" s="51"/>
      <c r="T5707" s="51"/>
      <c r="U5707" s="51"/>
    </row>
    <row r="5708" spans="1:21" ht="15.5">
      <c r="A5708" s="51">
        <v>694</v>
      </c>
      <c r="B5708" s="51" t="s">
        <v>1454</v>
      </c>
      <c r="C5708" s="51" t="s">
        <v>457</v>
      </c>
      <c r="D5708" s="51" t="str">
        <f t="shared" si="89"/>
        <v>GGXONLBNigeria</v>
      </c>
      <c r="E5708" s="51" t="s">
        <v>277</v>
      </c>
      <c r="F5708" s="51" t="s">
        <v>458</v>
      </c>
      <c r="G5708" s="51" t="s">
        <v>459</v>
      </c>
      <c r="H5708" s="51" t="s">
        <v>342</v>
      </c>
      <c r="I5708" s="51" t="s">
        <v>343</v>
      </c>
      <c r="J5708" s="51" t="s">
        <v>1460</v>
      </c>
      <c r="K5708" s="51">
        <v>612.553</v>
      </c>
      <c r="L5708" s="51">
        <v>-1357.71</v>
      </c>
      <c r="M5708" s="51">
        <v>-1319.63</v>
      </c>
      <c r="N5708" s="51">
        <v>-2530.92</v>
      </c>
      <c r="O5708" s="51">
        <v>-3444.39</v>
      </c>
      <c r="P5708" s="51">
        <v>-4647.38</v>
      </c>
      <c r="Q5708" s="51">
        <v>-3372.84</v>
      </c>
      <c r="R5708" s="51">
        <v>-4484.8100000000004</v>
      </c>
      <c r="S5708" s="51">
        <v>-5744.86</v>
      </c>
      <c r="T5708" s="51">
        <v>-5379.92</v>
      </c>
      <c r="U5708" s="51">
        <v>2019</v>
      </c>
    </row>
    <row r="5709" spans="1:21" ht="15.5">
      <c r="A5709" s="51">
        <v>694</v>
      </c>
      <c r="B5709" s="51" t="s">
        <v>1454</v>
      </c>
      <c r="C5709" s="51" t="s">
        <v>460</v>
      </c>
      <c r="D5709" s="51" t="str">
        <f t="shared" si="89"/>
        <v>GGXONLB_NGDPNigeria</v>
      </c>
      <c r="E5709" s="51" t="s">
        <v>277</v>
      </c>
      <c r="F5709" s="51" t="s">
        <v>458</v>
      </c>
      <c r="G5709" s="51" t="s">
        <v>459</v>
      </c>
      <c r="H5709" s="51" t="s">
        <v>392</v>
      </c>
      <c r="I5709" s="51"/>
      <c r="J5709" s="51" t="s">
        <v>461</v>
      </c>
      <c r="K5709" s="51">
        <v>0.84399999999999997</v>
      </c>
      <c r="L5709" s="51">
        <v>-1.6759999999999999</v>
      </c>
      <c r="M5709" s="51">
        <v>-1.464</v>
      </c>
      <c r="N5709" s="51">
        <v>-2.6589999999999998</v>
      </c>
      <c r="O5709" s="51">
        <v>-3.3580000000000001</v>
      </c>
      <c r="P5709" s="51">
        <v>-4.0449999999999999</v>
      </c>
      <c r="Q5709" s="51">
        <v>-2.613</v>
      </c>
      <c r="R5709" s="51">
        <v>-3.0790000000000002</v>
      </c>
      <c r="S5709" s="51">
        <v>-3.7240000000000002</v>
      </c>
      <c r="T5709" s="51">
        <v>-2.754</v>
      </c>
      <c r="U5709" s="51">
        <v>2019</v>
      </c>
    </row>
    <row r="5710" spans="1:21" ht="15.5">
      <c r="A5710" s="51">
        <v>694</v>
      </c>
      <c r="B5710" s="51" t="s">
        <v>1454</v>
      </c>
      <c r="C5710" s="51" t="s">
        <v>462</v>
      </c>
      <c r="D5710" s="51" t="str">
        <f t="shared" si="89"/>
        <v>GGXWDNNigeria</v>
      </c>
      <c r="E5710" s="51" t="s">
        <v>277</v>
      </c>
      <c r="F5710" s="51" t="s">
        <v>463</v>
      </c>
      <c r="G5710" s="51" t="s">
        <v>464</v>
      </c>
      <c r="H5710" s="51" t="s">
        <v>342</v>
      </c>
      <c r="I5710" s="51" t="s">
        <v>343</v>
      </c>
      <c r="J5710" s="51" t="s">
        <v>1460</v>
      </c>
      <c r="K5710" s="51">
        <v>7747.53</v>
      </c>
      <c r="L5710" s="51">
        <v>9272.36</v>
      </c>
      <c r="M5710" s="51">
        <v>12410.07</v>
      </c>
      <c r="N5710" s="51">
        <v>15112.48</v>
      </c>
      <c r="O5710" s="51">
        <v>19491.68</v>
      </c>
      <c r="P5710" s="51">
        <v>24057.63</v>
      </c>
      <c r="Q5710" s="51">
        <v>30319.86</v>
      </c>
      <c r="R5710" s="51">
        <v>37060.269999999997</v>
      </c>
      <c r="S5710" s="51">
        <v>53403.15</v>
      </c>
      <c r="T5710" s="51">
        <v>61728.92</v>
      </c>
      <c r="U5710" s="51">
        <v>2019</v>
      </c>
    </row>
    <row r="5711" spans="1:21" ht="15.5">
      <c r="A5711" s="51">
        <v>694</v>
      </c>
      <c r="B5711" s="51" t="s">
        <v>1454</v>
      </c>
      <c r="C5711" s="51" t="s">
        <v>465</v>
      </c>
      <c r="D5711" s="51" t="str">
        <f t="shared" si="89"/>
        <v>GGXWDN_NGDPNigeria</v>
      </c>
      <c r="E5711" s="51" t="s">
        <v>277</v>
      </c>
      <c r="F5711" s="51" t="s">
        <v>463</v>
      </c>
      <c r="G5711" s="51" t="s">
        <v>464</v>
      </c>
      <c r="H5711" s="51" t="s">
        <v>392</v>
      </c>
      <c r="I5711" s="51"/>
      <c r="J5711" s="51" t="s">
        <v>487</v>
      </c>
      <c r="K5711" s="51">
        <v>10.672000000000001</v>
      </c>
      <c r="L5711" s="51">
        <v>11.446</v>
      </c>
      <c r="M5711" s="51">
        <v>13.768000000000001</v>
      </c>
      <c r="N5711" s="51">
        <v>15.878</v>
      </c>
      <c r="O5711" s="51">
        <v>19.001999999999999</v>
      </c>
      <c r="P5711" s="51">
        <v>20.937999999999999</v>
      </c>
      <c r="Q5711" s="51">
        <v>23.488</v>
      </c>
      <c r="R5711" s="51">
        <v>25.446999999999999</v>
      </c>
      <c r="S5711" s="51">
        <v>34.621000000000002</v>
      </c>
      <c r="T5711" s="51">
        <v>31.600999999999999</v>
      </c>
      <c r="U5711" s="51">
        <v>2019</v>
      </c>
    </row>
    <row r="5712" spans="1:21" ht="15.5">
      <c r="A5712" s="51">
        <v>694</v>
      </c>
      <c r="B5712" s="51" t="s">
        <v>1454</v>
      </c>
      <c r="C5712" s="51" t="s">
        <v>466</v>
      </c>
      <c r="D5712" s="51" t="str">
        <f t="shared" si="89"/>
        <v>GGXWDGNigeria</v>
      </c>
      <c r="E5712" s="51" t="s">
        <v>277</v>
      </c>
      <c r="F5712" s="51" t="s">
        <v>467</v>
      </c>
      <c r="G5712" s="51" t="s">
        <v>468</v>
      </c>
      <c r="H5712" s="51" t="s">
        <v>342</v>
      </c>
      <c r="I5712" s="51" t="s">
        <v>343</v>
      </c>
      <c r="J5712" s="51" t="s">
        <v>1460</v>
      </c>
      <c r="K5712" s="51">
        <v>12760.7</v>
      </c>
      <c r="L5712" s="51">
        <v>14816.15</v>
      </c>
      <c r="M5712" s="51">
        <v>15810.7</v>
      </c>
      <c r="N5712" s="51">
        <v>19348.060000000001</v>
      </c>
      <c r="O5712" s="51">
        <v>24013</v>
      </c>
      <c r="P5712" s="51">
        <v>29115.98</v>
      </c>
      <c r="Q5712" s="51">
        <v>35737.730000000003</v>
      </c>
      <c r="R5712" s="51">
        <v>42478.14</v>
      </c>
      <c r="S5712" s="51">
        <v>54071.34</v>
      </c>
      <c r="T5712" s="51">
        <v>62397.11</v>
      </c>
      <c r="U5712" s="51">
        <v>2019</v>
      </c>
    </row>
    <row r="5713" spans="1:21" ht="15.5">
      <c r="A5713" s="51">
        <v>694</v>
      </c>
      <c r="B5713" s="51" t="s">
        <v>1454</v>
      </c>
      <c r="C5713" s="51" t="s">
        <v>469</v>
      </c>
      <c r="D5713" s="51" t="str">
        <f t="shared" si="89"/>
        <v>GGXWDG_NGDPNigeria</v>
      </c>
      <c r="E5713" s="51" t="s">
        <v>277</v>
      </c>
      <c r="F5713" s="51" t="s">
        <v>467</v>
      </c>
      <c r="G5713" s="51" t="s">
        <v>468</v>
      </c>
      <c r="H5713" s="51" t="s">
        <v>392</v>
      </c>
      <c r="I5713" s="51"/>
      <c r="J5713" s="51" t="s">
        <v>470</v>
      </c>
      <c r="K5713" s="51">
        <v>17.577000000000002</v>
      </c>
      <c r="L5713" s="51">
        <v>18.289000000000001</v>
      </c>
      <c r="M5713" s="51">
        <v>17.541</v>
      </c>
      <c r="N5713" s="51">
        <v>20.327999999999999</v>
      </c>
      <c r="O5713" s="51">
        <v>23.41</v>
      </c>
      <c r="P5713" s="51">
        <v>25.34</v>
      </c>
      <c r="Q5713" s="51">
        <v>27.684999999999999</v>
      </c>
      <c r="R5713" s="51">
        <v>29.167000000000002</v>
      </c>
      <c r="S5713" s="51">
        <v>35.054000000000002</v>
      </c>
      <c r="T5713" s="51">
        <v>31.943000000000001</v>
      </c>
      <c r="U5713" s="51">
        <v>2019</v>
      </c>
    </row>
    <row r="5714" spans="1:21" ht="15.5">
      <c r="A5714" s="51">
        <v>694</v>
      </c>
      <c r="B5714" s="51" t="s">
        <v>1454</v>
      </c>
      <c r="C5714" s="51" t="s">
        <v>471</v>
      </c>
      <c r="D5714" s="51" t="str">
        <f t="shared" si="89"/>
        <v>NGDP_FYNigeria</v>
      </c>
      <c r="E5714" s="51" t="s">
        <v>277</v>
      </c>
      <c r="F5714" s="51" t="s">
        <v>472</v>
      </c>
      <c r="G5714" s="51" t="s">
        <v>473</v>
      </c>
      <c r="H5714" s="51" t="s">
        <v>342</v>
      </c>
      <c r="I5714" s="51" t="s">
        <v>343</v>
      </c>
      <c r="J5714" s="51" t="s">
        <v>1460</v>
      </c>
      <c r="K5714" s="51">
        <v>72599.63</v>
      </c>
      <c r="L5714" s="51">
        <v>81009.97</v>
      </c>
      <c r="M5714" s="51">
        <v>90136.99</v>
      </c>
      <c r="N5714" s="51">
        <v>95177.74</v>
      </c>
      <c r="O5714" s="51">
        <v>102575.42</v>
      </c>
      <c r="P5714" s="51">
        <v>114899.25</v>
      </c>
      <c r="Q5714" s="51">
        <v>129086.91</v>
      </c>
      <c r="R5714" s="51">
        <v>145639.14000000001</v>
      </c>
      <c r="S5714" s="51">
        <v>154252.32</v>
      </c>
      <c r="T5714" s="51">
        <v>195338.61</v>
      </c>
      <c r="U5714" s="51">
        <v>2019</v>
      </c>
    </row>
    <row r="5715" spans="1:21" ht="15.5">
      <c r="A5715" s="51">
        <v>694</v>
      </c>
      <c r="B5715" s="51" t="s">
        <v>1454</v>
      </c>
      <c r="C5715" s="51" t="s">
        <v>474</v>
      </c>
      <c r="D5715" s="51" t="str">
        <f t="shared" si="89"/>
        <v>BCANigeria</v>
      </c>
      <c r="E5715" s="51" t="s">
        <v>277</v>
      </c>
      <c r="F5715" s="51" t="s">
        <v>475</v>
      </c>
      <c r="G5715" s="51" t="s">
        <v>476</v>
      </c>
      <c r="H5715" s="51" t="s">
        <v>352</v>
      </c>
      <c r="I5715" s="51" t="s">
        <v>343</v>
      </c>
      <c r="J5715" s="51" t="s">
        <v>1461</v>
      </c>
      <c r="K5715" s="51">
        <v>17.373999999999999</v>
      </c>
      <c r="L5715" s="51">
        <v>19.048999999999999</v>
      </c>
      <c r="M5715" s="51">
        <v>0.90700000000000003</v>
      </c>
      <c r="N5715" s="51">
        <v>-15.439</v>
      </c>
      <c r="O5715" s="51">
        <v>2.722</v>
      </c>
      <c r="P5715" s="51">
        <v>10.398999999999999</v>
      </c>
      <c r="Q5715" s="51">
        <v>3.8780000000000001</v>
      </c>
      <c r="R5715" s="51">
        <v>-17.015999999999998</v>
      </c>
      <c r="S5715" s="51">
        <v>-15.778</v>
      </c>
      <c r="T5715" s="51">
        <v>-11.307</v>
      </c>
      <c r="U5715" s="51">
        <v>2019</v>
      </c>
    </row>
    <row r="5716" spans="1:21" ht="15.5">
      <c r="A5716" s="51">
        <v>694</v>
      </c>
      <c r="B5716" s="51" t="s">
        <v>1454</v>
      </c>
      <c r="C5716" s="51" t="s">
        <v>478</v>
      </c>
      <c r="D5716" s="51" t="str">
        <f t="shared" si="89"/>
        <v>BCA_NGDPDNigeria</v>
      </c>
      <c r="E5716" s="51" t="s">
        <v>277</v>
      </c>
      <c r="F5716" s="51" t="s">
        <v>475</v>
      </c>
      <c r="G5716" s="51" t="s">
        <v>476</v>
      </c>
      <c r="H5716" s="51" t="s">
        <v>392</v>
      </c>
      <c r="I5716" s="51"/>
      <c r="J5716" s="51" t="s">
        <v>479</v>
      </c>
      <c r="K5716" s="51">
        <v>3.7690000000000001</v>
      </c>
      <c r="L5716" s="51">
        <v>3.6989999999999998</v>
      </c>
      <c r="M5716" s="51">
        <v>0.159</v>
      </c>
      <c r="N5716" s="51">
        <v>-3.1349999999999998</v>
      </c>
      <c r="O5716" s="51">
        <v>0.67300000000000004</v>
      </c>
      <c r="P5716" s="51">
        <v>2.7679999999999998</v>
      </c>
      <c r="Q5716" s="51">
        <v>0.91900000000000004</v>
      </c>
      <c r="R5716" s="51">
        <v>-3.7970000000000002</v>
      </c>
      <c r="S5716" s="51">
        <v>-3.6739999999999999</v>
      </c>
      <c r="T5716" s="51">
        <v>-2.2000000000000002</v>
      </c>
      <c r="U5716" s="51">
        <v>2019</v>
      </c>
    </row>
    <row r="5717" spans="1:21" ht="15.5">
      <c r="A5717" s="51">
        <v>962</v>
      </c>
      <c r="B5717" s="51" t="s">
        <v>1462</v>
      </c>
      <c r="C5717" s="51" t="s">
        <v>338</v>
      </c>
      <c r="D5717" s="51" t="str">
        <f t="shared" si="89"/>
        <v>NGDP_RNorth Macedonia</v>
      </c>
      <c r="E5717" s="51" t="s">
        <v>1463</v>
      </c>
      <c r="F5717" s="51" t="s">
        <v>340</v>
      </c>
      <c r="G5717" s="51" t="s">
        <v>341</v>
      </c>
      <c r="H5717" s="51" t="s">
        <v>342</v>
      </c>
      <c r="I5717" s="51" t="s">
        <v>343</v>
      </c>
      <c r="J5717" s="51" t="s">
        <v>1464</v>
      </c>
      <c r="K5717" s="51">
        <v>382.08600000000001</v>
      </c>
      <c r="L5717" s="51">
        <v>393.26299999999998</v>
      </c>
      <c r="M5717" s="51">
        <v>407.53500000000003</v>
      </c>
      <c r="N5717" s="51">
        <v>423.24900000000002</v>
      </c>
      <c r="O5717" s="51">
        <v>435.30399999999997</v>
      </c>
      <c r="P5717" s="51">
        <v>440.01299999999998</v>
      </c>
      <c r="Q5717" s="51">
        <v>452.68799999999999</v>
      </c>
      <c r="R5717" s="51">
        <v>467.05700000000002</v>
      </c>
      <c r="S5717" s="51">
        <v>445.89</v>
      </c>
      <c r="T5717" s="51">
        <v>462.834</v>
      </c>
      <c r="U5717" s="51">
        <v>2020</v>
      </c>
    </row>
    <row r="5718" spans="1:21" ht="15.5">
      <c r="A5718" s="51">
        <v>962</v>
      </c>
      <c r="B5718" s="51" t="s">
        <v>1462</v>
      </c>
      <c r="C5718" s="51" t="s">
        <v>345</v>
      </c>
      <c r="D5718" s="51" t="str">
        <f t="shared" si="89"/>
        <v>NGDP_RPCHNorth Macedonia</v>
      </c>
      <c r="E5718" s="51" t="s">
        <v>1463</v>
      </c>
      <c r="F5718" s="51" t="s">
        <v>340</v>
      </c>
      <c r="G5718" s="51" t="s">
        <v>346</v>
      </c>
      <c r="H5718" s="51" t="s">
        <v>347</v>
      </c>
      <c r="I5718" s="51"/>
      <c r="J5718" s="51" t="s">
        <v>348</v>
      </c>
      <c r="K5718" s="51">
        <v>-0.45600000000000002</v>
      </c>
      <c r="L5718" s="51">
        <v>2.9249999999999998</v>
      </c>
      <c r="M5718" s="51">
        <v>3.629</v>
      </c>
      <c r="N5718" s="51">
        <v>3.8559999999999999</v>
      </c>
      <c r="O5718" s="51">
        <v>2.8479999999999999</v>
      </c>
      <c r="P5718" s="51">
        <v>1.0820000000000001</v>
      </c>
      <c r="Q5718" s="51">
        <v>2.8809999999999998</v>
      </c>
      <c r="R5718" s="51">
        <v>3.1739999999999999</v>
      </c>
      <c r="S5718" s="51">
        <v>-4.532</v>
      </c>
      <c r="T5718" s="51">
        <v>3.8</v>
      </c>
      <c r="U5718" s="51">
        <v>2020</v>
      </c>
    </row>
    <row r="5719" spans="1:21" ht="15.5">
      <c r="A5719" s="51">
        <v>962</v>
      </c>
      <c r="B5719" s="51" t="s">
        <v>1462</v>
      </c>
      <c r="C5719" s="51" t="s">
        <v>349</v>
      </c>
      <c r="D5719" s="51" t="str">
        <f t="shared" si="89"/>
        <v>NGDPNorth Macedonia</v>
      </c>
      <c r="E5719" s="51" t="s">
        <v>1463</v>
      </c>
      <c r="F5719" s="51" t="s">
        <v>155</v>
      </c>
      <c r="G5719" s="51" t="s">
        <v>350</v>
      </c>
      <c r="H5719" s="51" t="s">
        <v>342</v>
      </c>
      <c r="I5719" s="51" t="s">
        <v>343</v>
      </c>
      <c r="J5719" s="51" t="s">
        <v>1464</v>
      </c>
      <c r="K5719" s="51">
        <v>466.70299999999997</v>
      </c>
      <c r="L5719" s="51">
        <v>501.89100000000002</v>
      </c>
      <c r="M5719" s="51">
        <v>527.63099999999997</v>
      </c>
      <c r="N5719" s="51">
        <v>558.95399999999995</v>
      </c>
      <c r="O5719" s="51">
        <v>594.79399999999998</v>
      </c>
      <c r="P5719" s="51">
        <v>618.10599999999999</v>
      </c>
      <c r="Q5719" s="51">
        <v>660.87699999999995</v>
      </c>
      <c r="R5719" s="51">
        <v>689.42499999999995</v>
      </c>
      <c r="S5719" s="51">
        <v>664.00900000000001</v>
      </c>
      <c r="T5719" s="51">
        <v>699.58</v>
      </c>
      <c r="U5719" s="51">
        <v>2020</v>
      </c>
    </row>
    <row r="5720" spans="1:21" ht="15.5">
      <c r="A5720" s="51">
        <v>962</v>
      </c>
      <c r="B5720" s="51" t="s">
        <v>1462</v>
      </c>
      <c r="C5720" s="51" t="s">
        <v>157</v>
      </c>
      <c r="D5720" s="51" t="str">
        <f t="shared" si="89"/>
        <v>NGDPDNorth Macedonia</v>
      </c>
      <c r="E5720" s="51" t="s">
        <v>1463</v>
      </c>
      <c r="F5720" s="51" t="s">
        <v>155</v>
      </c>
      <c r="G5720" s="51" t="s">
        <v>351</v>
      </c>
      <c r="H5720" s="51" t="s">
        <v>352</v>
      </c>
      <c r="I5720" s="51" t="s">
        <v>343</v>
      </c>
      <c r="J5720" s="51" t="s">
        <v>353</v>
      </c>
      <c r="K5720" s="51">
        <v>9.7509999999999994</v>
      </c>
      <c r="L5720" s="51">
        <v>10.824</v>
      </c>
      <c r="M5720" s="51">
        <v>11.378</v>
      </c>
      <c r="N5720" s="51">
        <v>10.067</v>
      </c>
      <c r="O5720" s="51">
        <v>10.686</v>
      </c>
      <c r="P5720" s="51">
        <v>11.336</v>
      </c>
      <c r="Q5720" s="51">
        <v>12.694000000000001</v>
      </c>
      <c r="R5720" s="51">
        <v>12.55</v>
      </c>
      <c r="S5720" s="51">
        <v>12.288</v>
      </c>
      <c r="T5720" s="51">
        <v>13.821</v>
      </c>
      <c r="U5720" s="51">
        <v>2020</v>
      </c>
    </row>
    <row r="5721" spans="1:21" ht="15.5">
      <c r="A5721" s="51">
        <v>962</v>
      </c>
      <c r="B5721" s="51" t="s">
        <v>1462</v>
      </c>
      <c r="C5721" s="51" t="s">
        <v>354</v>
      </c>
      <c r="D5721" s="51" t="str">
        <f t="shared" si="89"/>
        <v>PPPGDPNorth Macedonia</v>
      </c>
      <c r="E5721" s="51" t="s">
        <v>1463</v>
      </c>
      <c r="F5721" s="51" t="s">
        <v>155</v>
      </c>
      <c r="G5721" s="51" t="s">
        <v>355</v>
      </c>
      <c r="H5721" s="51" t="s">
        <v>356</v>
      </c>
      <c r="I5721" s="51" t="s">
        <v>343</v>
      </c>
      <c r="J5721" s="51" t="s">
        <v>353</v>
      </c>
      <c r="K5721" s="51">
        <v>24.559000000000001</v>
      </c>
      <c r="L5721" s="51">
        <v>26.27</v>
      </c>
      <c r="M5721" s="51">
        <v>27.776</v>
      </c>
      <c r="N5721" s="51">
        <v>28.76</v>
      </c>
      <c r="O5721" s="51">
        <v>31.37</v>
      </c>
      <c r="P5721" s="51">
        <v>32.457999999999998</v>
      </c>
      <c r="Q5721" s="51">
        <v>34.195</v>
      </c>
      <c r="R5721" s="51">
        <v>35.909999999999997</v>
      </c>
      <c r="S5721" s="51">
        <v>34.698</v>
      </c>
      <c r="T5721" s="51">
        <v>36.673000000000002</v>
      </c>
      <c r="U5721" s="51">
        <v>2020</v>
      </c>
    </row>
    <row r="5722" spans="1:21" ht="15.5">
      <c r="A5722" s="51">
        <v>962</v>
      </c>
      <c r="B5722" s="51" t="s">
        <v>1462</v>
      </c>
      <c r="C5722" s="51" t="s">
        <v>357</v>
      </c>
      <c r="D5722" s="51" t="str">
        <f t="shared" si="89"/>
        <v>NGDP_DNorth Macedonia</v>
      </c>
      <c r="E5722" s="51" t="s">
        <v>1463</v>
      </c>
      <c r="F5722" s="51" t="s">
        <v>358</v>
      </c>
      <c r="G5722" s="51" t="s">
        <v>359</v>
      </c>
      <c r="H5722" s="51" t="s">
        <v>360</v>
      </c>
      <c r="I5722" s="51"/>
      <c r="J5722" s="51" t="s">
        <v>361</v>
      </c>
      <c r="K5722" s="51">
        <v>122.146</v>
      </c>
      <c r="L5722" s="51">
        <v>127.622</v>
      </c>
      <c r="M5722" s="51">
        <v>129.46899999999999</v>
      </c>
      <c r="N5722" s="51">
        <v>132.06299999999999</v>
      </c>
      <c r="O5722" s="51">
        <v>136.63900000000001</v>
      </c>
      <c r="P5722" s="51">
        <v>140.47399999999999</v>
      </c>
      <c r="Q5722" s="51">
        <v>145.99</v>
      </c>
      <c r="R5722" s="51">
        <v>147.61000000000001</v>
      </c>
      <c r="S5722" s="51">
        <v>148.91800000000001</v>
      </c>
      <c r="T5722" s="51">
        <v>151.15100000000001</v>
      </c>
      <c r="U5722" s="51">
        <v>2020</v>
      </c>
    </row>
    <row r="5723" spans="1:21" ht="15.5">
      <c r="A5723" s="51">
        <v>962</v>
      </c>
      <c r="B5723" s="51" t="s">
        <v>1462</v>
      </c>
      <c r="C5723" s="51" t="s">
        <v>362</v>
      </c>
      <c r="D5723" s="51" t="str">
        <f t="shared" si="89"/>
        <v>NGDPRPCNorth Macedonia</v>
      </c>
      <c r="E5723" s="51" t="s">
        <v>1463</v>
      </c>
      <c r="F5723" s="51" t="s">
        <v>363</v>
      </c>
      <c r="G5723" s="51" t="s">
        <v>364</v>
      </c>
      <c r="H5723" s="51" t="s">
        <v>342</v>
      </c>
      <c r="I5723" s="51" t="s">
        <v>333</v>
      </c>
      <c r="J5723" s="51" t="s">
        <v>365</v>
      </c>
      <c r="K5723" s="51">
        <v>185272.32000000001</v>
      </c>
      <c r="L5723" s="51">
        <v>190371.24</v>
      </c>
      <c r="M5723" s="51">
        <v>196955.59</v>
      </c>
      <c r="N5723" s="51">
        <v>204341.96</v>
      </c>
      <c r="O5723" s="51">
        <v>209916.37</v>
      </c>
      <c r="P5723" s="51">
        <v>212023.7</v>
      </c>
      <c r="Q5723" s="51">
        <v>217938.97</v>
      </c>
      <c r="R5723" s="51">
        <v>224951.66</v>
      </c>
      <c r="S5723" s="51">
        <v>214756.86</v>
      </c>
      <c r="T5723" s="51">
        <v>222917.62</v>
      </c>
      <c r="U5723" s="51">
        <v>2019</v>
      </c>
    </row>
    <row r="5724" spans="1:21" ht="15.5">
      <c r="A5724" s="51">
        <v>962</v>
      </c>
      <c r="B5724" s="51" t="s">
        <v>1462</v>
      </c>
      <c r="C5724" s="51" t="s">
        <v>366</v>
      </c>
      <c r="D5724" s="51" t="str">
        <f t="shared" si="89"/>
        <v>NGDPRPPPPCNorth Macedonia</v>
      </c>
      <c r="E5724" s="51" t="s">
        <v>1463</v>
      </c>
      <c r="F5724" s="51" t="s">
        <v>363</v>
      </c>
      <c r="G5724" s="51" t="s">
        <v>367</v>
      </c>
      <c r="H5724" s="51" t="s">
        <v>368</v>
      </c>
      <c r="I5724" s="51" t="s">
        <v>333</v>
      </c>
      <c r="J5724" s="51" t="s">
        <v>365</v>
      </c>
      <c r="K5724" s="51">
        <v>13666.93</v>
      </c>
      <c r="L5724" s="51">
        <v>14043.06</v>
      </c>
      <c r="M5724" s="51">
        <v>14528.77</v>
      </c>
      <c r="N5724" s="51">
        <v>15073.64</v>
      </c>
      <c r="O5724" s="51">
        <v>15484.84</v>
      </c>
      <c r="P5724" s="51">
        <v>15640.3</v>
      </c>
      <c r="Q5724" s="51">
        <v>16076.65</v>
      </c>
      <c r="R5724" s="51">
        <v>16593.95</v>
      </c>
      <c r="S5724" s="51">
        <v>15841.91</v>
      </c>
      <c r="T5724" s="51">
        <v>16443.900000000001</v>
      </c>
      <c r="U5724" s="51">
        <v>2019</v>
      </c>
    </row>
    <row r="5725" spans="1:21" ht="15.5">
      <c r="A5725" s="51">
        <v>962</v>
      </c>
      <c r="B5725" s="51" t="s">
        <v>1462</v>
      </c>
      <c r="C5725" s="51" t="s">
        <v>369</v>
      </c>
      <c r="D5725" s="51" t="str">
        <f t="shared" si="89"/>
        <v>NGDPPCNorth Macedonia</v>
      </c>
      <c r="E5725" s="51" t="s">
        <v>1463</v>
      </c>
      <c r="F5725" s="51" t="s">
        <v>370</v>
      </c>
      <c r="G5725" s="51" t="s">
        <v>371</v>
      </c>
      <c r="H5725" s="51" t="s">
        <v>342</v>
      </c>
      <c r="I5725" s="51" t="s">
        <v>333</v>
      </c>
      <c r="J5725" s="51" t="s">
        <v>372</v>
      </c>
      <c r="K5725" s="51">
        <v>226302.85</v>
      </c>
      <c r="L5725" s="51">
        <v>242956.01</v>
      </c>
      <c r="M5725" s="51">
        <v>254996.2</v>
      </c>
      <c r="N5725" s="51">
        <v>269859.48</v>
      </c>
      <c r="O5725" s="51">
        <v>286827.13</v>
      </c>
      <c r="P5725" s="51">
        <v>297839.21000000002</v>
      </c>
      <c r="Q5725" s="51">
        <v>318168.03000000003</v>
      </c>
      <c r="R5725" s="51">
        <v>332052.18</v>
      </c>
      <c r="S5725" s="51">
        <v>319810.90999999997</v>
      </c>
      <c r="T5725" s="51">
        <v>336943.18</v>
      </c>
      <c r="U5725" s="51">
        <v>2019</v>
      </c>
    </row>
    <row r="5726" spans="1:21" ht="15.5">
      <c r="A5726" s="51">
        <v>962</v>
      </c>
      <c r="B5726" s="51" t="s">
        <v>1462</v>
      </c>
      <c r="C5726" s="51" t="s">
        <v>373</v>
      </c>
      <c r="D5726" s="51" t="str">
        <f t="shared" si="89"/>
        <v>NGDPDPCNorth Macedonia</v>
      </c>
      <c r="E5726" s="51" t="s">
        <v>1463</v>
      </c>
      <c r="F5726" s="51" t="s">
        <v>370</v>
      </c>
      <c r="G5726" s="51" t="s">
        <v>374</v>
      </c>
      <c r="H5726" s="51" t="s">
        <v>352</v>
      </c>
      <c r="I5726" s="51" t="s">
        <v>333</v>
      </c>
      <c r="J5726" s="51" t="s">
        <v>372</v>
      </c>
      <c r="K5726" s="51">
        <v>4728.37</v>
      </c>
      <c r="L5726" s="51">
        <v>5239.6499999999996</v>
      </c>
      <c r="M5726" s="51">
        <v>5498.61</v>
      </c>
      <c r="N5726" s="51">
        <v>4860.42</v>
      </c>
      <c r="O5726" s="51">
        <v>5152.97</v>
      </c>
      <c r="P5726" s="51">
        <v>5462.38</v>
      </c>
      <c r="Q5726" s="51">
        <v>6111.19</v>
      </c>
      <c r="R5726" s="51">
        <v>6044.44</v>
      </c>
      <c r="S5726" s="51">
        <v>5918.11</v>
      </c>
      <c r="T5726" s="51">
        <v>6656.68</v>
      </c>
      <c r="U5726" s="51">
        <v>2019</v>
      </c>
    </row>
    <row r="5727" spans="1:21" ht="15.5">
      <c r="A5727" s="51">
        <v>962</v>
      </c>
      <c r="B5727" s="51" t="s">
        <v>1462</v>
      </c>
      <c r="C5727" s="51" t="s">
        <v>375</v>
      </c>
      <c r="D5727" s="51" t="str">
        <f t="shared" si="89"/>
        <v>PPPPCNorth Macedonia</v>
      </c>
      <c r="E5727" s="51" t="s">
        <v>1463</v>
      </c>
      <c r="F5727" s="51" t="s">
        <v>370</v>
      </c>
      <c r="G5727" s="51" t="s">
        <v>376</v>
      </c>
      <c r="H5727" s="51" t="s">
        <v>356</v>
      </c>
      <c r="I5727" s="51" t="s">
        <v>333</v>
      </c>
      <c r="J5727" s="51" t="s">
        <v>372</v>
      </c>
      <c r="K5727" s="51">
        <v>11908.5</v>
      </c>
      <c r="L5727" s="51">
        <v>12716.66</v>
      </c>
      <c r="M5727" s="51">
        <v>13423.77</v>
      </c>
      <c r="N5727" s="51">
        <v>13884.95</v>
      </c>
      <c r="O5727" s="51">
        <v>15127.59</v>
      </c>
      <c r="P5727" s="51">
        <v>15640.3</v>
      </c>
      <c r="Q5727" s="51">
        <v>16462.64</v>
      </c>
      <c r="R5727" s="51">
        <v>17295.72</v>
      </c>
      <c r="S5727" s="51">
        <v>16712.04</v>
      </c>
      <c r="T5727" s="51">
        <v>17663.21</v>
      </c>
      <c r="U5727" s="51">
        <v>2019</v>
      </c>
    </row>
    <row r="5728" spans="1:21" ht="15.5">
      <c r="A5728" s="51">
        <v>962</v>
      </c>
      <c r="B5728" s="51" t="s">
        <v>1462</v>
      </c>
      <c r="C5728" s="51" t="s">
        <v>377</v>
      </c>
      <c r="D5728" s="51" t="str">
        <f t="shared" si="89"/>
        <v>NGAP_NPGDPNorth Macedonia</v>
      </c>
      <c r="E5728" s="51" t="s">
        <v>1463</v>
      </c>
      <c r="F5728" s="51" t="s">
        <v>378</v>
      </c>
      <c r="G5728" s="51" t="s">
        <v>379</v>
      </c>
      <c r="H5728" s="51" t="s">
        <v>380</v>
      </c>
      <c r="I5728" s="51"/>
      <c r="J5728" s="51"/>
      <c r="K5728" s="51"/>
      <c r="L5728" s="51"/>
      <c r="M5728" s="51"/>
      <c r="N5728" s="51"/>
      <c r="O5728" s="51"/>
      <c r="P5728" s="51"/>
      <c r="Q5728" s="51"/>
      <c r="R5728" s="51"/>
      <c r="S5728" s="51"/>
      <c r="T5728" s="51"/>
      <c r="U5728" s="51"/>
    </row>
    <row r="5729" spans="1:21" ht="15.5">
      <c r="A5729" s="51">
        <v>962</v>
      </c>
      <c r="B5729" s="51" t="s">
        <v>1462</v>
      </c>
      <c r="C5729" s="51" t="s">
        <v>381</v>
      </c>
      <c r="D5729" s="51" t="str">
        <f t="shared" si="89"/>
        <v>PPPSHNorth Macedonia</v>
      </c>
      <c r="E5729" s="51" t="s">
        <v>1463</v>
      </c>
      <c r="F5729" s="51" t="s">
        <v>382</v>
      </c>
      <c r="G5729" s="51" t="s">
        <v>383</v>
      </c>
      <c r="H5729" s="51" t="s">
        <v>384</v>
      </c>
      <c r="I5729" s="51"/>
      <c r="J5729" s="51" t="s">
        <v>353</v>
      </c>
      <c r="K5729" s="51">
        <v>2.5000000000000001E-2</v>
      </c>
      <c r="L5729" s="51">
        <v>2.5000000000000001E-2</v>
      </c>
      <c r="M5729" s="51">
        <v>2.5000000000000001E-2</v>
      </c>
      <c r="N5729" s="51">
        <v>2.5999999999999999E-2</v>
      </c>
      <c r="O5729" s="51">
        <v>2.7E-2</v>
      </c>
      <c r="P5729" s="51">
        <v>2.7E-2</v>
      </c>
      <c r="Q5729" s="51">
        <v>2.7E-2</v>
      </c>
      <c r="R5729" s="51">
        <v>2.7E-2</v>
      </c>
      <c r="S5729" s="51">
        <v>2.5999999999999999E-2</v>
      </c>
      <c r="T5729" s="51">
        <v>2.5999999999999999E-2</v>
      </c>
      <c r="U5729" s="51">
        <v>2020</v>
      </c>
    </row>
    <row r="5730" spans="1:21" ht="15.5">
      <c r="A5730" s="51">
        <v>962</v>
      </c>
      <c r="B5730" s="51" t="s">
        <v>1462</v>
      </c>
      <c r="C5730" s="51" t="s">
        <v>385</v>
      </c>
      <c r="D5730" s="51" t="str">
        <f t="shared" si="89"/>
        <v>PPPEXNorth Macedonia</v>
      </c>
      <c r="E5730" s="51" t="s">
        <v>1463</v>
      </c>
      <c r="F5730" s="51" t="s">
        <v>386</v>
      </c>
      <c r="G5730" s="51" t="s">
        <v>387</v>
      </c>
      <c r="H5730" s="51" t="s">
        <v>388</v>
      </c>
      <c r="I5730" s="51"/>
      <c r="J5730" s="51" t="s">
        <v>353</v>
      </c>
      <c r="K5730" s="51">
        <v>19.003</v>
      </c>
      <c r="L5730" s="51">
        <v>19.105</v>
      </c>
      <c r="M5730" s="51">
        <v>18.995999999999999</v>
      </c>
      <c r="N5730" s="51">
        <v>19.434999999999999</v>
      </c>
      <c r="O5730" s="51">
        <v>18.960999999999999</v>
      </c>
      <c r="P5730" s="51">
        <v>19.042999999999999</v>
      </c>
      <c r="Q5730" s="51">
        <v>19.327000000000002</v>
      </c>
      <c r="R5730" s="51">
        <v>19.199000000000002</v>
      </c>
      <c r="S5730" s="51">
        <v>19.137</v>
      </c>
      <c r="T5730" s="51">
        <v>19.076000000000001</v>
      </c>
      <c r="U5730" s="51">
        <v>2020</v>
      </c>
    </row>
    <row r="5731" spans="1:21" ht="15.5">
      <c r="A5731" s="51">
        <v>962</v>
      </c>
      <c r="B5731" s="51" t="s">
        <v>1462</v>
      </c>
      <c r="C5731" s="51" t="s">
        <v>389</v>
      </c>
      <c r="D5731" s="51" t="str">
        <f t="shared" si="89"/>
        <v>NID_NGDPNorth Macedonia</v>
      </c>
      <c r="E5731" s="51" t="s">
        <v>1463</v>
      </c>
      <c r="F5731" s="51" t="s">
        <v>390</v>
      </c>
      <c r="G5731" s="51" t="s">
        <v>391</v>
      </c>
      <c r="H5731" s="51" t="s">
        <v>392</v>
      </c>
      <c r="I5731" s="51"/>
      <c r="J5731" s="51"/>
      <c r="K5731" s="51"/>
      <c r="L5731" s="51"/>
      <c r="M5731" s="51"/>
      <c r="N5731" s="51"/>
      <c r="O5731" s="51"/>
      <c r="P5731" s="51"/>
      <c r="Q5731" s="51"/>
      <c r="R5731" s="51"/>
      <c r="S5731" s="51"/>
      <c r="T5731" s="51"/>
      <c r="U5731" s="51"/>
    </row>
    <row r="5732" spans="1:21" ht="15.5">
      <c r="A5732" s="51">
        <v>962</v>
      </c>
      <c r="B5732" s="51" t="s">
        <v>1462</v>
      </c>
      <c r="C5732" s="51" t="s">
        <v>393</v>
      </c>
      <c r="D5732" s="51" t="str">
        <f t="shared" si="89"/>
        <v>NGSD_NGDPNorth Macedonia</v>
      </c>
      <c r="E5732" s="51" t="s">
        <v>1463</v>
      </c>
      <c r="F5732" s="51" t="s">
        <v>394</v>
      </c>
      <c r="G5732" s="51" t="s">
        <v>395</v>
      </c>
      <c r="H5732" s="51" t="s">
        <v>392</v>
      </c>
      <c r="I5732" s="51"/>
      <c r="J5732" s="51" t="s">
        <v>1464</v>
      </c>
      <c r="K5732" s="51">
        <v>25.763000000000002</v>
      </c>
      <c r="L5732" s="51">
        <v>27.161999999999999</v>
      </c>
      <c r="M5732" s="51">
        <v>29.79</v>
      </c>
      <c r="N5732" s="51">
        <v>28.45</v>
      </c>
      <c r="O5732" s="51">
        <v>29.657</v>
      </c>
      <c r="P5732" s="51">
        <v>31.225000000000001</v>
      </c>
      <c r="Q5732" s="51">
        <v>32.262</v>
      </c>
      <c r="R5732" s="51">
        <v>31.22</v>
      </c>
      <c r="S5732" s="51">
        <v>26.164000000000001</v>
      </c>
      <c r="T5732" s="51">
        <v>27.693000000000001</v>
      </c>
      <c r="U5732" s="51">
        <v>2020</v>
      </c>
    </row>
    <row r="5733" spans="1:21" ht="15.5">
      <c r="A5733" s="51">
        <v>962</v>
      </c>
      <c r="B5733" s="51" t="s">
        <v>1462</v>
      </c>
      <c r="C5733" s="51" t="s">
        <v>396</v>
      </c>
      <c r="D5733" s="51" t="str">
        <f t="shared" si="89"/>
        <v>PCPINorth Macedonia</v>
      </c>
      <c r="E5733" s="51" t="s">
        <v>1463</v>
      </c>
      <c r="F5733" s="51" t="s">
        <v>397</v>
      </c>
      <c r="G5733" s="51" t="s">
        <v>398</v>
      </c>
      <c r="H5733" s="51" t="s">
        <v>360</v>
      </c>
      <c r="I5733" s="51"/>
      <c r="J5733" s="51" t="s">
        <v>1465</v>
      </c>
      <c r="K5733" s="51">
        <v>107.35</v>
      </c>
      <c r="L5733" s="51">
        <v>110.34</v>
      </c>
      <c r="M5733" s="51">
        <v>110.029</v>
      </c>
      <c r="N5733" s="51">
        <v>109.699</v>
      </c>
      <c r="O5733" s="51">
        <v>109.437</v>
      </c>
      <c r="P5733" s="51">
        <v>110.916</v>
      </c>
      <c r="Q5733" s="51">
        <v>112.533</v>
      </c>
      <c r="R5733" s="51">
        <v>113.396</v>
      </c>
      <c r="S5733" s="51">
        <v>114.75700000000001</v>
      </c>
      <c r="T5733" s="51">
        <v>117.009</v>
      </c>
      <c r="U5733" s="51">
        <v>2020</v>
      </c>
    </row>
    <row r="5734" spans="1:21" ht="15.5">
      <c r="A5734" s="51">
        <v>962</v>
      </c>
      <c r="B5734" s="51" t="s">
        <v>1462</v>
      </c>
      <c r="C5734" s="51" t="s">
        <v>400</v>
      </c>
      <c r="D5734" s="51" t="str">
        <f t="shared" si="89"/>
        <v>PCPIPCHNorth Macedonia</v>
      </c>
      <c r="E5734" s="51" t="s">
        <v>1463</v>
      </c>
      <c r="F5734" s="51" t="s">
        <v>397</v>
      </c>
      <c r="G5734" s="51" t="s">
        <v>401</v>
      </c>
      <c r="H5734" s="51" t="s">
        <v>347</v>
      </c>
      <c r="I5734" s="51"/>
      <c r="J5734" s="51" t="s">
        <v>402</v>
      </c>
      <c r="K5734" s="51">
        <v>3.3170000000000002</v>
      </c>
      <c r="L5734" s="51">
        <v>2.7850000000000001</v>
      </c>
      <c r="M5734" s="51">
        <v>-0.28199999999999997</v>
      </c>
      <c r="N5734" s="51">
        <v>-0.3</v>
      </c>
      <c r="O5734" s="51">
        <v>-0.23899999999999999</v>
      </c>
      <c r="P5734" s="51">
        <v>1.3520000000000001</v>
      </c>
      <c r="Q5734" s="51">
        <v>1.458</v>
      </c>
      <c r="R5734" s="51">
        <v>0.76600000000000001</v>
      </c>
      <c r="S5734" s="51">
        <v>1.2</v>
      </c>
      <c r="T5734" s="51">
        <v>1.9630000000000001</v>
      </c>
      <c r="U5734" s="51">
        <v>2020</v>
      </c>
    </row>
    <row r="5735" spans="1:21" ht="15.5">
      <c r="A5735" s="51">
        <v>962</v>
      </c>
      <c r="B5735" s="51" t="s">
        <v>1462</v>
      </c>
      <c r="C5735" s="51" t="s">
        <v>403</v>
      </c>
      <c r="D5735" s="51" t="str">
        <f t="shared" si="89"/>
        <v>PCPIENorth Macedonia</v>
      </c>
      <c r="E5735" s="51" t="s">
        <v>1463</v>
      </c>
      <c r="F5735" s="51" t="s">
        <v>404</v>
      </c>
      <c r="G5735" s="51" t="s">
        <v>405</v>
      </c>
      <c r="H5735" s="51" t="s">
        <v>360</v>
      </c>
      <c r="I5735" s="51"/>
      <c r="J5735" s="51" t="s">
        <v>1465</v>
      </c>
      <c r="K5735" s="51">
        <v>109.05</v>
      </c>
      <c r="L5735" s="51">
        <v>110.55</v>
      </c>
      <c r="M5735" s="51">
        <v>109.9</v>
      </c>
      <c r="N5735" s="51">
        <v>109.55</v>
      </c>
      <c r="O5735" s="51">
        <v>109.23</v>
      </c>
      <c r="P5735" s="51">
        <v>111.89</v>
      </c>
      <c r="Q5735" s="51">
        <v>112.83</v>
      </c>
      <c r="R5735" s="51">
        <v>113.32</v>
      </c>
      <c r="S5735" s="51">
        <v>115.87</v>
      </c>
      <c r="T5735" s="51">
        <v>117.748</v>
      </c>
      <c r="U5735" s="51">
        <v>2020</v>
      </c>
    </row>
    <row r="5736" spans="1:21" ht="15.5">
      <c r="A5736" s="51">
        <v>962</v>
      </c>
      <c r="B5736" s="51" t="s">
        <v>1462</v>
      </c>
      <c r="C5736" s="51" t="s">
        <v>406</v>
      </c>
      <c r="D5736" s="51" t="str">
        <f t="shared" si="89"/>
        <v>PCPIEPCHNorth Macedonia</v>
      </c>
      <c r="E5736" s="51" t="s">
        <v>1463</v>
      </c>
      <c r="F5736" s="51" t="s">
        <v>404</v>
      </c>
      <c r="G5736" s="51" t="s">
        <v>407</v>
      </c>
      <c r="H5736" s="51" t="s">
        <v>347</v>
      </c>
      <c r="I5736" s="51"/>
      <c r="J5736" s="51" t="s">
        <v>408</v>
      </c>
      <c r="K5736" s="51">
        <v>4.7549999999999999</v>
      </c>
      <c r="L5736" s="51">
        <v>1.3759999999999999</v>
      </c>
      <c r="M5736" s="51">
        <v>-0.58799999999999997</v>
      </c>
      <c r="N5736" s="51">
        <v>-0.318</v>
      </c>
      <c r="O5736" s="51">
        <v>-0.29199999999999998</v>
      </c>
      <c r="P5736" s="51">
        <v>2.4350000000000001</v>
      </c>
      <c r="Q5736" s="51">
        <v>0.84</v>
      </c>
      <c r="R5736" s="51">
        <v>0.434</v>
      </c>
      <c r="S5736" s="51">
        <v>2.25</v>
      </c>
      <c r="T5736" s="51">
        <v>1.621</v>
      </c>
      <c r="U5736" s="51">
        <v>2020</v>
      </c>
    </row>
    <row r="5737" spans="1:21" ht="15.5">
      <c r="A5737" s="51">
        <v>962</v>
      </c>
      <c r="B5737" s="51" t="s">
        <v>1462</v>
      </c>
      <c r="C5737" s="51" t="s">
        <v>409</v>
      </c>
      <c r="D5737" s="51" t="str">
        <f t="shared" si="89"/>
        <v>FLIBOR6North Macedonia</v>
      </c>
      <c r="E5737" s="51" t="s">
        <v>1463</v>
      </c>
      <c r="F5737" s="51" t="s">
        <v>410</v>
      </c>
      <c r="G5737" s="51"/>
      <c r="H5737" s="51" t="s">
        <v>384</v>
      </c>
      <c r="I5737" s="51"/>
      <c r="J5737" s="51"/>
      <c r="K5737" s="51"/>
      <c r="L5737" s="51"/>
      <c r="M5737" s="51"/>
      <c r="N5737" s="51"/>
      <c r="O5737" s="51"/>
      <c r="P5737" s="51"/>
      <c r="Q5737" s="51"/>
      <c r="R5737" s="51"/>
      <c r="S5737" s="51"/>
      <c r="T5737" s="51"/>
      <c r="U5737" s="51"/>
    </row>
    <row r="5738" spans="1:21" ht="15.5">
      <c r="A5738" s="51">
        <v>962</v>
      </c>
      <c r="B5738" s="51" t="s">
        <v>1462</v>
      </c>
      <c r="C5738" s="51" t="s">
        <v>411</v>
      </c>
      <c r="D5738" s="51" t="str">
        <f t="shared" si="89"/>
        <v>TM_RPCHNorth Macedonia</v>
      </c>
      <c r="E5738" s="51" t="s">
        <v>1463</v>
      </c>
      <c r="F5738" s="51" t="s">
        <v>412</v>
      </c>
      <c r="G5738" s="51" t="s">
        <v>413</v>
      </c>
      <c r="H5738" s="51" t="s">
        <v>347</v>
      </c>
      <c r="I5738" s="51"/>
      <c r="J5738" s="51" t="s">
        <v>1466</v>
      </c>
      <c r="K5738" s="51">
        <v>8.24</v>
      </c>
      <c r="L5738" s="51">
        <v>2.1680000000000001</v>
      </c>
      <c r="M5738" s="51">
        <v>14.147</v>
      </c>
      <c r="N5738" s="51">
        <v>9.9450000000000003</v>
      </c>
      <c r="O5738" s="51">
        <v>11.125999999999999</v>
      </c>
      <c r="P5738" s="51">
        <v>5.2380000000000004</v>
      </c>
      <c r="Q5738" s="51">
        <v>10.733000000000001</v>
      </c>
      <c r="R5738" s="51">
        <v>8.8520000000000003</v>
      </c>
      <c r="S5738" s="51">
        <v>-10.489000000000001</v>
      </c>
      <c r="T5738" s="51">
        <v>6.3109999999999999</v>
      </c>
      <c r="U5738" s="51">
        <v>2020</v>
      </c>
    </row>
    <row r="5739" spans="1:21" ht="15.5">
      <c r="A5739" s="51">
        <v>962</v>
      </c>
      <c r="B5739" s="51" t="s">
        <v>1462</v>
      </c>
      <c r="C5739" s="51" t="s">
        <v>415</v>
      </c>
      <c r="D5739" s="51" t="str">
        <f t="shared" si="89"/>
        <v>TMG_RPCHNorth Macedonia</v>
      </c>
      <c r="E5739" s="51" t="s">
        <v>1463</v>
      </c>
      <c r="F5739" s="51" t="s">
        <v>416</v>
      </c>
      <c r="G5739" s="51" t="s">
        <v>417</v>
      </c>
      <c r="H5739" s="51" t="s">
        <v>347</v>
      </c>
      <c r="I5739" s="51"/>
      <c r="J5739" s="51" t="s">
        <v>1466</v>
      </c>
      <c r="K5739" s="51">
        <v>6.343</v>
      </c>
      <c r="L5739" s="51">
        <v>1.4350000000000001</v>
      </c>
      <c r="M5739" s="51">
        <v>12.259</v>
      </c>
      <c r="N5739" s="51">
        <v>8.4749999999999996</v>
      </c>
      <c r="O5739" s="51">
        <v>13.117000000000001</v>
      </c>
      <c r="P5739" s="51">
        <v>5.4829999999999997</v>
      </c>
      <c r="Q5739" s="51">
        <v>7.3390000000000004</v>
      </c>
      <c r="R5739" s="51">
        <v>14.862</v>
      </c>
      <c r="S5739" s="51">
        <v>-11.295</v>
      </c>
      <c r="T5739" s="51">
        <v>1</v>
      </c>
      <c r="U5739" s="51">
        <v>2020</v>
      </c>
    </row>
    <row r="5740" spans="1:21" ht="15.5">
      <c r="A5740" s="51">
        <v>962</v>
      </c>
      <c r="B5740" s="51" t="s">
        <v>1462</v>
      </c>
      <c r="C5740" s="51" t="s">
        <v>418</v>
      </c>
      <c r="D5740" s="51" t="str">
        <f t="shared" si="89"/>
        <v>TX_RPCHNorth Macedonia</v>
      </c>
      <c r="E5740" s="51" t="s">
        <v>1463</v>
      </c>
      <c r="F5740" s="51" t="s">
        <v>419</v>
      </c>
      <c r="G5740" s="51" t="s">
        <v>420</v>
      </c>
      <c r="H5740" s="51" t="s">
        <v>347</v>
      </c>
      <c r="I5740" s="51"/>
      <c r="J5740" s="51" t="s">
        <v>1466</v>
      </c>
      <c r="K5740" s="51">
        <v>1.952</v>
      </c>
      <c r="L5740" s="51">
        <v>6.0940000000000003</v>
      </c>
      <c r="M5740" s="51">
        <v>16.478999999999999</v>
      </c>
      <c r="N5740" s="51">
        <v>8.4760000000000009</v>
      </c>
      <c r="O5740" s="51">
        <v>9.0809999999999995</v>
      </c>
      <c r="P5740" s="51">
        <v>8.3469999999999995</v>
      </c>
      <c r="Q5740" s="51">
        <v>12.805</v>
      </c>
      <c r="R5740" s="51">
        <v>7.2089999999999996</v>
      </c>
      <c r="S5740" s="51">
        <v>-10.851000000000001</v>
      </c>
      <c r="T5740" s="51">
        <v>8.6059999999999999</v>
      </c>
      <c r="U5740" s="51">
        <v>2020</v>
      </c>
    </row>
    <row r="5741" spans="1:21" ht="15.5">
      <c r="A5741" s="51">
        <v>962</v>
      </c>
      <c r="B5741" s="51" t="s">
        <v>1462</v>
      </c>
      <c r="C5741" s="51" t="s">
        <v>421</v>
      </c>
      <c r="D5741" s="51" t="str">
        <f t="shared" si="89"/>
        <v>TXG_RPCHNorth Macedonia</v>
      </c>
      <c r="E5741" s="51" t="s">
        <v>1463</v>
      </c>
      <c r="F5741" s="51" t="s">
        <v>422</v>
      </c>
      <c r="G5741" s="51" t="s">
        <v>423</v>
      </c>
      <c r="H5741" s="51" t="s">
        <v>347</v>
      </c>
      <c r="I5741" s="51"/>
      <c r="J5741" s="51" t="s">
        <v>1466</v>
      </c>
      <c r="K5741" s="51">
        <v>1.32</v>
      </c>
      <c r="L5741" s="51">
        <v>5.9930000000000003</v>
      </c>
      <c r="M5741" s="51">
        <v>18.097999999999999</v>
      </c>
      <c r="N5741" s="51">
        <v>9.5790000000000006</v>
      </c>
      <c r="O5741" s="51">
        <v>14.423999999999999</v>
      </c>
      <c r="P5741" s="51">
        <v>10.984</v>
      </c>
      <c r="Q5741" s="51">
        <v>13.914999999999999</v>
      </c>
      <c r="R5741" s="51">
        <v>13.654</v>
      </c>
      <c r="S5741" s="51">
        <v>-11.670999999999999</v>
      </c>
      <c r="T5741" s="51">
        <v>2.3639999999999999</v>
      </c>
      <c r="U5741" s="51">
        <v>2020</v>
      </c>
    </row>
    <row r="5742" spans="1:21" ht="15.5">
      <c r="A5742" s="51">
        <v>962</v>
      </c>
      <c r="B5742" s="51" t="s">
        <v>1462</v>
      </c>
      <c r="C5742" s="51" t="s">
        <v>424</v>
      </c>
      <c r="D5742" s="51" t="str">
        <f t="shared" si="89"/>
        <v>LURNorth Macedonia</v>
      </c>
      <c r="E5742" s="51" t="s">
        <v>1463</v>
      </c>
      <c r="F5742" s="51" t="s">
        <v>425</v>
      </c>
      <c r="G5742" s="51" t="s">
        <v>426</v>
      </c>
      <c r="H5742" s="51" t="s">
        <v>427</v>
      </c>
      <c r="I5742" s="51"/>
      <c r="J5742" s="51" t="s">
        <v>1467</v>
      </c>
      <c r="K5742" s="51">
        <v>31</v>
      </c>
      <c r="L5742" s="51">
        <v>29</v>
      </c>
      <c r="M5742" s="51">
        <v>28.024999999999999</v>
      </c>
      <c r="N5742" s="51">
        <v>26.05</v>
      </c>
      <c r="O5742" s="51">
        <v>23.75</v>
      </c>
      <c r="P5742" s="51">
        <v>22.375</v>
      </c>
      <c r="Q5742" s="51">
        <v>20.725000000000001</v>
      </c>
      <c r="R5742" s="51">
        <v>17.25</v>
      </c>
      <c r="S5742" s="51">
        <v>16.375</v>
      </c>
      <c r="T5742" s="51">
        <v>16.341000000000001</v>
      </c>
      <c r="U5742" s="51">
        <v>2020</v>
      </c>
    </row>
    <row r="5743" spans="1:21" ht="15.5">
      <c r="A5743" s="51">
        <v>962</v>
      </c>
      <c r="B5743" s="51" t="s">
        <v>1462</v>
      </c>
      <c r="C5743" s="51" t="s">
        <v>428</v>
      </c>
      <c r="D5743" s="51" t="str">
        <f t="shared" si="89"/>
        <v>LENorth Macedonia</v>
      </c>
      <c r="E5743" s="51" t="s">
        <v>1463</v>
      </c>
      <c r="F5743" s="51" t="s">
        <v>429</v>
      </c>
      <c r="G5743" s="51" t="s">
        <v>430</v>
      </c>
      <c r="H5743" s="51" t="s">
        <v>431</v>
      </c>
      <c r="I5743" s="51" t="s">
        <v>432</v>
      </c>
      <c r="J5743" s="51"/>
      <c r="K5743" s="51"/>
      <c r="L5743" s="51"/>
      <c r="M5743" s="51"/>
      <c r="N5743" s="51"/>
      <c r="O5743" s="51"/>
      <c r="P5743" s="51"/>
      <c r="Q5743" s="51"/>
      <c r="R5743" s="51"/>
      <c r="S5743" s="51"/>
      <c r="T5743" s="51"/>
      <c r="U5743" s="51"/>
    </row>
    <row r="5744" spans="1:21" ht="15.5">
      <c r="A5744" s="51">
        <v>962</v>
      </c>
      <c r="B5744" s="51" t="s">
        <v>1462</v>
      </c>
      <c r="C5744" s="51" t="s">
        <v>433</v>
      </c>
      <c r="D5744" s="51" t="str">
        <f t="shared" si="89"/>
        <v>LPNorth Macedonia</v>
      </c>
      <c r="E5744" s="51" t="s">
        <v>1463</v>
      </c>
      <c r="F5744" s="51" t="s">
        <v>434</v>
      </c>
      <c r="G5744" s="51" t="s">
        <v>435</v>
      </c>
      <c r="H5744" s="51" t="s">
        <v>431</v>
      </c>
      <c r="I5744" s="51" t="s">
        <v>432</v>
      </c>
      <c r="J5744" s="51" t="s">
        <v>1468</v>
      </c>
      <c r="K5744" s="51">
        <v>2.0619999999999998</v>
      </c>
      <c r="L5744" s="51">
        <v>2.0659999999999998</v>
      </c>
      <c r="M5744" s="51">
        <v>2.069</v>
      </c>
      <c r="N5744" s="51">
        <v>2.0710000000000002</v>
      </c>
      <c r="O5744" s="51">
        <v>2.0739999999999998</v>
      </c>
      <c r="P5744" s="51">
        <v>2.0750000000000002</v>
      </c>
      <c r="Q5744" s="51">
        <v>2.077</v>
      </c>
      <c r="R5744" s="51">
        <v>2.0760000000000001</v>
      </c>
      <c r="S5744" s="51">
        <v>2.0760000000000001</v>
      </c>
      <c r="T5744" s="51">
        <v>2.0760000000000001</v>
      </c>
      <c r="U5744" s="51">
        <v>2019</v>
      </c>
    </row>
    <row r="5745" spans="1:21" ht="15.5">
      <c r="A5745" s="51">
        <v>962</v>
      </c>
      <c r="B5745" s="51" t="s">
        <v>1462</v>
      </c>
      <c r="C5745" s="51" t="s">
        <v>437</v>
      </c>
      <c r="D5745" s="51" t="str">
        <f t="shared" si="89"/>
        <v>GGRNorth Macedonia</v>
      </c>
      <c r="E5745" s="51" t="s">
        <v>1463</v>
      </c>
      <c r="F5745" s="51" t="s">
        <v>438</v>
      </c>
      <c r="G5745" s="51" t="s">
        <v>439</v>
      </c>
      <c r="H5745" s="51" t="s">
        <v>342</v>
      </c>
      <c r="I5745" s="51" t="s">
        <v>343</v>
      </c>
      <c r="J5745" s="51" t="s">
        <v>1469</v>
      </c>
      <c r="K5745" s="51">
        <v>137.44399999999999</v>
      </c>
      <c r="L5745" s="51">
        <v>139.71100000000001</v>
      </c>
      <c r="M5745" s="51">
        <v>145.20099999999999</v>
      </c>
      <c r="N5745" s="51">
        <v>160.68299999999999</v>
      </c>
      <c r="O5745" s="51">
        <v>168.95400000000001</v>
      </c>
      <c r="P5745" s="51">
        <v>179.435</v>
      </c>
      <c r="Q5745" s="51">
        <v>188.42400000000001</v>
      </c>
      <c r="R5745" s="51">
        <v>203.911</v>
      </c>
      <c r="S5745" s="51">
        <v>189.77</v>
      </c>
      <c r="T5745" s="51">
        <v>203.89</v>
      </c>
      <c r="U5745" s="51">
        <v>2020</v>
      </c>
    </row>
    <row r="5746" spans="1:21" ht="15.5">
      <c r="A5746" s="51">
        <v>962</v>
      </c>
      <c r="B5746" s="51" t="s">
        <v>1462</v>
      </c>
      <c r="C5746" s="51" t="s">
        <v>441</v>
      </c>
      <c r="D5746" s="51" t="str">
        <f t="shared" si="89"/>
        <v>GGR_NGDPNorth Macedonia</v>
      </c>
      <c r="E5746" s="51" t="s">
        <v>1463</v>
      </c>
      <c r="F5746" s="51" t="s">
        <v>438</v>
      </c>
      <c r="G5746" s="51" t="s">
        <v>439</v>
      </c>
      <c r="H5746" s="51" t="s">
        <v>392</v>
      </c>
      <c r="I5746" s="51"/>
      <c r="J5746" s="51" t="s">
        <v>442</v>
      </c>
      <c r="K5746" s="51">
        <v>29.45</v>
      </c>
      <c r="L5746" s="51">
        <v>27.837</v>
      </c>
      <c r="M5746" s="51">
        <v>27.518999999999998</v>
      </c>
      <c r="N5746" s="51">
        <v>28.747</v>
      </c>
      <c r="O5746" s="51">
        <v>28.405000000000001</v>
      </c>
      <c r="P5746" s="51">
        <v>29.03</v>
      </c>
      <c r="Q5746" s="51">
        <v>28.510999999999999</v>
      </c>
      <c r="R5746" s="51">
        <v>29.577000000000002</v>
      </c>
      <c r="S5746" s="51">
        <v>28.579000000000001</v>
      </c>
      <c r="T5746" s="51">
        <v>29.145</v>
      </c>
      <c r="U5746" s="51">
        <v>2020</v>
      </c>
    </row>
    <row r="5747" spans="1:21" ht="15.5">
      <c r="A5747" s="51">
        <v>962</v>
      </c>
      <c r="B5747" s="51" t="s">
        <v>1462</v>
      </c>
      <c r="C5747" s="51" t="s">
        <v>443</v>
      </c>
      <c r="D5747" s="51" t="str">
        <f t="shared" si="89"/>
        <v>GGXNorth Macedonia</v>
      </c>
      <c r="E5747" s="51" t="s">
        <v>1463</v>
      </c>
      <c r="F5747" s="51" t="s">
        <v>444</v>
      </c>
      <c r="G5747" s="51" t="s">
        <v>445</v>
      </c>
      <c r="H5747" s="51" t="s">
        <v>342</v>
      </c>
      <c r="I5747" s="51" t="s">
        <v>343</v>
      </c>
      <c r="J5747" s="51" t="s">
        <v>1469</v>
      </c>
      <c r="K5747" s="51">
        <v>155.21100000000001</v>
      </c>
      <c r="L5747" s="51">
        <v>158.964</v>
      </c>
      <c r="M5747" s="51">
        <v>167.33500000000001</v>
      </c>
      <c r="N5747" s="51">
        <v>180.108</v>
      </c>
      <c r="O5747" s="51">
        <v>185.024</v>
      </c>
      <c r="P5747" s="51">
        <v>196.33099999999999</v>
      </c>
      <c r="Q5747" s="51">
        <v>200.024</v>
      </c>
      <c r="R5747" s="51">
        <v>217.542</v>
      </c>
      <c r="S5747" s="51">
        <v>243.636</v>
      </c>
      <c r="T5747" s="51">
        <v>243.375</v>
      </c>
      <c r="U5747" s="51">
        <v>2020</v>
      </c>
    </row>
    <row r="5748" spans="1:21" ht="15.5">
      <c r="A5748" s="51">
        <v>962</v>
      </c>
      <c r="B5748" s="51" t="s">
        <v>1462</v>
      </c>
      <c r="C5748" s="51" t="s">
        <v>446</v>
      </c>
      <c r="D5748" s="51" t="str">
        <f t="shared" si="89"/>
        <v>GGX_NGDPNorth Macedonia</v>
      </c>
      <c r="E5748" s="51" t="s">
        <v>1463</v>
      </c>
      <c r="F5748" s="51" t="s">
        <v>444</v>
      </c>
      <c r="G5748" s="51" t="s">
        <v>445</v>
      </c>
      <c r="H5748" s="51" t="s">
        <v>392</v>
      </c>
      <c r="I5748" s="51"/>
      <c r="J5748" s="51" t="s">
        <v>447</v>
      </c>
      <c r="K5748" s="51">
        <v>33.256999999999998</v>
      </c>
      <c r="L5748" s="51">
        <v>31.672999999999998</v>
      </c>
      <c r="M5748" s="51">
        <v>31.713999999999999</v>
      </c>
      <c r="N5748" s="51">
        <v>32.222000000000001</v>
      </c>
      <c r="O5748" s="51">
        <v>31.106999999999999</v>
      </c>
      <c r="P5748" s="51">
        <v>31.763000000000002</v>
      </c>
      <c r="Q5748" s="51">
        <v>30.265999999999998</v>
      </c>
      <c r="R5748" s="51">
        <v>31.553999999999998</v>
      </c>
      <c r="S5748" s="51">
        <v>36.692</v>
      </c>
      <c r="T5748" s="51">
        <v>34.789000000000001</v>
      </c>
      <c r="U5748" s="51">
        <v>2020</v>
      </c>
    </row>
    <row r="5749" spans="1:21" ht="15.5">
      <c r="A5749" s="51">
        <v>962</v>
      </c>
      <c r="B5749" s="51" t="s">
        <v>1462</v>
      </c>
      <c r="C5749" s="51" t="s">
        <v>448</v>
      </c>
      <c r="D5749" s="51" t="str">
        <f t="shared" si="89"/>
        <v>GGXCNLNorth Macedonia</v>
      </c>
      <c r="E5749" s="51" t="s">
        <v>1463</v>
      </c>
      <c r="F5749" s="51" t="s">
        <v>449</v>
      </c>
      <c r="G5749" s="51" t="s">
        <v>450</v>
      </c>
      <c r="H5749" s="51" t="s">
        <v>342</v>
      </c>
      <c r="I5749" s="51" t="s">
        <v>343</v>
      </c>
      <c r="J5749" s="51" t="s">
        <v>1469</v>
      </c>
      <c r="K5749" s="51">
        <v>-17.766999999999999</v>
      </c>
      <c r="L5749" s="51">
        <v>-19.253</v>
      </c>
      <c r="M5749" s="51">
        <v>-22.134</v>
      </c>
      <c r="N5749" s="51">
        <v>-19.425000000000001</v>
      </c>
      <c r="O5749" s="51">
        <v>-16.07</v>
      </c>
      <c r="P5749" s="51">
        <v>-16.896000000000001</v>
      </c>
      <c r="Q5749" s="51">
        <v>-11.6</v>
      </c>
      <c r="R5749" s="51">
        <v>-13.631</v>
      </c>
      <c r="S5749" s="51">
        <v>-53.866</v>
      </c>
      <c r="T5749" s="51">
        <v>-39.484999999999999</v>
      </c>
      <c r="U5749" s="51">
        <v>2020</v>
      </c>
    </row>
    <row r="5750" spans="1:21" ht="15.5">
      <c r="A5750" s="51">
        <v>962</v>
      </c>
      <c r="B5750" s="51" t="s">
        <v>1462</v>
      </c>
      <c r="C5750" s="51" t="s">
        <v>451</v>
      </c>
      <c r="D5750" s="51" t="str">
        <f t="shared" si="89"/>
        <v>GGXCNL_NGDPNorth Macedonia</v>
      </c>
      <c r="E5750" s="51" t="s">
        <v>1463</v>
      </c>
      <c r="F5750" s="51" t="s">
        <v>449</v>
      </c>
      <c r="G5750" s="51" t="s">
        <v>450</v>
      </c>
      <c r="H5750" s="51" t="s">
        <v>392</v>
      </c>
      <c r="I5750" s="51"/>
      <c r="J5750" s="51" t="s">
        <v>452</v>
      </c>
      <c r="K5750" s="51">
        <v>-3.8069999999999999</v>
      </c>
      <c r="L5750" s="51">
        <v>-3.8359999999999999</v>
      </c>
      <c r="M5750" s="51">
        <v>-4.1950000000000003</v>
      </c>
      <c r="N5750" s="51">
        <v>-3.4750000000000001</v>
      </c>
      <c r="O5750" s="51">
        <v>-2.702</v>
      </c>
      <c r="P5750" s="51">
        <v>-2.734</v>
      </c>
      <c r="Q5750" s="51">
        <v>-1.7549999999999999</v>
      </c>
      <c r="R5750" s="51">
        <v>-1.9770000000000001</v>
      </c>
      <c r="S5750" s="51">
        <v>-8.1120000000000001</v>
      </c>
      <c r="T5750" s="51">
        <v>-5.6440000000000001</v>
      </c>
      <c r="U5750" s="51">
        <v>2020</v>
      </c>
    </row>
    <row r="5751" spans="1:21" ht="15.5">
      <c r="A5751" s="51">
        <v>962</v>
      </c>
      <c r="B5751" s="51" t="s">
        <v>1462</v>
      </c>
      <c r="C5751" s="51" t="s">
        <v>453</v>
      </c>
      <c r="D5751" s="51" t="str">
        <f t="shared" si="89"/>
        <v>GGSBNorth Macedonia</v>
      </c>
      <c r="E5751" s="51" t="s">
        <v>1463</v>
      </c>
      <c r="F5751" s="51" t="s">
        <v>454</v>
      </c>
      <c r="G5751" s="51" t="s">
        <v>455</v>
      </c>
      <c r="H5751" s="51" t="s">
        <v>342</v>
      </c>
      <c r="I5751" s="51" t="s">
        <v>343</v>
      </c>
      <c r="J5751" s="51"/>
      <c r="K5751" s="51"/>
      <c r="L5751" s="51"/>
      <c r="M5751" s="51"/>
      <c r="N5751" s="51"/>
      <c r="O5751" s="51"/>
      <c r="P5751" s="51"/>
      <c r="Q5751" s="51"/>
      <c r="R5751" s="51"/>
      <c r="S5751" s="51"/>
      <c r="T5751" s="51"/>
      <c r="U5751" s="51"/>
    </row>
    <row r="5752" spans="1:21" ht="15.5">
      <c r="A5752" s="51">
        <v>962</v>
      </c>
      <c r="B5752" s="51" t="s">
        <v>1462</v>
      </c>
      <c r="C5752" s="51" t="s">
        <v>456</v>
      </c>
      <c r="D5752" s="51" t="str">
        <f t="shared" si="89"/>
        <v>GGSB_NPGDPNorth Macedonia</v>
      </c>
      <c r="E5752" s="51" t="s">
        <v>1463</v>
      </c>
      <c r="F5752" s="51" t="s">
        <v>454</v>
      </c>
      <c r="G5752" s="51" t="s">
        <v>455</v>
      </c>
      <c r="H5752" s="51" t="s">
        <v>380</v>
      </c>
      <c r="I5752" s="51"/>
      <c r="J5752" s="51"/>
      <c r="K5752" s="51"/>
      <c r="L5752" s="51"/>
      <c r="M5752" s="51"/>
      <c r="N5752" s="51"/>
      <c r="O5752" s="51"/>
      <c r="P5752" s="51"/>
      <c r="Q5752" s="51"/>
      <c r="R5752" s="51"/>
      <c r="S5752" s="51"/>
      <c r="T5752" s="51"/>
      <c r="U5752" s="51"/>
    </row>
    <row r="5753" spans="1:21" ht="15.5">
      <c r="A5753" s="51">
        <v>962</v>
      </c>
      <c r="B5753" s="51" t="s">
        <v>1462</v>
      </c>
      <c r="C5753" s="51" t="s">
        <v>457</v>
      </c>
      <c r="D5753" s="51" t="str">
        <f t="shared" si="89"/>
        <v>GGXONLBNorth Macedonia</v>
      </c>
      <c r="E5753" s="51" t="s">
        <v>1463</v>
      </c>
      <c r="F5753" s="51" t="s">
        <v>458</v>
      </c>
      <c r="G5753" s="51" t="s">
        <v>459</v>
      </c>
      <c r="H5753" s="51" t="s">
        <v>342</v>
      </c>
      <c r="I5753" s="51" t="s">
        <v>343</v>
      </c>
      <c r="J5753" s="51" t="s">
        <v>1469</v>
      </c>
      <c r="K5753" s="51">
        <v>-13.551</v>
      </c>
      <c r="L5753" s="51">
        <v>-14.647</v>
      </c>
      <c r="M5753" s="51">
        <v>-17.044</v>
      </c>
      <c r="N5753" s="51">
        <v>-12.967000000000001</v>
      </c>
      <c r="O5753" s="51">
        <v>-9.26</v>
      </c>
      <c r="P5753" s="51">
        <v>-8.4870000000000001</v>
      </c>
      <c r="Q5753" s="51">
        <v>-3.9009999999999998</v>
      </c>
      <c r="R5753" s="51">
        <v>-5.5190000000000001</v>
      </c>
      <c r="S5753" s="51">
        <v>-45.835000000000001</v>
      </c>
      <c r="T5753" s="51">
        <v>-30.042000000000002</v>
      </c>
      <c r="U5753" s="51">
        <v>2020</v>
      </c>
    </row>
    <row r="5754" spans="1:21" ht="15.5">
      <c r="A5754" s="51">
        <v>962</v>
      </c>
      <c r="B5754" s="51" t="s">
        <v>1462</v>
      </c>
      <c r="C5754" s="51" t="s">
        <v>460</v>
      </c>
      <c r="D5754" s="51" t="str">
        <f t="shared" si="89"/>
        <v>GGXONLB_NGDPNorth Macedonia</v>
      </c>
      <c r="E5754" s="51" t="s">
        <v>1463</v>
      </c>
      <c r="F5754" s="51" t="s">
        <v>458</v>
      </c>
      <c r="G5754" s="51" t="s">
        <v>459</v>
      </c>
      <c r="H5754" s="51" t="s">
        <v>392</v>
      </c>
      <c r="I5754" s="51"/>
      <c r="J5754" s="51" t="s">
        <v>461</v>
      </c>
      <c r="K5754" s="51">
        <v>-2.9039999999999999</v>
      </c>
      <c r="L5754" s="51">
        <v>-2.9180000000000001</v>
      </c>
      <c r="M5754" s="51">
        <v>-3.23</v>
      </c>
      <c r="N5754" s="51">
        <v>-2.3199999999999998</v>
      </c>
      <c r="O5754" s="51">
        <v>-1.5569999999999999</v>
      </c>
      <c r="P5754" s="51">
        <v>-1.373</v>
      </c>
      <c r="Q5754" s="51">
        <v>-0.59</v>
      </c>
      <c r="R5754" s="51">
        <v>-0.80100000000000005</v>
      </c>
      <c r="S5754" s="51">
        <v>-6.9029999999999996</v>
      </c>
      <c r="T5754" s="51">
        <v>-4.2939999999999996</v>
      </c>
      <c r="U5754" s="51">
        <v>2020</v>
      </c>
    </row>
    <row r="5755" spans="1:21" ht="15.5">
      <c r="A5755" s="51">
        <v>962</v>
      </c>
      <c r="B5755" s="51" t="s">
        <v>1462</v>
      </c>
      <c r="C5755" s="51" t="s">
        <v>462</v>
      </c>
      <c r="D5755" s="51" t="str">
        <f t="shared" si="89"/>
        <v>GGXWDNNorth Macedonia</v>
      </c>
      <c r="E5755" s="51" t="s">
        <v>1463</v>
      </c>
      <c r="F5755" s="51" t="s">
        <v>463</v>
      </c>
      <c r="G5755" s="51" t="s">
        <v>464</v>
      </c>
      <c r="H5755" s="51" t="s">
        <v>342</v>
      </c>
      <c r="I5755" s="51" t="s">
        <v>343</v>
      </c>
      <c r="J5755" s="51" t="s">
        <v>1469</v>
      </c>
      <c r="K5755" s="51">
        <v>137.636</v>
      </c>
      <c r="L5755" s="51">
        <v>151.726</v>
      </c>
      <c r="M5755" s="51">
        <v>177.83199999999999</v>
      </c>
      <c r="N5755" s="51">
        <v>202.102</v>
      </c>
      <c r="O5755" s="51">
        <v>220.76599999999999</v>
      </c>
      <c r="P5755" s="51">
        <v>239.48500000000001</v>
      </c>
      <c r="Q5755" s="51">
        <v>258.91899999999998</v>
      </c>
      <c r="R5755" s="51">
        <v>275.93700000000001</v>
      </c>
      <c r="S5755" s="51">
        <v>335.25700000000001</v>
      </c>
      <c r="T5755" s="51">
        <v>370.34899999999999</v>
      </c>
      <c r="U5755" s="51">
        <v>2020</v>
      </c>
    </row>
    <row r="5756" spans="1:21" ht="15.5">
      <c r="A5756" s="51">
        <v>962</v>
      </c>
      <c r="B5756" s="51" t="s">
        <v>1462</v>
      </c>
      <c r="C5756" s="51" t="s">
        <v>465</v>
      </c>
      <c r="D5756" s="51" t="str">
        <f t="shared" si="89"/>
        <v>GGXWDN_NGDPNorth Macedonia</v>
      </c>
      <c r="E5756" s="51" t="s">
        <v>1463</v>
      </c>
      <c r="F5756" s="51" t="s">
        <v>463</v>
      </c>
      <c r="G5756" s="51" t="s">
        <v>464</v>
      </c>
      <c r="H5756" s="51" t="s">
        <v>392</v>
      </c>
      <c r="I5756" s="51"/>
      <c r="J5756" s="51" t="s">
        <v>487</v>
      </c>
      <c r="K5756" s="51">
        <v>29.491</v>
      </c>
      <c r="L5756" s="51">
        <v>30.231000000000002</v>
      </c>
      <c r="M5756" s="51">
        <v>33.704000000000001</v>
      </c>
      <c r="N5756" s="51">
        <v>36.156999999999996</v>
      </c>
      <c r="O5756" s="51">
        <v>37.116</v>
      </c>
      <c r="P5756" s="51">
        <v>38.744999999999997</v>
      </c>
      <c r="Q5756" s="51">
        <v>39.177999999999997</v>
      </c>
      <c r="R5756" s="51">
        <v>40.024000000000001</v>
      </c>
      <c r="S5756" s="51">
        <v>50.49</v>
      </c>
      <c r="T5756" s="51">
        <v>52.939</v>
      </c>
      <c r="U5756" s="51">
        <v>2020</v>
      </c>
    </row>
    <row r="5757" spans="1:21" ht="15.5">
      <c r="A5757" s="51">
        <v>962</v>
      </c>
      <c r="B5757" s="51" t="s">
        <v>1462</v>
      </c>
      <c r="C5757" s="51" t="s">
        <v>466</v>
      </c>
      <c r="D5757" s="51" t="str">
        <f t="shared" si="89"/>
        <v>GGXWDGNorth Macedonia</v>
      </c>
      <c r="E5757" s="51" t="s">
        <v>1463</v>
      </c>
      <c r="F5757" s="51" t="s">
        <v>467</v>
      </c>
      <c r="G5757" s="51" t="s">
        <v>468</v>
      </c>
      <c r="H5757" s="51" t="s">
        <v>342</v>
      </c>
      <c r="I5757" s="51" t="s">
        <v>343</v>
      </c>
      <c r="J5757" s="51" t="s">
        <v>1469</v>
      </c>
      <c r="K5757" s="51">
        <v>157.102</v>
      </c>
      <c r="L5757" s="51">
        <v>170.48699999999999</v>
      </c>
      <c r="M5757" s="51">
        <v>200.58</v>
      </c>
      <c r="N5757" s="51">
        <v>212.83099999999999</v>
      </c>
      <c r="O5757" s="51">
        <v>236.785</v>
      </c>
      <c r="P5757" s="51">
        <v>243.42699999999999</v>
      </c>
      <c r="Q5757" s="51">
        <v>267.16000000000003</v>
      </c>
      <c r="R5757" s="51">
        <v>280.17899999999997</v>
      </c>
      <c r="S5757" s="51">
        <v>340.30200000000002</v>
      </c>
      <c r="T5757" s="51">
        <v>376.64299999999997</v>
      </c>
      <c r="U5757" s="51">
        <v>2020</v>
      </c>
    </row>
    <row r="5758" spans="1:21" ht="15.5">
      <c r="A5758" s="51">
        <v>962</v>
      </c>
      <c r="B5758" s="51" t="s">
        <v>1462</v>
      </c>
      <c r="C5758" s="51" t="s">
        <v>469</v>
      </c>
      <c r="D5758" s="51" t="str">
        <f t="shared" si="89"/>
        <v>GGXWDG_NGDPNorth Macedonia</v>
      </c>
      <c r="E5758" s="51" t="s">
        <v>1463</v>
      </c>
      <c r="F5758" s="51" t="s">
        <v>467</v>
      </c>
      <c r="G5758" s="51" t="s">
        <v>468</v>
      </c>
      <c r="H5758" s="51" t="s">
        <v>392</v>
      </c>
      <c r="I5758" s="51"/>
      <c r="J5758" s="51" t="s">
        <v>470</v>
      </c>
      <c r="K5758" s="51">
        <v>33.661999999999999</v>
      </c>
      <c r="L5758" s="51">
        <v>33.969000000000001</v>
      </c>
      <c r="M5758" s="51">
        <v>38.015000000000001</v>
      </c>
      <c r="N5758" s="51">
        <v>38.076999999999998</v>
      </c>
      <c r="O5758" s="51">
        <v>39.81</v>
      </c>
      <c r="P5758" s="51">
        <v>39.383000000000003</v>
      </c>
      <c r="Q5758" s="51">
        <v>40.424999999999997</v>
      </c>
      <c r="R5758" s="51">
        <v>40.64</v>
      </c>
      <c r="S5758" s="51">
        <v>51.25</v>
      </c>
      <c r="T5758" s="51">
        <v>53.838999999999999</v>
      </c>
      <c r="U5758" s="51">
        <v>2020</v>
      </c>
    </row>
    <row r="5759" spans="1:21" ht="15.5">
      <c r="A5759" s="51">
        <v>962</v>
      </c>
      <c r="B5759" s="51" t="s">
        <v>1462</v>
      </c>
      <c r="C5759" s="51" t="s">
        <v>471</v>
      </c>
      <c r="D5759" s="51" t="str">
        <f t="shared" si="89"/>
        <v>NGDP_FYNorth Macedonia</v>
      </c>
      <c r="E5759" s="51" t="s">
        <v>1463</v>
      </c>
      <c r="F5759" s="51" t="s">
        <v>472</v>
      </c>
      <c r="G5759" s="51" t="s">
        <v>473</v>
      </c>
      <c r="H5759" s="51" t="s">
        <v>342</v>
      </c>
      <c r="I5759" s="51" t="s">
        <v>343</v>
      </c>
      <c r="J5759" s="51" t="s">
        <v>1469</v>
      </c>
      <c r="K5759" s="51">
        <v>466.70299999999997</v>
      </c>
      <c r="L5759" s="51">
        <v>501.89100000000002</v>
      </c>
      <c r="M5759" s="51">
        <v>527.63099999999997</v>
      </c>
      <c r="N5759" s="51">
        <v>558.95399999999995</v>
      </c>
      <c r="O5759" s="51">
        <v>594.79399999999998</v>
      </c>
      <c r="P5759" s="51">
        <v>618.10599999999999</v>
      </c>
      <c r="Q5759" s="51">
        <v>660.87699999999995</v>
      </c>
      <c r="R5759" s="51">
        <v>689.42499999999995</v>
      </c>
      <c r="S5759" s="51">
        <v>664.00900000000001</v>
      </c>
      <c r="T5759" s="51">
        <v>699.58</v>
      </c>
      <c r="U5759" s="51">
        <v>2020</v>
      </c>
    </row>
    <row r="5760" spans="1:21" ht="15.5">
      <c r="A5760" s="51">
        <v>962</v>
      </c>
      <c r="B5760" s="51" t="s">
        <v>1462</v>
      </c>
      <c r="C5760" s="51" t="s">
        <v>474</v>
      </c>
      <c r="D5760" s="51" t="str">
        <f t="shared" si="89"/>
        <v>BCANorth Macedonia</v>
      </c>
      <c r="E5760" s="51" t="s">
        <v>1463</v>
      </c>
      <c r="F5760" s="51" t="s">
        <v>475</v>
      </c>
      <c r="G5760" s="51" t="s">
        <v>476</v>
      </c>
      <c r="H5760" s="51" t="s">
        <v>352</v>
      </c>
      <c r="I5760" s="51" t="s">
        <v>343</v>
      </c>
      <c r="J5760" s="51" t="s">
        <v>1470</v>
      </c>
      <c r="K5760" s="51">
        <v>-0.309</v>
      </c>
      <c r="L5760" s="51">
        <v>-0.17799999999999999</v>
      </c>
      <c r="M5760" s="51">
        <v>-5.7000000000000002E-2</v>
      </c>
      <c r="N5760" s="51">
        <v>-0.19700000000000001</v>
      </c>
      <c r="O5760" s="51">
        <v>-0.30499999999999999</v>
      </c>
      <c r="P5760" s="51">
        <v>-0.11899999999999999</v>
      </c>
      <c r="Q5760" s="51">
        <v>-8.0000000000000002E-3</v>
      </c>
      <c r="R5760" s="51">
        <v>-0.41699999999999998</v>
      </c>
      <c r="S5760" s="51">
        <v>-0.42599999999999999</v>
      </c>
      <c r="T5760" s="51">
        <v>-0.439</v>
      </c>
      <c r="U5760" s="51">
        <v>2020</v>
      </c>
    </row>
    <row r="5761" spans="1:21" ht="15.5">
      <c r="A5761" s="51">
        <v>962</v>
      </c>
      <c r="B5761" s="51" t="s">
        <v>1462</v>
      </c>
      <c r="C5761" s="51" t="s">
        <v>478</v>
      </c>
      <c r="D5761" s="51" t="str">
        <f t="shared" si="89"/>
        <v>BCA_NGDPDNorth Macedonia</v>
      </c>
      <c r="E5761" s="51" t="s">
        <v>1463</v>
      </c>
      <c r="F5761" s="51" t="s">
        <v>475</v>
      </c>
      <c r="G5761" s="51" t="s">
        <v>476</v>
      </c>
      <c r="H5761" s="51" t="s">
        <v>392</v>
      </c>
      <c r="I5761" s="51"/>
      <c r="J5761" s="51" t="s">
        <v>479</v>
      </c>
      <c r="K5761" s="51">
        <v>-3.1640000000000001</v>
      </c>
      <c r="L5761" s="51">
        <v>-1.6459999999999999</v>
      </c>
      <c r="M5761" s="51">
        <v>-0.505</v>
      </c>
      <c r="N5761" s="51">
        <v>-1.9530000000000001</v>
      </c>
      <c r="O5761" s="51">
        <v>-2.8530000000000002</v>
      </c>
      <c r="P5761" s="51">
        <v>-1.048</v>
      </c>
      <c r="Q5761" s="51">
        <v>-6.6000000000000003E-2</v>
      </c>
      <c r="R5761" s="51">
        <v>-3.3220000000000001</v>
      </c>
      <c r="S5761" s="51">
        <v>-3.4649999999999999</v>
      </c>
      <c r="T5761" s="51">
        <v>-3.1779999999999999</v>
      </c>
      <c r="U5761" s="51">
        <v>2020</v>
      </c>
    </row>
    <row r="5762" spans="1:21" ht="15.5">
      <c r="A5762" s="51">
        <v>142</v>
      </c>
      <c r="B5762" s="51" t="s">
        <v>1471</v>
      </c>
      <c r="C5762" s="51" t="s">
        <v>338</v>
      </c>
      <c r="D5762" s="51" t="str">
        <f t="shared" si="89"/>
        <v>NGDP_RNorway</v>
      </c>
      <c r="E5762" s="51" t="s">
        <v>56</v>
      </c>
      <c r="F5762" s="51" t="s">
        <v>340</v>
      </c>
      <c r="G5762" s="51" t="s">
        <v>341</v>
      </c>
      <c r="H5762" s="51" t="s">
        <v>342</v>
      </c>
      <c r="I5762" s="51" t="s">
        <v>343</v>
      </c>
      <c r="J5762" s="51" t="s">
        <v>1472</v>
      </c>
      <c r="K5762" s="51">
        <v>3234.98</v>
      </c>
      <c r="L5762" s="51">
        <v>3268.43</v>
      </c>
      <c r="M5762" s="51">
        <v>3332.8</v>
      </c>
      <c r="N5762" s="51">
        <v>3398.36</v>
      </c>
      <c r="O5762" s="51">
        <v>3434.78</v>
      </c>
      <c r="P5762" s="51">
        <v>3514.58</v>
      </c>
      <c r="Q5762" s="51">
        <v>3553.9</v>
      </c>
      <c r="R5762" s="51">
        <v>3584.17</v>
      </c>
      <c r="S5762" s="51">
        <v>3556.85</v>
      </c>
      <c r="T5762" s="51">
        <v>3694.18</v>
      </c>
      <c r="U5762" s="51">
        <v>2018</v>
      </c>
    </row>
    <row r="5763" spans="1:21" ht="15.5">
      <c r="A5763" s="51">
        <v>142</v>
      </c>
      <c r="B5763" s="51" t="s">
        <v>1471</v>
      </c>
      <c r="C5763" s="51" t="s">
        <v>345</v>
      </c>
      <c r="D5763" s="51" t="str">
        <f t="shared" ref="D5763:D5826" si="90">C5763&amp;E5763</f>
        <v>NGDP_RPCHNorway</v>
      </c>
      <c r="E5763" s="51" t="s">
        <v>56</v>
      </c>
      <c r="F5763" s="51" t="s">
        <v>340</v>
      </c>
      <c r="G5763" s="51" t="s">
        <v>346</v>
      </c>
      <c r="H5763" s="51" t="s">
        <v>347</v>
      </c>
      <c r="I5763" s="51"/>
      <c r="J5763" s="51" t="s">
        <v>348</v>
      </c>
      <c r="K5763" s="51">
        <v>2.7029999999999998</v>
      </c>
      <c r="L5763" s="51">
        <v>1.034</v>
      </c>
      <c r="M5763" s="51">
        <v>1.97</v>
      </c>
      <c r="N5763" s="51">
        <v>1.9670000000000001</v>
      </c>
      <c r="O5763" s="51">
        <v>1.0720000000000001</v>
      </c>
      <c r="P5763" s="51">
        <v>2.323</v>
      </c>
      <c r="Q5763" s="51">
        <v>1.119</v>
      </c>
      <c r="R5763" s="51">
        <v>0.85199999999999998</v>
      </c>
      <c r="S5763" s="51">
        <v>-0.76200000000000001</v>
      </c>
      <c r="T5763" s="51">
        <v>3.8610000000000002</v>
      </c>
      <c r="U5763" s="51">
        <v>2018</v>
      </c>
    </row>
    <row r="5764" spans="1:21" ht="15.5">
      <c r="A5764" s="51">
        <v>142</v>
      </c>
      <c r="B5764" s="51" t="s">
        <v>1471</v>
      </c>
      <c r="C5764" s="51" t="s">
        <v>349</v>
      </c>
      <c r="D5764" s="51" t="str">
        <f t="shared" si="90"/>
        <v>NGDPNorway</v>
      </c>
      <c r="E5764" s="51" t="s">
        <v>56</v>
      </c>
      <c r="F5764" s="51" t="s">
        <v>155</v>
      </c>
      <c r="G5764" s="51" t="s">
        <v>350</v>
      </c>
      <c r="H5764" s="51" t="s">
        <v>342</v>
      </c>
      <c r="I5764" s="51" t="s">
        <v>343</v>
      </c>
      <c r="J5764" s="51" t="s">
        <v>1472</v>
      </c>
      <c r="K5764" s="51">
        <v>2964.05</v>
      </c>
      <c r="L5764" s="51">
        <v>3071.22</v>
      </c>
      <c r="M5764" s="51">
        <v>3140.81</v>
      </c>
      <c r="N5764" s="51">
        <v>3111.17</v>
      </c>
      <c r="O5764" s="51">
        <v>3098.15</v>
      </c>
      <c r="P5764" s="51">
        <v>3295.38</v>
      </c>
      <c r="Q5764" s="51">
        <v>3553.9</v>
      </c>
      <c r="R5764" s="51">
        <v>3568.49</v>
      </c>
      <c r="S5764" s="51">
        <v>3408.62</v>
      </c>
      <c r="T5764" s="51">
        <v>3801.36</v>
      </c>
      <c r="U5764" s="51">
        <v>2018</v>
      </c>
    </row>
    <row r="5765" spans="1:21" ht="15.5">
      <c r="A5765" s="51">
        <v>142</v>
      </c>
      <c r="B5765" s="51" t="s">
        <v>1471</v>
      </c>
      <c r="C5765" s="51" t="s">
        <v>157</v>
      </c>
      <c r="D5765" s="51" t="str">
        <f t="shared" si="90"/>
        <v>NGDPDNorway</v>
      </c>
      <c r="E5765" s="51" t="s">
        <v>56</v>
      </c>
      <c r="F5765" s="51" t="s">
        <v>155</v>
      </c>
      <c r="G5765" s="51" t="s">
        <v>351</v>
      </c>
      <c r="H5765" s="51" t="s">
        <v>352</v>
      </c>
      <c r="I5765" s="51" t="s">
        <v>343</v>
      </c>
      <c r="J5765" s="51" t="s">
        <v>353</v>
      </c>
      <c r="K5765" s="51">
        <v>509.50599999999997</v>
      </c>
      <c r="L5765" s="51">
        <v>522.76199999999994</v>
      </c>
      <c r="M5765" s="51">
        <v>498.41</v>
      </c>
      <c r="N5765" s="51">
        <v>385.80200000000002</v>
      </c>
      <c r="O5765" s="51">
        <v>368.827</v>
      </c>
      <c r="P5765" s="51">
        <v>398.39400000000001</v>
      </c>
      <c r="Q5765" s="51">
        <v>437</v>
      </c>
      <c r="R5765" s="51">
        <v>405.51</v>
      </c>
      <c r="S5765" s="51">
        <v>362.00900000000001</v>
      </c>
      <c r="T5765" s="51">
        <v>444.51900000000001</v>
      </c>
      <c r="U5765" s="51">
        <v>2018</v>
      </c>
    </row>
    <row r="5766" spans="1:21" ht="15.5">
      <c r="A5766" s="51">
        <v>142</v>
      </c>
      <c r="B5766" s="51" t="s">
        <v>1471</v>
      </c>
      <c r="C5766" s="51" t="s">
        <v>354</v>
      </c>
      <c r="D5766" s="51" t="str">
        <f t="shared" si="90"/>
        <v>PPPGDPNorway</v>
      </c>
      <c r="E5766" s="51" t="s">
        <v>56</v>
      </c>
      <c r="F5766" s="51" t="s">
        <v>155</v>
      </c>
      <c r="G5766" s="51" t="s">
        <v>355</v>
      </c>
      <c r="H5766" s="51" t="s">
        <v>356</v>
      </c>
      <c r="I5766" s="51" t="s">
        <v>343</v>
      </c>
      <c r="J5766" s="51" t="s">
        <v>353</v>
      </c>
      <c r="K5766" s="51">
        <v>327.988</v>
      </c>
      <c r="L5766" s="51">
        <v>340.13799999999998</v>
      </c>
      <c r="M5766" s="51">
        <v>338.50599999999997</v>
      </c>
      <c r="N5766" s="51">
        <v>313.315</v>
      </c>
      <c r="O5766" s="51">
        <v>308.49099999999999</v>
      </c>
      <c r="P5766" s="51">
        <v>332.13499999999999</v>
      </c>
      <c r="Q5766" s="51">
        <v>343.91500000000002</v>
      </c>
      <c r="R5766" s="51">
        <v>353.03699999999998</v>
      </c>
      <c r="S5766" s="51">
        <v>354.59199999999998</v>
      </c>
      <c r="T5766" s="51">
        <v>374.99400000000003</v>
      </c>
      <c r="U5766" s="51">
        <v>2018</v>
      </c>
    </row>
    <row r="5767" spans="1:21" ht="15.5">
      <c r="A5767" s="51">
        <v>142</v>
      </c>
      <c r="B5767" s="51" t="s">
        <v>1471</v>
      </c>
      <c r="C5767" s="51" t="s">
        <v>357</v>
      </c>
      <c r="D5767" s="51" t="str">
        <f t="shared" si="90"/>
        <v>NGDP_DNorway</v>
      </c>
      <c r="E5767" s="51" t="s">
        <v>56</v>
      </c>
      <c r="F5767" s="51" t="s">
        <v>358</v>
      </c>
      <c r="G5767" s="51" t="s">
        <v>359</v>
      </c>
      <c r="H5767" s="51" t="s">
        <v>360</v>
      </c>
      <c r="I5767" s="51"/>
      <c r="J5767" s="51" t="s">
        <v>361</v>
      </c>
      <c r="K5767" s="51">
        <v>91.625</v>
      </c>
      <c r="L5767" s="51">
        <v>93.965999999999994</v>
      </c>
      <c r="M5767" s="51">
        <v>94.239000000000004</v>
      </c>
      <c r="N5767" s="51">
        <v>91.549000000000007</v>
      </c>
      <c r="O5767" s="51">
        <v>90.198999999999998</v>
      </c>
      <c r="P5767" s="51">
        <v>93.763000000000005</v>
      </c>
      <c r="Q5767" s="51">
        <v>100</v>
      </c>
      <c r="R5767" s="51">
        <v>99.561999999999998</v>
      </c>
      <c r="S5767" s="51">
        <v>95.832999999999998</v>
      </c>
      <c r="T5767" s="51">
        <v>102.901</v>
      </c>
      <c r="U5767" s="51">
        <v>2018</v>
      </c>
    </row>
    <row r="5768" spans="1:21" ht="15.5">
      <c r="A5768" s="51">
        <v>142</v>
      </c>
      <c r="B5768" s="51" t="s">
        <v>1471</v>
      </c>
      <c r="C5768" s="51" t="s">
        <v>362</v>
      </c>
      <c r="D5768" s="51" t="str">
        <f t="shared" si="90"/>
        <v>NGDPRPCNorway</v>
      </c>
      <c r="E5768" s="51" t="s">
        <v>56</v>
      </c>
      <c r="F5768" s="51" t="s">
        <v>363</v>
      </c>
      <c r="G5768" s="51" t="s">
        <v>364</v>
      </c>
      <c r="H5768" s="51" t="s">
        <v>342</v>
      </c>
      <c r="I5768" s="51" t="s">
        <v>333</v>
      </c>
      <c r="J5768" s="51" t="s">
        <v>365</v>
      </c>
      <c r="K5768" s="51">
        <v>642097.86</v>
      </c>
      <c r="L5768" s="51">
        <v>641333.91</v>
      </c>
      <c r="M5768" s="51">
        <v>646336.6</v>
      </c>
      <c r="N5768" s="51">
        <v>652849.12</v>
      </c>
      <c r="O5768" s="51">
        <v>653973.62</v>
      </c>
      <c r="P5768" s="51">
        <v>664345.12</v>
      </c>
      <c r="Q5768" s="51">
        <v>667532.81999999995</v>
      </c>
      <c r="R5768" s="51">
        <v>669090.01</v>
      </c>
      <c r="S5768" s="51">
        <v>660028.28</v>
      </c>
      <c r="T5768" s="51">
        <v>681423.78</v>
      </c>
      <c r="U5768" s="51">
        <v>2018</v>
      </c>
    </row>
    <row r="5769" spans="1:21" ht="15.5">
      <c r="A5769" s="51">
        <v>142</v>
      </c>
      <c r="B5769" s="51" t="s">
        <v>1471</v>
      </c>
      <c r="C5769" s="51" t="s">
        <v>366</v>
      </c>
      <c r="D5769" s="51" t="str">
        <f t="shared" si="90"/>
        <v>NGDPRPPPPCNorway</v>
      </c>
      <c r="E5769" s="51" t="s">
        <v>56</v>
      </c>
      <c r="F5769" s="51" t="s">
        <v>363</v>
      </c>
      <c r="G5769" s="51" t="s">
        <v>367</v>
      </c>
      <c r="H5769" s="51" t="s">
        <v>368</v>
      </c>
      <c r="I5769" s="51" t="s">
        <v>333</v>
      </c>
      <c r="J5769" s="51" t="s">
        <v>365</v>
      </c>
      <c r="K5769" s="51">
        <v>60679.69</v>
      </c>
      <c r="L5769" s="51">
        <v>60607.49</v>
      </c>
      <c r="M5769" s="51">
        <v>61080.26</v>
      </c>
      <c r="N5769" s="51">
        <v>61695.71</v>
      </c>
      <c r="O5769" s="51">
        <v>61801.98</v>
      </c>
      <c r="P5769" s="51">
        <v>62782.11</v>
      </c>
      <c r="Q5769" s="51">
        <v>63083.35</v>
      </c>
      <c r="R5769" s="51">
        <v>63230.51</v>
      </c>
      <c r="S5769" s="51">
        <v>62374.15</v>
      </c>
      <c r="T5769" s="51">
        <v>64396.08</v>
      </c>
      <c r="U5769" s="51">
        <v>2018</v>
      </c>
    </row>
    <row r="5770" spans="1:21" ht="15.5">
      <c r="A5770" s="51">
        <v>142</v>
      </c>
      <c r="B5770" s="51" t="s">
        <v>1471</v>
      </c>
      <c r="C5770" s="51" t="s">
        <v>369</v>
      </c>
      <c r="D5770" s="51" t="str">
        <f t="shared" si="90"/>
        <v>NGDPPCNorway</v>
      </c>
      <c r="E5770" s="51" t="s">
        <v>56</v>
      </c>
      <c r="F5770" s="51" t="s">
        <v>370</v>
      </c>
      <c r="G5770" s="51" t="s">
        <v>371</v>
      </c>
      <c r="H5770" s="51" t="s">
        <v>342</v>
      </c>
      <c r="I5770" s="51" t="s">
        <v>333</v>
      </c>
      <c r="J5770" s="51" t="s">
        <v>372</v>
      </c>
      <c r="K5770" s="51">
        <v>588323.22</v>
      </c>
      <c r="L5770" s="51">
        <v>602637.99</v>
      </c>
      <c r="M5770" s="51">
        <v>609103.81999999995</v>
      </c>
      <c r="N5770" s="51">
        <v>597676.97</v>
      </c>
      <c r="O5770" s="51">
        <v>589880.06000000006</v>
      </c>
      <c r="P5770" s="51">
        <v>622911.65</v>
      </c>
      <c r="Q5770" s="51">
        <v>667532.81999999995</v>
      </c>
      <c r="R5770" s="51">
        <v>666161.94999999995</v>
      </c>
      <c r="S5770" s="51">
        <v>632522.06999999995</v>
      </c>
      <c r="T5770" s="51">
        <v>701195.25</v>
      </c>
      <c r="U5770" s="51">
        <v>2018</v>
      </c>
    </row>
    <row r="5771" spans="1:21" ht="15.5">
      <c r="A5771" s="51">
        <v>142</v>
      </c>
      <c r="B5771" s="51" t="s">
        <v>1471</v>
      </c>
      <c r="C5771" s="51" t="s">
        <v>373</v>
      </c>
      <c r="D5771" s="51" t="str">
        <f t="shared" si="90"/>
        <v>NGDPDPCNorway</v>
      </c>
      <c r="E5771" s="51" t="s">
        <v>56</v>
      </c>
      <c r="F5771" s="51" t="s">
        <v>370</v>
      </c>
      <c r="G5771" s="51" t="s">
        <v>374</v>
      </c>
      <c r="H5771" s="51" t="s">
        <v>352</v>
      </c>
      <c r="I5771" s="51" t="s">
        <v>333</v>
      </c>
      <c r="J5771" s="51" t="s">
        <v>372</v>
      </c>
      <c r="K5771" s="51">
        <v>101129.91</v>
      </c>
      <c r="L5771" s="51">
        <v>102576.68</v>
      </c>
      <c r="M5771" s="51">
        <v>96657.58</v>
      </c>
      <c r="N5771" s="51">
        <v>74115.16</v>
      </c>
      <c r="O5771" s="51">
        <v>70223.820000000007</v>
      </c>
      <c r="P5771" s="51">
        <v>75306.67</v>
      </c>
      <c r="Q5771" s="51">
        <v>82082.12</v>
      </c>
      <c r="R5771" s="51">
        <v>75700.22</v>
      </c>
      <c r="S5771" s="51">
        <v>67176.429999999993</v>
      </c>
      <c r="T5771" s="51">
        <v>81995.39</v>
      </c>
      <c r="U5771" s="51">
        <v>2018</v>
      </c>
    </row>
    <row r="5772" spans="1:21" ht="15.5">
      <c r="A5772" s="51">
        <v>142</v>
      </c>
      <c r="B5772" s="51" t="s">
        <v>1471</v>
      </c>
      <c r="C5772" s="51" t="s">
        <v>375</v>
      </c>
      <c r="D5772" s="51" t="str">
        <f t="shared" si="90"/>
        <v>PPPPCNorway</v>
      </c>
      <c r="E5772" s="51" t="s">
        <v>56</v>
      </c>
      <c r="F5772" s="51" t="s">
        <v>370</v>
      </c>
      <c r="G5772" s="51" t="s">
        <v>376</v>
      </c>
      <c r="H5772" s="51" t="s">
        <v>356</v>
      </c>
      <c r="I5772" s="51" t="s">
        <v>333</v>
      </c>
      <c r="J5772" s="51" t="s">
        <v>372</v>
      </c>
      <c r="K5772" s="51">
        <v>65100.98</v>
      </c>
      <c r="L5772" s="51">
        <v>66742.13</v>
      </c>
      <c r="M5772" s="51">
        <v>65647.11</v>
      </c>
      <c r="N5772" s="51">
        <v>60189.919999999998</v>
      </c>
      <c r="O5772" s="51">
        <v>58735.94</v>
      </c>
      <c r="P5772" s="51">
        <v>62782.11</v>
      </c>
      <c r="Q5772" s="51">
        <v>64597.96</v>
      </c>
      <c r="R5772" s="51">
        <v>65904.56</v>
      </c>
      <c r="S5772" s="51">
        <v>65800.100000000006</v>
      </c>
      <c r="T5772" s="51">
        <v>69171.009999999995</v>
      </c>
      <c r="U5772" s="51">
        <v>2018</v>
      </c>
    </row>
    <row r="5773" spans="1:21" ht="15.5">
      <c r="A5773" s="51">
        <v>142</v>
      </c>
      <c r="B5773" s="51" t="s">
        <v>1471</v>
      </c>
      <c r="C5773" s="51" t="s">
        <v>377</v>
      </c>
      <c r="D5773" s="51" t="str">
        <f t="shared" si="90"/>
        <v>NGAP_NPGDPNorway</v>
      </c>
      <c r="E5773" s="51" t="s">
        <v>56</v>
      </c>
      <c r="F5773" s="51" t="s">
        <v>378</v>
      </c>
      <c r="G5773" s="51" t="s">
        <v>379</v>
      </c>
      <c r="H5773" s="51" t="s">
        <v>380</v>
      </c>
      <c r="I5773" s="51"/>
      <c r="J5773" s="51" t="s">
        <v>348</v>
      </c>
      <c r="K5773" s="51">
        <v>9.6000000000000002E-2</v>
      </c>
      <c r="L5773" s="51">
        <v>0.10299999999999999</v>
      </c>
      <c r="M5773" s="51">
        <v>0.17699999999999999</v>
      </c>
      <c r="N5773" s="51">
        <v>-0.32300000000000001</v>
      </c>
      <c r="O5773" s="51">
        <v>-0.95899999999999996</v>
      </c>
      <c r="P5773" s="51">
        <v>-0.56799999999999995</v>
      </c>
      <c r="Q5773" s="51">
        <v>-0.214</v>
      </c>
      <c r="R5773" s="51">
        <v>0.2</v>
      </c>
      <c r="S5773" s="51">
        <v>-2.331</v>
      </c>
      <c r="T5773" s="51">
        <v>-0.82399999999999995</v>
      </c>
      <c r="U5773" s="51">
        <v>2018</v>
      </c>
    </row>
    <row r="5774" spans="1:21" ht="15.5">
      <c r="A5774" s="51">
        <v>142</v>
      </c>
      <c r="B5774" s="51" t="s">
        <v>1471</v>
      </c>
      <c r="C5774" s="51" t="s">
        <v>381</v>
      </c>
      <c r="D5774" s="51" t="str">
        <f t="shared" si="90"/>
        <v>PPPSHNorway</v>
      </c>
      <c r="E5774" s="51" t="s">
        <v>56</v>
      </c>
      <c r="F5774" s="51" t="s">
        <v>382</v>
      </c>
      <c r="G5774" s="51" t="s">
        <v>383</v>
      </c>
      <c r="H5774" s="51" t="s">
        <v>384</v>
      </c>
      <c r="I5774" s="51"/>
      <c r="J5774" s="51" t="s">
        <v>353</v>
      </c>
      <c r="K5774" s="51">
        <v>0.32800000000000001</v>
      </c>
      <c r="L5774" s="51">
        <v>0.32400000000000001</v>
      </c>
      <c r="M5774" s="51">
        <v>0.311</v>
      </c>
      <c r="N5774" s="51">
        <v>0.28199999999999997</v>
      </c>
      <c r="O5774" s="51">
        <v>0.26700000000000002</v>
      </c>
      <c r="P5774" s="51">
        <v>0.27300000000000002</v>
      </c>
      <c r="Q5774" s="51">
        <v>0.26700000000000002</v>
      </c>
      <c r="R5774" s="51">
        <v>0.26200000000000001</v>
      </c>
      <c r="S5774" s="51">
        <v>0.26900000000000002</v>
      </c>
      <c r="T5774" s="51">
        <v>0.26400000000000001</v>
      </c>
      <c r="U5774" s="51">
        <v>2018</v>
      </c>
    </row>
    <row r="5775" spans="1:21" ht="15.5">
      <c r="A5775" s="51">
        <v>142</v>
      </c>
      <c r="B5775" s="51" t="s">
        <v>1471</v>
      </c>
      <c r="C5775" s="51" t="s">
        <v>385</v>
      </c>
      <c r="D5775" s="51" t="str">
        <f t="shared" si="90"/>
        <v>PPPEXNorway</v>
      </c>
      <c r="E5775" s="51" t="s">
        <v>56</v>
      </c>
      <c r="F5775" s="51" t="s">
        <v>386</v>
      </c>
      <c r="G5775" s="51" t="s">
        <v>387</v>
      </c>
      <c r="H5775" s="51" t="s">
        <v>388</v>
      </c>
      <c r="I5775" s="51"/>
      <c r="J5775" s="51" t="s">
        <v>353</v>
      </c>
      <c r="K5775" s="51">
        <v>9.0370000000000008</v>
      </c>
      <c r="L5775" s="51">
        <v>9.0289999999999999</v>
      </c>
      <c r="M5775" s="51">
        <v>9.2780000000000005</v>
      </c>
      <c r="N5775" s="51">
        <v>9.93</v>
      </c>
      <c r="O5775" s="51">
        <v>10.042999999999999</v>
      </c>
      <c r="P5775" s="51">
        <v>9.9220000000000006</v>
      </c>
      <c r="Q5775" s="51">
        <v>10.334</v>
      </c>
      <c r="R5775" s="51">
        <v>10.108000000000001</v>
      </c>
      <c r="S5775" s="51">
        <v>9.6129999999999995</v>
      </c>
      <c r="T5775" s="51">
        <v>10.137</v>
      </c>
      <c r="U5775" s="51">
        <v>2018</v>
      </c>
    </row>
    <row r="5776" spans="1:21" ht="15.5">
      <c r="A5776" s="51">
        <v>142</v>
      </c>
      <c r="B5776" s="51" t="s">
        <v>1471</v>
      </c>
      <c r="C5776" s="51" t="s">
        <v>389</v>
      </c>
      <c r="D5776" s="51" t="str">
        <f t="shared" si="90"/>
        <v>NID_NGDPNorway</v>
      </c>
      <c r="E5776" s="51" t="s">
        <v>56</v>
      </c>
      <c r="F5776" s="51" t="s">
        <v>390</v>
      </c>
      <c r="G5776" s="51" t="s">
        <v>391</v>
      </c>
      <c r="H5776" s="51" t="s">
        <v>392</v>
      </c>
      <c r="I5776" s="51"/>
      <c r="J5776" s="51" t="s">
        <v>1472</v>
      </c>
      <c r="K5776" s="51">
        <v>26.402999999999999</v>
      </c>
      <c r="L5776" s="51">
        <v>27.841000000000001</v>
      </c>
      <c r="M5776" s="51">
        <v>27.771000000000001</v>
      </c>
      <c r="N5776" s="51">
        <v>27.475999999999999</v>
      </c>
      <c r="O5776" s="51">
        <v>28.091999999999999</v>
      </c>
      <c r="P5776" s="51">
        <v>27.821999999999999</v>
      </c>
      <c r="Q5776" s="51">
        <v>28.047999999999998</v>
      </c>
      <c r="R5776" s="51">
        <v>29.689</v>
      </c>
      <c r="S5776" s="51">
        <v>30.303000000000001</v>
      </c>
      <c r="T5776" s="51">
        <v>29.094000000000001</v>
      </c>
      <c r="U5776" s="51">
        <v>2018</v>
      </c>
    </row>
    <row r="5777" spans="1:21" ht="15.5">
      <c r="A5777" s="51">
        <v>142</v>
      </c>
      <c r="B5777" s="51" t="s">
        <v>1471</v>
      </c>
      <c r="C5777" s="51" t="s">
        <v>393</v>
      </c>
      <c r="D5777" s="51" t="str">
        <f t="shared" si="90"/>
        <v>NGSD_NGDPNorway</v>
      </c>
      <c r="E5777" s="51" t="s">
        <v>56</v>
      </c>
      <c r="F5777" s="51" t="s">
        <v>394</v>
      </c>
      <c r="G5777" s="51" t="s">
        <v>395</v>
      </c>
      <c r="H5777" s="51" t="s">
        <v>392</v>
      </c>
      <c r="I5777" s="51"/>
      <c r="J5777" s="51" t="s">
        <v>1472</v>
      </c>
      <c r="K5777" s="51">
        <v>39.015999999999998</v>
      </c>
      <c r="L5777" s="51">
        <v>38.167999999999999</v>
      </c>
      <c r="M5777" s="51">
        <v>38.625999999999998</v>
      </c>
      <c r="N5777" s="51">
        <v>35.521000000000001</v>
      </c>
      <c r="O5777" s="51">
        <v>32.558</v>
      </c>
      <c r="P5777" s="51">
        <v>32.448999999999998</v>
      </c>
      <c r="Q5777" s="51">
        <v>36.011000000000003</v>
      </c>
      <c r="R5777" s="51">
        <v>32.24</v>
      </c>
      <c r="S5777" s="51">
        <v>32.841000000000001</v>
      </c>
      <c r="T5777" s="51">
        <v>34.460999999999999</v>
      </c>
      <c r="U5777" s="51">
        <v>2018</v>
      </c>
    </row>
    <row r="5778" spans="1:21" ht="15.5">
      <c r="A5778" s="51">
        <v>142</v>
      </c>
      <c r="B5778" s="51" t="s">
        <v>1471</v>
      </c>
      <c r="C5778" s="51" t="s">
        <v>396</v>
      </c>
      <c r="D5778" s="51" t="str">
        <f t="shared" si="90"/>
        <v>PCPINorway</v>
      </c>
      <c r="E5778" s="51" t="s">
        <v>56</v>
      </c>
      <c r="F5778" s="51" t="s">
        <v>397</v>
      </c>
      <c r="G5778" s="51" t="s">
        <v>398</v>
      </c>
      <c r="H5778" s="51" t="s">
        <v>360</v>
      </c>
      <c r="I5778" s="51"/>
      <c r="J5778" s="51" t="s">
        <v>1473</v>
      </c>
      <c r="K5778" s="51">
        <v>101.991</v>
      </c>
      <c r="L5778" s="51">
        <v>104.15300000000001</v>
      </c>
      <c r="M5778" s="51">
        <v>106.28</v>
      </c>
      <c r="N5778" s="51">
        <v>108.587</v>
      </c>
      <c r="O5778" s="51">
        <v>112.44199999999999</v>
      </c>
      <c r="P5778" s="51">
        <v>114.551</v>
      </c>
      <c r="Q5778" s="51">
        <v>117.718</v>
      </c>
      <c r="R5778" s="51">
        <v>120.27</v>
      </c>
      <c r="S5778" s="51">
        <v>121.81699999999999</v>
      </c>
      <c r="T5778" s="51">
        <v>124.497</v>
      </c>
      <c r="U5778" s="51">
        <v>2019</v>
      </c>
    </row>
    <row r="5779" spans="1:21" ht="15.5">
      <c r="A5779" s="51">
        <v>142</v>
      </c>
      <c r="B5779" s="51" t="s">
        <v>1471</v>
      </c>
      <c r="C5779" s="51" t="s">
        <v>400</v>
      </c>
      <c r="D5779" s="51" t="str">
        <f t="shared" si="90"/>
        <v>PCPIPCHNorway</v>
      </c>
      <c r="E5779" s="51" t="s">
        <v>56</v>
      </c>
      <c r="F5779" s="51" t="s">
        <v>397</v>
      </c>
      <c r="G5779" s="51" t="s">
        <v>401</v>
      </c>
      <c r="H5779" s="51" t="s">
        <v>347</v>
      </c>
      <c r="I5779" s="51"/>
      <c r="J5779" s="51" t="s">
        <v>402</v>
      </c>
      <c r="K5779" s="51">
        <v>0.69699999999999995</v>
      </c>
      <c r="L5779" s="51">
        <v>2.12</v>
      </c>
      <c r="M5779" s="51">
        <v>2.0419999999999998</v>
      </c>
      <c r="N5779" s="51">
        <v>2.1709999999999998</v>
      </c>
      <c r="O5779" s="51">
        <v>3.55</v>
      </c>
      <c r="P5779" s="51">
        <v>1.875</v>
      </c>
      <c r="Q5779" s="51">
        <v>2.7650000000000001</v>
      </c>
      <c r="R5779" s="51">
        <v>2.1680000000000001</v>
      </c>
      <c r="S5779" s="51">
        <v>1.2869999999999999</v>
      </c>
      <c r="T5779" s="51">
        <v>2.2000000000000002</v>
      </c>
      <c r="U5779" s="51">
        <v>2019</v>
      </c>
    </row>
    <row r="5780" spans="1:21" ht="15.5">
      <c r="A5780" s="51">
        <v>142</v>
      </c>
      <c r="B5780" s="51" t="s">
        <v>1471</v>
      </c>
      <c r="C5780" s="51" t="s">
        <v>403</v>
      </c>
      <c r="D5780" s="51" t="str">
        <f t="shared" si="90"/>
        <v>PCPIENorway</v>
      </c>
      <c r="E5780" s="51" t="s">
        <v>56</v>
      </c>
      <c r="F5780" s="51" t="s">
        <v>404</v>
      </c>
      <c r="G5780" s="51" t="s">
        <v>405</v>
      </c>
      <c r="H5780" s="51" t="s">
        <v>360</v>
      </c>
      <c r="I5780" s="51"/>
      <c r="J5780" s="51" t="s">
        <v>1473</v>
      </c>
      <c r="K5780" s="51">
        <v>94.7</v>
      </c>
      <c r="L5780" s="51">
        <v>96.6</v>
      </c>
      <c r="M5780" s="51">
        <v>98.6</v>
      </c>
      <c r="N5780" s="51">
        <v>100.9</v>
      </c>
      <c r="O5780" s="51">
        <v>104.4</v>
      </c>
      <c r="P5780" s="51">
        <v>106.1</v>
      </c>
      <c r="Q5780" s="51">
        <v>109.8</v>
      </c>
      <c r="R5780" s="51">
        <v>111.3</v>
      </c>
      <c r="S5780" s="51">
        <v>112.9</v>
      </c>
      <c r="T5780" s="51">
        <v>115.723</v>
      </c>
      <c r="U5780" s="51">
        <v>2019</v>
      </c>
    </row>
    <row r="5781" spans="1:21" ht="15.5">
      <c r="A5781" s="51">
        <v>142</v>
      </c>
      <c r="B5781" s="51" t="s">
        <v>1471</v>
      </c>
      <c r="C5781" s="51" t="s">
        <v>406</v>
      </c>
      <c r="D5781" s="51" t="str">
        <f t="shared" si="90"/>
        <v>PCPIEPCHNorway</v>
      </c>
      <c r="E5781" s="51" t="s">
        <v>56</v>
      </c>
      <c r="F5781" s="51" t="s">
        <v>404</v>
      </c>
      <c r="G5781" s="51" t="s">
        <v>407</v>
      </c>
      <c r="H5781" s="51" t="s">
        <v>347</v>
      </c>
      <c r="I5781" s="51"/>
      <c r="J5781" s="51" t="s">
        <v>408</v>
      </c>
      <c r="K5781" s="51">
        <v>1.3919999999999999</v>
      </c>
      <c r="L5781" s="51">
        <v>2.0059999999999998</v>
      </c>
      <c r="M5781" s="51">
        <v>2.0699999999999998</v>
      </c>
      <c r="N5781" s="51">
        <v>2.3330000000000002</v>
      </c>
      <c r="O5781" s="51">
        <v>3.4689999999999999</v>
      </c>
      <c r="P5781" s="51">
        <v>1.6279999999999999</v>
      </c>
      <c r="Q5781" s="51">
        <v>3.4870000000000001</v>
      </c>
      <c r="R5781" s="51">
        <v>1.3660000000000001</v>
      </c>
      <c r="S5781" s="51">
        <v>1.4379999999999999</v>
      </c>
      <c r="T5781" s="51">
        <v>2.5</v>
      </c>
      <c r="U5781" s="51">
        <v>2019</v>
      </c>
    </row>
    <row r="5782" spans="1:21" ht="15.5">
      <c r="A5782" s="51">
        <v>142</v>
      </c>
      <c r="B5782" s="51" t="s">
        <v>1471</v>
      </c>
      <c r="C5782" s="51" t="s">
        <v>409</v>
      </c>
      <c r="D5782" s="51" t="str">
        <f t="shared" si="90"/>
        <v>FLIBOR6Norway</v>
      </c>
      <c r="E5782" s="51" t="s">
        <v>56</v>
      </c>
      <c r="F5782" s="51" t="s">
        <v>410</v>
      </c>
      <c r="G5782" s="51"/>
      <c r="H5782" s="51" t="s">
        <v>384</v>
      </c>
      <c r="I5782" s="51"/>
      <c r="J5782" s="51"/>
      <c r="K5782" s="51"/>
      <c r="L5782" s="51"/>
      <c r="M5782" s="51"/>
      <c r="N5782" s="51"/>
      <c r="O5782" s="51"/>
      <c r="P5782" s="51"/>
      <c r="Q5782" s="51"/>
      <c r="R5782" s="51"/>
      <c r="S5782" s="51"/>
      <c r="T5782" s="51"/>
      <c r="U5782" s="51"/>
    </row>
    <row r="5783" spans="1:21" ht="15.5">
      <c r="A5783" s="51">
        <v>142</v>
      </c>
      <c r="B5783" s="51" t="s">
        <v>1471</v>
      </c>
      <c r="C5783" s="51" t="s">
        <v>411</v>
      </c>
      <c r="D5783" s="51" t="str">
        <f t="shared" si="90"/>
        <v>TM_RPCHNorway</v>
      </c>
      <c r="E5783" s="51" t="s">
        <v>56</v>
      </c>
      <c r="F5783" s="51" t="s">
        <v>412</v>
      </c>
      <c r="G5783" s="51" t="s">
        <v>413</v>
      </c>
      <c r="H5783" s="51" t="s">
        <v>347</v>
      </c>
      <c r="I5783" s="51"/>
      <c r="J5783" s="51" t="s">
        <v>1474</v>
      </c>
      <c r="K5783" s="51">
        <v>2.8570000000000002</v>
      </c>
      <c r="L5783" s="51">
        <v>4.9729999999999999</v>
      </c>
      <c r="M5783" s="51">
        <v>2.0019999999999998</v>
      </c>
      <c r="N5783" s="51">
        <v>1.9350000000000001</v>
      </c>
      <c r="O5783" s="51">
        <v>2.673</v>
      </c>
      <c r="P5783" s="51">
        <v>1.879</v>
      </c>
      <c r="Q5783" s="51">
        <v>1.397</v>
      </c>
      <c r="R5783" s="51">
        <v>4.6970000000000001</v>
      </c>
      <c r="S5783" s="51">
        <v>-12.192</v>
      </c>
      <c r="T5783" s="51">
        <v>3.5409999999999999</v>
      </c>
      <c r="U5783" s="51">
        <v>2019</v>
      </c>
    </row>
    <row r="5784" spans="1:21" ht="15.5">
      <c r="A5784" s="51">
        <v>142</v>
      </c>
      <c r="B5784" s="51" t="s">
        <v>1471</v>
      </c>
      <c r="C5784" s="51" t="s">
        <v>415</v>
      </c>
      <c r="D5784" s="51" t="str">
        <f t="shared" si="90"/>
        <v>TMG_RPCHNorway</v>
      </c>
      <c r="E5784" s="51" t="s">
        <v>56</v>
      </c>
      <c r="F5784" s="51" t="s">
        <v>416</v>
      </c>
      <c r="G5784" s="51" t="s">
        <v>417</v>
      </c>
      <c r="H5784" s="51" t="s">
        <v>347</v>
      </c>
      <c r="I5784" s="51"/>
      <c r="J5784" s="51" t="s">
        <v>1474</v>
      </c>
      <c r="K5784" s="51">
        <v>-0.185</v>
      </c>
      <c r="L5784" s="51">
        <v>3.5390000000000001</v>
      </c>
      <c r="M5784" s="51">
        <v>1.6639999999999999</v>
      </c>
      <c r="N5784" s="51">
        <v>2.8559999999999999</v>
      </c>
      <c r="O5784" s="51">
        <v>1.48</v>
      </c>
      <c r="P5784" s="51">
        <v>2.827</v>
      </c>
      <c r="Q5784" s="51">
        <v>2.2770000000000001</v>
      </c>
      <c r="R5784" s="51">
        <v>4.6890000000000001</v>
      </c>
      <c r="S5784" s="51">
        <v>-2.863</v>
      </c>
      <c r="T5784" s="51">
        <v>1.7589999999999999</v>
      </c>
      <c r="U5784" s="51">
        <v>2019</v>
      </c>
    </row>
    <row r="5785" spans="1:21" ht="15.5">
      <c r="A5785" s="51">
        <v>142</v>
      </c>
      <c r="B5785" s="51" t="s">
        <v>1471</v>
      </c>
      <c r="C5785" s="51" t="s">
        <v>418</v>
      </c>
      <c r="D5785" s="51" t="str">
        <f t="shared" si="90"/>
        <v>TX_RPCHNorway</v>
      </c>
      <c r="E5785" s="51" t="s">
        <v>56</v>
      </c>
      <c r="F5785" s="51" t="s">
        <v>419</v>
      </c>
      <c r="G5785" s="51" t="s">
        <v>420</v>
      </c>
      <c r="H5785" s="51" t="s">
        <v>347</v>
      </c>
      <c r="I5785" s="51"/>
      <c r="J5785" s="51" t="s">
        <v>1474</v>
      </c>
      <c r="K5785" s="51">
        <v>1.72</v>
      </c>
      <c r="L5785" s="51">
        <v>-1.7749999999999999</v>
      </c>
      <c r="M5785" s="51">
        <v>3.4060000000000001</v>
      </c>
      <c r="N5785" s="51">
        <v>4.3419999999999996</v>
      </c>
      <c r="O5785" s="51">
        <v>1.0660000000000001</v>
      </c>
      <c r="P5785" s="51">
        <v>1.7</v>
      </c>
      <c r="Q5785" s="51">
        <v>-1.224</v>
      </c>
      <c r="R5785" s="51">
        <v>0.52700000000000002</v>
      </c>
      <c r="S5785" s="51">
        <v>-0.87</v>
      </c>
      <c r="T5785" s="51">
        <v>3.6110000000000002</v>
      </c>
      <c r="U5785" s="51">
        <v>2019</v>
      </c>
    </row>
    <row r="5786" spans="1:21" ht="15.5">
      <c r="A5786" s="51">
        <v>142</v>
      </c>
      <c r="B5786" s="51" t="s">
        <v>1471</v>
      </c>
      <c r="C5786" s="51" t="s">
        <v>421</v>
      </c>
      <c r="D5786" s="51" t="str">
        <f t="shared" si="90"/>
        <v>TXG_RPCHNorway</v>
      </c>
      <c r="E5786" s="51" t="s">
        <v>56</v>
      </c>
      <c r="F5786" s="51" t="s">
        <v>422</v>
      </c>
      <c r="G5786" s="51" t="s">
        <v>423</v>
      </c>
      <c r="H5786" s="51" t="s">
        <v>347</v>
      </c>
      <c r="I5786" s="51"/>
      <c r="J5786" s="51" t="s">
        <v>1474</v>
      </c>
      <c r="K5786" s="51">
        <v>-0.32400000000000001</v>
      </c>
      <c r="L5786" s="51">
        <v>-3.286</v>
      </c>
      <c r="M5786" s="51">
        <v>2.7690000000000001</v>
      </c>
      <c r="N5786" s="51">
        <v>3.9129999999999998</v>
      </c>
      <c r="O5786" s="51">
        <v>-0.33900000000000002</v>
      </c>
      <c r="P5786" s="51">
        <v>3.0920000000000001</v>
      </c>
      <c r="Q5786" s="51">
        <v>-2.4660000000000002</v>
      </c>
      <c r="R5786" s="51">
        <v>-0.54500000000000004</v>
      </c>
      <c r="S5786" s="51">
        <v>3.802</v>
      </c>
      <c r="T5786" s="51">
        <v>3.88</v>
      </c>
      <c r="U5786" s="51">
        <v>2019</v>
      </c>
    </row>
    <row r="5787" spans="1:21" ht="15.5">
      <c r="A5787" s="51">
        <v>142</v>
      </c>
      <c r="B5787" s="51" t="s">
        <v>1471</v>
      </c>
      <c r="C5787" s="51" t="s">
        <v>424</v>
      </c>
      <c r="D5787" s="51" t="str">
        <f t="shared" si="90"/>
        <v>LURNorway</v>
      </c>
      <c r="E5787" s="51" t="s">
        <v>56</v>
      </c>
      <c r="F5787" s="51" t="s">
        <v>425</v>
      </c>
      <c r="G5787" s="51" t="s">
        <v>426</v>
      </c>
      <c r="H5787" s="51" t="s">
        <v>427</v>
      </c>
      <c r="I5787" s="51"/>
      <c r="J5787" s="51" t="s">
        <v>1475</v>
      </c>
      <c r="K5787" s="51">
        <v>3.294</v>
      </c>
      <c r="L5787" s="51">
        <v>3.7730000000000001</v>
      </c>
      <c r="M5787" s="51">
        <v>3.617</v>
      </c>
      <c r="N5787" s="51">
        <v>4.5309999999999997</v>
      </c>
      <c r="O5787" s="51">
        <v>4.74</v>
      </c>
      <c r="P5787" s="51">
        <v>4.2160000000000002</v>
      </c>
      <c r="Q5787" s="51">
        <v>3.8540000000000001</v>
      </c>
      <c r="R5787" s="51">
        <v>3.7280000000000002</v>
      </c>
      <c r="S5787" s="51">
        <v>4.5949999999999998</v>
      </c>
      <c r="T5787" s="51">
        <v>4.3</v>
      </c>
      <c r="U5787" s="51">
        <v>2018</v>
      </c>
    </row>
    <row r="5788" spans="1:21" ht="15.5">
      <c r="A5788" s="51">
        <v>142</v>
      </c>
      <c r="B5788" s="51" t="s">
        <v>1471</v>
      </c>
      <c r="C5788" s="51" t="s">
        <v>428</v>
      </c>
      <c r="D5788" s="51" t="str">
        <f t="shared" si="90"/>
        <v>LENorway</v>
      </c>
      <c r="E5788" s="51" t="s">
        <v>56</v>
      </c>
      <c r="F5788" s="51" t="s">
        <v>429</v>
      </c>
      <c r="G5788" s="51" t="s">
        <v>430</v>
      </c>
      <c r="H5788" s="51" t="s">
        <v>431</v>
      </c>
      <c r="I5788" s="51" t="s">
        <v>432</v>
      </c>
      <c r="J5788" s="51" t="s">
        <v>1475</v>
      </c>
      <c r="K5788" s="51">
        <v>2.5840000000000001</v>
      </c>
      <c r="L5788" s="51">
        <v>2.6019999999999999</v>
      </c>
      <c r="M5788" s="51">
        <v>2.625</v>
      </c>
      <c r="N5788" s="51">
        <v>2.6389999999999998</v>
      </c>
      <c r="O5788" s="51">
        <v>2.6379999999999999</v>
      </c>
      <c r="P5788" s="51">
        <v>2.6469999999999998</v>
      </c>
      <c r="Q5788" s="51">
        <v>2.6949999999999998</v>
      </c>
      <c r="R5788" s="51">
        <v>2.7250000000000001</v>
      </c>
      <c r="S5788" s="51">
        <v>2.71</v>
      </c>
      <c r="T5788" s="51">
        <v>2.734</v>
      </c>
      <c r="U5788" s="51">
        <v>2018</v>
      </c>
    </row>
    <row r="5789" spans="1:21" ht="15.5">
      <c r="A5789" s="51">
        <v>142</v>
      </c>
      <c r="B5789" s="51" t="s">
        <v>1471</v>
      </c>
      <c r="C5789" s="51" t="s">
        <v>433</v>
      </c>
      <c r="D5789" s="51" t="str">
        <f t="shared" si="90"/>
        <v>LPNorway</v>
      </c>
      <c r="E5789" s="51" t="s">
        <v>56</v>
      </c>
      <c r="F5789" s="51" t="s">
        <v>434</v>
      </c>
      <c r="G5789" s="51" t="s">
        <v>435</v>
      </c>
      <c r="H5789" s="51" t="s">
        <v>431</v>
      </c>
      <c r="I5789" s="51" t="s">
        <v>432</v>
      </c>
      <c r="J5789" s="51" t="s">
        <v>1476</v>
      </c>
      <c r="K5789" s="51">
        <v>5.0380000000000003</v>
      </c>
      <c r="L5789" s="51">
        <v>5.0960000000000001</v>
      </c>
      <c r="M5789" s="51">
        <v>5.1559999999999997</v>
      </c>
      <c r="N5789" s="51">
        <v>5.2050000000000001</v>
      </c>
      <c r="O5789" s="51">
        <v>5.2519999999999998</v>
      </c>
      <c r="P5789" s="51">
        <v>5.29</v>
      </c>
      <c r="Q5789" s="51">
        <v>5.3239999999999998</v>
      </c>
      <c r="R5789" s="51">
        <v>5.3570000000000002</v>
      </c>
      <c r="S5789" s="51">
        <v>5.3890000000000002</v>
      </c>
      <c r="T5789" s="51">
        <v>5.4210000000000003</v>
      </c>
      <c r="U5789" s="51">
        <v>2018</v>
      </c>
    </row>
    <row r="5790" spans="1:21" ht="15.5">
      <c r="A5790" s="51">
        <v>142</v>
      </c>
      <c r="B5790" s="51" t="s">
        <v>1471</v>
      </c>
      <c r="C5790" s="51" t="s">
        <v>437</v>
      </c>
      <c r="D5790" s="51" t="str">
        <f t="shared" si="90"/>
        <v>GGRNorway</v>
      </c>
      <c r="E5790" s="51" t="s">
        <v>56</v>
      </c>
      <c r="F5790" s="51" t="s">
        <v>438</v>
      </c>
      <c r="G5790" s="51" t="s">
        <v>439</v>
      </c>
      <c r="H5790" s="51" t="s">
        <v>342</v>
      </c>
      <c r="I5790" s="51" t="s">
        <v>343</v>
      </c>
      <c r="J5790" s="51" t="s">
        <v>1477</v>
      </c>
      <c r="K5790" s="51">
        <v>1672.77</v>
      </c>
      <c r="L5790" s="51">
        <v>1670.53</v>
      </c>
      <c r="M5790" s="51">
        <v>1700.76</v>
      </c>
      <c r="N5790" s="51">
        <v>1696.21</v>
      </c>
      <c r="O5790" s="51">
        <v>1696.39</v>
      </c>
      <c r="P5790" s="51">
        <v>1800.57</v>
      </c>
      <c r="Q5790" s="51">
        <v>1983.42</v>
      </c>
      <c r="R5790" s="51">
        <v>2039.43</v>
      </c>
      <c r="S5790" s="51">
        <v>1745.11</v>
      </c>
      <c r="T5790" s="51">
        <v>1968.94</v>
      </c>
      <c r="U5790" s="51">
        <v>2020</v>
      </c>
    </row>
    <row r="5791" spans="1:21" ht="15.5">
      <c r="A5791" s="51">
        <v>142</v>
      </c>
      <c r="B5791" s="51" t="s">
        <v>1471</v>
      </c>
      <c r="C5791" s="51" t="s">
        <v>441</v>
      </c>
      <c r="D5791" s="51" t="str">
        <f t="shared" si="90"/>
        <v>GGR_NGDPNorway</v>
      </c>
      <c r="E5791" s="51" t="s">
        <v>56</v>
      </c>
      <c r="F5791" s="51" t="s">
        <v>438</v>
      </c>
      <c r="G5791" s="51" t="s">
        <v>439</v>
      </c>
      <c r="H5791" s="51" t="s">
        <v>392</v>
      </c>
      <c r="I5791" s="51"/>
      <c r="J5791" s="51" t="s">
        <v>442</v>
      </c>
      <c r="K5791" s="51">
        <v>56.435000000000002</v>
      </c>
      <c r="L5791" s="51">
        <v>54.393000000000001</v>
      </c>
      <c r="M5791" s="51">
        <v>54.15</v>
      </c>
      <c r="N5791" s="51">
        <v>54.52</v>
      </c>
      <c r="O5791" s="51">
        <v>54.755000000000003</v>
      </c>
      <c r="P5791" s="51">
        <v>54.639000000000003</v>
      </c>
      <c r="Q5791" s="51">
        <v>55.81</v>
      </c>
      <c r="R5791" s="51">
        <v>57.151000000000003</v>
      </c>
      <c r="S5791" s="51">
        <v>51.197000000000003</v>
      </c>
      <c r="T5791" s="51">
        <v>51.795999999999999</v>
      </c>
      <c r="U5791" s="51">
        <v>2020</v>
      </c>
    </row>
    <row r="5792" spans="1:21" ht="15.5">
      <c r="A5792" s="51">
        <v>142</v>
      </c>
      <c r="B5792" s="51" t="s">
        <v>1471</v>
      </c>
      <c r="C5792" s="51" t="s">
        <v>443</v>
      </c>
      <c r="D5792" s="51" t="str">
        <f t="shared" si="90"/>
        <v>GGXNorway</v>
      </c>
      <c r="E5792" s="51" t="s">
        <v>56</v>
      </c>
      <c r="F5792" s="51" t="s">
        <v>444</v>
      </c>
      <c r="G5792" s="51" t="s">
        <v>445</v>
      </c>
      <c r="H5792" s="51" t="s">
        <v>342</v>
      </c>
      <c r="I5792" s="51" t="s">
        <v>343</v>
      </c>
      <c r="J5792" s="51" t="s">
        <v>1477</v>
      </c>
      <c r="K5792" s="51">
        <v>1264.8399999999999</v>
      </c>
      <c r="L5792" s="51">
        <v>1342.89</v>
      </c>
      <c r="M5792" s="51">
        <v>1429.93</v>
      </c>
      <c r="N5792" s="51">
        <v>1508.85</v>
      </c>
      <c r="O5792" s="51">
        <v>1570.75</v>
      </c>
      <c r="P5792" s="51">
        <v>1635.85</v>
      </c>
      <c r="Q5792" s="51">
        <v>1738.5</v>
      </c>
      <c r="R5792" s="51">
        <v>1840.27</v>
      </c>
      <c r="S5792" s="51">
        <v>1982.24</v>
      </c>
      <c r="T5792" s="51">
        <v>1975.47</v>
      </c>
      <c r="U5792" s="51">
        <v>2020</v>
      </c>
    </row>
    <row r="5793" spans="1:21" ht="15.5">
      <c r="A5793" s="51">
        <v>142</v>
      </c>
      <c r="B5793" s="51" t="s">
        <v>1471</v>
      </c>
      <c r="C5793" s="51" t="s">
        <v>446</v>
      </c>
      <c r="D5793" s="51" t="str">
        <f t="shared" si="90"/>
        <v>GGX_NGDPNorway</v>
      </c>
      <c r="E5793" s="51" t="s">
        <v>56</v>
      </c>
      <c r="F5793" s="51" t="s">
        <v>444</v>
      </c>
      <c r="G5793" s="51" t="s">
        <v>445</v>
      </c>
      <c r="H5793" s="51" t="s">
        <v>392</v>
      </c>
      <c r="I5793" s="51"/>
      <c r="J5793" s="51" t="s">
        <v>447</v>
      </c>
      <c r="K5793" s="51">
        <v>42.673000000000002</v>
      </c>
      <c r="L5793" s="51">
        <v>43.725000000000001</v>
      </c>
      <c r="M5793" s="51">
        <v>45.527000000000001</v>
      </c>
      <c r="N5793" s="51">
        <v>48.497999999999998</v>
      </c>
      <c r="O5793" s="51">
        <v>50.698999999999998</v>
      </c>
      <c r="P5793" s="51">
        <v>49.640999999999998</v>
      </c>
      <c r="Q5793" s="51">
        <v>48.917999999999999</v>
      </c>
      <c r="R5793" s="51">
        <v>51.57</v>
      </c>
      <c r="S5793" s="51">
        <v>58.154000000000003</v>
      </c>
      <c r="T5793" s="51">
        <v>51.966999999999999</v>
      </c>
      <c r="U5793" s="51">
        <v>2020</v>
      </c>
    </row>
    <row r="5794" spans="1:21" ht="15.5">
      <c r="A5794" s="51">
        <v>142</v>
      </c>
      <c r="B5794" s="51" t="s">
        <v>1471</v>
      </c>
      <c r="C5794" s="51" t="s">
        <v>448</v>
      </c>
      <c r="D5794" s="51" t="str">
        <f t="shared" si="90"/>
        <v>GGXCNLNorway</v>
      </c>
      <c r="E5794" s="51" t="s">
        <v>56</v>
      </c>
      <c r="F5794" s="51" t="s">
        <v>449</v>
      </c>
      <c r="G5794" s="51" t="s">
        <v>450</v>
      </c>
      <c r="H5794" s="51" t="s">
        <v>342</v>
      </c>
      <c r="I5794" s="51" t="s">
        <v>343</v>
      </c>
      <c r="J5794" s="51" t="s">
        <v>1477</v>
      </c>
      <c r="K5794" s="51">
        <v>407.92899999999997</v>
      </c>
      <c r="L5794" s="51">
        <v>327.64600000000002</v>
      </c>
      <c r="M5794" s="51">
        <v>270.83199999999999</v>
      </c>
      <c r="N5794" s="51">
        <v>187.36600000000001</v>
      </c>
      <c r="O5794" s="51">
        <v>125.648</v>
      </c>
      <c r="P5794" s="51">
        <v>164.72</v>
      </c>
      <c r="Q5794" s="51">
        <v>244.92</v>
      </c>
      <c r="R5794" s="51">
        <v>199.16300000000001</v>
      </c>
      <c r="S5794" s="51">
        <v>-237.12899999999999</v>
      </c>
      <c r="T5794" s="51">
        <v>-6.5279999999999996</v>
      </c>
      <c r="U5794" s="51">
        <v>2020</v>
      </c>
    </row>
    <row r="5795" spans="1:21" ht="15.5">
      <c r="A5795" s="51">
        <v>142</v>
      </c>
      <c r="B5795" s="51" t="s">
        <v>1471</v>
      </c>
      <c r="C5795" s="51" t="s">
        <v>451</v>
      </c>
      <c r="D5795" s="51" t="str">
        <f t="shared" si="90"/>
        <v>GGXCNL_NGDPNorway</v>
      </c>
      <c r="E5795" s="51" t="s">
        <v>56</v>
      </c>
      <c r="F5795" s="51" t="s">
        <v>449</v>
      </c>
      <c r="G5795" s="51" t="s">
        <v>450</v>
      </c>
      <c r="H5795" s="51" t="s">
        <v>392</v>
      </c>
      <c r="I5795" s="51"/>
      <c r="J5795" s="51" t="s">
        <v>452</v>
      </c>
      <c r="K5795" s="51">
        <v>13.763</v>
      </c>
      <c r="L5795" s="51">
        <v>10.667999999999999</v>
      </c>
      <c r="M5795" s="51">
        <v>8.6229999999999993</v>
      </c>
      <c r="N5795" s="51">
        <v>6.0220000000000002</v>
      </c>
      <c r="O5795" s="51">
        <v>4.056</v>
      </c>
      <c r="P5795" s="51">
        <v>4.9989999999999997</v>
      </c>
      <c r="Q5795" s="51">
        <v>6.8920000000000003</v>
      </c>
      <c r="R5795" s="51">
        <v>5.5810000000000004</v>
      </c>
      <c r="S5795" s="51">
        <v>-6.9569999999999999</v>
      </c>
      <c r="T5795" s="51">
        <v>-0.17199999999999999</v>
      </c>
      <c r="U5795" s="51">
        <v>2020</v>
      </c>
    </row>
    <row r="5796" spans="1:21" ht="15.5">
      <c r="A5796" s="51">
        <v>142</v>
      </c>
      <c r="B5796" s="51" t="s">
        <v>1471</v>
      </c>
      <c r="C5796" s="51" t="s">
        <v>453</v>
      </c>
      <c r="D5796" s="51" t="str">
        <f t="shared" si="90"/>
        <v>GGSBNorway</v>
      </c>
      <c r="E5796" s="51" t="s">
        <v>56</v>
      </c>
      <c r="F5796" s="51" t="s">
        <v>454</v>
      </c>
      <c r="G5796" s="51" t="s">
        <v>455</v>
      </c>
      <c r="H5796" s="51" t="s">
        <v>342</v>
      </c>
      <c r="I5796" s="51" t="s">
        <v>343</v>
      </c>
      <c r="J5796" s="51" t="s">
        <v>1477</v>
      </c>
      <c r="K5796" s="51">
        <v>-115.81699999999999</v>
      </c>
      <c r="L5796" s="51">
        <v>-132.107</v>
      </c>
      <c r="M5796" s="51">
        <v>-158.304</v>
      </c>
      <c r="N5796" s="51">
        <v>-184.11099999999999</v>
      </c>
      <c r="O5796" s="51">
        <v>-211.67500000000001</v>
      </c>
      <c r="P5796" s="51">
        <v>-226.62200000000001</v>
      </c>
      <c r="Q5796" s="51">
        <v>-221.53399999999999</v>
      </c>
      <c r="R5796" s="51">
        <v>-242.62100000000001</v>
      </c>
      <c r="S5796" s="51">
        <v>-395.209</v>
      </c>
      <c r="T5796" s="51">
        <v>-346.14800000000002</v>
      </c>
      <c r="U5796" s="51">
        <v>2020</v>
      </c>
    </row>
    <row r="5797" spans="1:21" ht="15.5">
      <c r="A5797" s="51">
        <v>142</v>
      </c>
      <c r="B5797" s="51" t="s">
        <v>1471</v>
      </c>
      <c r="C5797" s="51" t="s">
        <v>456</v>
      </c>
      <c r="D5797" s="51" t="str">
        <f t="shared" si="90"/>
        <v>GGSB_NPGDPNorway</v>
      </c>
      <c r="E5797" s="51" t="s">
        <v>56</v>
      </c>
      <c r="F5797" s="51" t="s">
        <v>454</v>
      </c>
      <c r="G5797" s="51" t="s">
        <v>455</v>
      </c>
      <c r="H5797" s="51" t="s">
        <v>380</v>
      </c>
      <c r="I5797" s="51"/>
      <c r="J5797" s="51" t="s">
        <v>505</v>
      </c>
      <c r="K5797" s="51">
        <v>-4.8090000000000002</v>
      </c>
      <c r="L5797" s="51">
        <v>-5.2279999999999998</v>
      </c>
      <c r="M5797" s="51">
        <v>-6.1150000000000002</v>
      </c>
      <c r="N5797" s="51">
        <v>-7.1829999999999998</v>
      </c>
      <c r="O5797" s="51">
        <v>-8.2550000000000008</v>
      </c>
      <c r="P5797" s="51">
        <v>-8.3689999999999998</v>
      </c>
      <c r="Q5797" s="51">
        <v>-7.5309999999999997</v>
      </c>
      <c r="R5797" s="51">
        <v>-8.1300000000000008</v>
      </c>
      <c r="S5797" s="51">
        <v>-13.75</v>
      </c>
      <c r="T5797" s="51">
        <v>-11.036</v>
      </c>
      <c r="U5797" s="51">
        <v>2020</v>
      </c>
    </row>
    <row r="5798" spans="1:21" ht="15.5">
      <c r="A5798" s="51">
        <v>142</v>
      </c>
      <c r="B5798" s="51" t="s">
        <v>1471</v>
      </c>
      <c r="C5798" s="51" t="s">
        <v>457</v>
      </c>
      <c r="D5798" s="51" t="str">
        <f t="shared" si="90"/>
        <v>GGXONLBNorway</v>
      </c>
      <c r="E5798" s="51" t="s">
        <v>56</v>
      </c>
      <c r="F5798" s="51" t="s">
        <v>458</v>
      </c>
      <c r="G5798" s="51" t="s">
        <v>459</v>
      </c>
      <c r="H5798" s="51" t="s">
        <v>342</v>
      </c>
      <c r="I5798" s="51" t="s">
        <v>343</v>
      </c>
      <c r="J5798" s="51" t="s">
        <v>1477</v>
      </c>
      <c r="K5798" s="51">
        <v>353.84199999999998</v>
      </c>
      <c r="L5798" s="51">
        <v>268.976</v>
      </c>
      <c r="M5798" s="51">
        <v>199.15</v>
      </c>
      <c r="N5798" s="51">
        <v>107.514</v>
      </c>
      <c r="O5798" s="51">
        <v>47.712000000000003</v>
      </c>
      <c r="P5798" s="51">
        <v>85.328000000000003</v>
      </c>
      <c r="Q5798" s="51">
        <v>169.358</v>
      </c>
      <c r="R5798" s="51">
        <v>125.37</v>
      </c>
      <c r="S5798" s="51">
        <v>-304.45499999999998</v>
      </c>
      <c r="T5798" s="51">
        <v>-84.924000000000007</v>
      </c>
      <c r="U5798" s="51">
        <v>2020</v>
      </c>
    </row>
    <row r="5799" spans="1:21" ht="15.5">
      <c r="A5799" s="51">
        <v>142</v>
      </c>
      <c r="B5799" s="51" t="s">
        <v>1471</v>
      </c>
      <c r="C5799" s="51" t="s">
        <v>460</v>
      </c>
      <c r="D5799" s="51" t="str">
        <f t="shared" si="90"/>
        <v>GGXONLB_NGDPNorway</v>
      </c>
      <c r="E5799" s="51" t="s">
        <v>56</v>
      </c>
      <c r="F5799" s="51" t="s">
        <v>458</v>
      </c>
      <c r="G5799" s="51" t="s">
        <v>459</v>
      </c>
      <c r="H5799" s="51" t="s">
        <v>392</v>
      </c>
      <c r="I5799" s="51"/>
      <c r="J5799" s="51" t="s">
        <v>461</v>
      </c>
      <c r="K5799" s="51">
        <v>11.938000000000001</v>
      </c>
      <c r="L5799" s="51">
        <v>8.7579999999999991</v>
      </c>
      <c r="M5799" s="51">
        <v>6.3410000000000002</v>
      </c>
      <c r="N5799" s="51">
        <v>3.456</v>
      </c>
      <c r="O5799" s="51">
        <v>1.54</v>
      </c>
      <c r="P5799" s="51">
        <v>2.589</v>
      </c>
      <c r="Q5799" s="51">
        <v>4.7649999999999997</v>
      </c>
      <c r="R5799" s="51">
        <v>3.5129999999999999</v>
      </c>
      <c r="S5799" s="51">
        <v>-8.9320000000000004</v>
      </c>
      <c r="T5799" s="51">
        <v>-2.234</v>
      </c>
      <c r="U5799" s="51">
        <v>2020</v>
      </c>
    </row>
    <row r="5800" spans="1:21" ht="15.5">
      <c r="A5800" s="51">
        <v>142</v>
      </c>
      <c r="B5800" s="51" t="s">
        <v>1471</v>
      </c>
      <c r="C5800" s="51" t="s">
        <v>462</v>
      </c>
      <c r="D5800" s="51" t="str">
        <f t="shared" si="90"/>
        <v>GGXWDNNorway</v>
      </c>
      <c r="E5800" s="51" t="s">
        <v>56</v>
      </c>
      <c r="F5800" s="51" t="s">
        <v>463</v>
      </c>
      <c r="G5800" s="51" t="s">
        <v>464</v>
      </c>
      <c r="H5800" s="51" t="s">
        <v>342</v>
      </c>
      <c r="I5800" s="51" t="s">
        <v>343</v>
      </c>
      <c r="J5800" s="51" t="s">
        <v>1477</v>
      </c>
      <c r="K5800" s="51">
        <v>-1452.95</v>
      </c>
      <c r="L5800" s="51">
        <v>-1846.96</v>
      </c>
      <c r="M5800" s="51">
        <v>-2343.65</v>
      </c>
      <c r="N5800" s="51">
        <v>-2662.34</v>
      </c>
      <c r="O5800" s="51">
        <v>-2608.62</v>
      </c>
      <c r="P5800" s="51">
        <v>-2612.21</v>
      </c>
      <c r="Q5800" s="51">
        <v>-2536.58</v>
      </c>
      <c r="R5800" s="51">
        <v>-3635.78</v>
      </c>
      <c r="S5800" s="51">
        <v>-4131.38</v>
      </c>
      <c r="T5800" s="51">
        <v>-4182.9799999999996</v>
      </c>
      <c r="U5800" s="51">
        <v>2020</v>
      </c>
    </row>
    <row r="5801" spans="1:21" ht="15.5">
      <c r="A5801" s="51">
        <v>142</v>
      </c>
      <c r="B5801" s="51" t="s">
        <v>1471</v>
      </c>
      <c r="C5801" s="51" t="s">
        <v>465</v>
      </c>
      <c r="D5801" s="51" t="str">
        <f t="shared" si="90"/>
        <v>GGXWDN_NGDPNorway</v>
      </c>
      <c r="E5801" s="51" t="s">
        <v>56</v>
      </c>
      <c r="F5801" s="51" t="s">
        <v>463</v>
      </c>
      <c r="G5801" s="51" t="s">
        <v>464</v>
      </c>
      <c r="H5801" s="51" t="s">
        <v>392</v>
      </c>
      <c r="I5801" s="51"/>
      <c r="J5801" s="51" t="s">
        <v>487</v>
      </c>
      <c r="K5801" s="51">
        <v>-49.018999999999998</v>
      </c>
      <c r="L5801" s="51">
        <v>-60.137</v>
      </c>
      <c r="M5801" s="51">
        <v>-74.619</v>
      </c>
      <c r="N5801" s="51">
        <v>-85.573999999999998</v>
      </c>
      <c r="O5801" s="51">
        <v>-84.198999999999998</v>
      </c>
      <c r="P5801" s="51">
        <v>-79.269000000000005</v>
      </c>
      <c r="Q5801" s="51">
        <v>-71.375</v>
      </c>
      <c r="R5801" s="51">
        <v>-101.886</v>
      </c>
      <c r="S5801" s="51">
        <v>-121.20399999999999</v>
      </c>
      <c r="T5801" s="51">
        <v>-110.039</v>
      </c>
      <c r="U5801" s="51">
        <v>2020</v>
      </c>
    </row>
    <row r="5802" spans="1:21" ht="15.5">
      <c r="A5802" s="51">
        <v>142</v>
      </c>
      <c r="B5802" s="51" t="s">
        <v>1471</v>
      </c>
      <c r="C5802" s="51" t="s">
        <v>466</v>
      </c>
      <c r="D5802" s="51" t="str">
        <f t="shared" si="90"/>
        <v>GGXWDGNorway</v>
      </c>
      <c r="E5802" s="51" t="s">
        <v>56</v>
      </c>
      <c r="F5802" s="51" t="s">
        <v>467</v>
      </c>
      <c r="G5802" s="51" t="s">
        <v>468</v>
      </c>
      <c r="H5802" s="51" t="s">
        <v>342</v>
      </c>
      <c r="I5802" s="51" t="s">
        <v>343</v>
      </c>
      <c r="J5802" s="51" t="s">
        <v>1477</v>
      </c>
      <c r="K5802" s="51">
        <v>922.02099999999996</v>
      </c>
      <c r="L5802" s="51">
        <v>971.20500000000004</v>
      </c>
      <c r="M5802" s="51">
        <v>937.81399999999996</v>
      </c>
      <c r="N5802" s="51">
        <v>1074.73</v>
      </c>
      <c r="O5802" s="51">
        <v>1181.19</v>
      </c>
      <c r="P5802" s="51">
        <v>1273.21</v>
      </c>
      <c r="Q5802" s="51">
        <v>1409.35</v>
      </c>
      <c r="R5802" s="51">
        <v>1458.9</v>
      </c>
      <c r="S5802" s="51">
        <v>1411.17</v>
      </c>
      <c r="T5802" s="51">
        <v>1581.37</v>
      </c>
      <c r="U5802" s="51">
        <v>2020</v>
      </c>
    </row>
    <row r="5803" spans="1:21" ht="15.5">
      <c r="A5803" s="51">
        <v>142</v>
      </c>
      <c r="B5803" s="51" t="s">
        <v>1471</v>
      </c>
      <c r="C5803" s="51" t="s">
        <v>469</v>
      </c>
      <c r="D5803" s="51" t="str">
        <f t="shared" si="90"/>
        <v>GGXWDG_NGDPNorway</v>
      </c>
      <c r="E5803" s="51" t="s">
        <v>56</v>
      </c>
      <c r="F5803" s="51" t="s">
        <v>467</v>
      </c>
      <c r="G5803" s="51" t="s">
        <v>468</v>
      </c>
      <c r="H5803" s="51" t="s">
        <v>392</v>
      </c>
      <c r="I5803" s="51"/>
      <c r="J5803" s="51" t="s">
        <v>470</v>
      </c>
      <c r="K5803" s="51">
        <v>31.106999999999999</v>
      </c>
      <c r="L5803" s="51">
        <v>31.623000000000001</v>
      </c>
      <c r="M5803" s="51">
        <v>29.859000000000002</v>
      </c>
      <c r="N5803" s="51">
        <v>34.543999999999997</v>
      </c>
      <c r="O5803" s="51">
        <v>38.125999999999998</v>
      </c>
      <c r="P5803" s="51">
        <v>38.636000000000003</v>
      </c>
      <c r="Q5803" s="51">
        <v>39.656999999999996</v>
      </c>
      <c r="R5803" s="51">
        <v>40.883000000000003</v>
      </c>
      <c r="S5803" s="51">
        <v>41.4</v>
      </c>
      <c r="T5803" s="51">
        <v>41.6</v>
      </c>
      <c r="U5803" s="51">
        <v>2020</v>
      </c>
    </row>
    <row r="5804" spans="1:21" ht="15.5">
      <c r="A5804" s="51">
        <v>142</v>
      </c>
      <c r="B5804" s="51" t="s">
        <v>1471</v>
      </c>
      <c r="C5804" s="51" t="s">
        <v>471</v>
      </c>
      <c r="D5804" s="51" t="str">
        <f t="shared" si="90"/>
        <v>NGDP_FYNorway</v>
      </c>
      <c r="E5804" s="51" t="s">
        <v>56</v>
      </c>
      <c r="F5804" s="51" t="s">
        <v>472</v>
      </c>
      <c r="G5804" s="51" t="s">
        <v>473</v>
      </c>
      <c r="H5804" s="51" t="s">
        <v>342</v>
      </c>
      <c r="I5804" s="51" t="s">
        <v>343</v>
      </c>
      <c r="J5804" s="51" t="s">
        <v>1477</v>
      </c>
      <c r="K5804" s="51">
        <v>2964.05</v>
      </c>
      <c r="L5804" s="51">
        <v>3071.22</v>
      </c>
      <c r="M5804" s="51">
        <v>3140.81</v>
      </c>
      <c r="N5804" s="51">
        <v>3111.17</v>
      </c>
      <c r="O5804" s="51">
        <v>3098.15</v>
      </c>
      <c r="P5804" s="51">
        <v>3295.38</v>
      </c>
      <c r="Q5804" s="51">
        <v>3553.9</v>
      </c>
      <c r="R5804" s="51">
        <v>3568.49</v>
      </c>
      <c r="S5804" s="51">
        <v>3408.62</v>
      </c>
      <c r="T5804" s="51">
        <v>3801.36</v>
      </c>
      <c r="U5804" s="51">
        <v>2020</v>
      </c>
    </row>
    <row r="5805" spans="1:21" ht="15.5">
      <c r="A5805" s="51">
        <v>142</v>
      </c>
      <c r="B5805" s="51" t="s">
        <v>1471</v>
      </c>
      <c r="C5805" s="51" t="s">
        <v>474</v>
      </c>
      <c r="D5805" s="51" t="str">
        <f t="shared" si="90"/>
        <v>BCANorway</v>
      </c>
      <c r="E5805" s="51" t="s">
        <v>56</v>
      </c>
      <c r="F5805" s="51" t="s">
        <v>475</v>
      </c>
      <c r="G5805" s="51" t="s">
        <v>476</v>
      </c>
      <c r="H5805" s="51" t="s">
        <v>352</v>
      </c>
      <c r="I5805" s="51" t="s">
        <v>343</v>
      </c>
      <c r="J5805" s="51" t="s">
        <v>1478</v>
      </c>
      <c r="K5805" s="51">
        <v>64.206000000000003</v>
      </c>
      <c r="L5805" s="51">
        <v>53.933</v>
      </c>
      <c r="M5805" s="51">
        <v>54.052</v>
      </c>
      <c r="N5805" s="51">
        <v>30.994</v>
      </c>
      <c r="O5805" s="51">
        <v>16.425000000000001</v>
      </c>
      <c r="P5805" s="51">
        <v>18.384</v>
      </c>
      <c r="Q5805" s="51">
        <v>34.753999999999998</v>
      </c>
      <c r="R5805" s="51">
        <v>10.298999999999999</v>
      </c>
      <c r="S5805" s="51">
        <v>9.1679999999999993</v>
      </c>
      <c r="T5805" s="51">
        <v>23.856999999999999</v>
      </c>
      <c r="U5805" s="51">
        <v>2018</v>
      </c>
    </row>
    <row r="5806" spans="1:21" ht="15.5">
      <c r="A5806" s="51">
        <v>142</v>
      </c>
      <c r="B5806" s="51" t="s">
        <v>1471</v>
      </c>
      <c r="C5806" s="51" t="s">
        <v>478</v>
      </c>
      <c r="D5806" s="51" t="str">
        <f t="shared" si="90"/>
        <v>BCA_NGDPDNorway</v>
      </c>
      <c r="E5806" s="51" t="s">
        <v>56</v>
      </c>
      <c r="F5806" s="51" t="s">
        <v>475</v>
      </c>
      <c r="G5806" s="51" t="s">
        <v>476</v>
      </c>
      <c r="H5806" s="51" t="s">
        <v>392</v>
      </c>
      <c r="I5806" s="51"/>
      <c r="J5806" s="51" t="s">
        <v>479</v>
      </c>
      <c r="K5806" s="51">
        <v>12.602</v>
      </c>
      <c r="L5806" s="51">
        <v>10.317</v>
      </c>
      <c r="M5806" s="51">
        <v>10.845000000000001</v>
      </c>
      <c r="N5806" s="51">
        <v>8.0340000000000007</v>
      </c>
      <c r="O5806" s="51">
        <v>4.4530000000000003</v>
      </c>
      <c r="P5806" s="51">
        <v>4.6150000000000002</v>
      </c>
      <c r="Q5806" s="51">
        <v>7.9530000000000003</v>
      </c>
      <c r="R5806" s="51">
        <v>2.54</v>
      </c>
      <c r="S5806" s="51">
        <v>2.5329999999999999</v>
      </c>
      <c r="T5806" s="51">
        <v>5.367</v>
      </c>
      <c r="U5806" s="51">
        <v>2018</v>
      </c>
    </row>
    <row r="5807" spans="1:21" ht="15.5">
      <c r="A5807" s="51">
        <v>449</v>
      </c>
      <c r="B5807" s="51" t="s">
        <v>1479</v>
      </c>
      <c r="C5807" s="51" t="s">
        <v>338</v>
      </c>
      <c r="D5807" s="51" t="str">
        <f t="shared" si="90"/>
        <v>NGDP_ROman</v>
      </c>
      <c r="E5807" s="51" t="s">
        <v>1480</v>
      </c>
      <c r="F5807" s="51" t="s">
        <v>340</v>
      </c>
      <c r="G5807" s="51" t="s">
        <v>341</v>
      </c>
      <c r="H5807" s="51" t="s">
        <v>342</v>
      </c>
      <c r="I5807" s="51" t="s">
        <v>343</v>
      </c>
      <c r="J5807" s="51" t="s">
        <v>1481</v>
      </c>
      <c r="K5807" s="51">
        <v>24.545999999999999</v>
      </c>
      <c r="L5807" s="51">
        <v>25.798999999999999</v>
      </c>
      <c r="M5807" s="51">
        <v>26.166</v>
      </c>
      <c r="N5807" s="51">
        <v>27.385000000000002</v>
      </c>
      <c r="O5807" s="51">
        <v>28.725999999999999</v>
      </c>
      <c r="P5807" s="51">
        <v>28.824999999999999</v>
      </c>
      <c r="Q5807" s="51">
        <v>29.09</v>
      </c>
      <c r="R5807" s="51">
        <v>28.85</v>
      </c>
      <c r="S5807" s="51">
        <v>27.013000000000002</v>
      </c>
      <c r="T5807" s="51">
        <v>27.488</v>
      </c>
      <c r="U5807" s="51">
        <v>2019</v>
      </c>
    </row>
    <row r="5808" spans="1:21" ht="15.5">
      <c r="A5808" s="51">
        <v>449</v>
      </c>
      <c r="B5808" s="51" t="s">
        <v>1479</v>
      </c>
      <c r="C5808" s="51" t="s">
        <v>345</v>
      </c>
      <c r="D5808" s="51" t="str">
        <f t="shared" si="90"/>
        <v>NGDP_RPCHOman</v>
      </c>
      <c r="E5808" s="51" t="s">
        <v>1480</v>
      </c>
      <c r="F5808" s="51" t="s">
        <v>340</v>
      </c>
      <c r="G5808" s="51" t="s">
        <v>346</v>
      </c>
      <c r="H5808" s="51" t="s">
        <v>347</v>
      </c>
      <c r="I5808" s="51"/>
      <c r="J5808" s="51" t="s">
        <v>348</v>
      </c>
      <c r="K5808" s="51">
        <v>9.1039999999999992</v>
      </c>
      <c r="L5808" s="51">
        <v>5.1029999999999998</v>
      </c>
      <c r="M5808" s="51">
        <v>1.423</v>
      </c>
      <c r="N5808" s="51">
        <v>4.6580000000000004</v>
      </c>
      <c r="O5808" s="51">
        <v>4.8970000000000002</v>
      </c>
      <c r="P5808" s="51">
        <v>0.34599999999999997</v>
      </c>
      <c r="Q5808" s="51">
        <v>0.91900000000000004</v>
      </c>
      <c r="R5808" s="51">
        <v>-0.82499999999999996</v>
      </c>
      <c r="S5808" s="51">
        <v>-6.367</v>
      </c>
      <c r="T5808" s="51">
        <v>1.7589999999999999</v>
      </c>
      <c r="U5808" s="51">
        <v>2019</v>
      </c>
    </row>
    <row r="5809" spans="1:21" ht="15.5">
      <c r="A5809" s="51">
        <v>449</v>
      </c>
      <c r="B5809" s="51" t="s">
        <v>1479</v>
      </c>
      <c r="C5809" s="51" t="s">
        <v>349</v>
      </c>
      <c r="D5809" s="51" t="str">
        <f t="shared" si="90"/>
        <v>NGDPOman</v>
      </c>
      <c r="E5809" s="51" t="s">
        <v>1480</v>
      </c>
      <c r="F5809" s="51" t="s">
        <v>155</v>
      </c>
      <c r="G5809" s="51" t="s">
        <v>350</v>
      </c>
      <c r="H5809" s="51" t="s">
        <v>342</v>
      </c>
      <c r="I5809" s="51" t="s">
        <v>343</v>
      </c>
      <c r="J5809" s="51" t="s">
        <v>1481</v>
      </c>
      <c r="K5809" s="51">
        <v>29.459</v>
      </c>
      <c r="L5809" s="51">
        <v>30.292999999999999</v>
      </c>
      <c r="M5809" s="51">
        <v>31.173999999999999</v>
      </c>
      <c r="N5809" s="51">
        <v>26.5</v>
      </c>
      <c r="O5809" s="51">
        <v>25.177</v>
      </c>
      <c r="P5809" s="51">
        <v>27.145</v>
      </c>
      <c r="Q5809" s="51">
        <v>30.678999999999998</v>
      </c>
      <c r="R5809" s="51">
        <v>29.349</v>
      </c>
      <c r="S5809" s="51">
        <v>24.297000000000001</v>
      </c>
      <c r="T5809" s="51">
        <v>28.497</v>
      </c>
      <c r="U5809" s="51">
        <v>2019</v>
      </c>
    </row>
    <row r="5810" spans="1:21" ht="15.5">
      <c r="A5810" s="51">
        <v>449</v>
      </c>
      <c r="B5810" s="51" t="s">
        <v>1479</v>
      </c>
      <c r="C5810" s="51" t="s">
        <v>157</v>
      </c>
      <c r="D5810" s="51" t="str">
        <f t="shared" si="90"/>
        <v>NGDPDOman</v>
      </c>
      <c r="E5810" s="51" t="s">
        <v>1480</v>
      </c>
      <c r="F5810" s="51" t="s">
        <v>155</v>
      </c>
      <c r="G5810" s="51" t="s">
        <v>351</v>
      </c>
      <c r="H5810" s="51" t="s">
        <v>352</v>
      </c>
      <c r="I5810" s="51" t="s">
        <v>343</v>
      </c>
      <c r="J5810" s="51" t="s">
        <v>353</v>
      </c>
      <c r="K5810" s="51">
        <v>76.616</v>
      </c>
      <c r="L5810" s="51">
        <v>78.784000000000006</v>
      </c>
      <c r="M5810" s="51">
        <v>81.076999999999998</v>
      </c>
      <c r="N5810" s="51">
        <v>68.918999999999997</v>
      </c>
      <c r="O5810" s="51">
        <v>65.480999999999995</v>
      </c>
      <c r="P5810" s="51">
        <v>70.597999999999999</v>
      </c>
      <c r="Q5810" s="51">
        <v>79.789000000000001</v>
      </c>
      <c r="R5810" s="51">
        <v>76.331000000000003</v>
      </c>
      <c r="S5810" s="51">
        <v>63.192</v>
      </c>
      <c r="T5810" s="51">
        <v>74.114999999999995</v>
      </c>
      <c r="U5810" s="51">
        <v>2019</v>
      </c>
    </row>
    <row r="5811" spans="1:21" ht="15.5">
      <c r="A5811" s="51">
        <v>449</v>
      </c>
      <c r="B5811" s="51" t="s">
        <v>1479</v>
      </c>
      <c r="C5811" s="51" t="s">
        <v>354</v>
      </c>
      <c r="D5811" s="51" t="str">
        <f t="shared" si="90"/>
        <v>PPPGDPOman</v>
      </c>
      <c r="E5811" s="51" t="s">
        <v>1480</v>
      </c>
      <c r="F5811" s="51" t="s">
        <v>155</v>
      </c>
      <c r="G5811" s="51" t="s">
        <v>355</v>
      </c>
      <c r="H5811" s="51" t="s">
        <v>356</v>
      </c>
      <c r="I5811" s="51" t="s">
        <v>343</v>
      </c>
      <c r="J5811" s="51" t="s">
        <v>353</v>
      </c>
      <c r="K5811" s="51">
        <v>155.90700000000001</v>
      </c>
      <c r="L5811" s="51">
        <v>158.88</v>
      </c>
      <c r="M5811" s="51">
        <v>156.303</v>
      </c>
      <c r="N5811" s="51">
        <v>133.78</v>
      </c>
      <c r="O5811" s="51">
        <v>129.565</v>
      </c>
      <c r="P5811" s="51">
        <v>135.696</v>
      </c>
      <c r="Q5811" s="51">
        <v>140.232</v>
      </c>
      <c r="R5811" s="51">
        <v>141.55799999999999</v>
      </c>
      <c r="S5811" s="51">
        <v>134.15100000000001</v>
      </c>
      <c r="T5811" s="51">
        <v>138.99799999999999</v>
      </c>
      <c r="U5811" s="51">
        <v>2019</v>
      </c>
    </row>
    <row r="5812" spans="1:21" ht="15.5">
      <c r="A5812" s="51">
        <v>449</v>
      </c>
      <c r="B5812" s="51" t="s">
        <v>1479</v>
      </c>
      <c r="C5812" s="51" t="s">
        <v>357</v>
      </c>
      <c r="D5812" s="51" t="str">
        <f t="shared" si="90"/>
        <v>NGDP_DOman</v>
      </c>
      <c r="E5812" s="51" t="s">
        <v>1480</v>
      </c>
      <c r="F5812" s="51" t="s">
        <v>358</v>
      </c>
      <c r="G5812" s="51" t="s">
        <v>359</v>
      </c>
      <c r="H5812" s="51" t="s">
        <v>360</v>
      </c>
      <c r="I5812" s="51"/>
      <c r="J5812" s="51" t="s">
        <v>361</v>
      </c>
      <c r="K5812" s="51">
        <v>120.014</v>
      </c>
      <c r="L5812" s="51">
        <v>117.419</v>
      </c>
      <c r="M5812" s="51">
        <v>119.14</v>
      </c>
      <c r="N5812" s="51">
        <v>96.766999999999996</v>
      </c>
      <c r="O5812" s="51">
        <v>87.647000000000006</v>
      </c>
      <c r="P5812" s="51">
        <v>94.171000000000006</v>
      </c>
      <c r="Q5812" s="51">
        <v>105.462</v>
      </c>
      <c r="R5812" s="51">
        <v>101.73099999999999</v>
      </c>
      <c r="S5812" s="51">
        <v>89.945999999999998</v>
      </c>
      <c r="T5812" s="51">
        <v>103.672</v>
      </c>
      <c r="U5812" s="51">
        <v>2019</v>
      </c>
    </row>
    <row r="5813" spans="1:21" ht="15.5">
      <c r="A5813" s="51">
        <v>449</v>
      </c>
      <c r="B5813" s="51" t="s">
        <v>1479</v>
      </c>
      <c r="C5813" s="51" t="s">
        <v>362</v>
      </c>
      <c r="D5813" s="51" t="str">
        <f t="shared" si="90"/>
        <v>NGDPRPCOman</v>
      </c>
      <c r="E5813" s="51" t="s">
        <v>1480</v>
      </c>
      <c r="F5813" s="51" t="s">
        <v>363</v>
      </c>
      <c r="G5813" s="51" t="s">
        <v>364</v>
      </c>
      <c r="H5813" s="51" t="s">
        <v>342</v>
      </c>
      <c r="I5813" s="51" t="s">
        <v>333</v>
      </c>
      <c r="J5813" s="51" t="s">
        <v>365</v>
      </c>
      <c r="K5813" s="51">
        <v>6775.9</v>
      </c>
      <c r="L5813" s="51">
        <v>6691.94</v>
      </c>
      <c r="M5813" s="51">
        <v>6554.15</v>
      </c>
      <c r="N5813" s="51">
        <v>6584.31</v>
      </c>
      <c r="O5813" s="51">
        <v>6507.79</v>
      </c>
      <c r="P5813" s="51">
        <v>6321.35</v>
      </c>
      <c r="Q5813" s="51">
        <v>6321.57</v>
      </c>
      <c r="R5813" s="51">
        <v>6247.41</v>
      </c>
      <c r="S5813" s="51">
        <v>6076.83</v>
      </c>
      <c r="T5813" s="51">
        <v>6012.71</v>
      </c>
      <c r="U5813" s="51">
        <v>2019</v>
      </c>
    </row>
    <row r="5814" spans="1:21" ht="15.5">
      <c r="A5814" s="51">
        <v>449</v>
      </c>
      <c r="B5814" s="51" t="s">
        <v>1479</v>
      </c>
      <c r="C5814" s="51" t="s">
        <v>366</v>
      </c>
      <c r="D5814" s="51" t="str">
        <f t="shared" si="90"/>
        <v>NGDPRPPPPCOman</v>
      </c>
      <c r="E5814" s="51" t="s">
        <v>1480</v>
      </c>
      <c r="F5814" s="51" t="s">
        <v>363</v>
      </c>
      <c r="G5814" s="51" t="s">
        <v>367</v>
      </c>
      <c r="H5814" s="51" t="s">
        <v>368</v>
      </c>
      <c r="I5814" s="51" t="s">
        <v>333</v>
      </c>
      <c r="J5814" s="51" t="s">
        <v>365</v>
      </c>
      <c r="K5814" s="51">
        <v>31898.09</v>
      </c>
      <c r="L5814" s="51">
        <v>31502.84</v>
      </c>
      <c r="M5814" s="51">
        <v>30854.2</v>
      </c>
      <c r="N5814" s="51">
        <v>30996.15</v>
      </c>
      <c r="O5814" s="51">
        <v>30635.93</v>
      </c>
      <c r="P5814" s="51">
        <v>29758.240000000002</v>
      </c>
      <c r="Q5814" s="51">
        <v>29759.3</v>
      </c>
      <c r="R5814" s="51">
        <v>29410.21</v>
      </c>
      <c r="S5814" s="51">
        <v>28607.15</v>
      </c>
      <c r="T5814" s="51">
        <v>28305.31</v>
      </c>
      <c r="U5814" s="51">
        <v>2019</v>
      </c>
    </row>
    <row r="5815" spans="1:21" ht="15.5">
      <c r="A5815" s="51">
        <v>449</v>
      </c>
      <c r="B5815" s="51" t="s">
        <v>1479</v>
      </c>
      <c r="C5815" s="51" t="s">
        <v>369</v>
      </c>
      <c r="D5815" s="51" t="str">
        <f t="shared" si="90"/>
        <v>NGDPPCOman</v>
      </c>
      <c r="E5815" s="51" t="s">
        <v>1480</v>
      </c>
      <c r="F5815" s="51" t="s">
        <v>370</v>
      </c>
      <c r="G5815" s="51" t="s">
        <v>371</v>
      </c>
      <c r="H5815" s="51" t="s">
        <v>342</v>
      </c>
      <c r="I5815" s="51" t="s">
        <v>333</v>
      </c>
      <c r="J5815" s="51" t="s">
        <v>372</v>
      </c>
      <c r="K5815" s="51">
        <v>8132.04</v>
      </c>
      <c r="L5815" s="51">
        <v>7857.58</v>
      </c>
      <c r="M5815" s="51">
        <v>7808.6</v>
      </c>
      <c r="N5815" s="51">
        <v>6371.45</v>
      </c>
      <c r="O5815" s="51">
        <v>5703.9</v>
      </c>
      <c r="P5815" s="51">
        <v>5952.88</v>
      </c>
      <c r="Q5815" s="51">
        <v>6666.83</v>
      </c>
      <c r="R5815" s="51">
        <v>6355.54</v>
      </c>
      <c r="S5815" s="51">
        <v>5465.89</v>
      </c>
      <c r="T5815" s="51">
        <v>6233.47</v>
      </c>
      <c r="U5815" s="51">
        <v>2019</v>
      </c>
    </row>
    <row r="5816" spans="1:21" ht="15.5">
      <c r="A5816" s="51">
        <v>449</v>
      </c>
      <c r="B5816" s="51" t="s">
        <v>1479</v>
      </c>
      <c r="C5816" s="51" t="s">
        <v>373</v>
      </c>
      <c r="D5816" s="51" t="str">
        <f t="shared" si="90"/>
        <v>NGDPDPCOman</v>
      </c>
      <c r="E5816" s="51" t="s">
        <v>1480</v>
      </c>
      <c r="F5816" s="51" t="s">
        <v>370</v>
      </c>
      <c r="G5816" s="51" t="s">
        <v>374</v>
      </c>
      <c r="H5816" s="51" t="s">
        <v>352</v>
      </c>
      <c r="I5816" s="51" t="s">
        <v>333</v>
      </c>
      <c r="J5816" s="51" t="s">
        <v>372</v>
      </c>
      <c r="K5816" s="51">
        <v>21149.65</v>
      </c>
      <c r="L5816" s="51">
        <v>20435.849999999999</v>
      </c>
      <c r="M5816" s="51">
        <v>20308.46</v>
      </c>
      <c r="N5816" s="51">
        <v>16570.740000000002</v>
      </c>
      <c r="O5816" s="51">
        <v>14834.59</v>
      </c>
      <c r="P5816" s="51">
        <v>15482.13</v>
      </c>
      <c r="Q5816" s="51">
        <v>17338.96</v>
      </c>
      <c r="R5816" s="51">
        <v>16529.349999999999</v>
      </c>
      <c r="S5816" s="51">
        <v>14215.58</v>
      </c>
      <c r="T5816" s="51">
        <v>16211.88</v>
      </c>
      <c r="U5816" s="51">
        <v>2019</v>
      </c>
    </row>
    <row r="5817" spans="1:21" ht="15.5">
      <c r="A5817" s="51">
        <v>449</v>
      </c>
      <c r="B5817" s="51" t="s">
        <v>1479</v>
      </c>
      <c r="C5817" s="51" t="s">
        <v>375</v>
      </c>
      <c r="D5817" s="51" t="str">
        <f t="shared" si="90"/>
        <v>PPPPCOman</v>
      </c>
      <c r="E5817" s="51" t="s">
        <v>1480</v>
      </c>
      <c r="F5817" s="51" t="s">
        <v>370</v>
      </c>
      <c r="G5817" s="51" t="s">
        <v>376</v>
      </c>
      <c r="H5817" s="51" t="s">
        <v>356</v>
      </c>
      <c r="I5817" s="51" t="s">
        <v>333</v>
      </c>
      <c r="J5817" s="51" t="s">
        <v>372</v>
      </c>
      <c r="K5817" s="51">
        <v>43037.73</v>
      </c>
      <c r="L5817" s="51">
        <v>41211.82</v>
      </c>
      <c r="M5817" s="51">
        <v>39151.46</v>
      </c>
      <c r="N5817" s="51">
        <v>32165.64</v>
      </c>
      <c r="O5817" s="51">
        <v>29352.959999999999</v>
      </c>
      <c r="P5817" s="51">
        <v>29758.240000000002</v>
      </c>
      <c r="Q5817" s="51">
        <v>30473.81</v>
      </c>
      <c r="R5817" s="51">
        <v>30653.98</v>
      </c>
      <c r="S5817" s="51">
        <v>30178.42</v>
      </c>
      <c r="T5817" s="51">
        <v>30404.13</v>
      </c>
      <c r="U5817" s="51">
        <v>2019</v>
      </c>
    </row>
    <row r="5818" spans="1:21" ht="15.5">
      <c r="A5818" s="51">
        <v>449</v>
      </c>
      <c r="B5818" s="51" t="s">
        <v>1479</v>
      </c>
      <c r="C5818" s="51" t="s">
        <v>377</v>
      </c>
      <c r="D5818" s="51" t="str">
        <f t="shared" si="90"/>
        <v>NGAP_NPGDPOman</v>
      </c>
      <c r="E5818" s="51" t="s">
        <v>1480</v>
      </c>
      <c r="F5818" s="51" t="s">
        <v>378</v>
      </c>
      <c r="G5818" s="51" t="s">
        <v>379</v>
      </c>
      <c r="H5818" s="51" t="s">
        <v>380</v>
      </c>
      <c r="I5818" s="51"/>
      <c r="J5818" s="51"/>
      <c r="K5818" s="51"/>
      <c r="L5818" s="51"/>
      <c r="M5818" s="51"/>
      <c r="N5818" s="51"/>
      <c r="O5818" s="51"/>
      <c r="P5818" s="51"/>
      <c r="Q5818" s="51"/>
      <c r="R5818" s="51"/>
      <c r="S5818" s="51"/>
      <c r="T5818" s="51"/>
      <c r="U5818" s="51"/>
    </row>
    <row r="5819" spans="1:21" ht="15.5">
      <c r="A5819" s="51">
        <v>449</v>
      </c>
      <c r="B5819" s="51" t="s">
        <v>1479</v>
      </c>
      <c r="C5819" s="51" t="s">
        <v>381</v>
      </c>
      <c r="D5819" s="51" t="str">
        <f t="shared" si="90"/>
        <v>PPPSHOman</v>
      </c>
      <c r="E5819" s="51" t="s">
        <v>1480</v>
      </c>
      <c r="F5819" s="51" t="s">
        <v>382</v>
      </c>
      <c r="G5819" s="51" t="s">
        <v>383</v>
      </c>
      <c r="H5819" s="51" t="s">
        <v>384</v>
      </c>
      <c r="I5819" s="51"/>
      <c r="J5819" s="51" t="s">
        <v>353</v>
      </c>
      <c r="K5819" s="51">
        <v>0.156</v>
      </c>
      <c r="L5819" s="51">
        <v>0.151</v>
      </c>
      <c r="M5819" s="51">
        <v>0.14299999999999999</v>
      </c>
      <c r="N5819" s="51">
        <v>0.12</v>
      </c>
      <c r="O5819" s="51">
        <v>0.112</v>
      </c>
      <c r="P5819" s="51">
        <v>0.112</v>
      </c>
      <c r="Q5819" s="51">
        <v>0.109</v>
      </c>
      <c r="R5819" s="51">
        <v>0.105</v>
      </c>
      <c r="S5819" s="51">
        <v>0.10199999999999999</v>
      </c>
      <c r="T5819" s="51">
        <v>9.8000000000000004E-2</v>
      </c>
      <c r="U5819" s="51">
        <v>2019</v>
      </c>
    </row>
    <row r="5820" spans="1:21" ht="15.5">
      <c r="A5820" s="51">
        <v>449</v>
      </c>
      <c r="B5820" s="51" t="s">
        <v>1479</v>
      </c>
      <c r="C5820" s="51" t="s">
        <v>385</v>
      </c>
      <c r="D5820" s="51" t="str">
        <f t="shared" si="90"/>
        <v>PPPEXOman</v>
      </c>
      <c r="E5820" s="51" t="s">
        <v>1480</v>
      </c>
      <c r="F5820" s="51" t="s">
        <v>386</v>
      </c>
      <c r="G5820" s="51" t="s">
        <v>387</v>
      </c>
      <c r="H5820" s="51" t="s">
        <v>388</v>
      </c>
      <c r="I5820" s="51"/>
      <c r="J5820" s="51" t="s">
        <v>353</v>
      </c>
      <c r="K5820" s="51">
        <v>0.189</v>
      </c>
      <c r="L5820" s="51">
        <v>0.191</v>
      </c>
      <c r="M5820" s="51">
        <v>0.19900000000000001</v>
      </c>
      <c r="N5820" s="51">
        <v>0.19800000000000001</v>
      </c>
      <c r="O5820" s="51">
        <v>0.19400000000000001</v>
      </c>
      <c r="P5820" s="51">
        <v>0.2</v>
      </c>
      <c r="Q5820" s="51">
        <v>0.219</v>
      </c>
      <c r="R5820" s="51">
        <v>0.20699999999999999</v>
      </c>
      <c r="S5820" s="51">
        <v>0.18099999999999999</v>
      </c>
      <c r="T5820" s="51">
        <v>0.20499999999999999</v>
      </c>
      <c r="U5820" s="51">
        <v>2019</v>
      </c>
    </row>
    <row r="5821" spans="1:21" ht="15.5">
      <c r="A5821" s="51">
        <v>449</v>
      </c>
      <c r="B5821" s="51" t="s">
        <v>1479</v>
      </c>
      <c r="C5821" s="51" t="s">
        <v>389</v>
      </c>
      <c r="D5821" s="51" t="str">
        <f t="shared" si="90"/>
        <v>NID_NGDPOman</v>
      </c>
      <c r="E5821" s="51" t="s">
        <v>1480</v>
      </c>
      <c r="F5821" s="51" t="s">
        <v>390</v>
      </c>
      <c r="G5821" s="51" t="s">
        <v>391</v>
      </c>
      <c r="H5821" s="51" t="s">
        <v>392</v>
      </c>
      <c r="I5821" s="51"/>
      <c r="J5821" s="51" t="s">
        <v>1481</v>
      </c>
      <c r="K5821" s="51">
        <v>24.39</v>
      </c>
      <c r="L5821" s="51">
        <v>26.596</v>
      </c>
      <c r="M5821" s="51">
        <v>20.311</v>
      </c>
      <c r="N5821" s="51">
        <v>30.167000000000002</v>
      </c>
      <c r="O5821" s="51">
        <v>28.861999999999998</v>
      </c>
      <c r="P5821" s="51">
        <v>27.504000000000001</v>
      </c>
      <c r="Q5821" s="51">
        <v>24.35</v>
      </c>
      <c r="R5821" s="51">
        <v>20.177</v>
      </c>
      <c r="S5821" s="51">
        <v>19</v>
      </c>
      <c r="T5821" s="51">
        <v>20.5</v>
      </c>
      <c r="U5821" s="51">
        <v>2019</v>
      </c>
    </row>
    <row r="5822" spans="1:21" ht="15.5">
      <c r="A5822" s="51">
        <v>449</v>
      </c>
      <c r="B5822" s="51" t="s">
        <v>1479</v>
      </c>
      <c r="C5822" s="51" t="s">
        <v>393</v>
      </c>
      <c r="D5822" s="51" t="str">
        <f t="shared" si="90"/>
        <v>NGSD_NGDPOman</v>
      </c>
      <c r="E5822" s="51" t="s">
        <v>1480</v>
      </c>
      <c r="F5822" s="51" t="s">
        <v>394</v>
      </c>
      <c r="G5822" s="51" t="s">
        <v>395</v>
      </c>
      <c r="H5822" s="51" t="s">
        <v>392</v>
      </c>
      <c r="I5822" s="51"/>
      <c r="J5822" s="51" t="s">
        <v>1481</v>
      </c>
      <c r="K5822" s="51">
        <v>34.593000000000004</v>
      </c>
      <c r="L5822" s="51">
        <v>33.213000000000001</v>
      </c>
      <c r="M5822" s="51">
        <v>25.875</v>
      </c>
      <c r="N5822" s="51">
        <v>14.311999999999999</v>
      </c>
      <c r="O5822" s="51">
        <v>9.7100000000000009</v>
      </c>
      <c r="P5822" s="51">
        <v>11.951000000000001</v>
      </c>
      <c r="Q5822" s="51">
        <v>18.978000000000002</v>
      </c>
      <c r="R5822" s="51">
        <v>14.752000000000001</v>
      </c>
      <c r="S5822" s="51">
        <v>9.0069999999999997</v>
      </c>
      <c r="T5822" s="51">
        <v>14.106999999999999</v>
      </c>
      <c r="U5822" s="51">
        <v>2019</v>
      </c>
    </row>
    <row r="5823" spans="1:21" ht="15.5">
      <c r="A5823" s="51">
        <v>449</v>
      </c>
      <c r="B5823" s="51" t="s">
        <v>1479</v>
      </c>
      <c r="C5823" s="51" t="s">
        <v>396</v>
      </c>
      <c r="D5823" s="51" t="str">
        <f t="shared" si="90"/>
        <v>PCPIOman</v>
      </c>
      <c r="E5823" s="51" t="s">
        <v>1480</v>
      </c>
      <c r="F5823" s="51" t="s">
        <v>397</v>
      </c>
      <c r="G5823" s="51" t="s">
        <v>398</v>
      </c>
      <c r="H5823" s="51" t="s">
        <v>360</v>
      </c>
      <c r="I5823" s="51"/>
      <c r="J5823" s="51" t="s">
        <v>1482</v>
      </c>
      <c r="K5823" s="51">
        <v>149.99199999999999</v>
      </c>
      <c r="L5823" s="51">
        <v>151.86099999999999</v>
      </c>
      <c r="M5823" s="51">
        <v>153.39500000000001</v>
      </c>
      <c r="N5823" s="51">
        <v>153.495</v>
      </c>
      <c r="O5823" s="51">
        <v>155.19800000000001</v>
      </c>
      <c r="P5823" s="51">
        <v>157.67699999999999</v>
      </c>
      <c r="Q5823" s="51">
        <v>159.066</v>
      </c>
      <c r="R5823" s="51">
        <v>159.279</v>
      </c>
      <c r="S5823" s="51">
        <v>157.84</v>
      </c>
      <c r="T5823" s="51">
        <v>163.79300000000001</v>
      </c>
      <c r="U5823" s="51">
        <v>2019</v>
      </c>
    </row>
    <row r="5824" spans="1:21" ht="15.5">
      <c r="A5824" s="51">
        <v>449</v>
      </c>
      <c r="B5824" s="51" t="s">
        <v>1479</v>
      </c>
      <c r="C5824" s="51" t="s">
        <v>400</v>
      </c>
      <c r="D5824" s="51" t="str">
        <f t="shared" si="90"/>
        <v>PCPIPCHOman</v>
      </c>
      <c r="E5824" s="51" t="s">
        <v>1480</v>
      </c>
      <c r="F5824" s="51" t="s">
        <v>397</v>
      </c>
      <c r="G5824" s="51" t="s">
        <v>401</v>
      </c>
      <c r="H5824" s="51" t="s">
        <v>347</v>
      </c>
      <c r="I5824" s="51"/>
      <c r="J5824" s="51" t="s">
        <v>402</v>
      </c>
      <c r="K5824" s="51">
        <v>2.9359999999999999</v>
      </c>
      <c r="L5824" s="51">
        <v>1.246</v>
      </c>
      <c r="M5824" s="51">
        <v>1.0109999999999999</v>
      </c>
      <c r="N5824" s="51">
        <v>6.5000000000000002E-2</v>
      </c>
      <c r="O5824" s="51">
        <v>1.109</v>
      </c>
      <c r="P5824" s="51">
        <v>1.597</v>
      </c>
      <c r="Q5824" s="51">
        <v>0.88100000000000001</v>
      </c>
      <c r="R5824" s="51">
        <v>0.13400000000000001</v>
      </c>
      <c r="S5824" s="51">
        <v>-0.90400000000000003</v>
      </c>
      <c r="T5824" s="51">
        <v>3.7719999999999998</v>
      </c>
      <c r="U5824" s="51">
        <v>2019</v>
      </c>
    </row>
    <row r="5825" spans="1:21" ht="15.5">
      <c r="A5825" s="51">
        <v>449</v>
      </c>
      <c r="B5825" s="51" t="s">
        <v>1479</v>
      </c>
      <c r="C5825" s="51" t="s">
        <v>403</v>
      </c>
      <c r="D5825" s="51" t="str">
        <f t="shared" si="90"/>
        <v>PCPIEOman</v>
      </c>
      <c r="E5825" s="51" t="s">
        <v>1480</v>
      </c>
      <c r="F5825" s="51" t="s">
        <v>404</v>
      </c>
      <c r="G5825" s="51" t="s">
        <v>405</v>
      </c>
      <c r="H5825" s="51" t="s">
        <v>360</v>
      </c>
      <c r="I5825" s="51"/>
      <c r="J5825" s="51" t="s">
        <v>1482</v>
      </c>
      <c r="K5825" s="51">
        <v>146.292</v>
      </c>
      <c r="L5825" s="51">
        <v>146.73699999999999</v>
      </c>
      <c r="M5825" s="51">
        <v>148.22</v>
      </c>
      <c r="N5825" s="51">
        <v>148.31700000000001</v>
      </c>
      <c r="O5825" s="51">
        <v>149.96199999999999</v>
      </c>
      <c r="P5825" s="51">
        <v>152.357</v>
      </c>
      <c r="Q5825" s="51">
        <v>153.69999999999999</v>
      </c>
      <c r="R5825" s="51">
        <v>153.90600000000001</v>
      </c>
      <c r="S5825" s="51">
        <v>152.51499999999999</v>
      </c>
      <c r="T5825" s="51">
        <v>158.267</v>
      </c>
      <c r="U5825" s="51">
        <v>2019</v>
      </c>
    </row>
    <row r="5826" spans="1:21" ht="15.5">
      <c r="A5826" s="51">
        <v>449</v>
      </c>
      <c r="B5826" s="51" t="s">
        <v>1479</v>
      </c>
      <c r="C5826" s="51" t="s">
        <v>406</v>
      </c>
      <c r="D5826" s="51" t="str">
        <f t="shared" si="90"/>
        <v>PCPIEPCHOman</v>
      </c>
      <c r="E5826" s="51" t="s">
        <v>1480</v>
      </c>
      <c r="F5826" s="51" t="s">
        <v>404</v>
      </c>
      <c r="G5826" s="51" t="s">
        <v>407</v>
      </c>
      <c r="H5826" s="51" t="s">
        <v>347</v>
      </c>
      <c r="I5826" s="51"/>
      <c r="J5826" s="51" t="s">
        <v>408</v>
      </c>
      <c r="K5826" s="51">
        <v>2.8809999999999998</v>
      </c>
      <c r="L5826" s="51">
        <v>0.30399999999999999</v>
      </c>
      <c r="M5826" s="51">
        <v>1.0109999999999999</v>
      </c>
      <c r="N5826" s="51">
        <v>6.5000000000000002E-2</v>
      </c>
      <c r="O5826" s="51">
        <v>1.109</v>
      </c>
      <c r="P5826" s="51">
        <v>1.597</v>
      </c>
      <c r="Q5826" s="51">
        <v>0.88100000000000001</v>
      </c>
      <c r="R5826" s="51">
        <v>0.13400000000000001</v>
      </c>
      <c r="S5826" s="51">
        <v>-0.90400000000000003</v>
      </c>
      <c r="T5826" s="51">
        <v>3.7719999999999998</v>
      </c>
      <c r="U5826" s="51">
        <v>2019</v>
      </c>
    </row>
    <row r="5827" spans="1:21" ht="15.5">
      <c r="A5827" s="51">
        <v>449</v>
      </c>
      <c r="B5827" s="51" t="s">
        <v>1479</v>
      </c>
      <c r="C5827" s="51" t="s">
        <v>409</v>
      </c>
      <c r="D5827" s="51" t="str">
        <f t="shared" ref="D5827:D5890" si="91">C5827&amp;E5827</f>
        <v>FLIBOR6Oman</v>
      </c>
      <c r="E5827" s="51" t="s">
        <v>1480</v>
      </c>
      <c r="F5827" s="51" t="s">
        <v>410</v>
      </c>
      <c r="G5827" s="51"/>
      <c r="H5827" s="51" t="s">
        <v>384</v>
      </c>
      <c r="I5827" s="51"/>
      <c r="J5827" s="51"/>
      <c r="K5827" s="51"/>
      <c r="L5827" s="51"/>
      <c r="M5827" s="51"/>
      <c r="N5827" s="51"/>
      <c r="O5827" s="51"/>
      <c r="P5827" s="51"/>
      <c r="Q5827" s="51"/>
      <c r="R5827" s="51"/>
      <c r="S5827" s="51"/>
      <c r="T5827" s="51"/>
      <c r="U5827" s="51"/>
    </row>
    <row r="5828" spans="1:21" ht="15.5">
      <c r="A5828" s="51">
        <v>449</v>
      </c>
      <c r="B5828" s="51" t="s">
        <v>1479</v>
      </c>
      <c r="C5828" s="51" t="s">
        <v>411</v>
      </c>
      <c r="D5828" s="51" t="str">
        <f t="shared" si="91"/>
        <v>TM_RPCHOman</v>
      </c>
      <c r="E5828" s="51" t="s">
        <v>1480</v>
      </c>
      <c r="F5828" s="51" t="s">
        <v>412</v>
      </c>
      <c r="G5828" s="51" t="s">
        <v>413</v>
      </c>
      <c r="H5828" s="51" t="s">
        <v>347</v>
      </c>
      <c r="I5828" s="51"/>
      <c r="J5828" s="51" t="s">
        <v>1483</v>
      </c>
      <c r="K5828" s="51">
        <v>22.129000000000001</v>
      </c>
      <c r="L5828" s="51">
        <v>24.084</v>
      </c>
      <c r="M5828" s="51">
        <v>-4.5609999999999999</v>
      </c>
      <c r="N5828" s="51">
        <v>9.3330000000000002</v>
      </c>
      <c r="O5828" s="51">
        <v>-12.252000000000001</v>
      </c>
      <c r="P5828" s="51">
        <v>7.2720000000000002</v>
      </c>
      <c r="Q5828" s="51">
        <v>-0.14399999999999999</v>
      </c>
      <c r="R5828" s="51">
        <v>-11.284000000000001</v>
      </c>
      <c r="S5828" s="51">
        <v>-27.841000000000001</v>
      </c>
      <c r="T5828" s="51">
        <v>3.4649999999999999</v>
      </c>
      <c r="U5828" s="51">
        <v>2019</v>
      </c>
    </row>
    <row r="5829" spans="1:21" ht="15.5">
      <c r="A5829" s="51">
        <v>449</v>
      </c>
      <c r="B5829" s="51" t="s">
        <v>1479</v>
      </c>
      <c r="C5829" s="51" t="s">
        <v>415</v>
      </c>
      <c r="D5829" s="51" t="str">
        <f t="shared" si="91"/>
        <v>TMG_RPCHOman</v>
      </c>
      <c r="E5829" s="51" t="s">
        <v>1480</v>
      </c>
      <c r="F5829" s="51" t="s">
        <v>416</v>
      </c>
      <c r="G5829" s="51" t="s">
        <v>417</v>
      </c>
      <c r="H5829" s="51" t="s">
        <v>347</v>
      </c>
      <c r="I5829" s="51"/>
      <c r="J5829" s="51" t="s">
        <v>1483</v>
      </c>
      <c r="K5829" s="51">
        <v>23.695</v>
      </c>
      <c r="L5829" s="51">
        <v>27.606000000000002</v>
      </c>
      <c r="M5829" s="51">
        <v>-8.3030000000000008</v>
      </c>
      <c r="N5829" s="51">
        <v>7.3239999999999998</v>
      </c>
      <c r="O5829" s="51">
        <v>-17.14</v>
      </c>
      <c r="P5829" s="51">
        <v>8.516</v>
      </c>
      <c r="Q5829" s="51">
        <v>-3.26</v>
      </c>
      <c r="R5829" s="51">
        <v>-16.587</v>
      </c>
      <c r="S5829" s="51">
        <v>-11.837999999999999</v>
      </c>
      <c r="T5829" s="51">
        <v>-1.7999999999999999E-2</v>
      </c>
      <c r="U5829" s="51">
        <v>2019</v>
      </c>
    </row>
    <row r="5830" spans="1:21" ht="15.5">
      <c r="A5830" s="51">
        <v>449</v>
      </c>
      <c r="B5830" s="51" t="s">
        <v>1479</v>
      </c>
      <c r="C5830" s="51" t="s">
        <v>418</v>
      </c>
      <c r="D5830" s="51" t="str">
        <f t="shared" si="91"/>
        <v>TX_RPCHOman</v>
      </c>
      <c r="E5830" s="51" t="s">
        <v>1480</v>
      </c>
      <c r="F5830" s="51" t="s">
        <v>419</v>
      </c>
      <c r="G5830" s="51" t="s">
        <v>420</v>
      </c>
      <c r="H5830" s="51" t="s">
        <v>347</v>
      </c>
      <c r="I5830" s="51"/>
      <c r="J5830" s="51" t="s">
        <v>1483</v>
      </c>
      <c r="K5830" s="51">
        <v>11.592000000000001</v>
      </c>
      <c r="L5830" s="51">
        <v>10.15</v>
      </c>
      <c r="M5830" s="51">
        <v>2.2599999999999998</v>
      </c>
      <c r="N5830" s="51">
        <v>5.3730000000000002</v>
      </c>
      <c r="O5830" s="51">
        <v>-9.9179999999999993</v>
      </c>
      <c r="P5830" s="51">
        <v>2.012</v>
      </c>
      <c r="Q5830" s="51">
        <v>4.6230000000000002</v>
      </c>
      <c r="R5830" s="51">
        <v>-0.51100000000000001</v>
      </c>
      <c r="S5830" s="51">
        <v>-4.8330000000000002</v>
      </c>
      <c r="T5830" s="51">
        <v>-12.644</v>
      </c>
      <c r="U5830" s="51">
        <v>2019</v>
      </c>
    </row>
    <row r="5831" spans="1:21" ht="15.5">
      <c r="A5831" s="51">
        <v>449</v>
      </c>
      <c r="B5831" s="51" t="s">
        <v>1479</v>
      </c>
      <c r="C5831" s="51" t="s">
        <v>421</v>
      </c>
      <c r="D5831" s="51" t="str">
        <f t="shared" si="91"/>
        <v>TXG_RPCHOman</v>
      </c>
      <c r="E5831" s="51" t="s">
        <v>1480</v>
      </c>
      <c r="F5831" s="51" t="s">
        <v>422</v>
      </c>
      <c r="G5831" s="51" t="s">
        <v>423</v>
      </c>
      <c r="H5831" s="51" t="s">
        <v>347</v>
      </c>
      <c r="I5831" s="51"/>
      <c r="J5831" s="51" t="s">
        <v>1483</v>
      </c>
      <c r="K5831" s="51">
        <v>11.367000000000001</v>
      </c>
      <c r="L5831" s="51">
        <v>10.061999999999999</v>
      </c>
      <c r="M5831" s="51">
        <v>1.6739999999999999</v>
      </c>
      <c r="N5831" s="51">
        <v>1.8420000000000001</v>
      </c>
      <c r="O5831" s="51">
        <v>-12.478999999999999</v>
      </c>
      <c r="P5831" s="51">
        <v>2.2989999999999999</v>
      </c>
      <c r="Q5831" s="51">
        <v>5.9409999999999998</v>
      </c>
      <c r="R5831" s="51">
        <v>-2.206</v>
      </c>
      <c r="S5831" s="51">
        <v>1.492</v>
      </c>
      <c r="T5831" s="51">
        <v>-12.946999999999999</v>
      </c>
      <c r="U5831" s="51">
        <v>2019</v>
      </c>
    </row>
    <row r="5832" spans="1:21" ht="15.5">
      <c r="A5832" s="51">
        <v>449</v>
      </c>
      <c r="B5832" s="51" t="s">
        <v>1479</v>
      </c>
      <c r="C5832" s="51" t="s">
        <v>424</v>
      </c>
      <c r="D5832" s="51" t="str">
        <f t="shared" si="91"/>
        <v>LUROman</v>
      </c>
      <c r="E5832" s="51" t="s">
        <v>1480</v>
      </c>
      <c r="F5832" s="51" t="s">
        <v>425</v>
      </c>
      <c r="G5832" s="51" t="s">
        <v>426</v>
      </c>
      <c r="H5832" s="51" t="s">
        <v>427</v>
      </c>
      <c r="I5832" s="51"/>
      <c r="J5832" s="51"/>
      <c r="K5832" s="51"/>
      <c r="L5832" s="51"/>
      <c r="M5832" s="51"/>
      <c r="N5832" s="51"/>
      <c r="O5832" s="51"/>
      <c r="P5832" s="51"/>
      <c r="Q5832" s="51"/>
      <c r="R5832" s="51"/>
      <c r="S5832" s="51"/>
      <c r="T5832" s="51"/>
      <c r="U5832" s="51"/>
    </row>
    <row r="5833" spans="1:21" ht="15.5">
      <c r="A5833" s="51">
        <v>449</v>
      </c>
      <c r="B5833" s="51" t="s">
        <v>1479</v>
      </c>
      <c r="C5833" s="51" t="s">
        <v>428</v>
      </c>
      <c r="D5833" s="51" t="str">
        <f t="shared" si="91"/>
        <v>LEOman</v>
      </c>
      <c r="E5833" s="51" t="s">
        <v>1480</v>
      </c>
      <c r="F5833" s="51" t="s">
        <v>429</v>
      </c>
      <c r="G5833" s="51" t="s">
        <v>430</v>
      </c>
      <c r="H5833" s="51" t="s">
        <v>431</v>
      </c>
      <c r="I5833" s="51" t="s">
        <v>432</v>
      </c>
      <c r="J5833" s="51"/>
      <c r="K5833" s="51"/>
      <c r="L5833" s="51"/>
      <c r="M5833" s="51"/>
      <c r="N5833" s="51"/>
      <c r="O5833" s="51"/>
      <c r="P5833" s="51"/>
      <c r="Q5833" s="51"/>
      <c r="R5833" s="51"/>
      <c r="S5833" s="51"/>
      <c r="T5833" s="51"/>
      <c r="U5833" s="51"/>
    </row>
    <row r="5834" spans="1:21" ht="15.5">
      <c r="A5834" s="51">
        <v>449</v>
      </c>
      <c r="B5834" s="51" t="s">
        <v>1479</v>
      </c>
      <c r="C5834" s="51" t="s">
        <v>433</v>
      </c>
      <c r="D5834" s="51" t="str">
        <f t="shared" si="91"/>
        <v>LPOman</v>
      </c>
      <c r="E5834" s="51" t="s">
        <v>1480</v>
      </c>
      <c r="F5834" s="51" t="s">
        <v>434</v>
      </c>
      <c r="G5834" s="51" t="s">
        <v>435</v>
      </c>
      <c r="H5834" s="51" t="s">
        <v>431</v>
      </c>
      <c r="I5834" s="51" t="s">
        <v>432</v>
      </c>
      <c r="J5834" s="51" t="s">
        <v>1484</v>
      </c>
      <c r="K5834" s="51">
        <v>3.6230000000000002</v>
      </c>
      <c r="L5834" s="51">
        <v>3.855</v>
      </c>
      <c r="M5834" s="51">
        <v>3.992</v>
      </c>
      <c r="N5834" s="51">
        <v>4.1589999999999998</v>
      </c>
      <c r="O5834" s="51">
        <v>4.4139999999999997</v>
      </c>
      <c r="P5834" s="51">
        <v>4.5599999999999996</v>
      </c>
      <c r="Q5834" s="51">
        <v>4.6020000000000003</v>
      </c>
      <c r="R5834" s="51">
        <v>4.6180000000000003</v>
      </c>
      <c r="S5834" s="51">
        <v>4.4450000000000003</v>
      </c>
      <c r="T5834" s="51">
        <v>4.5720000000000001</v>
      </c>
      <c r="U5834" s="51">
        <v>2019</v>
      </c>
    </row>
    <row r="5835" spans="1:21" ht="15.5">
      <c r="A5835" s="51">
        <v>449</v>
      </c>
      <c r="B5835" s="51" t="s">
        <v>1479</v>
      </c>
      <c r="C5835" s="51" t="s">
        <v>437</v>
      </c>
      <c r="D5835" s="51" t="str">
        <f t="shared" si="91"/>
        <v>GGROman</v>
      </c>
      <c r="E5835" s="51" t="s">
        <v>1480</v>
      </c>
      <c r="F5835" s="51" t="s">
        <v>438</v>
      </c>
      <c r="G5835" s="51" t="s">
        <v>439</v>
      </c>
      <c r="H5835" s="51" t="s">
        <v>342</v>
      </c>
      <c r="I5835" s="51" t="s">
        <v>343</v>
      </c>
      <c r="J5835" s="51" t="s">
        <v>1485</v>
      </c>
      <c r="K5835" s="51">
        <v>14.352</v>
      </c>
      <c r="L5835" s="51">
        <v>15.005000000000001</v>
      </c>
      <c r="M5835" s="51">
        <v>14.426</v>
      </c>
      <c r="N5835" s="51">
        <v>9.2560000000000002</v>
      </c>
      <c r="O5835" s="51">
        <v>7.6050000000000004</v>
      </c>
      <c r="P5835" s="51">
        <v>9.0169999999999995</v>
      </c>
      <c r="Q5835" s="51">
        <v>11.279</v>
      </c>
      <c r="R5835" s="51">
        <v>10.991</v>
      </c>
      <c r="S5835" s="51">
        <v>8.34</v>
      </c>
      <c r="T5835" s="51">
        <v>9.6069999999999993</v>
      </c>
      <c r="U5835" s="51">
        <v>2018</v>
      </c>
    </row>
    <row r="5836" spans="1:21" ht="15.5">
      <c r="A5836" s="51">
        <v>449</v>
      </c>
      <c r="B5836" s="51" t="s">
        <v>1479</v>
      </c>
      <c r="C5836" s="51" t="s">
        <v>441</v>
      </c>
      <c r="D5836" s="51" t="str">
        <f t="shared" si="91"/>
        <v>GGR_NGDPOman</v>
      </c>
      <c r="E5836" s="51" t="s">
        <v>1480</v>
      </c>
      <c r="F5836" s="51" t="s">
        <v>438</v>
      </c>
      <c r="G5836" s="51" t="s">
        <v>439</v>
      </c>
      <c r="H5836" s="51" t="s">
        <v>392</v>
      </c>
      <c r="I5836" s="51"/>
      <c r="J5836" s="51" t="s">
        <v>442</v>
      </c>
      <c r="K5836" s="51">
        <v>48.718000000000004</v>
      </c>
      <c r="L5836" s="51">
        <v>49.531999999999996</v>
      </c>
      <c r="M5836" s="51">
        <v>46.276000000000003</v>
      </c>
      <c r="N5836" s="51">
        <v>34.930999999999997</v>
      </c>
      <c r="O5836" s="51">
        <v>30.204000000000001</v>
      </c>
      <c r="P5836" s="51">
        <v>33.218000000000004</v>
      </c>
      <c r="Q5836" s="51">
        <v>36.764000000000003</v>
      </c>
      <c r="R5836" s="51">
        <v>37.448999999999998</v>
      </c>
      <c r="S5836" s="51">
        <v>34.325000000000003</v>
      </c>
      <c r="T5836" s="51">
        <v>33.710999999999999</v>
      </c>
      <c r="U5836" s="51">
        <v>2018</v>
      </c>
    </row>
    <row r="5837" spans="1:21" ht="15.5">
      <c r="A5837" s="51">
        <v>449</v>
      </c>
      <c r="B5837" s="51" t="s">
        <v>1479</v>
      </c>
      <c r="C5837" s="51" t="s">
        <v>443</v>
      </c>
      <c r="D5837" s="51" t="str">
        <f t="shared" si="91"/>
        <v>GGXOman</v>
      </c>
      <c r="E5837" s="51" t="s">
        <v>1480</v>
      </c>
      <c r="F5837" s="51" t="s">
        <v>444</v>
      </c>
      <c r="G5837" s="51" t="s">
        <v>445</v>
      </c>
      <c r="H5837" s="51" t="s">
        <v>342</v>
      </c>
      <c r="I5837" s="51" t="s">
        <v>343</v>
      </c>
      <c r="J5837" s="51" t="s">
        <v>1485</v>
      </c>
      <c r="K5837" s="51">
        <v>12.983000000000001</v>
      </c>
      <c r="L5837" s="51">
        <v>13.587999999999999</v>
      </c>
      <c r="M5837" s="51">
        <v>14.763</v>
      </c>
      <c r="N5837" s="51">
        <v>13.481</v>
      </c>
      <c r="O5837" s="51">
        <v>12.888</v>
      </c>
      <c r="P5837" s="51">
        <v>12.425000000000001</v>
      </c>
      <c r="Q5837" s="51">
        <v>13.836</v>
      </c>
      <c r="R5837" s="51">
        <v>12.946999999999999</v>
      </c>
      <c r="S5837" s="51">
        <v>12.548</v>
      </c>
      <c r="T5837" s="51">
        <v>10.852</v>
      </c>
      <c r="U5837" s="51">
        <v>2018</v>
      </c>
    </row>
    <row r="5838" spans="1:21" ht="15.5">
      <c r="A5838" s="51">
        <v>449</v>
      </c>
      <c r="B5838" s="51" t="s">
        <v>1479</v>
      </c>
      <c r="C5838" s="51" t="s">
        <v>446</v>
      </c>
      <c r="D5838" s="51" t="str">
        <f t="shared" si="91"/>
        <v>GGX_NGDPOman</v>
      </c>
      <c r="E5838" s="51" t="s">
        <v>1480</v>
      </c>
      <c r="F5838" s="51" t="s">
        <v>444</v>
      </c>
      <c r="G5838" s="51" t="s">
        <v>445</v>
      </c>
      <c r="H5838" s="51" t="s">
        <v>392</v>
      </c>
      <c r="I5838" s="51"/>
      <c r="J5838" s="51" t="s">
        <v>447</v>
      </c>
      <c r="K5838" s="51">
        <v>44.070999999999998</v>
      </c>
      <c r="L5838" s="51">
        <v>44.854999999999997</v>
      </c>
      <c r="M5838" s="51">
        <v>47.356000000000002</v>
      </c>
      <c r="N5838" s="51">
        <v>50.874000000000002</v>
      </c>
      <c r="O5838" s="51">
        <v>51.188000000000002</v>
      </c>
      <c r="P5838" s="51">
        <v>45.773000000000003</v>
      </c>
      <c r="Q5838" s="51">
        <v>45.098999999999997</v>
      </c>
      <c r="R5838" s="51">
        <v>44.113999999999997</v>
      </c>
      <c r="S5838" s="51">
        <v>51.643000000000001</v>
      </c>
      <c r="T5838" s="51">
        <v>38.079000000000001</v>
      </c>
      <c r="U5838" s="51">
        <v>2018</v>
      </c>
    </row>
    <row r="5839" spans="1:21" ht="15.5">
      <c r="A5839" s="51">
        <v>449</v>
      </c>
      <c r="B5839" s="51" t="s">
        <v>1479</v>
      </c>
      <c r="C5839" s="51" t="s">
        <v>448</v>
      </c>
      <c r="D5839" s="51" t="str">
        <f t="shared" si="91"/>
        <v>GGXCNLOman</v>
      </c>
      <c r="E5839" s="51" t="s">
        <v>1480</v>
      </c>
      <c r="F5839" s="51" t="s">
        <v>449</v>
      </c>
      <c r="G5839" s="51" t="s">
        <v>450</v>
      </c>
      <c r="H5839" s="51" t="s">
        <v>342</v>
      </c>
      <c r="I5839" s="51" t="s">
        <v>343</v>
      </c>
      <c r="J5839" s="51" t="s">
        <v>1485</v>
      </c>
      <c r="K5839" s="51">
        <v>1.369</v>
      </c>
      <c r="L5839" s="51">
        <v>1.417</v>
      </c>
      <c r="M5839" s="51">
        <v>-0.33700000000000002</v>
      </c>
      <c r="N5839" s="51">
        <v>-4.2249999999999996</v>
      </c>
      <c r="O5839" s="51">
        <v>-5.2830000000000004</v>
      </c>
      <c r="P5839" s="51">
        <v>-3.4079999999999999</v>
      </c>
      <c r="Q5839" s="51">
        <v>-2.5569999999999999</v>
      </c>
      <c r="R5839" s="51">
        <v>-1.956</v>
      </c>
      <c r="S5839" s="51">
        <v>-4.2080000000000002</v>
      </c>
      <c r="T5839" s="51">
        <v>-1.2450000000000001</v>
      </c>
      <c r="U5839" s="51">
        <v>2018</v>
      </c>
    </row>
    <row r="5840" spans="1:21" ht="15.5">
      <c r="A5840" s="51">
        <v>449</v>
      </c>
      <c r="B5840" s="51" t="s">
        <v>1479</v>
      </c>
      <c r="C5840" s="51" t="s">
        <v>451</v>
      </c>
      <c r="D5840" s="51" t="str">
        <f t="shared" si="91"/>
        <v>GGXCNL_NGDPOman</v>
      </c>
      <c r="E5840" s="51" t="s">
        <v>1480</v>
      </c>
      <c r="F5840" s="51" t="s">
        <v>449</v>
      </c>
      <c r="G5840" s="51" t="s">
        <v>450</v>
      </c>
      <c r="H5840" s="51" t="s">
        <v>392</v>
      </c>
      <c r="I5840" s="51"/>
      <c r="J5840" s="51" t="s">
        <v>452</v>
      </c>
      <c r="K5840" s="51">
        <v>4.6470000000000002</v>
      </c>
      <c r="L5840" s="51">
        <v>4.6779999999999999</v>
      </c>
      <c r="M5840" s="51">
        <v>-1.08</v>
      </c>
      <c r="N5840" s="51">
        <v>-15.943</v>
      </c>
      <c r="O5840" s="51">
        <v>-20.984000000000002</v>
      </c>
      <c r="P5840" s="51">
        <v>-12.554</v>
      </c>
      <c r="Q5840" s="51">
        <v>-8.3350000000000009</v>
      </c>
      <c r="R5840" s="51">
        <v>-6.665</v>
      </c>
      <c r="S5840" s="51">
        <v>-17.317</v>
      </c>
      <c r="T5840" s="51">
        <v>-4.3680000000000003</v>
      </c>
      <c r="U5840" s="51">
        <v>2018</v>
      </c>
    </row>
    <row r="5841" spans="1:21" ht="15.5">
      <c r="A5841" s="51">
        <v>449</v>
      </c>
      <c r="B5841" s="51" t="s">
        <v>1479</v>
      </c>
      <c r="C5841" s="51" t="s">
        <v>453</v>
      </c>
      <c r="D5841" s="51" t="str">
        <f t="shared" si="91"/>
        <v>GGSBOman</v>
      </c>
      <c r="E5841" s="51" t="s">
        <v>1480</v>
      </c>
      <c r="F5841" s="51" t="s">
        <v>454</v>
      </c>
      <c r="G5841" s="51" t="s">
        <v>455</v>
      </c>
      <c r="H5841" s="51" t="s">
        <v>342</v>
      </c>
      <c r="I5841" s="51" t="s">
        <v>343</v>
      </c>
      <c r="J5841" s="51"/>
      <c r="K5841" s="51"/>
      <c r="L5841" s="51"/>
      <c r="M5841" s="51"/>
      <c r="N5841" s="51"/>
      <c r="O5841" s="51"/>
      <c r="P5841" s="51"/>
      <c r="Q5841" s="51"/>
      <c r="R5841" s="51"/>
      <c r="S5841" s="51"/>
      <c r="T5841" s="51"/>
      <c r="U5841" s="51"/>
    </row>
    <row r="5842" spans="1:21" ht="15.5">
      <c r="A5842" s="51">
        <v>449</v>
      </c>
      <c r="B5842" s="51" t="s">
        <v>1479</v>
      </c>
      <c r="C5842" s="51" t="s">
        <v>456</v>
      </c>
      <c r="D5842" s="51" t="str">
        <f t="shared" si="91"/>
        <v>GGSB_NPGDPOman</v>
      </c>
      <c r="E5842" s="51" t="s">
        <v>1480</v>
      </c>
      <c r="F5842" s="51" t="s">
        <v>454</v>
      </c>
      <c r="G5842" s="51" t="s">
        <v>455</v>
      </c>
      <c r="H5842" s="51" t="s">
        <v>380</v>
      </c>
      <c r="I5842" s="51"/>
      <c r="J5842" s="51"/>
      <c r="K5842" s="51"/>
      <c r="L5842" s="51"/>
      <c r="M5842" s="51"/>
      <c r="N5842" s="51"/>
      <c r="O5842" s="51"/>
      <c r="P5842" s="51"/>
      <c r="Q5842" s="51"/>
      <c r="R5842" s="51"/>
      <c r="S5842" s="51"/>
      <c r="T5842" s="51"/>
      <c r="U5842" s="51"/>
    </row>
    <row r="5843" spans="1:21" ht="15.5">
      <c r="A5843" s="51">
        <v>449</v>
      </c>
      <c r="B5843" s="51" t="s">
        <v>1479</v>
      </c>
      <c r="C5843" s="51" t="s">
        <v>457</v>
      </c>
      <c r="D5843" s="51" t="str">
        <f t="shared" si="91"/>
        <v>GGXONLBOman</v>
      </c>
      <c r="E5843" s="51" t="s">
        <v>1480</v>
      </c>
      <c r="F5843" s="51" t="s">
        <v>458</v>
      </c>
      <c r="G5843" s="51" t="s">
        <v>459</v>
      </c>
      <c r="H5843" s="51" t="s">
        <v>342</v>
      </c>
      <c r="I5843" s="51" t="s">
        <v>343</v>
      </c>
      <c r="J5843" s="51" t="s">
        <v>1485</v>
      </c>
      <c r="K5843" s="51">
        <v>0.98399999999999999</v>
      </c>
      <c r="L5843" s="51">
        <v>0.77800000000000002</v>
      </c>
      <c r="M5843" s="51">
        <v>-0.66200000000000003</v>
      </c>
      <c r="N5843" s="51">
        <v>-4.274</v>
      </c>
      <c r="O5843" s="51">
        <v>-5.4880000000000004</v>
      </c>
      <c r="P5843" s="51">
        <v>-3.63</v>
      </c>
      <c r="Q5843" s="51">
        <v>-2.1030000000000002</v>
      </c>
      <c r="R5843" s="51">
        <v>-1.4650000000000001</v>
      </c>
      <c r="S5843" s="51">
        <v>-3.4950000000000001</v>
      </c>
      <c r="T5843" s="51">
        <v>-0.72099999999999997</v>
      </c>
      <c r="U5843" s="51">
        <v>2018</v>
      </c>
    </row>
    <row r="5844" spans="1:21" ht="15.5">
      <c r="A5844" s="51">
        <v>449</v>
      </c>
      <c r="B5844" s="51" t="s">
        <v>1479</v>
      </c>
      <c r="C5844" s="51" t="s">
        <v>460</v>
      </c>
      <c r="D5844" s="51" t="str">
        <f t="shared" si="91"/>
        <v>GGXONLB_NGDPOman</v>
      </c>
      <c r="E5844" s="51" t="s">
        <v>1480</v>
      </c>
      <c r="F5844" s="51" t="s">
        <v>458</v>
      </c>
      <c r="G5844" s="51" t="s">
        <v>459</v>
      </c>
      <c r="H5844" s="51" t="s">
        <v>392</v>
      </c>
      <c r="I5844" s="51"/>
      <c r="J5844" s="51" t="s">
        <v>461</v>
      </c>
      <c r="K5844" s="51">
        <v>3.3410000000000002</v>
      </c>
      <c r="L5844" s="51">
        <v>2.5680000000000001</v>
      </c>
      <c r="M5844" s="51">
        <v>-2.1230000000000002</v>
      </c>
      <c r="N5844" s="51">
        <v>-16.126999999999999</v>
      </c>
      <c r="O5844" s="51">
        <v>-21.795999999999999</v>
      </c>
      <c r="P5844" s="51">
        <v>-13.372999999999999</v>
      </c>
      <c r="Q5844" s="51">
        <v>-6.8540000000000001</v>
      </c>
      <c r="R5844" s="51">
        <v>-4.99</v>
      </c>
      <c r="S5844" s="51">
        <v>-14.385</v>
      </c>
      <c r="T5844" s="51">
        <v>-2.5289999999999999</v>
      </c>
      <c r="U5844" s="51">
        <v>2018</v>
      </c>
    </row>
    <row r="5845" spans="1:21" ht="15.5">
      <c r="A5845" s="51">
        <v>449</v>
      </c>
      <c r="B5845" s="51" t="s">
        <v>1479</v>
      </c>
      <c r="C5845" s="51" t="s">
        <v>462</v>
      </c>
      <c r="D5845" s="51" t="str">
        <f t="shared" si="91"/>
        <v>GGXWDNOman</v>
      </c>
      <c r="E5845" s="51" t="s">
        <v>1480</v>
      </c>
      <c r="F5845" s="51" t="s">
        <v>463</v>
      </c>
      <c r="G5845" s="51" t="s">
        <v>464</v>
      </c>
      <c r="H5845" s="51" t="s">
        <v>342</v>
      </c>
      <c r="I5845" s="51" t="s">
        <v>343</v>
      </c>
      <c r="J5845" s="51" t="s">
        <v>1485</v>
      </c>
      <c r="K5845" s="51">
        <v>-4.3869999999999996</v>
      </c>
      <c r="L5845" s="51">
        <v>-8.5869999999999997</v>
      </c>
      <c r="M5845" s="51">
        <v>-8.4689999999999994</v>
      </c>
      <c r="N5845" s="51">
        <v>-6.0339999999999998</v>
      </c>
      <c r="O5845" s="51">
        <v>-0.85299999999999998</v>
      </c>
      <c r="P5845" s="51">
        <v>3.1909999999999998</v>
      </c>
      <c r="Q5845" s="51">
        <v>9.3089999999999993</v>
      </c>
      <c r="R5845" s="51">
        <v>10.654</v>
      </c>
      <c r="S5845" s="51">
        <v>13.635</v>
      </c>
      <c r="T5845" s="51">
        <v>14.435</v>
      </c>
      <c r="U5845" s="51">
        <v>2018</v>
      </c>
    </row>
    <row r="5846" spans="1:21" ht="15.5">
      <c r="A5846" s="51">
        <v>449</v>
      </c>
      <c r="B5846" s="51" t="s">
        <v>1479</v>
      </c>
      <c r="C5846" s="51" t="s">
        <v>465</v>
      </c>
      <c r="D5846" s="51" t="str">
        <f t="shared" si="91"/>
        <v>GGXWDN_NGDPOman</v>
      </c>
      <c r="E5846" s="51" t="s">
        <v>1480</v>
      </c>
      <c r="F5846" s="51" t="s">
        <v>463</v>
      </c>
      <c r="G5846" s="51" t="s">
        <v>464</v>
      </c>
      <c r="H5846" s="51" t="s">
        <v>392</v>
      </c>
      <c r="I5846" s="51"/>
      <c r="J5846" s="51" t="s">
        <v>487</v>
      </c>
      <c r="K5846" s="51">
        <v>-14.893000000000001</v>
      </c>
      <c r="L5846" s="51">
        <v>-28.347000000000001</v>
      </c>
      <c r="M5846" s="51">
        <v>-27.164999999999999</v>
      </c>
      <c r="N5846" s="51">
        <v>-22.768999999999998</v>
      </c>
      <c r="O5846" s="51">
        <v>-3.3889999999999998</v>
      </c>
      <c r="P5846" s="51">
        <v>11.754</v>
      </c>
      <c r="Q5846" s="51">
        <v>30.344000000000001</v>
      </c>
      <c r="R5846" s="51">
        <v>36.302</v>
      </c>
      <c r="S5846" s="51">
        <v>56.118000000000002</v>
      </c>
      <c r="T5846" s="51">
        <v>50.652999999999999</v>
      </c>
      <c r="U5846" s="51">
        <v>2018</v>
      </c>
    </row>
    <row r="5847" spans="1:21" ht="15.5">
      <c r="A5847" s="51">
        <v>449</v>
      </c>
      <c r="B5847" s="51" t="s">
        <v>1479</v>
      </c>
      <c r="C5847" s="51" t="s">
        <v>466</v>
      </c>
      <c r="D5847" s="51" t="str">
        <f t="shared" si="91"/>
        <v>GGXWDGOman</v>
      </c>
      <c r="E5847" s="51" t="s">
        <v>1480</v>
      </c>
      <c r="F5847" s="51" t="s">
        <v>467</v>
      </c>
      <c r="G5847" s="51" t="s">
        <v>468</v>
      </c>
      <c r="H5847" s="51" t="s">
        <v>342</v>
      </c>
      <c r="I5847" s="51" t="s">
        <v>343</v>
      </c>
      <c r="J5847" s="51" t="s">
        <v>1485</v>
      </c>
      <c r="K5847" s="51">
        <v>1.653</v>
      </c>
      <c r="L5847" s="51">
        <v>1.6719999999999999</v>
      </c>
      <c r="M5847" s="51">
        <v>1.6839999999999999</v>
      </c>
      <c r="N5847" s="51">
        <v>4.0999999999999996</v>
      </c>
      <c r="O5847" s="51">
        <v>7.625</v>
      </c>
      <c r="P5847" s="51">
        <v>12.148999999999999</v>
      </c>
      <c r="Q5847" s="51">
        <v>15.765000000000001</v>
      </c>
      <c r="R5847" s="51">
        <v>17.606000000000002</v>
      </c>
      <c r="S5847" s="51">
        <v>19.702000000000002</v>
      </c>
      <c r="T5847" s="51">
        <v>20.318999999999999</v>
      </c>
      <c r="U5847" s="51">
        <v>2018</v>
      </c>
    </row>
    <row r="5848" spans="1:21" ht="15.5">
      <c r="A5848" s="51">
        <v>449</v>
      </c>
      <c r="B5848" s="51" t="s">
        <v>1479</v>
      </c>
      <c r="C5848" s="51" t="s">
        <v>469</v>
      </c>
      <c r="D5848" s="51" t="str">
        <f t="shared" si="91"/>
        <v>GGXWDG_NGDPOman</v>
      </c>
      <c r="E5848" s="51" t="s">
        <v>1480</v>
      </c>
      <c r="F5848" s="51" t="s">
        <v>467</v>
      </c>
      <c r="G5848" s="51" t="s">
        <v>468</v>
      </c>
      <c r="H5848" s="51" t="s">
        <v>392</v>
      </c>
      <c r="I5848" s="51"/>
      <c r="J5848" s="51" t="s">
        <v>470</v>
      </c>
      <c r="K5848" s="51">
        <v>5.61</v>
      </c>
      <c r="L5848" s="51">
        <v>5.5190000000000001</v>
      </c>
      <c r="M5848" s="51">
        <v>5.4009999999999998</v>
      </c>
      <c r="N5848" s="51">
        <v>15.47</v>
      </c>
      <c r="O5848" s="51">
        <v>30.283000000000001</v>
      </c>
      <c r="P5848" s="51">
        <v>44.756999999999998</v>
      </c>
      <c r="Q5848" s="51">
        <v>51.389000000000003</v>
      </c>
      <c r="R5848" s="51">
        <v>59.985999999999997</v>
      </c>
      <c r="S5848" s="51">
        <v>81.084999999999994</v>
      </c>
      <c r="T5848" s="51">
        <v>71.302000000000007</v>
      </c>
      <c r="U5848" s="51">
        <v>2018</v>
      </c>
    </row>
    <row r="5849" spans="1:21" ht="15.5">
      <c r="A5849" s="51">
        <v>449</v>
      </c>
      <c r="B5849" s="51" t="s">
        <v>1479</v>
      </c>
      <c r="C5849" s="51" t="s">
        <v>471</v>
      </c>
      <c r="D5849" s="51" t="str">
        <f t="shared" si="91"/>
        <v>NGDP_FYOman</v>
      </c>
      <c r="E5849" s="51" t="s">
        <v>1480</v>
      </c>
      <c r="F5849" s="51" t="s">
        <v>472</v>
      </c>
      <c r="G5849" s="51" t="s">
        <v>473</v>
      </c>
      <c r="H5849" s="51" t="s">
        <v>342</v>
      </c>
      <c r="I5849" s="51" t="s">
        <v>343</v>
      </c>
      <c r="J5849" s="51" t="s">
        <v>1485</v>
      </c>
      <c r="K5849" s="51">
        <v>29.459</v>
      </c>
      <c r="L5849" s="51">
        <v>30.292999999999999</v>
      </c>
      <c r="M5849" s="51">
        <v>31.173999999999999</v>
      </c>
      <c r="N5849" s="51">
        <v>26.5</v>
      </c>
      <c r="O5849" s="51">
        <v>25.177</v>
      </c>
      <c r="P5849" s="51">
        <v>27.145</v>
      </c>
      <c r="Q5849" s="51">
        <v>30.678999999999998</v>
      </c>
      <c r="R5849" s="51">
        <v>29.349</v>
      </c>
      <c r="S5849" s="51">
        <v>24.297000000000001</v>
      </c>
      <c r="T5849" s="51">
        <v>28.497</v>
      </c>
      <c r="U5849" s="51">
        <v>2018</v>
      </c>
    </row>
    <row r="5850" spans="1:21" ht="15.5">
      <c r="A5850" s="51">
        <v>449</v>
      </c>
      <c r="B5850" s="51" t="s">
        <v>1479</v>
      </c>
      <c r="C5850" s="51" t="s">
        <v>474</v>
      </c>
      <c r="D5850" s="51" t="str">
        <f t="shared" si="91"/>
        <v>BCAOman</v>
      </c>
      <c r="E5850" s="51" t="s">
        <v>1480</v>
      </c>
      <c r="F5850" s="51" t="s">
        <v>475</v>
      </c>
      <c r="G5850" s="51" t="s">
        <v>476</v>
      </c>
      <c r="H5850" s="51" t="s">
        <v>352</v>
      </c>
      <c r="I5850" s="51" t="s">
        <v>343</v>
      </c>
      <c r="J5850" s="51" t="s">
        <v>1486</v>
      </c>
      <c r="K5850" s="51">
        <v>7.8179999999999996</v>
      </c>
      <c r="L5850" s="51">
        <v>5.202</v>
      </c>
      <c r="M5850" s="51">
        <v>4.2069999999999999</v>
      </c>
      <c r="N5850" s="51">
        <v>-10.939</v>
      </c>
      <c r="O5850" s="51">
        <v>-12.538</v>
      </c>
      <c r="P5850" s="51">
        <v>-10.981999999999999</v>
      </c>
      <c r="Q5850" s="51">
        <v>-4.2869999999999999</v>
      </c>
      <c r="R5850" s="51">
        <v>-4.1399999999999997</v>
      </c>
      <c r="S5850" s="51">
        <v>-6.3150000000000004</v>
      </c>
      <c r="T5850" s="51">
        <v>-4.7380000000000004</v>
      </c>
      <c r="U5850" s="51">
        <v>2019</v>
      </c>
    </row>
    <row r="5851" spans="1:21" ht="15.5">
      <c r="A5851" s="51">
        <v>449</v>
      </c>
      <c r="B5851" s="51" t="s">
        <v>1479</v>
      </c>
      <c r="C5851" s="51" t="s">
        <v>478</v>
      </c>
      <c r="D5851" s="51" t="str">
        <f t="shared" si="91"/>
        <v>BCA_NGDPDOman</v>
      </c>
      <c r="E5851" s="51" t="s">
        <v>1480</v>
      </c>
      <c r="F5851" s="51" t="s">
        <v>475</v>
      </c>
      <c r="G5851" s="51" t="s">
        <v>476</v>
      </c>
      <c r="H5851" s="51" t="s">
        <v>392</v>
      </c>
      <c r="I5851" s="51"/>
      <c r="J5851" s="51" t="s">
        <v>479</v>
      </c>
      <c r="K5851" s="51">
        <v>10.205</v>
      </c>
      <c r="L5851" s="51">
        <v>6.6020000000000003</v>
      </c>
      <c r="M5851" s="51">
        <v>5.1879999999999997</v>
      </c>
      <c r="N5851" s="51">
        <v>-15.872</v>
      </c>
      <c r="O5851" s="51">
        <v>-19.146999999999998</v>
      </c>
      <c r="P5851" s="51">
        <v>-15.555</v>
      </c>
      <c r="Q5851" s="51">
        <v>-5.3730000000000002</v>
      </c>
      <c r="R5851" s="51">
        <v>-5.4240000000000004</v>
      </c>
      <c r="S5851" s="51">
        <v>-9.9930000000000003</v>
      </c>
      <c r="T5851" s="51">
        <v>-6.3929999999999998</v>
      </c>
      <c r="U5851" s="51">
        <v>2019</v>
      </c>
    </row>
    <row r="5852" spans="1:21" ht="15.5">
      <c r="A5852" s="51">
        <v>564</v>
      </c>
      <c r="B5852" s="51" t="s">
        <v>1487</v>
      </c>
      <c r="C5852" s="51" t="s">
        <v>338</v>
      </c>
      <c r="D5852" s="51" t="str">
        <f t="shared" si="91"/>
        <v>NGDP_RPakistan</v>
      </c>
      <c r="E5852" s="51" t="s">
        <v>271</v>
      </c>
      <c r="F5852" s="51" t="s">
        <v>340</v>
      </c>
      <c r="G5852" s="51" t="s">
        <v>341</v>
      </c>
      <c r="H5852" s="51" t="s">
        <v>342</v>
      </c>
      <c r="I5852" s="51" t="s">
        <v>343</v>
      </c>
      <c r="J5852" s="51" t="s">
        <v>1488</v>
      </c>
      <c r="K5852" s="51">
        <v>9470.26</v>
      </c>
      <c r="L5852" s="51">
        <v>9819.06</v>
      </c>
      <c r="M5852" s="51">
        <v>10217.06</v>
      </c>
      <c r="N5852" s="51">
        <v>10631.65</v>
      </c>
      <c r="O5852" s="51">
        <v>11116.8</v>
      </c>
      <c r="P5852" s="51">
        <v>11696.93</v>
      </c>
      <c r="Q5852" s="51">
        <v>12344.27</v>
      </c>
      <c r="R5852" s="51">
        <v>12580.17</v>
      </c>
      <c r="S5852" s="51">
        <v>12531.79</v>
      </c>
      <c r="T5852" s="51">
        <v>12719.25</v>
      </c>
      <c r="U5852" s="51">
        <v>2020</v>
      </c>
    </row>
    <row r="5853" spans="1:21" ht="15.5">
      <c r="A5853" s="51">
        <v>564</v>
      </c>
      <c r="B5853" s="51" t="s">
        <v>1487</v>
      </c>
      <c r="C5853" s="51" t="s">
        <v>345</v>
      </c>
      <c r="D5853" s="51" t="str">
        <f t="shared" si="91"/>
        <v>NGDP_RPCHPakistan</v>
      </c>
      <c r="E5853" s="51" t="s">
        <v>271</v>
      </c>
      <c r="F5853" s="51" t="s">
        <v>340</v>
      </c>
      <c r="G5853" s="51" t="s">
        <v>346</v>
      </c>
      <c r="H5853" s="51" t="s">
        <v>347</v>
      </c>
      <c r="I5853" s="51"/>
      <c r="J5853" s="51" t="s">
        <v>348</v>
      </c>
      <c r="K5853" s="51">
        <v>3.8370000000000002</v>
      </c>
      <c r="L5853" s="51">
        <v>3.6829999999999998</v>
      </c>
      <c r="M5853" s="51">
        <v>4.0529999999999999</v>
      </c>
      <c r="N5853" s="51">
        <v>4.0579999999999998</v>
      </c>
      <c r="O5853" s="51">
        <v>4.5629999999999997</v>
      </c>
      <c r="P5853" s="51">
        <v>5.2190000000000003</v>
      </c>
      <c r="Q5853" s="51">
        <v>5.5339999999999998</v>
      </c>
      <c r="R5853" s="51">
        <v>1.911</v>
      </c>
      <c r="S5853" s="51">
        <v>-0.38500000000000001</v>
      </c>
      <c r="T5853" s="51">
        <v>1.496</v>
      </c>
      <c r="U5853" s="51">
        <v>2020</v>
      </c>
    </row>
    <row r="5854" spans="1:21" ht="15.5">
      <c r="A5854" s="51">
        <v>564</v>
      </c>
      <c r="B5854" s="51" t="s">
        <v>1487</v>
      </c>
      <c r="C5854" s="51" t="s">
        <v>349</v>
      </c>
      <c r="D5854" s="51" t="str">
        <f t="shared" si="91"/>
        <v>NGDPPakistan</v>
      </c>
      <c r="E5854" s="51" t="s">
        <v>271</v>
      </c>
      <c r="F5854" s="51" t="s">
        <v>155</v>
      </c>
      <c r="G5854" s="51" t="s">
        <v>350</v>
      </c>
      <c r="H5854" s="51" t="s">
        <v>342</v>
      </c>
      <c r="I5854" s="51" t="s">
        <v>343</v>
      </c>
      <c r="J5854" s="51" t="s">
        <v>1488</v>
      </c>
      <c r="K5854" s="51">
        <v>20046.5</v>
      </c>
      <c r="L5854" s="51">
        <v>22385.66</v>
      </c>
      <c r="M5854" s="51">
        <v>25168.81</v>
      </c>
      <c r="N5854" s="51">
        <v>27443.02</v>
      </c>
      <c r="O5854" s="51">
        <v>29075.63</v>
      </c>
      <c r="P5854" s="51">
        <v>31922.3</v>
      </c>
      <c r="Q5854" s="51">
        <v>34616.300000000003</v>
      </c>
      <c r="R5854" s="51">
        <v>37972.31</v>
      </c>
      <c r="S5854" s="51">
        <v>41726.68</v>
      </c>
      <c r="T5854" s="51">
        <v>45778.23</v>
      </c>
      <c r="U5854" s="51">
        <v>2020</v>
      </c>
    </row>
    <row r="5855" spans="1:21" ht="15.5">
      <c r="A5855" s="51">
        <v>564</v>
      </c>
      <c r="B5855" s="51" t="s">
        <v>1487</v>
      </c>
      <c r="C5855" s="51" t="s">
        <v>157</v>
      </c>
      <c r="D5855" s="51" t="str">
        <f t="shared" si="91"/>
        <v>NGDPDPakistan</v>
      </c>
      <c r="E5855" s="51" t="s">
        <v>271</v>
      </c>
      <c r="F5855" s="51" t="s">
        <v>155</v>
      </c>
      <c r="G5855" s="51" t="s">
        <v>351</v>
      </c>
      <c r="H5855" s="51" t="s">
        <v>352</v>
      </c>
      <c r="I5855" s="51" t="s">
        <v>343</v>
      </c>
      <c r="J5855" s="51" t="s">
        <v>353</v>
      </c>
      <c r="K5855" s="51">
        <v>223.119</v>
      </c>
      <c r="L5855" s="51">
        <v>230.64400000000001</v>
      </c>
      <c r="M5855" s="51">
        <v>243.94</v>
      </c>
      <c r="N5855" s="51">
        <v>270.17</v>
      </c>
      <c r="O5855" s="51">
        <v>278.02300000000002</v>
      </c>
      <c r="P5855" s="51">
        <v>304.60300000000001</v>
      </c>
      <c r="Q5855" s="51">
        <v>313.07299999999998</v>
      </c>
      <c r="R5855" s="51">
        <v>276.11399999999998</v>
      </c>
      <c r="S5855" s="51">
        <v>262.79899999999998</v>
      </c>
      <c r="T5855" s="51" t="s">
        <v>95</v>
      </c>
      <c r="U5855" s="51">
        <v>2020</v>
      </c>
    </row>
    <row r="5856" spans="1:21" ht="15.5">
      <c r="A5856" s="51">
        <v>564</v>
      </c>
      <c r="B5856" s="51" t="s">
        <v>1487</v>
      </c>
      <c r="C5856" s="51" t="s">
        <v>354</v>
      </c>
      <c r="D5856" s="51" t="str">
        <f t="shared" si="91"/>
        <v>PPPGDPPakistan</v>
      </c>
      <c r="E5856" s="51" t="s">
        <v>271</v>
      </c>
      <c r="F5856" s="51" t="s">
        <v>155</v>
      </c>
      <c r="G5856" s="51" t="s">
        <v>355</v>
      </c>
      <c r="H5856" s="51" t="s">
        <v>356</v>
      </c>
      <c r="I5856" s="51" t="s">
        <v>343</v>
      </c>
      <c r="J5856" s="51" t="s">
        <v>353</v>
      </c>
      <c r="K5856" s="51">
        <v>752.62900000000002</v>
      </c>
      <c r="L5856" s="51">
        <v>784.86300000000006</v>
      </c>
      <c r="M5856" s="51">
        <v>827.82600000000002</v>
      </c>
      <c r="N5856" s="51">
        <v>872.09699999999998</v>
      </c>
      <c r="O5856" s="51">
        <v>898.01599999999996</v>
      </c>
      <c r="P5856" s="51">
        <v>950.38199999999995</v>
      </c>
      <c r="Q5856" s="51">
        <v>1027.06</v>
      </c>
      <c r="R5856" s="51">
        <v>1065.3699999999999</v>
      </c>
      <c r="S5856" s="51">
        <v>1074.1400000000001</v>
      </c>
      <c r="T5856" s="51">
        <v>1110.08</v>
      </c>
      <c r="U5856" s="51">
        <v>2020</v>
      </c>
    </row>
    <row r="5857" spans="1:21" ht="15.5">
      <c r="A5857" s="51">
        <v>564</v>
      </c>
      <c r="B5857" s="51" t="s">
        <v>1487</v>
      </c>
      <c r="C5857" s="51" t="s">
        <v>357</v>
      </c>
      <c r="D5857" s="51" t="str">
        <f t="shared" si="91"/>
        <v>NGDP_DPakistan</v>
      </c>
      <c r="E5857" s="51" t="s">
        <v>271</v>
      </c>
      <c r="F5857" s="51" t="s">
        <v>358</v>
      </c>
      <c r="G5857" s="51" t="s">
        <v>359</v>
      </c>
      <c r="H5857" s="51" t="s">
        <v>360</v>
      </c>
      <c r="I5857" s="51"/>
      <c r="J5857" s="51" t="s">
        <v>361</v>
      </c>
      <c r="K5857" s="51">
        <v>211.679</v>
      </c>
      <c r="L5857" s="51">
        <v>227.982</v>
      </c>
      <c r="M5857" s="51">
        <v>246.34100000000001</v>
      </c>
      <c r="N5857" s="51">
        <v>258.12599999999998</v>
      </c>
      <c r="O5857" s="51">
        <v>261.54700000000003</v>
      </c>
      <c r="P5857" s="51">
        <v>272.91199999999998</v>
      </c>
      <c r="Q5857" s="51">
        <v>280.42399999999998</v>
      </c>
      <c r="R5857" s="51">
        <v>301.84199999999998</v>
      </c>
      <c r="S5857" s="51">
        <v>332.96699999999998</v>
      </c>
      <c r="T5857" s="51">
        <v>359.91300000000001</v>
      </c>
      <c r="U5857" s="51">
        <v>2020</v>
      </c>
    </row>
    <row r="5858" spans="1:21" ht="15.5">
      <c r="A5858" s="51">
        <v>564</v>
      </c>
      <c r="B5858" s="51" t="s">
        <v>1487</v>
      </c>
      <c r="C5858" s="51" t="s">
        <v>362</v>
      </c>
      <c r="D5858" s="51" t="str">
        <f t="shared" si="91"/>
        <v>NGDPRPCPakistan</v>
      </c>
      <c r="E5858" s="51" t="s">
        <v>271</v>
      </c>
      <c r="F5858" s="51" t="s">
        <v>363</v>
      </c>
      <c r="G5858" s="51" t="s">
        <v>364</v>
      </c>
      <c r="H5858" s="51" t="s">
        <v>342</v>
      </c>
      <c r="I5858" s="51" t="s">
        <v>333</v>
      </c>
      <c r="J5858" s="51" t="s">
        <v>365</v>
      </c>
      <c r="K5858" s="51">
        <v>52933.07</v>
      </c>
      <c r="L5858" s="51">
        <v>53794.2</v>
      </c>
      <c r="M5858" s="51">
        <v>54874.35</v>
      </c>
      <c r="N5858" s="51">
        <v>55994.36</v>
      </c>
      <c r="O5858" s="51">
        <v>57433.36</v>
      </c>
      <c r="P5858" s="51">
        <v>59297.04</v>
      </c>
      <c r="Q5858" s="51">
        <v>61426.48</v>
      </c>
      <c r="R5858" s="51">
        <v>61447.81</v>
      </c>
      <c r="S5858" s="51">
        <v>60084.480000000003</v>
      </c>
      <c r="T5858" s="51">
        <v>59860.47</v>
      </c>
      <c r="U5858" s="51">
        <v>2020</v>
      </c>
    </row>
    <row r="5859" spans="1:21" ht="15.5">
      <c r="A5859" s="51">
        <v>564</v>
      </c>
      <c r="B5859" s="51" t="s">
        <v>1487</v>
      </c>
      <c r="C5859" s="51" t="s">
        <v>366</v>
      </c>
      <c r="D5859" s="51" t="str">
        <f t="shared" si="91"/>
        <v>NGDPRPPPPCPakistan</v>
      </c>
      <c r="E5859" s="51" t="s">
        <v>271</v>
      </c>
      <c r="F5859" s="51" t="s">
        <v>363</v>
      </c>
      <c r="G5859" s="51" t="s">
        <v>367</v>
      </c>
      <c r="H5859" s="51" t="s">
        <v>368</v>
      </c>
      <c r="I5859" s="51" t="s">
        <v>333</v>
      </c>
      <c r="J5859" s="51" t="s">
        <v>365</v>
      </c>
      <c r="K5859" s="51">
        <v>4300.84</v>
      </c>
      <c r="L5859" s="51">
        <v>4370.8100000000004</v>
      </c>
      <c r="M5859" s="51">
        <v>4458.57</v>
      </c>
      <c r="N5859" s="51">
        <v>4549.57</v>
      </c>
      <c r="O5859" s="51">
        <v>4666.49</v>
      </c>
      <c r="P5859" s="51">
        <v>4817.92</v>
      </c>
      <c r="Q5859" s="51">
        <v>4990.93</v>
      </c>
      <c r="R5859" s="51">
        <v>4992.67</v>
      </c>
      <c r="S5859" s="51">
        <v>4881.8999999999996</v>
      </c>
      <c r="T5859" s="51">
        <v>4863.6899999999996</v>
      </c>
      <c r="U5859" s="51">
        <v>2020</v>
      </c>
    </row>
    <row r="5860" spans="1:21" ht="15.5">
      <c r="A5860" s="51">
        <v>564</v>
      </c>
      <c r="B5860" s="51" t="s">
        <v>1487</v>
      </c>
      <c r="C5860" s="51" t="s">
        <v>369</v>
      </c>
      <c r="D5860" s="51" t="str">
        <f t="shared" si="91"/>
        <v>NGDPPCPakistan</v>
      </c>
      <c r="E5860" s="51" t="s">
        <v>271</v>
      </c>
      <c r="F5860" s="51" t="s">
        <v>370</v>
      </c>
      <c r="G5860" s="51" t="s">
        <v>371</v>
      </c>
      <c r="H5860" s="51" t="s">
        <v>342</v>
      </c>
      <c r="I5860" s="51" t="s">
        <v>333</v>
      </c>
      <c r="J5860" s="51" t="s">
        <v>372</v>
      </c>
      <c r="K5860" s="51">
        <v>112047.96</v>
      </c>
      <c r="L5860" s="51">
        <v>122640.97</v>
      </c>
      <c r="M5860" s="51">
        <v>135178.07</v>
      </c>
      <c r="N5860" s="51">
        <v>144535.85</v>
      </c>
      <c r="O5860" s="51">
        <v>150215.09</v>
      </c>
      <c r="P5860" s="51">
        <v>161828.57</v>
      </c>
      <c r="Q5860" s="51">
        <v>172254.69</v>
      </c>
      <c r="R5860" s="51">
        <v>185475.61</v>
      </c>
      <c r="S5860" s="51">
        <v>200061.29</v>
      </c>
      <c r="T5860" s="51">
        <v>215445.56</v>
      </c>
      <c r="U5860" s="51">
        <v>2020</v>
      </c>
    </row>
    <row r="5861" spans="1:21" ht="15.5">
      <c r="A5861" s="51">
        <v>564</v>
      </c>
      <c r="B5861" s="51" t="s">
        <v>1487</v>
      </c>
      <c r="C5861" s="51" t="s">
        <v>373</v>
      </c>
      <c r="D5861" s="51" t="str">
        <f t="shared" si="91"/>
        <v>NGDPDPCPakistan</v>
      </c>
      <c r="E5861" s="51" t="s">
        <v>271</v>
      </c>
      <c r="F5861" s="51" t="s">
        <v>370</v>
      </c>
      <c r="G5861" s="51" t="s">
        <v>374</v>
      </c>
      <c r="H5861" s="51" t="s">
        <v>352</v>
      </c>
      <c r="I5861" s="51" t="s">
        <v>333</v>
      </c>
      <c r="J5861" s="51" t="s">
        <v>372</v>
      </c>
      <c r="K5861" s="51">
        <v>1247.0999999999999</v>
      </c>
      <c r="L5861" s="51">
        <v>1263.5899999999999</v>
      </c>
      <c r="M5861" s="51">
        <v>1310.17</v>
      </c>
      <c r="N5861" s="51">
        <v>1422.92</v>
      </c>
      <c r="O5861" s="51">
        <v>1436.37</v>
      </c>
      <c r="P5861" s="51">
        <v>1544.17</v>
      </c>
      <c r="Q5861" s="51">
        <v>1557.89</v>
      </c>
      <c r="R5861" s="51">
        <v>1348.68</v>
      </c>
      <c r="S5861" s="51">
        <v>1260.01</v>
      </c>
      <c r="T5861" s="51" t="s">
        <v>95</v>
      </c>
      <c r="U5861" s="51">
        <v>2020</v>
      </c>
    </row>
    <row r="5862" spans="1:21" ht="15.5">
      <c r="A5862" s="51">
        <v>564</v>
      </c>
      <c r="B5862" s="51" t="s">
        <v>1487</v>
      </c>
      <c r="C5862" s="51" t="s">
        <v>375</v>
      </c>
      <c r="D5862" s="51" t="str">
        <f t="shared" si="91"/>
        <v>PPPPCPakistan</v>
      </c>
      <c r="E5862" s="51" t="s">
        <v>271</v>
      </c>
      <c r="F5862" s="51" t="s">
        <v>370</v>
      </c>
      <c r="G5862" s="51" t="s">
        <v>376</v>
      </c>
      <c r="H5862" s="51" t="s">
        <v>356</v>
      </c>
      <c r="I5862" s="51" t="s">
        <v>333</v>
      </c>
      <c r="J5862" s="51" t="s">
        <v>372</v>
      </c>
      <c r="K5862" s="51">
        <v>4206.75</v>
      </c>
      <c r="L5862" s="51">
        <v>4299.92</v>
      </c>
      <c r="M5862" s="51">
        <v>4446.1400000000003</v>
      </c>
      <c r="N5862" s="51">
        <v>4593.13</v>
      </c>
      <c r="O5862" s="51">
        <v>4639.47</v>
      </c>
      <c r="P5862" s="51">
        <v>4817.92</v>
      </c>
      <c r="Q5862" s="51">
        <v>5110.76</v>
      </c>
      <c r="R5862" s="51">
        <v>5203.8100000000004</v>
      </c>
      <c r="S5862" s="51">
        <v>5150.04</v>
      </c>
      <c r="T5862" s="51">
        <v>5224.33</v>
      </c>
      <c r="U5862" s="51">
        <v>2020</v>
      </c>
    </row>
    <row r="5863" spans="1:21" ht="15.5">
      <c r="A5863" s="51">
        <v>564</v>
      </c>
      <c r="B5863" s="51" t="s">
        <v>1487</v>
      </c>
      <c r="C5863" s="51" t="s">
        <v>377</v>
      </c>
      <c r="D5863" s="51" t="str">
        <f t="shared" si="91"/>
        <v>NGAP_NPGDPPakistan</v>
      </c>
      <c r="E5863" s="51" t="s">
        <v>271</v>
      </c>
      <c r="F5863" s="51" t="s">
        <v>378</v>
      </c>
      <c r="G5863" s="51" t="s">
        <v>379</v>
      </c>
      <c r="H5863" s="51" t="s">
        <v>380</v>
      </c>
      <c r="I5863" s="51"/>
      <c r="J5863" s="51"/>
      <c r="K5863" s="51"/>
      <c r="L5863" s="51"/>
      <c r="M5863" s="51"/>
      <c r="N5863" s="51"/>
      <c r="O5863" s="51"/>
      <c r="P5863" s="51"/>
      <c r="Q5863" s="51"/>
      <c r="R5863" s="51"/>
      <c r="S5863" s="51"/>
      <c r="T5863" s="51"/>
      <c r="U5863" s="51"/>
    </row>
    <row r="5864" spans="1:21" ht="15.5">
      <c r="A5864" s="51">
        <v>564</v>
      </c>
      <c r="B5864" s="51" t="s">
        <v>1487</v>
      </c>
      <c r="C5864" s="51" t="s">
        <v>381</v>
      </c>
      <c r="D5864" s="51" t="str">
        <f t="shared" si="91"/>
        <v>PPPSHPakistan</v>
      </c>
      <c r="E5864" s="51" t="s">
        <v>271</v>
      </c>
      <c r="F5864" s="51" t="s">
        <v>382</v>
      </c>
      <c r="G5864" s="51" t="s">
        <v>383</v>
      </c>
      <c r="H5864" s="51" t="s">
        <v>384</v>
      </c>
      <c r="I5864" s="51"/>
      <c r="J5864" s="51" t="s">
        <v>353</v>
      </c>
      <c r="K5864" s="51">
        <v>0.752</v>
      </c>
      <c r="L5864" s="51">
        <v>0.747</v>
      </c>
      <c r="M5864" s="51">
        <v>0.76</v>
      </c>
      <c r="N5864" s="51">
        <v>0.78400000000000003</v>
      </c>
      <c r="O5864" s="51">
        <v>0.77700000000000002</v>
      </c>
      <c r="P5864" s="51">
        <v>0.78100000000000003</v>
      </c>
      <c r="Q5864" s="51">
        <v>0.79600000000000004</v>
      </c>
      <c r="R5864" s="51">
        <v>0.79</v>
      </c>
      <c r="S5864" s="51">
        <v>0.81599999999999995</v>
      </c>
      <c r="T5864" s="51">
        <v>0.78200000000000003</v>
      </c>
      <c r="U5864" s="51">
        <v>2020</v>
      </c>
    </row>
    <row r="5865" spans="1:21" ht="15.5">
      <c r="A5865" s="51">
        <v>564</v>
      </c>
      <c r="B5865" s="51" t="s">
        <v>1487</v>
      </c>
      <c r="C5865" s="51" t="s">
        <v>385</v>
      </c>
      <c r="D5865" s="51" t="str">
        <f t="shared" si="91"/>
        <v>PPPEXPakistan</v>
      </c>
      <c r="E5865" s="51" t="s">
        <v>271</v>
      </c>
      <c r="F5865" s="51" t="s">
        <v>386</v>
      </c>
      <c r="G5865" s="51" t="s">
        <v>387</v>
      </c>
      <c r="H5865" s="51" t="s">
        <v>388</v>
      </c>
      <c r="I5865" s="51"/>
      <c r="J5865" s="51" t="s">
        <v>353</v>
      </c>
      <c r="K5865" s="51">
        <v>26.635000000000002</v>
      </c>
      <c r="L5865" s="51">
        <v>28.521999999999998</v>
      </c>
      <c r="M5865" s="51">
        <v>30.402999999999999</v>
      </c>
      <c r="N5865" s="51">
        <v>31.468</v>
      </c>
      <c r="O5865" s="51">
        <v>32.378</v>
      </c>
      <c r="P5865" s="51">
        <v>33.588999999999999</v>
      </c>
      <c r="Q5865" s="51">
        <v>33.704000000000001</v>
      </c>
      <c r="R5865" s="51">
        <v>35.642000000000003</v>
      </c>
      <c r="S5865" s="51">
        <v>38.847000000000001</v>
      </c>
      <c r="T5865" s="51">
        <v>41.238999999999997</v>
      </c>
      <c r="U5865" s="51">
        <v>2020</v>
      </c>
    </row>
    <row r="5866" spans="1:21" ht="15.5">
      <c r="A5866" s="51">
        <v>564</v>
      </c>
      <c r="B5866" s="51" t="s">
        <v>1487</v>
      </c>
      <c r="C5866" s="51" t="s">
        <v>389</v>
      </c>
      <c r="D5866" s="51" t="str">
        <f t="shared" si="91"/>
        <v>NID_NGDPPakistan</v>
      </c>
      <c r="E5866" s="51" t="s">
        <v>271</v>
      </c>
      <c r="F5866" s="51" t="s">
        <v>390</v>
      </c>
      <c r="G5866" s="51" t="s">
        <v>391</v>
      </c>
      <c r="H5866" s="51" t="s">
        <v>392</v>
      </c>
      <c r="I5866" s="51"/>
      <c r="J5866" s="51" t="s">
        <v>1488</v>
      </c>
      <c r="K5866" s="51">
        <v>15.076000000000001</v>
      </c>
      <c r="L5866" s="51">
        <v>14.957000000000001</v>
      </c>
      <c r="M5866" s="51">
        <v>14.635</v>
      </c>
      <c r="N5866" s="51">
        <v>15.707000000000001</v>
      </c>
      <c r="O5866" s="51">
        <v>15.686</v>
      </c>
      <c r="P5866" s="51">
        <v>16.151</v>
      </c>
      <c r="Q5866" s="51">
        <v>17.341999999999999</v>
      </c>
      <c r="R5866" s="51">
        <v>15.611000000000001</v>
      </c>
      <c r="S5866" s="51">
        <v>15.407</v>
      </c>
      <c r="T5866" s="51">
        <v>15.518000000000001</v>
      </c>
      <c r="U5866" s="51">
        <v>2020</v>
      </c>
    </row>
    <row r="5867" spans="1:21" ht="15.5">
      <c r="A5867" s="51">
        <v>564</v>
      </c>
      <c r="B5867" s="51" t="s">
        <v>1487</v>
      </c>
      <c r="C5867" s="51" t="s">
        <v>393</v>
      </c>
      <c r="D5867" s="51" t="str">
        <f t="shared" si="91"/>
        <v>NGSD_NGDPPakistan</v>
      </c>
      <c r="E5867" s="51" t="s">
        <v>271</v>
      </c>
      <c r="F5867" s="51" t="s">
        <v>394</v>
      </c>
      <c r="G5867" s="51" t="s">
        <v>395</v>
      </c>
      <c r="H5867" s="51" t="s">
        <v>392</v>
      </c>
      <c r="I5867" s="51"/>
      <c r="J5867" s="51" t="s">
        <v>1488</v>
      </c>
      <c r="K5867" s="51">
        <v>12.988</v>
      </c>
      <c r="L5867" s="51">
        <v>13.875</v>
      </c>
      <c r="M5867" s="51">
        <v>13.352</v>
      </c>
      <c r="N5867" s="51">
        <v>14.664999999999999</v>
      </c>
      <c r="O5867" s="51">
        <v>13.901999999999999</v>
      </c>
      <c r="P5867" s="51">
        <v>12.122</v>
      </c>
      <c r="Q5867" s="51">
        <v>11.211</v>
      </c>
      <c r="R5867" s="51">
        <v>10.744999999999999</v>
      </c>
      <c r="S5867" s="51">
        <v>14.276</v>
      </c>
      <c r="T5867" s="51">
        <v>13.994999999999999</v>
      </c>
      <c r="U5867" s="51">
        <v>2020</v>
      </c>
    </row>
    <row r="5868" spans="1:21" ht="15.5">
      <c r="A5868" s="51">
        <v>564</v>
      </c>
      <c r="B5868" s="51" t="s">
        <v>1487</v>
      </c>
      <c r="C5868" s="51" t="s">
        <v>396</v>
      </c>
      <c r="D5868" s="51" t="str">
        <f t="shared" si="91"/>
        <v>PCPIPakistan</v>
      </c>
      <c r="E5868" s="51" t="s">
        <v>271</v>
      </c>
      <c r="F5868" s="51" t="s">
        <v>397</v>
      </c>
      <c r="G5868" s="51" t="s">
        <v>398</v>
      </c>
      <c r="H5868" s="51" t="s">
        <v>360</v>
      </c>
      <c r="I5868" s="51"/>
      <c r="J5868" s="51" t="s">
        <v>1489</v>
      </c>
      <c r="K5868" s="51">
        <v>80.891999999999996</v>
      </c>
      <c r="L5868" s="51">
        <v>86.846999999999994</v>
      </c>
      <c r="M5868" s="51">
        <v>94.334000000000003</v>
      </c>
      <c r="N5868" s="51">
        <v>98.602000000000004</v>
      </c>
      <c r="O5868" s="51">
        <v>101.426</v>
      </c>
      <c r="P5868" s="51">
        <v>105.633</v>
      </c>
      <c r="Q5868" s="51">
        <v>109.779</v>
      </c>
      <c r="R5868" s="51">
        <v>117.17700000000001</v>
      </c>
      <c r="S5868" s="51">
        <v>129.76300000000001</v>
      </c>
      <c r="T5868" s="51">
        <v>141.001</v>
      </c>
      <c r="U5868" s="51">
        <v>2020</v>
      </c>
    </row>
    <row r="5869" spans="1:21" ht="15.5">
      <c r="A5869" s="51">
        <v>564</v>
      </c>
      <c r="B5869" s="51" t="s">
        <v>1487</v>
      </c>
      <c r="C5869" s="51" t="s">
        <v>400</v>
      </c>
      <c r="D5869" s="51" t="str">
        <f t="shared" si="91"/>
        <v>PCPIPCHPakistan</v>
      </c>
      <c r="E5869" s="51" t="s">
        <v>271</v>
      </c>
      <c r="F5869" s="51" t="s">
        <v>397</v>
      </c>
      <c r="G5869" s="51" t="s">
        <v>401</v>
      </c>
      <c r="H5869" s="51" t="s">
        <v>347</v>
      </c>
      <c r="I5869" s="51"/>
      <c r="J5869" s="51" t="s">
        <v>402</v>
      </c>
      <c r="K5869" s="51">
        <v>11.004</v>
      </c>
      <c r="L5869" s="51">
        <v>7.3609999999999998</v>
      </c>
      <c r="M5869" s="51">
        <v>8.6210000000000004</v>
      </c>
      <c r="N5869" s="51">
        <v>4.5250000000000004</v>
      </c>
      <c r="O5869" s="51">
        <v>2.8639999999999999</v>
      </c>
      <c r="P5869" s="51">
        <v>4.1479999999999997</v>
      </c>
      <c r="Q5869" s="51">
        <v>3.9249999999999998</v>
      </c>
      <c r="R5869" s="51">
        <v>6.7380000000000004</v>
      </c>
      <c r="S5869" s="51">
        <v>10.741</v>
      </c>
      <c r="T5869" s="51">
        <v>8.66</v>
      </c>
      <c r="U5869" s="51">
        <v>2020</v>
      </c>
    </row>
    <row r="5870" spans="1:21" ht="15.5">
      <c r="A5870" s="51">
        <v>564</v>
      </c>
      <c r="B5870" s="51" t="s">
        <v>1487</v>
      </c>
      <c r="C5870" s="51" t="s">
        <v>403</v>
      </c>
      <c r="D5870" s="51" t="str">
        <f t="shared" si="91"/>
        <v>PCPIEPakistan</v>
      </c>
      <c r="E5870" s="51" t="s">
        <v>271</v>
      </c>
      <c r="F5870" s="51" t="s">
        <v>404</v>
      </c>
      <c r="G5870" s="51" t="s">
        <v>405</v>
      </c>
      <c r="H5870" s="51" t="s">
        <v>360</v>
      </c>
      <c r="I5870" s="51"/>
      <c r="J5870" s="51" t="s">
        <v>1489</v>
      </c>
      <c r="K5870" s="51">
        <v>84.454999999999998</v>
      </c>
      <c r="L5870" s="51">
        <v>89.399000000000001</v>
      </c>
      <c r="M5870" s="51">
        <v>96.751999999999995</v>
      </c>
      <c r="N5870" s="51">
        <v>99.807000000000002</v>
      </c>
      <c r="O5870" s="51">
        <v>102.992</v>
      </c>
      <c r="P5870" s="51">
        <v>107.041</v>
      </c>
      <c r="Q5870" s="51">
        <v>112.62</v>
      </c>
      <c r="R5870" s="51">
        <v>121.63</v>
      </c>
      <c r="S5870" s="51">
        <v>132.08000000000001</v>
      </c>
      <c r="T5870" s="51">
        <v>145.27000000000001</v>
      </c>
      <c r="U5870" s="51">
        <v>2020</v>
      </c>
    </row>
    <row r="5871" spans="1:21" ht="15.5">
      <c r="A5871" s="51">
        <v>564</v>
      </c>
      <c r="B5871" s="51" t="s">
        <v>1487</v>
      </c>
      <c r="C5871" s="51" t="s">
        <v>406</v>
      </c>
      <c r="D5871" s="51" t="str">
        <f t="shared" si="91"/>
        <v>PCPIEPCHPakistan</v>
      </c>
      <c r="E5871" s="51" t="s">
        <v>271</v>
      </c>
      <c r="F5871" s="51" t="s">
        <v>404</v>
      </c>
      <c r="G5871" s="51" t="s">
        <v>407</v>
      </c>
      <c r="H5871" s="51" t="s">
        <v>347</v>
      </c>
      <c r="I5871" s="51"/>
      <c r="J5871" s="51" t="s">
        <v>408</v>
      </c>
      <c r="K5871" s="51">
        <v>11.265000000000001</v>
      </c>
      <c r="L5871" s="51">
        <v>5.8529999999999998</v>
      </c>
      <c r="M5871" s="51">
        <v>8.2249999999999996</v>
      </c>
      <c r="N5871" s="51">
        <v>3.1579999999999999</v>
      </c>
      <c r="O5871" s="51">
        <v>3.1909999999999998</v>
      </c>
      <c r="P5871" s="51">
        <v>3.9319999999999999</v>
      </c>
      <c r="Q5871" s="51">
        <v>5.2119999999999997</v>
      </c>
      <c r="R5871" s="51">
        <v>8</v>
      </c>
      <c r="S5871" s="51">
        <v>8.5920000000000005</v>
      </c>
      <c r="T5871" s="51">
        <v>9.9860000000000007</v>
      </c>
      <c r="U5871" s="51">
        <v>2020</v>
      </c>
    </row>
    <row r="5872" spans="1:21" ht="15.5">
      <c r="A5872" s="51">
        <v>564</v>
      </c>
      <c r="B5872" s="51" t="s">
        <v>1487</v>
      </c>
      <c r="C5872" s="51" t="s">
        <v>409</v>
      </c>
      <c r="D5872" s="51" t="str">
        <f t="shared" si="91"/>
        <v>FLIBOR6Pakistan</v>
      </c>
      <c r="E5872" s="51" t="s">
        <v>271</v>
      </c>
      <c r="F5872" s="51" t="s">
        <v>410</v>
      </c>
      <c r="G5872" s="51"/>
      <c r="H5872" s="51" t="s">
        <v>384</v>
      </c>
      <c r="I5872" s="51"/>
      <c r="J5872" s="51"/>
      <c r="K5872" s="51"/>
      <c r="L5872" s="51"/>
      <c r="M5872" s="51"/>
      <c r="N5872" s="51"/>
      <c r="O5872" s="51"/>
      <c r="P5872" s="51"/>
      <c r="Q5872" s="51"/>
      <c r="R5872" s="51"/>
      <c r="S5872" s="51"/>
      <c r="T5872" s="51"/>
      <c r="U5872" s="51"/>
    </row>
    <row r="5873" spans="1:21" ht="15.5">
      <c r="A5873" s="51">
        <v>564</v>
      </c>
      <c r="B5873" s="51" t="s">
        <v>1487</v>
      </c>
      <c r="C5873" s="51" t="s">
        <v>411</v>
      </c>
      <c r="D5873" s="51" t="str">
        <f t="shared" si="91"/>
        <v>TM_RPCHPakistan</v>
      </c>
      <c r="E5873" s="51" t="s">
        <v>271</v>
      </c>
      <c r="F5873" s="51" t="s">
        <v>412</v>
      </c>
      <c r="G5873" s="51" t="s">
        <v>413</v>
      </c>
      <c r="H5873" s="51" t="s">
        <v>347</v>
      </c>
      <c r="I5873" s="51"/>
      <c r="J5873" s="51" t="s">
        <v>1490</v>
      </c>
      <c r="K5873" s="51">
        <v>1.3759999999999999</v>
      </c>
      <c r="L5873" s="51">
        <v>1.625</v>
      </c>
      <c r="M5873" s="51">
        <v>5.2130000000000001</v>
      </c>
      <c r="N5873" s="51">
        <v>12.933</v>
      </c>
      <c r="O5873" s="51">
        <v>13.542</v>
      </c>
      <c r="P5873" s="51">
        <v>15.007</v>
      </c>
      <c r="Q5873" s="51">
        <v>8.83</v>
      </c>
      <c r="R5873" s="51">
        <v>-9.9890000000000008</v>
      </c>
      <c r="S5873" s="51">
        <v>-13.085000000000001</v>
      </c>
      <c r="T5873" s="51">
        <v>6.298</v>
      </c>
      <c r="U5873" s="51">
        <v>2020</v>
      </c>
    </row>
    <row r="5874" spans="1:21" ht="15.5">
      <c r="A5874" s="51">
        <v>564</v>
      </c>
      <c r="B5874" s="51" t="s">
        <v>1487</v>
      </c>
      <c r="C5874" s="51" t="s">
        <v>415</v>
      </c>
      <c r="D5874" s="51" t="str">
        <f t="shared" si="91"/>
        <v>TMG_RPCHPakistan</v>
      </c>
      <c r="E5874" s="51" t="s">
        <v>271</v>
      </c>
      <c r="F5874" s="51" t="s">
        <v>416</v>
      </c>
      <c r="G5874" s="51" t="s">
        <v>417</v>
      </c>
      <c r="H5874" s="51" t="s">
        <v>347</v>
      </c>
      <c r="I5874" s="51"/>
      <c r="J5874" s="51" t="s">
        <v>1490</v>
      </c>
      <c r="K5874" s="51">
        <v>0.51</v>
      </c>
      <c r="L5874" s="51">
        <v>2.476</v>
      </c>
      <c r="M5874" s="51">
        <v>7.6719999999999997</v>
      </c>
      <c r="N5874" s="51">
        <v>13.494999999999999</v>
      </c>
      <c r="O5874" s="51">
        <v>16.178999999999998</v>
      </c>
      <c r="P5874" s="51">
        <v>14.917</v>
      </c>
      <c r="Q5874" s="51">
        <v>7.9080000000000004</v>
      </c>
      <c r="R5874" s="51">
        <v>-6.125</v>
      </c>
      <c r="S5874" s="51">
        <v>-14.112</v>
      </c>
      <c r="T5874" s="51">
        <v>7.9809999999999999</v>
      </c>
      <c r="U5874" s="51">
        <v>2020</v>
      </c>
    </row>
    <row r="5875" spans="1:21" ht="15.5">
      <c r="A5875" s="51">
        <v>564</v>
      </c>
      <c r="B5875" s="51" t="s">
        <v>1487</v>
      </c>
      <c r="C5875" s="51" t="s">
        <v>418</v>
      </c>
      <c r="D5875" s="51" t="str">
        <f t="shared" si="91"/>
        <v>TX_RPCHPakistan</v>
      </c>
      <c r="E5875" s="51" t="s">
        <v>271</v>
      </c>
      <c r="F5875" s="51" t="s">
        <v>419</v>
      </c>
      <c r="G5875" s="51" t="s">
        <v>420</v>
      </c>
      <c r="H5875" s="51" t="s">
        <v>347</v>
      </c>
      <c r="I5875" s="51"/>
      <c r="J5875" s="51" t="s">
        <v>1490</v>
      </c>
      <c r="K5875" s="51">
        <v>-6.048</v>
      </c>
      <c r="L5875" s="51">
        <v>10.436</v>
      </c>
      <c r="M5875" s="51">
        <v>-2.99</v>
      </c>
      <c r="N5875" s="51">
        <v>2.6150000000000002</v>
      </c>
      <c r="O5875" s="51">
        <v>-2.665</v>
      </c>
      <c r="P5875" s="51">
        <v>0.58699999999999997</v>
      </c>
      <c r="Q5875" s="51">
        <v>7.0209999999999999</v>
      </c>
      <c r="R5875" s="51">
        <v>-5.3710000000000004</v>
      </c>
      <c r="S5875" s="51">
        <v>-1.2470000000000001</v>
      </c>
      <c r="T5875" s="51">
        <v>3.7330000000000001</v>
      </c>
      <c r="U5875" s="51">
        <v>2020</v>
      </c>
    </row>
    <row r="5876" spans="1:21" ht="15.5">
      <c r="A5876" s="51">
        <v>564</v>
      </c>
      <c r="B5876" s="51" t="s">
        <v>1487</v>
      </c>
      <c r="C5876" s="51" t="s">
        <v>421</v>
      </c>
      <c r="D5876" s="51" t="str">
        <f t="shared" si="91"/>
        <v>TXG_RPCHPakistan</v>
      </c>
      <c r="E5876" s="51" t="s">
        <v>271</v>
      </c>
      <c r="F5876" s="51" t="s">
        <v>422</v>
      </c>
      <c r="G5876" s="51" t="s">
        <v>423</v>
      </c>
      <c r="H5876" s="51" t="s">
        <v>347</v>
      </c>
      <c r="I5876" s="51"/>
      <c r="J5876" s="51" t="s">
        <v>1490</v>
      </c>
      <c r="K5876" s="51">
        <v>-3.5329999999999999</v>
      </c>
      <c r="L5876" s="51">
        <v>4.617</v>
      </c>
      <c r="M5876" s="51">
        <v>3.266</v>
      </c>
      <c r="N5876" s="51">
        <v>0.84899999999999998</v>
      </c>
      <c r="O5876" s="51">
        <v>-1.2490000000000001</v>
      </c>
      <c r="P5876" s="51">
        <v>-0.96699999999999997</v>
      </c>
      <c r="Q5876" s="51">
        <v>9.8109999999999999</v>
      </c>
      <c r="R5876" s="51">
        <v>-6.226</v>
      </c>
      <c r="S5876" s="51">
        <v>-0.995</v>
      </c>
      <c r="T5876" s="51">
        <v>6.6840000000000002</v>
      </c>
      <c r="U5876" s="51">
        <v>2020</v>
      </c>
    </row>
    <row r="5877" spans="1:21" ht="15.5">
      <c r="A5877" s="51">
        <v>564</v>
      </c>
      <c r="B5877" s="51" t="s">
        <v>1487</v>
      </c>
      <c r="C5877" s="51" t="s">
        <v>424</v>
      </c>
      <c r="D5877" s="51" t="str">
        <f t="shared" si="91"/>
        <v>LURPakistan</v>
      </c>
      <c r="E5877" s="51" t="s">
        <v>271</v>
      </c>
      <c r="F5877" s="51" t="s">
        <v>425</v>
      </c>
      <c r="G5877" s="51" t="s">
        <v>426</v>
      </c>
      <c r="H5877" s="51" t="s">
        <v>427</v>
      </c>
      <c r="I5877" s="51"/>
      <c r="J5877" s="51" t="s">
        <v>1491</v>
      </c>
      <c r="K5877" s="51">
        <v>5.95</v>
      </c>
      <c r="L5877" s="51">
        <v>5.9749999999999996</v>
      </c>
      <c r="M5877" s="51">
        <v>6</v>
      </c>
      <c r="N5877" s="51">
        <v>5.9</v>
      </c>
      <c r="O5877" s="51">
        <v>5.9580000000000002</v>
      </c>
      <c r="P5877" s="51">
        <v>6.0179999999999998</v>
      </c>
      <c r="Q5877" s="51">
        <v>5.55</v>
      </c>
      <c r="R5877" s="51">
        <v>4.08</v>
      </c>
      <c r="S5877" s="51">
        <v>4.5</v>
      </c>
      <c r="T5877" s="51">
        <v>5</v>
      </c>
      <c r="U5877" s="51">
        <v>2020</v>
      </c>
    </row>
    <row r="5878" spans="1:21" ht="15.5">
      <c r="A5878" s="51">
        <v>564</v>
      </c>
      <c r="B5878" s="51" t="s">
        <v>1487</v>
      </c>
      <c r="C5878" s="51" t="s">
        <v>428</v>
      </c>
      <c r="D5878" s="51" t="str">
        <f t="shared" si="91"/>
        <v>LEPakistan</v>
      </c>
      <c r="E5878" s="51" t="s">
        <v>271</v>
      </c>
      <c r="F5878" s="51" t="s">
        <v>429</v>
      </c>
      <c r="G5878" s="51" t="s">
        <v>430</v>
      </c>
      <c r="H5878" s="51" t="s">
        <v>431</v>
      </c>
      <c r="I5878" s="51" t="s">
        <v>432</v>
      </c>
      <c r="J5878" s="51"/>
      <c r="K5878" s="51"/>
      <c r="L5878" s="51"/>
      <c r="M5878" s="51"/>
      <c r="N5878" s="51"/>
      <c r="O5878" s="51"/>
      <c r="P5878" s="51"/>
      <c r="Q5878" s="51"/>
      <c r="R5878" s="51"/>
      <c r="S5878" s="51"/>
      <c r="T5878" s="51"/>
      <c r="U5878" s="51"/>
    </row>
    <row r="5879" spans="1:21" ht="15.5">
      <c r="A5879" s="51">
        <v>564</v>
      </c>
      <c r="B5879" s="51" t="s">
        <v>1487</v>
      </c>
      <c r="C5879" s="51" t="s">
        <v>433</v>
      </c>
      <c r="D5879" s="51" t="str">
        <f t="shared" si="91"/>
        <v>LPPakistan</v>
      </c>
      <c r="E5879" s="51" t="s">
        <v>271</v>
      </c>
      <c r="F5879" s="51" t="s">
        <v>434</v>
      </c>
      <c r="G5879" s="51" t="s">
        <v>435</v>
      </c>
      <c r="H5879" s="51" t="s">
        <v>431</v>
      </c>
      <c r="I5879" s="51" t="s">
        <v>432</v>
      </c>
      <c r="J5879" s="51" t="s">
        <v>1492</v>
      </c>
      <c r="K5879" s="51">
        <v>178.91</v>
      </c>
      <c r="L5879" s="51">
        <v>182.53</v>
      </c>
      <c r="M5879" s="51">
        <v>186.19</v>
      </c>
      <c r="N5879" s="51">
        <v>189.87</v>
      </c>
      <c r="O5879" s="51">
        <v>193.56</v>
      </c>
      <c r="P5879" s="51">
        <v>197.26</v>
      </c>
      <c r="Q5879" s="51">
        <v>200.96</v>
      </c>
      <c r="R5879" s="51">
        <v>204.72900000000001</v>
      </c>
      <c r="S5879" s="51">
        <v>208.57</v>
      </c>
      <c r="T5879" s="51">
        <v>212.482</v>
      </c>
      <c r="U5879" s="51">
        <v>2020</v>
      </c>
    </row>
    <row r="5880" spans="1:21" ht="15.5">
      <c r="A5880" s="51">
        <v>564</v>
      </c>
      <c r="B5880" s="51" t="s">
        <v>1487</v>
      </c>
      <c r="C5880" s="51" t="s">
        <v>437</v>
      </c>
      <c r="D5880" s="51" t="str">
        <f t="shared" si="91"/>
        <v>GGRPakistan</v>
      </c>
      <c r="E5880" s="51" t="s">
        <v>271</v>
      </c>
      <c r="F5880" s="51" t="s">
        <v>438</v>
      </c>
      <c r="G5880" s="51" t="s">
        <v>439</v>
      </c>
      <c r="H5880" s="51" t="s">
        <v>342</v>
      </c>
      <c r="I5880" s="51" t="s">
        <v>343</v>
      </c>
      <c r="J5880" s="51" t="s">
        <v>1493</v>
      </c>
      <c r="K5880" s="51">
        <v>2611.0300000000002</v>
      </c>
      <c r="L5880" s="51">
        <v>3011.38</v>
      </c>
      <c r="M5880" s="51">
        <v>3836.52</v>
      </c>
      <c r="N5880" s="51">
        <v>3984.02</v>
      </c>
      <c r="O5880" s="51">
        <v>4512.38</v>
      </c>
      <c r="P5880" s="51">
        <v>4961.99</v>
      </c>
      <c r="Q5880" s="51">
        <v>5264.97</v>
      </c>
      <c r="R5880" s="51">
        <v>4933.72</v>
      </c>
      <c r="S5880" s="51">
        <v>6306.15</v>
      </c>
      <c r="T5880" s="51">
        <v>7210.36</v>
      </c>
      <c r="U5880" s="51">
        <v>2020</v>
      </c>
    </row>
    <row r="5881" spans="1:21" ht="15.5">
      <c r="A5881" s="51">
        <v>564</v>
      </c>
      <c r="B5881" s="51" t="s">
        <v>1487</v>
      </c>
      <c r="C5881" s="51" t="s">
        <v>441</v>
      </c>
      <c r="D5881" s="51" t="str">
        <f t="shared" si="91"/>
        <v>GGR_NGDPPakistan</v>
      </c>
      <c r="E5881" s="51" t="s">
        <v>271</v>
      </c>
      <c r="F5881" s="51" t="s">
        <v>438</v>
      </c>
      <c r="G5881" s="51" t="s">
        <v>439</v>
      </c>
      <c r="H5881" s="51" t="s">
        <v>392</v>
      </c>
      <c r="I5881" s="51"/>
      <c r="J5881" s="51" t="s">
        <v>442</v>
      </c>
      <c r="K5881" s="51">
        <v>13.025</v>
      </c>
      <c r="L5881" s="51">
        <v>13.452</v>
      </c>
      <c r="M5881" s="51">
        <v>15.243</v>
      </c>
      <c r="N5881" s="51">
        <v>14.516999999999999</v>
      </c>
      <c r="O5881" s="51">
        <v>15.519</v>
      </c>
      <c r="P5881" s="51">
        <v>15.544</v>
      </c>
      <c r="Q5881" s="51">
        <v>15.21</v>
      </c>
      <c r="R5881" s="51">
        <v>12.993</v>
      </c>
      <c r="S5881" s="51">
        <v>15.113</v>
      </c>
      <c r="T5881" s="51">
        <v>15.750999999999999</v>
      </c>
      <c r="U5881" s="51">
        <v>2020</v>
      </c>
    </row>
    <row r="5882" spans="1:21" ht="15.5">
      <c r="A5882" s="51">
        <v>564</v>
      </c>
      <c r="B5882" s="51" t="s">
        <v>1487</v>
      </c>
      <c r="C5882" s="51" t="s">
        <v>443</v>
      </c>
      <c r="D5882" s="51" t="str">
        <f t="shared" si="91"/>
        <v>GGXPakistan</v>
      </c>
      <c r="E5882" s="51" t="s">
        <v>271</v>
      </c>
      <c r="F5882" s="51" t="s">
        <v>444</v>
      </c>
      <c r="G5882" s="51" t="s">
        <v>445</v>
      </c>
      <c r="H5882" s="51" t="s">
        <v>342</v>
      </c>
      <c r="I5882" s="51" t="s">
        <v>343</v>
      </c>
      <c r="J5882" s="51" t="s">
        <v>1493</v>
      </c>
      <c r="K5882" s="51">
        <v>4341.22</v>
      </c>
      <c r="L5882" s="51">
        <v>4884.79</v>
      </c>
      <c r="M5882" s="51">
        <v>5057.75</v>
      </c>
      <c r="N5882" s="51">
        <v>5425.83</v>
      </c>
      <c r="O5882" s="51">
        <v>5796.27</v>
      </c>
      <c r="P5882" s="51">
        <v>6800.52</v>
      </c>
      <c r="Q5882" s="51">
        <v>7488.32</v>
      </c>
      <c r="R5882" s="51">
        <v>8345.24</v>
      </c>
      <c r="S5882" s="51">
        <v>9649</v>
      </c>
      <c r="T5882" s="51">
        <v>10476.86</v>
      </c>
      <c r="U5882" s="51">
        <v>2020</v>
      </c>
    </row>
    <row r="5883" spans="1:21" ht="15.5">
      <c r="A5883" s="51">
        <v>564</v>
      </c>
      <c r="B5883" s="51" t="s">
        <v>1487</v>
      </c>
      <c r="C5883" s="51" t="s">
        <v>446</v>
      </c>
      <c r="D5883" s="51" t="str">
        <f t="shared" si="91"/>
        <v>GGX_NGDPPakistan</v>
      </c>
      <c r="E5883" s="51" t="s">
        <v>271</v>
      </c>
      <c r="F5883" s="51" t="s">
        <v>444</v>
      </c>
      <c r="G5883" s="51" t="s">
        <v>445</v>
      </c>
      <c r="H5883" s="51" t="s">
        <v>392</v>
      </c>
      <c r="I5883" s="51"/>
      <c r="J5883" s="51" t="s">
        <v>447</v>
      </c>
      <c r="K5883" s="51">
        <v>21.655999999999999</v>
      </c>
      <c r="L5883" s="51">
        <v>21.821000000000002</v>
      </c>
      <c r="M5883" s="51">
        <v>20.094999999999999</v>
      </c>
      <c r="N5883" s="51">
        <v>19.771000000000001</v>
      </c>
      <c r="O5883" s="51">
        <v>19.934999999999999</v>
      </c>
      <c r="P5883" s="51">
        <v>21.303000000000001</v>
      </c>
      <c r="Q5883" s="51">
        <v>21.632000000000001</v>
      </c>
      <c r="R5883" s="51">
        <v>21.977</v>
      </c>
      <c r="S5883" s="51">
        <v>23.123999999999999</v>
      </c>
      <c r="T5883" s="51">
        <v>22.885999999999999</v>
      </c>
      <c r="U5883" s="51">
        <v>2020</v>
      </c>
    </row>
    <row r="5884" spans="1:21" ht="15.5">
      <c r="A5884" s="51">
        <v>564</v>
      </c>
      <c r="B5884" s="51" t="s">
        <v>1487</v>
      </c>
      <c r="C5884" s="51" t="s">
        <v>448</v>
      </c>
      <c r="D5884" s="51" t="str">
        <f t="shared" si="91"/>
        <v>GGXCNLPakistan</v>
      </c>
      <c r="E5884" s="51" t="s">
        <v>271</v>
      </c>
      <c r="F5884" s="51" t="s">
        <v>449</v>
      </c>
      <c r="G5884" s="51" t="s">
        <v>450</v>
      </c>
      <c r="H5884" s="51" t="s">
        <v>342</v>
      </c>
      <c r="I5884" s="51" t="s">
        <v>343</v>
      </c>
      <c r="J5884" s="51" t="s">
        <v>1493</v>
      </c>
      <c r="K5884" s="51">
        <v>-1730.19</v>
      </c>
      <c r="L5884" s="51">
        <v>-1873.41</v>
      </c>
      <c r="M5884" s="51">
        <v>-1221.23</v>
      </c>
      <c r="N5884" s="51">
        <v>-1441.81</v>
      </c>
      <c r="O5884" s="51">
        <v>-1283.8900000000001</v>
      </c>
      <c r="P5884" s="51">
        <v>-1838.53</v>
      </c>
      <c r="Q5884" s="51">
        <v>-2223.35</v>
      </c>
      <c r="R5884" s="51">
        <v>-3411.52</v>
      </c>
      <c r="S5884" s="51">
        <v>-3342.85</v>
      </c>
      <c r="T5884" s="51">
        <v>-3266.5</v>
      </c>
      <c r="U5884" s="51">
        <v>2020</v>
      </c>
    </row>
    <row r="5885" spans="1:21" ht="15.5">
      <c r="A5885" s="51">
        <v>564</v>
      </c>
      <c r="B5885" s="51" t="s">
        <v>1487</v>
      </c>
      <c r="C5885" s="51" t="s">
        <v>451</v>
      </c>
      <c r="D5885" s="51" t="str">
        <f t="shared" si="91"/>
        <v>GGXCNL_NGDPPakistan</v>
      </c>
      <c r="E5885" s="51" t="s">
        <v>271</v>
      </c>
      <c r="F5885" s="51" t="s">
        <v>449</v>
      </c>
      <c r="G5885" s="51" t="s">
        <v>450</v>
      </c>
      <c r="H5885" s="51" t="s">
        <v>392</v>
      </c>
      <c r="I5885" s="51"/>
      <c r="J5885" s="51" t="s">
        <v>452</v>
      </c>
      <c r="K5885" s="51">
        <v>-8.6310000000000002</v>
      </c>
      <c r="L5885" s="51">
        <v>-8.3689999999999998</v>
      </c>
      <c r="M5885" s="51">
        <v>-4.8520000000000003</v>
      </c>
      <c r="N5885" s="51">
        <v>-5.2539999999999996</v>
      </c>
      <c r="O5885" s="51">
        <v>-4.4160000000000004</v>
      </c>
      <c r="P5885" s="51">
        <v>-5.7590000000000003</v>
      </c>
      <c r="Q5885" s="51">
        <v>-6.423</v>
      </c>
      <c r="R5885" s="51">
        <v>-8.984</v>
      </c>
      <c r="S5885" s="51">
        <v>-8.0109999999999992</v>
      </c>
      <c r="T5885" s="51">
        <v>-7.1349999999999998</v>
      </c>
      <c r="U5885" s="51">
        <v>2020</v>
      </c>
    </row>
    <row r="5886" spans="1:21" ht="15.5">
      <c r="A5886" s="51">
        <v>564</v>
      </c>
      <c r="B5886" s="51" t="s">
        <v>1487</v>
      </c>
      <c r="C5886" s="51" t="s">
        <v>453</v>
      </c>
      <c r="D5886" s="51" t="str">
        <f t="shared" si="91"/>
        <v>GGSBPakistan</v>
      </c>
      <c r="E5886" s="51" t="s">
        <v>271</v>
      </c>
      <c r="F5886" s="51" t="s">
        <v>454</v>
      </c>
      <c r="G5886" s="51" t="s">
        <v>455</v>
      </c>
      <c r="H5886" s="51" t="s">
        <v>342</v>
      </c>
      <c r="I5886" s="51" t="s">
        <v>343</v>
      </c>
      <c r="J5886" s="51"/>
      <c r="K5886" s="51"/>
      <c r="L5886" s="51"/>
      <c r="M5886" s="51"/>
      <c r="N5886" s="51"/>
      <c r="O5886" s="51"/>
      <c r="P5886" s="51"/>
      <c r="Q5886" s="51"/>
      <c r="R5886" s="51"/>
      <c r="S5886" s="51"/>
      <c r="T5886" s="51"/>
      <c r="U5886" s="51"/>
    </row>
    <row r="5887" spans="1:21" ht="15.5">
      <c r="A5887" s="51">
        <v>564</v>
      </c>
      <c r="B5887" s="51" t="s">
        <v>1487</v>
      </c>
      <c r="C5887" s="51" t="s">
        <v>456</v>
      </c>
      <c r="D5887" s="51" t="str">
        <f t="shared" si="91"/>
        <v>GGSB_NPGDPPakistan</v>
      </c>
      <c r="E5887" s="51" t="s">
        <v>271</v>
      </c>
      <c r="F5887" s="51" t="s">
        <v>454</v>
      </c>
      <c r="G5887" s="51" t="s">
        <v>455</v>
      </c>
      <c r="H5887" s="51" t="s">
        <v>380</v>
      </c>
      <c r="I5887" s="51"/>
      <c r="J5887" s="51"/>
      <c r="K5887" s="51"/>
      <c r="L5887" s="51"/>
      <c r="M5887" s="51"/>
      <c r="N5887" s="51"/>
      <c r="O5887" s="51"/>
      <c r="P5887" s="51"/>
      <c r="Q5887" s="51"/>
      <c r="R5887" s="51"/>
      <c r="S5887" s="51"/>
      <c r="T5887" s="51"/>
      <c r="U5887" s="51"/>
    </row>
    <row r="5888" spans="1:21" ht="15.5">
      <c r="A5888" s="51">
        <v>564</v>
      </c>
      <c r="B5888" s="51" t="s">
        <v>1487</v>
      </c>
      <c r="C5888" s="51" t="s">
        <v>457</v>
      </c>
      <c r="D5888" s="51" t="str">
        <f t="shared" si="91"/>
        <v>GGXONLBPakistan</v>
      </c>
      <c r="E5888" s="51" t="s">
        <v>271</v>
      </c>
      <c r="F5888" s="51" t="s">
        <v>458</v>
      </c>
      <c r="G5888" s="51" t="s">
        <v>459</v>
      </c>
      <c r="H5888" s="51" t="s">
        <v>342</v>
      </c>
      <c r="I5888" s="51" t="s">
        <v>343</v>
      </c>
      <c r="J5888" s="51" t="s">
        <v>1493</v>
      </c>
      <c r="K5888" s="51">
        <v>-841.14499999999998</v>
      </c>
      <c r="L5888" s="51">
        <v>-882.44399999999996</v>
      </c>
      <c r="M5888" s="51">
        <v>-73.471999999999994</v>
      </c>
      <c r="N5888" s="51">
        <v>-138.124</v>
      </c>
      <c r="O5888" s="51">
        <v>-20.503</v>
      </c>
      <c r="P5888" s="51">
        <v>-490.096</v>
      </c>
      <c r="Q5888" s="51">
        <v>-723.43100000000004</v>
      </c>
      <c r="R5888" s="51">
        <v>-1320.39</v>
      </c>
      <c r="S5888" s="51">
        <v>-722.846</v>
      </c>
      <c r="T5888" s="51">
        <v>-453.01499999999999</v>
      </c>
      <c r="U5888" s="51">
        <v>2020</v>
      </c>
    </row>
    <row r="5889" spans="1:21" ht="15.5">
      <c r="A5889" s="51">
        <v>564</v>
      </c>
      <c r="B5889" s="51" t="s">
        <v>1487</v>
      </c>
      <c r="C5889" s="51" t="s">
        <v>460</v>
      </c>
      <c r="D5889" s="51" t="str">
        <f t="shared" si="91"/>
        <v>GGXONLB_NGDPPakistan</v>
      </c>
      <c r="E5889" s="51" t="s">
        <v>271</v>
      </c>
      <c r="F5889" s="51" t="s">
        <v>458</v>
      </c>
      <c r="G5889" s="51" t="s">
        <v>459</v>
      </c>
      <c r="H5889" s="51" t="s">
        <v>392</v>
      </c>
      <c r="I5889" s="51"/>
      <c r="J5889" s="51" t="s">
        <v>461</v>
      </c>
      <c r="K5889" s="51">
        <v>-4.1959999999999997</v>
      </c>
      <c r="L5889" s="51">
        <v>-3.9420000000000002</v>
      </c>
      <c r="M5889" s="51">
        <v>-0.29199999999999998</v>
      </c>
      <c r="N5889" s="51">
        <v>-0.503</v>
      </c>
      <c r="O5889" s="51">
        <v>-7.0999999999999994E-2</v>
      </c>
      <c r="P5889" s="51">
        <v>-1.5349999999999999</v>
      </c>
      <c r="Q5889" s="51">
        <v>-2.09</v>
      </c>
      <c r="R5889" s="51">
        <v>-3.4769999999999999</v>
      </c>
      <c r="S5889" s="51">
        <v>-1.732</v>
      </c>
      <c r="T5889" s="51">
        <v>-0.99</v>
      </c>
      <c r="U5889" s="51">
        <v>2020</v>
      </c>
    </row>
    <row r="5890" spans="1:21" ht="15.5">
      <c r="A5890" s="51">
        <v>564</v>
      </c>
      <c r="B5890" s="51" t="s">
        <v>1487</v>
      </c>
      <c r="C5890" s="51" t="s">
        <v>462</v>
      </c>
      <c r="D5890" s="51" t="str">
        <f t="shared" si="91"/>
        <v>GGXWDNPakistan</v>
      </c>
      <c r="E5890" s="51" t="s">
        <v>271</v>
      </c>
      <c r="F5890" s="51" t="s">
        <v>463</v>
      </c>
      <c r="G5890" s="51" t="s">
        <v>464</v>
      </c>
      <c r="H5890" s="51" t="s">
        <v>342</v>
      </c>
      <c r="I5890" s="51" t="s">
        <v>343</v>
      </c>
      <c r="J5890" s="51" t="s">
        <v>1493</v>
      </c>
      <c r="K5890" s="51">
        <v>11907.57</v>
      </c>
      <c r="L5890" s="51">
        <v>13592.49</v>
      </c>
      <c r="M5890" s="51">
        <v>14620.41</v>
      </c>
      <c r="N5890" s="51">
        <v>15982.83</v>
      </c>
      <c r="O5890" s="51">
        <v>17815.080000000002</v>
      </c>
      <c r="P5890" s="51">
        <v>19633.93</v>
      </c>
      <c r="Q5890" s="51">
        <v>23021.54</v>
      </c>
      <c r="R5890" s="51">
        <v>29300.240000000002</v>
      </c>
      <c r="S5890" s="51">
        <v>33224.730000000003</v>
      </c>
      <c r="T5890" s="51">
        <v>36963.07</v>
      </c>
      <c r="U5890" s="51">
        <v>2020</v>
      </c>
    </row>
    <row r="5891" spans="1:21" ht="15.5">
      <c r="A5891" s="51">
        <v>564</v>
      </c>
      <c r="B5891" s="51" t="s">
        <v>1487</v>
      </c>
      <c r="C5891" s="51" t="s">
        <v>465</v>
      </c>
      <c r="D5891" s="51" t="str">
        <f t="shared" ref="D5891:D5954" si="92">C5891&amp;E5891</f>
        <v>GGXWDN_NGDPPakistan</v>
      </c>
      <c r="E5891" s="51" t="s">
        <v>271</v>
      </c>
      <c r="F5891" s="51" t="s">
        <v>463</v>
      </c>
      <c r="G5891" s="51" t="s">
        <v>464</v>
      </c>
      <c r="H5891" s="51" t="s">
        <v>392</v>
      </c>
      <c r="I5891" s="51"/>
      <c r="J5891" s="51" t="s">
        <v>487</v>
      </c>
      <c r="K5891" s="51">
        <v>59.4</v>
      </c>
      <c r="L5891" s="51">
        <v>60.72</v>
      </c>
      <c r="M5891" s="51">
        <v>58.088999999999999</v>
      </c>
      <c r="N5891" s="51">
        <v>58.24</v>
      </c>
      <c r="O5891" s="51">
        <v>61.271999999999998</v>
      </c>
      <c r="P5891" s="51">
        <v>61.505000000000003</v>
      </c>
      <c r="Q5891" s="51">
        <v>66.504999999999995</v>
      </c>
      <c r="R5891" s="51">
        <v>77.162000000000006</v>
      </c>
      <c r="S5891" s="51">
        <v>79.625</v>
      </c>
      <c r="T5891" s="51">
        <v>80.744</v>
      </c>
      <c r="U5891" s="51">
        <v>2020</v>
      </c>
    </row>
    <row r="5892" spans="1:21" ht="15.5">
      <c r="A5892" s="51">
        <v>564</v>
      </c>
      <c r="B5892" s="51" t="s">
        <v>1487</v>
      </c>
      <c r="C5892" s="51" t="s">
        <v>466</v>
      </c>
      <c r="D5892" s="51" t="str">
        <f t="shared" si="92"/>
        <v>GGXWDGPakistan</v>
      </c>
      <c r="E5892" s="51" t="s">
        <v>271</v>
      </c>
      <c r="F5892" s="51" t="s">
        <v>467</v>
      </c>
      <c r="G5892" s="51" t="s">
        <v>468</v>
      </c>
      <c r="H5892" s="51" t="s">
        <v>342</v>
      </c>
      <c r="I5892" s="51" t="s">
        <v>343</v>
      </c>
      <c r="J5892" s="51" t="s">
        <v>1493</v>
      </c>
      <c r="K5892" s="51">
        <v>12714.06</v>
      </c>
      <c r="L5892" s="51">
        <v>14428.21</v>
      </c>
      <c r="M5892" s="51">
        <v>15989.1</v>
      </c>
      <c r="N5892" s="51">
        <v>17376.95</v>
      </c>
      <c r="O5892" s="51">
        <v>19668.560000000001</v>
      </c>
      <c r="P5892" s="51">
        <v>21407.22</v>
      </c>
      <c r="Q5892" s="51">
        <v>24950.46</v>
      </c>
      <c r="R5892" s="51">
        <v>32487.39</v>
      </c>
      <c r="S5892" s="51">
        <v>36387.99</v>
      </c>
      <c r="T5892" s="51">
        <v>40126.339999999997</v>
      </c>
      <c r="U5892" s="51">
        <v>2020</v>
      </c>
    </row>
    <row r="5893" spans="1:21" ht="15.5">
      <c r="A5893" s="51">
        <v>564</v>
      </c>
      <c r="B5893" s="51" t="s">
        <v>1487</v>
      </c>
      <c r="C5893" s="51" t="s">
        <v>469</v>
      </c>
      <c r="D5893" s="51" t="str">
        <f t="shared" si="92"/>
        <v>GGXWDG_NGDPPakistan</v>
      </c>
      <c r="E5893" s="51" t="s">
        <v>271</v>
      </c>
      <c r="F5893" s="51" t="s">
        <v>467</v>
      </c>
      <c r="G5893" s="51" t="s">
        <v>468</v>
      </c>
      <c r="H5893" s="51" t="s">
        <v>392</v>
      </c>
      <c r="I5893" s="51"/>
      <c r="J5893" s="51" t="s">
        <v>470</v>
      </c>
      <c r="K5893" s="51">
        <v>63.423000000000002</v>
      </c>
      <c r="L5893" s="51">
        <v>64.453000000000003</v>
      </c>
      <c r="M5893" s="51">
        <v>63.527000000000001</v>
      </c>
      <c r="N5893" s="51">
        <v>63.32</v>
      </c>
      <c r="O5893" s="51">
        <v>67.646000000000001</v>
      </c>
      <c r="P5893" s="51">
        <v>67.06</v>
      </c>
      <c r="Q5893" s="51">
        <v>72.076999999999998</v>
      </c>
      <c r="R5893" s="51">
        <v>85.555000000000007</v>
      </c>
      <c r="S5893" s="51">
        <v>87.206000000000003</v>
      </c>
      <c r="T5893" s="51">
        <v>87.653999999999996</v>
      </c>
      <c r="U5893" s="51">
        <v>2020</v>
      </c>
    </row>
    <row r="5894" spans="1:21" ht="15.5">
      <c r="A5894" s="51">
        <v>564</v>
      </c>
      <c r="B5894" s="51" t="s">
        <v>1487</v>
      </c>
      <c r="C5894" s="51" t="s">
        <v>471</v>
      </c>
      <c r="D5894" s="51" t="str">
        <f t="shared" si="92"/>
        <v>NGDP_FYPakistan</v>
      </c>
      <c r="E5894" s="51" t="s">
        <v>271</v>
      </c>
      <c r="F5894" s="51" t="s">
        <v>472</v>
      </c>
      <c r="G5894" s="51" t="s">
        <v>473</v>
      </c>
      <c r="H5894" s="51" t="s">
        <v>342</v>
      </c>
      <c r="I5894" s="51" t="s">
        <v>343</v>
      </c>
      <c r="J5894" s="51" t="s">
        <v>1493</v>
      </c>
      <c r="K5894" s="51">
        <v>20046.5</v>
      </c>
      <c r="L5894" s="51">
        <v>22385.66</v>
      </c>
      <c r="M5894" s="51">
        <v>25168.81</v>
      </c>
      <c r="N5894" s="51">
        <v>27443.02</v>
      </c>
      <c r="O5894" s="51">
        <v>29075.63</v>
      </c>
      <c r="P5894" s="51">
        <v>31922.3</v>
      </c>
      <c r="Q5894" s="51">
        <v>34616.300000000003</v>
      </c>
      <c r="R5894" s="51">
        <v>37972.31</v>
      </c>
      <c r="S5894" s="51">
        <v>41726.68</v>
      </c>
      <c r="T5894" s="51">
        <v>45778.23</v>
      </c>
      <c r="U5894" s="51">
        <v>2020</v>
      </c>
    </row>
    <row r="5895" spans="1:21" ht="15.5">
      <c r="A5895" s="51">
        <v>564</v>
      </c>
      <c r="B5895" s="51" t="s">
        <v>1487</v>
      </c>
      <c r="C5895" s="51" t="s">
        <v>474</v>
      </c>
      <c r="D5895" s="51" t="str">
        <f t="shared" si="92"/>
        <v>BCAPakistan</v>
      </c>
      <c r="E5895" s="51" t="s">
        <v>271</v>
      </c>
      <c r="F5895" s="51" t="s">
        <v>475</v>
      </c>
      <c r="G5895" s="51" t="s">
        <v>476</v>
      </c>
      <c r="H5895" s="51" t="s">
        <v>352</v>
      </c>
      <c r="I5895" s="51" t="s">
        <v>343</v>
      </c>
      <c r="J5895" s="51" t="s">
        <v>1494</v>
      </c>
      <c r="K5895" s="51">
        <v>-4.6580000000000004</v>
      </c>
      <c r="L5895" s="51">
        <v>-2.496</v>
      </c>
      <c r="M5895" s="51">
        <v>-3.13</v>
      </c>
      <c r="N5895" s="51">
        <v>-2.8149999999999999</v>
      </c>
      <c r="O5895" s="51">
        <v>-4.9610000000000003</v>
      </c>
      <c r="P5895" s="51">
        <v>-12.27</v>
      </c>
      <c r="Q5895" s="51">
        <v>-19.195</v>
      </c>
      <c r="R5895" s="51">
        <v>-13.433999999999999</v>
      </c>
      <c r="S5895" s="51">
        <v>-2.97</v>
      </c>
      <c r="T5895" s="51" t="s">
        <v>95</v>
      </c>
      <c r="U5895" s="51">
        <v>2020</v>
      </c>
    </row>
    <row r="5896" spans="1:21" ht="15.5">
      <c r="A5896" s="51">
        <v>564</v>
      </c>
      <c r="B5896" s="51" t="s">
        <v>1487</v>
      </c>
      <c r="C5896" s="51" t="s">
        <v>478</v>
      </c>
      <c r="D5896" s="51" t="str">
        <f t="shared" si="92"/>
        <v>BCA_NGDPDPakistan</v>
      </c>
      <c r="E5896" s="51" t="s">
        <v>271</v>
      </c>
      <c r="F5896" s="51" t="s">
        <v>475</v>
      </c>
      <c r="G5896" s="51" t="s">
        <v>476</v>
      </c>
      <c r="H5896" s="51" t="s">
        <v>392</v>
      </c>
      <c r="I5896" s="51"/>
      <c r="J5896" s="51" t="s">
        <v>479</v>
      </c>
      <c r="K5896" s="51">
        <v>-2.0880000000000001</v>
      </c>
      <c r="L5896" s="51">
        <v>-1.0820000000000001</v>
      </c>
      <c r="M5896" s="51">
        <v>-1.2829999999999999</v>
      </c>
      <c r="N5896" s="51">
        <v>-1.042</v>
      </c>
      <c r="O5896" s="51">
        <v>-1.784</v>
      </c>
      <c r="P5896" s="51">
        <v>-4.0279999999999996</v>
      </c>
      <c r="Q5896" s="51">
        <v>-6.1310000000000002</v>
      </c>
      <c r="R5896" s="51">
        <v>-4.8650000000000002</v>
      </c>
      <c r="S5896" s="51">
        <v>-1.1299999999999999</v>
      </c>
      <c r="T5896" s="51">
        <v>-1.5229999999999999</v>
      </c>
      <c r="U5896" s="51">
        <v>2020</v>
      </c>
    </row>
    <row r="5897" spans="1:21" ht="15.5">
      <c r="A5897" s="51">
        <v>565</v>
      </c>
      <c r="B5897" s="51" t="s">
        <v>1495</v>
      </c>
      <c r="C5897" s="51" t="s">
        <v>338</v>
      </c>
      <c r="D5897" s="51" t="str">
        <f t="shared" si="92"/>
        <v>NGDP_RPalau</v>
      </c>
      <c r="E5897" s="51" t="s">
        <v>309</v>
      </c>
      <c r="F5897" s="51" t="s">
        <v>340</v>
      </c>
      <c r="G5897" s="51" t="s">
        <v>341</v>
      </c>
      <c r="H5897" s="51" t="s">
        <v>342</v>
      </c>
      <c r="I5897" s="51" t="s">
        <v>343</v>
      </c>
      <c r="J5897" s="51" t="s">
        <v>1496</v>
      </c>
      <c r="K5897" s="51">
        <v>0.255</v>
      </c>
      <c r="L5897" s="51">
        <v>0.251</v>
      </c>
      <c r="M5897" s="51">
        <v>0.26500000000000001</v>
      </c>
      <c r="N5897" s="51">
        <v>0.27900000000000003</v>
      </c>
      <c r="O5897" s="51">
        <v>0.27800000000000002</v>
      </c>
      <c r="P5897" s="51">
        <v>0.27200000000000002</v>
      </c>
      <c r="Q5897" s="51">
        <v>0.28799999999999998</v>
      </c>
      <c r="R5897" s="51">
        <v>0.28299999999999997</v>
      </c>
      <c r="S5897" s="51">
        <v>0.254</v>
      </c>
      <c r="T5897" s="51">
        <v>0.22600000000000001</v>
      </c>
      <c r="U5897" s="51">
        <v>2019</v>
      </c>
    </row>
    <row r="5898" spans="1:21" ht="15.5">
      <c r="A5898" s="51">
        <v>565</v>
      </c>
      <c r="B5898" s="51" t="s">
        <v>1495</v>
      </c>
      <c r="C5898" s="51" t="s">
        <v>345</v>
      </c>
      <c r="D5898" s="51" t="str">
        <f t="shared" si="92"/>
        <v>NGDP_RPCHPalau</v>
      </c>
      <c r="E5898" s="51" t="s">
        <v>309</v>
      </c>
      <c r="F5898" s="51" t="s">
        <v>340</v>
      </c>
      <c r="G5898" s="51" t="s">
        <v>346</v>
      </c>
      <c r="H5898" s="51" t="s">
        <v>347</v>
      </c>
      <c r="I5898" s="51"/>
      <c r="J5898" s="51" t="s">
        <v>348</v>
      </c>
      <c r="K5898" s="51">
        <v>1.6060000000000001</v>
      </c>
      <c r="L5898" s="51">
        <v>-1.738</v>
      </c>
      <c r="M5898" s="51">
        <v>5.9630000000000001</v>
      </c>
      <c r="N5898" s="51">
        <v>5.04</v>
      </c>
      <c r="O5898" s="51">
        <v>-0.44400000000000001</v>
      </c>
      <c r="P5898" s="51">
        <v>-1.972</v>
      </c>
      <c r="Q5898" s="51">
        <v>5.8150000000000004</v>
      </c>
      <c r="R5898" s="51">
        <v>-1.7689999999999999</v>
      </c>
      <c r="S5898" s="51">
        <v>-10.286</v>
      </c>
      <c r="T5898" s="51">
        <v>-10.837999999999999</v>
      </c>
      <c r="U5898" s="51">
        <v>2019</v>
      </c>
    </row>
    <row r="5899" spans="1:21" ht="15.5">
      <c r="A5899" s="51">
        <v>565</v>
      </c>
      <c r="B5899" s="51" t="s">
        <v>1495</v>
      </c>
      <c r="C5899" s="51" t="s">
        <v>349</v>
      </c>
      <c r="D5899" s="51" t="str">
        <f t="shared" si="92"/>
        <v>NGDPPalau</v>
      </c>
      <c r="E5899" s="51" t="s">
        <v>309</v>
      </c>
      <c r="F5899" s="51" t="s">
        <v>155</v>
      </c>
      <c r="G5899" s="51" t="s">
        <v>350</v>
      </c>
      <c r="H5899" s="51" t="s">
        <v>342</v>
      </c>
      <c r="I5899" s="51" t="s">
        <v>343</v>
      </c>
      <c r="J5899" s="51" t="s">
        <v>1496</v>
      </c>
      <c r="K5899" s="51">
        <v>0.21199999999999999</v>
      </c>
      <c r="L5899" s="51">
        <v>0.224</v>
      </c>
      <c r="M5899" s="51">
        <v>0.24399999999999999</v>
      </c>
      <c r="N5899" s="51">
        <v>0.27900000000000003</v>
      </c>
      <c r="O5899" s="51">
        <v>0.29699999999999999</v>
      </c>
      <c r="P5899" s="51">
        <v>0.28799999999999998</v>
      </c>
      <c r="Q5899" s="51">
        <v>0.28499999999999998</v>
      </c>
      <c r="R5899" s="51">
        <v>0.28000000000000003</v>
      </c>
      <c r="S5899" s="51">
        <v>0.254</v>
      </c>
      <c r="T5899" s="51">
        <v>0.22900000000000001</v>
      </c>
      <c r="U5899" s="51">
        <v>2019</v>
      </c>
    </row>
    <row r="5900" spans="1:21" ht="15.5">
      <c r="A5900" s="51">
        <v>565</v>
      </c>
      <c r="B5900" s="51" t="s">
        <v>1495</v>
      </c>
      <c r="C5900" s="51" t="s">
        <v>157</v>
      </c>
      <c r="D5900" s="51" t="str">
        <f t="shared" si="92"/>
        <v>NGDPDPalau</v>
      </c>
      <c r="E5900" s="51" t="s">
        <v>309</v>
      </c>
      <c r="F5900" s="51" t="s">
        <v>155</v>
      </c>
      <c r="G5900" s="51" t="s">
        <v>351</v>
      </c>
      <c r="H5900" s="51" t="s">
        <v>352</v>
      </c>
      <c r="I5900" s="51" t="s">
        <v>343</v>
      </c>
      <c r="J5900" s="51" t="s">
        <v>353</v>
      </c>
      <c r="K5900" s="51">
        <v>0.21199999999999999</v>
      </c>
      <c r="L5900" s="51">
        <v>0.224</v>
      </c>
      <c r="M5900" s="51">
        <v>0.24399999999999999</v>
      </c>
      <c r="N5900" s="51">
        <v>0.27900000000000003</v>
      </c>
      <c r="O5900" s="51">
        <v>0.29699999999999999</v>
      </c>
      <c r="P5900" s="51">
        <v>0.28799999999999998</v>
      </c>
      <c r="Q5900" s="51">
        <v>0.28499999999999998</v>
      </c>
      <c r="R5900" s="51">
        <v>0.28000000000000003</v>
      </c>
      <c r="S5900" s="51">
        <v>0.254</v>
      </c>
      <c r="T5900" s="51">
        <v>0.22900000000000001</v>
      </c>
      <c r="U5900" s="51">
        <v>2019</v>
      </c>
    </row>
    <row r="5901" spans="1:21" ht="15.5">
      <c r="A5901" s="51">
        <v>565</v>
      </c>
      <c r="B5901" s="51" t="s">
        <v>1495</v>
      </c>
      <c r="C5901" s="51" t="s">
        <v>354</v>
      </c>
      <c r="D5901" s="51" t="str">
        <f t="shared" si="92"/>
        <v>PPPGDPPalau</v>
      </c>
      <c r="E5901" s="51" t="s">
        <v>309</v>
      </c>
      <c r="F5901" s="51" t="s">
        <v>155</v>
      </c>
      <c r="G5901" s="51" t="s">
        <v>355</v>
      </c>
      <c r="H5901" s="51" t="s">
        <v>356</v>
      </c>
      <c r="I5901" s="51" t="s">
        <v>343</v>
      </c>
      <c r="J5901" s="51" t="s">
        <v>353</v>
      </c>
      <c r="K5901" s="51">
        <v>0.223</v>
      </c>
      <c r="L5901" s="51">
        <v>0.223</v>
      </c>
      <c r="M5901" s="51">
        <v>0.24099999999999999</v>
      </c>
      <c r="N5901" s="51">
        <v>0.255</v>
      </c>
      <c r="O5901" s="51">
        <v>0.25700000000000001</v>
      </c>
      <c r="P5901" s="51">
        <v>0.25600000000000001</v>
      </c>
      <c r="Q5901" s="51">
        <v>0.27800000000000002</v>
      </c>
      <c r="R5901" s="51">
        <v>0.27800000000000002</v>
      </c>
      <c r="S5901" s="51">
        <v>0.252</v>
      </c>
      <c r="T5901" s="51">
        <v>0.22900000000000001</v>
      </c>
      <c r="U5901" s="51">
        <v>2019</v>
      </c>
    </row>
    <row r="5902" spans="1:21" ht="15.5">
      <c r="A5902" s="51">
        <v>565</v>
      </c>
      <c r="B5902" s="51" t="s">
        <v>1495</v>
      </c>
      <c r="C5902" s="51" t="s">
        <v>357</v>
      </c>
      <c r="D5902" s="51" t="str">
        <f t="shared" si="92"/>
        <v>NGDP_DPalau</v>
      </c>
      <c r="E5902" s="51" t="s">
        <v>309</v>
      </c>
      <c r="F5902" s="51" t="s">
        <v>358</v>
      </c>
      <c r="G5902" s="51" t="s">
        <v>359</v>
      </c>
      <c r="H5902" s="51" t="s">
        <v>360</v>
      </c>
      <c r="I5902" s="51"/>
      <c r="J5902" s="51" t="s">
        <v>361</v>
      </c>
      <c r="K5902" s="51">
        <v>82.986000000000004</v>
      </c>
      <c r="L5902" s="51">
        <v>89.433999999999997</v>
      </c>
      <c r="M5902" s="51">
        <v>91.796000000000006</v>
      </c>
      <c r="N5902" s="51">
        <v>100</v>
      </c>
      <c r="O5902" s="51">
        <v>106.904</v>
      </c>
      <c r="P5902" s="51">
        <v>105.678</v>
      </c>
      <c r="Q5902" s="51">
        <v>99.094999999999999</v>
      </c>
      <c r="R5902" s="51">
        <v>99.146000000000001</v>
      </c>
      <c r="S5902" s="51">
        <v>100.13800000000001</v>
      </c>
      <c r="T5902" s="51">
        <v>101.139</v>
      </c>
      <c r="U5902" s="51">
        <v>2019</v>
      </c>
    </row>
    <row r="5903" spans="1:21" ht="15.5">
      <c r="A5903" s="51">
        <v>565</v>
      </c>
      <c r="B5903" s="51" t="s">
        <v>1495</v>
      </c>
      <c r="C5903" s="51" t="s">
        <v>362</v>
      </c>
      <c r="D5903" s="51" t="str">
        <f t="shared" si="92"/>
        <v>NGDPRPCPalau</v>
      </c>
      <c r="E5903" s="51" t="s">
        <v>309</v>
      </c>
      <c r="F5903" s="51" t="s">
        <v>363</v>
      </c>
      <c r="G5903" s="51" t="s">
        <v>364</v>
      </c>
      <c r="H5903" s="51" t="s">
        <v>342</v>
      </c>
      <c r="I5903" s="51" t="s">
        <v>333</v>
      </c>
      <c r="J5903" s="51" t="s">
        <v>365</v>
      </c>
      <c r="K5903" s="51">
        <v>14476.06</v>
      </c>
      <c r="L5903" s="51">
        <v>14399.44</v>
      </c>
      <c r="M5903" s="51">
        <v>15294.4</v>
      </c>
      <c r="N5903" s="51">
        <v>15787.6</v>
      </c>
      <c r="O5903" s="51">
        <v>15528.85</v>
      </c>
      <c r="P5903" s="51">
        <v>15199.24</v>
      </c>
      <c r="Q5903" s="51">
        <v>16413.37</v>
      </c>
      <c r="R5903" s="51">
        <v>16202.33</v>
      </c>
      <c r="S5903" s="51">
        <v>14391.83</v>
      </c>
      <c r="T5903" s="51">
        <v>12705.03</v>
      </c>
      <c r="U5903" s="51">
        <v>2018</v>
      </c>
    </row>
    <row r="5904" spans="1:21" ht="15.5">
      <c r="A5904" s="51">
        <v>565</v>
      </c>
      <c r="B5904" s="51" t="s">
        <v>1495</v>
      </c>
      <c r="C5904" s="51" t="s">
        <v>366</v>
      </c>
      <c r="D5904" s="51" t="str">
        <f t="shared" si="92"/>
        <v>NGDPRPPPPCPalau</v>
      </c>
      <c r="E5904" s="51" t="s">
        <v>309</v>
      </c>
      <c r="F5904" s="51" t="s">
        <v>363</v>
      </c>
      <c r="G5904" s="51" t="s">
        <v>367</v>
      </c>
      <c r="H5904" s="51" t="s">
        <v>368</v>
      </c>
      <c r="I5904" s="51" t="s">
        <v>333</v>
      </c>
      <c r="J5904" s="51" t="s">
        <v>365</v>
      </c>
      <c r="K5904" s="51">
        <v>13642.91</v>
      </c>
      <c r="L5904" s="51">
        <v>13570.7</v>
      </c>
      <c r="M5904" s="51">
        <v>14414.15</v>
      </c>
      <c r="N5904" s="51">
        <v>14878.97</v>
      </c>
      <c r="O5904" s="51">
        <v>14635.11</v>
      </c>
      <c r="P5904" s="51">
        <v>14324.47</v>
      </c>
      <c r="Q5904" s="51">
        <v>15468.72</v>
      </c>
      <c r="R5904" s="51">
        <v>15269.83</v>
      </c>
      <c r="S5904" s="51">
        <v>13563.53</v>
      </c>
      <c r="T5904" s="51">
        <v>11973.81</v>
      </c>
      <c r="U5904" s="51">
        <v>2018</v>
      </c>
    </row>
    <row r="5905" spans="1:21" ht="15.5">
      <c r="A5905" s="51">
        <v>565</v>
      </c>
      <c r="B5905" s="51" t="s">
        <v>1495</v>
      </c>
      <c r="C5905" s="51" t="s">
        <v>369</v>
      </c>
      <c r="D5905" s="51" t="str">
        <f t="shared" si="92"/>
        <v>NGDPPCPalau</v>
      </c>
      <c r="E5905" s="51" t="s">
        <v>309</v>
      </c>
      <c r="F5905" s="51" t="s">
        <v>370</v>
      </c>
      <c r="G5905" s="51" t="s">
        <v>371</v>
      </c>
      <c r="H5905" s="51" t="s">
        <v>342</v>
      </c>
      <c r="I5905" s="51" t="s">
        <v>333</v>
      </c>
      <c r="J5905" s="51" t="s">
        <v>372</v>
      </c>
      <c r="K5905" s="51">
        <v>12013.09</v>
      </c>
      <c r="L5905" s="51">
        <v>12877.95</v>
      </c>
      <c r="M5905" s="51">
        <v>14039.66</v>
      </c>
      <c r="N5905" s="51">
        <v>15787.6</v>
      </c>
      <c r="O5905" s="51">
        <v>16600.919999999998</v>
      </c>
      <c r="P5905" s="51">
        <v>16062.31</v>
      </c>
      <c r="Q5905" s="51">
        <v>16264.86</v>
      </c>
      <c r="R5905" s="51">
        <v>16064.02</v>
      </c>
      <c r="S5905" s="51">
        <v>14411.66</v>
      </c>
      <c r="T5905" s="51">
        <v>12849.76</v>
      </c>
      <c r="U5905" s="51">
        <v>2018</v>
      </c>
    </row>
    <row r="5906" spans="1:21" ht="15.5">
      <c r="A5906" s="51">
        <v>565</v>
      </c>
      <c r="B5906" s="51" t="s">
        <v>1495</v>
      </c>
      <c r="C5906" s="51" t="s">
        <v>373</v>
      </c>
      <c r="D5906" s="51" t="str">
        <f t="shared" si="92"/>
        <v>NGDPDPCPalau</v>
      </c>
      <c r="E5906" s="51" t="s">
        <v>309</v>
      </c>
      <c r="F5906" s="51" t="s">
        <v>370</v>
      </c>
      <c r="G5906" s="51" t="s">
        <v>374</v>
      </c>
      <c r="H5906" s="51" t="s">
        <v>352</v>
      </c>
      <c r="I5906" s="51" t="s">
        <v>333</v>
      </c>
      <c r="J5906" s="51" t="s">
        <v>372</v>
      </c>
      <c r="K5906" s="51">
        <v>12013.09</v>
      </c>
      <c r="L5906" s="51">
        <v>12877.95</v>
      </c>
      <c r="M5906" s="51">
        <v>14039.66</v>
      </c>
      <c r="N5906" s="51">
        <v>15787.6</v>
      </c>
      <c r="O5906" s="51">
        <v>16600.919999999998</v>
      </c>
      <c r="P5906" s="51">
        <v>16062.31</v>
      </c>
      <c r="Q5906" s="51">
        <v>16264.86</v>
      </c>
      <c r="R5906" s="51">
        <v>16064.02</v>
      </c>
      <c r="S5906" s="51">
        <v>14411.66</v>
      </c>
      <c r="T5906" s="51">
        <v>12849.76</v>
      </c>
      <c r="U5906" s="51">
        <v>2018</v>
      </c>
    </row>
    <row r="5907" spans="1:21" ht="15.5">
      <c r="A5907" s="51">
        <v>565</v>
      </c>
      <c r="B5907" s="51" t="s">
        <v>1495</v>
      </c>
      <c r="C5907" s="51" t="s">
        <v>375</v>
      </c>
      <c r="D5907" s="51" t="str">
        <f t="shared" si="92"/>
        <v>PPPPCPalau</v>
      </c>
      <c r="E5907" s="51" t="s">
        <v>309</v>
      </c>
      <c r="F5907" s="51" t="s">
        <v>370</v>
      </c>
      <c r="G5907" s="51" t="s">
        <v>376</v>
      </c>
      <c r="H5907" s="51" t="s">
        <v>356</v>
      </c>
      <c r="I5907" s="51" t="s">
        <v>333</v>
      </c>
      <c r="J5907" s="51" t="s">
        <v>372</v>
      </c>
      <c r="K5907" s="51">
        <v>12666.4</v>
      </c>
      <c r="L5907" s="51">
        <v>12820.4</v>
      </c>
      <c r="M5907" s="51">
        <v>13869.24</v>
      </c>
      <c r="N5907" s="51">
        <v>14452.74</v>
      </c>
      <c r="O5907" s="51">
        <v>14365.04</v>
      </c>
      <c r="P5907" s="51">
        <v>14324.47</v>
      </c>
      <c r="Q5907" s="51">
        <v>15840.12</v>
      </c>
      <c r="R5907" s="51">
        <v>15915.6</v>
      </c>
      <c r="S5907" s="51">
        <v>14308.51</v>
      </c>
      <c r="T5907" s="51">
        <v>12861.66</v>
      </c>
      <c r="U5907" s="51">
        <v>2018</v>
      </c>
    </row>
    <row r="5908" spans="1:21" ht="15.5">
      <c r="A5908" s="51">
        <v>565</v>
      </c>
      <c r="B5908" s="51" t="s">
        <v>1495</v>
      </c>
      <c r="C5908" s="51" t="s">
        <v>377</v>
      </c>
      <c r="D5908" s="51" t="str">
        <f t="shared" si="92"/>
        <v>NGAP_NPGDPPalau</v>
      </c>
      <c r="E5908" s="51" t="s">
        <v>309</v>
      </c>
      <c r="F5908" s="51" t="s">
        <v>378</v>
      </c>
      <c r="G5908" s="51" t="s">
        <v>379</v>
      </c>
      <c r="H5908" s="51" t="s">
        <v>380</v>
      </c>
      <c r="I5908" s="51"/>
      <c r="J5908" s="51"/>
      <c r="K5908" s="51"/>
      <c r="L5908" s="51"/>
      <c r="M5908" s="51"/>
      <c r="N5908" s="51"/>
      <c r="O5908" s="51"/>
      <c r="P5908" s="51"/>
      <c r="Q5908" s="51"/>
      <c r="R5908" s="51"/>
      <c r="S5908" s="51"/>
      <c r="T5908" s="51"/>
      <c r="U5908" s="51"/>
    </row>
    <row r="5909" spans="1:21" ht="15.5">
      <c r="A5909" s="51">
        <v>565</v>
      </c>
      <c r="B5909" s="51" t="s">
        <v>1495</v>
      </c>
      <c r="C5909" s="51" t="s">
        <v>381</v>
      </c>
      <c r="D5909" s="51" t="str">
        <f t="shared" si="92"/>
        <v>PPPSHPalau</v>
      </c>
      <c r="E5909" s="51" t="s">
        <v>309</v>
      </c>
      <c r="F5909" s="51" t="s">
        <v>382</v>
      </c>
      <c r="G5909" s="51" t="s">
        <v>383</v>
      </c>
      <c r="H5909" s="51" t="s">
        <v>384</v>
      </c>
      <c r="I5909" s="51"/>
      <c r="J5909" s="51" t="s">
        <v>353</v>
      </c>
      <c r="K5909" s="51" t="s">
        <v>1171</v>
      </c>
      <c r="L5909" s="51" t="s">
        <v>1171</v>
      </c>
      <c r="M5909" s="51" t="s">
        <v>1171</v>
      </c>
      <c r="N5909" s="51" t="s">
        <v>1171</v>
      </c>
      <c r="O5909" s="51" t="s">
        <v>1171</v>
      </c>
      <c r="P5909" s="51" t="s">
        <v>1171</v>
      </c>
      <c r="Q5909" s="51" t="s">
        <v>1171</v>
      </c>
      <c r="R5909" s="51" t="s">
        <v>1171</v>
      </c>
      <c r="S5909" s="51" t="s">
        <v>1171</v>
      </c>
      <c r="T5909" s="51" t="s">
        <v>1171</v>
      </c>
      <c r="U5909" s="51">
        <v>2019</v>
      </c>
    </row>
    <row r="5910" spans="1:21" ht="15.5">
      <c r="A5910" s="51">
        <v>565</v>
      </c>
      <c r="B5910" s="51" t="s">
        <v>1495</v>
      </c>
      <c r="C5910" s="51" t="s">
        <v>385</v>
      </c>
      <c r="D5910" s="51" t="str">
        <f t="shared" si="92"/>
        <v>PPPEXPalau</v>
      </c>
      <c r="E5910" s="51" t="s">
        <v>309</v>
      </c>
      <c r="F5910" s="51" t="s">
        <v>386</v>
      </c>
      <c r="G5910" s="51" t="s">
        <v>387</v>
      </c>
      <c r="H5910" s="51" t="s">
        <v>388</v>
      </c>
      <c r="I5910" s="51"/>
      <c r="J5910" s="51" t="s">
        <v>353</v>
      </c>
      <c r="K5910" s="51">
        <v>0.94799999999999995</v>
      </c>
      <c r="L5910" s="51">
        <v>1.004</v>
      </c>
      <c r="M5910" s="51">
        <v>1.012</v>
      </c>
      <c r="N5910" s="51">
        <v>1.0920000000000001</v>
      </c>
      <c r="O5910" s="51">
        <v>1.1559999999999999</v>
      </c>
      <c r="P5910" s="51">
        <v>1.121</v>
      </c>
      <c r="Q5910" s="51">
        <v>1.0269999999999999</v>
      </c>
      <c r="R5910" s="51">
        <v>1.0089999999999999</v>
      </c>
      <c r="S5910" s="51">
        <v>1.0069999999999999</v>
      </c>
      <c r="T5910" s="51">
        <v>0.999</v>
      </c>
      <c r="U5910" s="51">
        <v>2019</v>
      </c>
    </row>
    <row r="5911" spans="1:21" ht="15.5">
      <c r="A5911" s="51">
        <v>565</v>
      </c>
      <c r="B5911" s="51" t="s">
        <v>1495</v>
      </c>
      <c r="C5911" s="51" t="s">
        <v>389</v>
      </c>
      <c r="D5911" s="51" t="str">
        <f t="shared" si="92"/>
        <v>NID_NGDPPalau</v>
      </c>
      <c r="E5911" s="51" t="s">
        <v>309</v>
      </c>
      <c r="F5911" s="51" t="s">
        <v>390</v>
      </c>
      <c r="G5911" s="51" t="s">
        <v>391</v>
      </c>
      <c r="H5911" s="51" t="s">
        <v>392</v>
      </c>
      <c r="I5911" s="51"/>
      <c r="J5911" s="51" t="s">
        <v>1496</v>
      </c>
      <c r="K5911" s="51">
        <v>26.516999999999999</v>
      </c>
      <c r="L5911" s="51">
        <v>22.361999999999998</v>
      </c>
      <c r="M5911" s="51">
        <v>28.603999999999999</v>
      </c>
      <c r="N5911" s="51">
        <v>25.428000000000001</v>
      </c>
      <c r="O5911" s="51">
        <v>26.385999999999999</v>
      </c>
      <c r="P5911" s="51">
        <v>30.254000000000001</v>
      </c>
      <c r="Q5911" s="51">
        <v>27.512</v>
      </c>
      <c r="R5911" s="51">
        <v>30.346</v>
      </c>
      <c r="S5911" s="51">
        <v>31.437999999999999</v>
      </c>
      <c r="T5911" s="51">
        <v>32.1</v>
      </c>
      <c r="U5911" s="51">
        <v>2019</v>
      </c>
    </row>
    <row r="5912" spans="1:21" ht="15.5">
      <c r="A5912" s="51">
        <v>565</v>
      </c>
      <c r="B5912" s="51" t="s">
        <v>1495</v>
      </c>
      <c r="C5912" s="51" t="s">
        <v>393</v>
      </c>
      <c r="D5912" s="51" t="str">
        <f t="shared" si="92"/>
        <v>NGSD_NGDPPalau</v>
      </c>
      <c r="E5912" s="51" t="s">
        <v>309</v>
      </c>
      <c r="F5912" s="51" t="s">
        <v>394</v>
      </c>
      <c r="G5912" s="51" t="s">
        <v>395</v>
      </c>
      <c r="H5912" s="51" t="s">
        <v>392</v>
      </c>
      <c r="I5912" s="51"/>
      <c r="J5912" s="51"/>
      <c r="K5912" s="51"/>
      <c r="L5912" s="51"/>
      <c r="M5912" s="51"/>
      <c r="N5912" s="51"/>
      <c r="O5912" s="51"/>
      <c r="P5912" s="51"/>
      <c r="Q5912" s="51"/>
      <c r="R5912" s="51"/>
      <c r="S5912" s="51"/>
      <c r="T5912" s="51"/>
      <c r="U5912" s="51"/>
    </row>
    <row r="5913" spans="1:21" ht="15.5">
      <c r="A5913" s="51">
        <v>565</v>
      </c>
      <c r="B5913" s="51" t="s">
        <v>1495</v>
      </c>
      <c r="C5913" s="51" t="s">
        <v>396</v>
      </c>
      <c r="D5913" s="51" t="str">
        <f t="shared" si="92"/>
        <v>PCPIPalau</v>
      </c>
      <c r="E5913" s="51" t="s">
        <v>309</v>
      </c>
      <c r="F5913" s="51" t="s">
        <v>397</v>
      </c>
      <c r="G5913" s="51" t="s">
        <v>398</v>
      </c>
      <c r="H5913" s="51" t="s">
        <v>360</v>
      </c>
      <c r="I5913" s="51"/>
      <c r="J5913" s="51" t="s">
        <v>1497</v>
      </c>
      <c r="K5913" s="51">
        <v>92.087999999999994</v>
      </c>
      <c r="L5913" s="51">
        <v>94.707999999999998</v>
      </c>
      <c r="M5913" s="51">
        <v>98.460999999999999</v>
      </c>
      <c r="N5913" s="51">
        <v>100.626</v>
      </c>
      <c r="O5913" s="51">
        <v>99.281999999999996</v>
      </c>
      <c r="P5913" s="51">
        <v>100.373</v>
      </c>
      <c r="Q5913" s="51">
        <v>102.334</v>
      </c>
      <c r="R5913" s="51">
        <v>102.958</v>
      </c>
      <c r="S5913" s="51">
        <v>102.958</v>
      </c>
      <c r="T5913" s="51">
        <v>102.958</v>
      </c>
      <c r="U5913" s="51">
        <v>2019</v>
      </c>
    </row>
    <row r="5914" spans="1:21" ht="15.5">
      <c r="A5914" s="51">
        <v>565</v>
      </c>
      <c r="B5914" s="51" t="s">
        <v>1495</v>
      </c>
      <c r="C5914" s="51" t="s">
        <v>400</v>
      </c>
      <c r="D5914" s="51" t="str">
        <f t="shared" si="92"/>
        <v>PCPIPCHPalau</v>
      </c>
      <c r="E5914" s="51" t="s">
        <v>309</v>
      </c>
      <c r="F5914" s="51" t="s">
        <v>397</v>
      </c>
      <c r="G5914" s="51" t="s">
        <v>401</v>
      </c>
      <c r="H5914" s="51" t="s">
        <v>347</v>
      </c>
      <c r="I5914" s="51"/>
      <c r="J5914" s="51" t="s">
        <v>402</v>
      </c>
      <c r="K5914" s="51">
        <v>5.4390000000000001</v>
      </c>
      <c r="L5914" s="51">
        <v>2.8450000000000002</v>
      </c>
      <c r="M5914" s="51">
        <v>3.9620000000000002</v>
      </c>
      <c r="N5914" s="51">
        <v>2.1989999999999998</v>
      </c>
      <c r="O5914" s="51">
        <v>-1.3360000000000001</v>
      </c>
      <c r="P5914" s="51">
        <v>1.1000000000000001</v>
      </c>
      <c r="Q5914" s="51">
        <v>1.954</v>
      </c>
      <c r="R5914" s="51">
        <v>0.60899999999999999</v>
      </c>
      <c r="S5914" s="51">
        <v>0</v>
      </c>
      <c r="T5914" s="51">
        <v>0</v>
      </c>
      <c r="U5914" s="51">
        <v>2019</v>
      </c>
    </row>
    <row r="5915" spans="1:21" ht="15.5">
      <c r="A5915" s="51">
        <v>565</v>
      </c>
      <c r="B5915" s="51" t="s">
        <v>1495</v>
      </c>
      <c r="C5915" s="51" t="s">
        <v>403</v>
      </c>
      <c r="D5915" s="51" t="str">
        <f t="shared" si="92"/>
        <v>PCPIEPalau</v>
      </c>
      <c r="E5915" s="51" t="s">
        <v>309</v>
      </c>
      <c r="F5915" s="51" t="s">
        <v>404</v>
      </c>
      <c r="G5915" s="51" t="s">
        <v>405</v>
      </c>
      <c r="H5915" s="51" t="s">
        <v>360</v>
      </c>
      <c r="I5915" s="51"/>
      <c r="J5915" s="51" t="s">
        <v>1497</v>
      </c>
      <c r="K5915" s="51">
        <v>92.257999999999996</v>
      </c>
      <c r="L5915" s="51">
        <v>95.674000000000007</v>
      </c>
      <c r="M5915" s="51">
        <v>99.347999999999999</v>
      </c>
      <c r="N5915" s="51">
        <v>99.644999999999996</v>
      </c>
      <c r="O5915" s="51">
        <v>100</v>
      </c>
      <c r="P5915" s="51">
        <v>100.657</v>
      </c>
      <c r="Q5915" s="51">
        <v>103.322</v>
      </c>
      <c r="R5915" s="51">
        <v>102.935</v>
      </c>
      <c r="S5915" s="51">
        <v>102.935</v>
      </c>
      <c r="T5915" s="51">
        <v>102.935</v>
      </c>
      <c r="U5915" s="51">
        <v>2019</v>
      </c>
    </row>
    <row r="5916" spans="1:21" ht="15.5">
      <c r="A5916" s="51">
        <v>565</v>
      </c>
      <c r="B5916" s="51" t="s">
        <v>1495</v>
      </c>
      <c r="C5916" s="51" t="s">
        <v>406</v>
      </c>
      <c r="D5916" s="51" t="str">
        <f t="shared" si="92"/>
        <v>PCPIEPCHPalau</v>
      </c>
      <c r="E5916" s="51" t="s">
        <v>309</v>
      </c>
      <c r="F5916" s="51" t="s">
        <v>404</v>
      </c>
      <c r="G5916" s="51" t="s">
        <v>407</v>
      </c>
      <c r="H5916" s="51" t="s">
        <v>347</v>
      </c>
      <c r="I5916" s="51"/>
      <c r="J5916" s="51" t="s">
        <v>408</v>
      </c>
      <c r="K5916" s="51">
        <v>1.665</v>
      </c>
      <c r="L5916" s="51">
        <v>3.7029999999999998</v>
      </c>
      <c r="M5916" s="51">
        <v>3.839</v>
      </c>
      <c r="N5916" s="51">
        <v>0.29899999999999999</v>
      </c>
      <c r="O5916" s="51">
        <v>0.35599999999999998</v>
      </c>
      <c r="P5916" s="51">
        <v>0.65700000000000003</v>
      </c>
      <c r="Q5916" s="51">
        <v>2.6469999999999998</v>
      </c>
      <c r="R5916" s="51">
        <v>-0.374</v>
      </c>
      <c r="S5916" s="51">
        <v>0</v>
      </c>
      <c r="T5916" s="51">
        <v>0</v>
      </c>
      <c r="U5916" s="51">
        <v>2019</v>
      </c>
    </row>
    <row r="5917" spans="1:21" ht="15.5">
      <c r="A5917" s="51">
        <v>565</v>
      </c>
      <c r="B5917" s="51" t="s">
        <v>1495</v>
      </c>
      <c r="C5917" s="51" t="s">
        <v>409</v>
      </c>
      <c r="D5917" s="51" t="str">
        <f t="shared" si="92"/>
        <v>FLIBOR6Palau</v>
      </c>
      <c r="E5917" s="51" t="s">
        <v>309</v>
      </c>
      <c r="F5917" s="51" t="s">
        <v>410</v>
      </c>
      <c r="G5917" s="51"/>
      <c r="H5917" s="51" t="s">
        <v>384</v>
      </c>
      <c r="I5917" s="51"/>
      <c r="J5917" s="51"/>
      <c r="K5917" s="51"/>
      <c r="L5917" s="51"/>
      <c r="M5917" s="51"/>
      <c r="N5917" s="51"/>
      <c r="O5917" s="51"/>
      <c r="P5917" s="51"/>
      <c r="Q5917" s="51"/>
      <c r="R5917" s="51"/>
      <c r="S5917" s="51"/>
      <c r="T5917" s="51"/>
      <c r="U5917" s="51"/>
    </row>
    <row r="5918" spans="1:21" ht="15.5">
      <c r="A5918" s="51">
        <v>565</v>
      </c>
      <c r="B5918" s="51" t="s">
        <v>1495</v>
      </c>
      <c r="C5918" s="51" t="s">
        <v>411</v>
      </c>
      <c r="D5918" s="51" t="str">
        <f t="shared" si="92"/>
        <v>TM_RPCHPalau</v>
      </c>
      <c r="E5918" s="51" t="s">
        <v>309</v>
      </c>
      <c r="F5918" s="51" t="s">
        <v>412</v>
      </c>
      <c r="G5918" s="51" t="s">
        <v>413</v>
      </c>
      <c r="H5918" s="51" t="s">
        <v>347</v>
      </c>
      <c r="I5918" s="51"/>
      <c r="J5918" s="51" t="s">
        <v>1498</v>
      </c>
      <c r="K5918" s="51">
        <v>14.246</v>
      </c>
      <c r="L5918" s="51">
        <v>2.6509999999999998</v>
      </c>
      <c r="M5918" s="51">
        <v>17.242000000000001</v>
      </c>
      <c r="N5918" s="51">
        <v>14.308</v>
      </c>
      <c r="O5918" s="51">
        <v>6.8570000000000002</v>
      </c>
      <c r="P5918" s="51">
        <v>-5.3109999999999999</v>
      </c>
      <c r="Q5918" s="51">
        <v>-11.85</v>
      </c>
      <c r="R5918" s="51">
        <v>6.2869999999999999</v>
      </c>
      <c r="S5918" s="51">
        <v>-13.94</v>
      </c>
      <c r="T5918" s="51">
        <v>-35.241</v>
      </c>
      <c r="U5918" s="51">
        <v>2019</v>
      </c>
    </row>
    <row r="5919" spans="1:21" ht="15.5">
      <c r="A5919" s="51">
        <v>565</v>
      </c>
      <c r="B5919" s="51" t="s">
        <v>1495</v>
      </c>
      <c r="C5919" s="51" t="s">
        <v>415</v>
      </c>
      <c r="D5919" s="51" t="str">
        <f t="shared" si="92"/>
        <v>TMG_RPCHPalau</v>
      </c>
      <c r="E5919" s="51" t="s">
        <v>309</v>
      </c>
      <c r="F5919" s="51" t="s">
        <v>416</v>
      </c>
      <c r="G5919" s="51" t="s">
        <v>417</v>
      </c>
      <c r="H5919" s="51" t="s">
        <v>347</v>
      </c>
      <c r="I5919" s="51"/>
      <c r="J5919" s="51" t="s">
        <v>1498</v>
      </c>
      <c r="K5919" s="51">
        <v>10.851000000000001</v>
      </c>
      <c r="L5919" s="51">
        <v>6.6059999999999999</v>
      </c>
      <c r="M5919" s="51">
        <v>26.443999999999999</v>
      </c>
      <c r="N5919" s="51">
        <v>15.534000000000001</v>
      </c>
      <c r="O5919" s="51">
        <v>6.89</v>
      </c>
      <c r="P5919" s="51">
        <v>-7.8239999999999998</v>
      </c>
      <c r="Q5919" s="51">
        <v>-13.641999999999999</v>
      </c>
      <c r="R5919" s="51">
        <v>11.741</v>
      </c>
      <c r="S5919" s="51">
        <v>-2.7890000000000001</v>
      </c>
      <c r="T5919" s="51">
        <v>-28.209</v>
      </c>
      <c r="U5919" s="51">
        <v>2019</v>
      </c>
    </row>
    <row r="5920" spans="1:21" ht="15.5">
      <c r="A5920" s="51">
        <v>565</v>
      </c>
      <c r="B5920" s="51" t="s">
        <v>1495</v>
      </c>
      <c r="C5920" s="51" t="s">
        <v>418</v>
      </c>
      <c r="D5920" s="51" t="str">
        <f t="shared" si="92"/>
        <v>TX_RPCHPalau</v>
      </c>
      <c r="E5920" s="51" t="s">
        <v>309</v>
      </c>
      <c r="F5920" s="51" t="s">
        <v>419</v>
      </c>
      <c r="G5920" s="51" t="s">
        <v>420</v>
      </c>
      <c r="H5920" s="51" t="s">
        <v>347</v>
      </c>
      <c r="I5920" s="51"/>
      <c r="J5920" s="51" t="s">
        <v>1498</v>
      </c>
      <c r="K5920" s="51">
        <v>11.42</v>
      </c>
      <c r="L5920" s="51">
        <v>1.738</v>
      </c>
      <c r="M5920" s="51">
        <v>10.138999999999999</v>
      </c>
      <c r="N5920" s="51">
        <v>12.426</v>
      </c>
      <c r="O5920" s="51">
        <v>-3.6339999999999999</v>
      </c>
      <c r="P5920" s="51">
        <v>-9.7420000000000009</v>
      </c>
      <c r="Q5920" s="51">
        <v>-9.3819999999999997</v>
      </c>
      <c r="R5920" s="51">
        <v>-12.256</v>
      </c>
      <c r="S5920" s="51">
        <v>-43.679000000000002</v>
      </c>
      <c r="T5920" s="51">
        <v>-53.6</v>
      </c>
      <c r="U5920" s="51">
        <v>2019</v>
      </c>
    </row>
    <row r="5921" spans="1:21" ht="15.5">
      <c r="A5921" s="51">
        <v>565</v>
      </c>
      <c r="B5921" s="51" t="s">
        <v>1495</v>
      </c>
      <c r="C5921" s="51" t="s">
        <v>421</v>
      </c>
      <c r="D5921" s="51" t="str">
        <f t="shared" si="92"/>
        <v>TXG_RPCHPalau</v>
      </c>
      <c r="E5921" s="51" t="s">
        <v>309</v>
      </c>
      <c r="F5921" s="51" t="s">
        <v>422</v>
      </c>
      <c r="G5921" s="51" t="s">
        <v>423</v>
      </c>
      <c r="H5921" s="51" t="s">
        <v>347</v>
      </c>
      <c r="I5921" s="51"/>
      <c r="J5921" s="51" t="s">
        <v>1498</v>
      </c>
      <c r="K5921" s="51">
        <v>21.015000000000001</v>
      </c>
      <c r="L5921" s="51">
        <v>-3.51</v>
      </c>
      <c r="M5921" s="51">
        <v>8.6080000000000005</v>
      </c>
      <c r="N5921" s="51">
        <v>22.46</v>
      </c>
      <c r="O5921" s="51">
        <v>7.7969999999999997</v>
      </c>
      <c r="P5921" s="51">
        <v>-6.1479999999999997</v>
      </c>
      <c r="Q5921" s="51">
        <v>-16.852</v>
      </c>
      <c r="R5921" s="51">
        <v>-17.991</v>
      </c>
      <c r="S5921" s="51">
        <v>-13.629</v>
      </c>
      <c r="T5921" s="51">
        <v>-14.739000000000001</v>
      </c>
      <c r="U5921" s="51">
        <v>2019</v>
      </c>
    </row>
    <row r="5922" spans="1:21" ht="15.5">
      <c r="A5922" s="51">
        <v>565</v>
      </c>
      <c r="B5922" s="51" t="s">
        <v>1495</v>
      </c>
      <c r="C5922" s="51" t="s">
        <v>424</v>
      </c>
      <c r="D5922" s="51" t="str">
        <f t="shared" si="92"/>
        <v>LURPalau</v>
      </c>
      <c r="E5922" s="51" t="s">
        <v>309</v>
      </c>
      <c r="F5922" s="51" t="s">
        <v>425</v>
      </c>
      <c r="G5922" s="51" t="s">
        <v>426</v>
      </c>
      <c r="H5922" s="51" t="s">
        <v>427</v>
      </c>
      <c r="I5922" s="51"/>
      <c r="J5922" s="51"/>
      <c r="K5922" s="51"/>
      <c r="L5922" s="51"/>
      <c r="M5922" s="51"/>
      <c r="N5922" s="51"/>
      <c r="O5922" s="51"/>
      <c r="P5922" s="51"/>
      <c r="Q5922" s="51"/>
      <c r="R5922" s="51"/>
      <c r="S5922" s="51"/>
      <c r="T5922" s="51"/>
      <c r="U5922" s="51"/>
    </row>
    <row r="5923" spans="1:21" ht="15.5">
      <c r="A5923" s="51">
        <v>565</v>
      </c>
      <c r="B5923" s="51" t="s">
        <v>1495</v>
      </c>
      <c r="C5923" s="51" t="s">
        <v>428</v>
      </c>
      <c r="D5923" s="51" t="str">
        <f t="shared" si="92"/>
        <v>LEPalau</v>
      </c>
      <c r="E5923" s="51" t="s">
        <v>309</v>
      </c>
      <c r="F5923" s="51" t="s">
        <v>429</v>
      </c>
      <c r="G5923" s="51" t="s">
        <v>430</v>
      </c>
      <c r="H5923" s="51" t="s">
        <v>431</v>
      </c>
      <c r="I5923" s="51" t="s">
        <v>432</v>
      </c>
      <c r="J5923" s="51"/>
      <c r="K5923" s="51"/>
      <c r="L5923" s="51"/>
      <c r="M5923" s="51"/>
      <c r="N5923" s="51"/>
      <c r="O5923" s="51"/>
      <c r="P5923" s="51"/>
      <c r="Q5923" s="51"/>
      <c r="R5923" s="51"/>
      <c r="S5923" s="51"/>
      <c r="T5923" s="51"/>
      <c r="U5923" s="51"/>
    </row>
    <row r="5924" spans="1:21" ht="15.5">
      <c r="A5924" s="51">
        <v>565</v>
      </c>
      <c r="B5924" s="51" t="s">
        <v>1495</v>
      </c>
      <c r="C5924" s="51" t="s">
        <v>433</v>
      </c>
      <c r="D5924" s="51" t="str">
        <f t="shared" si="92"/>
        <v>LPPalau</v>
      </c>
      <c r="E5924" s="51" t="s">
        <v>309</v>
      </c>
      <c r="F5924" s="51" t="s">
        <v>434</v>
      </c>
      <c r="G5924" s="51" t="s">
        <v>435</v>
      </c>
      <c r="H5924" s="51" t="s">
        <v>431</v>
      </c>
      <c r="I5924" s="51" t="s">
        <v>432</v>
      </c>
      <c r="J5924" s="51" t="s">
        <v>1499</v>
      </c>
      <c r="K5924" s="51">
        <v>1.7999999999999999E-2</v>
      </c>
      <c r="L5924" s="51">
        <v>1.7000000000000001E-2</v>
      </c>
      <c r="M5924" s="51">
        <v>1.7000000000000001E-2</v>
      </c>
      <c r="N5924" s="51">
        <v>1.7999999999999999E-2</v>
      </c>
      <c r="O5924" s="51">
        <v>1.7999999999999999E-2</v>
      </c>
      <c r="P5924" s="51">
        <v>1.7999999999999999E-2</v>
      </c>
      <c r="Q5924" s="51">
        <v>1.7999999999999999E-2</v>
      </c>
      <c r="R5924" s="51">
        <v>1.7000000000000001E-2</v>
      </c>
      <c r="S5924" s="51">
        <v>1.7999999999999999E-2</v>
      </c>
      <c r="T5924" s="51">
        <v>1.7999999999999999E-2</v>
      </c>
      <c r="U5924" s="51">
        <v>2018</v>
      </c>
    </row>
    <row r="5925" spans="1:21" ht="15.5">
      <c r="A5925" s="51">
        <v>565</v>
      </c>
      <c r="B5925" s="51" t="s">
        <v>1495</v>
      </c>
      <c r="C5925" s="51" t="s">
        <v>437</v>
      </c>
      <c r="D5925" s="51" t="str">
        <f t="shared" si="92"/>
        <v>GGRPalau</v>
      </c>
      <c r="E5925" s="51" t="s">
        <v>309</v>
      </c>
      <c r="F5925" s="51" t="s">
        <v>438</v>
      </c>
      <c r="G5925" s="51" t="s">
        <v>439</v>
      </c>
      <c r="H5925" s="51" t="s">
        <v>342</v>
      </c>
      <c r="I5925" s="51" t="s">
        <v>343</v>
      </c>
      <c r="J5925" s="51" t="s">
        <v>1500</v>
      </c>
      <c r="K5925" s="51">
        <v>9.5000000000000001E-2</v>
      </c>
      <c r="L5925" s="51">
        <v>9.1999999999999998E-2</v>
      </c>
      <c r="M5925" s="51">
        <v>0.107</v>
      </c>
      <c r="N5925" s="51">
        <v>0.115</v>
      </c>
      <c r="O5925" s="51">
        <v>0.125</v>
      </c>
      <c r="P5925" s="51">
        <v>0.115</v>
      </c>
      <c r="Q5925" s="51">
        <v>0.127</v>
      </c>
      <c r="R5925" s="51">
        <v>0.122</v>
      </c>
      <c r="S5925" s="51">
        <v>0.109</v>
      </c>
      <c r="T5925" s="51">
        <v>9.1999999999999998E-2</v>
      </c>
      <c r="U5925" s="51">
        <v>2019</v>
      </c>
    </row>
    <row r="5926" spans="1:21" ht="15.5">
      <c r="A5926" s="51">
        <v>565</v>
      </c>
      <c r="B5926" s="51" t="s">
        <v>1495</v>
      </c>
      <c r="C5926" s="51" t="s">
        <v>441</v>
      </c>
      <c r="D5926" s="51" t="str">
        <f t="shared" si="92"/>
        <v>GGR_NGDPPalau</v>
      </c>
      <c r="E5926" s="51" t="s">
        <v>309</v>
      </c>
      <c r="F5926" s="51" t="s">
        <v>438</v>
      </c>
      <c r="G5926" s="51" t="s">
        <v>439</v>
      </c>
      <c r="H5926" s="51" t="s">
        <v>392</v>
      </c>
      <c r="I5926" s="51"/>
      <c r="J5926" s="51" t="s">
        <v>442</v>
      </c>
      <c r="K5926" s="51">
        <v>44.92</v>
      </c>
      <c r="L5926" s="51">
        <v>41.072000000000003</v>
      </c>
      <c r="M5926" s="51">
        <v>43.75</v>
      </c>
      <c r="N5926" s="51">
        <v>41.195999999999998</v>
      </c>
      <c r="O5926" s="51">
        <v>42.021999999999998</v>
      </c>
      <c r="P5926" s="51">
        <v>39.978000000000002</v>
      </c>
      <c r="Q5926" s="51">
        <v>44.415999999999997</v>
      </c>
      <c r="R5926" s="51">
        <v>43.459000000000003</v>
      </c>
      <c r="S5926" s="51">
        <v>42.767000000000003</v>
      </c>
      <c r="T5926" s="51">
        <v>40.158000000000001</v>
      </c>
      <c r="U5926" s="51">
        <v>2019</v>
      </c>
    </row>
    <row r="5927" spans="1:21" ht="15.5">
      <c r="A5927" s="51">
        <v>565</v>
      </c>
      <c r="B5927" s="51" t="s">
        <v>1495</v>
      </c>
      <c r="C5927" s="51" t="s">
        <v>443</v>
      </c>
      <c r="D5927" s="51" t="str">
        <f t="shared" si="92"/>
        <v>GGXPalau</v>
      </c>
      <c r="E5927" s="51" t="s">
        <v>309</v>
      </c>
      <c r="F5927" s="51" t="s">
        <v>444</v>
      </c>
      <c r="G5927" s="51" t="s">
        <v>445</v>
      </c>
      <c r="H5927" s="51" t="s">
        <v>342</v>
      </c>
      <c r="I5927" s="51" t="s">
        <v>343</v>
      </c>
      <c r="J5927" s="51" t="s">
        <v>1500</v>
      </c>
      <c r="K5927" s="51">
        <v>9.2999999999999999E-2</v>
      </c>
      <c r="L5927" s="51">
        <v>0.09</v>
      </c>
      <c r="M5927" s="51">
        <v>9.8000000000000004E-2</v>
      </c>
      <c r="N5927" s="51">
        <v>0.1</v>
      </c>
      <c r="O5927" s="51">
        <v>0.114</v>
      </c>
      <c r="P5927" s="51">
        <v>0.10100000000000001</v>
      </c>
      <c r="Q5927" s="51">
        <v>0.109</v>
      </c>
      <c r="R5927" s="51">
        <v>0.121</v>
      </c>
      <c r="S5927" s="51">
        <v>0.13700000000000001</v>
      </c>
      <c r="T5927" s="51">
        <v>0.13</v>
      </c>
      <c r="U5927" s="51">
        <v>2019</v>
      </c>
    </row>
    <row r="5928" spans="1:21" ht="15.5">
      <c r="A5928" s="51">
        <v>565</v>
      </c>
      <c r="B5928" s="51" t="s">
        <v>1495</v>
      </c>
      <c r="C5928" s="51" t="s">
        <v>446</v>
      </c>
      <c r="D5928" s="51" t="str">
        <f t="shared" si="92"/>
        <v>GGX_NGDPPalau</v>
      </c>
      <c r="E5928" s="51" t="s">
        <v>309</v>
      </c>
      <c r="F5928" s="51" t="s">
        <v>444</v>
      </c>
      <c r="G5928" s="51" t="s">
        <v>445</v>
      </c>
      <c r="H5928" s="51" t="s">
        <v>392</v>
      </c>
      <c r="I5928" s="51"/>
      <c r="J5928" s="51" t="s">
        <v>447</v>
      </c>
      <c r="K5928" s="51">
        <v>43.898000000000003</v>
      </c>
      <c r="L5928" s="51">
        <v>40.325000000000003</v>
      </c>
      <c r="M5928" s="51">
        <v>40.151000000000003</v>
      </c>
      <c r="N5928" s="51">
        <v>36.020000000000003</v>
      </c>
      <c r="O5928" s="51">
        <v>38.429000000000002</v>
      </c>
      <c r="P5928" s="51">
        <v>35.182000000000002</v>
      </c>
      <c r="Q5928" s="51">
        <v>38.168999999999997</v>
      </c>
      <c r="R5928" s="51">
        <v>43.113</v>
      </c>
      <c r="S5928" s="51">
        <v>53.978000000000002</v>
      </c>
      <c r="T5928" s="51">
        <v>56.786000000000001</v>
      </c>
      <c r="U5928" s="51">
        <v>2019</v>
      </c>
    </row>
    <row r="5929" spans="1:21" ht="15.5">
      <c r="A5929" s="51">
        <v>565</v>
      </c>
      <c r="B5929" s="51" t="s">
        <v>1495</v>
      </c>
      <c r="C5929" s="51" t="s">
        <v>448</v>
      </c>
      <c r="D5929" s="51" t="str">
        <f t="shared" si="92"/>
        <v>GGXCNLPalau</v>
      </c>
      <c r="E5929" s="51" t="s">
        <v>309</v>
      </c>
      <c r="F5929" s="51" t="s">
        <v>449</v>
      </c>
      <c r="G5929" s="51" t="s">
        <v>450</v>
      </c>
      <c r="H5929" s="51" t="s">
        <v>342</v>
      </c>
      <c r="I5929" s="51" t="s">
        <v>343</v>
      </c>
      <c r="J5929" s="51" t="s">
        <v>1500</v>
      </c>
      <c r="K5929" s="51">
        <v>2E-3</v>
      </c>
      <c r="L5929" s="51">
        <v>2E-3</v>
      </c>
      <c r="M5929" s="51">
        <v>8.9999999999999993E-3</v>
      </c>
      <c r="N5929" s="51">
        <v>1.4E-2</v>
      </c>
      <c r="O5929" s="51">
        <v>1.0999999999999999E-2</v>
      </c>
      <c r="P5929" s="51">
        <v>1.4E-2</v>
      </c>
      <c r="Q5929" s="51">
        <v>1.7999999999999999E-2</v>
      </c>
      <c r="R5929" s="51">
        <v>1E-3</v>
      </c>
      <c r="S5929" s="51">
        <v>-2.8000000000000001E-2</v>
      </c>
      <c r="T5929" s="51">
        <v>-3.7999999999999999E-2</v>
      </c>
      <c r="U5929" s="51">
        <v>2019</v>
      </c>
    </row>
    <row r="5930" spans="1:21" ht="15.5">
      <c r="A5930" s="51">
        <v>565</v>
      </c>
      <c r="B5930" s="51" t="s">
        <v>1495</v>
      </c>
      <c r="C5930" s="51" t="s">
        <v>451</v>
      </c>
      <c r="D5930" s="51" t="str">
        <f t="shared" si="92"/>
        <v>GGXCNL_NGDPPalau</v>
      </c>
      <c r="E5930" s="51" t="s">
        <v>309</v>
      </c>
      <c r="F5930" s="51" t="s">
        <v>449</v>
      </c>
      <c r="G5930" s="51" t="s">
        <v>450</v>
      </c>
      <c r="H5930" s="51" t="s">
        <v>392</v>
      </c>
      <c r="I5930" s="51"/>
      <c r="J5930" s="51" t="s">
        <v>452</v>
      </c>
      <c r="K5930" s="51">
        <v>1.022</v>
      </c>
      <c r="L5930" s="51">
        <v>0.747</v>
      </c>
      <c r="M5930" s="51">
        <v>3.5990000000000002</v>
      </c>
      <c r="N5930" s="51">
        <v>5.1760000000000002</v>
      </c>
      <c r="O5930" s="51">
        <v>3.593</v>
      </c>
      <c r="P5930" s="51">
        <v>4.7960000000000003</v>
      </c>
      <c r="Q5930" s="51">
        <v>6.2480000000000002</v>
      </c>
      <c r="R5930" s="51">
        <v>0.34599999999999997</v>
      </c>
      <c r="S5930" s="51">
        <v>-11.211</v>
      </c>
      <c r="T5930" s="51">
        <v>-16.628</v>
      </c>
      <c r="U5930" s="51">
        <v>2019</v>
      </c>
    </row>
    <row r="5931" spans="1:21" ht="15.5">
      <c r="A5931" s="51">
        <v>565</v>
      </c>
      <c r="B5931" s="51" t="s">
        <v>1495</v>
      </c>
      <c r="C5931" s="51" t="s">
        <v>453</v>
      </c>
      <c r="D5931" s="51" t="str">
        <f t="shared" si="92"/>
        <v>GGSBPalau</v>
      </c>
      <c r="E5931" s="51" t="s">
        <v>309</v>
      </c>
      <c r="F5931" s="51" t="s">
        <v>454</v>
      </c>
      <c r="G5931" s="51" t="s">
        <v>455</v>
      </c>
      <c r="H5931" s="51" t="s">
        <v>342</v>
      </c>
      <c r="I5931" s="51" t="s">
        <v>343</v>
      </c>
      <c r="J5931" s="51"/>
      <c r="K5931" s="51"/>
      <c r="L5931" s="51"/>
      <c r="M5931" s="51"/>
      <c r="N5931" s="51"/>
      <c r="O5931" s="51"/>
      <c r="P5931" s="51"/>
      <c r="Q5931" s="51"/>
      <c r="R5931" s="51"/>
      <c r="S5931" s="51"/>
      <c r="T5931" s="51"/>
      <c r="U5931" s="51"/>
    </row>
    <row r="5932" spans="1:21" ht="15.5">
      <c r="A5932" s="51">
        <v>565</v>
      </c>
      <c r="B5932" s="51" t="s">
        <v>1495</v>
      </c>
      <c r="C5932" s="51" t="s">
        <v>456</v>
      </c>
      <c r="D5932" s="51" t="str">
        <f t="shared" si="92"/>
        <v>GGSB_NPGDPPalau</v>
      </c>
      <c r="E5932" s="51" t="s">
        <v>309</v>
      </c>
      <c r="F5932" s="51" t="s">
        <v>454</v>
      </c>
      <c r="G5932" s="51" t="s">
        <v>455</v>
      </c>
      <c r="H5932" s="51" t="s">
        <v>380</v>
      </c>
      <c r="I5932" s="51"/>
      <c r="J5932" s="51"/>
      <c r="K5932" s="51"/>
      <c r="L5932" s="51"/>
      <c r="M5932" s="51"/>
      <c r="N5932" s="51"/>
      <c r="O5932" s="51"/>
      <c r="P5932" s="51"/>
      <c r="Q5932" s="51"/>
      <c r="R5932" s="51"/>
      <c r="S5932" s="51"/>
      <c r="T5932" s="51"/>
      <c r="U5932" s="51"/>
    </row>
    <row r="5933" spans="1:21" ht="15.5">
      <c r="A5933" s="51">
        <v>565</v>
      </c>
      <c r="B5933" s="51" t="s">
        <v>1495</v>
      </c>
      <c r="C5933" s="51" t="s">
        <v>457</v>
      </c>
      <c r="D5933" s="51" t="str">
        <f t="shared" si="92"/>
        <v>GGXONLBPalau</v>
      </c>
      <c r="E5933" s="51" t="s">
        <v>309</v>
      </c>
      <c r="F5933" s="51" t="s">
        <v>458</v>
      </c>
      <c r="G5933" s="51" t="s">
        <v>459</v>
      </c>
      <c r="H5933" s="51" t="s">
        <v>342</v>
      </c>
      <c r="I5933" s="51" t="s">
        <v>343</v>
      </c>
      <c r="J5933" s="51"/>
      <c r="K5933" s="51"/>
      <c r="L5933" s="51"/>
      <c r="M5933" s="51"/>
      <c r="N5933" s="51"/>
      <c r="O5933" s="51"/>
      <c r="P5933" s="51"/>
      <c r="Q5933" s="51"/>
      <c r="R5933" s="51"/>
      <c r="S5933" s="51"/>
      <c r="T5933" s="51"/>
      <c r="U5933" s="51"/>
    </row>
    <row r="5934" spans="1:21" ht="15.5">
      <c r="A5934" s="51">
        <v>565</v>
      </c>
      <c r="B5934" s="51" t="s">
        <v>1495</v>
      </c>
      <c r="C5934" s="51" t="s">
        <v>460</v>
      </c>
      <c r="D5934" s="51" t="str">
        <f t="shared" si="92"/>
        <v>GGXONLB_NGDPPalau</v>
      </c>
      <c r="E5934" s="51" t="s">
        <v>309</v>
      </c>
      <c r="F5934" s="51" t="s">
        <v>458</v>
      </c>
      <c r="G5934" s="51" t="s">
        <v>459</v>
      </c>
      <c r="H5934" s="51" t="s">
        <v>392</v>
      </c>
      <c r="I5934" s="51"/>
      <c r="J5934" s="51"/>
      <c r="K5934" s="51"/>
      <c r="L5934" s="51"/>
      <c r="M5934" s="51"/>
      <c r="N5934" s="51"/>
      <c r="O5934" s="51"/>
      <c r="P5934" s="51"/>
      <c r="Q5934" s="51"/>
      <c r="R5934" s="51"/>
      <c r="S5934" s="51"/>
      <c r="T5934" s="51"/>
      <c r="U5934" s="51"/>
    </row>
    <row r="5935" spans="1:21" ht="15.5">
      <c r="A5935" s="51">
        <v>565</v>
      </c>
      <c r="B5935" s="51" t="s">
        <v>1495</v>
      </c>
      <c r="C5935" s="51" t="s">
        <v>462</v>
      </c>
      <c r="D5935" s="51" t="str">
        <f t="shared" si="92"/>
        <v>GGXWDNPalau</v>
      </c>
      <c r="E5935" s="51" t="s">
        <v>309</v>
      </c>
      <c r="F5935" s="51" t="s">
        <v>463</v>
      </c>
      <c r="G5935" s="51" t="s">
        <v>464</v>
      </c>
      <c r="H5935" s="51" t="s">
        <v>342</v>
      </c>
      <c r="I5935" s="51" t="s">
        <v>343</v>
      </c>
      <c r="J5935" s="51"/>
      <c r="K5935" s="51"/>
      <c r="L5935" s="51"/>
      <c r="M5935" s="51"/>
      <c r="N5935" s="51"/>
      <c r="O5935" s="51"/>
      <c r="P5935" s="51"/>
      <c r="Q5935" s="51"/>
      <c r="R5935" s="51"/>
      <c r="S5935" s="51"/>
      <c r="T5935" s="51"/>
      <c r="U5935" s="51"/>
    </row>
    <row r="5936" spans="1:21" ht="15.5">
      <c r="A5936" s="51">
        <v>565</v>
      </c>
      <c r="B5936" s="51" t="s">
        <v>1495</v>
      </c>
      <c r="C5936" s="51" t="s">
        <v>465</v>
      </c>
      <c r="D5936" s="51" t="str">
        <f t="shared" si="92"/>
        <v>GGXWDN_NGDPPalau</v>
      </c>
      <c r="E5936" s="51" t="s">
        <v>309</v>
      </c>
      <c r="F5936" s="51" t="s">
        <v>463</v>
      </c>
      <c r="G5936" s="51" t="s">
        <v>464</v>
      </c>
      <c r="H5936" s="51" t="s">
        <v>392</v>
      </c>
      <c r="I5936" s="51"/>
      <c r="J5936" s="51"/>
      <c r="K5936" s="51"/>
      <c r="L5936" s="51"/>
      <c r="M5936" s="51"/>
      <c r="N5936" s="51"/>
      <c r="O5936" s="51"/>
      <c r="P5936" s="51"/>
      <c r="Q5936" s="51"/>
      <c r="R5936" s="51"/>
      <c r="S5936" s="51"/>
      <c r="T5936" s="51"/>
      <c r="U5936" s="51"/>
    </row>
    <row r="5937" spans="1:21" ht="15.5">
      <c r="A5937" s="51">
        <v>565</v>
      </c>
      <c r="B5937" s="51" t="s">
        <v>1495</v>
      </c>
      <c r="C5937" s="51" t="s">
        <v>466</v>
      </c>
      <c r="D5937" s="51" t="str">
        <f t="shared" si="92"/>
        <v>GGXWDGPalau</v>
      </c>
      <c r="E5937" s="51" t="s">
        <v>309</v>
      </c>
      <c r="F5937" s="51" t="s">
        <v>467</v>
      </c>
      <c r="G5937" s="51" t="s">
        <v>468</v>
      </c>
      <c r="H5937" s="51" t="s">
        <v>342</v>
      </c>
      <c r="I5937" s="51" t="s">
        <v>343</v>
      </c>
      <c r="J5937" s="51"/>
      <c r="K5937" s="51"/>
      <c r="L5937" s="51"/>
      <c r="M5937" s="51"/>
      <c r="N5937" s="51"/>
      <c r="O5937" s="51"/>
      <c r="P5937" s="51"/>
      <c r="Q5937" s="51"/>
      <c r="R5937" s="51"/>
      <c r="S5937" s="51"/>
      <c r="T5937" s="51"/>
      <c r="U5937" s="51"/>
    </row>
    <row r="5938" spans="1:21" ht="15.5">
      <c r="A5938" s="51">
        <v>565</v>
      </c>
      <c r="B5938" s="51" t="s">
        <v>1495</v>
      </c>
      <c r="C5938" s="51" t="s">
        <v>469</v>
      </c>
      <c r="D5938" s="51" t="str">
        <f t="shared" si="92"/>
        <v>GGXWDG_NGDPPalau</v>
      </c>
      <c r="E5938" s="51" t="s">
        <v>309</v>
      </c>
      <c r="F5938" s="51" t="s">
        <v>467</v>
      </c>
      <c r="G5938" s="51" t="s">
        <v>468</v>
      </c>
      <c r="H5938" s="51" t="s">
        <v>392</v>
      </c>
      <c r="I5938" s="51"/>
      <c r="J5938" s="51"/>
      <c r="K5938" s="51"/>
      <c r="L5938" s="51"/>
      <c r="M5938" s="51"/>
      <c r="N5938" s="51"/>
      <c r="O5938" s="51"/>
      <c r="P5938" s="51"/>
      <c r="Q5938" s="51"/>
      <c r="R5938" s="51"/>
      <c r="S5938" s="51"/>
      <c r="T5938" s="51"/>
      <c r="U5938" s="51"/>
    </row>
    <row r="5939" spans="1:21" ht="15.5">
      <c r="A5939" s="51">
        <v>565</v>
      </c>
      <c r="B5939" s="51" t="s">
        <v>1495</v>
      </c>
      <c r="C5939" s="51" t="s">
        <v>471</v>
      </c>
      <c r="D5939" s="51" t="str">
        <f t="shared" si="92"/>
        <v>NGDP_FYPalau</v>
      </c>
      <c r="E5939" s="51" t="s">
        <v>309</v>
      </c>
      <c r="F5939" s="51" t="s">
        <v>472</v>
      </c>
      <c r="G5939" s="51" t="s">
        <v>473</v>
      </c>
      <c r="H5939" s="51" t="s">
        <v>342</v>
      </c>
      <c r="I5939" s="51" t="s">
        <v>343</v>
      </c>
      <c r="J5939" s="51" t="s">
        <v>1500</v>
      </c>
      <c r="K5939" s="51">
        <v>0.21199999999999999</v>
      </c>
      <c r="L5939" s="51">
        <v>0.224</v>
      </c>
      <c r="M5939" s="51">
        <v>0.24399999999999999</v>
      </c>
      <c r="N5939" s="51">
        <v>0.27900000000000003</v>
      </c>
      <c r="O5939" s="51">
        <v>0.29699999999999999</v>
      </c>
      <c r="P5939" s="51">
        <v>0.28799999999999998</v>
      </c>
      <c r="Q5939" s="51">
        <v>0.28499999999999998</v>
      </c>
      <c r="R5939" s="51">
        <v>0.28000000000000003</v>
      </c>
      <c r="S5939" s="51">
        <v>0.254</v>
      </c>
      <c r="T5939" s="51">
        <v>0.22900000000000001</v>
      </c>
      <c r="U5939" s="51">
        <v>2019</v>
      </c>
    </row>
    <row r="5940" spans="1:21" ht="15.5">
      <c r="A5940" s="51">
        <v>565</v>
      </c>
      <c r="B5940" s="51" t="s">
        <v>1495</v>
      </c>
      <c r="C5940" s="51" t="s">
        <v>474</v>
      </c>
      <c r="D5940" s="51" t="str">
        <f t="shared" si="92"/>
        <v>BCAPalau</v>
      </c>
      <c r="E5940" s="51" t="s">
        <v>309</v>
      </c>
      <c r="F5940" s="51" t="s">
        <v>475</v>
      </c>
      <c r="G5940" s="51" t="s">
        <v>476</v>
      </c>
      <c r="H5940" s="51" t="s">
        <v>352</v>
      </c>
      <c r="I5940" s="51" t="s">
        <v>343</v>
      </c>
      <c r="J5940" s="51" t="s">
        <v>1501</v>
      </c>
      <c r="K5940" s="51">
        <v>-3.2000000000000001E-2</v>
      </c>
      <c r="L5940" s="51">
        <v>-3.1E-2</v>
      </c>
      <c r="M5940" s="51">
        <v>-4.2999999999999997E-2</v>
      </c>
      <c r="N5940" s="51">
        <v>-2.4E-2</v>
      </c>
      <c r="O5940" s="51">
        <v>-0.04</v>
      </c>
      <c r="P5940" s="51">
        <v>-5.3999999999999999E-2</v>
      </c>
      <c r="Q5940" s="51">
        <v>-4.2999999999999997E-2</v>
      </c>
      <c r="R5940" s="51">
        <v>-7.4999999999999997E-2</v>
      </c>
      <c r="S5940" s="51">
        <v>-8.3000000000000004E-2</v>
      </c>
      <c r="T5940" s="51">
        <v>-8.5000000000000006E-2</v>
      </c>
      <c r="U5940" s="51">
        <v>2019</v>
      </c>
    </row>
    <row r="5941" spans="1:21" ht="15.5">
      <c r="A5941" s="51">
        <v>565</v>
      </c>
      <c r="B5941" s="51" t="s">
        <v>1495</v>
      </c>
      <c r="C5941" s="51" t="s">
        <v>478</v>
      </c>
      <c r="D5941" s="51" t="str">
        <f t="shared" si="92"/>
        <v>BCA_NGDPDPalau</v>
      </c>
      <c r="E5941" s="51" t="s">
        <v>309</v>
      </c>
      <c r="F5941" s="51" t="s">
        <v>475</v>
      </c>
      <c r="G5941" s="51" t="s">
        <v>476</v>
      </c>
      <c r="H5941" s="51" t="s">
        <v>392</v>
      </c>
      <c r="I5941" s="51"/>
      <c r="J5941" s="51" t="s">
        <v>479</v>
      </c>
      <c r="K5941" s="51">
        <v>-15.211</v>
      </c>
      <c r="L5941" s="51">
        <v>-14.055999999999999</v>
      </c>
      <c r="M5941" s="51">
        <v>-17.774999999999999</v>
      </c>
      <c r="N5941" s="51">
        <v>-8.5259999999999998</v>
      </c>
      <c r="O5941" s="51">
        <v>-13.448</v>
      </c>
      <c r="P5941" s="51">
        <v>-18.709</v>
      </c>
      <c r="Q5941" s="51">
        <v>-15.163</v>
      </c>
      <c r="R5941" s="51">
        <v>-26.619</v>
      </c>
      <c r="S5941" s="51">
        <v>-32.581000000000003</v>
      </c>
      <c r="T5941" s="51">
        <v>-37.023000000000003</v>
      </c>
      <c r="U5941" s="51">
        <v>2019</v>
      </c>
    </row>
    <row r="5942" spans="1:21" ht="15.5">
      <c r="A5942" s="51">
        <v>283</v>
      </c>
      <c r="B5942" s="51" t="s">
        <v>1502</v>
      </c>
      <c r="C5942" s="51" t="s">
        <v>338</v>
      </c>
      <c r="D5942" s="51" t="str">
        <f t="shared" si="92"/>
        <v>NGDP_RPanama</v>
      </c>
      <c r="E5942" s="51" t="s">
        <v>250</v>
      </c>
      <c r="F5942" s="51" t="s">
        <v>340</v>
      </c>
      <c r="G5942" s="51" t="s">
        <v>341</v>
      </c>
      <c r="H5942" s="51" t="s">
        <v>342</v>
      </c>
      <c r="I5942" s="51" t="s">
        <v>343</v>
      </c>
      <c r="J5942" s="51" t="s">
        <v>1503</v>
      </c>
      <c r="K5942" s="51">
        <v>30.63</v>
      </c>
      <c r="L5942" s="51">
        <v>32.744999999999997</v>
      </c>
      <c r="M5942" s="51">
        <v>34.404000000000003</v>
      </c>
      <c r="N5942" s="51">
        <v>36.375999999999998</v>
      </c>
      <c r="O5942" s="51">
        <v>38.177999999999997</v>
      </c>
      <c r="P5942" s="51">
        <v>40.313000000000002</v>
      </c>
      <c r="Q5942" s="51">
        <v>41.762999999999998</v>
      </c>
      <c r="R5942" s="51">
        <v>43.033000000000001</v>
      </c>
      <c r="S5942" s="51">
        <v>35.308999999999997</v>
      </c>
      <c r="T5942" s="51">
        <v>39.561999999999998</v>
      </c>
      <c r="U5942" s="51">
        <v>2019</v>
      </c>
    </row>
    <row r="5943" spans="1:21" ht="15.5">
      <c r="A5943" s="51">
        <v>283</v>
      </c>
      <c r="B5943" s="51" t="s">
        <v>1502</v>
      </c>
      <c r="C5943" s="51" t="s">
        <v>345</v>
      </c>
      <c r="D5943" s="51" t="str">
        <f t="shared" si="92"/>
        <v>NGDP_RPCHPanama</v>
      </c>
      <c r="E5943" s="51" t="s">
        <v>250</v>
      </c>
      <c r="F5943" s="51" t="s">
        <v>340</v>
      </c>
      <c r="G5943" s="51" t="s">
        <v>346</v>
      </c>
      <c r="H5943" s="51" t="s">
        <v>347</v>
      </c>
      <c r="I5943" s="51"/>
      <c r="J5943" s="51" t="s">
        <v>348</v>
      </c>
      <c r="K5943" s="51">
        <v>9.7789999999999999</v>
      </c>
      <c r="L5943" s="51">
        <v>6.9029999999999996</v>
      </c>
      <c r="M5943" s="51">
        <v>5.0670000000000002</v>
      </c>
      <c r="N5943" s="51">
        <v>5.7329999999999997</v>
      </c>
      <c r="O5943" s="51">
        <v>4.9530000000000003</v>
      </c>
      <c r="P5943" s="51">
        <v>5.5910000000000002</v>
      </c>
      <c r="Q5943" s="51">
        <v>3.5979999999999999</v>
      </c>
      <c r="R5943" s="51">
        <v>3.04</v>
      </c>
      <c r="S5943" s="51">
        <v>-17.949000000000002</v>
      </c>
      <c r="T5943" s="51">
        <v>12.045</v>
      </c>
      <c r="U5943" s="51">
        <v>2019</v>
      </c>
    </row>
    <row r="5944" spans="1:21" ht="15.5">
      <c r="A5944" s="51">
        <v>283</v>
      </c>
      <c r="B5944" s="51" t="s">
        <v>1502</v>
      </c>
      <c r="C5944" s="51" t="s">
        <v>349</v>
      </c>
      <c r="D5944" s="51" t="str">
        <f t="shared" si="92"/>
        <v>NGDPPanama</v>
      </c>
      <c r="E5944" s="51" t="s">
        <v>250</v>
      </c>
      <c r="F5944" s="51" t="s">
        <v>155</v>
      </c>
      <c r="G5944" s="51" t="s">
        <v>350</v>
      </c>
      <c r="H5944" s="51" t="s">
        <v>342</v>
      </c>
      <c r="I5944" s="51" t="s">
        <v>343</v>
      </c>
      <c r="J5944" s="51" t="s">
        <v>1503</v>
      </c>
      <c r="K5944" s="51">
        <v>40.43</v>
      </c>
      <c r="L5944" s="51">
        <v>45.6</v>
      </c>
      <c r="M5944" s="51">
        <v>49.920999999999999</v>
      </c>
      <c r="N5944" s="51">
        <v>54.091999999999999</v>
      </c>
      <c r="O5944" s="51">
        <v>57.908000000000001</v>
      </c>
      <c r="P5944" s="51">
        <v>62.203000000000003</v>
      </c>
      <c r="Q5944" s="51">
        <v>64.927999999999997</v>
      </c>
      <c r="R5944" s="51">
        <v>66.787999999999997</v>
      </c>
      <c r="S5944" s="51">
        <v>52.938000000000002</v>
      </c>
      <c r="T5944" s="51">
        <v>59.377000000000002</v>
      </c>
      <c r="U5944" s="51">
        <v>2019</v>
      </c>
    </row>
    <row r="5945" spans="1:21" ht="15.5">
      <c r="A5945" s="51">
        <v>283</v>
      </c>
      <c r="B5945" s="51" t="s">
        <v>1502</v>
      </c>
      <c r="C5945" s="51" t="s">
        <v>157</v>
      </c>
      <c r="D5945" s="51" t="str">
        <f t="shared" si="92"/>
        <v>NGDPDPanama</v>
      </c>
      <c r="E5945" s="51" t="s">
        <v>250</v>
      </c>
      <c r="F5945" s="51" t="s">
        <v>155</v>
      </c>
      <c r="G5945" s="51" t="s">
        <v>351</v>
      </c>
      <c r="H5945" s="51" t="s">
        <v>352</v>
      </c>
      <c r="I5945" s="51" t="s">
        <v>343</v>
      </c>
      <c r="J5945" s="51" t="s">
        <v>353</v>
      </c>
      <c r="K5945" s="51">
        <v>40.43</v>
      </c>
      <c r="L5945" s="51">
        <v>45.6</v>
      </c>
      <c r="M5945" s="51">
        <v>49.920999999999999</v>
      </c>
      <c r="N5945" s="51">
        <v>54.091999999999999</v>
      </c>
      <c r="O5945" s="51">
        <v>57.908000000000001</v>
      </c>
      <c r="P5945" s="51">
        <v>62.203000000000003</v>
      </c>
      <c r="Q5945" s="51">
        <v>64.927999999999997</v>
      </c>
      <c r="R5945" s="51">
        <v>66.787999999999997</v>
      </c>
      <c r="S5945" s="51">
        <v>52.938000000000002</v>
      </c>
      <c r="T5945" s="51">
        <v>59.377000000000002</v>
      </c>
      <c r="U5945" s="51">
        <v>2019</v>
      </c>
    </row>
    <row r="5946" spans="1:21" ht="15.5">
      <c r="A5946" s="51">
        <v>283</v>
      </c>
      <c r="B5946" s="51" t="s">
        <v>1502</v>
      </c>
      <c r="C5946" s="51" t="s">
        <v>354</v>
      </c>
      <c r="D5946" s="51" t="str">
        <f t="shared" si="92"/>
        <v>PPPGDPPanama</v>
      </c>
      <c r="E5946" s="51" t="s">
        <v>250</v>
      </c>
      <c r="F5946" s="51" t="s">
        <v>155</v>
      </c>
      <c r="G5946" s="51" t="s">
        <v>355</v>
      </c>
      <c r="H5946" s="51" t="s">
        <v>356</v>
      </c>
      <c r="I5946" s="51" t="s">
        <v>343</v>
      </c>
      <c r="J5946" s="51" t="s">
        <v>353</v>
      </c>
      <c r="K5946" s="51">
        <v>70.433999999999997</v>
      </c>
      <c r="L5946" s="51">
        <v>79.814999999999998</v>
      </c>
      <c r="M5946" s="51">
        <v>89.33</v>
      </c>
      <c r="N5946" s="51">
        <v>100.479</v>
      </c>
      <c r="O5946" s="51">
        <v>112.346</v>
      </c>
      <c r="P5946" s="51">
        <v>125.038</v>
      </c>
      <c r="Q5946" s="51">
        <v>132.64699999999999</v>
      </c>
      <c r="R5946" s="51">
        <v>139.119</v>
      </c>
      <c r="S5946" s="51">
        <v>115.532</v>
      </c>
      <c r="T5946" s="51">
        <v>131.80699999999999</v>
      </c>
      <c r="U5946" s="51">
        <v>2019</v>
      </c>
    </row>
    <row r="5947" spans="1:21" ht="15.5">
      <c r="A5947" s="51">
        <v>283</v>
      </c>
      <c r="B5947" s="51" t="s">
        <v>1502</v>
      </c>
      <c r="C5947" s="51" t="s">
        <v>357</v>
      </c>
      <c r="D5947" s="51" t="str">
        <f t="shared" si="92"/>
        <v>NGDP_DPanama</v>
      </c>
      <c r="E5947" s="51" t="s">
        <v>250</v>
      </c>
      <c r="F5947" s="51" t="s">
        <v>358</v>
      </c>
      <c r="G5947" s="51" t="s">
        <v>359</v>
      </c>
      <c r="H5947" s="51" t="s">
        <v>360</v>
      </c>
      <c r="I5947" s="51"/>
      <c r="J5947" s="51" t="s">
        <v>361</v>
      </c>
      <c r="K5947" s="51">
        <v>131.99199999999999</v>
      </c>
      <c r="L5947" s="51">
        <v>139.25800000000001</v>
      </c>
      <c r="M5947" s="51">
        <v>145.10400000000001</v>
      </c>
      <c r="N5947" s="51">
        <v>148.70099999999999</v>
      </c>
      <c r="O5947" s="51">
        <v>151.678</v>
      </c>
      <c r="P5947" s="51">
        <v>154.30000000000001</v>
      </c>
      <c r="Q5947" s="51">
        <v>155.46700000000001</v>
      </c>
      <c r="R5947" s="51">
        <v>155.202</v>
      </c>
      <c r="S5947" s="51">
        <v>149.929</v>
      </c>
      <c r="T5947" s="51">
        <v>150.08699999999999</v>
      </c>
      <c r="U5947" s="51">
        <v>2019</v>
      </c>
    </row>
    <row r="5948" spans="1:21" ht="15.5">
      <c r="A5948" s="51">
        <v>283</v>
      </c>
      <c r="B5948" s="51" t="s">
        <v>1502</v>
      </c>
      <c r="C5948" s="51" t="s">
        <v>362</v>
      </c>
      <c r="D5948" s="51" t="str">
        <f t="shared" si="92"/>
        <v>NGDPRPCPanama</v>
      </c>
      <c r="E5948" s="51" t="s">
        <v>250</v>
      </c>
      <c r="F5948" s="51" t="s">
        <v>363</v>
      </c>
      <c r="G5948" s="51" t="s">
        <v>364</v>
      </c>
      <c r="H5948" s="51" t="s">
        <v>342</v>
      </c>
      <c r="I5948" s="51" t="s">
        <v>333</v>
      </c>
      <c r="J5948" s="51" t="s">
        <v>365</v>
      </c>
      <c r="K5948" s="51">
        <v>8087.21</v>
      </c>
      <c r="L5948" s="51">
        <v>8503.56</v>
      </c>
      <c r="M5948" s="51">
        <v>8791.61</v>
      </c>
      <c r="N5948" s="51">
        <v>9150.33</v>
      </c>
      <c r="O5948" s="51">
        <v>9456.9599999999991</v>
      </c>
      <c r="P5948" s="51">
        <v>9836.8700000000008</v>
      </c>
      <c r="Q5948" s="51">
        <v>10042.19</v>
      </c>
      <c r="R5948" s="51">
        <v>10200.219999999999</v>
      </c>
      <c r="S5948" s="51">
        <v>8252.59</v>
      </c>
      <c r="T5948" s="51">
        <v>9121.02</v>
      </c>
      <c r="U5948" s="51">
        <v>2019</v>
      </c>
    </row>
    <row r="5949" spans="1:21" ht="15.5">
      <c r="A5949" s="51">
        <v>283</v>
      </c>
      <c r="B5949" s="51" t="s">
        <v>1502</v>
      </c>
      <c r="C5949" s="51" t="s">
        <v>366</v>
      </c>
      <c r="D5949" s="51" t="str">
        <f t="shared" si="92"/>
        <v>NGDPRPPPPCPanama</v>
      </c>
      <c r="E5949" s="51" t="s">
        <v>250</v>
      </c>
      <c r="F5949" s="51" t="s">
        <v>363</v>
      </c>
      <c r="G5949" s="51" t="s">
        <v>367</v>
      </c>
      <c r="H5949" s="51" t="s">
        <v>368</v>
      </c>
      <c r="I5949" s="51" t="s">
        <v>333</v>
      </c>
      <c r="J5949" s="51" t="s">
        <v>365</v>
      </c>
      <c r="K5949" s="51">
        <v>25084.05</v>
      </c>
      <c r="L5949" s="51">
        <v>26375.43</v>
      </c>
      <c r="M5949" s="51">
        <v>27268.89</v>
      </c>
      <c r="N5949" s="51">
        <v>28381.54</v>
      </c>
      <c r="O5949" s="51">
        <v>29332.6</v>
      </c>
      <c r="P5949" s="51">
        <v>30510.959999999999</v>
      </c>
      <c r="Q5949" s="51">
        <v>31147.8</v>
      </c>
      <c r="R5949" s="51">
        <v>31637.97</v>
      </c>
      <c r="S5949" s="51">
        <v>25597</v>
      </c>
      <c r="T5949" s="51">
        <v>28290.62</v>
      </c>
      <c r="U5949" s="51">
        <v>2019</v>
      </c>
    </row>
    <row r="5950" spans="1:21" ht="15.5">
      <c r="A5950" s="51">
        <v>283</v>
      </c>
      <c r="B5950" s="51" t="s">
        <v>1502</v>
      </c>
      <c r="C5950" s="51" t="s">
        <v>369</v>
      </c>
      <c r="D5950" s="51" t="str">
        <f t="shared" si="92"/>
        <v>NGDPPCPanama</v>
      </c>
      <c r="E5950" s="51" t="s">
        <v>250</v>
      </c>
      <c r="F5950" s="51" t="s">
        <v>370</v>
      </c>
      <c r="G5950" s="51" t="s">
        <v>371</v>
      </c>
      <c r="H5950" s="51" t="s">
        <v>342</v>
      </c>
      <c r="I5950" s="51" t="s">
        <v>333</v>
      </c>
      <c r="J5950" s="51" t="s">
        <v>372</v>
      </c>
      <c r="K5950" s="51">
        <v>10674.49</v>
      </c>
      <c r="L5950" s="51">
        <v>11841.89</v>
      </c>
      <c r="M5950" s="51">
        <v>12756.95</v>
      </c>
      <c r="N5950" s="51">
        <v>13606.6</v>
      </c>
      <c r="O5950" s="51">
        <v>14344.09</v>
      </c>
      <c r="P5950" s="51">
        <v>15178.3</v>
      </c>
      <c r="Q5950" s="51">
        <v>15612.33</v>
      </c>
      <c r="R5950" s="51">
        <v>15830.98</v>
      </c>
      <c r="S5950" s="51">
        <v>12373.05</v>
      </c>
      <c r="T5950" s="51">
        <v>13689.51</v>
      </c>
      <c r="U5950" s="51">
        <v>2019</v>
      </c>
    </row>
    <row r="5951" spans="1:21" ht="15.5">
      <c r="A5951" s="51">
        <v>283</v>
      </c>
      <c r="B5951" s="51" t="s">
        <v>1502</v>
      </c>
      <c r="C5951" s="51" t="s">
        <v>373</v>
      </c>
      <c r="D5951" s="51" t="str">
        <f t="shared" si="92"/>
        <v>NGDPDPCPanama</v>
      </c>
      <c r="E5951" s="51" t="s">
        <v>250</v>
      </c>
      <c r="F5951" s="51" t="s">
        <v>370</v>
      </c>
      <c r="G5951" s="51" t="s">
        <v>374</v>
      </c>
      <c r="H5951" s="51" t="s">
        <v>352</v>
      </c>
      <c r="I5951" s="51" t="s">
        <v>333</v>
      </c>
      <c r="J5951" s="51" t="s">
        <v>372</v>
      </c>
      <c r="K5951" s="51">
        <v>10674.49</v>
      </c>
      <c r="L5951" s="51">
        <v>11841.89</v>
      </c>
      <c r="M5951" s="51">
        <v>12756.95</v>
      </c>
      <c r="N5951" s="51">
        <v>13606.6</v>
      </c>
      <c r="O5951" s="51">
        <v>14344.09</v>
      </c>
      <c r="P5951" s="51">
        <v>15178.3</v>
      </c>
      <c r="Q5951" s="51">
        <v>15612.33</v>
      </c>
      <c r="R5951" s="51">
        <v>15830.98</v>
      </c>
      <c r="S5951" s="51">
        <v>12373.05</v>
      </c>
      <c r="T5951" s="51">
        <v>13689.51</v>
      </c>
      <c r="U5951" s="51">
        <v>2019</v>
      </c>
    </row>
    <row r="5952" spans="1:21" ht="15.5">
      <c r="A5952" s="51">
        <v>283</v>
      </c>
      <c r="B5952" s="51" t="s">
        <v>1502</v>
      </c>
      <c r="C5952" s="51" t="s">
        <v>375</v>
      </c>
      <c r="D5952" s="51" t="str">
        <f t="shared" si="92"/>
        <v>PPPPCPanama</v>
      </c>
      <c r="E5952" s="51" t="s">
        <v>250</v>
      </c>
      <c r="F5952" s="51" t="s">
        <v>370</v>
      </c>
      <c r="G5952" s="51" t="s">
        <v>376</v>
      </c>
      <c r="H5952" s="51" t="s">
        <v>356</v>
      </c>
      <c r="I5952" s="51" t="s">
        <v>333</v>
      </c>
      <c r="J5952" s="51" t="s">
        <v>372</v>
      </c>
      <c r="K5952" s="51">
        <v>18596.29</v>
      </c>
      <c r="L5952" s="51">
        <v>20727.240000000002</v>
      </c>
      <c r="M5952" s="51">
        <v>22827.4</v>
      </c>
      <c r="N5952" s="51">
        <v>25275.19</v>
      </c>
      <c r="O5952" s="51">
        <v>27828.76</v>
      </c>
      <c r="P5952" s="51">
        <v>30510.959999999999</v>
      </c>
      <c r="Q5952" s="51">
        <v>31895.64</v>
      </c>
      <c r="R5952" s="51">
        <v>32975.96</v>
      </c>
      <c r="S5952" s="51">
        <v>27002.93</v>
      </c>
      <c r="T5952" s="51">
        <v>30388.36</v>
      </c>
      <c r="U5952" s="51">
        <v>2019</v>
      </c>
    </row>
    <row r="5953" spans="1:21" ht="15.5">
      <c r="A5953" s="51">
        <v>283</v>
      </c>
      <c r="B5953" s="51" t="s">
        <v>1502</v>
      </c>
      <c r="C5953" s="51" t="s">
        <v>377</v>
      </c>
      <c r="D5953" s="51" t="str">
        <f t="shared" si="92"/>
        <v>NGAP_NPGDPPanama</v>
      </c>
      <c r="E5953" s="51" t="s">
        <v>250</v>
      </c>
      <c r="F5953" s="51" t="s">
        <v>378</v>
      </c>
      <c r="G5953" s="51" t="s">
        <v>379</v>
      </c>
      <c r="H5953" s="51" t="s">
        <v>380</v>
      </c>
      <c r="I5953" s="51"/>
      <c r="J5953" s="51"/>
      <c r="K5953" s="51"/>
      <c r="L5953" s="51"/>
      <c r="M5953" s="51"/>
      <c r="N5953" s="51"/>
      <c r="O5953" s="51"/>
      <c r="P5953" s="51"/>
      <c r="Q5953" s="51"/>
      <c r="R5953" s="51"/>
      <c r="S5953" s="51"/>
      <c r="T5953" s="51"/>
      <c r="U5953" s="51"/>
    </row>
    <row r="5954" spans="1:21" ht="15.5">
      <c r="A5954" s="51">
        <v>283</v>
      </c>
      <c r="B5954" s="51" t="s">
        <v>1502</v>
      </c>
      <c r="C5954" s="51" t="s">
        <v>381</v>
      </c>
      <c r="D5954" s="51" t="str">
        <f t="shared" si="92"/>
        <v>PPPSHPanama</v>
      </c>
      <c r="E5954" s="51" t="s">
        <v>250</v>
      </c>
      <c r="F5954" s="51" t="s">
        <v>382</v>
      </c>
      <c r="G5954" s="51" t="s">
        <v>383</v>
      </c>
      <c r="H5954" s="51" t="s">
        <v>384</v>
      </c>
      <c r="I5954" s="51"/>
      <c r="J5954" s="51" t="s">
        <v>353</v>
      </c>
      <c r="K5954" s="51">
        <v>7.0000000000000007E-2</v>
      </c>
      <c r="L5954" s="51">
        <v>7.5999999999999998E-2</v>
      </c>
      <c r="M5954" s="51">
        <v>8.2000000000000003E-2</v>
      </c>
      <c r="N5954" s="51">
        <v>0.09</v>
      </c>
      <c r="O5954" s="51">
        <v>9.7000000000000003E-2</v>
      </c>
      <c r="P5954" s="51">
        <v>0.10299999999999999</v>
      </c>
      <c r="Q5954" s="51">
        <v>0.10299999999999999</v>
      </c>
      <c r="R5954" s="51">
        <v>0.10299999999999999</v>
      </c>
      <c r="S5954" s="51">
        <v>8.7999999999999995E-2</v>
      </c>
      <c r="T5954" s="51">
        <v>9.2999999999999999E-2</v>
      </c>
      <c r="U5954" s="51">
        <v>2019</v>
      </c>
    </row>
    <row r="5955" spans="1:21" ht="15.5">
      <c r="A5955" s="51">
        <v>283</v>
      </c>
      <c r="B5955" s="51" t="s">
        <v>1502</v>
      </c>
      <c r="C5955" s="51" t="s">
        <v>385</v>
      </c>
      <c r="D5955" s="51" t="str">
        <f t="shared" ref="D5955:D6018" si="93">C5955&amp;E5955</f>
        <v>PPPEXPanama</v>
      </c>
      <c r="E5955" s="51" t="s">
        <v>250</v>
      </c>
      <c r="F5955" s="51" t="s">
        <v>386</v>
      </c>
      <c r="G5955" s="51" t="s">
        <v>387</v>
      </c>
      <c r="H5955" s="51" t="s">
        <v>388</v>
      </c>
      <c r="I5955" s="51"/>
      <c r="J5955" s="51" t="s">
        <v>353</v>
      </c>
      <c r="K5955" s="51">
        <v>0.57399999999999995</v>
      </c>
      <c r="L5955" s="51">
        <v>0.57099999999999995</v>
      </c>
      <c r="M5955" s="51">
        <v>0.55900000000000005</v>
      </c>
      <c r="N5955" s="51">
        <v>0.53800000000000003</v>
      </c>
      <c r="O5955" s="51">
        <v>0.51500000000000001</v>
      </c>
      <c r="P5955" s="51">
        <v>0.497</v>
      </c>
      <c r="Q5955" s="51">
        <v>0.48899999999999999</v>
      </c>
      <c r="R5955" s="51">
        <v>0.48</v>
      </c>
      <c r="S5955" s="51">
        <v>0.45800000000000002</v>
      </c>
      <c r="T5955" s="51">
        <v>0.45</v>
      </c>
      <c r="U5955" s="51">
        <v>2019</v>
      </c>
    </row>
    <row r="5956" spans="1:21" ht="15.5">
      <c r="A5956" s="51">
        <v>283</v>
      </c>
      <c r="B5956" s="51" t="s">
        <v>1502</v>
      </c>
      <c r="C5956" s="51" t="s">
        <v>389</v>
      </c>
      <c r="D5956" s="51" t="str">
        <f t="shared" si="93"/>
        <v>NID_NGDPPanama</v>
      </c>
      <c r="E5956" s="51" t="s">
        <v>250</v>
      </c>
      <c r="F5956" s="51" t="s">
        <v>390</v>
      </c>
      <c r="G5956" s="51" t="s">
        <v>391</v>
      </c>
      <c r="H5956" s="51" t="s">
        <v>392</v>
      </c>
      <c r="I5956" s="51"/>
      <c r="J5956" s="51" t="s">
        <v>1503</v>
      </c>
      <c r="K5956" s="51">
        <v>43.689</v>
      </c>
      <c r="L5956" s="51">
        <v>44.008000000000003</v>
      </c>
      <c r="M5956" s="51">
        <v>44.308999999999997</v>
      </c>
      <c r="N5956" s="51">
        <v>42.756</v>
      </c>
      <c r="O5956" s="51">
        <v>40.499000000000002</v>
      </c>
      <c r="P5956" s="51">
        <v>41.731000000000002</v>
      </c>
      <c r="Q5956" s="51">
        <v>41.453000000000003</v>
      </c>
      <c r="R5956" s="51">
        <v>39.292000000000002</v>
      </c>
      <c r="S5956" s="51">
        <v>28.547000000000001</v>
      </c>
      <c r="T5956" s="51">
        <v>32.520000000000003</v>
      </c>
      <c r="U5956" s="51">
        <v>2019</v>
      </c>
    </row>
    <row r="5957" spans="1:21" ht="15.5">
      <c r="A5957" s="51">
        <v>283</v>
      </c>
      <c r="B5957" s="51" t="s">
        <v>1502</v>
      </c>
      <c r="C5957" s="51" t="s">
        <v>393</v>
      </c>
      <c r="D5957" s="51" t="str">
        <f t="shared" si="93"/>
        <v>NGSD_NGDPPanama</v>
      </c>
      <c r="E5957" s="51" t="s">
        <v>250</v>
      </c>
      <c r="F5957" s="51" t="s">
        <v>394</v>
      </c>
      <c r="G5957" s="51" t="s">
        <v>395</v>
      </c>
      <c r="H5957" s="51" t="s">
        <v>392</v>
      </c>
      <c r="I5957" s="51"/>
      <c r="J5957" s="51" t="s">
        <v>1503</v>
      </c>
      <c r="K5957" s="51">
        <v>34.450000000000003</v>
      </c>
      <c r="L5957" s="51">
        <v>35.052999999999997</v>
      </c>
      <c r="M5957" s="51">
        <v>30.933</v>
      </c>
      <c r="N5957" s="51">
        <v>33.792999999999999</v>
      </c>
      <c r="O5957" s="51">
        <v>32.715000000000003</v>
      </c>
      <c r="P5957" s="51">
        <v>35.811999999999998</v>
      </c>
      <c r="Q5957" s="51">
        <v>33.802999999999997</v>
      </c>
      <c r="R5957" s="51">
        <v>34.302</v>
      </c>
      <c r="S5957" s="51">
        <v>27.968</v>
      </c>
      <c r="T5957" s="51">
        <v>28.602</v>
      </c>
      <c r="U5957" s="51">
        <v>2019</v>
      </c>
    </row>
    <row r="5958" spans="1:21" ht="15.5">
      <c r="A5958" s="51">
        <v>283</v>
      </c>
      <c r="B5958" s="51" t="s">
        <v>1502</v>
      </c>
      <c r="C5958" s="51" t="s">
        <v>396</v>
      </c>
      <c r="D5958" s="51" t="str">
        <f t="shared" si="93"/>
        <v>PCPIPanama</v>
      </c>
      <c r="E5958" s="51" t="s">
        <v>250</v>
      </c>
      <c r="F5958" s="51" t="s">
        <v>397</v>
      </c>
      <c r="G5958" s="51" t="s">
        <v>398</v>
      </c>
      <c r="H5958" s="51" t="s">
        <v>360</v>
      </c>
      <c r="I5958" s="51"/>
      <c r="J5958" s="51" t="s">
        <v>1504</v>
      </c>
      <c r="K5958" s="51">
        <v>96.131</v>
      </c>
      <c r="L5958" s="51">
        <v>100.003</v>
      </c>
      <c r="M5958" s="51">
        <v>102.626</v>
      </c>
      <c r="N5958" s="51">
        <v>102.767</v>
      </c>
      <c r="O5958" s="51">
        <v>103.527</v>
      </c>
      <c r="P5958" s="51">
        <v>104.43300000000001</v>
      </c>
      <c r="Q5958" s="51">
        <v>105.229</v>
      </c>
      <c r="R5958" s="51">
        <v>104.855</v>
      </c>
      <c r="S5958" s="51">
        <v>103.229</v>
      </c>
      <c r="T5958" s="51">
        <v>103.33799999999999</v>
      </c>
      <c r="U5958" s="51">
        <v>2020</v>
      </c>
    </row>
    <row r="5959" spans="1:21" ht="15.5">
      <c r="A5959" s="51">
        <v>283</v>
      </c>
      <c r="B5959" s="51" t="s">
        <v>1502</v>
      </c>
      <c r="C5959" s="51" t="s">
        <v>400</v>
      </c>
      <c r="D5959" s="51" t="str">
        <f t="shared" si="93"/>
        <v>PCPIPCHPanama</v>
      </c>
      <c r="E5959" s="51" t="s">
        <v>250</v>
      </c>
      <c r="F5959" s="51" t="s">
        <v>397</v>
      </c>
      <c r="G5959" s="51" t="s">
        <v>401</v>
      </c>
      <c r="H5959" s="51" t="s">
        <v>347</v>
      </c>
      <c r="I5959" s="51"/>
      <c r="J5959" s="51" t="s">
        <v>402</v>
      </c>
      <c r="K5959" s="51">
        <v>5.6980000000000004</v>
      </c>
      <c r="L5959" s="51">
        <v>4.0270000000000001</v>
      </c>
      <c r="M5959" s="51">
        <v>2.6230000000000002</v>
      </c>
      <c r="N5959" s="51">
        <v>0.13700000000000001</v>
      </c>
      <c r="O5959" s="51">
        <v>0.74</v>
      </c>
      <c r="P5959" s="51">
        <v>0.876</v>
      </c>
      <c r="Q5959" s="51">
        <v>0.76200000000000001</v>
      </c>
      <c r="R5959" s="51">
        <v>-0.35499999999999998</v>
      </c>
      <c r="S5959" s="51">
        <v>-1.55</v>
      </c>
      <c r="T5959" s="51">
        <v>0.106</v>
      </c>
      <c r="U5959" s="51">
        <v>2020</v>
      </c>
    </row>
    <row r="5960" spans="1:21" ht="15.5">
      <c r="A5960" s="51">
        <v>283</v>
      </c>
      <c r="B5960" s="51" t="s">
        <v>1502</v>
      </c>
      <c r="C5960" s="51" t="s">
        <v>403</v>
      </c>
      <c r="D5960" s="51" t="str">
        <f t="shared" si="93"/>
        <v>PCPIEPanama</v>
      </c>
      <c r="E5960" s="51" t="s">
        <v>250</v>
      </c>
      <c r="F5960" s="51" t="s">
        <v>404</v>
      </c>
      <c r="G5960" s="51" t="s">
        <v>405</v>
      </c>
      <c r="H5960" s="51" t="s">
        <v>360</v>
      </c>
      <c r="I5960" s="51"/>
      <c r="J5960" s="51" t="s">
        <v>1504</v>
      </c>
      <c r="K5960" s="51">
        <v>97.572000000000003</v>
      </c>
      <c r="L5960" s="51">
        <v>101.218</v>
      </c>
      <c r="M5960" s="51">
        <v>102.2</v>
      </c>
      <c r="N5960" s="51">
        <v>102.5</v>
      </c>
      <c r="O5960" s="51">
        <v>104</v>
      </c>
      <c r="P5960" s="51">
        <v>104.5</v>
      </c>
      <c r="Q5960" s="51">
        <v>104.666</v>
      </c>
      <c r="R5960" s="51">
        <v>104.599</v>
      </c>
      <c r="S5960" s="51">
        <v>102.95099999999999</v>
      </c>
      <c r="T5960" s="51">
        <v>103.46599999999999</v>
      </c>
      <c r="U5960" s="51">
        <v>2020</v>
      </c>
    </row>
    <row r="5961" spans="1:21" ht="15.5">
      <c r="A5961" s="51">
        <v>283</v>
      </c>
      <c r="B5961" s="51" t="s">
        <v>1502</v>
      </c>
      <c r="C5961" s="51" t="s">
        <v>406</v>
      </c>
      <c r="D5961" s="51" t="str">
        <f t="shared" si="93"/>
        <v>PCPIEPCHPanama</v>
      </c>
      <c r="E5961" s="51" t="s">
        <v>250</v>
      </c>
      <c r="F5961" s="51" t="s">
        <v>404</v>
      </c>
      <c r="G5961" s="51" t="s">
        <v>407</v>
      </c>
      <c r="H5961" s="51" t="s">
        <v>347</v>
      </c>
      <c r="I5961" s="51"/>
      <c r="J5961" s="51" t="s">
        <v>408</v>
      </c>
      <c r="K5961" s="51">
        <v>4.6340000000000003</v>
      </c>
      <c r="L5961" s="51">
        <v>3.7370000000000001</v>
      </c>
      <c r="M5961" s="51">
        <v>0.97</v>
      </c>
      <c r="N5961" s="51">
        <v>0.29399999999999998</v>
      </c>
      <c r="O5961" s="51">
        <v>1.4630000000000001</v>
      </c>
      <c r="P5961" s="51">
        <v>0.48099999999999998</v>
      </c>
      <c r="Q5961" s="51">
        <v>0.158</v>
      </c>
      <c r="R5961" s="51">
        <v>-6.4000000000000001E-2</v>
      </c>
      <c r="S5961" s="51">
        <v>-1.575</v>
      </c>
      <c r="T5961" s="51">
        <v>0.5</v>
      </c>
      <c r="U5961" s="51">
        <v>2020</v>
      </c>
    </row>
    <row r="5962" spans="1:21" ht="15.5">
      <c r="A5962" s="51">
        <v>283</v>
      </c>
      <c r="B5962" s="51" t="s">
        <v>1502</v>
      </c>
      <c r="C5962" s="51" t="s">
        <v>409</v>
      </c>
      <c r="D5962" s="51" t="str">
        <f t="shared" si="93"/>
        <v>FLIBOR6Panama</v>
      </c>
      <c r="E5962" s="51" t="s">
        <v>250</v>
      </c>
      <c r="F5962" s="51" t="s">
        <v>410</v>
      </c>
      <c r="G5962" s="51"/>
      <c r="H5962" s="51" t="s">
        <v>384</v>
      </c>
      <c r="I5962" s="51"/>
      <c r="J5962" s="51"/>
      <c r="K5962" s="51"/>
      <c r="L5962" s="51"/>
      <c r="M5962" s="51"/>
      <c r="N5962" s="51"/>
      <c r="O5962" s="51"/>
      <c r="P5962" s="51"/>
      <c r="Q5962" s="51"/>
      <c r="R5962" s="51"/>
      <c r="S5962" s="51"/>
      <c r="T5962" s="51"/>
      <c r="U5962" s="51"/>
    </row>
    <row r="5963" spans="1:21" ht="15.5">
      <c r="A5963" s="51">
        <v>283</v>
      </c>
      <c r="B5963" s="51" t="s">
        <v>1502</v>
      </c>
      <c r="C5963" s="51" t="s">
        <v>411</v>
      </c>
      <c r="D5963" s="51" t="str">
        <f t="shared" si="93"/>
        <v>TM_RPCHPanama</v>
      </c>
      <c r="E5963" s="51" t="s">
        <v>250</v>
      </c>
      <c r="F5963" s="51" t="s">
        <v>412</v>
      </c>
      <c r="G5963" s="51" t="s">
        <v>413</v>
      </c>
      <c r="H5963" s="51" t="s">
        <v>347</v>
      </c>
      <c r="I5963" s="51"/>
      <c r="J5963" s="51" t="s">
        <v>1505</v>
      </c>
      <c r="K5963" s="51">
        <v>-4.319</v>
      </c>
      <c r="L5963" s="51">
        <v>-8.5999999999999993E-2</v>
      </c>
      <c r="M5963" s="51">
        <v>-2.44</v>
      </c>
      <c r="N5963" s="51">
        <v>-1.2070000000000001</v>
      </c>
      <c r="O5963" s="51">
        <v>2.702</v>
      </c>
      <c r="P5963" s="51">
        <v>4.7560000000000002</v>
      </c>
      <c r="Q5963" s="51">
        <v>-0.79500000000000004</v>
      </c>
      <c r="R5963" s="51">
        <v>-8.0589999999999993</v>
      </c>
      <c r="S5963" s="51">
        <v>-38.194000000000003</v>
      </c>
      <c r="T5963" s="51">
        <v>32.003</v>
      </c>
      <c r="U5963" s="51">
        <v>2019</v>
      </c>
    </row>
    <row r="5964" spans="1:21" ht="15.5">
      <c r="A5964" s="51">
        <v>283</v>
      </c>
      <c r="B5964" s="51" t="s">
        <v>1502</v>
      </c>
      <c r="C5964" s="51" t="s">
        <v>415</v>
      </c>
      <c r="D5964" s="51" t="str">
        <f t="shared" si="93"/>
        <v>TMG_RPCHPanama</v>
      </c>
      <c r="E5964" s="51" t="s">
        <v>250</v>
      </c>
      <c r="F5964" s="51" t="s">
        <v>416</v>
      </c>
      <c r="G5964" s="51" t="s">
        <v>417</v>
      </c>
      <c r="H5964" s="51" t="s">
        <v>347</v>
      </c>
      <c r="I5964" s="51"/>
      <c r="J5964" s="51" t="s">
        <v>1505</v>
      </c>
      <c r="K5964" s="51">
        <v>-3.5939999999999999</v>
      </c>
      <c r="L5964" s="51">
        <v>-3.0329999999999999</v>
      </c>
      <c r="M5964" s="51">
        <v>-2.2370000000000001</v>
      </c>
      <c r="N5964" s="51">
        <v>-3.0270000000000001</v>
      </c>
      <c r="O5964" s="51">
        <v>1.2789999999999999</v>
      </c>
      <c r="P5964" s="51">
        <v>6.6369999999999996</v>
      </c>
      <c r="Q5964" s="51">
        <v>-0.53500000000000003</v>
      </c>
      <c r="R5964" s="51">
        <v>-9.8569999999999993</v>
      </c>
      <c r="S5964" s="51">
        <v>-37.85</v>
      </c>
      <c r="T5964" s="51">
        <v>35.606999999999999</v>
      </c>
      <c r="U5964" s="51">
        <v>2019</v>
      </c>
    </row>
    <row r="5965" spans="1:21" ht="15.5">
      <c r="A5965" s="51">
        <v>283</v>
      </c>
      <c r="B5965" s="51" t="s">
        <v>1502</v>
      </c>
      <c r="C5965" s="51" t="s">
        <v>418</v>
      </c>
      <c r="D5965" s="51" t="str">
        <f t="shared" si="93"/>
        <v>TX_RPCHPanama</v>
      </c>
      <c r="E5965" s="51" t="s">
        <v>250</v>
      </c>
      <c r="F5965" s="51" t="s">
        <v>419</v>
      </c>
      <c r="G5965" s="51" t="s">
        <v>420</v>
      </c>
      <c r="H5965" s="51" t="s">
        <v>347</v>
      </c>
      <c r="I5965" s="51"/>
      <c r="J5965" s="51" t="s">
        <v>1505</v>
      </c>
      <c r="K5965" s="51">
        <v>7.7329999999999997</v>
      </c>
      <c r="L5965" s="51">
        <v>-5.5279999999999996</v>
      </c>
      <c r="M5965" s="51">
        <v>-8.7029999999999994</v>
      </c>
      <c r="N5965" s="51">
        <v>-4.84</v>
      </c>
      <c r="O5965" s="51">
        <v>-3.2469999999999999</v>
      </c>
      <c r="P5965" s="51">
        <v>5.1680000000000001</v>
      </c>
      <c r="Q5965" s="51">
        <v>2.5840000000000001</v>
      </c>
      <c r="R5965" s="51">
        <v>-0.29899999999999999</v>
      </c>
      <c r="S5965" s="51">
        <v>-35.94</v>
      </c>
      <c r="T5965" s="51">
        <v>21.911999999999999</v>
      </c>
      <c r="U5965" s="51">
        <v>2019</v>
      </c>
    </row>
    <row r="5966" spans="1:21" ht="15.5">
      <c r="A5966" s="51">
        <v>283</v>
      </c>
      <c r="B5966" s="51" t="s">
        <v>1502</v>
      </c>
      <c r="C5966" s="51" t="s">
        <v>421</v>
      </c>
      <c r="D5966" s="51" t="str">
        <f t="shared" si="93"/>
        <v>TXG_RPCHPanama</v>
      </c>
      <c r="E5966" s="51" t="s">
        <v>250</v>
      </c>
      <c r="F5966" s="51" t="s">
        <v>422</v>
      </c>
      <c r="G5966" s="51" t="s">
        <v>423</v>
      </c>
      <c r="H5966" s="51" t="s">
        <v>347</v>
      </c>
      <c r="I5966" s="51"/>
      <c r="J5966" s="51" t="s">
        <v>1505</v>
      </c>
      <c r="K5966" s="51">
        <v>3.7490000000000001</v>
      </c>
      <c r="L5966" s="51">
        <v>-10.548999999999999</v>
      </c>
      <c r="M5966" s="51">
        <v>-15.897</v>
      </c>
      <c r="N5966" s="51">
        <v>-11.103</v>
      </c>
      <c r="O5966" s="51">
        <v>-8.3829999999999991</v>
      </c>
      <c r="P5966" s="51">
        <v>2.7130000000000001</v>
      </c>
      <c r="Q5966" s="51">
        <v>2.4990000000000001</v>
      </c>
      <c r="R5966" s="51">
        <v>-1.976</v>
      </c>
      <c r="S5966" s="51">
        <v>-26.82</v>
      </c>
      <c r="T5966" s="51">
        <v>15.731999999999999</v>
      </c>
      <c r="U5966" s="51">
        <v>2019</v>
      </c>
    </row>
    <row r="5967" spans="1:21" ht="15.5">
      <c r="A5967" s="51">
        <v>283</v>
      </c>
      <c r="B5967" s="51" t="s">
        <v>1502</v>
      </c>
      <c r="C5967" s="51" t="s">
        <v>424</v>
      </c>
      <c r="D5967" s="51" t="str">
        <f t="shared" si="93"/>
        <v>LURPanama</v>
      </c>
      <c r="E5967" s="51" t="s">
        <v>250</v>
      </c>
      <c r="F5967" s="51" t="s">
        <v>425</v>
      </c>
      <c r="G5967" s="51" t="s">
        <v>426</v>
      </c>
      <c r="H5967" s="51" t="s">
        <v>427</v>
      </c>
      <c r="I5967" s="51"/>
      <c r="J5967" s="51" t="s">
        <v>1506</v>
      </c>
      <c r="K5967" s="51">
        <v>4.05</v>
      </c>
      <c r="L5967" s="51">
        <v>4.0979999999999999</v>
      </c>
      <c r="M5967" s="51">
        <v>4.8230000000000004</v>
      </c>
      <c r="N5967" s="51">
        <v>5.0519999999999996</v>
      </c>
      <c r="O5967" s="51">
        <v>5.4939999999999998</v>
      </c>
      <c r="P5967" s="51">
        <v>6.13</v>
      </c>
      <c r="Q5967" s="51">
        <v>5.9560000000000004</v>
      </c>
      <c r="R5967" s="51">
        <v>7.07</v>
      </c>
      <c r="S5967" s="51">
        <v>18.547999999999998</v>
      </c>
      <c r="T5967" s="51">
        <v>10.117000000000001</v>
      </c>
      <c r="U5967" s="51">
        <v>2020</v>
      </c>
    </row>
    <row r="5968" spans="1:21" ht="15.5">
      <c r="A5968" s="51">
        <v>283</v>
      </c>
      <c r="B5968" s="51" t="s">
        <v>1502</v>
      </c>
      <c r="C5968" s="51" t="s">
        <v>428</v>
      </c>
      <c r="D5968" s="51" t="str">
        <f t="shared" si="93"/>
        <v>LEPanama</v>
      </c>
      <c r="E5968" s="51" t="s">
        <v>250</v>
      </c>
      <c r="F5968" s="51" t="s">
        <v>429</v>
      </c>
      <c r="G5968" s="51" t="s">
        <v>430</v>
      </c>
      <c r="H5968" s="51" t="s">
        <v>431</v>
      </c>
      <c r="I5968" s="51" t="s">
        <v>432</v>
      </c>
      <c r="J5968" s="51"/>
      <c r="K5968" s="51"/>
      <c r="L5968" s="51"/>
      <c r="M5968" s="51"/>
      <c r="N5968" s="51"/>
      <c r="O5968" s="51"/>
      <c r="P5968" s="51"/>
      <c r="Q5968" s="51"/>
      <c r="R5968" s="51"/>
      <c r="S5968" s="51"/>
      <c r="T5968" s="51"/>
      <c r="U5968" s="51"/>
    </row>
    <row r="5969" spans="1:21" ht="15.5">
      <c r="A5969" s="51">
        <v>283</v>
      </c>
      <c r="B5969" s="51" t="s">
        <v>1502</v>
      </c>
      <c r="C5969" s="51" t="s">
        <v>433</v>
      </c>
      <c r="D5969" s="51" t="str">
        <f t="shared" si="93"/>
        <v>LPPanama</v>
      </c>
      <c r="E5969" s="51" t="s">
        <v>250</v>
      </c>
      <c r="F5969" s="51" t="s">
        <v>434</v>
      </c>
      <c r="G5969" s="51" t="s">
        <v>435</v>
      </c>
      <c r="H5969" s="51" t="s">
        <v>431</v>
      </c>
      <c r="I5969" s="51" t="s">
        <v>432</v>
      </c>
      <c r="J5969" s="51" t="s">
        <v>1507</v>
      </c>
      <c r="K5969" s="51">
        <v>3.7879999999999998</v>
      </c>
      <c r="L5969" s="51">
        <v>3.851</v>
      </c>
      <c r="M5969" s="51">
        <v>3.9129999999999998</v>
      </c>
      <c r="N5969" s="51">
        <v>3.9750000000000001</v>
      </c>
      <c r="O5969" s="51">
        <v>4.0369999999999999</v>
      </c>
      <c r="P5969" s="51">
        <v>4.0979999999999999</v>
      </c>
      <c r="Q5969" s="51">
        <v>4.1589999999999998</v>
      </c>
      <c r="R5969" s="51">
        <v>4.2190000000000003</v>
      </c>
      <c r="S5969" s="51">
        <v>4.2789999999999999</v>
      </c>
      <c r="T5969" s="51">
        <v>4.3369999999999997</v>
      </c>
      <c r="U5969" s="51">
        <v>2020</v>
      </c>
    </row>
    <row r="5970" spans="1:21" ht="15.5">
      <c r="A5970" s="51">
        <v>283</v>
      </c>
      <c r="B5970" s="51" t="s">
        <v>1502</v>
      </c>
      <c r="C5970" s="51" t="s">
        <v>437</v>
      </c>
      <c r="D5970" s="51" t="str">
        <f t="shared" si="93"/>
        <v>GGRPanama</v>
      </c>
      <c r="E5970" s="51" t="s">
        <v>250</v>
      </c>
      <c r="F5970" s="51" t="s">
        <v>438</v>
      </c>
      <c r="G5970" s="51" t="s">
        <v>439</v>
      </c>
      <c r="H5970" s="51" t="s">
        <v>342</v>
      </c>
      <c r="I5970" s="51" t="s">
        <v>343</v>
      </c>
      <c r="J5970" s="51" t="s">
        <v>1508</v>
      </c>
      <c r="K5970" s="51">
        <v>8.9649999999999999</v>
      </c>
      <c r="L5970" s="51">
        <v>9.9469999999999992</v>
      </c>
      <c r="M5970" s="51">
        <v>10.053000000000001</v>
      </c>
      <c r="N5970" s="51">
        <v>10.654999999999999</v>
      </c>
      <c r="O5970" s="51">
        <v>11.646000000000001</v>
      </c>
      <c r="P5970" s="51">
        <v>12.442</v>
      </c>
      <c r="Q5970" s="51">
        <v>12.839</v>
      </c>
      <c r="R5970" s="51">
        <v>12.382999999999999</v>
      </c>
      <c r="S5970" s="51">
        <v>9.7430000000000003</v>
      </c>
      <c r="T5970" s="51">
        <v>11.638</v>
      </c>
      <c r="U5970" s="51">
        <v>2020</v>
      </c>
    </row>
    <row r="5971" spans="1:21" ht="15.5">
      <c r="A5971" s="51">
        <v>283</v>
      </c>
      <c r="B5971" s="51" t="s">
        <v>1502</v>
      </c>
      <c r="C5971" s="51" t="s">
        <v>441</v>
      </c>
      <c r="D5971" s="51" t="str">
        <f t="shared" si="93"/>
        <v>GGR_NGDPPanama</v>
      </c>
      <c r="E5971" s="51" t="s">
        <v>250</v>
      </c>
      <c r="F5971" s="51" t="s">
        <v>438</v>
      </c>
      <c r="G5971" s="51" t="s">
        <v>439</v>
      </c>
      <c r="H5971" s="51" t="s">
        <v>392</v>
      </c>
      <c r="I5971" s="51"/>
      <c r="J5971" s="51" t="s">
        <v>442</v>
      </c>
      <c r="K5971" s="51">
        <v>22.172999999999998</v>
      </c>
      <c r="L5971" s="51">
        <v>21.812999999999999</v>
      </c>
      <c r="M5971" s="51">
        <v>20.138000000000002</v>
      </c>
      <c r="N5971" s="51">
        <v>19.698</v>
      </c>
      <c r="O5971" s="51">
        <v>20.111999999999998</v>
      </c>
      <c r="P5971" s="51">
        <v>20.001999999999999</v>
      </c>
      <c r="Q5971" s="51">
        <v>19.774999999999999</v>
      </c>
      <c r="R5971" s="51">
        <v>18.541</v>
      </c>
      <c r="S5971" s="51">
        <v>18.404</v>
      </c>
      <c r="T5971" s="51">
        <v>19.599</v>
      </c>
      <c r="U5971" s="51">
        <v>2020</v>
      </c>
    </row>
    <row r="5972" spans="1:21" ht="15.5">
      <c r="A5972" s="51">
        <v>283</v>
      </c>
      <c r="B5972" s="51" t="s">
        <v>1502</v>
      </c>
      <c r="C5972" s="51" t="s">
        <v>443</v>
      </c>
      <c r="D5972" s="51" t="str">
        <f t="shared" si="93"/>
        <v>GGXPanama</v>
      </c>
      <c r="E5972" s="51" t="s">
        <v>250</v>
      </c>
      <c r="F5972" s="51" t="s">
        <v>444</v>
      </c>
      <c r="G5972" s="51" t="s">
        <v>445</v>
      </c>
      <c r="H5972" s="51" t="s">
        <v>342</v>
      </c>
      <c r="I5972" s="51" t="s">
        <v>343</v>
      </c>
      <c r="J5972" s="51" t="s">
        <v>1508</v>
      </c>
      <c r="K5972" s="51">
        <v>9.5329999999999995</v>
      </c>
      <c r="L5972" s="51">
        <v>10.962</v>
      </c>
      <c r="M5972" s="51">
        <v>11.614000000000001</v>
      </c>
      <c r="N5972" s="51">
        <v>11.965</v>
      </c>
      <c r="O5972" s="51">
        <v>12.79</v>
      </c>
      <c r="P5972" s="51">
        <v>13.788</v>
      </c>
      <c r="Q5972" s="51">
        <v>14.913</v>
      </c>
      <c r="R5972" s="51">
        <v>14.768000000000001</v>
      </c>
      <c r="S5972" s="51">
        <v>15.145</v>
      </c>
      <c r="T5972" s="51">
        <v>16.007000000000001</v>
      </c>
      <c r="U5972" s="51">
        <v>2020</v>
      </c>
    </row>
    <row r="5973" spans="1:21" ht="15.5">
      <c r="A5973" s="51">
        <v>283</v>
      </c>
      <c r="B5973" s="51" t="s">
        <v>1502</v>
      </c>
      <c r="C5973" s="51" t="s">
        <v>446</v>
      </c>
      <c r="D5973" s="51" t="str">
        <f t="shared" si="93"/>
        <v>GGX_NGDPPanama</v>
      </c>
      <c r="E5973" s="51" t="s">
        <v>250</v>
      </c>
      <c r="F5973" s="51" t="s">
        <v>444</v>
      </c>
      <c r="G5973" s="51" t="s">
        <v>445</v>
      </c>
      <c r="H5973" s="51" t="s">
        <v>392</v>
      </c>
      <c r="I5973" s="51"/>
      <c r="J5973" s="51" t="s">
        <v>447</v>
      </c>
      <c r="K5973" s="51">
        <v>23.579000000000001</v>
      </c>
      <c r="L5973" s="51">
        <v>24.04</v>
      </c>
      <c r="M5973" s="51">
        <v>23.265000000000001</v>
      </c>
      <c r="N5973" s="51">
        <v>22.119</v>
      </c>
      <c r="O5973" s="51">
        <v>22.087</v>
      </c>
      <c r="P5973" s="51">
        <v>22.166</v>
      </c>
      <c r="Q5973" s="51">
        <v>22.968</v>
      </c>
      <c r="R5973" s="51">
        <v>22.111999999999998</v>
      </c>
      <c r="S5973" s="51">
        <v>28.609000000000002</v>
      </c>
      <c r="T5973" s="51">
        <v>26.957999999999998</v>
      </c>
      <c r="U5973" s="51">
        <v>2020</v>
      </c>
    </row>
    <row r="5974" spans="1:21" ht="15.5">
      <c r="A5974" s="51">
        <v>283</v>
      </c>
      <c r="B5974" s="51" t="s">
        <v>1502</v>
      </c>
      <c r="C5974" s="51" t="s">
        <v>448</v>
      </c>
      <c r="D5974" s="51" t="str">
        <f t="shared" si="93"/>
        <v>GGXCNLPanama</v>
      </c>
      <c r="E5974" s="51" t="s">
        <v>250</v>
      </c>
      <c r="F5974" s="51" t="s">
        <v>449</v>
      </c>
      <c r="G5974" s="51" t="s">
        <v>450</v>
      </c>
      <c r="H5974" s="51" t="s">
        <v>342</v>
      </c>
      <c r="I5974" s="51" t="s">
        <v>343</v>
      </c>
      <c r="J5974" s="51" t="s">
        <v>1508</v>
      </c>
      <c r="K5974" s="51">
        <v>-0.56799999999999995</v>
      </c>
      <c r="L5974" s="51">
        <v>-1.0149999999999999</v>
      </c>
      <c r="M5974" s="51">
        <v>-1.5609999999999999</v>
      </c>
      <c r="N5974" s="51">
        <v>-1.31</v>
      </c>
      <c r="O5974" s="51">
        <v>-1.1439999999999999</v>
      </c>
      <c r="P5974" s="51">
        <v>-1.3460000000000001</v>
      </c>
      <c r="Q5974" s="51">
        <v>-2.0739999999999998</v>
      </c>
      <c r="R5974" s="51">
        <v>-2.3849999999999998</v>
      </c>
      <c r="S5974" s="51">
        <v>-5.4020000000000001</v>
      </c>
      <c r="T5974" s="51">
        <v>-4.3689999999999998</v>
      </c>
      <c r="U5974" s="51">
        <v>2020</v>
      </c>
    </row>
    <row r="5975" spans="1:21" ht="15.5">
      <c r="A5975" s="51">
        <v>283</v>
      </c>
      <c r="B5975" s="51" t="s">
        <v>1502</v>
      </c>
      <c r="C5975" s="51" t="s">
        <v>451</v>
      </c>
      <c r="D5975" s="51" t="str">
        <f t="shared" si="93"/>
        <v>GGXCNL_NGDPPanama</v>
      </c>
      <c r="E5975" s="51" t="s">
        <v>250</v>
      </c>
      <c r="F5975" s="51" t="s">
        <v>449</v>
      </c>
      <c r="G5975" s="51" t="s">
        <v>450</v>
      </c>
      <c r="H5975" s="51" t="s">
        <v>392</v>
      </c>
      <c r="I5975" s="51"/>
      <c r="J5975" s="51" t="s">
        <v>452</v>
      </c>
      <c r="K5975" s="51">
        <v>-1.4059999999999999</v>
      </c>
      <c r="L5975" s="51">
        <v>-2.2269999999999999</v>
      </c>
      <c r="M5975" s="51">
        <v>-3.1269999999999998</v>
      </c>
      <c r="N5975" s="51">
        <v>-2.4209999999999998</v>
      </c>
      <c r="O5975" s="51">
        <v>-1.9750000000000001</v>
      </c>
      <c r="P5975" s="51">
        <v>-2.1640000000000001</v>
      </c>
      <c r="Q5975" s="51">
        <v>-3.194</v>
      </c>
      <c r="R5975" s="51">
        <v>-3.5720000000000001</v>
      </c>
      <c r="S5975" s="51">
        <v>-10.205</v>
      </c>
      <c r="T5975" s="51">
        <v>-7.3579999999999997</v>
      </c>
      <c r="U5975" s="51">
        <v>2020</v>
      </c>
    </row>
    <row r="5976" spans="1:21" ht="15.5">
      <c r="A5976" s="51">
        <v>283</v>
      </c>
      <c r="B5976" s="51" t="s">
        <v>1502</v>
      </c>
      <c r="C5976" s="51" t="s">
        <v>453</v>
      </c>
      <c r="D5976" s="51" t="str">
        <f t="shared" si="93"/>
        <v>GGSBPanama</v>
      </c>
      <c r="E5976" s="51" t="s">
        <v>250</v>
      </c>
      <c r="F5976" s="51" t="s">
        <v>454</v>
      </c>
      <c r="G5976" s="51" t="s">
        <v>455</v>
      </c>
      <c r="H5976" s="51" t="s">
        <v>342</v>
      </c>
      <c r="I5976" s="51" t="s">
        <v>343</v>
      </c>
      <c r="J5976" s="51" t="s">
        <v>1508</v>
      </c>
      <c r="K5976" s="51">
        <v>-0.69299999999999995</v>
      </c>
      <c r="L5976" s="51">
        <v>-1.113</v>
      </c>
      <c r="M5976" s="51">
        <v>-1.5309999999999999</v>
      </c>
      <c r="N5976" s="51">
        <v>-1.2849999999999999</v>
      </c>
      <c r="O5976" s="51">
        <v>-1.1579999999999999</v>
      </c>
      <c r="P5976" s="51">
        <v>-1.641</v>
      </c>
      <c r="Q5976" s="51">
        <v>-2.6150000000000002</v>
      </c>
      <c r="R5976" s="51">
        <v>-3.2280000000000002</v>
      </c>
      <c r="S5976" s="51">
        <v>-3.7949999999999999</v>
      </c>
      <c r="T5976" s="51">
        <v>-3.609</v>
      </c>
      <c r="U5976" s="51">
        <v>2020</v>
      </c>
    </row>
    <row r="5977" spans="1:21" ht="15.5">
      <c r="A5977" s="51">
        <v>283</v>
      </c>
      <c r="B5977" s="51" t="s">
        <v>1502</v>
      </c>
      <c r="C5977" s="51" t="s">
        <v>456</v>
      </c>
      <c r="D5977" s="51" t="str">
        <f t="shared" si="93"/>
        <v>GGSB_NPGDPPanama</v>
      </c>
      <c r="E5977" s="51" t="s">
        <v>250</v>
      </c>
      <c r="F5977" s="51" t="s">
        <v>454</v>
      </c>
      <c r="G5977" s="51" t="s">
        <v>455</v>
      </c>
      <c r="H5977" s="51" t="s">
        <v>380</v>
      </c>
      <c r="I5977" s="51"/>
      <c r="J5977" s="51" t="s">
        <v>505</v>
      </c>
      <c r="K5977" s="51">
        <v>-1.736</v>
      </c>
      <c r="L5977" s="51">
        <v>-2.4609999999999999</v>
      </c>
      <c r="M5977" s="51">
        <v>-3.0510000000000002</v>
      </c>
      <c r="N5977" s="51">
        <v>-2.367</v>
      </c>
      <c r="O5977" s="51">
        <v>-2.0009999999999999</v>
      </c>
      <c r="P5977" s="51">
        <v>-2.702</v>
      </c>
      <c r="Q5977" s="51">
        <v>-4.2060000000000004</v>
      </c>
      <c r="R5977" s="51">
        <v>-5.1870000000000003</v>
      </c>
      <c r="S5977" s="51">
        <v>-6.33</v>
      </c>
      <c r="T5977" s="51">
        <v>-5.9370000000000003</v>
      </c>
      <c r="U5977" s="51">
        <v>2020</v>
      </c>
    </row>
    <row r="5978" spans="1:21" ht="15.5">
      <c r="A5978" s="51">
        <v>283</v>
      </c>
      <c r="B5978" s="51" t="s">
        <v>1502</v>
      </c>
      <c r="C5978" s="51" t="s">
        <v>457</v>
      </c>
      <c r="D5978" s="51" t="str">
        <f t="shared" si="93"/>
        <v>GGXONLBPanama</v>
      </c>
      <c r="E5978" s="51" t="s">
        <v>250</v>
      </c>
      <c r="F5978" s="51" t="s">
        <v>458</v>
      </c>
      <c r="G5978" s="51" t="s">
        <v>459</v>
      </c>
      <c r="H5978" s="51" t="s">
        <v>342</v>
      </c>
      <c r="I5978" s="51" t="s">
        <v>343</v>
      </c>
      <c r="J5978" s="51" t="s">
        <v>1508</v>
      </c>
      <c r="K5978" s="51">
        <v>-4.2000000000000003E-2</v>
      </c>
      <c r="L5978" s="51">
        <v>-0.215</v>
      </c>
      <c r="M5978" s="51">
        <v>-0.754</v>
      </c>
      <c r="N5978" s="51">
        <v>-0.433</v>
      </c>
      <c r="O5978" s="51">
        <v>-0.19800000000000001</v>
      </c>
      <c r="P5978" s="51">
        <v>-0.33500000000000002</v>
      </c>
      <c r="Q5978" s="51">
        <v>-0.95699999999999996</v>
      </c>
      <c r="R5978" s="51">
        <v>-1.28</v>
      </c>
      <c r="S5978" s="51">
        <v>-4.1440000000000001</v>
      </c>
      <c r="T5978" s="51">
        <v>-2.9470000000000001</v>
      </c>
      <c r="U5978" s="51">
        <v>2020</v>
      </c>
    </row>
    <row r="5979" spans="1:21" ht="15.5">
      <c r="A5979" s="51">
        <v>283</v>
      </c>
      <c r="B5979" s="51" t="s">
        <v>1502</v>
      </c>
      <c r="C5979" s="51" t="s">
        <v>460</v>
      </c>
      <c r="D5979" s="51" t="str">
        <f t="shared" si="93"/>
        <v>GGXONLB_NGDPPanama</v>
      </c>
      <c r="E5979" s="51" t="s">
        <v>250</v>
      </c>
      <c r="F5979" s="51" t="s">
        <v>458</v>
      </c>
      <c r="G5979" s="51" t="s">
        <v>459</v>
      </c>
      <c r="H5979" s="51" t="s">
        <v>392</v>
      </c>
      <c r="I5979" s="51"/>
      <c r="J5979" s="51" t="s">
        <v>461</v>
      </c>
      <c r="K5979" s="51">
        <v>-0.104</v>
      </c>
      <c r="L5979" s="51">
        <v>-0.47199999999999998</v>
      </c>
      <c r="M5979" s="51">
        <v>-1.5089999999999999</v>
      </c>
      <c r="N5979" s="51">
        <v>-0.80100000000000005</v>
      </c>
      <c r="O5979" s="51">
        <v>-0.34100000000000003</v>
      </c>
      <c r="P5979" s="51">
        <v>-0.53900000000000003</v>
      </c>
      <c r="Q5979" s="51">
        <v>-1.474</v>
      </c>
      <c r="R5979" s="51">
        <v>-1.917</v>
      </c>
      <c r="S5979" s="51">
        <v>-7.8289999999999997</v>
      </c>
      <c r="T5979" s="51">
        <v>-4.9630000000000001</v>
      </c>
      <c r="U5979" s="51">
        <v>2020</v>
      </c>
    </row>
    <row r="5980" spans="1:21" ht="15.5">
      <c r="A5980" s="51">
        <v>283</v>
      </c>
      <c r="B5980" s="51" t="s">
        <v>1502</v>
      </c>
      <c r="C5980" s="51" t="s">
        <v>462</v>
      </c>
      <c r="D5980" s="51" t="str">
        <f t="shared" si="93"/>
        <v>GGXWDNPanama</v>
      </c>
      <c r="E5980" s="51" t="s">
        <v>250</v>
      </c>
      <c r="F5980" s="51" t="s">
        <v>463</v>
      </c>
      <c r="G5980" s="51" t="s">
        <v>464</v>
      </c>
      <c r="H5980" s="51" t="s">
        <v>342</v>
      </c>
      <c r="I5980" s="51" t="s">
        <v>343</v>
      </c>
      <c r="J5980" s="51" t="s">
        <v>1508</v>
      </c>
      <c r="K5980" s="51">
        <v>8.4269999999999996</v>
      </c>
      <c r="L5980" s="51">
        <v>8.9649999999999999</v>
      </c>
      <c r="M5980" s="51">
        <v>9.8379999999999992</v>
      </c>
      <c r="N5980" s="51">
        <v>10.911</v>
      </c>
      <c r="O5980" s="51">
        <v>11.757999999999999</v>
      </c>
      <c r="P5980" s="51">
        <v>14.242000000000001</v>
      </c>
      <c r="Q5980" s="51">
        <v>16.815000000000001</v>
      </c>
      <c r="R5980" s="51">
        <v>19.456</v>
      </c>
      <c r="S5980" s="51">
        <v>21.7</v>
      </c>
      <c r="T5980" s="51">
        <v>26.068999999999999</v>
      </c>
      <c r="U5980" s="51">
        <v>2020</v>
      </c>
    </row>
    <row r="5981" spans="1:21" ht="15.5">
      <c r="A5981" s="51">
        <v>283</v>
      </c>
      <c r="B5981" s="51" t="s">
        <v>1502</v>
      </c>
      <c r="C5981" s="51" t="s">
        <v>465</v>
      </c>
      <c r="D5981" s="51" t="str">
        <f t="shared" si="93"/>
        <v>GGXWDN_NGDPPanama</v>
      </c>
      <c r="E5981" s="51" t="s">
        <v>250</v>
      </c>
      <c r="F5981" s="51" t="s">
        <v>463</v>
      </c>
      <c r="G5981" s="51" t="s">
        <v>464</v>
      </c>
      <c r="H5981" s="51" t="s">
        <v>392</v>
      </c>
      <c r="I5981" s="51"/>
      <c r="J5981" s="51" t="s">
        <v>487</v>
      </c>
      <c r="K5981" s="51">
        <v>20.843</v>
      </c>
      <c r="L5981" s="51">
        <v>19.661000000000001</v>
      </c>
      <c r="M5981" s="51">
        <v>19.707000000000001</v>
      </c>
      <c r="N5981" s="51">
        <v>20.170999999999999</v>
      </c>
      <c r="O5981" s="51">
        <v>20.303999999999998</v>
      </c>
      <c r="P5981" s="51">
        <v>22.895</v>
      </c>
      <c r="Q5981" s="51">
        <v>25.898</v>
      </c>
      <c r="R5981" s="51">
        <v>29.131</v>
      </c>
      <c r="S5981" s="51">
        <v>40.991999999999997</v>
      </c>
      <c r="T5981" s="51">
        <v>43.905000000000001</v>
      </c>
      <c r="U5981" s="51">
        <v>2020</v>
      </c>
    </row>
    <row r="5982" spans="1:21" ht="15.5">
      <c r="A5982" s="51">
        <v>283</v>
      </c>
      <c r="B5982" s="51" t="s">
        <v>1502</v>
      </c>
      <c r="C5982" s="51" t="s">
        <v>466</v>
      </c>
      <c r="D5982" s="51" t="str">
        <f t="shared" si="93"/>
        <v>GGXWDGPanama</v>
      </c>
      <c r="E5982" s="51" t="s">
        <v>250</v>
      </c>
      <c r="F5982" s="51" t="s">
        <v>467</v>
      </c>
      <c r="G5982" s="51" t="s">
        <v>468</v>
      </c>
      <c r="H5982" s="51" t="s">
        <v>342</v>
      </c>
      <c r="I5982" s="51" t="s">
        <v>343</v>
      </c>
      <c r="J5982" s="51" t="s">
        <v>1508</v>
      </c>
      <c r="K5982" s="51">
        <v>14.265000000000001</v>
      </c>
      <c r="L5982" s="51">
        <v>15.945</v>
      </c>
      <c r="M5982" s="51">
        <v>17.971</v>
      </c>
      <c r="N5982" s="51">
        <v>19.202000000000002</v>
      </c>
      <c r="O5982" s="51">
        <v>20.175999999999998</v>
      </c>
      <c r="P5982" s="51">
        <v>21.643000000000001</v>
      </c>
      <c r="Q5982" s="51">
        <v>23.952000000000002</v>
      </c>
      <c r="R5982" s="51">
        <v>28.013000000000002</v>
      </c>
      <c r="S5982" s="51">
        <v>33.591999999999999</v>
      </c>
      <c r="T5982" s="51">
        <v>36.432000000000002</v>
      </c>
      <c r="U5982" s="51">
        <v>2020</v>
      </c>
    </row>
    <row r="5983" spans="1:21" ht="15.5">
      <c r="A5983" s="51">
        <v>283</v>
      </c>
      <c r="B5983" s="51" t="s">
        <v>1502</v>
      </c>
      <c r="C5983" s="51" t="s">
        <v>469</v>
      </c>
      <c r="D5983" s="51" t="str">
        <f t="shared" si="93"/>
        <v>GGXWDG_NGDPPanama</v>
      </c>
      <c r="E5983" s="51" t="s">
        <v>250</v>
      </c>
      <c r="F5983" s="51" t="s">
        <v>467</v>
      </c>
      <c r="G5983" s="51" t="s">
        <v>468</v>
      </c>
      <c r="H5983" s="51" t="s">
        <v>392</v>
      </c>
      <c r="I5983" s="51"/>
      <c r="J5983" s="51" t="s">
        <v>470</v>
      </c>
      <c r="K5983" s="51">
        <v>35.283999999999999</v>
      </c>
      <c r="L5983" s="51">
        <v>34.966999999999999</v>
      </c>
      <c r="M5983" s="51">
        <v>35.997999999999998</v>
      </c>
      <c r="N5983" s="51">
        <v>35.499000000000002</v>
      </c>
      <c r="O5983" s="51">
        <v>34.841000000000001</v>
      </c>
      <c r="P5983" s="51">
        <v>34.793999999999997</v>
      </c>
      <c r="Q5983" s="51">
        <v>36.89</v>
      </c>
      <c r="R5983" s="51">
        <v>41.942999999999998</v>
      </c>
      <c r="S5983" s="51">
        <v>63.454999999999998</v>
      </c>
      <c r="T5983" s="51">
        <v>61.357999999999997</v>
      </c>
      <c r="U5983" s="51">
        <v>2020</v>
      </c>
    </row>
    <row r="5984" spans="1:21" ht="15.5">
      <c r="A5984" s="51">
        <v>283</v>
      </c>
      <c r="B5984" s="51" t="s">
        <v>1502</v>
      </c>
      <c r="C5984" s="51" t="s">
        <v>471</v>
      </c>
      <c r="D5984" s="51" t="str">
        <f t="shared" si="93"/>
        <v>NGDP_FYPanama</v>
      </c>
      <c r="E5984" s="51" t="s">
        <v>250</v>
      </c>
      <c r="F5984" s="51" t="s">
        <v>472</v>
      </c>
      <c r="G5984" s="51" t="s">
        <v>473</v>
      </c>
      <c r="H5984" s="51" t="s">
        <v>342</v>
      </c>
      <c r="I5984" s="51" t="s">
        <v>343</v>
      </c>
      <c r="J5984" s="51" t="s">
        <v>1508</v>
      </c>
      <c r="K5984" s="51">
        <v>40.43</v>
      </c>
      <c r="L5984" s="51">
        <v>45.6</v>
      </c>
      <c r="M5984" s="51">
        <v>49.920999999999999</v>
      </c>
      <c r="N5984" s="51">
        <v>54.091999999999999</v>
      </c>
      <c r="O5984" s="51">
        <v>57.908000000000001</v>
      </c>
      <c r="P5984" s="51">
        <v>62.203000000000003</v>
      </c>
      <c r="Q5984" s="51">
        <v>64.927999999999997</v>
      </c>
      <c r="R5984" s="51">
        <v>66.787999999999997</v>
      </c>
      <c r="S5984" s="51">
        <v>52.938000000000002</v>
      </c>
      <c r="T5984" s="51">
        <v>59.377000000000002</v>
      </c>
      <c r="U5984" s="51">
        <v>2020</v>
      </c>
    </row>
    <row r="5985" spans="1:21" ht="15.5">
      <c r="A5985" s="51">
        <v>283</v>
      </c>
      <c r="B5985" s="51" t="s">
        <v>1502</v>
      </c>
      <c r="C5985" s="51" t="s">
        <v>474</v>
      </c>
      <c r="D5985" s="51" t="str">
        <f t="shared" si="93"/>
        <v>BCAPanama</v>
      </c>
      <c r="E5985" s="51" t="s">
        <v>250</v>
      </c>
      <c r="F5985" s="51" t="s">
        <v>475</v>
      </c>
      <c r="G5985" s="51" t="s">
        <v>476</v>
      </c>
      <c r="H5985" s="51" t="s">
        <v>352</v>
      </c>
      <c r="I5985" s="51" t="s">
        <v>343</v>
      </c>
      <c r="J5985" s="51" t="s">
        <v>1509</v>
      </c>
      <c r="K5985" s="51">
        <v>-3.7349999999999999</v>
      </c>
      <c r="L5985" s="51">
        <v>-4.0839999999999996</v>
      </c>
      <c r="M5985" s="51">
        <v>-6.6769999999999996</v>
      </c>
      <c r="N5985" s="51">
        <v>-4.8479999999999999</v>
      </c>
      <c r="O5985" s="51">
        <v>-4.508</v>
      </c>
      <c r="P5985" s="51">
        <v>-3.6819999999999999</v>
      </c>
      <c r="Q5985" s="51">
        <v>-4.9669999999999996</v>
      </c>
      <c r="R5985" s="51">
        <v>-3.3319999999999999</v>
      </c>
      <c r="S5985" s="51">
        <v>-0.30599999999999999</v>
      </c>
      <c r="T5985" s="51">
        <v>-2.3260000000000001</v>
      </c>
      <c r="U5985" s="51">
        <v>2019</v>
      </c>
    </row>
    <row r="5986" spans="1:21" ht="15.5">
      <c r="A5986" s="51">
        <v>283</v>
      </c>
      <c r="B5986" s="51" t="s">
        <v>1502</v>
      </c>
      <c r="C5986" s="51" t="s">
        <v>478</v>
      </c>
      <c r="D5986" s="51" t="str">
        <f t="shared" si="93"/>
        <v>BCA_NGDPDPanama</v>
      </c>
      <c r="E5986" s="51" t="s">
        <v>250</v>
      </c>
      <c r="F5986" s="51" t="s">
        <v>475</v>
      </c>
      <c r="G5986" s="51" t="s">
        <v>476</v>
      </c>
      <c r="H5986" s="51" t="s">
        <v>392</v>
      </c>
      <c r="I5986" s="51"/>
      <c r="J5986" s="51" t="s">
        <v>479</v>
      </c>
      <c r="K5986" s="51">
        <v>-9.2379999999999995</v>
      </c>
      <c r="L5986" s="51">
        <v>-8.9550000000000001</v>
      </c>
      <c r="M5986" s="51">
        <v>-13.375</v>
      </c>
      <c r="N5986" s="51">
        <v>-8.9629999999999992</v>
      </c>
      <c r="O5986" s="51">
        <v>-7.7850000000000001</v>
      </c>
      <c r="P5986" s="51">
        <v>-5.9189999999999996</v>
      </c>
      <c r="Q5986" s="51">
        <v>-7.65</v>
      </c>
      <c r="R5986" s="51">
        <v>-4.99</v>
      </c>
      <c r="S5986" s="51">
        <v>-0.57799999999999996</v>
      </c>
      <c r="T5986" s="51">
        <v>-3.9180000000000001</v>
      </c>
      <c r="U5986" s="51">
        <v>2019</v>
      </c>
    </row>
    <row r="5987" spans="1:21" ht="15.5">
      <c r="A5987" s="51">
        <v>853</v>
      </c>
      <c r="B5987" s="51" t="s">
        <v>1510</v>
      </c>
      <c r="C5987" s="51" t="s">
        <v>338</v>
      </c>
      <c r="D5987" s="51" t="str">
        <f t="shared" si="93"/>
        <v>NGDP_RPapua New Guinea</v>
      </c>
      <c r="E5987" s="51" t="s">
        <v>1511</v>
      </c>
      <c r="F5987" s="51" t="s">
        <v>340</v>
      </c>
      <c r="G5987" s="51" t="s">
        <v>341</v>
      </c>
      <c r="H5987" s="51" t="s">
        <v>342</v>
      </c>
      <c r="I5987" s="51" t="s">
        <v>343</v>
      </c>
      <c r="J5987" s="51" t="s">
        <v>1512</v>
      </c>
      <c r="K5987" s="51">
        <v>45.963000000000001</v>
      </c>
      <c r="L5987" s="51">
        <v>47.720999999999997</v>
      </c>
      <c r="M5987" s="51">
        <v>54.185000000000002</v>
      </c>
      <c r="N5987" s="51">
        <v>57.747</v>
      </c>
      <c r="O5987" s="51">
        <v>60.918999999999997</v>
      </c>
      <c r="P5987" s="51">
        <v>63.072000000000003</v>
      </c>
      <c r="Q5987" s="51">
        <v>62.896000000000001</v>
      </c>
      <c r="R5987" s="51">
        <v>66.581999999999994</v>
      </c>
      <c r="S5987" s="51">
        <v>63.999000000000002</v>
      </c>
      <c r="T5987" s="51">
        <v>66.221999999999994</v>
      </c>
      <c r="U5987" s="51">
        <v>2019</v>
      </c>
    </row>
    <row r="5988" spans="1:21" ht="15.5">
      <c r="A5988" s="51">
        <v>853</v>
      </c>
      <c r="B5988" s="51" t="s">
        <v>1510</v>
      </c>
      <c r="C5988" s="51" t="s">
        <v>345</v>
      </c>
      <c r="D5988" s="51" t="str">
        <f t="shared" si="93"/>
        <v>NGDP_RPCHPapua New Guinea</v>
      </c>
      <c r="E5988" s="51" t="s">
        <v>1511</v>
      </c>
      <c r="F5988" s="51" t="s">
        <v>340</v>
      </c>
      <c r="G5988" s="51" t="s">
        <v>346</v>
      </c>
      <c r="H5988" s="51" t="s">
        <v>347</v>
      </c>
      <c r="I5988" s="51"/>
      <c r="J5988" s="51" t="s">
        <v>348</v>
      </c>
      <c r="K5988" s="51">
        <v>4.657</v>
      </c>
      <c r="L5988" s="51">
        <v>3.8250000000000002</v>
      </c>
      <c r="M5988" s="51">
        <v>13.544</v>
      </c>
      <c r="N5988" s="51">
        <v>6.5759999999999996</v>
      </c>
      <c r="O5988" s="51">
        <v>5.492</v>
      </c>
      <c r="P5988" s="51">
        <v>3.5350000000000001</v>
      </c>
      <c r="Q5988" s="51">
        <v>-0.27900000000000003</v>
      </c>
      <c r="R5988" s="51">
        <v>5.86</v>
      </c>
      <c r="S5988" s="51">
        <v>-3.879</v>
      </c>
      <c r="T5988" s="51">
        <v>3.4729999999999999</v>
      </c>
      <c r="U5988" s="51">
        <v>2019</v>
      </c>
    </row>
    <row r="5989" spans="1:21" ht="15.5">
      <c r="A5989" s="51">
        <v>853</v>
      </c>
      <c r="B5989" s="51" t="s">
        <v>1510</v>
      </c>
      <c r="C5989" s="51" t="s">
        <v>349</v>
      </c>
      <c r="D5989" s="51" t="str">
        <f t="shared" si="93"/>
        <v>NGDPPapua New Guinea</v>
      </c>
      <c r="E5989" s="51" t="s">
        <v>1511</v>
      </c>
      <c r="F5989" s="51" t="s">
        <v>155</v>
      </c>
      <c r="G5989" s="51" t="s">
        <v>350</v>
      </c>
      <c r="H5989" s="51" t="s">
        <v>342</v>
      </c>
      <c r="I5989" s="51" t="s">
        <v>343</v>
      </c>
      <c r="J5989" s="51" t="s">
        <v>1512</v>
      </c>
      <c r="K5989" s="51">
        <v>44.372</v>
      </c>
      <c r="L5989" s="51">
        <v>47.720999999999997</v>
      </c>
      <c r="M5989" s="51">
        <v>57.131</v>
      </c>
      <c r="N5989" s="51">
        <v>60.139000000000003</v>
      </c>
      <c r="O5989" s="51">
        <v>65.037999999999997</v>
      </c>
      <c r="P5989" s="51">
        <v>72.522000000000006</v>
      </c>
      <c r="Q5989" s="51">
        <v>79.405000000000001</v>
      </c>
      <c r="R5989" s="51">
        <v>84.108999999999995</v>
      </c>
      <c r="S5989" s="51">
        <v>81.62</v>
      </c>
      <c r="T5989" s="51">
        <v>90.305000000000007</v>
      </c>
      <c r="U5989" s="51">
        <v>2019</v>
      </c>
    </row>
    <row r="5990" spans="1:21" ht="15.5">
      <c r="A5990" s="51">
        <v>853</v>
      </c>
      <c r="B5990" s="51" t="s">
        <v>1510</v>
      </c>
      <c r="C5990" s="51" t="s">
        <v>157</v>
      </c>
      <c r="D5990" s="51" t="str">
        <f t="shared" si="93"/>
        <v>NGDPDPapua New Guinea</v>
      </c>
      <c r="E5990" s="51" t="s">
        <v>1511</v>
      </c>
      <c r="F5990" s="51" t="s">
        <v>155</v>
      </c>
      <c r="G5990" s="51" t="s">
        <v>351</v>
      </c>
      <c r="H5990" s="51" t="s">
        <v>352</v>
      </c>
      <c r="I5990" s="51" t="s">
        <v>343</v>
      </c>
      <c r="J5990" s="51" t="s">
        <v>353</v>
      </c>
      <c r="K5990" s="51">
        <v>21.295000000000002</v>
      </c>
      <c r="L5990" s="51">
        <v>21.260999999999999</v>
      </c>
      <c r="M5990" s="51">
        <v>23.210999999999999</v>
      </c>
      <c r="N5990" s="51">
        <v>21.722999999999999</v>
      </c>
      <c r="O5990" s="51">
        <v>20.759</v>
      </c>
      <c r="P5990" s="51">
        <v>22.742999999999999</v>
      </c>
      <c r="Q5990" s="51">
        <v>24.11</v>
      </c>
      <c r="R5990" s="51">
        <v>24.829000000000001</v>
      </c>
      <c r="S5990" s="51">
        <v>23.574999999999999</v>
      </c>
      <c r="T5990" s="51">
        <v>24.536000000000001</v>
      </c>
      <c r="U5990" s="51">
        <v>2019</v>
      </c>
    </row>
    <row r="5991" spans="1:21" ht="15.5">
      <c r="A5991" s="51">
        <v>853</v>
      </c>
      <c r="B5991" s="51" t="s">
        <v>1510</v>
      </c>
      <c r="C5991" s="51" t="s">
        <v>354</v>
      </c>
      <c r="D5991" s="51" t="str">
        <f t="shared" si="93"/>
        <v>PPPGDPPapua New Guinea</v>
      </c>
      <c r="E5991" s="51" t="s">
        <v>1511</v>
      </c>
      <c r="F5991" s="51" t="s">
        <v>155</v>
      </c>
      <c r="G5991" s="51" t="s">
        <v>355</v>
      </c>
      <c r="H5991" s="51" t="s">
        <v>356</v>
      </c>
      <c r="I5991" s="51" t="s">
        <v>343</v>
      </c>
      <c r="J5991" s="51" t="s">
        <v>353</v>
      </c>
      <c r="K5991" s="51">
        <v>21.274999999999999</v>
      </c>
      <c r="L5991" s="51">
        <v>22.477</v>
      </c>
      <c r="M5991" s="51">
        <v>25.992999999999999</v>
      </c>
      <c r="N5991" s="51">
        <v>27.966000000000001</v>
      </c>
      <c r="O5991" s="51">
        <v>29.811</v>
      </c>
      <c r="P5991" s="51">
        <v>31.445</v>
      </c>
      <c r="Q5991" s="51">
        <v>32.110999999999997</v>
      </c>
      <c r="R5991" s="51">
        <v>34.598999999999997</v>
      </c>
      <c r="S5991" s="51">
        <v>33.659999999999997</v>
      </c>
      <c r="T5991" s="51">
        <v>35.463999999999999</v>
      </c>
      <c r="U5991" s="51">
        <v>2019</v>
      </c>
    </row>
    <row r="5992" spans="1:21" ht="15.5">
      <c r="A5992" s="51">
        <v>853</v>
      </c>
      <c r="B5992" s="51" t="s">
        <v>1510</v>
      </c>
      <c r="C5992" s="51" t="s">
        <v>357</v>
      </c>
      <c r="D5992" s="51" t="str">
        <f t="shared" si="93"/>
        <v>NGDP_DPapua New Guinea</v>
      </c>
      <c r="E5992" s="51" t="s">
        <v>1511</v>
      </c>
      <c r="F5992" s="51" t="s">
        <v>358</v>
      </c>
      <c r="G5992" s="51" t="s">
        <v>359</v>
      </c>
      <c r="H5992" s="51" t="s">
        <v>360</v>
      </c>
      <c r="I5992" s="51"/>
      <c r="J5992" s="51" t="s">
        <v>361</v>
      </c>
      <c r="K5992" s="51">
        <v>96.537000000000006</v>
      </c>
      <c r="L5992" s="51">
        <v>100</v>
      </c>
      <c r="M5992" s="51">
        <v>105.437</v>
      </c>
      <c r="N5992" s="51">
        <v>104.142</v>
      </c>
      <c r="O5992" s="51">
        <v>106.761</v>
      </c>
      <c r="P5992" s="51">
        <v>114.982</v>
      </c>
      <c r="Q5992" s="51">
        <v>126.247</v>
      </c>
      <c r="R5992" s="51">
        <v>126.324</v>
      </c>
      <c r="S5992" s="51">
        <v>127.532</v>
      </c>
      <c r="T5992" s="51">
        <v>136.36699999999999</v>
      </c>
      <c r="U5992" s="51">
        <v>2019</v>
      </c>
    </row>
    <row r="5993" spans="1:21" ht="15.5">
      <c r="A5993" s="51">
        <v>853</v>
      </c>
      <c r="B5993" s="51" t="s">
        <v>1510</v>
      </c>
      <c r="C5993" s="51" t="s">
        <v>362</v>
      </c>
      <c r="D5993" s="51" t="str">
        <f t="shared" si="93"/>
        <v>NGDPRPCPapua New Guinea</v>
      </c>
      <c r="E5993" s="51" t="s">
        <v>1511</v>
      </c>
      <c r="F5993" s="51" t="s">
        <v>363</v>
      </c>
      <c r="G5993" s="51" t="s">
        <v>364</v>
      </c>
      <c r="H5993" s="51" t="s">
        <v>342</v>
      </c>
      <c r="I5993" s="51" t="s">
        <v>333</v>
      </c>
      <c r="J5993" s="51" t="s">
        <v>365</v>
      </c>
      <c r="K5993" s="51">
        <v>6185.47</v>
      </c>
      <c r="L5993" s="51">
        <v>6285.02</v>
      </c>
      <c r="M5993" s="51">
        <v>6986.34</v>
      </c>
      <c r="N5993" s="51">
        <v>7291.51</v>
      </c>
      <c r="O5993" s="51">
        <v>7534.85</v>
      </c>
      <c r="P5993" s="51">
        <v>7641.81</v>
      </c>
      <c r="Q5993" s="51">
        <v>7464.79</v>
      </c>
      <c r="R5993" s="51">
        <v>7740.78</v>
      </c>
      <c r="S5993" s="51">
        <v>7288.53</v>
      </c>
      <c r="T5993" s="51">
        <v>7387.57</v>
      </c>
      <c r="U5993" s="51">
        <v>2019</v>
      </c>
    </row>
    <row r="5994" spans="1:21" ht="15.5">
      <c r="A5994" s="51">
        <v>853</v>
      </c>
      <c r="B5994" s="51" t="s">
        <v>1510</v>
      </c>
      <c r="C5994" s="51" t="s">
        <v>366</v>
      </c>
      <c r="D5994" s="51" t="str">
        <f t="shared" si="93"/>
        <v>NGDPRPPPPCPapua New Guinea</v>
      </c>
      <c r="E5994" s="51" t="s">
        <v>1511</v>
      </c>
      <c r="F5994" s="51" t="s">
        <v>363</v>
      </c>
      <c r="G5994" s="51" t="s">
        <v>367</v>
      </c>
      <c r="H5994" s="51" t="s">
        <v>368</v>
      </c>
      <c r="I5994" s="51" t="s">
        <v>333</v>
      </c>
      <c r="J5994" s="51" t="s">
        <v>365</v>
      </c>
      <c r="K5994" s="51">
        <v>3083.84</v>
      </c>
      <c r="L5994" s="51">
        <v>3133.47</v>
      </c>
      <c r="M5994" s="51">
        <v>3483.12</v>
      </c>
      <c r="N5994" s="51">
        <v>3635.27</v>
      </c>
      <c r="O5994" s="51">
        <v>3756.59</v>
      </c>
      <c r="P5994" s="51">
        <v>3809.91</v>
      </c>
      <c r="Q5994" s="51">
        <v>3721.66</v>
      </c>
      <c r="R5994" s="51">
        <v>3859.26</v>
      </c>
      <c r="S5994" s="51">
        <v>3633.78</v>
      </c>
      <c r="T5994" s="51">
        <v>3683.16</v>
      </c>
      <c r="U5994" s="51">
        <v>2019</v>
      </c>
    </row>
    <row r="5995" spans="1:21" ht="15.5">
      <c r="A5995" s="51">
        <v>853</v>
      </c>
      <c r="B5995" s="51" t="s">
        <v>1510</v>
      </c>
      <c r="C5995" s="51" t="s">
        <v>369</v>
      </c>
      <c r="D5995" s="51" t="str">
        <f t="shared" si="93"/>
        <v>NGDPPCPapua New Guinea</v>
      </c>
      <c r="E5995" s="51" t="s">
        <v>1511</v>
      </c>
      <c r="F5995" s="51" t="s">
        <v>370</v>
      </c>
      <c r="G5995" s="51" t="s">
        <v>371</v>
      </c>
      <c r="H5995" s="51" t="s">
        <v>342</v>
      </c>
      <c r="I5995" s="51" t="s">
        <v>333</v>
      </c>
      <c r="J5995" s="51" t="s">
        <v>372</v>
      </c>
      <c r="K5995" s="51">
        <v>5971.28</v>
      </c>
      <c r="L5995" s="51">
        <v>6285.02</v>
      </c>
      <c r="M5995" s="51">
        <v>7366.21</v>
      </c>
      <c r="N5995" s="51">
        <v>7593.53</v>
      </c>
      <c r="O5995" s="51">
        <v>8044.31</v>
      </c>
      <c r="P5995" s="51">
        <v>8786.67</v>
      </c>
      <c r="Q5995" s="51">
        <v>9424.07</v>
      </c>
      <c r="R5995" s="51">
        <v>9778.43</v>
      </c>
      <c r="S5995" s="51">
        <v>9295.23</v>
      </c>
      <c r="T5995" s="51">
        <v>10074.219999999999</v>
      </c>
      <c r="U5995" s="51">
        <v>2019</v>
      </c>
    </row>
    <row r="5996" spans="1:21" ht="15.5">
      <c r="A5996" s="51">
        <v>853</v>
      </c>
      <c r="B5996" s="51" t="s">
        <v>1510</v>
      </c>
      <c r="C5996" s="51" t="s">
        <v>373</v>
      </c>
      <c r="D5996" s="51" t="str">
        <f t="shared" si="93"/>
        <v>NGDPDPCPapua New Guinea</v>
      </c>
      <c r="E5996" s="51" t="s">
        <v>1511</v>
      </c>
      <c r="F5996" s="51" t="s">
        <v>370</v>
      </c>
      <c r="G5996" s="51" t="s">
        <v>374</v>
      </c>
      <c r="H5996" s="51" t="s">
        <v>352</v>
      </c>
      <c r="I5996" s="51" t="s">
        <v>333</v>
      </c>
      <c r="J5996" s="51" t="s">
        <v>372</v>
      </c>
      <c r="K5996" s="51">
        <v>2865.78</v>
      </c>
      <c r="L5996" s="51">
        <v>2800.17</v>
      </c>
      <c r="M5996" s="51">
        <v>2992.71</v>
      </c>
      <c r="N5996" s="51">
        <v>2742.92</v>
      </c>
      <c r="O5996" s="51">
        <v>2567.58</v>
      </c>
      <c r="P5996" s="51">
        <v>2755.49</v>
      </c>
      <c r="Q5996" s="51">
        <v>2861.45</v>
      </c>
      <c r="R5996" s="51">
        <v>2886.59</v>
      </c>
      <c r="S5996" s="51">
        <v>2684.77</v>
      </c>
      <c r="T5996" s="51">
        <v>2737.17</v>
      </c>
      <c r="U5996" s="51">
        <v>2019</v>
      </c>
    </row>
    <row r="5997" spans="1:21" ht="15.5">
      <c r="A5997" s="51">
        <v>853</v>
      </c>
      <c r="B5997" s="51" t="s">
        <v>1510</v>
      </c>
      <c r="C5997" s="51" t="s">
        <v>375</v>
      </c>
      <c r="D5997" s="51" t="str">
        <f t="shared" si="93"/>
        <v>PPPPCPapua New Guinea</v>
      </c>
      <c r="E5997" s="51" t="s">
        <v>1511</v>
      </c>
      <c r="F5997" s="51" t="s">
        <v>370</v>
      </c>
      <c r="G5997" s="51" t="s">
        <v>376</v>
      </c>
      <c r="H5997" s="51" t="s">
        <v>356</v>
      </c>
      <c r="I5997" s="51" t="s">
        <v>333</v>
      </c>
      <c r="J5997" s="51" t="s">
        <v>372</v>
      </c>
      <c r="K5997" s="51">
        <v>2863.11</v>
      </c>
      <c r="L5997" s="51">
        <v>2960.23</v>
      </c>
      <c r="M5997" s="51">
        <v>3351.45</v>
      </c>
      <c r="N5997" s="51">
        <v>3531.13</v>
      </c>
      <c r="O5997" s="51">
        <v>3687.26</v>
      </c>
      <c r="P5997" s="51">
        <v>3809.91</v>
      </c>
      <c r="Q5997" s="51">
        <v>3811.01</v>
      </c>
      <c r="R5997" s="51">
        <v>4022.47</v>
      </c>
      <c r="S5997" s="51">
        <v>3833.37</v>
      </c>
      <c r="T5997" s="51">
        <v>3956.26</v>
      </c>
      <c r="U5997" s="51">
        <v>2019</v>
      </c>
    </row>
    <row r="5998" spans="1:21" ht="15.5">
      <c r="A5998" s="51">
        <v>853</v>
      </c>
      <c r="B5998" s="51" t="s">
        <v>1510</v>
      </c>
      <c r="C5998" s="51" t="s">
        <v>377</v>
      </c>
      <c r="D5998" s="51" t="str">
        <f t="shared" si="93"/>
        <v>NGAP_NPGDPPapua New Guinea</v>
      </c>
      <c r="E5998" s="51" t="s">
        <v>1511</v>
      </c>
      <c r="F5998" s="51" t="s">
        <v>378</v>
      </c>
      <c r="G5998" s="51" t="s">
        <v>379</v>
      </c>
      <c r="H5998" s="51" t="s">
        <v>380</v>
      </c>
      <c r="I5998" s="51"/>
      <c r="J5998" s="51"/>
      <c r="K5998" s="51"/>
      <c r="L5998" s="51"/>
      <c r="M5998" s="51"/>
      <c r="N5998" s="51"/>
      <c r="O5998" s="51"/>
      <c r="P5998" s="51"/>
      <c r="Q5998" s="51"/>
      <c r="R5998" s="51"/>
      <c r="S5998" s="51"/>
      <c r="T5998" s="51"/>
      <c r="U5998" s="51"/>
    </row>
    <row r="5999" spans="1:21" ht="15.5">
      <c r="A5999" s="51">
        <v>853</v>
      </c>
      <c r="B5999" s="51" t="s">
        <v>1510</v>
      </c>
      <c r="C5999" s="51" t="s">
        <v>381</v>
      </c>
      <c r="D5999" s="51" t="str">
        <f t="shared" si="93"/>
        <v>PPPSHPapua New Guinea</v>
      </c>
      <c r="E5999" s="51" t="s">
        <v>1511</v>
      </c>
      <c r="F5999" s="51" t="s">
        <v>382</v>
      </c>
      <c r="G5999" s="51" t="s">
        <v>383</v>
      </c>
      <c r="H5999" s="51" t="s">
        <v>384</v>
      </c>
      <c r="I5999" s="51"/>
      <c r="J5999" s="51" t="s">
        <v>353</v>
      </c>
      <c r="K5999" s="51">
        <v>2.1000000000000001E-2</v>
      </c>
      <c r="L5999" s="51">
        <v>2.1000000000000001E-2</v>
      </c>
      <c r="M5999" s="51">
        <v>2.4E-2</v>
      </c>
      <c r="N5999" s="51">
        <v>2.5000000000000001E-2</v>
      </c>
      <c r="O5999" s="51">
        <v>2.5999999999999999E-2</v>
      </c>
      <c r="P5999" s="51">
        <v>2.5999999999999999E-2</v>
      </c>
      <c r="Q5999" s="51">
        <v>2.5000000000000001E-2</v>
      </c>
      <c r="R5999" s="51">
        <v>2.5999999999999999E-2</v>
      </c>
      <c r="S5999" s="51">
        <v>2.5999999999999999E-2</v>
      </c>
      <c r="T5999" s="51">
        <v>2.5000000000000001E-2</v>
      </c>
      <c r="U5999" s="51">
        <v>2019</v>
      </c>
    </row>
    <row r="6000" spans="1:21" ht="15.5">
      <c r="A6000" s="51">
        <v>853</v>
      </c>
      <c r="B6000" s="51" t="s">
        <v>1510</v>
      </c>
      <c r="C6000" s="51" t="s">
        <v>385</v>
      </c>
      <c r="D6000" s="51" t="str">
        <f t="shared" si="93"/>
        <v>PPPEXPapua New Guinea</v>
      </c>
      <c r="E6000" s="51" t="s">
        <v>1511</v>
      </c>
      <c r="F6000" s="51" t="s">
        <v>386</v>
      </c>
      <c r="G6000" s="51" t="s">
        <v>387</v>
      </c>
      <c r="H6000" s="51" t="s">
        <v>388</v>
      </c>
      <c r="I6000" s="51"/>
      <c r="J6000" s="51" t="s">
        <v>353</v>
      </c>
      <c r="K6000" s="51">
        <v>2.0859999999999999</v>
      </c>
      <c r="L6000" s="51">
        <v>2.1230000000000002</v>
      </c>
      <c r="M6000" s="51">
        <v>2.198</v>
      </c>
      <c r="N6000" s="51">
        <v>2.15</v>
      </c>
      <c r="O6000" s="51">
        <v>2.1819999999999999</v>
      </c>
      <c r="P6000" s="51">
        <v>2.306</v>
      </c>
      <c r="Q6000" s="51">
        <v>2.4729999999999999</v>
      </c>
      <c r="R6000" s="51">
        <v>2.431</v>
      </c>
      <c r="S6000" s="51">
        <v>2.4249999999999998</v>
      </c>
      <c r="T6000" s="51">
        <v>2.5459999999999998</v>
      </c>
      <c r="U6000" s="51">
        <v>2019</v>
      </c>
    </row>
    <row r="6001" spans="1:21" ht="15.5">
      <c r="A6001" s="51">
        <v>853</v>
      </c>
      <c r="B6001" s="51" t="s">
        <v>1510</v>
      </c>
      <c r="C6001" s="51" t="s">
        <v>389</v>
      </c>
      <c r="D6001" s="51" t="str">
        <f t="shared" si="93"/>
        <v>NID_NGDPPapua New Guinea</v>
      </c>
      <c r="E6001" s="51" t="s">
        <v>1511</v>
      </c>
      <c r="F6001" s="51" t="s">
        <v>390</v>
      </c>
      <c r="G6001" s="51" t="s">
        <v>391</v>
      </c>
      <c r="H6001" s="51" t="s">
        <v>392</v>
      </c>
      <c r="I6001" s="51"/>
      <c r="J6001" s="51"/>
      <c r="K6001" s="51"/>
      <c r="L6001" s="51"/>
      <c r="M6001" s="51"/>
      <c r="N6001" s="51"/>
      <c r="O6001" s="51"/>
      <c r="P6001" s="51"/>
      <c r="Q6001" s="51"/>
      <c r="R6001" s="51"/>
      <c r="S6001" s="51"/>
      <c r="T6001" s="51"/>
      <c r="U6001" s="51"/>
    </row>
    <row r="6002" spans="1:21" ht="15.5">
      <c r="A6002" s="51">
        <v>853</v>
      </c>
      <c r="B6002" s="51" t="s">
        <v>1510</v>
      </c>
      <c r="C6002" s="51" t="s">
        <v>393</v>
      </c>
      <c r="D6002" s="51" t="str">
        <f t="shared" si="93"/>
        <v>NGSD_NGDPPapua New Guinea</v>
      </c>
      <c r="E6002" s="51" t="s">
        <v>1511</v>
      </c>
      <c r="F6002" s="51" t="s">
        <v>394</v>
      </c>
      <c r="G6002" s="51" t="s">
        <v>395</v>
      </c>
      <c r="H6002" s="51" t="s">
        <v>392</v>
      </c>
      <c r="I6002" s="51"/>
      <c r="J6002" s="51"/>
      <c r="K6002" s="51"/>
      <c r="L6002" s="51"/>
      <c r="M6002" s="51"/>
      <c r="N6002" s="51"/>
      <c r="O6002" s="51"/>
      <c r="P6002" s="51"/>
      <c r="Q6002" s="51"/>
      <c r="R6002" s="51"/>
      <c r="S6002" s="51"/>
      <c r="T6002" s="51"/>
      <c r="U6002" s="51"/>
    </row>
    <row r="6003" spans="1:21" ht="15.5">
      <c r="A6003" s="51">
        <v>853</v>
      </c>
      <c r="B6003" s="51" t="s">
        <v>1510</v>
      </c>
      <c r="C6003" s="51" t="s">
        <v>396</v>
      </c>
      <c r="D6003" s="51" t="str">
        <f t="shared" si="93"/>
        <v>PCPIPapua New Guinea</v>
      </c>
      <c r="E6003" s="51" t="s">
        <v>1511</v>
      </c>
      <c r="F6003" s="51" t="s">
        <v>397</v>
      </c>
      <c r="G6003" s="51" t="s">
        <v>398</v>
      </c>
      <c r="H6003" s="51" t="s">
        <v>360</v>
      </c>
      <c r="I6003" s="51"/>
      <c r="J6003" s="51" t="s">
        <v>1513</v>
      </c>
      <c r="K6003" s="51">
        <v>506.16699999999997</v>
      </c>
      <c r="L6003" s="51">
        <v>531.274</v>
      </c>
      <c r="M6003" s="51">
        <v>559.01800000000003</v>
      </c>
      <c r="N6003" s="51">
        <v>592.53700000000003</v>
      </c>
      <c r="O6003" s="51">
        <v>632.08100000000002</v>
      </c>
      <c r="P6003" s="51">
        <v>666.44200000000001</v>
      </c>
      <c r="Q6003" s="51">
        <v>697.59400000000005</v>
      </c>
      <c r="R6003" s="51">
        <v>723.27800000000002</v>
      </c>
      <c r="S6003" s="51">
        <v>759.38499999999999</v>
      </c>
      <c r="T6003" s="51">
        <v>784.15700000000004</v>
      </c>
      <c r="U6003" s="51">
        <v>2019</v>
      </c>
    </row>
    <row r="6004" spans="1:21" ht="15.5">
      <c r="A6004" s="51">
        <v>853</v>
      </c>
      <c r="B6004" s="51" t="s">
        <v>1510</v>
      </c>
      <c r="C6004" s="51" t="s">
        <v>400</v>
      </c>
      <c r="D6004" s="51" t="str">
        <f t="shared" si="93"/>
        <v>PCPIPCHPapua New Guinea</v>
      </c>
      <c r="E6004" s="51" t="s">
        <v>1511</v>
      </c>
      <c r="F6004" s="51" t="s">
        <v>397</v>
      </c>
      <c r="G6004" s="51" t="s">
        <v>401</v>
      </c>
      <c r="H6004" s="51" t="s">
        <v>347</v>
      </c>
      <c r="I6004" s="51"/>
      <c r="J6004" s="51" t="s">
        <v>402</v>
      </c>
      <c r="K6004" s="51">
        <v>4.5369999999999999</v>
      </c>
      <c r="L6004" s="51">
        <v>4.96</v>
      </c>
      <c r="M6004" s="51">
        <v>5.2220000000000004</v>
      </c>
      <c r="N6004" s="51">
        <v>5.9960000000000004</v>
      </c>
      <c r="O6004" s="51">
        <v>6.6740000000000004</v>
      </c>
      <c r="P6004" s="51">
        <v>5.4359999999999999</v>
      </c>
      <c r="Q6004" s="51">
        <v>4.6740000000000004</v>
      </c>
      <c r="R6004" s="51">
        <v>3.6819999999999999</v>
      </c>
      <c r="S6004" s="51">
        <v>4.992</v>
      </c>
      <c r="T6004" s="51">
        <v>3.262</v>
      </c>
      <c r="U6004" s="51">
        <v>2019</v>
      </c>
    </row>
    <row r="6005" spans="1:21" ht="15.5">
      <c r="A6005" s="51">
        <v>853</v>
      </c>
      <c r="B6005" s="51" t="s">
        <v>1510</v>
      </c>
      <c r="C6005" s="51" t="s">
        <v>403</v>
      </c>
      <c r="D6005" s="51" t="str">
        <f t="shared" si="93"/>
        <v>PCPIEPapua New Guinea</v>
      </c>
      <c r="E6005" s="51" t="s">
        <v>1511</v>
      </c>
      <c r="F6005" s="51" t="s">
        <v>404</v>
      </c>
      <c r="G6005" s="51" t="s">
        <v>405</v>
      </c>
      <c r="H6005" s="51" t="s">
        <v>360</v>
      </c>
      <c r="I6005" s="51"/>
      <c r="J6005" s="51" t="s">
        <v>1513</v>
      </c>
      <c r="K6005" s="51">
        <v>520.72900000000004</v>
      </c>
      <c r="L6005" s="51">
        <v>535.79399999999998</v>
      </c>
      <c r="M6005" s="51">
        <v>571.44600000000003</v>
      </c>
      <c r="N6005" s="51">
        <v>607.601</v>
      </c>
      <c r="O6005" s="51">
        <v>647.77300000000002</v>
      </c>
      <c r="P6005" s="51">
        <v>678.21900000000005</v>
      </c>
      <c r="Q6005" s="51">
        <v>710.774</v>
      </c>
      <c r="R6005" s="51">
        <v>730.21299999999997</v>
      </c>
      <c r="S6005" s="51">
        <v>767.84500000000003</v>
      </c>
      <c r="T6005" s="51">
        <v>796.89499999999998</v>
      </c>
      <c r="U6005" s="51">
        <v>2019</v>
      </c>
    </row>
    <row r="6006" spans="1:21" ht="15.5">
      <c r="A6006" s="51">
        <v>853</v>
      </c>
      <c r="B6006" s="51" t="s">
        <v>1510</v>
      </c>
      <c r="C6006" s="51" t="s">
        <v>406</v>
      </c>
      <c r="D6006" s="51" t="str">
        <f t="shared" si="93"/>
        <v>PCPIEPCHPapua New Guinea</v>
      </c>
      <c r="E6006" s="51" t="s">
        <v>1511</v>
      </c>
      <c r="F6006" s="51" t="s">
        <v>404</v>
      </c>
      <c r="G6006" s="51" t="s">
        <v>407</v>
      </c>
      <c r="H6006" s="51" t="s">
        <v>347</v>
      </c>
      <c r="I6006" s="51"/>
      <c r="J6006" s="51" t="s">
        <v>408</v>
      </c>
      <c r="K6006" s="51">
        <v>5.8159999999999998</v>
      </c>
      <c r="L6006" s="51">
        <v>2.8929999999999998</v>
      </c>
      <c r="M6006" s="51">
        <v>6.6539999999999999</v>
      </c>
      <c r="N6006" s="51">
        <v>6.327</v>
      </c>
      <c r="O6006" s="51">
        <v>6.6120000000000001</v>
      </c>
      <c r="P6006" s="51">
        <v>4.7</v>
      </c>
      <c r="Q6006" s="51">
        <v>4.8</v>
      </c>
      <c r="R6006" s="51">
        <v>2.7349999999999999</v>
      </c>
      <c r="S6006" s="51">
        <v>5.1539999999999999</v>
      </c>
      <c r="T6006" s="51">
        <v>3.7829999999999999</v>
      </c>
      <c r="U6006" s="51">
        <v>2019</v>
      </c>
    </row>
    <row r="6007" spans="1:21" ht="15.5">
      <c r="A6007" s="51">
        <v>853</v>
      </c>
      <c r="B6007" s="51" t="s">
        <v>1510</v>
      </c>
      <c r="C6007" s="51" t="s">
        <v>409</v>
      </c>
      <c r="D6007" s="51" t="str">
        <f t="shared" si="93"/>
        <v>FLIBOR6Papua New Guinea</v>
      </c>
      <c r="E6007" s="51" t="s">
        <v>1511</v>
      </c>
      <c r="F6007" s="51" t="s">
        <v>410</v>
      </c>
      <c r="G6007" s="51"/>
      <c r="H6007" s="51" t="s">
        <v>384</v>
      </c>
      <c r="I6007" s="51"/>
      <c r="J6007" s="51"/>
      <c r="K6007" s="51"/>
      <c r="L6007" s="51"/>
      <c r="M6007" s="51"/>
      <c r="N6007" s="51"/>
      <c r="O6007" s="51"/>
      <c r="P6007" s="51"/>
      <c r="Q6007" s="51"/>
      <c r="R6007" s="51"/>
      <c r="S6007" s="51"/>
      <c r="T6007" s="51"/>
      <c r="U6007" s="51"/>
    </row>
    <row r="6008" spans="1:21" ht="15.5">
      <c r="A6008" s="51">
        <v>853</v>
      </c>
      <c r="B6008" s="51" t="s">
        <v>1510</v>
      </c>
      <c r="C6008" s="51" t="s">
        <v>411</v>
      </c>
      <c r="D6008" s="51" t="str">
        <f t="shared" si="93"/>
        <v>TM_RPCHPapua New Guinea</v>
      </c>
      <c r="E6008" s="51" t="s">
        <v>1511</v>
      </c>
      <c r="F6008" s="51" t="s">
        <v>412</v>
      </c>
      <c r="G6008" s="51" t="s">
        <v>413</v>
      </c>
      <c r="H6008" s="51" t="s">
        <v>347</v>
      </c>
      <c r="I6008" s="51"/>
      <c r="J6008" s="51" t="s">
        <v>1514</v>
      </c>
      <c r="K6008" s="51">
        <v>21.440999999999999</v>
      </c>
      <c r="L6008" s="51">
        <v>-9.4109999999999996</v>
      </c>
      <c r="M6008" s="51">
        <v>-47.826000000000001</v>
      </c>
      <c r="N6008" s="51">
        <v>-23.88</v>
      </c>
      <c r="O6008" s="51">
        <v>-9.3829999999999991</v>
      </c>
      <c r="P6008" s="51">
        <v>20.87</v>
      </c>
      <c r="Q6008" s="51">
        <v>-7.5960000000000001</v>
      </c>
      <c r="R6008" s="51">
        <v>35.927999999999997</v>
      </c>
      <c r="S6008" s="51">
        <v>18.562000000000001</v>
      </c>
      <c r="T6008" s="51">
        <v>-6.2050000000000001</v>
      </c>
      <c r="U6008" s="51">
        <v>2019</v>
      </c>
    </row>
    <row r="6009" spans="1:21" ht="15.5">
      <c r="A6009" s="51">
        <v>853</v>
      </c>
      <c r="B6009" s="51" t="s">
        <v>1510</v>
      </c>
      <c r="C6009" s="51" t="s">
        <v>415</v>
      </c>
      <c r="D6009" s="51" t="str">
        <f t="shared" si="93"/>
        <v>TMG_RPCHPapua New Guinea</v>
      </c>
      <c r="E6009" s="51" t="s">
        <v>1511</v>
      </c>
      <c r="F6009" s="51" t="s">
        <v>416</v>
      </c>
      <c r="G6009" s="51" t="s">
        <v>417</v>
      </c>
      <c r="H6009" s="51" t="s">
        <v>347</v>
      </c>
      <c r="I6009" s="51"/>
      <c r="J6009" s="51" t="s">
        <v>1514</v>
      </c>
      <c r="K6009" s="51">
        <v>21.138000000000002</v>
      </c>
      <c r="L6009" s="51">
        <v>-14.428000000000001</v>
      </c>
      <c r="M6009" s="51">
        <v>-41.216000000000001</v>
      </c>
      <c r="N6009" s="51">
        <v>-18.623000000000001</v>
      </c>
      <c r="O6009" s="51">
        <v>-9.4079999999999995</v>
      </c>
      <c r="P6009" s="51">
        <v>22.344999999999999</v>
      </c>
      <c r="Q6009" s="51">
        <v>-11.978999999999999</v>
      </c>
      <c r="R6009" s="51">
        <v>51.146000000000001</v>
      </c>
      <c r="S6009" s="51">
        <v>15.904999999999999</v>
      </c>
      <c r="T6009" s="51">
        <v>-7.6769999999999996</v>
      </c>
      <c r="U6009" s="51">
        <v>2019</v>
      </c>
    </row>
    <row r="6010" spans="1:21" ht="15.5">
      <c r="A6010" s="51">
        <v>853</v>
      </c>
      <c r="B6010" s="51" t="s">
        <v>1510</v>
      </c>
      <c r="C6010" s="51" t="s">
        <v>418</v>
      </c>
      <c r="D6010" s="51" t="str">
        <f t="shared" si="93"/>
        <v>TX_RPCHPapua New Guinea</v>
      </c>
      <c r="E6010" s="51" t="s">
        <v>1511</v>
      </c>
      <c r="F6010" s="51" t="s">
        <v>419</v>
      </c>
      <c r="G6010" s="51" t="s">
        <v>420</v>
      </c>
      <c r="H6010" s="51" t="s">
        <v>347</v>
      </c>
      <c r="I6010" s="51"/>
      <c r="J6010" s="51" t="s">
        <v>1514</v>
      </c>
      <c r="K6010" s="51">
        <v>-1.7150000000000001</v>
      </c>
      <c r="L6010" s="51">
        <v>2.194</v>
      </c>
      <c r="M6010" s="51">
        <v>98.843999999999994</v>
      </c>
      <c r="N6010" s="51">
        <v>45.776000000000003</v>
      </c>
      <c r="O6010" s="51">
        <v>10.973000000000001</v>
      </c>
      <c r="P6010" s="51">
        <v>8.3309999999999995</v>
      </c>
      <c r="Q6010" s="51">
        <v>-14.943</v>
      </c>
      <c r="R6010" s="51">
        <v>10.167</v>
      </c>
      <c r="S6010" s="51">
        <v>-8.2620000000000005</v>
      </c>
      <c r="T6010" s="51">
        <v>6.25</v>
      </c>
      <c r="U6010" s="51">
        <v>2019</v>
      </c>
    </row>
    <row r="6011" spans="1:21" ht="15.5">
      <c r="A6011" s="51">
        <v>853</v>
      </c>
      <c r="B6011" s="51" t="s">
        <v>1510</v>
      </c>
      <c r="C6011" s="51" t="s">
        <v>421</v>
      </c>
      <c r="D6011" s="51" t="str">
        <f t="shared" si="93"/>
        <v>TXG_RPCHPapua New Guinea</v>
      </c>
      <c r="E6011" s="51" t="s">
        <v>1511</v>
      </c>
      <c r="F6011" s="51" t="s">
        <v>422</v>
      </c>
      <c r="G6011" s="51" t="s">
        <v>423</v>
      </c>
      <c r="H6011" s="51" t="s">
        <v>347</v>
      </c>
      <c r="I6011" s="51"/>
      <c r="J6011" s="51" t="s">
        <v>1514</v>
      </c>
      <c r="K6011" s="51">
        <v>-3.1339999999999999</v>
      </c>
      <c r="L6011" s="51">
        <v>2.64</v>
      </c>
      <c r="M6011" s="51">
        <v>108.55</v>
      </c>
      <c r="N6011" s="51">
        <v>47.194000000000003</v>
      </c>
      <c r="O6011" s="51">
        <v>10.957000000000001</v>
      </c>
      <c r="P6011" s="51">
        <v>7.7640000000000002</v>
      </c>
      <c r="Q6011" s="51">
        <v>-16.193000000000001</v>
      </c>
      <c r="R6011" s="51">
        <v>10.843999999999999</v>
      </c>
      <c r="S6011" s="51">
        <v>-8.5009999999999994</v>
      </c>
      <c r="T6011" s="51">
        <v>6.8369999999999997</v>
      </c>
      <c r="U6011" s="51">
        <v>2019</v>
      </c>
    </row>
    <row r="6012" spans="1:21" ht="15.5">
      <c r="A6012" s="51">
        <v>853</v>
      </c>
      <c r="B6012" s="51" t="s">
        <v>1510</v>
      </c>
      <c r="C6012" s="51" t="s">
        <v>424</v>
      </c>
      <c r="D6012" s="51" t="str">
        <f t="shared" si="93"/>
        <v>LURPapua New Guinea</v>
      </c>
      <c r="E6012" s="51" t="s">
        <v>1511</v>
      </c>
      <c r="F6012" s="51" t="s">
        <v>425</v>
      </c>
      <c r="G6012" s="51" t="s">
        <v>426</v>
      </c>
      <c r="H6012" s="51" t="s">
        <v>427</v>
      </c>
      <c r="I6012" s="51"/>
      <c r="J6012" s="51"/>
      <c r="K6012" s="51"/>
      <c r="L6012" s="51"/>
      <c r="M6012" s="51"/>
      <c r="N6012" s="51"/>
      <c r="O6012" s="51"/>
      <c r="P6012" s="51"/>
      <c r="Q6012" s="51"/>
      <c r="R6012" s="51"/>
      <c r="S6012" s="51"/>
      <c r="T6012" s="51"/>
      <c r="U6012" s="51"/>
    </row>
    <row r="6013" spans="1:21" ht="15.5">
      <c r="A6013" s="51">
        <v>853</v>
      </c>
      <c r="B6013" s="51" t="s">
        <v>1510</v>
      </c>
      <c r="C6013" s="51" t="s">
        <v>428</v>
      </c>
      <c r="D6013" s="51" t="str">
        <f t="shared" si="93"/>
        <v>LEPapua New Guinea</v>
      </c>
      <c r="E6013" s="51" t="s">
        <v>1511</v>
      </c>
      <c r="F6013" s="51" t="s">
        <v>429</v>
      </c>
      <c r="G6013" s="51" t="s">
        <v>430</v>
      </c>
      <c r="H6013" s="51" t="s">
        <v>431</v>
      </c>
      <c r="I6013" s="51" t="s">
        <v>432</v>
      </c>
      <c r="J6013" s="51"/>
      <c r="K6013" s="51"/>
      <c r="L6013" s="51"/>
      <c r="M6013" s="51"/>
      <c r="N6013" s="51"/>
      <c r="O6013" s="51"/>
      <c r="P6013" s="51"/>
      <c r="Q6013" s="51"/>
      <c r="R6013" s="51"/>
      <c r="S6013" s="51"/>
      <c r="T6013" s="51"/>
      <c r="U6013" s="51"/>
    </row>
    <row r="6014" spans="1:21" ht="15.5">
      <c r="A6014" s="51">
        <v>853</v>
      </c>
      <c r="B6014" s="51" t="s">
        <v>1510</v>
      </c>
      <c r="C6014" s="51" t="s">
        <v>433</v>
      </c>
      <c r="D6014" s="51" t="str">
        <f t="shared" si="93"/>
        <v>LPPapua New Guinea</v>
      </c>
      <c r="E6014" s="51" t="s">
        <v>1511</v>
      </c>
      <c r="F6014" s="51" t="s">
        <v>434</v>
      </c>
      <c r="G6014" s="51" t="s">
        <v>435</v>
      </c>
      <c r="H6014" s="51" t="s">
        <v>431</v>
      </c>
      <c r="I6014" s="51" t="s">
        <v>432</v>
      </c>
      <c r="J6014" s="51" t="s">
        <v>1515</v>
      </c>
      <c r="K6014" s="51">
        <v>7.431</v>
      </c>
      <c r="L6014" s="51">
        <v>7.593</v>
      </c>
      <c r="M6014" s="51">
        <v>7.7560000000000002</v>
      </c>
      <c r="N6014" s="51">
        <v>7.92</v>
      </c>
      <c r="O6014" s="51">
        <v>8.0850000000000009</v>
      </c>
      <c r="P6014" s="51">
        <v>8.2539999999999996</v>
      </c>
      <c r="Q6014" s="51">
        <v>8.4260000000000002</v>
      </c>
      <c r="R6014" s="51">
        <v>8.6010000000000009</v>
      </c>
      <c r="S6014" s="51">
        <v>8.7810000000000006</v>
      </c>
      <c r="T6014" s="51">
        <v>8.9640000000000004</v>
      </c>
      <c r="U6014" s="51">
        <v>2019</v>
      </c>
    </row>
    <row r="6015" spans="1:21" ht="15.5">
      <c r="A6015" s="51">
        <v>853</v>
      </c>
      <c r="B6015" s="51" t="s">
        <v>1510</v>
      </c>
      <c r="C6015" s="51" t="s">
        <v>437</v>
      </c>
      <c r="D6015" s="51" t="str">
        <f t="shared" si="93"/>
        <v>GGRPapua New Guinea</v>
      </c>
      <c r="E6015" s="51" t="s">
        <v>1511</v>
      </c>
      <c r="F6015" s="51" t="s">
        <v>438</v>
      </c>
      <c r="G6015" s="51" t="s">
        <v>439</v>
      </c>
      <c r="H6015" s="51" t="s">
        <v>342</v>
      </c>
      <c r="I6015" s="51" t="s">
        <v>343</v>
      </c>
      <c r="J6015" s="51" t="s">
        <v>1516</v>
      </c>
      <c r="K6015" s="51">
        <v>9.4190000000000005</v>
      </c>
      <c r="L6015" s="51">
        <v>9.8970000000000002</v>
      </c>
      <c r="M6015" s="51">
        <v>11.875</v>
      </c>
      <c r="N6015" s="51">
        <v>11.003</v>
      </c>
      <c r="O6015" s="51">
        <v>10.486000000000001</v>
      </c>
      <c r="P6015" s="51">
        <v>11.525</v>
      </c>
      <c r="Q6015" s="51">
        <v>14.086</v>
      </c>
      <c r="R6015" s="51">
        <v>13.680999999999999</v>
      </c>
      <c r="S6015" s="51">
        <v>11.359</v>
      </c>
      <c r="T6015" s="51">
        <v>12.994999999999999</v>
      </c>
      <c r="U6015" s="51">
        <v>2019</v>
      </c>
    </row>
    <row r="6016" spans="1:21" ht="15.5">
      <c r="A6016" s="51">
        <v>853</v>
      </c>
      <c r="B6016" s="51" t="s">
        <v>1510</v>
      </c>
      <c r="C6016" s="51" t="s">
        <v>441</v>
      </c>
      <c r="D6016" s="51" t="str">
        <f t="shared" si="93"/>
        <v>GGR_NGDPPapua New Guinea</v>
      </c>
      <c r="E6016" s="51" t="s">
        <v>1511</v>
      </c>
      <c r="F6016" s="51" t="s">
        <v>438</v>
      </c>
      <c r="G6016" s="51" t="s">
        <v>439</v>
      </c>
      <c r="H6016" s="51" t="s">
        <v>392</v>
      </c>
      <c r="I6016" s="51"/>
      <c r="J6016" s="51" t="s">
        <v>442</v>
      </c>
      <c r="K6016" s="51">
        <v>21.227</v>
      </c>
      <c r="L6016" s="51">
        <v>20.74</v>
      </c>
      <c r="M6016" s="51">
        <v>20.785</v>
      </c>
      <c r="N6016" s="51">
        <v>18.295999999999999</v>
      </c>
      <c r="O6016" s="51">
        <v>16.122</v>
      </c>
      <c r="P6016" s="51">
        <v>15.891999999999999</v>
      </c>
      <c r="Q6016" s="51">
        <v>17.739000000000001</v>
      </c>
      <c r="R6016" s="51">
        <v>16.265000000000001</v>
      </c>
      <c r="S6016" s="51">
        <v>13.917</v>
      </c>
      <c r="T6016" s="51">
        <v>14.39</v>
      </c>
      <c r="U6016" s="51">
        <v>2019</v>
      </c>
    </row>
    <row r="6017" spans="1:21" ht="15.5">
      <c r="A6017" s="51">
        <v>853</v>
      </c>
      <c r="B6017" s="51" t="s">
        <v>1510</v>
      </c>
      <c r="C6017" s="51" t="s">
        <v>443</v>
      </c>
      <c r="D6017" s="51" t="str">
        <f t="shared" si="93"/>
        <v>GGXPapua New Guinea</v>
      </c>
      <c r="E6017" s="51" t="s">
        <v>1511</v>
      </c>
      <c r="F6017" s="51" t="s">
        <v>444</v>
      </c>
      <c r="G6017" s="51" t="s">
        <v>445</v>
      </c>
      <c r="H6017" s="51" t="s">
        <v>342</v>
      </c>
      <c r="I6017" s="51" t="s">
        <v>343</v>
      </c>
      <c r="J6017" s="51" t="s">
        <v>1516</v>
      </c>
      <c r="K6017" s="51">
        <v>9.9469999999999992</v>
      </c>
      <c r="L6017" s="51">
        <v>13.176</v>
      </c>
      <c r="M6017" s="51">
        <v>15.454000000000001</v>
      </c>
      <c r="N6017" s="51">
        <v>13.739000000000001</v>
      </c>
      <c r="O6017" s="51">
        <v>13.571999999999999</v>
      </c>
      <c r="P6017" s="51">
        <v>13.32</v>
      </c>
      <c r="Q6017" s="51">
        <v>16.134</v>
      </c>
      <c r="R6017" s="51">
        <v>17.396000000000001</v>
      </c>
      <c r="S6017" s="51">
        <v>16.437000000000001</v>
      </c>
      <c r="T6017" s="51">
        <v>17.808</v>
      </c>
      <c r="U6017" s="51">
        <v>2019</v>
      </c>
    </row>
    <row r="6018" spans="1:21" ht="15.5">
      <c r="A6018" s="51">
        <v>853</v>
      </c>
      <c r="B6018" s="51" t="s">
        <v>1510</v>
      </c>
      <c r="C6018" s="51" t="s">
        <v>446</v>
      </c>
      <c r="D6018" s="51" t="str">
        <f t="shared" si="93"/>
        <v>GGX_NGDPPapua New Guinea</v>
      </c>
      <c r="E6018" s="51" t="s">
        <v>1511</v>
      </c>
      <c r="F6018" s="51" t="s">
        <v>444</v>
      </c>
      <c r="G6018" s="51" t="s">
        <v>445</v>
      </c>
      <c r="H6018" s="51" t="s">
        <v>392</v>
      </c>
      <c r="I6018" s="51"/>
      <c r="J6018" s="51" t="s">
        <v>447</v>
      </c>
      <c r="K6018" s="51">
        <v>22.417000000000002</v>
      </c>
      <c r="L6018" s="51">
        <v>27.61</v>
      </c>
      <c r="M6018" s="51">
        <v>27.05</v>
      </c>
      <c r="N6018" s="51">
        <v>22.846</v>
      </c>
      <c r="O6018" s="51">
        <v>20.867999999999999</v>
      </c>
      <c r="P6018" s="51">
        <v>18.367000000000001</v>
      </c>
      <c r="Q6018" s="51">
        <v>20.318999999999999</v>
      </c>
      <c r="R6018" s="51">
        <v>20.683</v>
      </c>
      <c r="S6018" s="51">
        <v>20.138999999999999</v>
      </c>
      <c r="T6018" s="51">
        <v>19.719000000000001</v>
      </c>
      <c r="U6018" s="51">
        <v>2019</v>
      </c>
    </row>
    <row r="6019" spans="1:21" ht="15.5">
      <c r="A6019" s="51">
        <v>853</v>
      </c>
      <c r="B6019" s="51" t="s">
        <v>1510</v>
      </c>
      <c r="C6019" s="51" t="s">
        <v>448</v>
      </c>
      <c r="D6019" s="51" t="str">
        <f t="shared" ref="D6019:D6082" si="94">C6019&amp;E6019</f>
        <v>GGXCNLPapua New Guinea</v>
      </c>
      <c r="E6019" s="51" t="s">
        <v>1511</v>
      </c>
      <c r="F6019" s="51" t="s">
        <v>449</v>
      </c>
      <c r="G6019" s="51" t="s">
        <v>450</v>
      </c>
      <c r="H6019" s="51" t="s">
        <v>342</v>
      </c>
      <c r="I6019" s="51" t="s">
        <v>343</v>
      </c>
      <c r="J6019" s="51" t="s">
        <v>1516</v>
      </c>
      <c r="K6019" s="51">
        <v>-0.52800000000000002</v>
      </c>
      <c r="L6019" s="51">
        <v>-3.278</v>
      </c>
      <c r="M6019" s="51">
        <v>-3.5790000000000002</v>
      </c>
      <c r="N6019" s="51">
        <v>-2.7360000000000002</v>
      </c>
      <c r="O6019" s="51">
        <v>-3.0870000000000002</v>
      </c>
      <c r="P6019" s="51">
        <v>-1.7949999999999999</v>
      </c>
      <c r="Q6019" s="51">
        <v>-2.048</v>
      </c>
      <c r="R6019" s="51">
        <v>-3.7149999999999999</v>
      </c>
      <c r="S6019" s="51">
        <v>-5.0780000000000003</v>
      </c>
      <c r="T6019" s="51">
        <v>-4.8129999999999997</v>
      </c>
      <c r="U6019" s="51">
        <v>2019</v>
      </c>
    </row>
    <row r="6020" spans="1:21" ht="15.5">
      <c r="A6020" s="51">
        <v>853</v>
      </c>
      <c r="B6020" s="51" t="s">
        <v>1510</v>
      </c>
      <c r="C6020" s="51" t="s">
        <v>451</v>
      </c>
      <c r="D6020" s="51" t="str">
        <f t="shared" si="94"/>
        <v>GGXCNL_NGDPPapua New Guinea</v>
      </c>
      <c r="E6020" s="51" t="s">
        <v>1511</v>
      </c>
      <c r="F6020" s="51" t="s">
        <v>449</v>
      </c>
      <c r="G6020" s="51" t="s">
        <v>450</v>
      </c>
      <c r="H6020" s="51" t="s">
        <v>392</v>
      </c>
      <c r="I6020" s="51"/>
      <c r="J6020" s="51" t="s">
        <v>452</v>
      </c>
      <c r="K6020" s="51">
        <v>-1.19</v>
      </c>
      <c r="L6020" s="51">
        <v>-6.87</v>
      </c>
      <c r="M6020" s="51">
        <v>-6.2649999999999997</v>
      </c>
      <c r="N6020" s="51">
        <v>-4.55</v>
      </c>
      <c r="O6020" s="51">
        <v>-4.7460000000000004</v>
      </c>
      <c r="P6020" s="51">
        <v>-2.4750000000000001</v>
      </c>
      <c r="Q6020" s="51">
        <v>-2.58</v>
      </c>
      <c r="R6020" s="51">
        <v>-4.4169999999999998</v>
      </c>
      <c r="S6020" s="51">
        <v>-6.2220000000000004</v>
      </c>
      <c r="T6020" s="51">
        <v>-5.33</v>
      </c>
      <c r="U6020" s="51">
        <v>2019</v>
      </c>
    </row>
    <row r="6021" spans="1:21" ht="15.5">
      <c r="A6021" s="51">
        <v>853</v>
      </c>
      <c r="B6021" s="51" t="s">
        <v>1510</v>
      </c>
      <c r="C6021" s="51" t="s">
        <v>453</v>
      </c>
      <c r="D6021" s="51" t="str">
        <f t="shared" si="94"/>
        <v>GGSBPapua New Guinea</v>
      </c>
      <c r="E6021" s="51" t="s">
        <v>1511</v>
      </c>
      <c r="F6021" s="51" t="s">
        <v>454</v>
      </c>
      <c r="G6021" s="51" t="s">
        <v>455</v>
      </c>
      <c r="H6021" s="51" t="s">
        <v>342</v>
      </c>
      <c r="I6021" s="51" t="s">
        <v>343</v>
      </c>
      <c r="J6021" s="51"/>
      <c r="K6021" s="51"/>
      <c r="L6021" s="51"/>
      <c r="M6021" s="51"/>
      <c r="N6021" s="51"/>
      <c r="O6021" s="51"/>
      <c r="P6021" s="51"/>
      <c r="Q6021" s="51"/>
      <c r="R6021" s="51"/>
      <c r="S6021" s="51"/>
      <c r="T6021" s="51"/>
      <c r="U6021" s="51"/>
    </row>
    <row r="6022" spans="1:21" ht="15.5">
      <c r="A6022" s="51">
        <v>853</v>
      </c>
      <c r="B6022" s="51" t="s">
        <v>1510</v>
      </c>
      <c r="C6022" s="51" t="s">
        <v>456</v>
      </c>
      <c r="D6022" s="51" t="str">
        <f t="shared" si="94"/>
        <v>GGSB_NPGDPPapua New Guinea</v>
      </c>
      <c r="E6022" s="51" t="s">
        <v>1511</v>
      </c>
      <c r="F6022" s="51" t="s">
        <v>454</v>
      </c>
      <c r="G6022" s="51" t="s">
        <v>455</v>
      </c>
      <c r="H6022" s="51" t="s">
        <v>380</v>
      </c>
      <c r="I6022" s="51"/>
      <c r="J6022" s="51"/>
      <c r="K6022" s="51"/>
      <c r="L6022" s="51"/>
      <c r="M6022" s="51"/>
      <c r="N6022" s="51"/>
      <c r="O6022" s="51"/>
      <c r="P6022" s="51"/>
      <c r="Q6022" s="51"/>
      <c r="R6022" s="51"/>
      <c r="S6022" s="51"/>
      <c r="T6022" s="51"/>
      <c r="U6022" s="51"/>
    </row>
    <row r="6023" spans="1:21" ht="15.5">
      <c r="A6023" s="51">
        <v>853</v>
      </c>
      <c r="B6023" s="51" t="s">
        <v>1510</v>
      </c>
      <c r="C6023" s="51" t="s">
        <v>457</v>
      </c>
      <c r="D6023" s="51" t="str">
        <f t="shared" si="94"/>
        <v>GGXONLBPapua New Guinea</v>
      </c>
      <c r="E6023" s="51" t="s">
        <v>1511</v>
      </c>
      <c r="F6023" s="51" t="s">
        <v>458</v>
      </c>
      <c r="G6023" s="51" t="s">
        <v>459</v>
      </c>
      <c r="H6023" s="51" t="s">
        <v>342</v>
      </c>
      <c r="I6023" s="51" t="s">
        <v>343</v>
      </c>
      <c r="J6023" s="51" t="s">
        <v>1516</v>
      </c>
      <c r="K6023" s="51">
        <v>-7.5999999999999998E-2</v>
      </c>
      <c r="L6023" s="51">
        <v>-2.7570000000000001</v>
      </c>
      <c r="M6023" s="51">
        <v>-2.6459999999999999</v>
      </c>
      <c r="N6023" s="51">
        <v>-1.6950000000000001</v>
      </c>
      <c r="O6023" s="51">
        <v>-1.839</v>
      </c>
      <c r="P6023" s="51">
        <v>-0.27</v>
      </c>
      <c r="Q6023" s="51">
        <v>-0.19600000000000001</v>
      </c>
      <c r="R6023" s="51">
        <v>-1.5860000000000001</v>
      </c>
      <c r="S6023" s="51">
        <v>-3.0310000000000001</v>
      </c>
      <c r="T6023" s="51">
        <v>-2.5430000000000001</v>
      </c>
      <c r="U6023" s="51">
        <v>2019</v>
      </c>
    </row>
    <row r="6024" spans="1:21" ht="15.5">
      <c r="A6024" s="51">
        <v>853</v>
      </c>
      <c r="B6024" s="51" t="s">
        <v>1510</v>
      </c>
      <c r="C6024" s="51" t="s">
        <v>460</v>
      </c>
      <c r="D6024" s="51" t="str">
        <f t="shared" si="94"/>
        <v>GGXONLB_NGDPPapua New Guinea</v>
      </c>
      <c r="E6024" s="51" t="s">
        <v>1511</v>
      </c>
      <c r="F6024" s="51" t="s">
        <v>458</v>
      </c>
      <c r="G6024" s="51" t="s">
        <v>459</v>
      </c>
      <c r="H6024" s="51" t="s">
        <v>392</v>
      </c>
      <c r="I6024" s="51"/>
      <c r="J6024" s="51" t="s">
        <v>461</v>
      </c>
      <c r="K6024" s="51">
        <v>-0.17100000000000001</v>
      </c>
      <c r="L6024" s="51">
        <v>-5.7779999999999996</v>
      </c>
      <c r="M6024" s="51">
        <v>-4.6319999999999997</v>
      </c>
      <c r="N6024" s="51">
        <v>-2.819</v>
      </c>
      <c r="O6024" s="51">
        <v>-2.827</v>
      </c>
      <c r="P6024" s="51">
        <v>-0.372</v>
      </c>
      <c r="Q6024" s="51">
        <v>-0.247</v>
      </c>
      <c r="R6024" s="51">
        <v>-1.8859999999999999</v>
      </c>
      <c r="S6024" s="51">
        <v>-3.714</v>
      </c>
      <c r="T6024" s="51">
        <v>-2.8159999999999998</v>
      </c>
      <c r="U6024" s="51">
        <v>2019</v>
      </c>
    </row>
    <row r="6025" spans="1:21" ht="15.5">
      <c r="A6025" s="51">
        <v>853</v>
      </c>
      <c r="B6025" s="51" t="s">
        <v>1510</v>
      </c>
      <c r="C6025" s="51" t="s">
        <v>462</v>
      </c>
      <c r="D6025" s="51" t="str">
        <f t="shared" si="94"/>
        <v>GGXWDNPapua New Guinea</v>
      </c>
      <c r="E6025" s="51" t="s">
        <v>1511</v>
      </c>
      <c r="F6025" s="51" t="s">
        <v>463</v>
      </c>
      <c r="G6025" s="51" t="s">
        <v>464</v>
      </c>
      <c r="H6025" s="51" t="s">
        <v>342</v>
      </c>
      <c r="I6025" s="51" t="s">
        <v>343</v>
      </c>
      <c r="J6025" s="51"/>
      <c r="K6025" s="51"/>
      <c r="L6025" s="51"/>
      <c r="M6025" s="51"/>
      <c r="N6025" s="51"/>
      <c r="O6025" s="51"/>
      <c r="P6025" s="51"/>
      <c r="Q6025" s="51"/>
      <c r="R6025" s="51"/>
      <c r="S6025" s="51"/>
      <c r="T6025" s="51"/>
      <c r="U6025" s="51"/>
    </row>
    <row r="6026" spans="1:21" ht="15.5">
      <c r="A6026" s="51">
        <v>853</v>
      </c>
      <c r="B6026" s="51" t="s">
        <v>1510</v>
      </c>
      <c r="C6026" s="51" t="s">
        <v>465</v>
      </c>
      <c r="D6026" s="51" t="str">
        <f t="shared" si="94"/>
        <v>GGXWDN_NGDPPapua New Guinea</v>
      </c>
      <c r="E6026" s="51" t="s">
        <v>1511</v>
      </c>
      <c r="F6026" s="51" t="s">
        <v>463</v>
      </c>
      <c r="G6026" s="51" t="s">
        <v>464</v>
      </c>
      <c r="H6026" s="51" t="s">
        <v>392</v>
      </c>
      <c r="I6026" s="51"/>
      <c r="J6026" s="51"/>
      <c r="K6026" s="51"/>
      <c r="L6026" s="51"/>
      <c r="M6026" s="51"/>
      <c r="N6026" s="51"/>
      <c r="O6026" s="51"/>
      <c r="P6026" s="51"/>
      <c r="Q6026" s="51"/>
      <c r="R6026" s="51"/>
      <c r="S6026" s="51"/>
      <c r="T6026" s="51"/>
      <c r="U6026" s="51"/>
    </row>
    <row r="6027" spans="1:21" ht="15.5">
      <c r="A6027" s="51">
        <v>853</v>
      </c>
      <c r="B6027" s="51" t="s">
        <v>1510</v>
      </c>
      <c r="C6027" s="51" t="s">
        <v>466</v>
      </c>
      <c r="D6027" s="51" t="str">
        <f t="shared" si="94"/>
        <v>GGXWDGPapua New Guinea</v>
      </c>
      <c r="E6027" s="51" t="s">
        <v>1511</v>
      </c>
      <c r="F6027" s="51" t="s">
        <v>467</v>
      </c>
      <c r="G6027" s="51" t="s">
        <v>468</v>
      </c>
      <c r="H6027" s="51" t="s">
        <v>342</v>
      </c>
      <c r="I6027" s="51" t="s">
        <v>343</v>
      </c>
      <c r="J6027" s="51" t="s">
        <v>1516</v>
      </c>
      <c r="K6027" s="51">
        <v>8.4860000000000007</v>
      </c>
      <c r="L6027" s="51">
        <v>11.878</v>
      </c>
      <c r="M6027" s="51">
        <v>15.365</v>
      </c>
      <c r="N6027" s="51">
        <v>18</v>
      </c>
      <c r="O6027" s="51">
        <v>21.943999999999999</v>
      </c>
      <c r="P6027" s="51">
        <v>23.558</v>
      </c>
      <c r="Q6027" s="51">
        <v>29.123000000000001</v>
      </c>
      <c r="R6027" s="51">
        <v>33.667000000000002</v>
      </c>
      <c r="S6027" s="51">
        <v>40.139000000000003</v>
      </c>
      <c r="T6027" s="51">
        <v>44.755000000000003</v>
      </c>
      <c r="U6027" s="51">
        <v>2019</v>
      </c>
    </row>
    <row r="6028" spans="1:21" ht="15.5">
      <c r="A6028" s="51">
        <v>853</v>
      </c>
      <c r="B6028" s="51" t="s">
        <v>1510</v>
      </c>
      <c r="C6028" s="51" t="s">
        <v>469</v>
      </c>
      <c r="D6028" s="51" t="str">
        <f t="shared" si="94"/>
        <v>GGXWDG_NGDPPapua New Guinea</v>
      </c>
      <c r="E6028" s="51" t="s">
        <v>1511</v>
      </c>
      <c r="F6028" s="51" t="s">
        <v>467</v>
      </c>
      <c r="G6028" s="51" t="s">
        <v>468</v>
      </c>
      <c r="H6028" s="51" t="s">
        <v>392</v>
      </c>
      <c r="I6028" s="51"/>
      <c r="J6028" s="51" t="s">
        <v>470</v>
      </c>
      <c r="K6028" s="51">
        <v>19.123999999999999</v>
      </c>
      <c r="L6028" s="51">
        <v>24.89</v>
      </c>
      <c r="M6028" s="51">
        <v>26.895</v>
      </c>
      <c r="N6028" s="51">
        <v>29.931000000000001</v>
      </c>
      <c r="O6028" s="51">
        <v>33.74</v>
      </c>
      <c r="P6028" s="51">
        <v>32.484000000000002</v>
      </c>
      <c r="Q6028" s="51">
        <v>36.676000000000002</v>
      </c>
      <c r="R6028" s="51">
        <v>40.027999999999999</v>
      </c>
      <c r="S6028" s="51">
        <v>49.177999999999997</v>
      </c>
      <c r="T6028" s="51">
        <v>49.56</v>
      </c>
      <c r="U6028" s="51">
        <v>2019</v>
      </c>
    </row>
    <row r="6029" spans="1:21" ht="15.5">
      <c r="A6029" s="51">
        <v>853</v>
      </c>
      <c r="B6029" s="51" t="s">
        <v>1510</v>
      </c>
      <c r="C6029" s="51" t="s">
        <v>471</v>
      </c>
      <c r="D6029" s="51" t="str">
        <f t="shared" si="94"/>
        <v>NGDP_FYPapua New Guinea</v>
      </c>
      <c r="E6029" s="51" t="s">
        <v>1511</v>
      </c>
      <c r="F6029" s="51" t="s">
        <v>472</v>
      </c>
      <c r="G6029" s="51" t="s">
        <v>473</v>
      </c>
      <c r="H6029" s="51" t="s">
        <v>342</v>
      </c>
      <c r="I6029" s="51" t="s">
        <v>343</v>
      </c>
      <c r="J6029" s="51" t="s">
        <v>1516</v>
      </c>
      <c r="K6029" s="51">
        <v>44.372</v>
      </c>
      <c r="L6029" s="51">
        <v>47.720999999999997</v>
      </c>
      <c r="M6029" s="51">
        <v>57.131</v>
      </c>
      <c r="N6029" s="51">
        <v>60.139000000000003</v>
      </c>
      <c r="O6029" s="51">
        <v>65.037999999999997</v>
      </c>
      <c r="P6029" s="51">
        <v>72.522000000000006</v>
      </c>
      <c r="Q6029" s="51">
        <v>79.405000000000001</v>
      </c>
      <c r="R6029" s="51">
        <v>84.108999999999995</v>
      </c>
      <c r="S6029" s="51">
        <v>81.62</v>
      </c>
      <c r="T6029" s="51">
        <v>90.305000000000007</v>
      </c>
      <c r="U6029" s="51">
        <v>2019</v>
      </c>
    </row>
    <row r="6030" spans="1:21" ht="15.5">
      <c r="A6030" s="51">
        <v>853</v>
      </c>
      <c r="B6030" s="51" t="s">
        <v>1510</v>
      </c>
      <c r="C6030" s="51" t="s">
        <v>474</v>
      </c>
      <c r="D6030" s="51" t="str">
        <f t="shared" si="94"/>
        <v>BCAPapua New Guinea</v>
      </c>
      <c r="E6030" s="51" t="s">
        <v>1511</v>
      </c>
      <c r="F6030" s="51" t="s">
        <v>475</v>
      </c>
      <c r="G6030" s="51" t="s">
        <v>476</v>
      </c>
      <c r="H6030" s="51" t="s">
        <v>352</v>
      </c>
      <c r="I6030" s="51" t="s">
        <v>343</v>
      </c>
      <c r="J6030" s="51" t="s">
        <v>1517</v>
      </c>
      <c r="K6030" s="51">
        <v>-7.82</v>
      </c>
      <c r="L6030" s="51">
        <v>-6.7460000000000004</v>
      </c>
      <c r="M6030" s="51">
        <v>3.1880000000000002</v>
      </c>
      <c r="N6030" s="51">
        <v>5.327</v>
      </c>
      <c r="O6030" s="51">
        <v>5.8920000000000003</v>
      </c>
      <c r="P6030" s="51">
        <v>6.4640000000000004</v>
      </c>
      <c r="Q6030" s="51">
        <v>5.8760000000000003</v>
      </c>
      <c r="R6030" s="51">
        <v>4.9989999999999997</v>
      </c>
      <c r="S6030" s="51">
        <v>3.2770000000000001</v>
      </c>
      <c r="T6030" s="51">
        <v>5.3250000000000002</v>
      </c>
      <c r="U6030" s="51">
        <v>2019</v>
      </c>
    </row>
    <row r="6031" spans="1:21" ht="15.5">
      <c r="A6031" s="51">
        <v>853</v>
      </c>
      <c r="B6031" s="51" t="s">
        <v>1510</v>
      </c>
      <c r="C6031" s="51" t="s">
        <v>478</v>
      </c>
      <c r="D6031" s="51" t="str">
        <f t="shared" si="94"/>
        <v>BCA_NGDPDPapua New Guinea</v>
      </c>
      <c r="E6031" s="51" t="s">
        <v>1511</v>
      </c>
      <c r="F6031" s="51" t="s">
        <v>475</v>
      </c>
      <c r="G6031" s="51" t="s">
        <v>476</v>
      </c>
      <c r="H6031" s="51" t="s">
        <v>392</v>
      </c>
      <c r="I6031" s="51"/>
      <c r="J6031" s="51" t="s">
        <v>479</v>
      </c>
      <c r="K6031" s="51">
        <v>-36.720999999999997</v>
      </c>
      <c r="L6031" s="51">
        <v>-31.728000000000002</v>
      </c>
      <c r="M6031" s="51">
        <v>13.734999999999999</v>
      </c>
      <c r="N6031" s="51">
        <v>24.524000000000001</v>
      </c>
      <c r="O6031" s="51">
        <v>28.381</v>
      </c>
      <c r="P6031" s="51">
        <v>28.423999999999999</v>
      </c>
      <c r="Q6031" s="51">
        <v>24.372</v>
      </c>
      <c r="R6031" s="51">
        <v>20.135000000000002</v>
      </c>
      <c r="S6031" s="51">
        <v>13.898999999999999</v>
      </c>
      <c r="T6031" s="51">
        <v>21.702999999999999</v>
      </c>
      <c r="U6031" s="51">
        <v>2019</v>
      </c>
    </row>
    <row r="6032" spans="1:21" ht="15.5">
      <c r="A6032" s="51">
        <v>288</v>
      </c>
      <c r="B6032" s="51" t="s">
        <v>1518</v>
      </c>
      <c r="C6032" s="51" t="s">
        <v>338</v>
      </c>
      <c r="D6032" s="51" t="str">
        <f t="shared" si="94"/>
        <v>NGDP_RParaguay</v>
      </c>
      <c r="E6032" s="51" t="s">
        <v>302</v>
      </c>
      <c r="F6032" s="51" t="s">
        <v>340</v>
      </c>
      <c r="G6032" s="51" t="s">
        <v>341</v>
      </c>
      <c r="H6032" s="51" t="s">
        <v>342</v>
      </c>
      <c r="I6032" s="51" t="s">
        <v>343</v>
      </c>
      <c r="J6032" s="51" t="s">
        <v>1519</v>
      </c>
      <c r="K6032" s="51">
        <v>158083.81</v>
      </c>
      <c r="L6032" s="51">
        <v>171390.51</v>
      </c>
      <c r="M6032" s="51">
        <v>179721.61</v>
      </c>
      <c r="N6032" s="51">
        <v>185257.71</v>
      </c>
      <c r="O6032" s="51">
        <v>193247.7</v>
      </c>
      <c r="P6032" s="51">
        <v>202820.75</v>
      </c>
      <c r="Q6032" s="51">
        <v>209627.76</v>
      </c>
      <c r="R6032" s="51">
        <v>209565.05</v>
      </c>
      <c r="S6032" s="51">
        <v>207678.97</v>
      </c>
      <c r="T6032" s="51">
        <v>215986.12</v>
      </c>
      <c r="U6032" s="51">
        <v>2019</v>
      </c>
    </row>
    <row r="6033" spans="1:21" ht="15.5">
      <c r="A6033" s="51">
        <v>288</v>
      </c>
      <c r="B6033" s="51" t="s">
        <v>1518</v>
      </c>
      <c r="C6033" s="51" t="s">
        <v>345</v>
      </c>
      <c r="D6033" s="51" t="str">
        <f t="shared" si="94"/>
        <v>NGDP_RPCHParaguay</v>
      </c>
      <c r="E6033" s="51" t="s">
        <v>302</v>
      </c>
      <c r="F6033" s="51" t="s">
        <v>340</v>
      </c>
      <c r="G6033" s="51" t="s">
        <v>346</v>
      </c>
      <c r="H6033" s="51" t="s">
        <v>347</v>
      </c>
      <c r="I6033" s="51"/>
      <c r="J6033" s="51" t="s">
        <v>348</v>
      </c>
      <c r="K6033" s="51">
        <v>-0.53900000000000003</v>
      </c>
      <c r="L6033" s="51">
        <v>8.4169999999999998</v>
      </c>
      <c r="M6033" s="51">
        <v>4.8609999999999998</v>
      </c>
      <c r="N6033" s="51">
        <v>3.08</v>
      </c>
      <c r="O6033" s="51">
        <v>4.3129999999999997</v>
      </c>
      <c r="P6033" s="51">
        <v>4.9539999999999997</v>
      </c>
      <c r="Q6033" s="51">
        <v>3.3559999999999999</v>
      </c>
      <c r="R6033" s="51">
        <v>-0.03</v>
      </c>
      <c r="S6033" s="51">
        <v>-0.9</v>
      </c>
      <c r="T6033" s="51">
        <v>4</v>
      </c>
      <c r="U6033" s="51">
        <v>2019</v>
      </c>
    </row>
    <row r="6034" spans="1:21" ht="15.5">
      <c r="A6034" s="51">
        <v>288</v>
      </c>
      <c r="B6034" s="51" t="s">
        <v>1518</v>
      </c>
      <c r="C6034" s="51" t="s">
        <v>349</v>
      </c>
      <c r="D6034" s="51" t="str">
        <f t="shared" si="94"/>
        <v>NGDPParaguay</v>
      </c>
      <c r="E6034" s="51" t="s">
        <v>302</v>
      </c>
      <c r="F6034" s="51" t="s">
        <v>155</v>
      </c>
      <c r="G6034" s="51" t="s">
        <v>350</v>
      </c>
      <c r="H6034" s="51" t="s">
        <v>342</v>
      </c>
      <c r="I6034" s="51" t="s">
        <v>343</v>
      </c>
      <c r="J6034" s="51" t="s">
        <v>1519</v>
      </c>
      <c r="K6034" s="51">
        <v>147275.54</v>
      </c>
      <c r="L6034" s="51">
        <v>166714.59</v>
      </c>
      <c r="M6034" s="51">
        <v>179721.61</v>
      </c>
      <c r="N6034" s="51">
        <v>188230.72</v>
      </c>
      <c r="O6034" s="51">
        <v>204447.28</v>
      </c>
      <c r="P6034" s="51">
        <v>219188.42</v>
      </c>
      <c r="Q6034" s="51">
        <v>231489.28</v>
      </c>
      <c r="R6034" s="51">
        <v>238054.15</v>
      </c>
      <c r="S6034" s="51">
        <v>242913.44</v>
      </c>
      <c r="T6034" s="51">
        <v>262388.40999999997</v>
      </c>
      <c r="U6034" s="51">
        <v>2019</v>
      </c>
    </row>
    <row r="6035" spans="1:21" ht="15.5">
      <c r="A6035" s="51">
        <v>288</v>
      </c>
      <c r="B6035" s="51" t="s">
        <v>1518</v>
      </c>
      <c r="C6035" s="51" t="s">
        <v>157</v>
      </c>
      <c r="D6035" s="51" t="str">
        <f t="shared" si="94"/>
        <v>NGDPDParaguay</v>
      </c>
      <c r="E6035" s="51" t="s">
        <v>302</v>
      </c>
      <c r="F6035" s="51" t="s">
        <v>155</v>
      </c>
      <c r="G6035" s="51" t="s">
        <v>351</v>
      </c>
      <c r="H6035" s="51" t="s">
        <v>352</v>
      </c>
      <c r="I6035" s="51" t="s">
        <v>343</v>
      </c>
      <c r="J6035" s="51" t="s">
        <v>353</v>
      </c>
      <c r="K6035" s="51">
        <v>33.308</v>
      </c>
      <c r="L6035" s="51">
        <v>38.735999999999997</v>
      </c>
      <c r="M6035" s="51">
        <v>40.277000000000001</v>
      </c>
      <c r="N6035" s="51">
        <v>36.164000000000001</v>
      </c>
      <c r="O6035" s="51">
        <v>36.054000000000002</v>
      </c>
      <c r="P6035" s="51">
        <v>39.009</v>
      </c>
      <c r="Q6035" s="51">
        <v>40.384999999999998</v>
      </c>
      <c r="R6035" s="51">
        <v>38.145000000000003</v>
      </c>
      <c r="S6035" s="51">
        <v>35.875</v>
      </c>
      <c r="T6035" s="51">
        <v>37.835999999999999</v>
      </c>
      <c r="U6035" s="51">
        <v>2019</v>
      </c>
    </row>
    <row r="6036" spans="1:21" ht="15.5">
      <c r="A6036" s="51">
        <v>288</v>
      </c>
      <c r="B6036" s="51" t="s">
        <v>1518</v>
      </c>
      <c r="C6036" s="51" t="s">
        <v>354</v>
      </c>
      <c r="D6036" s="51" t="str">
        <f t="shared" si="94"/>
        <v>PPPGDPParaguay</v>
      </c>
      <c r="E6036" s="51" t="s">
        <v>302</v>
      </c>
      <c r="F6036" s="51" t="s">
        <v>155</v>
      </c>
      <c r="G6036" s="51" t="s">
        <v>355</v>
      </c>
      <c r="H6036" s="51" t="s">
        <v>356</v>
      </c>
      <c r="I6036" s="51" t="s">
        <v>343</v>
      </c>
      <c r="J6036" s="51" t="s">
        <v>353</v>
      </c>
      <c r="K6036" s="51">
        <v>64.356999999999999</v>
      </c>
      <c r="L6036" s="51">
        <v>72.177999999999997</v>
      </c>
      <c r="M6036" s="51">
        <v>75.403999999999996</v>
      </c>
      <c r="N6036" s="51">
        <v>76.73</v>
      </c>
      <c r="O6036" s="51">
        <v>81.537999999999997</v>
      </c>
      <c r="P6036" s="51">
        <v>86.486000000000004</v>
      </c>
      <c r="Q6036" s="51">
        <v>91.534999999999997</v>
      </c>
      <c r="R6036" s="51">
        <v>93.141000000000005</v>
      </c>
      <c r="S6036" s="51">
        <v>93.421999999999997</v>
      </c>
      <c r="T6036" s="51">
        <v>98.929000000000002</v>
      </c>
      <c r="U6036" s="51">
        <v>2019</v>
      </c>
    </row>
    <row r="6037" spans="1:21" ht="15.5">
      <c r="A6037" s="51">
        <v>288</v>
      </c>
      <c r="B6037" s="51" t="s">
        <v>1518</v>
      </c>
      <c r="C6037" s="51" t="s">
        <v>357</v>
      </c>
      <c r="D6037" s="51" t="str">
        <f t="shared" si="94"/>
        <v>NGDP_DParaguay</v>
      </c>
      <c r="E6037" s="51" t="s">
        <v>302</v>
      </c>
      <c r="F6037" s="51" t="s">
        <v>358</v>
      </c>
      <c r="G6037" s="51" t="s">
        <v>359</v>
      </c>
      <c r="H6037" s="51" t="s">
        <v>360</v>
      </c>
      <c r="I6037" s="51"/>
      <c r="J6037" s="51" t="s">
        <v>361</v>
      </c>
      <c r="K6037" s="51">
        <v>93.162999999999997</v>
      </c>
      <c r="L6037" s="51">
        <v>97.272000000000006</v>
      </c>
      <c r="M6037" s="51">
        <v>100</v>
      </c>
      <c r="N6037" s="51">
        <v>101.605</v>
      </c>
      <c r="O6037" s="51">
        <v>105.795</v>
      </c>
      <c r="P6037" s="51">
        <v>108.07</v>
      </c>
      <c r="Q6037" s="51">
        <v>110.429</v>
      </c>
      <c r="R6037" s="51">
        <v>113.59399999999999</v>
      </c>
      <c r="S6037" s="51">
        <v>116.96599999999999</v>
      </c>
      <c r="T6037" s="51">
        <v>121.48399999999999</v>
      </c>
      <c r="U6037" s="51">
        <v>2019</v>
      </c>
    </row>
    <row r="6038" spans="1:21" ht="15.5">
      <c r="A6038" s="51">
        <v>288</v>
      </c>
      <c r="B6038" s="51" t="s">
        <v>1518</v>
      </c>
      <c r="C6038" s="51" t="s">
        <v>362</v>
      </c>
      <c r="D6038" s="51" t="str">
        <f t="shared" si="94"/>
        <v>NGDPRPCParaguay</v>
      </c>
      <c r="E6038" s="51" t="s">
        <v>302</v>
      </c>
      <c r="F6038" s="51" t="s">
        <v>363</v>
      </c>
      <c r="G6038" s="51" t="s">
        <v>364</v>
      </c>
      <c r="H6038" s="51" t="s">
        <v>342</v>
      </c>
      <c r="I6038" s="51" t="s">
        <v>333</v>
      </c>
      <c r="J6038" s="51" t="s">
        <v>365</v>
      </c>
      <c r="K6038" s="51">
        <v>24467235.379999999</v>
      </c>
      <c r="L6038" s="51">
        <v>26130476.52</v>
      </c>
      <c r="M6038" s="51">
        <v>26996446.739999998</v>
      </c>
      <c r="N6038" s="51">
        <v>27422202.210000001</v>
      </c>
      <c r="O6038" s="51">
        <v>28192674.57</v>
      </c>
      <c r="P6038" s="51">
        <v>29167539.68</v>
      </c>
      <c r="Q6038" s="51">
        <v>29721857.170000002</v>
      </c>
      <c r="R6038" s="51">
        <v>29298722.23</v>
      </c>
      <c r="S6038" s="51">
        <v>28634821.199999999</v>
      </c>
      <c r="T6038" s="51">
        <v>29373725.18</v>
      </c>
      <c r="U6038" s="51">
        <v>2019</v>
      </c>
    </row>
    <row r="6039" spans="1:21" ht="15.5">
      <c r="A6039" s="51">
        <v>288</v>
      </c>
      <c r="B6039" s="51" t="s">
        <v>1518</v>
      </c>
      <c r="C6039" s="51" t="s">
        <v>366</v>
      </c>
      <c r="D6039" s="51" t="str">
        <f t="shared" si="94"/>
        <v>NGDPRPPPPCParaguay</v>
      </c>
      <c r="E6039" s="51" t="s">
        <v>302</v>
      </c>
      <c r="F6039" s="51" t="s">
        <v>363</v>
      </c>
      <c r="G6039" s="51" t="s">
        <v>367</v>
      </c>
      <c r="H6039" s="51" t="s">
        <v>368</v>
      </c>
      <c r="I6039" s="51" t="s">
        <v>333</v>
      </c>
      <c r="J6039" s="51" t="s">
        <v>365</v>
      </c>
      <c r="K6039" s="51">
        <v>10433.23</v>
      </c>
      <c r="L6039" s="51">
        <v>11142.47</v>
      </c>
      <c r="M6039" s="51">
        <v>11511.73</v>
      </c>
      <c r="N6039" s="51">
        <v>11693.28</v>
      </c>
      <c r="O6039" s="51">
        <v>12021.82</v>
      </c>
      <c r="P6039" s="51">
        <v>12437.52</v>
      </c>
      <c r="Q6039" s="51">
        <v>12673.89</v>
      </c>
      <c r="R6039" s="51">
        <v>12493.46</v>
      </c>
      <c r="S6039" s="51">
        <v>12210.36</v>
      </c>
      <c r="T6039" s="51">
        <v>12525.44</v>
      </c>
      <c r="U6039" s="51">
        <v>2019</v>
      </c>
    </row>
    <row r="6040" spans="1:21" ht="15.5">
      <c r="A6040" s="51">
        <v>288</v>
      </c>
      <c r="B6040" s="51" t="s">
        <v>1518</v>
      </c>
      <c r="C6040" s="51" t="s">
        <v>369</v>
      </c>
      <c r="D6040" s="51" t="str">
        <f t="shared" si="94"/>
        <v>NGDPPCParaguay</v>
      </c>
      <c r="E6040" s="51" t="s">
        <v>302</v>
      </c>
      <c r="F6040" s="51" t="s">
        <v>370</v>
      </c>
      <c r="G6040" s="51" t="s">
        <v>371</v>
      </c>
      <c r="H6040" s="51" t="s">
        <v>342</v>
      </c>
      <c r="I6040" s="51" t="s">
        <v>333</v>
      </c>
      <c r="J6040" s="51" t="s">
        <v>372</v>
      </c>
      <c r="K6040" s="51">
        <v>22794398.780000001</v>
      </c>
      <c r="L6040" s="51">
        <v>25417578.449999999</v>
      </c>
      <c r="M6040" s="51">
        <v>26996446.739999998</v>
      </c>
      <c r="N6040" s="51">
        <v>27862273.809999999</v>
      </c>
      <c r="O6040" s="51">
        <v>29826568.219999999</v>
      </c>
      <c r="P6040" s="51">
        <v>31521365.329999998</v>
      </c>
      <c r="Q6040" s="51">
        <v>32821470.129999999</v>
      </c>
      <c r="R6040" s="51">
        <v>33281705.760000002</v>
      </c>
      <c r="S6040" s="51">
        <v>33492958.93</v>
      </c>
      <c r="T6040" s="51">
        <v>35684352.700000003</v>
      </c>
      <c r="U6040" s="51">
        <v>2019</v>
      </c>
    </row>
    <row r="6041" spans="1:21" ht="15.5">
      <c r="A6041" s="51">
        <v>288</v>
      </c>
      <c r="B6041" s="51" t="s">
        <v>1518</v>
      </c>
      <c r="C6041" s="51" t="s">
        <v>373</v>
      </c>
      <c r="D6041" s="51" t="str">
        <f t="shared" si="94"/>
        <v>NGDPDPCParaguay</v>
      </c>
      <c r="E6041" s="51" t="s">
        <v>302</v>
      </c>
      <c r="F6041" s="51" t="s">
        <v>370</v>
      </c>
      <c r="G6041" s="51" t="s">
        <v>374</v>
      </c>
      <c r="H6041" s="51" t="s">
        <v>352</v>
      </c>
      <c r="I6041" s="51" t="s">
        <v>333</v>
      </c>
      <c r="J6041" s="51" t="s">
        <v>372</v>
      </c>
      <c r="K6041" s="51">
        <v>5155.17</v>
      </c>
      <c r="L6041" s="51">
        <v>5905.73</v>
      </c>
      <c r="M6041" s="51">
        <v>6050.05</v>
      </c>
      <c r="N6041" s="51">
        <v>5353.06</v>
      </c>
      <c r="O6041" s="51">
        <v>5259.92</v>
      </c>
      <c r="P6041" s="51">
        <v>5609.85</v>
      </c>
      <c r="Q6041" s="51">
        <v>5725.9</v>
      </c>
      <c r="R6041" s="51">
        <v>5332.99</v>
      </c>
      <c r="S6041" s="51">
        <v>4946.46</v>
      </c>
      <c r="T6041" s="51">
        <v>5145.6400000000003</v>
      </c>
      <c r="U6041" s="51">
        <v>2019</v>
      </c>
    </row>
    <row r="6042" spans="1:21" ht="15.5">
      <c r="A6042" s="51">
        <v>288</v>
      </c>
      <c r="B6042" s="51" t="s">
        <v>1518</v>
      </c>
      <c r="C6042" s="51" t="s">
        <v>375</v>
      </c>
      <c r="D6042" s="51" t="str">
        <f t="shared" si="94"/>
        <v>PPPPCParaguay</v>
      </c>
      <c r="E6042" s="51" t="s">
        <v>302</v>
      </c>
      <c r="F6042" s="51" t="s">
        <v>370</v>
      </c>
      <c r="G6042" s="51" t="s">
        <v>376</v>
      </c>
      <c r="H6042" s="51" t="s">
        <v>356</v>
      </c>
      <c r="I6042" s="51" t="s">
        <v>333</v>
      </c>
      <c r="J6042" s="51" t="s">
        <v>372</v>
      </c>
      <c r="K6042" s="51">
        <v>9960.81</v>
      </c>
      <c r="L6042" s="51">
        <v>11004.34</v>
      </c>
      <c r="M6042" s="51">
        <v>11326.62</v>
      </c>
      <c r="N6042" s="51">
        <v>11357.71</v>
      </c>
      <c r="O6042" s="51">
        <v>11895.42</v>
      </c>
      <c r="P6042" s="51">
        <v>12437.52</v>
      </c>
      <c r="Q6042" s="51">
        <v>12978.19</v>
      </c>
      <c r="R6042" s="51">
        <v>13021.82</v>
      </c>
      <c r="S6042" s="51">
        <v>12881.03</v>
      </c>
      <c r="T6042" s="51">
        <v>13454.2</v>
      </c>
      <c r="U6042" s="51">
        <v>2019</v>
      </c>
    </row>
    <row r="6043" spans="1:21" ht="15.5">
      <c r="A6043" s="51">
        <v>288</v>
      </c>
      <c r="B6043" s="51" t="s">
        <v>1518</v>
      </c>
      <c r="C6043" s="51" t="s">
        <v>377</v>
      </c>
      <c r="D6043" s="51" t="str">
        <f t="shared" si="94"/>
        <v>NGAP_NPGDPParaguay</v>
      </c>
      <c r="E6043" s="51" t="s">
        <v>302</v>
      </c>
      <c r="F6043" s="51" t="s">
        <v>378</v>
      </c>
      <c r="G6043" s="51" t="s">
        <v>379</v>
      </c>
      <c r="H6043" s="51" t="s">
        <v>380</v>
      </c>
      <c r="I6043" s="51"/>
      <c r="J6043" s="51"/>
      <c r="K6043" s="51"/>
      <c r="L6043" s="51"/>
      <c r="M6043" s="51"/>
      <c r="N6043" s="51"/>
      <c r="O6043" s="51"/>
      <c r="P6043" s="51"/>
      <c r="Q6043" s="51"/>
      <c r="R6043" s="51"/>
      <c r="S6043" s="51"/>
      <c r="T6043" s="51"/>
      <c r="U6043" s="51"/>
    </row>
    <row r="6044" spans="1:21" ht="15.5">
      <c r="A6044" s="51">
        <v>288</v>
      </c>
      <c r="B6044" s="51" t="s">
        <v>1518</v>
      </c>
      <c r="C6044" s="51" t="s">
        <v>381</v>
      </c>
      <c r="D6044" s="51" t="str">
        <f t="shared" si="94"/>
        <v>PPPSHParaguay</v>
      </c>
      <c r="E6044" s="51" t="s">
        <v>302</v>
      </c>
      <c r="F6044" s="51" t="s">
        <v>382</v>
      </c>
      <c r="G6044" s="51" t="s">
        <v>383</v>
      </c>
      <c r="H6044" s="51" t="s">
        <v>384</v>
      </c>
      <c r="I6044" s="51"/>
      <c r="J6044" s="51" t="s">
        <v>353</v>
      </c>
      <c r="K6044" s="51">
        <v>6.4000000000000001E-2</v>
      </c>
      <c r="L6044" s="51">
        <v>6.9000000000000006E-2</v>
      </c>
      <c r="M6044" s="51">
        <v>6.9000000000000006E-2</v>
      </c>
      <c r="N6044" s="51">
        <v>6.9000000000000006E-2</v>
      </c>
      <c r="O6044" s="51">
        <v>7.0999999999999994E-2</v>
      </c>
      <c r="P6044" s="51">
        <v>7.0999999999999994E-2</v>
      </c>
      <c r="Q6044" s="51">
        <v>7.0999999999999994E-2</v>
      </c>
      <c r="R6044" s="51">
        <v>6.9000000000000006E-2</v>
      </c>
      <c r="S6044" s="51">
        <v>7.0999999999999994E-2</v>
      </c>
      <c r="T6044" s="51">
        <v>7.0000000000000007E-2</v>
      </c>
      <c r="U6044" s="51">
        <v>2019</v>
      </c>
    </row>
    <row r="6045" spans="1:21" ht="15.5">
      <c r="A6045" s="51">
        <v>288</v>
      </c>
      <c r="B6045" s="51" t="s">
        <v>1518</v>
      </c>
      <c r="C6045" s="51" t="s">
        <v>385</v>
      </c>
      <c r="D6045" s="51" t="str">
        <f t="shared" si="94"/>
        <v>PPPEXParaguay</v>
      </c>
      <c r="E6045" s="51" t="s">
        <v>302</v>
      </c>
      <c r="F6045" s="51" t="s">
        <v>386</v>
      </c>
      <c r="G6045" s="51" t="s">
        <v>387</v>
      </c>
      <c r="H6045" s="51" t="s">
        <v>388</v>
      </c>
      <c r="I6045" s="51"/>
      <c r="J6045" s="51" t="s">
        <v>353</v>
      </c>
      <c r="K6045" s="51">
        <v>2288.41</v>
      </c>
      <c r="L6045" s="51">
        <v>2309.7800000000002</v>
      </c>
      <c r="M6045" s="51">
        <v>2383.4499999999998</v>
      </c>
      <c r="N6045" s="51">
        <v>2453.16</v>
      </c>
      <c r="O6045" s="51">
        <v>2507.4</v>
      </c>
      <c r="P6045" s="51">
        <v>2534.38</v>
      </c>
      <c r="Q6045" s="51">
        <v>2528.9699999999998</v>
      </c>
      <c r="R6045" s="51">
        <v>2555.84</v>
      </c>
      <c r="S6045" s="51">
        <v>2600.1799999999998</v>
      </c>
      <c r="T6045" s="51">
        <v>2652.28</v>
      </c>
      <c r="U6045" s="51">
        <v>2019</v>
      </c>
    </row>
    <row r="6046" spans="1:21" ht="15.5">
      <c r="A6046" s="51">
        <v>288</v>
      </c>
      <c r="B6046" s="51" t="s">
        <v>1518</v>
      </c>
      <c r="C6046" s="51" t="s">
        <v>389</v>
      </c>
      <c r="D6046" s="51" t="str">
        <f t="shared" si="94"/>
        <v>NID_NGDPParaguay</v>
      </c>
      <c r="E6046" s="51" t="s">
        <v>302</v>
      </c>
      <c r="F6046" s="51" t="s">
        <v>390</v>
      </c>
      <c r="G6046" s="51" t="s">
        <v>391</v>
      </c>
      <c r="H6046" s="51" t="s">
        <v>392</v>
      </c>
      <c r="I6046" s="51"/>
      <c r="J6046" s="51" t="s">
        <v>1519</v>
      </c>
      <c r="K6046" s="51">
        <v>21.302</v>
      </c>
      <c r="L6046" s="51">
        <v>22.331</v>
      </c>
      <c r="M6046" s="51">
        <v>22.542000000000002</v>
      </c>
      <c r="N6046" s="51">
        <v>20.847999999999999</v>
      </c>
      <c r="O6046" s="51">
        <v>20.193999999999999</v>
      </c>
      <c r="P6046" s="51">
        <v>21.193999999999999</v>
      </c>
      <c r="Q6046" s="51">
        <v>22.774999999999999</v>
      </c>
      <c r="R6046" s="51">
        <v>22.408999999999999</v>
      </c>
      <c r="S6046" s="51">
        <v>22.469000000000001</v>
      </c>
      <c r="T6046" s="51">
        <v>22.628</v>
      </c>
      <c r="U6046" s="51">
        <v>2019</v>
      </c>
    </row>
    <row r="6047" spans="1:21" ht="15.5">
      <c r="A6047" s="51">
        <v>288</v>
      </c>
      <c r="B6047" s="51" t="s">
        <v>1518</v>
      </c>
      <c r="C6047" s="51" t="s">
        <v>393</v>
      </c>
      <c r="D6047" s="51" t="str">
        <f t="shared" si="94"/>
        <v>NGSD_NGDPParaguay</v>
      </c>
      <c r="E6047" s="51" t="s">
        <v>302</v>
      </c>
      <c r="F6047" s="51" t="s">
        <v>394</v>
      </c>
      <c r="G6047" s="51" t="s">
        <v>395</v>
      </c>
      <c r="H6047" s="51" t="s">
        <v>392</v>
      </c>
      <c r="I6047" s="51"/>
      <c r="J6047" s="51" t="s">
        <v>1519</v>
      </c>
      <c r="K6047" s="51">
        <v>20.443000000000001</v>
      </c>
      <c r="L6047" s="51">
        <v>23.934999999999999</v>
      </c>
      <c r="M6047" s="51">
        <v>22.416</v>
      </c>
      <c r="N6047" s="51">
        <v>20.446999999999999</v>
      </c>
      <c r="O6047" s="51">
        <v>23.814</v>
      </c>
      <c r="P6047" s="51">
        <v>24.306999999999999</v>
      </c>
      <c r="Q6047" s="51">
        <v>22.797000000000001</v>
      </c>
      <c r="R6047" s="51">
        <v>21.808</v>
      </c>
      <c r="S6047" s="51">
        <v>24.038</v>
      </c>
      <c r="T6047" s="51">
        <v>23.327999999999999</v>
      </c>
      <c r="U6047" s="51">
        <v>2019</v>
      </c>
    </row>
    <row r="6048" spans="1:21" ht="15.5">
      <c r="A6048" s="51">
        <v>288</v>
      </c>
      <c r="B6048" s="51" t="s">
        <v>1518</v>
      </c>
      <c r="C6048" s="51" t="s">
        <v>396</v>
      </c>
      <c r="D6048" s="51" t="str">
        <f t="shared" si="94"/>
        <v>PCPIParaguay</v>
      </c>
      <c r="E6048" s="51" t="s">
        <v>302</v>
      </c>
      <c r="F6048" s="51" t="s">
        <v>397</v>
      </c>
      <c r="G6048" s="51" t="s">
        <v>398</v>
      </c>
      <c r="H6048" s="51" t="s">
        <v>360</v>
      </c>
      <c r="I6048" s="51"/>
      <c r="J6048" s="51" t="s">
        <v>1520</v>
      </c>
      <c r="K6048" s="51">
        <v>81.677999999999997</v>
      </c>
      <c r="L6048" s="51">
        <v>83.870999999999995</v>
      </c>
      <c r="M6048" s="51">
        <v>88.087999999999994</v>
      </c>
      <c r="N6048" s="51">
        <v>90.844999999999999</v>
      </c>
      <c r="O6048" s="51">
        <v>94.557000000000002</v>
      </c>
      <c r="P6048" s="51">
        <v>97.963999999999999</v>
      </c>
      <c r="Q6048" s="51">
        <v>101.858</v>
      </c>
      <c r="R6048" s="51">
        <v>104.667</v>
      </c>
      <c r="S6048" s="51">
        <v>106.517</v>
      </c>
      <c r="T6048" s="51">
        <v>109.358</v>
      </c>
      <c r="U6048" s="51">
        <v>2019</v>
      </c>
    </row>
    <row r="6049" spans="1:21" ht="15.5">
      <c r="A6049" s="51">
        <v>288</v>
      </c>
      <c r="B6049" s="51" t="s">
        <v>1518</v>
      </c>
      <c r="C6049" s="51" t="s">
        <v>400</v>
      </c>
      <c r="D6049" s="51" t="str">
        <f t="shared" si="94"/>
        <v>PCPIPCHParaguay</v>
      </c>
      <c r="E6049" s="51" t="s">
        <v>302</v>
      </c>
      <c r="F6049" s="51" t="s">
        <v>397</v>
      </c>
      <c r="G6049" s="51" t="s">
        <v>401</v>
      </c>
      <c r="H6049" s="51" t="s">
        <v>347</v>
      </c>
      <c r="I6049" s="51"/>
      <c r="J6049" s="51" t="s">
        <v>402</v>
      </c>
      <c r="K6049" s="51">
        <v>3.6760000000000002</v>
      </c>
      <c r="L6049" s="51">
        <v>2.6840000000000002</v>
      </c>
      <c r="M6049" s="51">
        <v>5.0289999999999999</v>
      </c>
      <c r="N6049" s="51">
        <v>3.129</v>
      </c>
      <c r="O6049" s="51">
        <v>4.0869999999999997</v>
      </c>
      <c r="P6049" s="51">
        <v>3.6019999999999999</v>
      </c>
      <c r="Q6049" s="51">
        <v>3.976</v>
      </c>
      <c r="R6049" s="51">
        <v>2.7570000000000001</v>
      </c>
      <c r="S6049" s="51">
        <v>1.768</v>
      </c>
      <c r="T6049" s="51">
        <v>2.6680000000000001</v>
      </c>
      <c r="U6049" s="51">
        <v>2019</v>
      </c>
    </row>
    <row r="6050" spans="1:21" ht="15.5">
      <c r="A6050" s="51">
        <v>288</v>
      </c>
      <c r="B6050" s="51" t="s">
        <v>1518</v>
      </c>
      <c r="C6050" s="51" t="s">
        <v>403</v>
      </c>
      <c r="D6050" s="51" t="str">
        <f t="shared" si="94"/>
        <v>PCPIEParaguay</v>
      </c>
      <c r="E6050" s="51" t="s">
        <v>302</v>
      </c>
      <c r="F6050" s="51" t="s">
        <v>404</v>
      </c>
      <c r="G6050" s="51" t="s">
        <v>405</v>
      </c>
      <c r="H6050" s="51" t="s">
        <v>360</v>
      </c>
      <c r="I6050" s="51"/>
      <c r="J6050" s="51" t="s">
        <v>1520</v>
      </c>
      <c r="K6050" s="51">
        <v>82.591999999999999</v>
      </c>
      <c r="L6050" s="51">
        <v>85.686999999999998</v>
      </c>
      <c r="M6050" s="51">
        <v>89.296999999999997</v>
      </c>
      <c r="N6050" s="51">
        <v>92.07</v>
      </c>
      <c r="O6050" s="51">
        <v>95.68</v>
      </c>
      <c r="P6050" s="51">
        <v>100</v>
      </c>
      <c r="Q6050" s="51">
        <v>103.2</v>
      </c>
      <c r="R6050" s="51">
        <v>106.1</v>
      </c>
      <c r="S6050" s="51">
        <v>108.4</v>
      </c>
      <c r="T6050" s="51">
        <v>111.834</v>
      </c>
      <c r="U6050" s="51">
        <v>2019</v>
      </c>
    </row>
    <row r="6051" spans="1:21" ht="15.5">
      <c r="A6051" s="51">
        <v>288</v>
      </c>
      <c r="B6051" s="51" t="s">
        <v>1518</v>
      </c>
      <c r="C6051" s="51" t="s">
        <v>406</v>
      </c>
      <c r="D6051" s="51" t="str">
        <f t="shared" si="94"/>
        <v>PCPIEPCHParaguay</v>
      </c>
      <c r="E6051" s="51" t="s">
        <v>302</v>
      </c>
      <c r="F6051" s="51" t="s">
        <v>404</v>
      </c>
      <c r="G6051" s="51" t="s">
        <v>407</v>
      </c>
      <c r="H6051" s="51" t="s">
        <v>347</v>
      </c>
      <c r="I6051" s="51"/>
      <c r="J6051" s="51" t="s">
        <v>408</v>
      </c>
      <c r="K6051" s="51">
        <v>3.9769999999999999</v>
      </c>
      <c r="L6051" s="51">
        <v>3.7469999999999999</v>
      </c>
      <c r="M6051" s="51">
        <v>4.2140000000000004</v>
      </c>
      <c r="N6051" s="51">
        <v>3.105</v>
      </c>
      <c r="O6051" s="51">
        <v>3.9220000000000002</v>
      </c>
      <c r="P6051" s="51">
        <v>4.5149999999999997</v>
      </c>
      <c r="Q6051" s="51">
        <v>3.2</v>
      </c>
      <c r="R6051" s="51">
        <v>2.81</v>
      </c>
      <c r="S6051" s="51">
        <v>2.1680000000000001</v>
      </c>
      <c r="T6051" s="51">
        <v>3.1680000000000001</v>
      </c>
      <c r="U6051" s="51">
        <v>2019</v>
      </c>
    </row>
    <row r="6052" spans="1:21" ht="15.5">
      <c r="A6052" s="51">
        <v>288</v>
      </c>
      <c r="B6052" s="51" t="s">
        <v>1518</v>
      </c>
      <c r="C6052" s="51" t="s">
        <v>409</v>
      </c>
      <c r="D6052" s="51" t="str">
        <f t="shared" si="94"/>
        <v>FLIBOR6Paraguay</v>
      </c>
      <c r="E6052" s="51" t="s">
        <v>302</v>
      </c>
      <c r="F6052" s="51" t="s">
        <v>410</v>
      </c>
      <c r="G6052" s="51"/>
      <c r="H6052" s="51" t="s">
        <v>384</v>
      </c>
      <c r="I6052" s="51"/>
      <c r="J6052" s="51"/>
      <c r="K6052" s="51"/>
      <c r="L6052" s="51"/>
      <c r="M6052" s="51"/>
      <c r="N6052" s="51"/>
      <c r="O6052" s="51"/>
      <c r="P6052" s="51"/>
      <c r="Q6052" s="51"/>
      <c r="R6052" s="51"/>
      <c r="S6052" s="51"/>
      <c r="T6052" s="51"/>
      <c r="U6052" s="51"/>
    </row>
    <row r="6053" spans="1:21" ht="15.5">
      <c r="A6053" s="51">
        <v>288</v>
      </c>
      <c r="B6053" s="51" t="s">
        <v>1518</v>
      </c>
      <c r="C6053" s="51" t="s">
        <v>411</v>
      </c>
      <c r="D6053" s="51" t="str">
        <f t="shared" si="94"/>
        <v>TM_RPCHParaguay</v>
      </c>
      <c r="E6053" s="51" t="s">
        <v>302</v>
      </c>
      <c r="F6053" s="51" t="s">
        <v>412</v>
      </c>
      <c r="G6053" s="51" t="s">
        <v>413</v>
      </c>
      <c r="H6053" s="51" t="s">
        <v>347</v>
      </c>
      <c r="I6053" s="51"/>
      <c r="J6053" s="51" t="s">
        <v>1521</v>
      </c>
      <c r="K6053" s="51">
        <v>-8.8989999999999991</v>
      </c>
      <c r="L6053" s="51">
        <v>12.047000000000001</v>
      </c>
      <c r="M6053" s="51">
        <v>3.94</v>
      </c>
      <c r="N6053" s="51">
        <v>0.23899999999999999</v>
      </c>
      <c r="O6053" s="51">
        <v>1.377</v>
      </c>
      <c r="P6053" s="51">
        <v>10.964</v>
      </c>
      <c r="Q6053" s="51">
        <v>4.4619999999999997</v>
      </c>
      <c r="R6053" s="51">
        <v>-4.5110000000000001</v>
      </c>
      <c r="S6053" s="51">
        <v>-15.488</v>
      </c>
      <c r="T6053" s="51">
        <v>24.138000000000002</v>
      </c>
      <c r="U6053" s="51">
        <v>2019</v>
      </c>
    </row>
    <row r="6054" spans="1:21" ht="15.5">
      <c r="A6054" s="51">
        <v>288</v>
      </c>
      <c r="B6054" s="51" t="s">
        <v>1518</v>
      </c>
      <c r="C6054" s="51" t="s">
        <v>415</v>
      </c>
      <c r="D6054" s="51" t="str">
        <f t="shared" si="94"/>
        <v>TMG_RPCHParaguay</v>
      </c>
      <c r="E6054" s="51" t="s">
        <v>302</v>
      </c>
      <c r="F6054" s="51" t="s">
        <v>416</v>
      </c>
      <c r="G6054" s="51" t="s">
        <v>417</v>
      </c>
      <c r="H6054" s="51" t="s">
        <v>347</v>
      </c>
      <c r="I6054" s="51"/>
      <c r="J6054" s="51" t="s">
        <v>1521</v>
      </c>
      <c r="K6054" s="51">
        <v>-9.9320000000000004</v>
      </c>
      <c r="L6054" s="51">
        <v>11.509</v>
      </c>
      <c r="M6054" s="51">
        <v>2.9510000000000001</v>
      </c>
      <c r="N6054" s="51">
        <v>-1.2649999999999999</v>
      </c>
      <c r="O6054" s="51">
        <v>0.35199999999999998</v>
      </c>
      <c r="P6054" s="51">
        <v>12.715</v>
      </c>
      <c r="Q6054" s="51">
        <v>4.984</v>
      </c>
      <c r="R6054" s="51">
        <v>-5.01</v>
      </c>
      <c r="S6054" s="51">
        <v>-18.175999999999998</v>
      </c>
      <c r="T6054" s="51">
        <v>28.641999999999999</v>
      </c>
      <c r="U6054" s="51">
        <v>2019</v>
      </c>
    </row>
    <row r="6055" spans="1:21" ht="15.5">
      <c r="A6055" s="51">
        <v>288</v>
      </c>
      <c r="B6055" s="51" t="s">
        <v>1518</v>
      </c>
      <c r="C6055" s="51" t="s">
        <v>418</v>
      </c>
      <c r="D6055" s="51" t="str">
        <f t="shared" si="94"/>
        <v>TX_RPCHParaguay</v>
      </c>
      <c r="E6055" s="51" t="s">
        <v>302</v>
      </c>
      <c r="F6055" s="51" t="s">
        <v>419</v>
      </c>
      <c r="G6055" s="51" t="s">
        <v>420</v>
      </c>
      <c r="H6055" s="51" t="s">
        <v>347</v>
      </c>
      <c r="I6055" s="51"/>
      <c r="J6055" s="51" t="s">
        <v>1521</v>
      </c>
      <c r="K6055" s="51">
        <v>-7.1580000000000004</v>
      </c>
      <c r="L6055" s="51">
        <v>14.56</v>
      </c>
      <c r="M6055" s="51">
        <v>-4.3330000000000002</v>
      </c>
      <c r="N6055" s="51">
        <v>4.5910000000000002</v>
      </c>
      <c r="O6055" s="51">
        <v>9.7970000000000006</v>
      </c>
      <c r="P6055" s="51">
        <v>7.8079999999999998</v>
      </c>
      <c r="Q6055" s="51">
        <v>-1.956</v>
      </c>
      <c r="R6055" s="51">
        <v>-4.1390000000000002</v>
      </c>
      <c r="S6055" s="51">
        <v>-9.7089999999999996</v>
      </c>
      <c r="T6055" s="51">
        <v>15.808999999999999</v>
      </c>
      <c r="U6055" s="51">
        <v>2019</v>
      </c>
    </row>
    <row r="6056" spans="1:21" ht="15.5">
      <c r="A6056" s="51">
        <v>288</v>
      </c>
      <c r="B6056" s="51" t="s">
        <v>1518</v>
      </c>
      <c r="C6056" s="51" t="s">
        <v>421</v>
      </c>
      <c r="D6056" s="51" t="str">
        <f t="shared" si="94"/>
        <v>TXG_RPCHParaguay</v>
      </c>
      <c r="E6056" s="51" t="s">
        <v>302</v>
      </c>
      <c r="F6056" s="51" t="s">
        <v>422</v>
      </c>
      <c r="G6056" s="51" t="s">
        <v>423</v>
      </c>
      <c r="H6056" s="51" t="s">
        <v>347</v>
      </c>
      <c r="I6056" s="51"/>
      <c r="J6056" s="51" t="s">
        <v>1521</v>
      </c>
      <c r="K6056" s="51">
        <v>-7.7770000000000001</v>
      </c>
      <c r="L6056" s="51">
        <v>15.026999999999999</v>
      </c>
      <c r="M6056" s="51">
        <v>-4.5510000000000002</v>
      </c>
      <c r="N6056" s="51">
        <v>3.3140000000000001</v>
      </c>
      <c r="O6056" s="51">
        <v>10.526</v>
      </c>
      <c r="P6056" s="51">
        <v>8.2129999999999992</v>
      </c>
      <c r="Q6056" s="51">
        <v>-1.696</v>
      </c>
      <c r="R6056" s="51">
        <v>-4.4800000000000004</v>
      </c>
      <c r="S6056" s="51">
        <v>-10.032</v>
      </c>
      <c r="T6056" s="51">
        <v>16.600999999999999</v>
      </c>
      <c r="U6056" s="51">
        <v>2019</v>
      </c>
    </row>
    <row r="6057" spans="1:21" ht="15.5">
      <c r="A6057" s="51">
        <v>288</v>
      </c>
      <c r="B6057" s="51" t="s">
        <v>1518</v>
      </c>
      <c r="C6057" s="51" t="s">
        <v>424</v>
      </c>
      <c r="D6057" s="51" t="str">
        <f t="shared" si="94"/>
        <v>LURParaguay</v>
      </c>
      <c r="E6057" s="51" t="s">
        <v>302</v>
      </c>
      <c r="F6057" s="51" t="s">
        <v>425</v>
      </c>
      <c r="G6057" s="51" t="s">
        <v>426</v>
      </c>
      <c r="H6057" s="51" t="s">
        <v>427</v>
      </c>
      <c r="I6057" s="51"/>
      <c r="J6057" s="51" t="s">
        <v>1522</v>
      </c>
      <c r="K6057" s="51">
        <v>4.5730000000000004</v>
      </c>
      <c r="L6057" s="51">
        <v>5.0209999999999999</v>
      </c>
      <c r="M6057" s="51">
        <v>6.0380000000000003</v>
      </c>
      <c r="N6057" s="51">
        <v>5.351</v>
      </c>
      <c r="O6057" s="51">
        <v>5.9980000000000002</v>
      </c>
      <c r="P6057" s="51">
        <v>6.0860000000000003</v>
      </c>
      <c r="Q6057" s="51">
        <v>6.2359999999999998</v>
      </c>
      <c r="R6057" s="51">
        <v>6.0860000000000003</v>
      </c>
      <c r="S6057" s="51">
        <v>6.5590000000000002</v>
      </c>
      <c r="T6057" s="51">
        <v>6.1369999999999996</v>
      </c>
      <c r="U6057" s="51">
        <v>2019</v>
      </c>
    </row>
    <row r="6058" spans="1:21" ht="15.5">
      <c r="A6058" s="51">
        <v>288</v>
      </c>
      <c r="B6058" s="51" t="s">
        <v>1518</v>
      </c>
      <c r="C6058" s="51" t="s">
        <v>428</v>
      </c>
      <c r="D6058" s="51" t="str">
        <f t="shared" si="94"/>
        <v>LEParaguay</v>
      </c>
      <c r="E6058" s="51" t="s">
        <v>302</v>
      </c>
      <c r="F6058" s="51" t="s">
        <v>429</v>
      </c>
      <c r="G6058" s="51" t="s">
        <v>430</v>
      </c>
      <c r="H6058" s="51" t="s">
        <v>431</v>
      </c>
      <c r="I6058" s="51" t="s">
        <v>432</v>
      </c>
      <c r="J6058" s="51"/>
      <c r="K6058" s="51"/>
      <c r="L6058" s="51"/>
      <c r="M6058" s="51"/>
      <c r="N6058" s="51"/>
      <c r="O6058" s="51"/>
      <c r="P6058" s="51"/>
      <c r="Q6058" s="51"/>
      <c r="R6058" s="51"/>
      <c r="S6058" s="51"/>
      <c r="T6058" s="51"/>
      <c r="U6058" s="51"/>
    </row>
    <row r="6059" spans="1:21" ht="15.5">
      <c r="A6059" s="51">
        <v>288</v>
      </c>
      <c r="B6059" s="51" t="s">
        <v>1518</v>
      </c>
      <c r="C6059" s="51" t="s">
        <v>433</v>
      </c>
      <c r="D6059" s="51" t="str">
        <f t="shared" si="94"/>
        <v>LPParaguay</v>
      </c>
      <c r="E6059" s="51" t="s">
        <v>302</v>
      </c>
      <c r="F6059" s="51" t="s">
        <v>434</v>
      </c>
      <c r="G6059" s="51" t="s">
        <v>435</v>
      </c>
      <c r="H6059" s="51" t="s">
        <v>431</v>
      </c>
      <c r="I6059" s="51" t="s">
        <v>432</v>
      </c>
      <c r="J6059" s="51" t="s">
        <v>1523</v>
      </c>
      <c r="K6059" s="51">
        <v>6.4610000000000003</v>
      </c>
      <c r="L6059" s="51">
        <v>6.5590000000000002</v>
      </c>
      <c r="M6059" s="51">
        <v>6.657</v>
      </c>
      <c r="N6059" s="51">
        <v>6.7560000000000002</v>
      </c>
      <c r="O6059" s="51">
        <v>6.8550000000000004</v>
      </c>
      <c r="P6059" s="51">
        <v>6.9539999999999997</v>
      </c>
      <c r="Q6059" s="51">
        <v>7.0529999999999999</v>
      </c>
      <c r="R6059" s="51">
        <v>7.1529999999999996</v>
      </c>
      <c r="S6059" s="51">
        <v>7.2530000000000001</v>
      </c>
      <c r="T6059" s="51">
        <v>7.3529999999999998</v>
      </c>
      <c r="U6059" s="51">
        <v>2019</v>
      </c>
    </row>
    <row r="6060" spans="1:21" ht="15.5">
      <c r="A6060" s="51">
        <v>288</v>
      </c>
      <c r="B6060" s="51" t="s">
        <v>1518</v>
      </c>
      <c r="C6060" s="51" t="s">
        <v>437</v>
      </c>
      <c r="D6060" s="51" t="str">
        <f t="shared" si="94"/>
        <v>GGRParaguay</v>
      </c>
      <c r="E6060" s="51" t="s">
        <v>302</v>
      </c>
      <c r="F6060" s="51" t="s">
        <v>438</v>
      </c>
      <c r="G6060" s="51" t="s">
        <v>439</v>
      </c>
      <c r="H6060" s="51" t="s">
        <v>342</v>
      </c>
      <c r="I6060" s="51" t="s">
        <v>343</v>
      </c>
      <c r="J6060" s="51" t="s">
        <v>1524</v>
      </c>
      <c r="K6060" s="51">
        <v>25731.11</v>
      </c>
      <c r="L6060" s="51">
        <v>27607.42</v>
      </c>
      <c r="M6060" s="51">
        <v>31371.27</v>
      </c>
      <c r="N6060" s="51">
        <v>35136.76</v>
      </c>
      <c r="O6060" s="51">
        <v>39005.06</v>
      </c>
      <c r="P6060" s="51">
        <v>40732.480000000003</v>
      </c>
      <c r="Q6060" s="51">
        <v>43659.71</v>
      </c>
      <c r="R6060" s="51">
        <v>45379.55</v>
      </c>
      <c r="S6060" s="51">
        <v>43451.12</v>
      </c>
      <c r="T6060" s="51">
        <v>47331.49</v>
      </c>
      <c r="U6060" s="51">
        <v>2019</v>
      </c>
    </row>
    <row r="6061" spans="1:21" ht="15.5">
      <c r="A6061" s="51">
        <v>288</v>
      </c>
      <c r="B6061" s="51" t="s">
        <v>1518</v>
      </c>
      <c r="C6061" s="51" t="s">
        <v>441</v>
      </c>
      <c r="D6061" s="51" t="str">
        <f t="shared" si="94"/>
        <v>GGR_NGDPParaguay</v>
      </c>
      <c r="E6061" s="51" t="s">
        <v>302</v>
      </c>
      <c r="F6061" s="51" t="s">
        <v>438</v>
      </c>
      <c r="G6061" s="51" t="s">
        <v>439</v>
      </c>
      <c r="H6061" s="51" t="s">
        <v>392</v>
      </c>
      <c r="I6061" s="51"/>
      <c r="J6061" s="51" t="s">
        <v>442</v>
      </c>
      <c r="K6061" s="51">
        <v>17.471</v>
      </c>
      <c r="L6061" s="51">
        <v>16.559999999999999</v>
      </c>
      <c r="M6061" s="51">
        <v>17.454999999999998</v>
      </c>
      <c r="N6061" s="51">
        <v>18.667000000000002</v>
      </c>
      <c r="O6061" s="51">
        <v>19.077999999999999</v>
      </c>
      <c r="P6061" s="51">
        <v>18.582999999999998</v>
      </c>
      <c r="Q6061" s="51">
        <v>18.86</v>
      </c>
      <c r="R6061" s="51">
        <v>19.062999999999999</v>
      </c>
      <c r="S6061" s="51">
        <v>17.887</v>
      </c>
      <c r="T6061" s="51">
        <v>18.039000000000001</v>
      </c>
      <c r="U6061" s="51">
        <v>2019</v>
      </c>
    </row>
    <row r="6062" spans="1:21" ht="15.5">
      <c r="A6062" s="51">
        <v>288</v>
      </c>
      <c r="B6062" s="51" t="s">
        <v>1518</v>
      </c>
      <c r="C6062" s="51" t="s">
        <v>443</v>
      </c>
      <c r="D6062" s="51" t="str">
        <f t="shared" si="94"/>
        <v>GGXParaguay</v>
      </c>
      <c r="E6062" s="51" t="s">
        <v>302</v>
      </c>
      <c r="F6062" s="51" t="s">
        <v>444</v>
      </c>
      <c r="G6062" s="51" t="s">
        <v>445</v>
      </c>
      <c r="H6062" s="51" t="s">
        <v>342</v>
      </c>
      <c r="I6062" s="51" t="s">
        <v>343</v>
      </c>
      <c r="J6062" s="51" t="s">
        <v>1524</v>
      </c>
      <c r="K6062" s="51">
        <v>27510.07</v>
      </c>
      <c r="L6062" s="51">
        <v>29384.42</v>
      </c>
      <c r="M6062" s="51">
        <v>32364.82</v>
      </c>
      <c r="N6062" s="51">
        <v>38555.18</v>
      </c>
      <c r="O6062" s="51">
        <v>39816.97</v>
      </c>
      <c r="P6062" s="51">
        <v>42664.82</v>
      </c>
      <c r="Q6062" s="51">
        <v>47490.54</v>
      </c>
      <c r="R6062" s="51">
        <v>54383.88</v>
      </c>
      <c r="S6062" s="51">
        <v>61157.440000000002</v>
      </c>
      <c r="T6062" s="51">
        <v>60911.91</v>
      </c>
      <c r="U6062" s="51">
        <v>2019</v>
      </c>
    </row>
    <row r="6063" spans="1:21" ht="15.5">
      <c r="A6063" s="51">
        <v>288</v>
      </c>
      <c r="B6063" s="51" t="s">
        <v>1518</v>
      </c>
      <c r="C6063" s="51" t="s">
        <v>446</v>
      </c>
      <c r="D6063" s="51" t="str">
        <f t="shared" si="94"/>
        <v>GGX_NGDPParaguay</v>
      </c>
      <c r="E6063" s="51" t="s">
        <v>302</v>
      </c>
      <c r="F6063" s="51" t="s">
        <v>444</v>
      </c>
      <c r="G6063" s="51" t="s">
        <v>445</v>
      </c>
      <c r="H6063" s="51" t="s">
        <v>392</v>
      </c>
      <c r="I6063" s="51"/>
      <c r="J6063" s="51" t="s">
        <v>447</v>
      </c>
      <c r="K6063" s="51">
        <v>18.678999999999998</v>
      </c>
      <c r="L6063" s="51">
        <v>17.626000000000001</v>
      </c>
      <c r="M6063" s="51">
        <v>18.007999999999999</v>
      </c>
      <c r="N6063" s="51">
        <v>20.483000000000001</v>
      </c>
      <c r="O6063" s="51">
        <v>19.475000000000001</v>
      </c>
      <c r="P6063" s="51">
        <v>19.465</v>
      </c>
      <c r="Q6063" s="51">
        <v>20.515000000000001</v>
      </c>
      <c r="R6063" s="51">
        <v>22.844999999999999</v>
      </c>
      <c r="S6063" s="51">
        <v>25.177</v>
      </c>
      <c r="T6063" s="51">
        <v>23.213999999999999</v>
      </c>
      <c r="U6063" s="51">
        <v>2019</v>
      </c>
    </row>
    <row r="6064" spans="1:21" ht="15.5">
      <c r="A6064" s="51">
        <v>288</v>
      </c>
      <c r="B6064" s="51" t="s">
        <v>1518</v>
      </c>
      <c r="C6064" s="51" t="s">
        <v>448</v>
      </c>
      <c r="D6064" s="51" t="str">
        <f t="shared" si="94"/>
        <v>GGXCNLParaguay</v>
      </c>
      <c r="E6064" s="51" t="s">
        <v>302</v>
      </c>
      <c r="F6064" s="51" t="s">
        <v>449</v>
      </c>
      <c r="G6064" s="51" t="s">
        <v>450</v>
      </c>
      <c r="H6064" s="51" t="s">
        <v>342</v>
      </c>
      <c r="I6064" s="51" t="s">
        <v>343</v>
      </c>
      <c r="J6064" s="51" t="s">
        <v>1524</v>
      </c>
      <c r="K6064" s="51">
        <v>-1778.96</v>
      </c>
      <c r="L6064" s="51">
        <v>-1777.01</v>
      </c>
      <c r="M6064" s="51">
        <v>-993.55100000000004</v>
      </c>
      <c r="N6064" s="51">
        <v>-3418.42</v>
      </c>
      <c r="O6064" s="51">
        <v>-811.90899999999999</v>
      </c>
      <c r="P6064" s="51">
        <v>-1932.34</v>
      </c>
      <c r="Q6064" s="51">
        <v>-3830.84</v>
      </c>
      <c r="R6064" s="51">
        <v>-9004.33</v>
      </c>
      <c r="S6064" s="51">
        <v>-17706.32</v>
      </c>
      <c r="T6064" s="51">
        <v>-13580.42</v>
      </c>
      <c r="U6064" s="51">
        <v>2019</v>
      </c>
    </row>
    <row r="6065" spans="1:21" ht="15.5">
      <c r="A6065" s="51">
        <v>288</v>
      </c>
      <c r="B6065" s="51" t="s">
        <v>1518</v>
      </c>
      <c r="C6065" s="51" t="s">
        <v>451</v>
      </c>
      <c r="D6065" s="51" t="str">
        <f t="shared" si="94"/>
        <v>GGXCNL_NGDPParaguay</v>
      </c>
      <c r="E6065" s="51" t="s">
        <v>302</v>
      </c>
      <c r="F6065" s="51" t="s">
        <v>449</v>
      </c>
      <c r="G6065" s="51" t="s">
        <v>450</v>
      </c>
      <c r="H6065" s="51" t="s">
        <v>392</v>
      </c>
      <c r="I6065" s="51"/>
      <c r="J6065" s="51" t="s">
        <v>452</v>
      </c>
      <c r="K6065" s="51">
        <v>-1.208</v>
      </c>
      <c r="L6065" s="51">
        <v>-1.0660000000000001</v>
      </c>
      <c r="M6065" s="51">
        <v>-0.55300000000000005</v>
      </c>
      <c r="N6065" s="51">
        <v>-1.8160000000000001</v>
      </c>
      <c r="O6065" s="51">
        <v>-0.39700000000000002</v>
      </c>
      <c r="P6065" s="51">
        <v>-0.88200000000000001</v>
      </c>
      <c r="Q6065" s="51">
        <v>-1.655</v>
      </c>
      <c r="R6065" s="51">
        <v>-3.782</v>
      </c>
      <c r="S6065" s="51">
        <v>-7.2889999999999997</v>
      </c>
      <c r="T6065" s="51">
        <v>-5.1760000000000002</v>
      </c>
      <c r="U6065" s="51">
        <v>2019</v>
      </c>
    </row>
    <row r="6066" spans="1:21" ht="15.5">
      <c r="A6066" s="51">
        <v>288</v>
      </c>
      <c r="B6066" s="51" t="s">
        <v>1518</v>
      </c>
      <c r="C6066" s="51" t="s">
        <v>453</v>
      </c>
      <c r="D6066" s="51" t="str">
        <f t="shared" si="94"/>
        <v>GGSBParaguay</v>
      </c>
      <c r="E6066" s="51" t="s">
        <v>302</v>
      </c>
      <c r="F6066" s="51" t="s">
        <v>454</v>
      </c>
      <c r="G6066" s="51" t="s">
        <v>455</v>
      </c>
      <c r="H6066" s="51" t="s">
        <v>342</v>
      </c>
      <c r="I6066" s="51" t="s">
        <v>343</v>
      </c>
      <c r="J6066" s="51" t="s">
        <v>1524</v>
      </c>
      <c r="K6066" s="51">
        <v>-705.50099999999998</v>
      </c>
      <c r="L6066" s="51">
        <v>-953.71500000000003</v>
      </c>
      <c r="M6066" s="51">
        <v>-730.22500000000002</v>
      </c>
      <c r="N6066" s="51">
        <v>-2942.55</v>
      </c>
      <c r="O6066" s="51">
        <v>-191.89599999999999</v>
      </c>
      <c r="P6066" s="51">
        <v>-3469.4</v>
      </c>
      <c r="Q6066" s="51">
        <v>-5334.73</v>
      </c>
      <c r="R6066" s="51">
        <v>-11856.04</v>
      </c>
      <c r="S6066" s="51">
        <v>-16697.150000000001</v>
      </c>
      <c r="T6066" s="51">
        <v>-12887.4</v>
      </c>
      <c r="U6066" s="51">
        <v>2019</v>
      </c>
    </row>
    <row r="6067" spans="1:21" ht="15.5">
      <c r="A6067" s="51">
        <v>288</v>
      </c>
      <c r="B6067" s="51" t="s">
        <v>1518</v>
      </c>
      <c r="C6067" s="51" t="s">
        <v>456</v>
      </c>
      <c r="D6067" s="51" t="str">
        <f t="shared" si="94"/>
        <v>GGSB_NPGDPParaguay</v>
      </c>
      <c r="E6067" s="51" t="s">
        <v>302</v>
      </c>
      <c r="F6067" s="51" t="s">
        <v>454</v>
      </c>
      <c r="G6067" s="51" t="s">
        <v>455</v>
      </c>
      <c r="H6067" s="51" t="s">
        <v>380</v>
      </c>
      <c r="I6067" s="51"/>
      <c r="J6067" s="51" t="s">
        <v>505</v>
      </c>
      <c r="K6067" s="51">
        <v>-0.46800000000000003</v>
      </c>
      <c r="L6067" s="51">
        <v>-0.57599999999999996</v>
      </c>
      <c r="M6067" s="51">
        <v>-0.40799999999999997</v>
      </c>
      <c r="N6067" s="51">
        <v>-1.5549999999999999</v>
      </c>
      <c r="O6067" s="51">
        <v>-9.4E-2</v>
      </c>
      <c r="P6067" s="51">
        <v>-1.585</v>
      </c>
      <c r="Q6067" s="51">
        <v>-2.2959999999999998</v>
      </c>
      <c r="R6067" s="51">
        <v>-4.8920000000000003</v>
      </c>
      <c r="S6067" s="51">
        <v>-6.7309999999999999</v>
      </c>
      <c r="T6067" s="51">
        <v>-4.8470000000000004</v>
      </c>
      <c r="U6067" s="51">
        <v>2019</v>
      </c>
    </row>
    <row r="6068" spans="1:21" ht="15.5">
      <c r="A6068" s="51">
        <v>288</v>
      </c>
      <c r="B6068" s="51" t="s">
        <v>1518</v>
      </c>
      <c r="C6068" s="51" t="s">
        <v>457</v>
      </c>
      <c r="D6068" s="51" t="str">
        <f t="shared" si="94"/>
        <v>GGXONLBParaguay</v>
      </c>
      <c r="E6068" s="51" t="s">
        <v>302</v>
      </c>
      <c r="F6068" s="51" t="s">
        <v>458</v>
      </c>
      <c r="G6068" s="51" t="s">
        <v>459</v>
      </c>
      <c r="H6068" s="51" t="s">
        <v>342</v>
      </c>
      <c r="I6068" s="51" t="s">
        <v>343</v>
      </c>
      <c r="J6068" s="51" t="s">
        <v>1524</v>
      </c>
      <c r="K6068" s="51">
        <v>-1118.83</v>
      </c>
      <c r="L6068" s="51">
        <v>-826.48</v>
      </c>
      <c r="M6068" s="51">
        <v>126.63800000000001</v>
      </c>
      <c r="N6068" s="51">
        <v>-1865.25</v>
      </c>
      <c r="O6068" s="51">
        <v>1008.12</v>
      </c>
      <c r="P6068" s="51">
        <v>240.50299999999999</v>
      </c>
      <c r="Q6068" s="51">
        <v>-1294.32</v>
      </c>
      <c r="R6068" s="51">
        <v>-6030.05</v>
      </c>
      <c r="S6068" s="51">
        <v>-14234.58</v>
      </c>
      <c r="T6068" s="51">
        <v>-8858.35</v>
      </c>
      <c r="U6068" s="51">
        <v>2019</v>
      </c>
    </row>
    <row r="6069" spans="1:21" ht="15.5">
      <c r="A6069" s="51">
        <v>288</v>
      </c>
      <c r="B6069" s="51" t="s">
        <v>1518</v>
      </c>
      <c r="C6069" s="51" t="s">
        <v>460</v>
      </c>
      <c r="D6069" s="51" t="str">
        <f t="shared" si="94"/>
        <v>GGXONLB_NGDPParaguay</v>
      </c>
      <c r="E6069" s="51" t="s">
        <v>302</v>
      </c>
      <c r="F6069" s="51" t="s">
        <v>458</v>
      </c>
      <c r="G6069" s="51" t="s">
        <v>459</v>
      </c>
      <c r="H6069" s="51" t="s">
        <v>392</v>
      </c>
      <c r="I6069" s="51"/>
      <c r="J6069" s="51" t="s">
        <v>461</v>
      </c>
      <c r="K6069" s="51">
        <v>-0.76</v>
      </c>
      <c r="L6069" s="51">
        <v>-0.496</v>
      </c>
      <c r="M6069" s="51">
        <v>7.0000000000000007E-2</v>
      </c>
      <c r="N6069" s="51">
        <v>-0.99099999999999999</v>
      </c>
      <c r="O6069" s="51">
        <v>0.49299999999999999</v>
      </c>
      <c r="P6069" s="51">
        <v>0.11</v>
      </c>
      <c r="Q6069" s="51">
        <v>-0.55900000000000005</v>
      </c>
      <c r="R6069" s="51">
        <v>-2.5329999999999999</v>
      </c>
      <c r="S6069" s="51">
        <v>-5.86</v>
      </c>
      <c r="T6069" s="51">
        <v>-3.3759999999999999</v>
      </c>
      <c r="U6069" s="51">
        <v>2019</v>
      </c>
    </row>
    <row r="6070" spans="1:21" ht="15.5">
      <c r="A6070" s="51">
        <v>288</v>
      </c>
      <c r="B6070" s="51" t="s">
        <v>1518</v>
      </c>
      <c r="C6070" s="51" t="s">
        <v>462</v>
      </c>
      <c r="D6070" s="51" t="str">
        <f t="shared" si="94"/>
        <v>GGXWDNParaguay</v>
      </c>
      <c r="E6070" s="51" t="s">
        <v>302</v>
      </c>
      <c r="F6070" s="51" t="s">
        <v>463</v>
      </c>
      <c r="G6070" s="51" t="s">
        <v>464</v>
      </c>
      <c r="H6070" s="51" t="s">
        <v>342</v>
      </c>
      <c r="I6070" s="51" t="s">
        <v>343</v>
      </c>
      <c r="J6070" s="51" t="s">
        <v>1524</v>
      </c>
      <c r="K6070" s="51">
        <v>12955.18</v>
      </c>
      <c r="L6070" s="51">
        <v>16491.98</v>
      </c>
      <c r="M6070" s="51">
        <v>19697.75</v>
      </c>
      <c r="N6070" s="51">
        <v>27814.99</v>
      </c>
      <c r="O6070" s="51">
        <v>31899.279999999999</v>
      </c>
      <c r="P6070" s="51">
        <v>34953.25</v>
      </c>
      <c r="Q6070" s="51">
        <v>42509.97</v>
      </c>
      <c r="R6070" s="51">
        <v>53646.45</v>
      </c>
      <c r="S6070" s="51">
        <v>76953.039999999994</v>
      </c>
      <c r="T6070" s="51">
        <v>87962.28</v>
      </c>
      <c r="U6070" s="51">
        <v>2019</v>
      </c>
    </row>
    <row r="6071" spans="1:21" ht="15.5">
      <c r="A6071" s="51">
        <v>288</v>
      </c>
      <c r="B6071" s="51" t="s">
        <v>1518</v>
      </c>
      <c r="C6071" s="51" t="s">
        <v>465</v>
      </c>
      <c r="D6071" s="51" t="str">
        <f t="shared" si="94"/>
        <v>GGXWDN_NGDPParaguay</v>
      </c>
      <c r="E6071" s="51" t="s">
        <v>302</v>
      </c>
      <c r="F6071" s="51" t="s">
        <v>463</v>
      </c>
      <c r="G6071" s="51" t="s">
        <v>464</v>
      </c>
      <c r="H6071" s="51" t="s">
        <v>392</v>
      </c>
      <c r="I6071" s="51"/>
      <c r="J6071" s="51" t="s">
        <v>487</v>
      </c>
      <c r="K6071" s="51">
        <v>8.7970000000000006</v>
      </c>
      <c r="L6071" s="51">
        <v>9.8919999999999995</v>
      </c>
      <c r="M6071" s="51">
        <v>10.96</v>
      </c>
      <c r="N6071" s="51">
        <v>14.776999999999999</v>
      </c>
      <c r="O6071" s="51">
        <v>15.603</v>
      </c>
      <c r="P6071" s="51">
        <v>15.946999999999999</v>
      </c>
      <c r="Q6071" s="51">
        <v>18.364000000000001</v>
      </c>
      <c r="R6071" s="51">
        <v>22.535</v>
      </c>
      <c r="S6071" s="51">
        <v>31.678999999999998</v>
      </c>
      <c r="T6071" s="51">
        <v>33.524000000000001</v>
      </c>
      <c r="U6071" s="51">
        <v>2019</v>
      </c>
    </row>
    <row r="6072" spans="1:21" ht="15.5">
      <c r="A6072" s="51">
        <v>288</v>
      </c>
      <c r="B6072" s="51" t="s">
        <v>1518</v>
      </c>
      <c r="C6072" s="51" t="s">
        <v>466</v>
      </c>
      <c r="D6072" s="51" t="str">
        <f t="shared" si="94"/>
        <v>GGXWDGParaguay</v>
      </c>
      <c r="E6072" s="51" t="s">
        <v>302</v>
      </c>
      <c r="F6072" s="51" t="s">
        <v>467</v>
      </c>
      <c r="G6072" s="51" t="s">
        <v>468</v>
      </c>
      <c r="H6072" s="51" t="s">
        <v>342</v>
      </c>
      <c r="I6072" s="51" t="s">
        <v>343</v>
      </c>
      <c r="J6072" s="51" t="s">
        <v>1524</v>
      </c>
      <c r="K6072" s="51">
        <v>18126.5</v>
      </c>
      <c r="L6072" s="51">
        <v>22448.68</v>
      </c>
      <c r="M6072" s="51">
        <v>28086.92</v>
      </c>
      <c r="N6072" s="51">
        <v>35081.14</v>
      </c>
      <c r="O6072" s="51">
        <v>39681</v>
      </c>
      <c r="P6072" s="51">
        <v>43488.57</v>
      </c>
      <c r="Q6072" s="51">
        <v>51489.14</v>
      </c>
      <c r="R6072" s="51">
        <v>60987.91</v>
      </c>
      <c r="S6072" s="51">
        <v>84475.7</v>
      </c>
      <c r="T6072" s="51">
        <v>93653.93</v>
      </c>
      <c r="U6072" s="51">
        <v>2019</v>
      </c>
    </row>
    <row r="6073" spans="1:21" ht="15.5">
      <c r="A6073" s="51">
        <v>288</v>
      </c>
      <c r="B6073" s="51" t="s">
        <v>1518</v>
      </c>
      <c r="C6073" s="51" t="s">
        <v>469</v>
      </c>
      <c r="D6073" s="51" t="str">
        <f t="shared" si="94"/>
        <v>GGXWDG_NGDPParaguay</v>
      </c>
      <c r="E6073" s="51" t="s">
        <v>302</v>
      </c>
      <c r="F6073" s="51" t="s">
        <v>467</v>
      </c>
      <c r="G6073" s="51" t="s">
        <v>468</v>
      </c>
      <c r="H6073" s="51" t="s">
        <v>392</v>
      </c>
      <c r="I6073" s="51"/>
      <c r="J6073" s="51" t="s">
        <v>470</v>
      </c>
      <c r="K6073" s="51">
        <v>12.308</v>
      </c>
      <c r="L6073" s="51">
        <v>13.465</v>
      </c>
      <c r="M6073" s="51">
        <v>15.628</v>
      </c>
      <c r="N6073" s="51">
        <v>18.637</v>
      </c>
      <c r="O6073" s="51">
        <v>19.408999999999999</v>
      </c>
      <c r="P6073" s="51">
        <v>19.841000000000001</v>
      </c>
      <c r="Q6073" s="51">
        <v>22.242999999999999</v>
      </c>
      <c r="R6073" s="51">
        <v>25.619</v>
      </c>
      <c r="S6073" s="51">
        <v>34.776000000000003</v>
      </c>
      <c r="T6073" s="51">
        <v>35.692999999999998</v>
      </c>
      <c r="U6073" s="51">
        <v>2019</v>
      </c>
    </row>
    <row r="6074" spans="1:21" ht="15.5">
      <c r="A6074" s="51">
        <v>288</v>
      </c>
      <c r="B6074" s="51" t="s">
        <v>1518</v>
      </c>
      <c r="C6074" s="51" t="s">
        <v>471</v>
      </c>
      <c r="D6074" s="51" t="str">
        <f t="shared" si="94"/>
        <v>NGDP_FYParaguay</v>
      </c>
      <c r="E6074" s="51" t="s">
        <v>302</v>
      </c>
      <c r="F6074" s="51" t="s">
        <v>472</v>
      </c>
      <c r="G6074" s="51" t="s">
        <v>473</v>
      </c>
      <c r="H6074" s="51" t="s">
        <v>342</v>
      </c>
      <c r="I6074" s="51" t="s">
        <v>343</v>
      </c>
      <c r="J6074" s="51" t="s">
        <v>1524</v>
      </c>
      <c r="K6074" s="51">
        <v>147275.54</v>
      </c>
      <c r="L6074" s="51">
        <v>166714.59</v>
      </c>
      <c r="M6074" s="51">
        <v>179721.61</v>
      </c>
      <c r="N6074" s="51">
        <v>188230.72</v>
      </c>
      <c r="O6074" s="51">
        <v>204447.28</v>
      </c>
      <c r="P6074" s="51">
        <v>219188.42</v>
      </c>
      <c r="Q6074" s="51">
        <v>231489.28</v>
      </c>
      <c r="R6074" s="51">
        <v>238054.15</v>
      </c>
      <c r="S6074" s="51">
        <v>242913.44</v>
      </c>
      <c r="T6074" s="51">
        <v>262388.40999999997</v>
      </c>
      <c r="U6074" s="51">
        <v>2019</v>
      </c>
    </row>
    <row r="6075" spans="1:21" ht="15.5">
      <c r="A6075" s="51">
        <v>288</v>
      </c>
      <c r="B6075" s="51" t="s">
        <v>1518</v>
      </c>
      <c r="C6075" s="51" t="s">
        <v>474</v>
      </c>
      <c r="D6075" s="51" t="str">
        <f t="shared" si="94"/>
        <v>BCAParaguay</v>
      </c>
      <c r="E6075" s="51" t="s">
        <v>302</v>
      </c>
      <c r="F6075" s="51" t="s">
        <v>475</v>
      </c>
      <c r="G6075" s="51" t="s">
        <v>476</v>
      </c>
      <c r="H6075" s="51" t="s">
        <v>352</v>
      </c>
      <c r="I6075" s="51" t="s">
        <v>343</v>
      </c>
      <c r="J6075" s="51" t="s">
        <v>1525</v>
      </c>
      <c r="K6075" s="51">
        <v>-0.28599999999999998</v>
      </c>
      <c r="L6075" s="51">
        <v>0.621</v>
      </c>
      <c r="M6075" s="51">
        <v>-5.0999999999999997E-2</v>
      </c>
      <c r="N6075" s="51">
        <v>-0.14499999999999999</v>
      </c>
      <c r="O6075" s="51">
        <v>1.3049999999999999</v>
      </c>
      <c r="P6075" s="51">
        <v>1.214</v>
      </c>
      <c r="Q6075" s="51">
        <v>8.9999999999999993E-3</v>
      </c>
      <c r="R6075" s="51">
        <v>-0.22900000000000001</v>
      </c>
      <c r="S6075" s="51">
        <v>0.56299999999999994</v>
      </c>
      <c r="T6075" s="51">
        <v>0.26500000000000001</v>
      </c>
      <c r="U6075" s="51">
        <v>2019</v>
      </c>
    </row>
    <row r="6076" spans="1:21" ht="15.5">
      <c r="A6076" s="51">
        <v>288</v>
      </c>
      <c r="B6076" s="51" t="s">
        <v>1518</v>
      </c>
      <c r="C6076" s="51" t="s">
        <v>478</v>
      </c>
      <c r="D6076" s="51" t="str">
        <f t="shared" si="94"/>
        <v>BCA_NGDPDParaguay</v>
      </c>
      <c r="E6076" s="51" t="s">
        <v>302</v>
      </c>
      <c r="F6076" s="51" t="s">
        <v>475</v>
      </c>
      <c r="G6076" s="51" t="s">
        <v>476</v>
      </c>
      <c r="H6076" s="51" t="s">
        <v>392</v>
      </c>
      <c r="I6076" s="51"/>
      <c r="J6076" s="51" t="s">
        <v>479</v>
      </c>
      <c r="K6076" s="51">
        <v>-0.85899999999999999</v>
      </c>
      <c r="L6076" s="51">
        <v>1.6040000000000001</v>
      </c>
      <c r="M6076" s="51">
        <v>-0.126</v>
      </c>
      <c r="N6076" s="51">
        <v>-0.40100000000000002</v>
      </c>
      <c r="O6076" s="51">
        <v>3.62</v>
      </c>
      <c r="P6076" s="51">
        <v>3.113</v>
      </c>
      <c r="Q6076" s="51">
        <v>2.1999999999999999E-2</v>
      </c>
      <c r="R6076" s="51">
        <v>-0.60099999999999998</v>
      </c>
      <c r="S6076" s="51">
        <v>1.569</v>
      </c>
      <c r="T6076" s="51">
        <v>0.7</v>
      </c>
      <c r="U6076" s="51">
        <v>2019</v>
      </c>
    </row>
    <row r="6077" spans="1:21" ht="15.5">
      <c r="A6077" s="51">
        <v>293</v>
      </c>
      <c r="B6077" s="51" t="s">
        <v>1526</v>
      </c>
      <c r="C6077" s="51" t="s">
        <v>338</v>
      </c>
      <c r="D6077" s="51" t="str">
        <f t="shared" si="94"/>
        <v>NGDP_RPeru</v>
      </c>
      <c r="E6077" s="51" t="s">
        <v>1527</v>
      </c>
      <c r="F6077" s="51" t="s">
        <v>340</v>
      </c>
      <c r="G6077" s="51" t="s">
        <v>341</v>
      </c>
      <c r="H6077" s="51" t="s">
        <v>342</v>
      </c>
      <c r="I6077" s="51" t="s">
        <v>343</v>
      </c>
      <c r="J6077" s="51" t="s">
        <v>1528</v>
      </c>
      <c r="K6077" s="51">
        <v>431.274</v>
      </c>
      <c r="L6077" s="51">
        <v>456.44900000000001</v>
      </c>
      <c r="M6077" s="51">
        <v>467.37599999999998</v>
      </c>
      <c r="N6077" s="51">
        <v>482.67599999999999</v>
      </c>
      <c r="O6077" s="51">
        <v>503.73599999999999</v>
      </c>
      <c r="P6077" s="51">
        <v>514.43799999999999</v>
      </c>
      <c r="Q6077" s="51">
        <v>534.82399999999996</v>
      </c>
      <c r="R6077" s="51">
        <v>546.73099999999999</v>
      </c>
      <c r="S6077" s="51">
        <v>485.96100000000001</v>
      </c>
      <c r="T6077" s="51">
        <v>527.25800000000004</v>
      </c>
      <c r="U6077" s="51">
        <v>2020</v>
      </c>
    </row>
    <row r="6078" spans="1:21" ht="15.5">
      <c r="A6078" s="51">
        <v>293</v>
      </c>
      <c r="B6078" s="51" t="s">
        <v>1526</v>
      </c>
      <c r="C6078" s="51" t="s">
        <v>345</v>
      </c>
      <c r="D6078" s="51" t="str">
        <f t="shared" si="94"/>
        <v>NGDP_RPCHPeru</v>
      </c>
      <c r="E6078" s="51" t="s">
        <v>1527</v>
      </c>
      <c r="F6078" s="51" t="s">
        <v>340</v>
      </c>
      <c r="G6078" s="51" t="s">
        <v>346</v>
      </c>
      <c r="H6078" s="51" t="s">
        <v>347</v>
      </c>
      <c r="I6078" s="51"/>
      <c r="J6078" s="51" t="s">
        <v>348</v>
      </c>
      <c r="K6078" s="51">
        <v>5.9509999999999996</v>
      </c>
      <c r="L6078" s="51">
        <v>5.8369999999999997</v>
      </c>
      <c r="M6078" s="51">
        <v>2.3940000000000001</v>
      </c>
      <c r="N6078" s="51">
        <v>3.274</v>
      </c>
      <c r="O6078" s="51">
        <v>4.3630000000000004</v>
      </c>
      <c r="P6078" s="51">
        <v>2.125</v>
      </c>
      <c r="Q6078" s="51">
        <v>3.9630000000000001</v>
      </c>
      <c r="R6078" s="51">
        <v>2.226</v>
      </c>
      <c r="S6078" s="51">
        <v>-11.115</v>
      </c>
      <c r="T6078" s="51">
        <v>8.4979999999999993</v>
      </c>
      <c r="U6078" s="51">
        <v>2020</v>
      </c>
    </row>
    <row r="6079" spans="1:21" ht="15.5">
      <c r="A6079" s="51">
        <v>293</v>
      </c>
      <c r="B6079" s="51" t="s">
        <v>1526</v>
      </c>
      <c r="C6079" s="51" t="s">
        <v>349</v>
      </c>
      <c r="D6079" s="51" t="str">
        <f t="shared" si="94"/>
        <v>NGDPPeru</v>
      </c>
      <c r="E6079" s="51" t="s">
        <v>1527</v>
      </c>
      <c r="F6079" s="51" t="s">
        <v>155</v>
      </c>
      <c r="G6079" s="51" t="s">
        <v>350</v>
      </c>
      <c r="H6079" s="51" t="s">
        <v>342</v>
      </c>
      <c r="I6079" s="51" t="s">
        <v>343</v>
      </c>
      <c r="J6079" s="51" t="s">
        <v>1528</v>
      </c>
      <c r="K6079" s="51">
        <v>508.71699999999998</v>
      </c>
      <c r="L6079" s="51">
        <v>546.125</v>
      </c>
      <c r="M6079" s="51">
        <v>574.30100000000004</v>
      </c>
      <c r="N6079" s="51">
        <v>609.36400000000003</v>
      </c>
      <c r="O6079" s="51">
        <v>658.06899999999996</v>
      </c>
      <c r="P6079" s="51">
        <v>698.02700000000004</v>
      </c>
      <c r="Q6079" s="51">
        <v>740.06500000000005</v>
      </c>
      <c r="R6079" s="51">
        <v>769.98900000000003</v>
      </c>
      <c r="S6079" s="51">
        <v>712.29300000000001</v>
      </c>
      <c r="T6079" s="51">
        <v>814.57899999999995</v>
      </c>
      <c r="U6079" s="51">
        <v>2020</v>
      </c>
    </row>
    <row r="6080" spans="1:21" ht="15.5">
      <c r="A6080" s="51">
        <v>293</v>
      </c>
      <c r="B6080" s="51" t="s">
        <v>1526</v>
      </c>
      <c r="C6080" s="51" t="s">
        <v>157</v>
      </c>
      <c r="D6080" s="51" t="str">
        <f t="shared" si="94"/>
        <v>NGDPDPeru</v>
      </c>
      <c r="E6080" s="51" t="s">
        <v>1527</v>
      </c>
      <c r="F6080" s="51" t="s">
        <v>155</v>
      </c>
      <c r="G6080" s="51" t="s">
        <v>351</v>
      </c>
      <c r="H6080" s="51" t="s">
        <v>352</v>
      </c>
      <c r="I6080" s="51" t="s">
        <v>343</v>
      </c>
      <c r="J6080" s="51" t="s">
        <v>353</v>
      </c>
      <c r="K6080" s="51">
        <v>192.88200000000001</v>
      </c>
      <c r="L6080" s="51">
        <v>202.09100000000001</v>
      </c>
      <c r="M6080" s="51">
        <v>202.30799999999999</v>
      </c>
      <c r="N6080" s="51">
        <v>191.316</v>
      </c>
      <c r="O6080" s="51">
        <v>194.95</v>
      </c>
      <c r="P6080" s="51">
        <v>214.06100000000001</v>
      </c>
      <c r="Q6080" s="51">
        <v>225.14099999999999</v>
      </c>
      <c r="R6080" s="51">
        <v>230.74600000000001</v>
      </c>
      <c r="S6080" s="51">
        <v>203.77199999999999</v>
      </c>
      <c r="T6080" s="51">
        <v>225.91800000000001</v>
      </c>
      <c r="U6080" s="51">
        <v>2020</v>
      </c>
    </row>
    <row r="6081" spans="1:21" ht="15.5">
      <c r="A6081" s="51">
        <v>293</v>
      </c>
      <c r="B6081" s="51" t="s">
        <v>1526</v>
      </c>
      <c r="C6081" s="51" t="s">
        <v>354</v>
      </c>
      <c r="D6081" s="51" t="str">
        <f t="shared" si="94"/>
        <v>PPPGDPPeru</v>
      </c>
      <c r="E6081" s="51" t="s">
        <v>1527</v>
      </c>
      <c r="F6081" s="51" t="s">
        <v>155</v>
      </c>
      <c r="G6081" s="51" t="s">
        <v>355</v>
      </c>
      <c r="H6081" s="51" t="s">
        <v>356</v>
      </c>
      <c r="I6081" s="51" t="s">
        <v>343</v>
      </c>
      <c r="J6081" s="51" t="s">
        <v>353</v>
      </c>
      <c r="K6081" s="51">
        <v>318.08600000000001</v>
      </c>
      <c r="L6081" s="51">
        <v>337.91500000000002</v>
      </c>
      <c r="M6081" s="51">
        <v>348.93700000000001</v>
      </c>
      <c r="N6081" s="51">
        <v>355.50400000000002</v>
      </c>
      <c r="O6081" s="51">
        <v>377.49299999999999</v>
      </c>
      <c r="P6081" s="51">
        <v>398.99700000000001</v>
      </c>
      <c r="Q6081" s="51">
        <v>424.76799999999997</v>
      </c>
      <c r="R6081" s="51">
        <v>441.976</v>
      </c>
      <c r="S6081" s="51">
        <v>397.61200000000002</v>
      </c>
      <c r="T6081" s="51">
        <v>439.262</v>
      </c>
      <c r="U6081" s="51">
        <v>2020</v>
      </c>
    </row>
    <row r="6082" spans="1:21" ht="15.5">
      <c r="A6082" s="51">
        <v>293</v>
      </c>
      <c r="B6082" s="51" t="s">
        <v>1526</v>
      </c>
      <c r="C6082" s="51" t="s">
        <v>357</v>
      </c>
      <c r="D6082" s="51" t="str">
        <f t="shared" si="94"/>
        <v>NGDP_DPeru</v>
      </c>
      <c r="E6082" s="51" t="s">
        <v>1527</v>
      </c>
      <c r="F6082" s="51" t="s">
        <v>358</v>
      </c>
      <c r="G6082" s="51" t="s">
        <v>359</v>
      </c>
      <c r="H6082" s="51" t="s">
        <v>360</v>
      </c>
      <c r="I6082" s="51"/>
      <c r="J6082" s="51" t="s">
        <v>361</v>
      </c>
      <c r="K6082" s="51">
        <v>117.95699999999999</v>
      </c>
      <c r="L6082" s="51">
        <v>119.646</v>
      </c>
      <c r="M6082" s="51">
        <v>122.878</v>
      </c>
      <c r="N6082" s="51">
        <v>126.247</v>
      </c>
      <c r="O6082" s="51">
        <v>130.63800000000001</v>
      </c>
      <c r="P6082" s="51">
        <v>135.68700000000001</v>
      </c>
      <c r="Q6082" s="51">
        <v>138.375</v>
      </c>
      <c r="R6082" s="51">
        <v>140.83500000000001</v>
      </c>
      <c r="S6082" s="51">
        <v>146.57400000000001</v>
      </c>
      <c r="T6082" s="51">
        <v>154.494</v>
      </c>
      <c r="U6082" s="51">
        <v>2020</v>
      </c>
    </row>
    <row r="6083" spans="1:21" ht="15.5">
      <c r="A6083" s="51">
        <v>293</v>
      </c>
      <c r="B6083" s="51" t="s">
        <v>1526</v>
      </c>
      <c r="C6083" s="51" t="s">
        <v>362</v>
      </c>
      <c r="D6083" s="51" t="str">
        <f t="shared" ref="D6083:D6146" si="95">C6083&amp;E6083</f>
        <v>NGDPRPCPeru</v>
      </c>
      <c r="E6083" s="51" t="s">
        <v>1527</v>
      </c>
      <c r="F6083" s="51" t="s">
        <v>363</v>
      </c>
      <c r="G6083" s="51" t="s">
        <v>364</v>
      </c>
      <c r="H6083" s="51" t="s">
        <v>342</v>
      </c>
      <c r="I6083" s="51" t="s">
        <v>333</v>
      </c>
      <c r="J6083" s="51" t="s">
        <v>365</v>
      </c>
      <c r="K6083" s="51">
        <v>14310.98</v>
      </c>
      <c r="L6083" s="51">
        <v>14977.75</v>
      </c>
      <c r="M6083" s="51">
        <v>15167.57</v>
      </c>
      <c r="N6083" s="51">
        <v>15494.4</v>
      </c>
      <c r="O6083" s="51">
        <v>15997.4</v>
      </c>
      <c r="P6083" s="51">
        <v>16164.07</v>
      </c>
      <c r="Q6083" s="51">
        <v>16628.97</v>
      </c>
      <c r="R6083" s="51">
        <v>16486.580000000002</v>
      </c>
      <c r="S6083" s="51">
        <v>14508.98</v>
      </c>
      <c r="T6083" s="51">
        <v>15586.08</v>
      </c>
      <c r="U6083" s="51">
        <v>2018</v>
      </c>
    </row>
    <row r="6084" spans="1:21" ht="15.5">
      <c r="A6084" s="51">
        <v>293</v>
      </c>
      <c r="B6084" s="51" t="s">
        <v>1526</v>
      </c>
      <c r="C6084" s="51" t="s">
        <v>366</v>
      </c>
      <c r="D6084" s="51" t="str">
        <f t="shared" si="95"/>
        <v>NGDPRPPPPCPeru</v>
      </c>
      <c r="E6084" s="51" t="s">
        <v>1527</v>
      </c>
      <c r="F6084" s="51" t="s">
        <v>363</v>
      </c>
      <c r="G6084" s="51" t="s">
        <v>367</v>
      </c>
      <c r="H6084" s="51" t="s">
        <v>368</v>
      </c>
      <c r="I6084" s="51" t="s">
        <v>333</v>
      </c>
      <c r="J6084" s="51" t="s">
        <v>365</v>
      </c>
      <c r="K6084" s="51">
        <v>11099.56</v>
      </c>
      <c r="L6084" s="51">
        <v>11616.7</v>
      </c>
      <c r="M6084" s="51">
        <v>11763.93</v>
      </c>
      <c r="N6084" s="51">
        <v>12017.42</v>
      </c>
      <c r="O6084" s="51">
        <v>12407.54</v>
      </c>
      <c r="P6084" s="51">
        <v>12536.81</v>
      </c>
      <c r="Q6084" s="51">
        <v>12897.39</v>
      </c>
      <c r="R6084" s="51">
        <v>12786.95</v>
      </c>
      <c r="S6084" s="51">
        <v>11253.13</v>
      </c>
      <c r="T6084" s="51">
        <v>12088.53</v>
      </c>
      <c r="U6084" s="51">
        <v>2018</v>
      </c>
    </row>
    <row r="6085" spans="1:21" ht="15.5">
      <c r="A6085" s="51">
        <v>293</v>
      </c>
      <c r="B6085" s="51" t="s">
        <v>1526</v>
      </c>
      <c r="C6085" s="51" t="s">
        <v>369</v>
      </c>
      <c r="D6085" s="51" t="str">
        <f t="shared" si="95"/>
        <v>NGDPPCPeru</v>
      </c>
      <c r="E6085" s="51" t="s">
        <v>1527</v>
      </c>
      <c r="F6085" s="51" t="s">
        <v>370</v>
      </c>
      <c r="G6085" s="51" t="s">
        <v>371</v>
      </c>
      <c r="H6085" s="51" t="s">
        <v>342</v>
      </c>
      <c r="I6085" s="51" t="s">
        <v>333</v>
      </c>
      <c r="J6085" s="51" t="s">
        <v>372</v>
      </c>
      <c r="K6085" s="51">
        <v>16880.78</v>
      </c>
      <c r="L6085" s="51">
        <v>17920.34</v>
      </c>
      <c r="M6085" s="51">
        <v>18637.560000000001</v>
      </c>
      <c r="N6085" s="51">
        <v>19561.22</v>
      </c>
      <c r="O6085" s="51">
        <v>20898.63</v>
      </c>
      <c r="P6085" s="51">
        <v>21932.59</v>
      </c>
      <c r="Q6085" s="51">
        <v>23010.41</v>
      </c>
      <c r="R6085" s="51">
        <v>23218.89</v>
      </c>
      <c r="S6085" s="51">
        <v>21266.41</v>
      </c>
      <c r="T6085" s="51">
        <v>24079.5</v>
      </c>
      <c r="U6085" s="51">
        <v>2018</v>
      </c>
    </row>
    <row r="6086" spans="1:21" ht="15.5">
      <c r="A6086" s="51">
        <v>293</v>
      </c>
      <c r="B6086" s="51" t="s">
        <v>1526</v>
      </c>
      <c r="C6086" s="51" t="s">
        <v>373</v>
      </c>
      <c r="D6086" s="51" t="str">
        <f t="shared" si="95"/>
        <v>NGDPDPCPeru</v>
      </c>
      <c r="E6086" s="51" t="s">
        <v>1527</v>
      </c>
      <c r="F6086" s="51" t="s">
        <v>370</v>
      </c>
      <c r="G6086" s="51" t="s">
        <v>374</v>
      </c>
      <c r="H6086" s="51" t="s">
        <v>352</v>
      </c>
      <c r="I6086" s="51" t="s">
        <v>333</v>
      </c>
      <c r="J6086" s="51" t="s">
        <v>372</v>
      </c>
      <c r="K6086" s="51">
        <v>6400.4</v>
      </c>
      <c r="L6086" s="51">
        <v>6631.33</v>
      </c>
      <c r="M6086" s="51">
        <v>6565.41</v>
      </c>
      <c r="N6086" s="51">
        <v>6141.43</v>
      </c>
      <c r="O6086" s="51">
        <v>6191.12</v>
      </c>
      <c r="P6086" s="51">
        <v>6725.98</v>
      </c>
      <c r="Q6086" s="51">
        <v>7000.16</v>
      </c>
      <c r="R6086" s="51">
        <v>6958.1</v>
      </c>
      <c r="S6086" s="51">
        <v>6083.87</v>
      </c>
      <c r="T6086" s="51">
        <v>6678.27</v>
      </c>
      <c r="U6086" s="51">
        <v>2018</v>
      </c>
    </row>
    <row r="6087" spans="1:21" ht="15.5">
      <c r="A6087" s="51">
        <v>293</v>
      </c>
      <c r="B6087" s="51" t="s">
        <v>1526</v>
      </c>
      <c r="C6087" s="51" t="s">
        <v>375</v>
      </c>
      <c r="D6087" s="51" t="str">
        <f t="shared" si="95"/>
        <v>PPPPCPeru</v>
      </c>
      <c r="E6087" s="51" t="s">
        <v>1527</v>
      </c>
      <c r="F6087" s="51" t="s">
        <v>370</v>
      </c>
      <c r="G6087" s="51" t="s">
        <v>376</v>
      </c>
      <c r="H6087" s="51" t="s">
        <v>356</v>
      </c>
      <c r="I6087" s="51" t="s">
        <v>333</v>
      </c>
      <c r="J6087" s="51" t="s">
        <v>372</v>
      </c>
      <c r="K6087" s="51">
        <v>10555.06</v>
      </c>
      <c r="L6087" s="51">
        <v>11088.23</v>
      </c>
      <c r="M6087" s="51">
        <v>11323.91</v>
      </c>
      <c r="N6087" s="51">
        <v>11412.04</v>
      </c>
      <c r="O6087" s="51">
        <v>11988.22</v>
      </c>
      <c r="P6087" s="51">
        <v>12536.81</v>
      </c>
      <c r="Q6087" s="51">
        <v>13207.05</v>
      </c>
      <c r="R6087" s="51">
        <v>13327.72</v>
      </c>
      <c r="S6087" s="51">
        <v>11871.22</v>
      </c>
      <c r="T6087" s="51">
        <v>12984.88</v>
      </c>
      <c r="U6087" s="51">
        <v>2018</v>
      </c>
    </row>
    <row r="6088" spans="1:21" ht="15.5">
      <c r="A6088" s="51">
        <v>293</v>
      </c>
      <c r="B6088" s="51" t="s">
        <v>1526</v>
      </c>
      <c r="C6088" s="51" t="s">
        <v>377</v>
      </c>
      <c r="D6088" s="51" t="str">
        <f t="shared" si="95"/>
        <v>NGAP_NPGDPPeru</v>
      </c>
      <c r="E6088" s="51" t="s">
        <v>1527</v>
      </c>
      <c r="F6088" s="51" t="s">
        <v>378</v>
      </c>
      <c r="G6088" s="51" t="s">
        <v>379</v>
      </c>
      <c r="H6088" s="51" t="s">
        <v>380</v>
      </c>
      <c r="I6088" s="51"/>
      <c r="J6088" s="51"/>
      <c r="K6088" s="51"/>
      <c r="L6088" s="51"/>
      <c r="M6088" s="51"/>
      <c r="N6088" s="51"/>
      <c r="O6088" s="51"/>
      <c r="P6088" s="51"/>
      <c r="Q6088" s="51"/>
      <c r="R6088" s="51"/>
      <c r="S6088" s="51"/>
      <c r="T6088" s="51"/>
      <c r="U6088" s="51"/>
    </row>
    <row r="6089" spans="1:21" ht="15.5">
      <c r="A6089" s="51">
        <v>293</v>
      </c>
      <c r="B6089" s="51" t="s">
        <v>1526</v>
      </c>
      <c r="C6089" s="51" t="s">
        <v>381</v>
      </c>
      <c r="D6089" s="51" t="str">
        <f t="shared" si="95"/>
        <v>PPPSHPeru</v>
      </c>
      <c r="E6089" s="51" t="s">
        <v>1527</v>
      </c>
      <c r="F6089" s="51" t="s">
        <v>382</v>
      </c>
      <c r="G6089" s="51" t="s">
        <v>383</v>
      </c>
      <c r="H6089" s="51" t="s">
        <v>384</v>
      </c>
      <c r="I6089" s="51"/>
      <c r="J6089" s="51" t="s">
        <v>353</v>
      </c>
      <c r="K6089" s="51">
        <v>0.318</v>
      </c>
      <c r="L6089" s="51">
        <v>0.32200000000000001</v>
      </c>
      <c r="M6089" s="51">
        <v>0.32</v>
      </c>
      <c r="N6089" s="51">
        <v>0.31900000000000001</v>
      </c>
      <c r="O6089" s="51">
        <v>0.32700000000000001</v>
      </c>
      <c r="P6089" s="51">
        <v>0.32800000000000001</v>
      </c>
      <c r="Q6089" s="51">
        <v>0.32900000000000001</v>
      </c>
      <c r="R6089" s="51">
        <v>0.32800000000000001</v>
      </c>
      <c r="S6089" s="51">
        <v>0.30199999999999999</v>
      </c>
      <c r="T6089" s="51">
        <v>0.309</v>
      </c>
      <c r="U6089" s="51">
        <v>2020</v>
      </c>
    </row>
    <row r="6090" spans="1:21" ht="15.5">
      <c r="A6090" s="51">
        <v>293</v>
      </c>
      <c r="B6090" s="51" t="s">
        <v>1526</v>
      </c>
      <c r="C6090" s="51" t="s">
        <v>385</v>
      </c>
      <c r="D6090" s="51" t="str">
        <f t="shared" si="95"/>
        <v>PPPEXPeru</v>
      </c>
      <c r="E6090" s="51" t="s">
        <v>1527</v>
      </c>
      <c r="F6090" s="51" t="s">
        <v>386</v>
      </c>
      <c r="G6090" s="51" t="s">
        <v>387</v>
      </c>
      <c r="H6090" s="51" t="s">
        <v>388</v>
      </c>
      <c r="I6090" s="51"/>
      <c r="J6090" s="51" t="s">
        <v>353</v>
      </c>
      <c r="K6090" s="51">
        <v>1.599</v>
      </c>
      <c r="L6090" s="51">
        <v>1.6160000000000001</v>
      </c>
      <c r="M6090" s="51">
        <v>1.6459999999999999</v>
      </c>
      <c r="N6090" s="51">
        <v>1.714</v>
      </c>
      <c r="O6090" s="51">
        <v>1.7430000000000001</v>
      </c>
      <c r="P6090" s="51">
        <v>1.7490000000000001</v>
      </c>
      <c r="Q6090" s="51">
        <v>1.742</v>
      </c>
      <c r="R6090" s="51">
        <v>1.742</v>
      </c>
      <c r="S6090" s="51">
        <v>1.7909999999999999</v>
      </c>
      <c r="T6090" s="51">
        <v>1.8540000000000001</v>
      </c>
      <c r="U6090" s="51">
        <v>2020</v>
      </c>
    </row>
    <row r="6091" spans="1:21" ht="15.5">
      <c r="A6091" s="51">
        <v>293</v>
      </c>
      <c r="B6091" s="51" t="s">
        <v>1526</v>
      </c>
      <c r="C6091" s="51" t="s">
        <v>389</v>
      </c>
      <c r="D6091" s="51" t="str">
        <f t="shared" si="95"/>
        <v>NID_NGDPPeru</v>
      </c>
      <c r="E6091" s="51" t="s">
        <v>1527</v>
      </c>
      <c r="F6091" s="51" t="s">
        <v>390</v>
      </c>
      <c r="G6091" s="51" t="s">
        <v>391</v>
      </c>
      <c r="H6091" s="51" t="s">
        <v>392</v>
      </c>
      <c r="I6091" s="51"/>
      <c r="J6091" s="51" t="s">
        <v>1528</v>
      </c>
      <c r="K6091" s="51">
        <v>24.056000000000001</v>
      </c>
      <c r="L6091" s="51">
        <v>25.614999999999998</v>
      </c>
      <c r="M6091" s="51">
        <v>24.690999999999999</v>
      </c>
      <c r="N6091" s="51">
        <v>23.681999999999999</v>
      </c>
      <c r="O6091" s="51">
        <v>22.204999999999998</v>
      </c>
      <c r="P6091" s="51">
        <v>20.613</v>
      </c>
      <c r="Q6091" s="51">
        <v>21.687999999999999</v>
      </c>
      <c r="R6091" s="51">
        <v>21.456</v>
      </c>
      <c r="S6091" s="51">
        <v>18.806999999999999</v>
      </c>
      <c r="T6091" s="51">
        <v>21.085999999999999</v>
      </c>
      <c r="U6091" s="51">
        <v>2020</v>
      </c>
    </row>
    <row r="6092" spans="1:21" ht="15.5">
      <c r="A6092" s="51">
        <v>293</v>
      </c>
      <c r="B6092" s="51" t="s">
        <v>1526</v>
      </c>
      <c r="C6092" s="51" t="s">
        <v>393</v>
      </c>
      <c r="D6092" s="51" t="str">
        <f t="shared" si="95"/>
        <v>NGSD_NGDPPeru</v>
      </c>
      <c r="E6092" s="51" t="s">
        <v>1527</v>
      </c>
      <c r="F6092" s="51" t="s">
        <v>394</v>
      </c>
      <c r="G6092" s="51" t="s">
        <v>395</v>
      </c>
      <c r="H6092" s="51" t="s">
        <v>392</v>
      </c>
      <c r="I6092" s="51"/>
      <c r="J6092" s="51" t="s">
        <v>1528</v>
      </c>
      <c r="K6092" s="51">
        <v>20.901</v>
      </c>
      <c r="L6092" s="51">
        <v>20.478999999999999</v>
      </c>
      <c r="M6092" s="51">
        <v>20.2</v>
      </c>
      <c r="N6092" s="51">
        <v>18.704000000000001</v>
      </c>
      <c r="O6092" s="51">
        <v>19.608000000000001</v>
      </c>
      <c r="P6092" s="51">
        <v>19.315999999999999</v>
      </c>
      <c r="Q6092" s="51">
        <v>19.991</v>
      </c>
      <c r="R6092" s="51">
        <v>19.91</v>
      </c>
      <c r="S6092" s="51">
        <v>19.292000000000002</v>
      </c>
      <c r="T6092" s="51">
        <v>20.712</v>
      </c>
      <c r="U6092" s="51">
        <v>2020</v>
      </c>
    </row>
    <row r="6093" spans="1:21" ht="15.5">
      <c r="A6093" s="51">
        <v>293</v>
      </c>
      <c r="B6093" s="51" t="s">
        <v>1526</v>
      </c>
      <c r="C6093" s="51" t="s">
        <v>396</v>
      </c>
      <c r="D6093" s="51" t="str">
        <f t="shared" si="95"/>
        <v>PCPIPeru</v>
      </c>
      <c r="E6093" s="51" t="s">
        <v>1527</v>
      </c>
      <c r="F6093" s="51" t="s">
        <v>397</v>
      </c>
      <c r="G6093" s="51" t="s">
        <v>398</v>
      </c>
      <c r="H6093" s="51" t="s">
        <v>360</v>
      </c>
      <c r="I6093" s="51"/>
      <c r="J6093" s="51" t="s">
        <v>1529</v>
      </c>
      <c r="K6093" s="51">
        <v>108.78700000000001</v>
      </c>
      <c r="L6093" s="51">
        <v>111.84</v>
      </c>
      <c r="M6093" s="51">
        <v>115.47</v>
      </c>
      <c r="N6093" s="51">
        <v>119.566</v>
      </c>
      <c r="O6093" s="51">
        <v>123.863</v>
      </c>
      <c r="P6093" s="51">
        <v>127.33499999999999</v>
      </c>
      <c r="Q6093" s="51">
        <v>129.012</v>
      </c>
      <c r="R6093" s="51">
        <v>131.768</v>
      </c>
      <c r="S6093" s="51">
        <v>134.17500000000001</v>
      </c>
      <c r="T6093" s="51">
        <v>136.92400000000001</v>
      </c>
      <c r="U6093" s="51">
        <v>2019</v>
      </c>
    </row>
    <row r="6094" spans="1:21" ht="15.5">
      <c r="A6094" s="51">
        <v>293</v>
      </c>
      <c r="B6094" s="51" t="s">
        <v>1526</v>
      </c>
      <c r="C6094" s="51" t="s">
        <v>400</v>
      </c>
      <c r="D6094" s="51" t="str">
        <f t="shared" si="95"/>
        <v>PCPIPCHPeru</v>
      </c>
      <c r="E6094" s="51" t="s">
        <v>1527</v>
      </c>
      <c r="F6094" s="51" t="s">
        <v>397</v>
      </c>
      <c r="G6094" s="51" t="s">
        <v>401</v>
      </c>
      <c r="H6094" s="51" t="s">
        <v>347</v>
      </c>
      <c r="I6094" s="51"/>
      <c r="J6094" s="51" t="s">
        <v>402</v>
      </c>
      <c r="K6094" s="51">
        <v>3.6549999999999998</v>
      </c>
      <c r="L6094" s="51">
        <v>2.806</v>
      </c>
      <c r="M6094" s="51">
        <v>3.246</v>
      </c>
      <c r="N6094" s="51">
        <v>3.548</v>
      </c>
      <c r="O6094" s="51">
        <v>3.593</v>
      </c>
      <c r="P6094" s="51">
        <v>2.8039999999999998</v>
      </c>
      <c r="Q6094" s="51">
        <v>1.3169999999999999</v>
      </c>
      <c r="R6094" s="51">
        <v>2.1360000000000001</v>
      </c>
      <c r="S6094" s="51">
        <v>1.827</v>
      </c>
      <c r="T6094" s="51">
        <v>2.0489999999999999</v>
      </c>
      <c r="U6094" s="51">
        <v>2019</v>
      </c>
    </row>
    <row r="6095" spans="1:21" ht="15.5">
      <c r="A6095" s="51">
        <v>293</v>
      </c>
      <c r="B6095" s="51" t="s">
        <v>1526</v>
      </c>
      <c r="C6095" s="51" t="s">
        <v>403</v>
      </c>
      <c r="D6095" s="51" t="str">
        <f t="shared" si="95"/>
        <v>PCPIEPeru</v>
      </c>
      <c r="E6095" s="51" t="s">
        <v>1527</v>
      </c>
      <c r="F6095" s="51" t="s">
        <v>404</v>
      </c>
      <c r="G6095" s="51" t="s">
        <v>405</v>
      </c>
      <c r="H6095" s="51" t="s">
        <v>360</v>
      </c>
      <c r="I6095" s="51"/>
      <c r="J6095" s="51" t="s">
        <v>1529</v>
      </c>
      <c r="K6095" s="51">
        <v>109.861</v>
      </c>
      <c r="L6095" s="51">
        <v>113.003</v>
      </c>
      <c r="M6095" s="51">
        <v>116.646</v>
      </c>
      <c r="N6095" s="51">
        <v>121.776</v>
      </c>
      <c r="O6095" s="51">
        <v>125.715</v>
      </c>
      <c r="P6095" s="51">
        <v>127.431</v>
      </c>
      <c r="Q6095" s="51">
        <v>130.22499999999999</v>
      </c>
      <c r="R6095" s="51">
        <v>132.69900000000001</v>
      </c>
      <c r="S6095" s="51">
        <v>135.31800000000001</v>
      </c>
      <c r="T6095" s="51">
        <v>137.959</v>
      </c>
      <c r="U6095" s="51">
        <v>2019</v>
      </c>
    </row>
    <row r="6096" spans="1:21" ht="15.5">
      <c r="A6096" s="51">
        <v>293</v>
      </c>
      <c r="B6096" s="51" t="s">
        <v>1526</v>
      </c>
      <c r="C6096" s="51" t="s">
        <v>406</v>
      </c>
      <c r="D6096" s="51" t="str">
        <f t="shared" si="95"/>
        <v>PCPIEPCHPeru</v>
      </c>
      <c r="E6096" s="51" t="s">
        <v>1527</v>
      </c>
      <c r="F6096" s="51" t="s">
        <v>404</v>
      </c>
      <c r="G6096" s="51" t="s">
        <v>407</v>
      </c>
      <c r="H6096" s="51" t="s">
        <v>347</v>
      </c>
      <c r="I6096" s="51"/>
      <c r="J6096" s="51" t="s">
        <v>408</v>
      </c>
      <c r="K6096" s="51">
        <v>2.649</v>
      </c>
      <c r="L6096" s="51">
        <v>2.86</v>
      </c>
      <c r="M6096" s="51">
        <v>3.2240000000000002</v>
      </c>
      <c r="N6096" s="51">
        <v>4.3979999999999997</v>
      </c>
      <c r="O6096" s="51">
        <v>3.2349999999999999</v>
      </c>
      <c r="P6096" s="51">
        <v>1.365</v>
      </c>
      <c r="Q6096" s="51">
        <v>2.1920000000000002</v>
      </c>
      <c r="R6096" s="51">
        <v>1.9</v>
      </c>
      <c r="S6096" s="51">
        <v>1.9730000000000001</v>
      </c>
      <c r="T6096" s="51">
        <v>1.952</v>
      </c>
      <c r="U6096" s="51">
        <v>2019</v>
      </c>
    </row>
    <row r="6097" spans="1:21" ht="15.5">
      <c r="A6097" s="51">
        <v>293</v>
      </c>
      <c r="B6097" s="51" t="s">
        <v>1526</v>
      </c>
      <c r="C6097" s="51" t="s">
        <v>409</v>
      </c>
      <c r="D6097" s="51" t="str">
        <f t="shared" si="95"/>
        <v>FLIBOR6Peru</v>
      </c>
      <c r="E6097" s="51" t="s">
        <v>1527</v>
      </c>
      <c r="F6097" s="51" t="s">
        <v>410</v>
      </c>
      <c r="G6097" s="51"/>
      <c r="H6097" s="51" t="s">
        <v>384</v>
      </c>
      <c r="I6097" s="51"/>
      <c r="J6097" s="51"/>
      <c r="K6097" s="51"/>
      <c r="L6097" s="51"/>
      <c r="M6097" s="51"/>
      <c r="N6097" s="51"/>
      <c r="O6097" s="51"/>
      <c r="P6097" s="51"/>
      <c r="Q6097" s="51"/>
      <c r="R6097" s="51"/>
      <c r="S6097" s="51"/>
      <c r="T6097" s="51"/>
      <c r="U6097" s="51"/>
    </row>
    <row r="6098" spans="1:21" ht="15.5">
      <c r="A6098" s="51">
        <v>293</v>
      </c>
      <c r="B6098" s="51" t="s">
        <v>1526</v>
      </c>
      <c r="C6098" s="51" t="s">
        <v>411</v>
      </c>
      <c r="D6098" s="51" t="str">
        <f t="shared" si="95"/>
        <v>TM_RPCHPeru</v>
      </c>
      <c r="E6098" s="51" t="s">
        <v>1527</v>
      </c>
      <c r="F6098" s="51" t="s">
        <v>412</v>
      </c>
      <c r="G6098" s="51" t="s">
        <v>413</v>
      </c>
      <c r="H6098" s="51" t="s">
        <v>347</v>
      </c>
      <c r="I6098" s="51"/>
      <c r="J6098" s="51" t="s">
        <v>1530</v>
      </c>
      <c r="K6098" s="51">
        <v>10.364000000000001</v>
      </c>
      <c r="L6098" s="51">
        <v>3.8180000000000001</v>
      </c>
      <c r="M6098" s="51">
        <v>-1.619</v>
      </c>
      <c r="N6098" s="51">
        <v>0.183</v>
      </c>
      <c r="O6098" s="51">
        <v>-3.0139999999999998</v>
      </c>
      <c r="P6098" s="51">
        <v>4.492</v>
      </c>
      <c r="Q6098" s="51">
        <v>1.351</v>
      </c>
      <c r="R6098" s="51">
        <v>-0.17199999999999999</v>
      </c>
      <c r="S6098" s="51">
        <v>-11.103</v>
      </c>
      <c r="T6098" s="51">
        <v>13.757</v>
      </c>
      <c r="U6098" s="51">
        <v>2020</v>
      </c>
    </row>
    <row r="6099" spans="1:21" ht="15.5">
      <c r="A6099" s="51">
        <v>293</v>
      </c>
      <c r="B6099" s="51" t="s">
        <v>1526</v>
      </c>
      <c r="C6099" s="51" t="s">
        <v>415</v>
      </c>
      <c r="D6099" s="51" t="str">
        <f t="shared" si="95"/>
        <v>TMG_RPCHPeru</v>
      </c>
      <c r="E6099" s="51" t="s">
        <v>1527</v>
      </c>
      <c r="F6099" s="51" t="s">
        <v>416</v>
      </c>
      <c r="G6099" s="51" t="s">
        <v>417</v>
      </c>
      <c r="H6099" s="51" t="s">
        <v>347</v>
      </c>
      <c r="I6099" s="51"/>
      <c r="J6099" s="51" t="s">
        <v>1530</v>
      </c>
      <c r="K6099" s="51">
        <v>10.364000000000001</v>
      </c>
      <c r="L6099" s="51">
        <v>3.8180000000000001</v>
      </c>
      <c r="M6099" s="51">
        <v>-1.619</v>
      </c>
      <c r="N6099" s="51">
        <v>0.183</v>
      </c>
      <c r="O6099" s="51">
        <v>-3.0139999999999998</v>
      </c>
      <c r="P6099" s="51">
        <v>4.492</v>
      </c>
      <c r="Q6099" s="51">
        <v>1.351</v>
      </c>
      <c r="R6099" s="51">
        <v>-0.17199999999999999</v>
      </c>
      <c r="S6099" s="51">
        <v>-11.103</v>
      </c>
      <c r="T6099" s="51">
        <v>13.757</v>
      </c>
      <c r="U6099" s="51">
        <v>2020</v>
      </c>
    </row>
    <row r="6100" spans="1:21" ht="15.5">
      <c r="A6100" s="51">
        <v>293</v>
      </c>
      <c r="B6100" s="51" t="s">
        <v>1526</v>
      </c>
      <c r="C6100" s="51" t="s">
        <v>418</v>
      </c>
      <c r="D6100" s="51" t="str">
        <f t="shared" si="95"/>
        <v>TX_RPCHPeru</v>
      </c>
      <c r="E6100" s="51" t="s">
        <v>1527</v>
      </c>
      <c r="F6100" s="51" t="s">
        <v>419</v>
      </c>
      <c r="G6100" s="51" t="s">
        <v>420</v>
      </c>
      <c r="H6100" s="51" t="s">
        <v>347</v>
      </c>
      <c r="I6100" s="51"/>
      <c r="J6100" s="51" t="s">
        <v>1530</v>
      </c>
      <c r="K6100" s="51">
        <v>5.2210000000000001</v>
      </c>
      <c r="L6100" s="51">
        <v>-3.371</v>
      </c>
      <c r="M6100" s="51">
        <v>-1.038</v>
      </c>
      <c r="N6100" s="51">
        <v>2.988</v>
      </c>
      <c r="O6100" s="51">
        <v>11.382999999999999</v>
      </c>
      <c r="P6100" s="51">
        <v>7.9930000000000003</v>
      </c>
      <c r="Q6100" s="51">
        <v>1.6439999999999999</v>
      </c>
      <c r="R6100" s="51">
        <v>0.61499999999999999</v>
      </c>
      <c r="S6100" s="51">
        <v>-13.394</v>
      </c>
      <c r="T6100" s="51">
        <v>10.016999999999999</v>
      </c>
      <c r="U6100" s="51">
        <v>2020</v>
      </c>
    </row>
    <row r="6101" spans="1:21" ht="15.5">
      <c r="A6101" s="51">
        <v>293</v>
      </c>
      <c r="B6101" s="51" t="s">
        <v>1526</v>
      </c>
      <c r="C6101" s="51" t="s">
        <v>421</v>
      </c>
      <c r="D6101" s="51" t="str">
        <f t="shared" si="95"/>
        <v>TXG_RPCHPeru</v>
      </c>
      <c r="E6101" s="51" t="s">
        <v>1527</v>
      </c>
      <c r="F6101" s="51" t="s">
        <v>422</v>
      </c>
      <c r="G6101" s="51" t="s">
        <v>423</v>
      </c>
      <c r="H6101" s="51" t="s">
        <v>347</v>
      </c>
      <c r="I6101" s="51"/>
      <c r="J6101" s="51" t="s">
        <v>1530</v>
      </c>
      <c r="K6101" s="51">
        <v>5.2210000000000001</v>
      </c>
      <c r="L6101" s="51">
        <v>-3.371</v>
      </c>
      <c r="M6101" s="51">
        <v>-1.038</v>
      </c>
      <c r="N6101" s="51">
        <v>2.988</v>
      </c>
      <c r="O6101" s="51">
        <v>11.382999999999999</v>
      </c>
      <c r="P6101" s="51">
        <v>7.9930000000000003</v>
      </c>
      <c r="Q6101" s="51">
        <v>1.6439999999999999</v>
      </c>
      <c r="R6101" s="51">
        <v>0.61499999999999999</v>
      </c>
      <c r="S6101" s="51">
        <v>-13.394</v>
      </c>
      <c r="T6101" s="51">
        <v>10.016999999999999</v>
      </c>
      <c r="U6101" s="51">
        <v>2020</v>
      </c>
    </row>
    <row r="6102" spans="1:21" ht="15.5">
      <c r="A6102" s="51">
        <v>293</v>
      </c>
      <c r="B6102" s="51" t="s">
        <v>1526</v>
      </c>
      <c r="C6102" s="51" t="s">
        <v>424</v>
      </c>
      <c r="D6102" s="51" t="str">
        <f t="shared" si="95"/>
        <v>LURPeru</v>
      </c>
      <c r="E6102" s="51" t="s">
        <v>1527</v>
      </c>
      <c r="F6102" s="51" t="s">
        <v>425</v>
      </c>
      <c r="G6102" s="51" t="s">
        <v>426</v>
      </c>
      <c r="H6102" s="51" t="s">
        <v>427</v>
      </c>
      <c r="I6102" s="51"/>
      <c r="J6102" s="51" t="s">
        <v>1531</v>
      </c>
      <c r="K6102" s="51">
        <v>6.798</v>
      </c>
      <c r="L6102" s="51">
        <v>5.9450000000000003</v>
      </c>
      <c r="M6102" s="51">
        <v>5.9379999999999997</v>
      </c>
      <c r="N6102" s="51">
        <v>6.49</v>
      </c>
      <c r="O6102" s="51">
        <v>6.742</v>
      </c>
      <c r="P6102" s="51">
        <v>6.8760000000000003</v>
      </c>
      <c r="Q6102" s="51">
        <v>6.7</v>
      </c>
      <c r="R6102" s="51">
        <v>6.6</v>
      </c>
      <c r="S6102" s="51">
        <v>13.6</v>
      </c>
      <c r="T6102" s="51">
        <v>9.6890000000000001</v>
      </c>
      <c r="U6102" s="51">
        <v>2019</v>
      </c>
    </row>
    <row r="6103" spans="1:21" ht="15.5">
      <c r="A6103" s="51">
        <v>293</v>
      </c>
      <c r="B6103" s="51" t="s">
        <v>1526</v>
      </c>
      <c r="C6103" s="51" t="s">
        <v>428</v>
      </c>
      <c r="D6103" s="51" t="str">
        <f t="shared" si="95"/>
        <v>LEPeru</v>
      </c>
      <c r="E6103" s="51" t="s">
        <v>1527</v>
      </c>
      <c r="F6103" s="51" t="s">
        <v>429</v>
      </c>
      <c r="G6103" s="51" t="s">
        <v>430</v>
      </c>
      <c r="H6103" s="51" t="s">
        <v>431</v>
      </c>
      <c r="I6103" s="51" t="s">
        <v>432</v>
      </c>
      <c r="J6103" s="51"/>
      <c r="K6103" s="51"/>
      <c r="L6103" s="51"/>
      <c r="M6103" s="51"/>
      <c r="N6103" s="51"/>
      <c r="O6103" s="51"/>
      <c r="P6103" s="51"/>
      <c r="Q6103" s="51"/>
      <c r="R6103" s="51"/>
      <c r="S6103" s="51"/>
      <c r="T6103" s="51"/>
      <c r="U6103" s="51"/>
    </row>
    <row r="6104" spans="1:21" ht="15.5">
      <c r="A6104" s="51">
        <v>293</v>
      </c>
      <c r="B6104" s="51" t="s">
        <v>1526</v>
      </c>
      <c r="C6104" s="51" t="s">
        <v>433</v>
      </c>
      <c r="D6104" s="51" t="str">
        <f t="shared" si="95"/>
        <v>LPPeru</v>
      </c>
      <c r="E6104" s="51" t="s">
        <v>1527</v>
      </c>
      <c r="F6104" s="51" t="s">
        <v>434</v>
      </c>
      <c r="G6104" s="51" t="s">
        <v>435</v>
      </c>
      <c r="H6104" s="51" t="s">
        <v>431</v>
      </c>
      <c r="I6104" s="51" t="s">
        <v>432</v>
      </c>
      <c r="J6104" s="51" t="s">
        <v>1532</v>
      </c>
      <c r="K6104" s="51">
        <v>30.135999999999999</v>
      </c>
      <c r="L6104" s="51">
        <v>30.475000000000001</v>
      </c>
      <c r="M6104" s="51">
        <v>30.814</v>
      </c>
      <c r="N6104" s="51">
        <v>31.152000000000001</v>
      </c>
      <c r="O6104" s="51">
        <v>31.489000000000001</v>
      </c>
      <c r="P6104" s="51">
        <v>31.826000000000001</v>
      </c>
      <c r="Q6104" s="51">
        <v>32.161999999999999</v>
      </c>
      <c r="R6104" s="51">
        <v>33.161999999999999</v>
      </c>
      <c r="S6104" s="51">
        <v>33.494</v>
      </c>
      <c r="T6104" s="51">
        <v>33.829000000000001</v>
      </c>
      <c r="U6104" s="51">
        <v>2018</v>
      </c>
    </row>
    <row r="6105" spans="1:21" ht="15.5">
      <c r="A6105" s="51">
        <v>293</v>
      </c>
      <c r="B6105" s="51" t="s">
        <v>1526</v>
      </c>
      <c r="C6105" s="51" t="s">
        <v>437</v>
      </c>
      <c r="D6105" s="51" t="str">
        <f t="shared" si="95"/>
        <v>GGRPeru</v>
      </c>
      <c r="E6105" s="51" t="s">
        <v>1527</v>
      </c>
      <c r="F6105" s="51" t="s">
        <v>438</v>
      </c>
      <c r="G6105" s="51" t="s">
        <v>439</v>
      </c>
      <c r="H6105" s="51" t="s">
        <v>342</v>
      </c>
      <c r="I6105" s="51" t="s">
        <v>343</v>
      </c>
      <c r="J6105" s="51" t="s">
        <v>1533</v>
      </c>
      <c r="K6105" s="51">
        <v>113.795</v>
      </c>
      <c r="L6105" s="51">
        <v>121.742</v>
      </c>
      <c r="M6105" s="51">
        <v>128.584</v>
      </c>
      <c r="N6105" s="51">
        <v>123.56</v>
      </c>
      <c r="O6105" s="51">
        <v>123.41200000000001</v>
      </c>
      <c r="P6105" s="51">
        <v>127.822</v>
      </c>
      <c r="Q6105" s="51">
        <v>143.785</v>
      </c>
      <c r="R6105" s="51">
        <v>153.458</v>
      </c>
      <c r="S6105" s="51">
        <v>128.358</v>
      </c>
      <c r="T6105" s="51">
        <v>149.46799999999999</v>
      </c>
      <c r="U6105" s="51">
        <v>2019</v>
      </c>
    </row>
    <row r="6106" spans="1:21" ht="15.5">
      <c r="A6106" s="51">
        <v>293</v>
      </c>
      <c r="B6106" s="51" t="s">
        <v>1526</v>
      </c>
      <c r="C6106" s="51" t="s">
        <v>441</v>
      </c>
      <c r="D6106" s="51" t="str">
        <f t="shared" si="95"/>
        <v>GGR_NGDPPeru</v>
      </c>
      <c r="E6106" s="51" t="s">
        <v>1527</v>
      </c>
      <c r="F6106" s="51" t="s">
        <v>438</v>
      </c>
      <c r="G6106" s="51" t="s">
        <v>439</v>
      </c>
      <c r="H6106" s="51" t="s">
        <v>392</v>
      </c>
      <c r="I6106" s="51"/>
      <c r="J6106" s="51" t="s">
        <v>442</v>
      </c>
      <c r="K6106" s="51">
        <v>22.369</v>
      </c>
      <c r="L6106" s="51">
        <v>22.292000000000002</v>
      </c>
      <c r="M6106" s="51">
        <v>22.39</v>
      </c>
      <c r="N6106" s="51">
        <v>20.277000000000001</v>
      </c>
      <c r="O6106" s="51">
        <v>18.754000000000001</v>
      </c>
      <c r="P6106" s="51">
        <v>18.312000000000001</v>
      </c>
      <c r="Q6106" s="51">
        <v>19.428999999999998</v>
      </c>
      <c r="R6106" s="51">
        <v>19.93</v>
      </c>
      <c r="S6106" s="51">
        <v>18.02</v>
      </c>
      <c r="T6106" s="51">
        <v>18.349</v>
      </c>
      <c r="U6106" s="51">
        <v>2019</v>
      </c>
    </row>
    <row r="6107" spans="1:21" ht="15.5">
      <c r="A6107" s="51">
        <v>293</v>
      </c>
      <c r="B6107" s="51" t="s">
        <v>1526</v>
      </c>
      <c r="C6107" s="51" t="s">
        <v>443</v>
      </c>
      <c r="D6107" s="51" t="str">
        <f t="shared" si="95"/>
        <v>GGXPeru</v>
      </c>
      <c r="E6107" s="51" t="s">
        <v>1527</v>
      </c>
      <c r="F6107" s="51" t="s">
        <v>444</v>
      </c>
      <c r="G6107" s="51" t="s">
        <v>445</v>
      </c>
      <c r="H6107" s="51" t="s">
        <v>342</v>
      </c>
      <c r="I6107" s="51" t="s">
        <v>343</v>
      </c>
      <c r="J6107" s="51" t="s">
        <v>1533</v>
      </c>
      <c r="K6107" s="51">
        <v>103.357</v>
      </c>
      <c r="L6107" s="51">
        <v>117.727</v>
      </c>
      <c r="M6107" s="51">
        <v>129.89400000000001</v>
      </c>
      <c r="N6107" s="51">
        <v>136.50899999999999</v>
      </c>
      <c r="O6107" s="51">
        <v>138.20099999999999</v>
      </c>
      <c r="P6107" s="51">
        <v>148.31700000000001</v>
      </c>
      <c r="Q6107" s="51">
        <v>158.601</v>
      </c>
      <c r="R6107" s="51">
        <v>163.97300000000001</v>
      </c>
      <c r="S6107" s="51">
        <v>187.874</v>
      </c>
      <c r="T6107" s="51">
        <v>188.26</v>
      </c>
      <c r="U6107" s="51">
        <v>2019</v>
      </c>
    </row>
    <row r="6108" spans="1:21" ht="15.5">
      <c r="A6108" s="51">
        <v>293</v>
      </c>
      <c r="B6108" s="51" t="s">
        <v>1526</v>
      </c>
      <c r="C6108" s="51" t="s">
        <v>446</v>
      </c>
      <c r="D6108" s="51" t="str">
        <f t="shared" si="95"/>
        <v>GGX_NGDPPeru</v>
      </c>
      <c r="E6108" s="51" t="s">
        <v>1527</v>
      </c>
      <c r="F6108" s="51" t="s">
        <v>444</v>
      </c>
      <c r="G6108" s="51" t="s">
        <v>445</v>
      </c>
      <c r="H6108" s="51" t="s">
        <v>392</v>
      </c>
      <c r="I6108" s="51"/>
      <c r="J6108" s="51" t="s">
        <v>447</v>
      </c>
      <c r="K6108" s="51">
        <v>20.317</v>
      </c>
      <c r="L6108" s="51">
        <v>21.556999999999999</v>
      </c>
      <c r="M6108" s="51">
        <v>22.617999999999999</v>
      </c>
      <c r="N6108" s="51">
        <v>22.402000000000001</v>
      </c>
      <c r="O6108" s="51">
        <v>21.001000000000001</v>
      </c>
      <c r="P6108" s="51">
        <v>21.248000000000001</v>
      </c>
      <c r="Q6108" s="51">
        <v>21.431000000000001</v>
      </c>
      <c r="R6108" s="51">
        <v>21.295999999999999</v>
      </c>
      <c r="S6108" s="51">
        <v>26.376000000000001</v>
      </c>
      <c r="T6108" s="51">
        <v>23.111000000000001</v>
      </c>
      <c r="U6108" s="51">
        <v>2019</v>
      </c>
    </row>
    <row r="6109" spans="1:21" ht="15.5">
      <c r="A6109" s="51">
        <v>293</v>
      </c>
      <c r="B6109" s="51" t="s">
        <v>1526</v>
      </c>
      <c r="C6109" s="51" t="s">
        <v>448</v>
      </c>
      <c r="D6109" s="51" t="str">
        <f t="shared" si="95"/>
        <v>GGXCNLPeru</v>
      </c>
      <c r="E6109" s="51" t="s">
        <v>1527</v>
      </c>
      <c r="F6109" s="51" t="s">
        <v>449</v>
      </c>
      <c r="G6109" s="51" t="s">
        <v>450</v>
      </c>
      <c r="H6109" s="51" t="s">
        <v>342</v>
      </c>
      <c r="I6109" s="51" t="s">
        <v>343</v>
      </c>
      <c r="J6109" s="51" t="s">
        <v>1533</v>
      </c>
      <c r="K6109" s="51">
        <v>10.438000000000001</v>
      </c>
      <c r="L6109" s="51">
        <v>4.0149999999999997</v>
      </c>
      <c r="M6109" s="51">
        <v>-1.31</v>
      </c>
      <c r="N6109" s="51">
        <v>-12.949</v>
      </c>
      <c r="O6109" s="51">
        <v>-14.788</v>
      </c>
      <c r="P6109" s="51">
        <v>-20.495000000000001</v>
      </c>
      <c r="Q6109" s="51">
        <v>-14.816000000000001</v>
      </c>
      <c r="R6109" s="51">
        <v>-10.515000000000001</v>
      </c>
      <c r="S6109" s="51">
        <v>-59.515000000000001</v>
      </c>
      <c r="T6109" s="51">
        <v>-38.792000000000002</v>
      </c>
      <c r="U6109" s="51">
        <v>2019</v>
      </c>
    </row>
    <row r="6110" spans="1:21" ht="15.5">
      <c r="A6110" s="51">
        <v>293</v>
      </c>
      <c r="B6110" s="51" t="s">
        <v>1526</v>
      </c>
      <c r="C6110" s="51" t="s">
        <v>451</v>
      </c>
      <c r="D6110" s="51" t="str">
        <f t="shared" si="95"/>
        <v>GGXCNL_NGDPPeru</v>
      </c>
      <c r="E6110" s="51" t="s">
        <v>1527</v>
      </c>
      <c r="F6110" s="51" t="s">
        <v>449</v>
      </c>
      <c r="G6110" s="51" t="s">
        <v>450</v>
      </c>
      <c r="H6110" s="51" t="s">
        <v>392</v>
      </c>
      <c r="I6110" s="51"/>
      <c r="J6110" s="51" t="s">
        <v>452</v>
      </c>
      <c r="K6110" s="51">
        <v>2.052</v>
      </c>
      <c r="L6110" s="51">
        <v>0.73499999999999999</v>
      </c>
      <c r="M6110" s="51">
        <v>-0.22800000000000001</v>
      </c>
      <c r="N6110" s="51">
        <v>-2.125</v>
      </c>
      <c r="O6110" s="51">
        <v>-2.2469999999999999</v>
      </c>
      <c r="P6110" s="51">
        <v>-2.9359999999999999</v>
      </c>
      <c r="Q6110" s="51">
        <v>-2.0019999999999998</v>
      </c>
      <c r="R6110" s="51">
        <v>-1.3660000000000001</v>
      </c>
      <c r="S6110" s="51">
        <v>-8.3550000000000004</v>
      </c>
      <c r="T6110" s="51">
        <v>-4.7619999999999996</v>
      </c>
      <c r="U6110" s="51">
        <v>2019</v>
      </c>
    </row>
    <row r="6111" spans="1:21" ht="15.5">
      <c r="A6111" s="51">
        <v>293</v>
      </c>
      <c r="B6111" s="51" t="s">
        <v>1526</v>
      </c>
      <c r="C6111" s="51" t="s">
        <v>453</v>
      </c>
      <c r="D6111" s="51" t="str">
        <f t="shared" si="95"/>
        <v>GGSBPeru</v>
      </c>
      <c r="E6111" s="51" t="s">
        <v>1527</v>
      </c>
      <c r="F6111" s="51" t="s">
        <v>454</v>
      </c>
      <c r="G6111" s="51" t="s">
        <v>455</v>
      </c>
      <c r="H6111" s="51" t="s">
        <v>342</v>
      </c>
      <c r="I6111" s="51" t="s">
        <v>343</v>
      </c>
      <c r="J6111" s="51" t="s">
        <v>1533</v>
      </c>
      <c r="K6111" s="51">
        <v>6.726</v>
      </c>
      <c r="L6111" s="51">
        <v>0.70199999999999996</v>
      </c>
      <c r="M6111" s="51">
        <v>-0.67900000000000005</v>
      </c>
      <c r="N6111" s="51">
        <v>-9.5359999999999996</v>
      </c>
      <c r="O6111" s="51">
        <v>-12.763999999999999</v>
      </c>
      <c r="P6111" s="51">
        <v>-14.762</v>
      </c>
      <c r="Q6111" s="51">
        <v>-12.31</v>
      </c>
      <c r="R6111" s="51">
        <v>-4.9930000000000003</v>
      </c>
      <c r="S6111" s="51">
        <v>-45.655999999999999</v>
      </c>
      <c r="T6111" s="51">
        <v>-35.033000000000001</v>
      </c>
      <c r="U6111" s="51">
        <v>2019</v>
      </c>
    </row>
    <row r="6112" spans="1:21" ht="15.5">
      <c r="A6112" s="51">
        <v>293</v>
      </c>
      <c r="B6112" s="51" t="s">
        <v>1526</v>
      </c>
      <c r="C6112" s="51" t="s">
        <v>456</v>
      </c>
      <c r="D6112" s="51" t="str">
        <f t="shared" si="95"/>
        <v>GGSB_NPGDPPeru</v>
      </c>
      <c r="E6112" s="51" t="s">
        <v>1527</v>
      </c>
      <c r="F6112" s="51" t="s">
        <v>454</v>
      </c>
      <c r="G6112" s="51" t="s">
        <v>455</v>
      </c>
      <c r="H6112" s="51" t="s">
        <v>380</v>
      </c>
      <c r="I6112" s="51"/>
      <c r="J6112" s="51" t="s">
        <v>505</v>
      </c>
      <c r="K6112" s="51">
        <v>1.3320000000000001</v>
      </c>
      <c r="L6112" s="51">
        <v>0.13100000000000001</v>
      </c>
      <c r="M6112" s="51">
        <v>-0.11799999999999999</v>
      </c>
      <c r="N6112" s="51">
        <v>-1.552</v>
      </c>
      <c r="O6112" s="51">
        <v>-1.9330000000000001</v>
      </c>
      <c r="P6112" s="51">
        <v>-2.0840000000000001</v>
      </c>
      <c r="Q6112" s="51">
        <v>-1.6459999999999999</v>
      </c>
      <c r="R6112" s="51">
        <v>-0.63800000000000001</v>
      </c>
      <c r="S6112" s="51">
        <v>-5.9509999999999996</v>
      </c>
      <c r="T6112" s="51">
        <v>-4.173</v>
      </c>
      <c r="U6112" s="51">
        <v>2019</v>
      </c>
    </row>
    <row r="6113" spans="1:21" ht="15.5">
      <c r="A6113" s="51">
        <v>293</v>
      </c>
      <c r="B6113" s="51" t="s">
        <v>1526</v>
      </c>
      <c r="C6113" s="51" t="s">
        <v>457</v>
      </c>
      <c r="D6113" s="51" t="str">
        <f t="shared" si="95"/>
        <v>GGXONLBPeru</v>
      </c>
      <c r="E6113" s="51" t="s">
        <v>1527</v>
      </c>
      <c r="F6113" s="51" t="s">
        <v>458</v>
      </c>
      <c r="G6113" s="51" t="s">
        <v>459</v>
      </c>
      <c r="H6113" s="51" t="s">
        <v>342</v>
      </c>
      <c r="I6113" s="51" t="s">
        <v>343</v>
      </c>
      <c r="J6113" s="51" t="s">
        <v>1533</v>
      </c>
      <c r="K6113" s="51">
        <v>15.096</v>
      </c>
      <c r="L6113" s="51">
        <v>9.2230000000000008</v>
      </c>
      <c r="M6113" s="51">
        <v>3.9889999999999999</v>
      </c>
      <c r="N6113" s="51">
        <v>-7.3949999999999996</v>
      </c>
      <c r="O6113" s="51">
        <v>-8.6329999999999991</v>
      </c>
      <c r="P6113" s="51">
        <v>-13.44</v>
      </c>
      <c r="Q6113" s="51">
        <v>-6.367</v>
      </c>
      <c r="R6113" s="51">
        <v>-1.401</v>
      </c>
      <c r="S6113" s="51">
        <v>-49.4</v>
      </c>
      <c r="T6113" s="51">
        <v>-26.315000000000001</v>
      </c>
      <c r="U6113" s="51">
        <v>2019</v>
      </c>
    </row>
    <row r="6114" spans="1:21" ht="15.5">
      <c r="A6114" s="51">
        <v>293</v>
      </c>
      <c r="B6114" s="51" t="s">
        <v>1526</v>
      </c>
      <c r="C6114" s="51" t="s">
        <v>460</v>
      </c>
      <c r="D6114" s="51" t="str">
        <f t="shared" si="95"/>
        <v>GGXONLB_NGDPPeru</v>
      </c>
      <c r="E6114" s="51" t="s">
        <v>1527</v>
      </c>
      <c r="F6114" s="51" t="s">
        <v>458</v>
      </c>
      <c r="G6114" s="51" t="s">
        <v>459</v>
      </c>
      <c r="H6114" s="51" t="s">
        <v>392</v>
      </c>
      <c r="I6114" s="51"/>
      <c r="J6114" s="51" t="s">
        <v>461</v>
      </c>
      <c r="K6114" s="51">
        <v>2.9670000000000001</v>
      </c>
      <c r="L6114" s="51">
        <v>1.6890000000000001</v>
      </c>
      <c r="M6114" s="51">
        <v>0.69499999999999995</v>
      </c>
      <c r="N6114" s="51">
        <v>-1.214</v>
      </c>
      <c r="O6114" s="51">
        <v>-1.3120000000000001</v>
      </c>
      <c r="P6114" s="51">
        <v>-1.925</v>
      </c>
      <c r="Q6114" s="51">
        <v>-0.86</v>
      </c>
      <c r="R6114" s="51">
        <v>-0.182</v>
      </c>
      <c r="S6114" s="51">
        <v>-6.9349999999999996</v>
      </c>
      <c r="T6114" s="51">
        <v>-3.23</v>
      </c>
      <c r="U6114" s="51">
        <v>2019</v>
      </c>
    </row>
    <row r="6115" spans="1:21" ht="15.5">
      <c r="A6115" s="51">
        <v>293</v>
      </c>
      <c r="B6115" s="51" t="s">
        <v>1526</v>
      </c>
      <c r="C6115" s="51" t="s">
        <v>462</v>
      </c>
      <c r="D6115" s="51" t="str">
        <f t="shared" si="95"/>
        <v>GGXWDNPeru</v>
      </c>
      <c r="E6115" s="51" t="s">
        <v>1527</v>
      </c>
      <c r="F6115" s="51" t="s">
        <v>463</v>
      </c>
      <c r="G6115" s="51" t="s">
        <v>464</v>
      </c>
      <c r="H6115" s="51" t="s">
        <v>342</v>
      </c>
      <c r="I6115" s="51" t="s">
        <v>343</v>
      </c>
      <c r="J6115" s="51" t="s">
        <v>1533</v>
      </c>
      <c r="K6115" s="51">
        <v>14.183999999999999</v>
      </c>
      <c r="L6115" s="51">
        <v>8.2070000000000007</v>
      </c>
      <c r="M6115" s="51">
        <v>15.42</v>
      </c>
      <c r="N6115" s="51">
        <v>32.33</v>
      </c>
      <c r="O6115" s="51">
        <v>45.607999999999997</v>
      </c>
      <c r="P6115" s="51">
        <v>60.936999999999998</v>
      </c>
      <c r="Q6115" s="51">
        <v>75.753</v>
      </c>
      <c r="R6115" s="51">
        <v>86.266999999999996</v>
      </c>
      <c r="S6115" s="51">
        <v>145.78299999999999</v>
      </c>
      <c r="T6115" s="51">
        <v>184.57499999999999</v>
      </c>
      <c r="U6115" s="51">
        <v>2019</v>
      </c>
    </row>
    <row r="6116" spans="1:21" ht="15.5">
      <c r="A6116" s="51">
        <v>293</v>
      </c>
      <c r="B6116" s="51" t="s">
        <v>1526</v>
      </c>
      <c r="C6116" s="51" t="s">
        <v>465</v>
      </c>
      <c r="D6116" s="51" t="str">
        <f t="shared" si="95"/>
        <v>GGXWDN_NGDPPeru</v>
      </c>
      <c r="E6116" s="51" t="s">
        <v>1527</v>
      </c>
      <c r="F6116" s="51" t="s">
        <v>463</v>
      </c>
      <c r="G6116" s="51" t="s">
        <v>464</v>
      </c>
      <c r="H6116" s="51" t="s">
        <v>392</v>
      </c>
      <c r="I6116" s="51"/>
      <c r="J6116" s="51" t="s">
        <v>487</v>
      </c>
      <c r="K6116" s="51">
        <v>2.7879999999999998</v>
      </c>
      <c r="L6116" s="51">
        <v>1.5029999999999999</v>
      </c>
      <c r="M6116" s="51">
        <v>2.6850000000000001</v>
      </c>
      <c r="N6116" s="51">
        <v>5.306</v>
      </c>
      <c r="O6116" s="51">
        <v>6.931</v>
      </c>
      <c r="P6116" s="51">
        <v>8.73</v>
      </c>
      <c r="Q6116" s="51">
        <v>10.236000000000001</v>
      </c>
      <c r="R6116" s="51">
        <v>11.204000000000001</v>
      </c>
      <c r="S6116" s="51">
        <v>20.466999999999999</v>
      </c>
      <c r="T6116" s="51">
        <v>22.658999999999999</v>
      </c>
      <c r="U6116" s="51">
        <v>2019</v>
      </c>
    </row>
    <row r="6117" spans="1:21" ht="15.5">
      <c r="A6117" s="51">
        <v>293</v>
      </c>
      <c r="B6117" s="51" t="s">
        <v>1526</v>
      </c>
      <c r="C6117" s="51" t="s">
        <v>466</v>
      </c>
      <c r="D6117" s="51" t="str">
        <f t="shared" si="95"/>
        <v>GGXWDGPeru</v>
      </c>
      <c r="E6117" s="51" t="s">
        <v>1527</v>
      </c>
      <c r="F6117" s="51" t="s">
        <v>467</v>
      </c>
      <c r="G6117" s="51" t="s">
        <v>468</v>
      </c>
      <c r="H6117" s="51" t="s">
        <v>342</v>
      </c>
      <c r="I6117" s="51" t="s">
        <v>343</v>
      </c>
      <c r="J6117" s="51" t="s">
        <v>1533</v>
      </c>
      <c r="K6117" s="51">
        <v>107.70399999999999</v>
      </c>
      <c r="L6117" s="51">
        <v>109.021</v>
      </c>
      <c r="M6117" s="51">
        <v>118.55800000000001</v>
      </c>
      <c r="N6117" s="51">
        <v>146.65199999999999</v>
      </c>
      <c r="O6117" s="51">
        <v>160.65299999999999</v>
      </c>
      <c r="P6117" s="51">
        <v>177.46100000000001</v>
      </c>
      <c r="Q6117" s="51">
        <v>193.721</v>
      </c>
      <c r="R6117" s="51">
        <v>208.62299999999999</v>
      </c>
      <c r="S6117" s="51">
        <v>251.893</v>
      </c>
      <c r="T6117" s="51">
        <v>288.065</v>
      </c>
      <c r="U6117" s="51">
        <v>2019</v>
      </c>
    </row>
    <row r="6118" spans="1:21" ht="15.5">
      <c r="A6118" s="51">
        <v>293</v>
      </c>
      <c r="B6118" s="51" t="s">
        <v>1526</v>
      </c>
      <c r="C6118" s="51" t="s">
        <v>469</v>
      </c>
      <c r="D6118" s="51" t="str">
        <f t="shared" si="95"/>
        <v>GGXWDG_NGDPPeru</v>
      </c>
      <c r="E6118" s="51" t="s">
        <v>1527</v>
      </c>
      <c r="F6118" s="51" t="s">
        <v>467</v>
      </c>
      <c r="G6118" s="51" t="s">
        <v>468</v>
      </c>
      <c r="H6118" s="51" t="s">
        <v>392</v>
      </c>
      <c r="I6118" s="51"/>
      <c r="J6118" s="51" t="s">
        <v>470</v>
      </c>
      <c r="K6118" s="51">
        <v>21.172000000000001</v>
      </c>
      <c r="L6118" s="51">
        <v>19.963000000000001</v>
      </c>
      <c r="M6118" s="51">
        <v>20.643999999999998</v>
      </c>
      <c r="N6118" s="51">
        <v>24.065999999999999</v>
      </c>
      <c r="O6118" s="51">
        <v>24.413</v>
      </c>
      <c r="P6118" s="51">
        <v>25.422999999999998</v>
      </c>
      <c r="Q6118" s="51">
        <v>26.175999999999998</v>
      </c>
      <c r="R6118" s="51">
        <v>27.094000000000001</v>
      </c>
      <c r="S6118" s="51">
        <v>35.363999999999997</v>
      </c>
      <c r="T6118" s="51">
        <v>35.363999999999997</v>
      </c>
      <c r="U6118" s="51">
        <v>2019</v>
      </c>
    </row>
    <row r="6119" spans="1:21" ht="15.5">
      <c r="A6119" s="51">
        <v>293</v>
      </c>
      <c r="B6119" s="51" t="s">
        <v>1526</v>
      </c>
      <c r="C6119" s="51" t="s">
        <v>471</v>
      </c>
      <c r="D6119" s="51" t="str">
        <f t="shared" si="95"/>
        <v>NGDP_FYPeru</v>
      </c>
      <c r="E6119" s="51" t="s">
        <v>1527</v>
      </c>
      <c r="F6119" s="51" t="s">
        <v>472</v>
      </c>
      <c r="G6119" s="51" t="s">
        <v>473</v>
      </c>
      <c r="H6119" s="51" t="s">
        <v>342</v>
      </c>
      <c r="I6119" s="51" t="s">
        <v>343</v>
      </c>
      <c r="J6119" s="51" t="s">
        <v>1533</v>
      </c>
      <c r="K6119" s="51">
        <v>508.71699999999998</v>
      </c>
      <c r="L6119" s="51">
        <v>546.125</v>
      </c>
      <c r="M6119" s="51">
        <v>574.30100000000004</v>
      </c>
      <c r="N6119" s="51">
        <v>609.36400000000003</v>
      </c>
      <c r="O6119" s="51">
        <v>658.06899999999996</v>
      </c>
      <c r="P6119" s="51">
        <v>698.02700000000004</v>
      </c>
      <c r="Q6119" s="51">
        <v>740.06500000000005</v>
      </c>
      <c r="R6119" s="51">
        <v>769.98900000000003</v>
      </c>
      <c r="S6119" s="51">
        <v>712.29300000000001</v>
      </c>
      <c r="T6119" s="51">
        <v>814.57899999999995</v>
      </c>
      <c r="U6119" s="51">
        <v>2019</v>
      </c>
    </row>
    <row r="6120" spans="1:21" ht="15.5">
      <c r="A6120" s="51">
        <v>293</v>
      </c>
      <c r="B6120" s="51" t="s">
        <v>1526</v>
      </c>
      <c r="C6120" s="51" t="s">
        <v>474</v>
      </c>
      <c r="D6120" s="51" t="str">
        <f t="shared" si="95"/>
        <v>BCAPeru</v>
      </c>
      <c r="E6120" s="51" t="s">
        <v>1527</v>
      </c>
      <c r="F6120" s="51" t="s">
        <v>475</v>
      </c>
      <c r="G6120" s="51" t="s">
        <v>476</v>
      </c>
      <c r="H6120" s="51" t="s">
        <v>352</v>
      </c>
      <c r="I6120" s="51" t="s">
        <v>343</v>
      </c>
      <c r="J6120" s="51" t="s">
        <v>1534</v>
      </c>
      <c r="K6120" s="51">
        <v>-6.0869999999999997</v>
      </c>
      <c r="L6120" s="51">
        <v>-10.379</v>
      </c>
      <c r="M6120" s="51">
        <v>-9.0830000000000002</v>
      </c>
      <c r="N6120" s="51">
        <v>-9.5239999999999991</v>
      </c>
      <c r="O6120" s="51">
        <v>-5.0629999999999997</v>
      </c>
      <c r="P6120" s="51">
        <v>-2.7759999999999998</v>
      </c>
      <c r="Q6120" s="51">
        <v>-3.8210000000000002</v>
      </c>
      <c r="R6120" s="51">
        <v>-3.57</v>
      </c>
      <c r="S6120" s="51">
        <v>0.98899999999999999</v>
      </c>
      <c r="T6120" s="51">
        <v>-0.84399999999999997</v>
      </c>
      <c r="U6120" s="51">
        <v>2020</v>
      </c>
    </row>
    <row r="6121" spans="1:21" ht="15.5">
      <c r="A6121" s="51">
        <v>293</v>
      </c>
      <c r="B6121" s="51" t="s">
        <v>1526</v>
      </c>
      <c r="C6121" s="51" t="s">
        <v>478</v>
      </c>
      <c r="D6121" s="51" t="str">
        <f t="shared" si="95"/>
        <v>BCA_NGDPDPeru</v>
      </c>
      <c r="E6121" s="51" t="s">
        <v>1527</v>
      </c>
      <c r="F6121" s="51" t="s">
        <v>475</v>
      </c>
      <c r="G6121" s="51" t="s">
        <v>476</v>
      </c>
      <c r="H6121" s="51" t="s">
        <v>392</v>
      </c>
      <c r="I6121" s="51"/>
      <c r="J6121" s="51" t="s">
        <v>479</v>
      </c>
      <c r="K6121" s="51">
        <v>-3.1560000000000001</v>
      </c>
      <c r="L6121" s="51">
        <v>-5.1360000000000001</v>
      </c>
      <c r="M6121" s="51">
        <v>-4.4889999999999999</v>
      </c>
      <c r="N6121" s="51">
        <v>-4.9779999999999998</v>
      </c>
      <c r="O6121" s="51">
        <v>-2.597</v>
      </c>
      <c r="P6121" s="51">
        <v>-1.2969999999999999</v>
      </c>
      <c r="Q6121" s="51">
        <v>-1.6970000000000001</v>
      </c>
      <c r="R6121" s="51">
        <v>-1.5469999999999999</v>
      </c>
      <c r="S6121" s="51">
        <v>0.48499999999999999</v>
      </c>
      <c r="T6121" s="51">
        <v>-0.374</v>
      </c>
      <c r="U6121" s="51">
        <v>2020</v>
      </c>
    </row>
    <row r="6122" spans="1:21" ht="15.5">
      <c r="A6122" s="51">
        <v>566</v>
      </c>
      <c r="B6122" s="51" t="s">
        <v>1535</v>
      </c>
      <c r="C6122" s="51" t="s">
        <v>338</v>
      </c>
      <c r="D6122" s="51" t="str">
        <f t="shared" si="95"/>
        <v>NGDP_RPhilippines</v>
      </c>
      <c r="E6122" s="51" t="s">
        <v>304</v>
      </c>
      <c r="F6122" s="51" t="s">
        <v>340</v>
      </c>
      <c r="G6122" s="51" t="s">
        <v>341</v>
      </c>
      <c r="H6122" s="51" t="s">
        <v>342</v>
      </c>
      <c r="I6122" s="51" t="s">
        <v>343</v>
      </c>
      <c r="J6122" s="51" t="s">
        <v>1536</v>
      </c>
      <c r="K6122" s="51">
        <v>12416.47</v>
      </c>
      <c r="L6122" s="51">
        <v>13254.64</v>
      </c>
      <c r="M6122" s="51">
        <v>14096.05</v>
      </c>
      <c r="N6122" s="51">
        <v>14990.91</v>
      </c>
      <c r="O6122" s="51">
        <v>16062.68</v>
      </c>
      <c r="P6122" s="51">
        <v>17175.98</v>
      </c>
      <c r="Q6122" s="51">
        <v>18265.189999999999</v>
      </c>
      <c r="R6122" s="51">
        <v>19368.509999999998</v>
      </c>
      <c r="S6122" s="51">
        <v>17525.990000000002</v>
      </c>
      <c r="T6122" s="51">
        <v>18733.46</v>
      </c>
      <c r="U6122" s="51">
        <v>2020</v>
      </c>
    </row>
    <row r="6123" spans="1:21" ht="15.5">
      <c r="A6123" s="51">
        <v>566</v>
      </c>
      <c r="B6123" s="51" t="s">
        <v>1535</v>
      </c>
      <c r="C6123" s="51" t="s">
        <v>345</v>
      </c>
      <c r="D6123" s="51" t="str">
        <f t="shared" si="95"/>
        <v>NGDP_RPCHPhilippines</v>
      </c>
      <c r="E6123" s="51" t="s">
        <v>304</v>
      </c>
      <c r="F6123" s="51" t="s">
        <v>340</v>
      </c>
      <c r="G6123" s="51" t="s">
        <v>346</v>
      </c>
      <c r="H6123" s="51" t="s">
        <v>347</v>
      </c>
      <c r="I6123" s="51"/>
      <c r="J6123" s="51" t="s">
        <v>348</v>
      </c>
      <c r="K6123" s="51">
        <v>6.8970000000000002</v>
      </c>
      <c r="L6123" s="51">
        <v>6.7510000000000003</v>
      </c>
      <c r="M6123" s="51">
        <v>6.3479999999999999</v>
      </c>
      <c r="N6123" s="51">
        <v>6.3479999999999999</v>
      </c>
      <c r="O6123" s="51">
        <v>7.149</v>
      </c>
      <c r="P6123" s="51">
        <v>6.931</v>
      </c>
      <c r="Q6123" s="51">
        <v>6.3410000000000002</v>
      </c>
      <c r="R6123" s="51">
        <v>6.0410000000000004</v>
      </c>
      <c r="S6123" s="51">
        <v>-9.5129999999999999</v>
      </c>
      <c r="T6123" s="51">
        <v>6.89</v>
      </c>
      <c r="U6123" s="51">
        <v>2020</v>
      </c>
    </row>
    <row r="6124" spans="1:21" ht="15.5">
      <c r="A6124" s="51">
        <v>566</v>
      </c>
      <c r="B6124" s="51" t="s">
        <v>1535</v>
      </c>
      <c r="C6124" s="51" t="s">
        <v>349</v>
      </c>
      <c r="D6124" s="51" t="str">
        <f t="shared" si="95"/>
        <v>NGDPPhilippines</v>
      </c>
      <c r="E6124" s="51" t="s">
        <v>304</v>
      </c>
      <c r="F6124" s="51" t="s">
        <v>155</v>
      </c>
      <c r="G6124" s="51" t="s">
        <v>350</v>
      </c>
      <c r="H6124" s="51" t="s">
        <v>342</v>
      </c>
      <c r="I6124" s="51" t="s">
        <v>343</v>
      </c>
      <c r="J6124" s="51" t="s">
        <v>1536</v>
      </c>
      <c r="K6124" s="51">
        <v>11060.59</v>
      </c>
      <c r="L6124" s="51">
        <v>12050.59</v>
      </c>
      <c r="M6124" s="51">
        <v>13206.83</v>
      </c>
      <c r="N6124" s="51">
        <v>13944.16</v>
      </c>
      <c r="O6124" s="51">
        <v>15132.38</v>
      </c>
      <c r="P6124" s="51">
        <v>16556.650000000001</v>
      </c>
      <c r="Q6124" s="51">
        <v>18265.189999999999</v>
      </c>
      <c r="R6124" s="51">
        <v>19516.419999999998</v>
      </c>
      <c r="S6124" s="51">
        <v>17976</v>
      </c>
      <c r="T6124" s="51">
        <v>19970.830000000002</v>
      </c>
      <c r="U6124" s="51">
        <v>2020</v>
      </c>
    </row>
    <row r="6125" spans="1:21" ht="15.5">
      <c r="A6125" s="51">
        <v>566</v>
      </c>
      <c r="B6125" s="51" t="s">
        <v>1535</v>
      </c>
      <c r="C6125" s="51" t="s">
        <v>157</v>
      </c>
      <c r="D6125" s="51" t="str">
        <f t="shared" si="95"/>
        <v>NGDPDPhilippines</v>
      </c>
      <c r="E6125" s="51" t="s">
        <v>304</v>
      </c>
      <c r="F6125" s="51" t="s">
        <v>155</v>
      </c>
      <c r="G6125" s="51" t="s">
        <v>351</v>
      </c>
      <c r="H6125" s="51" t="s">
        <v>352</v>
      </c>
      <c r="I6125" s="51" t="s">
        <v>343</v>
      </c>
      <c r="J6125" s="51" t="s">
        <v>353</v>
      </c>
      <c r="K6125" s="51">
        <v>261.92</v>
      </c>
      <c r="L6125" s="51">
        <v>283.90300000000002</v>
      </c>
      <c r="M6125" s="51">
        <v>297.48399999999998</v>
      </c>
      <c r="N6125" s="51">
        <v>306.44600000000003</v>
      </c>
      <c r="O6125" s="51">
        <v>318.62700000000001</v>
      </c>
      <c r="P6125" s="51">
        <v>328.48099999999999</v>
      </c>
      <c r="Q6125" s="51">
        <v>346.84199999999998</v>
      </c>
      <c r="R6125" s="51">
        <v>376.79500000000002</v>
      </c>
      <c r="S6125" s="51">
        <v>362.24299999999999</v>
      </c>
      <c r="T6125" s="51">
        <v>402.63799999999998</v>
      </c>
      <c r="U6125" s="51">
        <v>2020</v>
      </c>
    </row>
    <row r="6126" spans="1:21" ht="15.5">
      <c r="A6126" s="51">
        <v>566</v>
      </c>
      <c r="B6126" s="51" t="s">
        <v>1535</v>
      </c>
      <c r="C6126" s="51" t="s">
        <v>354</v>
      </c>
      <c r="D6126" s="51" t="str">
        <f t="shared" si="95"/>
        <v>PPPGDPPhilippines</v>
      </c>
      <c r="E6126" s="51" t="s">
        <v>304</v>
      </c>
      <c r="F6126" s="51" t="s">
        <v>155</v>
      </c>
      <c r="G6126" s="51" t="s">
        <v>355</v>
      </c>
      <c r="H6126" s="51" t="s">
        <v>356</v>
      </c>
      <c r="I6126" s="51" t="s">
        <v>343</v>
      </c>
      <c r="J6126" s="51" t="s">
        <v>353</v>
      </c>
      <c r="K6126" s="51">
        <v>612.13099999999997</v>
      </c>
      <c r="L6126" s="51">
        <v>654.00400000000002</v>
      </c>
      <c r="M6126" s="51">
        <v>699.66200000000003</v>
      </c>
      <c r="N6126" s="51">
        <v>733.86400000000003</v>
      </c>
      <c r="O6126" s="51">
        <v>798.601</v>
      </c>
      <c r="P6126" s="51">
        <v>854.09500000000003</v>
      </c>
      <c r="Q6126" s="51">
        <v>930.06500000000005</v>
      </c>
      <c r="R6126" s="51">
        <v>1003.85</v>
      </c>
      <c r="S6126" s="51">
        <v>919.36800000000005</v>
      </c>
      <c r="T6126" s="51">
        <v>1000.62</v>
      </c>
      <c r="U6126" s="51">
        <v>2020</v>
      </c>
    </row>
    <row r="6127" spans="1:21" ht="15.5">
      <c r="A6127" s="51">
        <v>566</v>
      </c>
      <c r="B6127" s="51" t="s">
        <v>1535</v>
      </c>
      <c r="C6127" s="51" t="s">
        <v>357</v>
      </c>
      <c r="D6127" s="51" t="str">
        <f t="shared" si="95"/>
        <v>NGDP_DPhilippines</v>
      </c>
      <c r="E6127" s="51" t="s">
        <v>304</v>
      </c>
      <c r="F6127" s="51" t="s">
        <v>358</v>
      </c>
      <c r="G6127" s="51" t="s">
        <v>359</v>
      </c>
      <c r="H6127" s="51" t="s">
        <v>360</v>
      </c>
      <c r="I6127" s="51"/>
      <c r="J6127" s="51" t="s">
        <v>361</v>
      </c>
      <c r="K6127" s="51">
        <v>89.08</v>
      </c>
      <c r="L6127" s="51">
        <v>90.915999999999997</v>
      </c>
      <c r="M6127" s="51">
        <v>93.691999999999993</v>
      </c>
      <c r="N6127" s="51">
        <v>93.016999999999996</v>
      </c>
      <c r="O6127" s="51">
        <v>94.207999999999998</v>
      </c>
      <c r="P6127" s="51">
        <v>96.394000000000005</v>
      </c>
      <c r="Q6127" s="51">
        <v>100</v>
      </c>
      <c r="R6127" s="51">
        <v>100.764</v>
      </c>
      <c r="S6127" s="51">
        <v>102.568</v>
      </c>
      <c r="T6127" s="51">
        <v>106.605</v>
      </c>
      <c r="U6127" s="51">
        <v>2020</v>
      </c>
    </row>
    <row r="6128" spans="1:21" ht="15.5">
      <c r="A6128" s="51">
        <v>566</v>
      </c>
      <c r="B6128" s="51" t="s">
        <v>1535</v>
      </c>
      <c r="C6128" s="51" t="s">
        <v>362</v>
      </c>
      <c r="D6128" s="51" t="str">
        <f t="shared" si="95"/>
        <v>NGDPRPCPhilippines</v>
      </c>
      <c r="E6128" s="51" t="s">
        <v>304</v>
      </c>
      <c r="F6128" s="51" t="s">
        <v>363</v>
      </c>
      <c r="G6128" s="51" t="s">
        <v>364</v>
      </c>
      <c r="H6128" s="51" t="s">
        <v>342</v>
      </c>
      <c r="I6128" s="51" t="s">
        <v>333</v>
      </c>
      <c r="J6128" s="51" t="s">
        <v>365</v>
      </c>
      <c r="K6128" s="51">
        <v>129002.26</v>
      </c>
      <c r="L6128" s="51">
        <v>135541.92000000001</v>
      </c>
      <c r="M6128" s="51">
        <v>141939.85999999999</v>
      </c>
      <c r="N6128" s="51">
        <v>148675.07</v>
      </c>
      <c r="O6128" s="51">
        <v>156663.18</v>
      </c>
      <c r="P6128" s="51">
        <v>164884.12</v>
      </c>
      <c r="Q6128" s="51">
        <v>172704.16</v>
      </c>
      <c r="R6128" s="51">
        <v>180524.86</v>
      </c>
      <c r="S6128" s="51">
        <v>161128.88</v>
      </c>
      <c r="T6128" s="51">
        <v>169640.74</v>
      </c>
      <c r="U6128" s="51">
        <v>2020</v>
      </c>
    </row>
    <row r="6129" spans="1:21" ht="15.5">
      <c r="A6129" s="51">
        <v>566</v>
      </c>
      <c r="B6129" s="51" t="s">
        <v>1535</v>
      </c>
      <c r="C6129" s="51" t="s">
        <v>366</v>
      </c>
      <c r="D6129" s="51" t="str">
        <f t="shared" si="95"/>
        <v>NGDPRPPPPCPhilippines</v>
      </c>
      <c r="E6129" s="51" t="s">
        <v>304</v>
      </c>
      <c r="F6129" s="51" t="s">
        <v>363</v>
      </c>
      <c r="G6129" s="51" t="s">
        <v>367</v>
      </c>
      <c r="H6129" s="51" t="s">
        <v>368</v>
      </c>
      <c r="I6129" s="51" t="s">
        <v>333</v>
      </c>
      <c r="J6129" s="51" t="s">
        <v>365</v>
      </c>
      <c r="K6129" s="51">
        <v>6414.79</v>
      </c>
      <c r="L6129" s="51">
        <v>6739.98</v>
      </c>
      <c r="M6129" s="51">
        <v>7058.12</v>
      </c>
      <c r="N6129" s="51">
        <v>7393.04</v>
      </c>
      <c r="O6129" s="51">
        <v>7790.26</v>
      </c>
      <c r="P6129" s="51">
        <v>8199.0499999999993</v>
      </c>
      <c r="Q6129" s="51">
        <v>8587.92</v>
      </c>
      <c r="R6129" s="51">
        <v>8976.81</v>
      </c>
      <c r="S6129" s="51">
        <v>8012.32</v>
      </c>
      <c r="T6129" s="51">
        <v>8435.58</v>
      </c>
      <c r="U6129" s="51">
        <v>2020</v>
      </c>
    </row>
    <row r="6130" spans="1:21" ht="15.5">
      <c r="A6130" s="51">
        <v>566</v>
      </c>
      <c r="B6130" s="51" t="s">
        <v>1535</v>
      </c>
      <c r="C6130" s="51" t="s">
        <v>369</v>
      </c>
      <c r="D6130" s="51" t="str">
        <f t="shared" si="95"/>
        <v>NGDPPCPhilippines</v>
      </c>
      <c r="E6130" s="51" t="s">
        <v>304</v>
      </c>
      <c r="F6130" s="51" t="s">
        <v>370</v>
      </c>
      <c r="G6130" s="51" t="s">
        <v>371</v>
      </c>
      <c r="H6130" s="51" t="s">
        <v>342</v>
      </c>
      <c r="I6130" s="51" t="s">
        <v>333</v>
      </c>
      <c r="J6130" s="51" t="s">
        <v>372</v>
      </c>
      <c r="K6130" s="51">
        <v>114915.21</v>
      </c>
      <c r="L6130" s="51">
        <v>123229.3</v>
      </c>
      <c r="M6130" s="51">
        <v>132985.88</v>
      </c>
      <c r="N6130" s="51">
        <v>138293.75</v>
      </c>
      <c r="O6130" s="51">
        <v>147589.79999999999</v>
      </c>
      <c r="P6130" s="51">
        <v>158938.76</v>
      </c>
      <c r="Q6130" s="51">
        <v>172704.15</v>
      </c>
      <c r="R6130" s="51">
        <v>181903.41</v>
      </c>
      <c r="S6130" s="51">
        <v>165266.15</v>
      </c>
      <c r="T6130" s="51">
        <v>180845.74</v>
      </c>
      <c r="U6130" s="51">
        <v>2020</v>
      </c>
    </row>
    <row r="6131" spans="1:21" ht="15.5">
      <c r="A6131" s="51">
        <v>566</v>
      </c>
      <c r="B6131" s="51" t="s">
        <v>1535</v>
      </c>
      <c r="C6131" s="51" t="s">
        <v>373</v>
      </c>
      <c r="D6131" s="51" t="str">
        <f t="shared" si="95"/>
        <v>NGDPDPCPhilippines</v>
      </c>
      <c r="E6131" s="51" t="s">
        <v>304</v>
      </c>
      <c r="F6131" s="51" t="s">
        <v>370</v>
      </c>
      <c r="G6131" s="51" t="s">
        <v>374</v>
      </c>
      <c r="H6131" s="51" t="s">
        <v>352</v>
      </c>
      <c r="I6131" s="51" t="s">
        <v>333</v>
      </c>
      <c r="J6131" s="51" t="s">
        <v>372</v>
      </c>
      <c r="K6131" s="51">
        <v>2721.25</v>
      </c>
      <c r="L6131" s="51">
        <v>2903.19</v>
      </c>
      <c r="M6131" s="51">
        <v>2995.5</v>
      </c>
      <c r="N6131" s="51">
        <v>3039.23</v>
      </c>
      <c r="O6131" s="51">
        <v>3107.65</v>
      </c>
      <c r="P6131" s="51">
        <v>3153.31</v>
      </c>
      <c r="Q6131" s="51">
        <v>3279.52</v>
      </c>
      <c r="R6131" s="51">
        <v>3511.94</v>
      </c>
      <c r="S6131" s="51">
        <v>3330.36</v>
      </c>
      <c r="T6131" s="51">
        <v>3646.08</v>
      </c>
      <c r="U6131" s="51">
        <v>2020</v>
      </c>
    </row>
    <row r="6132" spans="1:21" ht="15.5">
      <c r="A6132" s="51">
        <v>566</v>
      </c>
      <c r="B6132" s="51" t="s">
        <v>1535</v>
      </c>
      <c r="C6132" s="51" t="s">
        <v>375</v>
      </c>
      <c r="D6132" s="51" t="str">
        <f t="shared" si="95"/>
        <v>PPPPCPhilippines</v>
      </c>
      <c r="E6132" s="51" t="s">
        <v>304</v>
      </c>
      <c r="F6132" s="51" t="s">
        <v>370</v>
      </c>
      <c r="G6132" s="51" t="s">
        <v>376</v>
      </c>
      <c r="H6132" s="51" t="s">
        <v>356</v>
      </c>
      <c r="I6132" s="51" t="s">
        <v>333</v>
      </c>
      <c r="J6132" s="51" t="s">
        <v>372</v>
      </c>
      <c r="K6132" s="51">
        <v>6359.81</v>
      </c>
      <c r="L6132" s="51">
        <v>6687.84</v>
      </c>
      <c r="M6132" s="51">
        <v>7045.23</v>
      </c>
      <c r="N6132" s="51">
        <v>7278.23</v>
      </c>
      <c r="O6132" s="51">
        <v>7788.95</v>
      </c>
      <c r="P6132" s="51">
        <v>8199.0499999999993</v>
      </c>
      <c r="Q6132" s="51">
        <v>8794.11</v>
      </c>
      <c r="R6132" s="51">
        <v>9356.44</v>
      </c>
      <c r="S6132" s="51">
        <v>8452.4</v>
      </c>
      <c r="T6132" s="51">
        <v>9061.08</v>
      </c>
      <c r="U6132" s="51">
        <v>2020</v>
      </c>
    </row>
    <row r="6133" spans="1:21" ht="15.5">
      <c r="A6133" s="51">
        <v>566</v>
      </c>
      <c r="B6133" s="51" t="s">
        <v>1535</v>
      </c>
      <c r="C6133" s="51" t="s">
        <v>377</v>
      </c>
      <c r="D6133" s="51" t="str">
        <f t="shared" si="95"/>
        <v>NGAP_NPGDPPhilippines</v>
      </c>
      <c r="E6133" s="51" t="s">
        <v>304</v>
      </c>
      <c r="F6133" s="51" t="s">
        <v>378</v>
      </c>
      <c r="G6133" s="51" t="s">
        <v>379</v>
      </c>
      <c r="H6133" s="51" t="s">
        <v>380</v>
      </c>
      <c r="I6133" s="51"/>
      <c r="J6133" s="51"/>
      <c r="K6133" s="51"/>
      <c r="L6133" s="51"/>
      <c r="M6133" s="51"/>
      <c r="N6133" s="51"/>
      <c r="O6133" s="51"/>
      <c r="P6133" s="51"/>
      <c r="Q6133" s="51"/>
      <c r="R6133" s="51"/>
      <c r="S6133" s="51"/>
      <c r="T6133" s="51"/>
      <c r="U6133" s="51"/>
    </row>
    <row r="6134" spans="1:21" ht="15.5">
      <c r="A6134" s="51">
        <v>566</v>
      </c>
      <c r="B6134" s="51" t="s">
        <v>1535</v>
      </c>
      <c r="C6134" s="51" t="s">
        <v>381</v>
      </c>
      <c r="D6134" s="51" t="str">
        <f t="shared" si="95"/>
        <v>PPPSHPhilippines</v>
      </c>
      <c r="E6134" s="51" t="s">
        <v>304</v>
      </c>
      <c r="F6134" s="51" t="s">
        <v>382</v>
      </c>
      <c r="G6134" s="51" t="s">
        <v>383</v>
      </c>
      <c r="H6134" s="51" t="s">
        <v>384</v>
      </c>
      <c r="I6134" s="51"/>
      <c r="J6134" s="51" t="s">
        <v>353</v>
      </c>
      <c r="K6134" s="51">
        <v>0.61099999999999999</v>
      </c>
      <c r="L6134" s="51">
        <v>0.622</v>
      </c>
      <c r="M6134" s="51">
        <v>0.64200000000000002</v>
      </c>
      <c r="N6134" s="51">
        <v>0.66</v>
      </c>
      <c r="O6134" s="51">
        <v>0.69099999999999995</v>
      </c>
      <c r="P6134" s="51">
        <v>0.70199999999999996</v>
      </c>
      <c r="Q6134" s="51">
        <v>0.72099999999999997</v>
      </c>
      <c r="R6134" s="51">
        <v>0.745</v>
      </c>
      <c r="S6134" s="51">
        <v>0.69799999999999995</v>
      </c>
      <c r="T6134" s="51">
        <v>0.70499999999999996</v>
      </c>
      <c r="U6134" s="51">
        <v>2020</v>
      </c>
    </row>
    <row r="6135" spans="1:21" ht="15.5">
      <c r="A6135" s="51">
        <v>566</v>
      </c>
      <c r="B6135" s="51" t="s">
        <v>1535</v>
      </c>
      <c r="C6135" s="51" t="s">
        <v>385</v>
      </c>
      <c r="D6135" s="51" t="str">
        <f t="shared" si="95"/>
        <v>PPPEXPhilippines</v>
      </c>
      <c r="E6135" s="51" t="s">
        <v>304</v>
      </c>
      <c r="F6135" s="51" t="s">
        <v>386</v>
      </c>
      <c r="G6135" s="51" t="s">
        <v>387</v>
      </c>
      <c r="H6135" s="51" t="s">
        <v>388</v>
      </c>
      <c r="I6135" s="51"/>
      <c r="J6135" s="51" t="s">
        <v>353</v>
      </c>
      <c r="K6135" s="51">
        <v>18.068999999999999</v>
      </c>
      <c r="L6135" s="51">
        <v>18.425999999999998</v>
      </c>
      <c r="M6135" s="51">
        <v>18.876000000000001</v>
      </c>
      <c r="N6135" s="51">
        <v>19.001000000000001</v>
      </c>
      <c r="O6135" s="51">
        <v>18.949000000000002</v>
      </c>
      <c r="P6135" s="51">
        <v>19.385000000000002</v>
      </c>
      <c r="Q6135" s="51">
        <v>19.638999999999999</v>
      </c>
      <c r="R6135" s="51">
        <v>19.442</v>
      </c>
      <c r="S6135" s="51">
        <v>19.553000000000001</v>
      </c>
      <c r="T6135" s="51">
        <v>19.959</v>
      </c>
      <c r="U6135" s="51">
        <v>2020</v>
      </c>
    </row>
    <row r="6136" spans="1:21" ht="15.5">
      <c r="A6136" s="51">
        <v>566</v>
      </c>
      <c r="B6136" s="51" t="s">
        <v>1535</v>
      </c>
      <c r="C6136" s="51" t="s">
        <v>389</v>
      </c>
      <c r="D6136" s="51" t="str">
        <f t="shared" si="95"/>
        <v>NID_NGDPPhilippines</v>
      </c>
      <c r="E6136" s="51" t="s">
        <v>304</v>
      </c>
      <c r="F6136" s="51" t="s">
        <v>390</v>
      </c>
      <c r="G6136" s="51" t="s">
        <v>391</v>
      </c>
      <c r="H6136" s="51" t="s">
        <v>392</v>
      </c>
      <c r="I6136" s="51"/>
      <c r="J6136" s="51" t="s">
        <v>1536</v>
      </c>
      <c r="K6136" s="51">
        <v>19.561</v>
      </c>
      <c r="L6136" s="51">
        <v>20.641999999999999</v>
      </c>
      <c r="M6136" s="51">
        <v>20.923999999999999</v>
      </c>
      <c r="N6136" s="51">
        <v>21.341000000000001</v>
      </c>
      <c r="O6136" s="51">
        <v>24.619</v>
      </c>
      <c r="P6136" s="51">
        <v>25.559000000000001</v>
      </c>
      <c r="Q6136" s="51">
        <v>27.151</v>
      </c>
      <c r="R6136" s="51">
        <v>26.19</v>
      </c>
      <c r="S6136" s="51">
        <v>17.414000000000001</v>
      </c>
      <c r="T6136" s="51">
        <v>17.896000000000001</v>
      </c>
      <c r="U6136" s="51">
        <v>2020</v>
      </c>
    </row>
    <row r="6137" spans="1:21" ht="15.5">
      <c r="A6137" s="51">
        <v>566</v>
      </c>
      <c r="B6137" s="51" t="s">
        <v>1535</v>
      </c>
      <c r="C6137" s="51" t="s">
        <v>393</v>
      </c>
      <c r="D6137" s="51" t="str">
        <f t="shared" si="95"/>
        <v>NGSD_NGDPPhilippines</v>
      </c>
      <c r="E6137" s="51" t="s">
        <v>304</v>
      </c>
      <c r="F6137" s="51" t="s">
        <v>394</v>
      </c>
      <c r="G6137" s="51" t="s">
        <v>395</v>
      </c>
      <c r="H6137" s="51" t="s">
        <v>392</v>
      </c>
      <c r="I6137" s="51"/>
      <c r="J6137" s="51" t="s">
        <v>1536</v>
      </c>
      <c r="K6137" s="51">
        <v>22.213999999999999</v>
      </c>
      <c r="L6137" s="51">
        <v>24.652000000000001</v>
      </c>
      <c r="M6137" s="51">
        <v>24.54</v>
      </c>
      <c r="N6137" s="51">
        <v>23.712</v>
      </c>
      <c r="O6137" s="51">
        <v>24.242000000000001</v>
      </c>
      <c r="P6137" s="51">
        <v>24.905999999999999</v>
      </c>
      <c r="Q6137" s="51">
        <v>24.591000000000001</v>
      </c>
      <c r="R6137" s="51">
        <v>25.291</v>
      </c>
      <c r="S6137" s="51">
        <v>20.625</v>
      </c>
      <c r="T6137" s="51">
        <v>17.486000000000001</v>
      </c>
      <c r="U6137" s="51">
        <v>2020</v>
      </c>
    </row>
    <row r="6138" spans="1:21" ht="15.5">
      <c r="A6138" s="51">
        <v>566</v>
      </c>
      <c r="B6138" s="51" t="s">
        <v>1535</v>
      </c>
      <c r="C6138" s="51" t="s">
        <v>396</v>
      </c>
      <c r="D6138" s="51" t="str">
        <f t="shared" si="95"/>
        <v>PCPIPhilippines</v>
      </c>
      <c r="E6138" s="51" t="s">
        <v>304</v>
      </c>
      <c r="F6138" s="51" t="s">
        <v>397</v>
      </c>
      <c r="G6138" s="51" t="s">
        <v>398</v>
      </c>
      <c r="H6138" s="51" t="s">
        <v>360</v>
      </c>
      <c r="I6138" s="51"/>
      <c r="J6138" s="51" t="s">
        <v>1537</v>
      </c>
      <c r="K6138" s="51">
        <v>100.02500000000001</v>
      </c>
      <c r="L6138" s="51">
        <v>102.608</v>
      </c>
      <c r="M6138" s="51">
        <v>106.3</v>
      </c>
      <c r="N6138" s="51">
        <v>107.017</v>
      </c>
      <c r="O6138" s="51">
        <v>108.358</v>
      </c>
      <c r="P6138" s="51">
        <v>111.45</v>
      </c>
      <c r="Q6138" s="51">
        <v>117.258</v>
      </c>
      <c r="R6138" s="51">
        <v>120.167</v>
      </c>
      <c r="S6138" s="51">
        <v>123.333</v>
      </c>
      <c r="T6138" s="51">
        <v>127.52500000000001</v>
      </c>
      <c r="U6138" s="51">
        <v>2020</v>
      </c>
    </row>
    <row r="6139" spans="1:21" ht="15.5">
      <c r="A6139" s="51">
        <v>566</v>
      </c>
      <c r="B6139" s="51" t="s">
        <v>1535</v>
      </c>
      <c r="C6139" s="51" t="s">
        <v>400</v>
      </c>
      <c r="D6139" s="51" t="str">
        <f t="shared" si="95"/>
        <v>PCPIPCHPhilippines</v>
      </c>
      <c r="E6139" s="51" t="s">
        <v>304</v>
      </c>
      <c r="F6139" s="51" t="s">
        <v>397</v>
      </c>
      <c r="G6139" s="51" t="s">
        <v>401</v>
      </c>
      <c r="H6139" s="51" t="s">
        <v>347</v>
      </c>
      <c r="I6139" s="51"/>
      <c r="J6139" s="51" t="s">
        <v>402</v>
      </c>
      <c r="K6139" s="51">
        <v>3.181</v>
      </c>
      <c r="L6139" s="51">
        <v>2.5830000000000002</v>
      </c>
      <c r="M6139" s="51">
        <v>3.5979999999999999</v>
      </c>
      <c r="N6139" s="51">
        <v>0.67400000000000004</v>
      </c>
      <c r="O6139" s="51">
        <v>1.254</v>
      </c>
      <c r="P6139" s="51">
        <v>2.8530000000000002</v>
      </c>
      <c r="Q6139" s="51">
        <v>5.2119999999999997</v>
      </c>
      <c r="R6139" s="51">
        <v>2.48</v>
      </c>
      <c r="S6139" s="51">
        <v>2.6349999999999998</v>
      </c>
      <c r="T6139" s="51">
        <v>3.3980000000000001</v>
      </c>
      <c r="U6139" s="51">
        <v>2020</v>
      </c>
    </row>
    <row r="6140" spans="1:21" ht="15.5">
      <c r="A6140" s="51">
        <v>566</v>
      </c>
      <c r="B6140" s="51" t="s">
        <v>1535</v>
      </c>
      <c r="C6140" s="51" t="s">
        <v>403</v>
      </c>
      <c r="D6140" s="51" t="str">
        <f t="shared" si="95"/>
        <v>PCPIEPhilippines</v>
      </c>
      <c r="E6140" s="51" t="s">
        <v>304</v>
      </c>
      <c r="F6140" s="51" t="s">
        <v>404</v>
      </c>
      <c r="G6140" s="51" t="s">
        <v>405</v>
      </c>
      <c r="H6140" s="51" t="s">
        <v>360</v>
      </c>
      <c r="I6140" s="51"/>
      <c r="J6140" s="51" t="s">
        <v>1537</v>
      </c>
      <c r="K6140" s="51">
        <v>100.9</v>
      </c>
      <c r="L6140" s="51">
        <v>104.7</v>
      </c>
      <c r="M6140" s="51">
        <v>106.7</v>
      </c>
      <c r="N6140" s="51">
        <v>107.5</v>
      </c>
      <c r="O6140" s="51">
        <v>109.9</v>
      </c>
      <c r="P6140" s="51">
        <v>113.1</v>
      </c>
      <c r="Q6140" s="51">
        <v>118.9</v>
      </c>
      <c r="R6140" s="51">
        <v>121.9</v>
      </c>
      <c r="S6140" s="51">
        <v>126.2</v>
      </c>
      <c r="T6140" s="51">
        <v>129.72900000000001</v>
      </c>
      <c r="U6140" s="51">
        <v>2020</v>
      </c>
    </row>
    <row r="6141" spans="1:21" ht="15.5">
      <c r="A6141" s="51">
        <v>566</v>
      </c>
      <c r="B6141" s="51" t="s">
        <v>1535</v>
      </c>
      <c r="C6141" s="51" t="s">
        <v>406</v>
      </c>
      <c r="D6141" s="51" t="str">
        <f t="shared" si="95"/>
        <v>PCPIEPCHPhilippines</v>
      </c>
      <c r="E6141" s="51" t="s">
        <v>304</v>
      </c>
      <c r="F6141" s="51" t="s">
        <v>404</v>
      </c>
      <c r="G6141" s="51" t="s">
        <v>407</v>
      </c>
      <c r="H6141" s="51" t="s">
        <v>347</v>
      </c>
      <c r="I6141" s="51"/>
      <c r="J6141" s="51" t="s">
        <v>408</v>
      </c>
      <c r="K6141" s="51">
        <v>2.8540000000000001</v>
      </c>
      <c r="L6141" s="51">
        <v>3.766</v>
      </c>
      <c r="M6141" s="51">
        <v>1.91</v>
      </c>
      <c r="N6141" s="51">
        <v>0.75</v>
      </c>
      <c r="O6141" s="51">
        <v>2.2330000000000001</v>
      </c>
      <c r="P6141" s="51">
        <v>2.9119999999999999</v>
      </c>
      <c r="Q6141" s="51">
        <v>5.1280000000000001</v>
      </c>
      <c r="R6141" s="51">
        <v>2.5230000000000001</v>
      </c>
      <c r="S6141" s="51">
        <v>3.5270000000000001</v>
      </c>
      <c r="T6141" s="51">
        <v>2.7970000000000002</v>
      </c>
      <c r="U6141" s="51">
        <v>2020</v>
      </c>
    </row>
    <row r="6142" spans="1:21" ht="15.5">
      <c r="A6142" s="51">
        <v>566</v>
      </c>
      <c r="B6142" s="51" t="s">
        <v>1535</v>
      </c>
      <c r="C6142" s="51" t="s">
        <v>409</v>
      </c>
      <c r="D6142" s="51" t="str">
        <f t="shared" si="95"/>
        <v>FLIBOR6Philippines</v>
      </c>
      <c r="E6142" s="51" t="s">
        <v>304</v>
      </c>
      <c r="F6142" s="51" t="s">
        <v>410</v>
      </c>
      <c r="G6142" s="51"/>
      <c r="H6142" s="51" t="s">
        <v>384</v>
      </c>
      <c r="I6142" s="51"/>
      <c r="J6142" s="51"/>
      <c r="K6142" s="51"/>
      <c r="L6142" s="51"/>
      <c r="M6142" s="51"/>
      <c r="N6142" s="51"/>
      <c r="O6142" s="51"/>
      <c r="P6142" s="51"/>
      <c r="Q6142" s="51"/>
      <c r="R6142" s="51"/>
      <c r="S6142" s="51"/>
      <c r="T6142" s="51"/>
      <c r="U6142" s="51"/>
    </row>
    <row r="6143" spans="1:21" ht="15.5">
      <c r="A6143" s="51">
        <v>566</v>
      </c>
      <c r="B6143" s="51" t="s">
        <v>1535</v>
      </c>
      <c r="C6143" s="51" t="s">
        <v>411</v>
      </c>
      <c r="D6143" s="51" t="str">
        <f t="shared" si="95"/>
        <v>TM_RPCHPhilippines</v>
      </c>
      <c r="E6143" s="51" t="s">
        <v>304</v>
      </c>
      <c r="F6143" s="51" t="s">
        <v>412</v>
      </c>
      <c r="G6143" s="51" t="s">
        <v>413</v>
      </c>
      <c r="H6143" s="51" t="s">
        <v>347</v>
      </c>
      <c r="I6143" s="51"/>
      <c r="J6143" s="51" t="s">
        <v>1538</v>
      </c>
      <c r="K6143" s="51">
        <v>11.587999999999999</v>
      </c>
      <c r="L6143" s="51">
        <v>-0.224</v>
      </c>
      <c r="M6143" s="51">
        <v>15.861000000000001</v>
      </c>
      <c r="N6143" s="51">
        <v>7.7220000000000004</v>
      </c>
      <c r="O6143" s="51">
        <v>18.172999999999998</v>
      </c>
      <c r="P6143" s="51">
        <v>17.114000000000001</v>
      </c>
      <c r="Q6143" s="51">
        <v>9.734</v>
      </c>
      <c r="R6143" s="51">
        <v>0.57299999999999995</v>
      </c>
      <c r="S6143" s="51">
        <v>-25.702999999999999</v>
      </c>
      <c r="T6143" s="51">
        <v>28.061</v>
      </c>
      <c r="U6143" s="51">
        <v>2020</v>
      </c>
    </row>
    <row r="6144" spans="1:21" ht="15.5">
      <c r="A6144" s="51">
        <v>566</v>
      </c>
      <c r="B6144" s="51" t="s">
        <v>1535</v>
      </c>
      <c r="C6144" s="51" t="s">
        <v>415</v>
      </c>
      <c r="D6144" s="51" t="str">
        <f t="shared" si="95"/>
        <v>TMG_RPCHPhilippines</v>
      </c>
      <c r="E6144" s="51" t="s">
        <v>304</v>
      </c>
      <c r="F6144" s="51" t="s">
        <v>416</v>
      </c>
      <c r="G6144" s="51" t="s">
        <v>417</v>
      </c>
      <c r="H6144" s="51" t="s">
        <v>347</v>
      </c>
      <c r="I6144" s="51"/>
      <c r="J6144" s="51" t="s">
        <v>1538</v>
      </c>
      <c r="K6144" s="51">
        <v>10.805</v>
      </c>
      <c r="L6144" s="51">
        <v>-3.7130000000000001</v>
      </c>
      <c r="M6144" s="51">
        <v>11.526999999999999</v>
      </c>
      <c r="N6144" s="51">
        <v>4.2670000000000003</v>
      </c>
      <c r="O6144" s="51">
        <v>22.361000000000001</v>
      </c>
      <c r="P6144" s="51">
        <v>19.358000000000001</v>
      </c>
      <c r="Q6144" s="51">
        <v>11.807</v>
      </c>
      <c r="R6144" s="51">
        <v>-0.497</v>
      </c>
      <c r="S6144" s="51">
        <v>-24.664999999999999</v>
      </c>
      <c r="T6144" s="51">
        <v>27.882999999999999</v>
      </c>
      <c r="U6144" s="51">
        <v>2020</v>
      </c>
    </row>
    <row r="6145" spans="1:21" ht="15.5">
      <c r="A6145" s="51">
        <v>566</v>
      </c>
      <c r="B6145" s="51" t="s">
        <v>1535</v>
      </c>
      <c r="C6145" s="51" t="s">
        <v>418</v>
      </c>
      <c r="D6145" s="51" t="str">
        <f t="shared" si="95"/>
        <v>TX_RPCHPhilippines</v>
      </c>
      <c r="E6145" s="51" t="s">
        <v>304</v>
      </c>
      <c r="F6145" s="51" t="s">
        <v>419</v>
      </c>
      <c r="G6145" s="51" t="s">
        <v>420</v>
      </c>
      <c r="H6145" s="51" t="s">
        <v>347</v>
      </c>
      <c r="I6145" s="51"/>
      <c r="J6145" s="51" t="s">
        <v>1538</v>
      </c>
      <c r="K6145" s="51">
        <v>15.78</v>
      </c>
      <c r="L6145" s="51">
        <v>0.22500000000000001</v>
      </c>
      <c r="M6145" s="51">
        <v>13.695</v>
      </c>
      <c r="N6145" s="51">
        <v>2.9660000000000002</v>
      </c>
      <c r="O6145" s="51">
        <v>9.6229999999999993</v>
      </c>
      <c r="P6145" s="51">
        <v>20.45</v>
      </c>
      <c r="Q6145" s="51">
        <v>8.0359999999999996</v>
      </c>
      <c r="R6145" s="51">
        <v>8.3190000000000008</v>
      </c>
      <c r="S6145" s="51">
        <v>-20.670999999999999</v>
      </c>
      <c r="T6145" s="51">
        <v>14.398</v>
      </c>
      <c r="U6145" s="51">
        <v>2020</v>
      </c>
    </row>
    <row r="6146" spans="1:21" ht="15.5">
      <c r="A6146" s="51">
        <v>566</v>
      </c>
      <c r="B6146" s="51" t="s">
        <v>1535</v>
      </c>
      <c r="C6146" s="51" t="s">
        <v>421</v>
      </c>
      <c r="D6146" s="51" t="str">
        <f t="shared" si="95"/>
        <v>TXG_RPCHPhilippines</v>
      </c>
      <c r="E6146" s="51" t="s">
        <v>304</v>
      </c>
      <c r="F6146" s="51" t="s">
        <v>422</v>
      </c>
      <c r="G6146" s="51" t="s">
        <v>423</v>
      </c>
      <c r="H6146" s="51" t="s">
        <v>347</v>
      </c>
      <c r="I6146" s="51"/>
      <c r="J6146" s="51" t="s">
        <v>1538</v>
      </c>
      <c r="K6146" s="51">
        <v>20.004000000000001</v>
      </c>
      <c r="L6146" s="51">
        <v>-5.2709999999999999</v>
      </c>
      <c r="M6146" s="51">
        <v>14.632999999999999</v>
      </c>
      <c r="N6146" s="51">
        <v>-6.9489999999999998</v>
      </c>
      <c r="O6146" s="51">
        <v>5.9909999999999997</v>
      </c>
      <c r="P6146" s="51">
        <v>24.623000000000001</v>
      </c>
      <c r="Q6146" s="51">
        <v>3.9039999999999999</v>
      </c>
      <c r="R6146" s="51">
        <v>6.57</v>
      </c>
      <c r="S6146" s="51">
        <v>-16.541</v>
      </c>
      <c r="T6146" s="51">
        <v>13.848000000000001</v>
      </c>
      <c r="U6146" s="51">
        <v>2020</v>
      </c>
    </row>
    <row r="6147" spans="1:21" ht="15.5">
      <c r="A6147" s="51">
        <v>566</v>
      </c>
      <c r="B6147" s="51" t="s">
        <v>1535</v>
      </c>
      <c r="C6147" s="51" t="s">
        <v>424</v>
      </c>
      <c r="D6147" s="51" t="str">
        <f t="shared" ref="D6147:D6210" si="96">C6147&amp;E6147</f>
        <v>LURPhilippines</v>
      </c>
      <c r="E6147" s="51" t="s">
        <v>304</v>
      </c>
      <c r="F6147" s="51" t="s">
        <v>425</v>
      </c>
      <c r="G6147" s="51" t="s">
        <v>426</v>
      </c>
      <c r="H6147" s="51" t="s">
        <v>427</v>
      </c>
      <c r="I6147" s="51"/>
      <c r="J6147" s="51" t="s">
        <v>1539</v>
      </c>
      <c r="K6147" s="51">
        <v>6.9749999999999996</v>
      </c>
      <c r="L6147" s="51">
        <v>7.0750000000000002</v>
      </c>
      <c r="M6147" s="51">
        <v>6.8</v>
      </c>
      <c r="N6147" s="51">
        <v>6.2750000000000004</v>
      </c>
      <c r="O6147" s="51">
        <v>5.4749999999999996</v>
      </c>
      <c r="P6147" s="51">
        <v>5.7249999999999996</v>
      </c>
      <c r="Q6147" s="51">
        <v>5.3250000000000002</v>
      </c>
      <c r="R6147" s="51">
        <v>5.0999999999999996</v>
      </c>
      <c r="S6147" s="51">
        <v>10.4</v>
      </c>
      <c r="T6147" s="51">
        <v>7.4</v>
      </c>
      <c r="U6147" s="51">
        <v>2020</v>
      </c>
    </row>
    <row r="6148" spans="1:21" ht="15.5">
      <c r="A6148" s="51">
        <v>566</v>
      </c>
      <c r="B6148" s="51" t="s">
        <v>1535</v>
      </c>
      <c r="C6148" s="51" t="s">
        <v>428</v>
      </c>
      <c r="D6148" s="51" t="str">
        <f t="shared" si="96"/>
        <v>LEPhilippines</v>
      </c>
      <c r="E6148" s="51" t="s">
        <v>304</v>
      </c>
      <c r="F6148" s="51" t="s">
        <v>429</v>
      </c>
      <c r="G6148" s="51" t="s">
        <v>430</v>
      </c>
      <c r="H6148" s="51" t="s">
        <v>431</v>
      </c>
      <c r="I6148" s="51" t="s">
        <v>432</v>
      </c>
      <c r="J6148" s="51"/>
      <c r="K6148" s="51"/>
      <c r="L6148" s="51"/>
      <c r="M6148" s="51"/>
      <c r="N6148" s="51"/>
      <c r="O6148" s="51"/>
      <c r="P6148" s="51"/>
      <c r="Q6148" s="51"/>
      <c r="R6148" s="51"/>
      <c r="S6148" s="51"/>
      <c r="T6148" s="51"/>
      <c r="U6148" s="51"/>
    </row>
    <row r="6149" spans="1:21" ht="15.5">
      <c r="A6149" s="51">
        <v>566</v>
      </c>
      <c r="B6149" s="51" t="s">
        <v>1535</v>
      </c>
      <c r="C6149" s="51" t="s">
        <v>433</v>
      </c>
      <c r="D6149" s="51" t="str">
        <f t="shared" si="96"/>
        <v>LPPhilippines</v>
      </c>
      <c r="E6149" s="51" t="s">
        <v>304</v>
      </c>
      <c r="F6149" s="51" t="s">
        <v>434</v>
      </c>
      <c r="G6149" s="51" t="s">
        <v>435</v>
      </c>
      <c r="H6149" s="51" t="s">
        <v>431</v>
      </c>
      <c r="I6149" s="51" t="s">
        <v>432</v>
      </c>
      <c r="J6149" s="51" t="s">
        <v>1540</v>
      </c>
      <c r="K6149" s="51">
        <v>96.25</v>
      </c>
      <c r="L6149" s="51">
        <v>97.79</v>
      </c>
      <c r="M6149" s="51">
        <v>99.31</v>
      </c>
      <c r="N6149" s="51">
        <v>100.83</v>
      </c>
      <c r="O6149" s="51">
        <v>102.53</v>
      </c>
      <c r="P6149" s="51">
        <v>104.17</v>
      </c>
      <c r="Q6149" s="51">
        <v>105.76</v>
      </c>
      <c r="R6149" s="51">
        <v>107.29</v>
      </c>
      <c r="S6149" s="51">
        <v>108.77</v>
      </c>
      <c r="T6149" s="51">
        <v>110.43</v>
      </c>
      <c r="U6149" s="51">
        <v>2020</v>
      </c>
    </row>
    <row r="6150" spans="1:21" ht="15.5">
      <c r="A6150" s="51">
        <v>566</v>
      </c>
      <c r="B6150" s="51" t="s">
        <v>1535</v>
      </c>
      <c r="C6150" s="51" t="s">
        <v>437</v>
      </c>
      <c r="D6150" s="51" t="str">
        <f t="shared" si="96"/>
        <v>GGRPhilippines</v>
      </c>
      <c r="E6150" s="51" t="s">
        <v>304</v>
      </c>
      <c r="F6150" s="51" t="s">
        <v>438</v>
      </c>
      <c r="G6150" s="51" t="s">
        <v>439</v>
      </c>
      <c r="H6150" s="51" t="s">
        <v>342</v>
      </c>
      <c r="I6150" s="51" t="s">
        <v>343</v>
      </c>
      <c r="J6150" s="51" t="s">
        <v>1541</v>
      </c>
      <c r="K6150" s="51">
        <v>1965.99</v>
      </c>
      <c r="L6150" s="51">
        <v>2174.5</v>
      </c>
      <c r="M6150" s="51">
        <v>2394.86</v>
      </c>
      <c r="N6150" s="51">
        <v>2581.4499999999998</v>
      </c>
      <c r="O6150" s="51">
        <v>2769.1</v>
      </c>
      <c r="P6150" s="51">
        <v>3094.24</v>
      </c>
      <c r="Q6150" s="51">
        <v>3524.81</v>
      </c>
      <c r="R6150" s="51">
        <v>3884.47</v>
      </c>
      <c r="S6150" s="51">
        <v>3531.89</v>
      </c>
      <c r="T6150" s="51">
        <v>3637.34</v>
      </c>
      <c r="U6150" s="51">
        <v>2020</v>
      </c>
    </row>
    <row r="6151" spans="1:21" ht="15.5">
      <c r="A6151" s="51">
        <v>566</v>
      </c>
      <c r="B6151" s="51" t="s">
        <v>1535</v>
      </c>
      <c r="C6151" s="51" t="s">
        <v>441</v>
      </c>
      <c r="D6151" s="51" t="str">
        <f t="shared" si="96"/>
        <v>GGR_NGDPPhilippines</v>
      </c>
      <c r="E6151" s="51" t="s">
        <v>304</v>
      </c>
      <c r="F6151" s="51" t="s">
        <v>438</v>
      </c>
      <c r="G6151" s="51" t="s">
        <v>439</v>
      </c>
      <c r="H6151" s="51" t="s">
        <v>392</v>
      </c>
      <c r="I6151" s="51"/>
      <c r="J6151" s="51" t="s">
        <v>442</v>
      </c>
      <c r="K6151" s="51">
        <v>17.774999999999999</v>
      </c>
      <c r="L6151" s="51">
        <v>18.045000000000002</v>
      </c>
      <c r="M6151" s="51">
        <v>18.134</v>
      </c>
      <c r="N6151" s="51">
        <v>18.513000000000002</v>
      </c>
      <c r="O6151" s="51">
        <v>18.298999999999999</v>
      </c>
      <c r="P6151" s="51">
        <v>18.689</v>
      </c>
      <c r="Q6151" s="51">
        <v>19.297999999999998</v>
      </c>
      <c r="R6151" s="51">
        <v>19.904</v>
      </c>
      <c r="S6151" s="51">
        <v>19.648</v>
      </c>
      <c r="T6151" s="51">
        <v>18.213000000000001</v>
      </c>
      <c r="U6151" s="51">
        <v>2020</v>
      </c>
    </row>
    <row r="6152" spans="1:21" ht="15.5">
      <c r="A6152" s="51">
        <v>566</v>
      </c>
      <c r="B6152" s="51" t="s">
        <v>1535</v>
      </c>
      <c r="C6152" s="51" t="s">
        <v>443</v>
      </c>
      <c r="D6152" s="51" t="str">
        <f t="shared" si="96"/>
        <v>GGXPhilippines</v>
      </c>
      <c r="E6152" s="51" t="s">
        <v>304</v>
      </c>
      <c r="F6152" s="51" t="s">
        <v>444</v>
      </c>
      <c r="G6152" s="51" t="s">
        <v>445</v>
      </c>
      <c r="H6152" s="51" t="s">
        <v>342</v>
      </c>
      <c r="I6152" s="51" t="s">
        <v>343</v>
      </c>
      <c r="J6152" s="51" t="s">
        <v>1541</v>
      </c>
      <c r="K6152" s="51">
        <v>1998.5</v>
      </c>
      <c r="L6152" s="51">
        <v>2151.92</v>
      </c>
      <c r="M6152" s="51">
        <v>2285.7199999999998</v>
      </c>
      <c r="N6152" s="51">
        <v>2499.7399999999998</v>
      </c>
      <c r="O6152" s="51">
        <v>2822.55</v>
      </c>
      <c r="P6152" s="51">
        <v>3155.83</v>
      </c>
      <c r="Q6152" s="51">
        <v>3808.37</v>
      </c>
      <c r="R6152" s="51">
        <v>4232.0200000000004</v>
      </c>
      <c r="S6152" s="51">
        <v>4513.4399999999996</v>
      </c>
      <c r="T6152" s="51">
        <v>5114.1499999999996</v>
      </c>
      <c r="U6152" s="51">
        <v>2020</v>
      </c>
    </row>
    <row r="6153" spans="1:21" ht="15.5">
      <c r="A6153" s="51">
        <v>566</v>
      </c>
      <c r="B6153" s="51" t="s">
        <v>1535</v>
      </c>
      <c r="C6153" s="51" t="s">
        <v>446</v>
      </c>
      <c r="D6153" s="51" t="str">
        <f t="shared" si="96"/>
        <v>GGX_NGDPPhilippines</v>
      </c>
      <c r="E6153" s="51" t="s">
        <v>304</v>
      </c>
      <c r="F6153" s="51" t="s">
        <v>444</v>
      </c>
      <c r="G6153" s="51" t="s">
        <v>445</v>
      </c>
      <c r="H6153" s="51" t="s">
        <v>392</v>
      </c>
      <c r="I6153" s="51"/>
      <c r="J6153" s="51" t="s">
        <v>447</v>
      </c>
      <c r="K6153" s="51">
        <v>18.068999999999999</v>
      </c>
      <c r="L6153" s="51">
        <v>17.856999999999999</v>
      </c>
      <c r="M6153" s="51">
        <v>17.306999999999999</v>
      </c>
      <c r="N6153" s="51">
        <v>17.927</v>
      </c>
      <c r="O6153" s="51">
        <v>18.652000000000001</v>
      </c>
      <c r="P6153" s="51">
        <v>19.061</v>
      </c>
      <c r="Q6153" s="51">
        <v>20.85</v>
      </c>
      <c r="R6153" s="51">
        <v>21.684000000000001</v>
      </c>
      <c r="S6153" s="51">
        <v>25.108000000000001</v>
      </c>
      <c r="T6153" s="51">
        <v>25.608000000000001</v>
      </c>
      <c r="U6153" s="51">
        <v>2020</v>
      </c>
    </row>
    <row r="6154" spans="1:21" ht="15.5">
      <c r="A6154" s="51">
        <v>566</v>
      </c>
      <c r="B6154" s="51" t="s">
        <v>1535</v>
      </c>
      <c r="C6154" s="51" t="s">
        <v>448</v>
      </c>
      <c r="D6154" s="51" t="str">
        <f t="shared" si="96"/>
        <v>GGXCNLPhilippines</v>
      </c>
      <c r="E6154" s="51" t="s">
        <v>304</v>
      </c>
      <c r="F6154" s="51" t="s">
        <v>449</v>
      </c>
      <c r="G6154" s="51" t="s">
        <v>450</v>
      </c>
      <c r="H6154" s="51" t="s">
        <v>342</v>
      </c>
      <c r="I6154" s="51" t="s">
        <v>343</v>
      </c>
      <c r="J6154" s="51" t="s">
        <v>1541</v>
      </c>
      <c r="K6154" s="51">
        <v>-32.518000000000001</v>
      </c>
      <c r="L6154" s="51">
        <v>22.585999999999999</v>
      </c>
      <c r="M6154" s="51">
        <v>109.14400000000001</v>
      </c>
      <c r="N6154" s="51">
        <v>81.703999999999994</v>
      </c>
      <c r="O6154" s="51">
        <v>-53.451000000000001</v>
      </c>
      <c r="P6154" s="51">
        <v>-61.585999999999999</v>
      </c>
      <c r="Q6154" s="51">
        <v>-283.56299999999999</v>
      </c>
      <c r="R6154" s="51">
        <v>-347.55</v>
      </c>
      <c r="S6154" s="51">
        <v>-981.55399999999997</v>
      </c>
      <c r="T6154" s="51">
        <v>-1476.82</v>
      </c>
      <c r="U6154" s="51">
        <v>2020</v>
      </c>
    </row>
    <row r="6155" spans="1:21" ht="15.5">
      <c r="A6155" s="51">
        <v>566</v>
      </c>
      <c r="B6155" s="51" t="s">
        <v>1535</v>
      </c>
      <c r="C6155" s="51" t="s">
        <v>451</v>
      </c>
      <c r="D6155" s="51" t="str">
        <f t="shared" si="96"/>
        <v>GGXCNL_NGDPPhilippines</v>
      </c>
      <c r="E6155" s="51" t="s">
        <v>304</v>
      </c>
      <c r="F6155" s="51" t="s">
        <v>449</v>
      </c>
      <c r="G6155" s="51" t="s">
        <v>450</v>
      </c>
      <c r="H6155" s="51" t="s">
        <v>392</v>
      </c>
      <c r="I6155" s="51"/>
      <c r="J6155" s="51" t="s">
        <v>452</v>
      </c>
      <c r="K6155" s="51">
        <v>-0.29399999999999998</v>
      </c>
      <c r="L6155" s="51">
        <v>0.187</v>
      </c>
      <c r="M6155" s="51">
        <v>0.82599999999999996</v>
      </c>
      <c r="N6155" s="51">
        <v>0.58599999999999997</v>
      </c>
      <c r="O6155" s="51">
        <v>-0.35299999999999998</v>
      </c>
      <c r="P6155" s="51">
        <v>-0.372</v>
      </c>
      <c r="Q6155" s="51">
        <v>-1.552</v>
      </c>
      <c r="R6155" s="51">
        <v>-1.7809999999999999</v>
      </c>
      <c r="S6155" s="51">
        <v>-5.46</v>
      </c>
      <c r="T6155" s="51">
        <v>-7.3949999999999996</v>
      </c>
      <c r="U6155" s="51">
        <v>2020</v>
      </c>
    </row>
    <row r="6156" spans="1:21" ht="15.5">
      <c r="A6156" s="51">
        <v>566</v>
      </c>
      <c r="B6156" s="51" t="s">
        <v>1535</v>
      </c>
      <c r="C6156" s="51" t="s">
        <v>453</v>
      </c>
      <c r="D6156" s="51" t="str">
        <f t="shared" si="96"/>
        <v>GGSBPhilippines</v>
      </c>
      <c r="E6156" s="51" t="s">
        <v>304</v>
      </c>
      <c r="F6156" s="51" t="s">
        <v>454</v>
      </c>
      <c r="G6156" s="51" t="s">
        <v>455</v>
      </c>
      <c r="H6156" s="51" t="s">
        <v>342</v>
      </c>
      <c r="I6156" s="51" t="s">
        <v>343</v>
      </c>
      <c r="J6156" s="51" t="s">
        <v>1541</v>
      </c>
      <c r="K6156" s="51">
        <v>-36.606999999999999</v>
      </c>
      <c r="L6156" s="51">
        <v>22.058</v>
      </c>
      <c r="M6156" s="51">
        <v>86.787999999999997</v>
      </c>
      <c r="N6156" s="51">
        <v>89.837000000000003</v>
      </c>
      <c r="O6156" s="51">
        <v>-57.765999999999998</v>
      </c>
      <c r="P6156" s="51">
        <v>-74.626000000000005</v>
      </c>
      <c r="Q6156" s="51">
        <v>-291.90899999999999</v>
      </c>
      <c r="R6156" s="51">
        <v>-343.20400000000001</v>
      </c>
      <c r="S6156" s="51">
        <v>-883.49300000000005</v>
      </c>
      <c r="T6156" s="51">
        <v>-1457.26</v>
      </c>
      <c r="U6156" s="51">
        <v>2020</v>
      </c>
    </row>
    <row r="6157" spans="1:21" ht="15.5">
      <c r="A6157" s="51">
        <v>566</v>
      </c>
      <c r="B6157" s="51" t="s">
        <v>1535</v>
      </c>
      <c r="C6157" s="51" t="s">
        <v>456</v>
      </c>
      <c r="D6157" s="51" t="str">
        <f t="shared" si="96"/>
        <v>GGSB_NPGDPPhilippines</v>
      </c>
      <c r="E6157" s="51" t="s">
        <v>304</v>
      </c>
      <c r="F6157" s="51" t="s">
        <v>454</v>
      </c>
      <c r="G6157" s="51" t="s">
        <v>455</v>
      </c>
      <c r="H6157" s="51" t="s">
        <v>380</v>
      </c>
      <c r="I6157" s="51"/>
      <c r="J6157" s="51" t="s">
        <v>505</v>
      </c>
      <c r="K6157" s="51">
        <v>-0.33</v>
      </c>
      <c r="L6157" s="51">
        <v>0.183</v>
      </c>
      <c r="M6157" s="51">
        <v>0.65700000000000003</v>
      </c>
      <c r="N6157" s="51">
        <v>0.64200000000000002</v>
      </c>
      <c r="O6157" s="51">
        <v>-0.38200000000000001</v>
      </c>
      <c r="P6157" s="51">
        <v>-0.45300000000000001</v>
      </c>
      <c r="Q6157" s="51">
        <v>-1.6020000000000001</v>
      </c>
      <c r="R6157" s="51">
        <v>-1.756</v>
      </c>
      <c r="S6157" s="51">
        <v>-4.7809999999999997</v>
      </c>
      <c r="T6157" s="51">
        <v>-7.2539999999999996</v>
      </c>
      <c r="U6157" s="51">
        <v>2020</v>
      </c>
    </row>
    <row r="6158" spans="1:21" ht="15.5">
      <c r="A6158" s="51">
        <v>566</v>
      </c>
      <c r="B6158" s="51" t="s">
        <v>1535</v>
      </c>
      <c r="C6158" s="51" t="s">
        <v>457</v>
      </c>
      <c r="D6158" s="51" t="str">
        <f t="shared" si="96"/>
        <v>GGXONLBPhilippines</v>
      </c>
      <c r="E6158" s="51" t="s">
        <v>304</v>
      </c>
      <c r="F6158" s="51" t="s">
        <v>458</v>
      </c>
      <c r="G6158" s="51" t="s">
        <v>459</v>
      </c>
      <c r="H6158" s="51" t="s">
        <v>342</v>
      </c>
      <c r="I6158" s="51" t="s">
        <v>343</v>
      </c>
      <c r="J6158" s="51" t="s">
        <v>1541</v>
      </c>
      <c r="K6158" s="51">
        <v>245.15799999999999</v>
      </c>
      <c r="L6158" s="51">
        <v>308.03399999999999</v>
      </c>
      <c r="M6158" s="51">
        <v>393.53500000000003</v>
      </c>
      <c r="N6158" s="51">
        <v>355.44299999999998</v>
      </c>
      <c r="O6158" s="51">
        <v>212.251</v>
      </c>
      <c r="P6158" s="51">
        <v>207.875</v>
      </c>
      <c r="Q6158" s="51">
        <v>20.332000000000001</v>
      </c>
      <c r="R6158" s="51">
        <v>-35.1</v>
      </c>
      <c r="S6158" s="51">
        <v>-623.82399999999996</v>
      </c>
      <c r="T6158" s="51">
        <v>-981.66499999999996</v>
      </c>
      <c r="U6158" s="51">
        <v>2020</v>
      </c>
    </row>
    <row r="6159" spans="1:21" ht="15.5">
      <c r="A6159" s="51">
        <v>566</v>
      </c>
      <c r="B6159" s="51" t="s">
        <v>1535</v>
      </c>
      <c r="C6159" s="51" t="s">
        <v>460</v>
      </c>
      <c r="D6159" s="51" t="str">
        <f t="shared" si="96"/>
        <v>GGXONLB_NGDPPhilippines</v>
      </c>
      <c r="E6159" s="51" t="s">
        <v>304</v>
      </c>
      <c r="F6159" s="51" t="s">
        <v>458</v>
      </c>
      <c r="G6159" s="51" t="s">
        <v>459</v>
      </c>
      <c r="H6159" s="51" t="s">
        <v>392</v>
      </c>
      <c r="I6159" s="51"/>
      <c r="J6159" s="51" t="s">
        <v>461</v>
      </c>
      <c r="K6159" s="51">
        <v>2.2170000000000001</v>
      </c>
      <c r="L6159" s="51">
        <v>2.556</v>
      </c>
      <c r="M6159" s="51">
        <v>2.98</v>
      </c>
      <c r="N6159" s="51">
        <v>2.5489999999999999</v>
      </c>
      <c r="O6159" s="51">
        <v>1.403</v>
      </c>
      <c r="P6159" s="51">
        <v>1.256</v>
      </c>
      <c r="Q6159" s="51">
        <v>0.111</v>
      </c>
      <c r="R6159" s="51">
        <v>-0.18</v>
      </c>
      <c r="S6159" s="51">
        <v>-3.47</v>
      </c>
      <c r="T6159" s="51">
        <v>-4.915</v>
      </c>
      <c r="U6159" s="51">
        <v>2020</v>
      </c>
    </row>
    <row r="6160" spans="1:21" ht="15.5">
      <c r="A6160" s="51">
        <v>566</v>
      </c>
      <c r="B6160" s="51" t="s">
        <v>1535</v>
      </c>
      <c r="C6160" s="51" t="s">
        <v>462</v>
      </c>
      <c r="D6160" s="51" t="str">
        <f t="shared" si="96"/>
        <v>GGXWDNPhilippines</v>
      </c>
      <c r="E6160" s="51" t="s">
        <v>304</v>
      </c>
      <c r="F6160" s="51" t="s">
        <v>463</v>
      </c>
      <c r="G6160" s="51" t="s">
        <v>464</v>
      </c>
      <c r="H6160" s="51" t="s">
        <v>342</v>
      </c>
      <c r="I6160" s="51" t="s">
        <v>343</v>
      </c>
      <c r="J6160" s="51"/>
      <c r="K6160" s="51"/>
      <c r="L6160" s="51"/>
      <c r="M6160" s="51"/>
      <c r="N6160" s="51"/>
      <c r="O6160" s="51"/>
      <c r="P6160" s="51"/>
      <c r="Q6160" s="51"/>
      <c r="R6160" s="51"/>
      <c r="S6160" s="51"/>
      <c r="T6160" s="51"/>
      <c r="U6160" s="51"/>
    </row>
    <row r="6161" spans="1:21" ht="15.5">
      <c r="A6161" s="51">
        <v>566</v>
      </c>
      <c r="B6161" s="51" t="s">
        <v>1535</v>
      </c>
      <c r="C6161" s="51" t="s">
        <v>465</v>
      </c>
      <c r="D6161" s="51" t="str">
        <f t="shared" si="96"/>
        <v>GGXWDN_NGDPPhilippines</v>
      </c>
      <c r="E6161" s="51" t="s">
        <v>304</v>
      </c>
      <c r="F6161" s="51" t="s">
        <v>463</v>
      </c>
      <c r="G6161" s="51" t="s">
        <v>464</v>
      </c>
      <c r="H6161" s="51" t="s">
        <v>392</v>
      </c>
      <c r="I6161" s="51"/>
      <c r="J6161" s="51"/>
      <c r="K6161" s="51"/>
      <c r="L6161" s="51"/>
      <c r="M6161" s="51"/>
      <c r="N6161" s="51"/>
      <c r="O6161" s="51"/>
      <c r="P6161" s="51"/>
      <c r="Q6161" s="51"/>
      <c r="R6161" s="51"/>
      <c r="S6161" s="51"/>
      <c r="T6161" s="51"/>
      <c r="U6161" s="51"/>
    </row>
    <row r="6162" spans="1:21" ht="15.5">
      <c r="A6162" s="51">
        <v>566</v>
      </c>
      <c r="B6162" s="51" t="s">
        <v>1535</v>
      </c>
      <c r="C6162" s="51" t="s">
        <v>466</v>
      </c>
      <c r="D6162" s="51" t="str">
        <f t="shared" si="96"/>
        <v>GGXWDGPhilippines</v>
      </c>
      <c r="E6162" s="51" t="s">
        <v>304</v>
      </c>
      <c r="F6162" s="51" t="s">
        <v>467</v>
      </c>
      <c r="G6162" s="51" t="s">
        <v>468</v>
      </c>
      <c r="H6162" s="51" t="s">
        <v>342</v>
      </c>
      <c r="I6162" s="51" t="s">
        <v>343</v>
      </c>
      <c r="J6162" s="51" t="s">
        <v>1541</v>
      </c>
      <c r="K6162" s="51">
        <v>5053.71</v>
      </c>
      <c r="L6162" s="51">
        <v>5277.77</v>
      </c>
      <c r="M6162" s="51">
        <v>5314.46</v>
      </c>
      <c r="N6162" s="51">
        <v>5527.46</v>
      </c>
      <c r="O6162" s="51">
        <v>5650.93</v>
      </c>
      <c r="P6162" s="51">
        <v>6309.47</v>
      </c>
      <c r="Q6162" s="51">
        <v>6782.6</v>
      </c>
      <c r="R6162" s="51">
        <v>7215.07</v>
      </c>
      <c r="S6162" s="51">
        <v>8461.52</v>
      </c>
      <c r="T6162" s="51">
        <v>10360.06</v>
      </c>
      <c r="U6162" s="51">
        <v>2020</v>
      </c>
    </row>
    <row r="6163" spans="1:21" ht="15.5">
      <c r="A6163" s="51">
        <v>566</v>
      </c>
      <c r="B6163" s="51" t="s">
        <v>1535</v>
      </c>
      <c r="C6163" s="51" t="s">
        <v>469</v>
      </c>
      <c r="D6163" s="51" t="str">
        <f t="shared" si="96"/>
        <v>GGXWDG_NGDPPhilippines</v>
      </c>
      <c r="E6163" s="51" t="s">
        <v>304</v>
      </c>
      <c r="F6163" s="51" t="s">
        <v>467</v>
      </c>
      <c r="G6163" s="51" t="s">
        <v>468</v>
      </c>
      <c r="H6163" s="51" t="s">
        <v>392</v>
      </c>
      <c r="I6163" s="51"/>
      <c r="J6163" s="51" t="s">
        <v>470</v>
      </c>
      <c r="K6163" s="51">
        <v>45.691000000000003</v>
      </c>
      <c r="L6163" s="51">
        <v>43.796999999999997</v>
      </c>
      <c r="M6163" s="51">
        <v>40.24</v>
      </c>
      <c r="N6163" s="51">
        <v>39.64</v>
      </c>
      <c r="O6163" s="51">
        <v>37.343000000000004</v>
      </c>
      <c r="P6163" s="51">
        <v>38.107999999999997</v>
      </c>
      <c r="Q6163" s="51">
        <v>37.134</v>
      </c>
      <c r="R6163" s="51">
        <v>36.969000000000001</v>
      </c>
      <c r="S6163" s="51">
        <v>47.070999999999998</v>
      </c>
      <c r="T6163" s="51">
        <v>51.875999999999998</v>
      </c>
      <c r="U6163" s="51">
        <v>2020</v>
      </c>
    </row>
    <row r="6164" spans="1:21" ht="15.5">
      <c r="A6164" s="51">
        <v>566</v>
      </c>
      <c r="B6164" s="51" t="s">
        <v>1535</v>
      </c>
      <c r="C6164" s="51" t="s">
        <v>471</v>
      </c>
      <c r="D6164" s="51" t="str">
        <f t="shared" si="96"/>
        <v>NGDP_FYPhilippines</v>
      </c>
      <c r="E6164" s="51" t="s">
        <v>304</v>
      </c>
      <c r="F6164" s="51" t="s">
        <v>472</v>
      </c>
      <c r="G6164" s="51" t="s">
        <v>473</v>
      </c>
      <c r="H6164" s="51" t="s">
        <v>342</v>
      </c>
      <c r="I6164" s="51" t="s">
        <v>343</v>
      </c>
      <c r="J6164" s="51" t="s">
        <v>1541</v>
      </c>
      <c r="K6164" s="51">
        <v>11060.59</v>
      </c>
      <c r="L6164" s="51">
        <v>12050.59</v>
      </c>
      <c r="M6164" s="51">
        <v>13206.83</v>
      </c>
      <c r="N6164" s="51">
        <v>13944.16</v>
      </c>
      <c r="O6164" s="51">
        <v>15132.38</v>
      </c>
      <c r="P6164" s="51">
        <v>16556.650000000001</v>
      </c>
      <c r="Q6164" s="51">
        <v>18265.189999999999</v>
      </c>
      <c r="R6164" s="51">
        <v>19516.419999999998</v>
      </c>
      <c r="S6164" s="51">
        <v>17976</v>
      </c>
      <c r="T6164" s="51">
        <v>19970.830000000002</v>
      </c>
      <c r="U6164" s="51">
        <v>2020</v>
      </c>
    </row>
    <row r="6165" spans="1:21" ht="15.5">
      <c r="A6165" s="51">
        <v>566</v>
      </c>
      <c r="B6165" s="51" t="s">
        <v>1535</v>
      </c>
      <c r="C6165" s="51" t="s">
        <v>474</v>
      </c>
      <c r="D6165" s="51" t="str">
        <f t="shared" si="96"/>
        <v>BCAPhilippines</v>
      </c>
      <c r="E6165" s="51" t="s">
        <v>304</v>
      </c>
      <c r="F6165" s="51" t="s">
        <v>475</v>
      </c>
      <c r="G6165" s="51" t="s">
        <v>476</v>
      </c>
      <c r="H6165" s="51" t="s">
        <v>352</v>
      </c>
      <c r="I6165" s="51" t="s">
        <v>343</v>
      </c>
      <c r="J6165" s="51" t="s">
        <v>1542</v>
      </c>
      <c r="K6165" s="51">
        <v>6.9489999999999998</v>
      </c>
      <c r="L6165" s="51">
        <v>11.384</v>
      </c>
      <c r="M6165" s="51">
        <v>10.756</v>
      </c>
      <c r="N6165" s="51">
        <v>7.266</v>
      </c>
      <c r="O6165" s="51">
        <v>-1.1990000000000001</v>
      </c>
      <c r="P6165" s="51">
        <v>-2.1429999999999998</v>
      </c>
      <c r="Q6165" s="51">
        <v>-8.8770000000000007</v>
      </c>
      <c r="R6165" s="51">
        <v>-3.3860000000000001</v>
      </c>
      <c r="S6165" s="51">
        <v>11.629</v>
      </c>
      <c r="T6165" s="51">
        <v>-1.649</v>
      </c>
      <c r="U6165" s="51">
        <v>2019</v>
      </c>
    </row>
    <row r="6166" spans="1:21" ht="15.5">
      <c r="A6166" s="51">
        <v>566</v>
      </c>
      <c r="B6166" s="51" t="s">
        <v>1535</v>
      </c>
      <c r="C6166" s="51" t="s">
        <v>478</v>
      </c>
      <c r="D6166" s="51" t="str">
        <f t="shared" si="96"/>
        <v>BCA_NGDPDPhilippines</v>
      </c>
      <c r="E6166" s="51" t="s">
        <v>304</v>
      </c>
      <c r="F6166" s="51" t="s">
        <v>475</v>
      </c>
      <c r="G6166" s="51" t="s">
        <v>476</v>
      </c>
      <c r="H6166" s="51" t="s">
        <v>392</v>
      </c>
      <c r="I6166" s="51"/>
      <c r="J6166" s="51" t="s">
        <v>479</v>
      </c>
      <c r="K6166" s="51">
        <v>2.653</v>
      </c>
      <c r="L6166" s="51">
        <v>4.01</v>
      </c>
      <c r="M6166" s="51">
        <v>3.6160000000000001</v>
      </c>
      <c r="N6166" s="51">
        <v>2.371</v>
      </c>
      <c r="O6166" s="51">
        <v>-0.376</v>
      </c>
      <c r="P6166" s="51">
        <v>-0.65200000000000002</v>
      </c>
      <c r="Q6166" s="51">
        <v>-2.5590000000000002</v>
      </c>
      <c r="R6166" s="51">
        <v>-0.89900000000000002</v>
      </c>
      <c r="S6166" s="51">
        <v>3.21</v>
      </c>
      <c r="T6166" s="51">
        <v>-0.41</v>
      </c>
      <c r="U6166" s="51">
        <v>2019</v>
      </c>
    </row>
    <row r="6167" spans="1:21" ht="15.5">
      <c r="A6167" s="51">
        <v>964</v>
      </c>
      <c r="B6167" s="51" t="s">
        <v>1543</v>
      </c>
      <c r="C6167" s="51" t="s">
        <v>338</v>
      </c>
      <c r="D6167" s="51" t="str">
        <f t="shared" si="96"/>
        <v>NGDP_RPoland</v>
      </c>
      <c r="E6167" s="51" t="s">
        <v>57</v>
      </c>
      <c r="F6167" s="51" t="s">
        <v>340</v>
      </c>
      <c r="G6167" s="51" t="s">
        <v>341</v>
      </c>
      <c r="H6167" s="51" t="s">
        <v>342</v>
      </c>
      <c r="I6167" s="51" t="s">
        <v>343</v>
      </c>
      <c r="J6167" s="51" t="s">
        <v>1544</v>
      </c>
      <c r="K6167" s="51">
        <v>1652.66</v>
      </c>
      <c r="L6167" s="51">
        <v>1671.44</v>
      </c>
      <c r="M6167" s="51">
        <v>1727.91</v>
      </c>
      <c r="N6167" s="51">
        <v>1801.11</v>
      </c>
      <c r="O6167" s="51">
        <v>1857.7</v>
      </c>
      <c r="P6167" s="51">
        <v>1947.44</v>
      </c>
      <c r="Q6167" s="51">
        <v>2051.6999999999998</v>
      </c>
      <c r="R6167" s="51">
        <v>2144.87</v>
      </c>
      <c r="S6167" s="51">
        <v>2086.4499999999998</v>
      </c>
      <c r="T6167" s="51">
        <v>2158.79</v>
      </c>
      <c r="U6167" s="51">
        <v>2020</v>
      </c>
    </row>
    <row r="6168" spans="1:21" ht="15.5">
      <c r="A6168" s="51">
        <v>964</v>
      </c>
      <c r="B6168" s="51" t="s">
        <v>1543</v>
      </c>
      <c r="C6168" s="51" t="s">
        <v>345</v>
      </c>
      <c r="D6168" s="51" t="str">
        <f t="shared" si="96"/>
        <v>NGDP_RPCHPoland</v>
      </c>
      <c r="E6168" s="51" t="s">
        <v>57</v>
      </c>
      <c r="F6168" s="51" t="s">
        <v>340</v>
      </c>
      <c r="G6168" s="51" t="s">
        <v>346</v>
      </c>
      <c r="H6168" s="51" t="s">
        <v>347</v>
      </c>
      <c r="I6168" s="51"/>
      <c r="J6168" s="51" t="s">
        <v>348</v>
      </c>
      <c r="K6168" s="51">
        <v>1.325</v>
      </c>
      <c r="L6168" s="51">
        <v>1.1359999999999999</v>
      </c>
      <c r="M6168" s="51">
        <v>3.379</v>
      </c>
      <c r="N6168" s="51">
        <v>4.2359999999999998</v>
      </c>
      <c r="O6168" s="51">
        <v>3.1419999999999999</v>
      </c>
      <c r="P6168" s="51">
        <v>4.8310000000000004</v>
      </c>
      <c r="Q6168" s="51">
        <v>5.3540000000000001</v>
      </c>
      <c r="R6168" s="51">
        <v>4.5410000000000004</v>
      </c>
      <c r="S6168" s="51">
        <v>-2.7229999999999999</v>
      </c>
      <c r="T6168" s="51">
        <v>3.4670000000000001</v>
      </c>
      <c r="U6168" s="51">
        <v>2020</v>
      </c>
    </row>
    <row r="6169" spans="1:21" ht="15.5">
      <c r="A6169" s="51">
        <v>964</v>
      </c>
      <c r="B6169" s="51" t="s">
        <v>1543</v>
      </c>
      <c r="C6169" s="51" t="s">
        <v>349</v>
      </c>
      <c r="D6169" s="51" t="str">
        <f t="shared" si="96"/>
        <v>NGDPPoland</v>
      </c>
      <c r="E6169" s="51" t="s">
        <v>57</v>
      </c>
      <c r="F6169" s="51" t="s">
        <v>155</v>
      </c>
      <c r="G6169" s="51" t="s">
        <v>350</v>
      </c>
      <c r="H6169" s="51" t="s">
        <v>342</v>
      </c>
      <c r="I6169" s="51" t="s">
        <v>343</v>
      </c>
      <c r="J6169" s="51" t="s">
        <v>1544</v>
      </c>
      <c r="K6169" s="51">
        <v>1623.44</v>
      </c>
      <c r="L6169" s="51">
        <v>1646.72</v>
      </c>
      <c r="M6169" s="51">
        <v>1711.24</v>
      </c>
      <c r="N6169" s="51">
        <v>1801.11</v>
      </c>
      <c r="O6169" s="51">
        <v>1863.49</v>
      </c>
      <c r="P6169" s="51">
        <v>1989.84</v>
      </c>
      <c r="Q6169" s="51">
        <v>2121.56</v>
      </c>
      <c r="R6169" s="51">
        <v>2287.7399999999998</v>
      </c>
      <c r="S6169" s="51">
        <v>2317.09</v>
      </c>
      <c r="T6169" s="51">
        <v>2489.6799999999998</v>
      </c>
      <c r="U6169" s="51">
        <v>2020</v>
      </c>
    </row>
    <row r="6170" spans="1:21" ht="15.5">
      <c r="A6170" s="51">
        <v>964</v>
      </c>
      <c r="B6170" s="51" t="s">
        <v>1543</v>
      </c>
      <c r="C6170" s="51" t="s">
        <v>157</v>
      </c>
      <c r="D6170" s="51" t="str">
        <f t="shared" si="96"/>
        <v>NGDPDPoland</v>
      </c>
      <c r="E6170" s="51" t="s">
        <v>57</v>
      </c>
      <c r="F6170" s="51" t="s">
        <v>155</v>
      </c>
      <c r="G6170" s="51" t="s">
        <v>351</v>
      </c>
      <c r="H6170" s="51" t="s">
        <v>352</v>
      </c>
      <c r="I6170" s="51" t="s">
        <v>343</v>
      </c>
      <c r="J6170" s="51" t="s">
        <v>353</v>
      </c>
      <c r="K6170" s="51">
        <v>498.517</v>
      </c>
      <c r="L6170" s="51">
        <v>521.01300000000003</v>
      </c>
      <c r="M6170" s="51">
        <v>542.60199999999998</v>
      </c>
      <c r="N6170" s="51">
        <v>477.488</v>
      </c>
      <c r="O6170" s="51">
        <v>472.25599999999997</v>
      </c>
      <c r="P6170" s="51">
        <v>526.64300000000003</v>
      </c>
      <c r="Q6170" s="51">
        <v>587.43299999999999</v>
      </c>
      <c r="R6170" s="51">
        <v>595.77200000000005</v>
      </c>
      <c r="S6170" s="51">
        <v>594.17999999999995</v>
      </c>
      <c r="T6170" s="51">
        <v>642.12099999999998</v>
      </c>
      <c r="U6170" s="51">
        <v>2020</v>
      </c>
    </row>
    <row r="6171" spans="1:21" ht="15.5">
      <c r="A6171" s="51">
        <v>964</v>
      </c>
      <c r="B6171" s="51" t="s">
        <v>1543</v>
      </c>
      <c r="C6171" s="51" t="s">
        <v>354</v>
      </c>
      <c r="D6171" s="51" t="str">
        <f t="shared" si="96"/>
        <v>PPPGDPPoland</v>
      </c>
      <c r="E6171" s="51" t="s">
        <v>57</v>
      </c>
      <c r="F6171" s="51" t="s">
        <v>155</v>
      </c>
      <c r="G6171" s="51" t="s">
        <v>355</v>
      </c>
      <c r="H6171" s="51" t="s">
        <v>356</v>
      </c>
      <c r="I6171" s="51" t="s">
        <v>343</v>
      </c>
      <c r="J6171" s="51" t="s">
        <v>353</v>
      </c>
      <c r="K6171" s="51">
        <v>903.83699999999999</v>
      </c>
      <c r="L6171" s="51">
        <v>934.553</v>
      </c>
      <c r="M6171" s="51">
        <v>968.36800000000005</v>
      </c>
      <c r="N6171" s="51">
        <v>1020.67</v>
      </c>
      <c r="O6171" s="51">
        <v>1075.28</v>
      </c>
      <c r="P6171" s="51">
        <v>1145.32</v>
      </c>
      <c r="Q6171" s="51">
        <v>1235.6099999999999</v>
      </c>
      <c r="R6171" s="51">
        <v>1314.78</v>
      </c>
      <c r="S6171" s="51">
        <v>1294.48</v>
      </c>
      <c r="T6171" s="51">
        <v>1363.77</v>
      </c>
      <c r="U6171" s="51">
        <v>2020</v>
      </c>
    </row>
    <row r="6172" spans="1:21" ht="15.5">
      <c r="A6172" s="51">
        <v>964</v>
      </c>
      <c r="B6172" s="51" t="s">
        <v>1543</v>
      </c>
      <c r="C6172" s="51" t="s">
        <v>357</v>
      </c>
      <c r="D6172" s="51" t="str">
        <f t="shared" si="96"/>
        <v>NGDP_DPoland</v>
      </c>
      <c r="E6172" s="51" t="s">
        <v>57</v>
      </c>
      <c r="F6172" s="51" t="s">
        <v>358</v>
      </c>
      <c r="G6172" s="51" t="s">
        <v>359</v>
      </c>
      <c r="H6172" s="51" t="s">
        <v>360</v>
      </c>
      <c r="I6172" s="51"/>
      <c r="J6172" s="51" t="s">
        <v>361</v>
      </c>
      <c r="K6172" s="51">
        <v>98.231999999999999</v>
      </c>
      <c r="L6172" s="51">
        <v>98.521000000000001</v>
      </c>
      <c r="M6172" s="51">
        <v>99.034999999999997</v>
      </c>
      <c r="N6172" s="51">
        <v>100</v>
      </c>
      <c r="O6172" s="51">
        <v>100.312</v>
      </c>
      <c r="P6172" s="51">
        <v>102.17700000000001</v>
      </c>
      <c r="Q6172" s="51">
        <v>103.405</v>
      </c>
      <c r="R6172" s="51">
        <v>106.661</v>
      </c>
      <c r="S6172" s="51">
        <v>111.054</v>
      </c>
      <c r="T6172" s="51">
        <v>115.328</v>
      </c>
      <c r="U6172" s="51">
        <v>2020</v>
      </c>
    </row>
    <row r="6173" spans="1:21" ht="15.5">
      <c r="A6173" s="51">
        <v>964</v>
      </c>
      <c r="B6173" s="51" t="s">
        <v>1543</v>
      </c>
      <c r="C6173" s="51" t="s">
        <v>362</v>
      </c>
      <c r="D6173" s="51" t="str">
        <f t="shared" si="96"/>
        <v>NGDPRPCPoland</v>
      </c>
      <c r="E6173" s="51" t="s">
        <v>57</v>
      </c>
      <c r="F6173" s="51" t="s">
        <v>363</v>
      </c>
      <c r="G6173" s="51" t="s">
        <v>364</v>
      </c>
      <c r="H6173" s="51" t="s">
        <v>342</v>
      </c>
      <c r="I6173" s="51" t="s">
        <v>333</v>
      </c>
      <c r="J6173" s="51" t="s">
        <v>365</v>
      </c>
      <c r="K6173" s="51">
        <v>43418.2</v>
      </c>
      <c r="L6173" s="51">
        <v>43913.05</v>
      </c>
      <c r="M6173" s="51">
        <v>45450.03</v>
      </c>
      <c r="N6173" s="51">
        <v>47390.69</v>
      </c>
      <c r="O6173" s="51">
        <v>48929.03</v>
      </c>
      <c r="P6173" s="51">
        <v>51284.86</v>
      </c>
      <c r="Q6173" s="51">
        <v>54025.19</v>
      </c>
      <c r="R6173" s="51">
        <v>56484.23</v>
      </c>
      <c r="S6173" s="51">
        <v>54967.16</v>
      </c>
      <c r="T6173" s="51">
        <v>56918.62</v>
      </c>
      <c r="U6173" s="51">
        <v>2020</v>
      </c>
    </row>
    <row r="6174" spans="1:21" ht="15.5">
      <c r="A6174" s="51">
        <v>964</v>
      </c>
      <c r="B6174" s="51" t="s">
        <v>1543</v>
      </c>
      <c r="C6174" s="51" t="s">
        <v>366</v>
      </c>
      <c r="D6174" s="51" t="str">
        <f t="shared" si="96"/>
        <v>NGDPRPPPPCPoland</v>
      </c>
      <c r="E6174" s="51" t="s">
        <v>57</v>
      </c>
      <c r="F6174" s="51" t="s">
        <v>363</v>
      </c>
      <c r="G6174" s="51" t="s">
        <v>367</v>
      </c>
      <c r="H6174" s="51" t="s">
        <v>368</v>
      </c>
      <c r="I6174" s="51" t="s">
        <v>333</v>
      </c>
      <c r="J6174" s="51" t="s">
        <v>365</v>
      </c>
      <c r="K6174" s="51">
        <v>25535.03</v>
      </c>
      <c r="L6174" s="51">
        <v>25826.06</v>
      </c>
      <c r="M6174" s="51">
        <v>26729.99</v>
      </c>
      <c r="N6174" s="51">
        <v>27871.32</v>
      </c>
      <c r="O6174" s="51">
        <v>28776.05</v>
      </c>
      <c r="P6174" s="51">
        <v>30161.55</v>
      </c>
      <c r="Q6174" s="51">
        <v>31773.19</v>
      </c>
      <c r="R6174" s="51">
        <v>33219.4</v>
      </c>
      <c r="S6174" s="51">
        <v>32327.18</v>
      </c>
      <c r="T6174" s="51">
        <v>33474.870000000003</v>
      </c>
      <c r="U6174" s="51">
        <v>2020</v>
      </c>
    </row>
    <row r="6175" spans="1:21" ht="15.5">
      <c r="A6175" s="51">
        <v>964</v>
      </c>
      <c r="B6175" s="51" t="s">
        <v>1543</v>
      </c>
      <c r="C6175" s="51" t="s">
        <v>369</v>
      </c>
      <c r="D6175" s="51" t="str">
        <f t="shared" si="96"/>
        <v>NGDPPCPoland</v>
      </c>
      <c r="E6175" s="51" t="s">
        <v>57</v>
      </c>
      <c r="F6175" s="51" t="s">
        <v>370</v>
      </c>
      <c r="G6175" s="51" t="s">
        <v>371</v>
      </c>
      <c r="H6175" s="51" t="s">
        <v>342</v>
      </c>
      <c r="I6175" s="51" t="s">
        <v>333</v>
      </c>
      <c r="J6175" s="51" t="s">
        <v>372</v>
      </c>
      <c r="K6175" s="51">
        <v>42650.57</v>
      </c>
      <c r="L6175" s="51">
        <v>43263.64</v>
      </c>
      <c r="M6175" s="51">
        <v>45011.59</v>
      </c>
      <c r="N6175" s="51">
        <v>47390.69</v>
      </c>
      <c r="O6175" s="51">
        <v>49081.48</v>
      </c>
      <c r="P6175" s="51">
        <v>52401.35</v>
      </c>
      <c r="Q6175" s="51">
        <v>55864.67</v>
      </c>
      <c r="R6175" s="51">
        <v>60246.74</v>
      </c>
      <c r="S6175" s="51">
        <v>61043.28</v>
      </c>
      <c r="T6175" s="51">
        <v>65642.95</v>
      </c>
      <c r="U6175" s="51">
        <v>2020</v>
      </c>
    </row>
    <row r="6176" spans="1:21" ht="15.5">
      <c r="A6176" s="51">
        <v>964</v>
      </c>
      <c r="B6176" s="51" t="s">
        <v>1543</v>
      </c>
      <c r="C6176" s="51" t="s">
        <v>373</v>
      </c>
      <c r="D6176" s="51" t="str">
        <f t="shared" si="96"/>
        <v>NGDPDPCPoland</v>
      </c>
      <c r="E6176" s="51" t="s">
        <v>57</v>
      </c>
      <c r="F6176" s="51" t="s">
        <v>370</v>
      </c>
      <c r="G6176" s="51" t="s">
        <v>374</v>
      </c>
      <c r="H6176" s="51" t="s">
        <v>352</v>
      </c>
      <c r="I6176" s="51" t="s">
        <v>333</v>
      </c>
      <c r="J6176" s="51" t="s">
        <v>372</v>
      </c>
      <c r="K6176" s="51">
        <v>13096.89</v>
      </c>
      <c r="L6176" s="51">
        <v>13688.36</v>
      </c>
      <c r="M6176" s="51">
        <v>14272.29</v>
      </c>
      <c r="N6176" s="51">
        <v>12563.61</v>
      </c>
      <c r="O6176" s="51">
        <v>12438.52</v>
      </c>
      <c r="P6176" s="51">
        <v>13868.91</v>
      </c>
      <c r="Q6176" s="51">
        <v>15468.26</v>
      </c>
      <c r="R6176" s="51">
        <v>15689.43</v>
      </c>
      <c r="S6176" s="51">
        <v>15653.56</v>
      </c>
      <c r="T6176" s="51">
        <v>16930.150000000001</v>
      </c>
      <c r="U6176" s="51">
        <v>2020</v>
      </c>
    </row>
    <row r="6177" spans="1:21" ht="15.5">
      <c r="A6177" s="51">
        <v>964</v>
      </c>
      <c r="B6177" s="51" t="s">
        <v>1543</v>
      </c>
      <c r="C6177" s="51" t="s">
        <v>375</v>
      </c>
      <c r="D6177" s="51" t="str">
        <f t="shared" si="96"/>
        <v>PPPPCPoland</v>
      </c>
      <c r="E6177" s="51" t="s">
        <v>57</v>
      </c>
      <c r="F6177" s="51" t="s">
        <v>370</v>
      </c>
      <c r="G6177" s="51" t="s">
        <v>376</v>
      </c>
      <c r="H6177" s="51" t="s">
        <v>356</v>
      </c>
      <c r="I6177" s="51" t="s">
        <v>333</v>
      </c>
      <c r="J6177" s="51" t="s">
        <v>372</v>
      </c>
      <c r="K6177" s="51">
        <v>23745.32</v>
      </c>
      <c r="L6177" s="51">
        <v>24553.09</v>
      </c>
      <c r="M6177" s="51">
        <v>25471.41</v>
      </c>
      <c r="N6177" s="51">
        <v>26855.68</v>
      </c>
      <c r="O6177" s="51">
        <v>28321.38</v>
      </c>
      <c r="P6177" s="51">
        <v>30161.55</v>
      </c>
      <c r="Q6177" s="51">
        <v>32536.06</v>
      </c>
      <c r="R6177" s="51">
        <v>34624.26</v>
      </c>
      <c r="S6177" s="51">
        <v>34102.769999999997</v>
      </c>
      <c r="T6177" s="51">
        <v>35957.01</v>
      </c>
      <c r="U6177" s="51">
        <v>2020</v>
      </c>
    </row>
    <row r="6178" spans="1:21" ht="15.5">
      <c r="A6178" s="51">
        <v>964</v>
      </c>
      <c r="B6178" s="51" t="s">
        <v>1543</v>
      </c>
      <c r="C6178" s="51" t="s">
        <v>377</v>
      </c>
      <c r="D6178" s="51" t="str">
        <f t="shared" si="96"/>
        <v>NGAP_NPGDPPoland</v>
      </c>
      <c r="E6178" s="51" t="s">
        <v>57</v>
      </c>
      <c r="F6178" s="51" t="s">
        <v>378</v>
      </c>
      <c r="G6178" s="51" t="s">
        <v>379</v>
      </c>
      <c r="H6178" s="51" t="s">
        <v>380</v>
      </c>
      <c r="I6178" s="51"/>
      <c r="J6178" s="51"/>
      <c r="K6178" s="51"/>
      <c r="L6178" s="51"/>
      <c r="M6178" s="51"/>
      <c r="N6178" s="51"/>
      <c r="O6178" s="51"/>
      <c r="P6178" s="51"/>
      <c r="Q6178" s="51"/>
      <c r="R6178" s="51"/>
      <c r="S6178" s="51"/>
      <c r="T6178" s="51"/>
      <c r="U6178" s="51"/>
    </row>
    <row r="6179" spans="1:21" ht="15.5">
      <c r="A6179" s="51">
        <v>964</v>
      </c>
      <c r="B6179" s="51" t="s">
        <v>1543</v>
      </c>
      <c r="C6179" s="51" t="s">
        <v>381</v>
      </c>
      <c r="D6179" s="51" t="str">
        <f t="shared" si="96"/>
        <v>PPPSHPoland</v>
      </c>
      <c r="E6179" s="51" t="s">
        <v>57</v>
      </c>
      <c r="F6179" s="51" t="s">
        <v>382</v>
      </c>
      <c r="G6179" s="51" t="s">
        <v>383</v>
      </c>
      <c r="H6179" s="51" t="s">
        <v>384</v>
      </c>
      <c r="I6179" s="51"/>
      <c r="J6179" s="51" t="s">
        <v>353</v>
      </c>
      <c r="K6179" s="51">
        <v>0.90300000000000002</v>
      </c>
      <c r="L6179" s="51">
        <v>0.89</v>
      </c>
      <c r="M6179" s="51">
        <v>0.88800000000000001</v>
      </c>
      <c r="N6179" s="51">
        <v>0.91700000000000004</v>
      </c>
      <c r="O6179" s="51">
        <v>0.93100000000000005</v>
      </c>
      <c r="P6179" s="51">
        <v>0.94099999999999995</v>
      </c>
      <c r="Q6179" s="51">
        <v>0.95799999999999996</v>
      </c>
      <c r="R6179" s="51">
        <v>0.97499999999999998</v>
      </c>
      <c r="S6179" s="51">
        <v>0.98299999999999998</v>
      </c>
      <c r="T6179" s="51">
        <v>0.96099999999999997</v>
      </c>
      <c r="U6179" s="51">
        <v>2020</v>
      </c>
    </row>
    <row r="6180" spans="1:21" ht="15.5">
      <c r="A6180" s="51">
        <v>964</v>
      </c>
      <c r="B6180" s="51" t="s">
        <v>1543</v>
      </c>
      <c r="C6180" s="51" t="s">
        <v>385</v>
      </c>
      <c r="D6180" s="51" t="str">
        <f t="shared" si="96"/>
        <v>PPPEXPoland</v>
      </c>
      <c r="E6180" s="51" t="s">
        <v>57</v>
      </c>
      <c r="F6180" s="51" t="s">
        <v>386</v>
      </c>
      <c r="G6180" s="51" t="s">
        <v>387</v>
      </c>
      <c r="H6180" s="51" t="s">
        <v>388</v>
      </c>
      <c r="I6180" s="51"/>
      <c r="J6180" s="51" t="s">
        <v>353</v>
      </c>
      <c r="K6180" s="51">
        <v>1.796</v>
      </c>
      <c r="L6180" s="51">
        <v>1.762</v>
      </c>
      <c r="M6180" s="51">
        <v>1.7669999999999999</v>
      </c>
      <c r="N6180" s="51">
        <v>1.7649999999999999</v>
      </c>
      <c r="O6180" s="51">
        <v>1.7330000000000001</v>
      </c>
      <c r="P6180" s="51">
        <v>1.7370000000000001</v>
      </c>
      <c r="Q6180" s="51">
        <v>1.7170000000000001</v>
      </c>
      <c r="R6180" s="51">
        <v>1.74</v>
      </c>
      <c r="S6180" s="51">
        <v>1.79</v>
      </c>
      <c r="T6180" s="51">
        <v>1.8260000000000001</v>
      </c>
      <c r="U6180" s="51">
        <v>2020</v>
      </c>
    </row>
    <row r="6181" spans="1:21" ht="15.5">
      <c r="A6181" s="51">
        <v>964</v>
      </c>
      <c r="B6181" s="51" t="s">
        <v>1543</v>
      </c>
      <c r="C6181" s="51" t="s">
        <v>389</v>
      </c>
      <c r="D6181" s="51" t="str">
        <f t="shared" si="96"/>
        <v>NID_NGDPPoland</v>
      </c>
      <c r="E6181" s="51" t="s">
        <v>57</v>
      </c>
      <c r="F6181" s="51" t="s">
        <v>390</v>
      </c>
      <c r="G6181" s="51" t="s">
        <v>391</v>
      </c>
      <c r="H6181" s="51" t="s">
        <v>392</v>
      </c>
      <c r="I6181" s="51"/>
      <c r="J6181" s="51" t="s">
        <v>1544</v>
      </c>
      <c r="K6181" s="51">
        <v>21.253</v>
      </c>
      <c r="L6181" s="51">
        <v>19.253</v>
      </c>
      <c r="M6181" s="51">
        <v>20.655999999999999</v>
      </c>
      <c r="N6181" s="51">
        <v>20.594999999999999</v>
      </c>
      <c r="O6181" s="51">
        <v>19.698</v>
      </c>
      <c r="P6181" s="51">
        <v>19.911000000000001</v>
      </c>
      <c r="Q6181" s="51">
        <v>20.765000000000001</v>
      </c>
      <c r="R6181" s="51">
        <v>19.75</v>
      </c>
      <c r="S6181" s="51">
        <v>17.312000000000001</v>
      </c>
      <c r="T6181" s="51">
        <v>17.016999999999999</v>
      </c>
      <c r="U6181" s="51">
        <v>2020</v>
      </c>
    </row>
    <row r="6182" spans="1:21" ht="15.5">
      <c r="A6182" s="51">
        <v>964</v>
      </c>
      <c r="B6182" s="51" t="s">
        <v>1543</v>
      </c>
      <c r="C6182" s="51" t="s">
        <v>393</v>
      </c>
      <c r="D6182" s="51" t="str">
        <f t="shared" si="96"/>
        <v>NGSD_NGDPPoland</v>
      </c>
      <c r="E6182" s="51" t="s">
        <v>57</v>
      </c>
      <c r="F6182" s="51" t="s">
        <v>394</v>
      </c>
      <c r="G6182" s="51" t="s">
        <v>395</v>
      </c>
      <c r="H6182" s="51" t="s">
        <v>392</v>
      </c>
      <c r="I6182" s="51"/>
      <c r="J6182" s="51" t="s">
        <v>1544</v>
      </c>
      <c r="K6182" s="51">
        <v>17.202000000000002</v>
      </c>
      <c r="L6182" s="51">
        <v>17.436</v>
      </c>
      <c r="M6182" s="51">
        <v>18.036000000000001</v>
      </c>
      <c r="N6182" s="51">
        <v>19.684999999999999</v>
      </c>
      <c r="O6182" s="51">
        <v>18.911000000000001</v>
      </c>
      <c r="P6182" s="51">
        <v>19.539000000000001</v>
      </c>
      <c r="Q6182" s="51">
        <v>19.484000000000002</v>
      </c>
      <c r="R6182" s="51">
        <v>20.242000000000001</v>
      </c>
      <c r="S6182" s="51">
        <v>20.805</v>
      </c>
      <c r="T6182" s="51">
        <v>19.033000000000001</v>
      </c>
      <c r="U6182" s="51">
        <v>2020</v>
      </c>
    </row>
    <row r="6183" spans="1:21" ht="15.5">
      <c r="A6183" s="51">
        <v>964</v>
      </c>
      <c r="B6183" s="51" t="s">
        <v>1543</v>
      </c>
      <c r="C6183" s="51" t="s">
        <v>396</v>
      </c>
      <c r="D6183" s="51" t="str">
        <f t="shared" si="96"/>
        <v>PCPIPoland</v>
      </c>
      <c r="E6183" s="51" t="s">
        <v>57</v>
      </c>
      <c r="F6183" s="51" t="s">
        <v>397</v>
      </c>
      <c r="G6183" s="51" t="s">
        <v>398</v>
      </c>
      <c r="H6183" s="51" t="s">
        <v>360</v>
      </c>
      <c r="I6183" s="51"/>
      <c r="J6183" s="51" t="s">
        <v>1545</v>
      </c>
      <c r="K6183" s="51">
        <v>167.62899999999999</v>
      </c>
      <c r="L6183" s="51">
        <v>169.137</v>
      </c>
      <c r="M6183" s="51">
        <v>169.095</v>
      </c>
      <c r="N6183" s="51">
        <v>167.517</v>
      </c>
      <c r="O6183" s="51">
        <v>166.54</v>
      </c>
      <c r="P6183" s="51">
        <v>169.82900000000001</v>
      </c>
      <c r="Q6183" s="51">
        <v>172.54599999999999</v>
      </c>
      <c r="R6183" s="51">
        <v>176.529</v>
      </c>
      <c r="S6183" s="51">
        <v>182.53100000000001</v>
      </c>
      <c r="T6183" s="51">
        <v>188.37899999999999</v>
      </c>
      <c r="U6183" s="51">
        <v>2020</v>
      </c>
    </row>
    <row r="6184" spans="1:21" ht="15.5">
      <c r="A6184" s="51">
        <v>964</v>
      </c>
      <c r="B6184" s="51" t="s">
        <v>1543</v>
      </c>
      <c r="C6184" s="51" t="s">
        <v>400</v>
      </c>
      <c r="D6184" s="51" t="str">
        <f t="shared" si="96"/>
        <v>PCPIPCHPoland</v>
      </c>
      <c r="E6184" s="51" t="s">
        <v>57</v>
      </c>
      <c r="F6184" s="51" t="s">
        <v>397</v>
      </c>
      <c r="G6184" s="51" t="s">
        <v>401</v>
      </c>
      <c r="H6184" s="51" t="s">
        <v>347</v>
      </c>
      <c r="I6184" s="51"/>
      <c r="J6184" s="51" t="s">
        <v>402</v>
      </c>
      <c r="K6184" s="51">
        <v>3.7</v>
      </c>
      <c r="L6184" s="51">
        <v>0.9</v>
      </c>
      <c r="M6184" s="51">
        <v>-2.5000000000000001E-2</v>
      </c>
      <c r="N6184" s="51">
        <v>-0.93300000000000005</v>
      </c>
      <c r="O6184" s="51">
        <v>-0.58299999999999996</v>
      </c>
      <c r="P6184" s="51">
        <v>1.9750000000000001</v>
      </c>
      <c r="Q6184" s="51">
        <v>1.6</v>
      </c>
      <c r="R6184" s="51">
        <v>2.3079999999999998</v>
      </c>
      <c r="S6184" s="51">
        <v>3.4</v>
      </c>
      <c r="T6184" s="51">
        <v>3.2040000000000002</v>
      </c>
      <c r="U6184" s="51">
        <v>2020</v>
      </c>
    </row>
    <row r="6185" spans="1:21" ht="15.5">
      <c r="A6185" s="51">
        <v>964</v>
      </c>
      <c r="B6185" s="51" t="s">
        <v>1543</v>
      </c>
      <c r="C6185" s="51" t="s">
        <v>403</v>
      </c>
      <c r="D6185" s="51" t="str">
        <f t="shared" si="96"/>
        <v>PCPIEPoland</v>
      </c>
      <c r="E6185" s="51" t="s">
        <v>57</v>
      </c>
      <c r="F6185" s="51" t="s">
        <v>404</v>
      </c>
      <c r="G6185" s="51" t="s">
        <v>405</v>
      </c>
      <c r="H6185" s="51" t="s">
        <v>360</v>
      </c>
      <c r="I6185" s="51"/>
      <c r="J6185" s="51" t="s">
        <v>1545</v>
      </c>
      <c r="K6185" s="51">
        <v>165.619</v>
      </c>
      <c r="L6185" s="51">
        <v>166.779</v>
      </c>
      <c r="M6185" s="51">
        <v>165.11099999999999</v>
      </c>
      <c r="N6185" s="51">
        <v>164.285</v>
      </c>
      <c r="O6185" s="51">
        <v>165.6</v>
      </c>
      <c r="P6185" s="51">
        <v>169.077</v>
      </c>
      <c r="Q6185" s="51">
        <v>170.93700000000001</v>
      </c>
      <c r="R6185" s="51">
        <v>176.749</v>
      </c>
      <c r="S6185" s="51">
        <v>180.99100000000001</v>
      </c>
      <c r="T6185" s="51">
        <v>185.93</v>
      </c>
      <c r="U6185" s="51">
        <v>2020</v>
      </c>
    </row>
    <row r="6186" spans="1:21" ht="15.5">
      <c r="A6186" s="51">
        <v>964</v>
      </c>
      <c r="B6186" s="51" t="s">
        <v>1543</v>
      </c>
      <c r="C6186" s="51" t="s">
        <v>406</v>
      </c>
      <c r="D6186" s="51" t="str">
        <f t="shared" si="96"/>
        <v>PCPIEPCHPoland</v>
      </c>
      <c r="E6186" s="51" t="s">
        <v>57</v>
      </c>
      <c r="F6186" s="51" t="s">
        <v>404</v>
      </c>
      <c r="G6186" s="51" t="s">
        <v>407</v>
      </c>
      <c r="H6186" s="51" t="s">
        <v>347</v>
      </c>
      <c r="I6186" s="51"/>
      <c r="J6186" s="51" t="s">
        <v>408</v>
      </c>
      <c r="K6186" s="51">
        <v>2.4</v>
      </c>
      <c r="L6186" s="51">
        <v>0.7</v>
      </c>
      <c r="M6186" s="51">
        <v>-1</v>
      </c>
      <c r="N6186" s="51">
        <v>-0.5</v>
      </c>
      <c r="O6186" s="51">
        <v>0.8</v>
      </c>
      <c r="P6186" s="51">
        <v>2.1</v>
      </c>
      <c r="Q6186" s="51">
        <v>1.1000000000000001</v>
      </c>
      <c r="R6186" s="51">
        <v>3.4</v>
      </c>
      <c r="S6186" s="51">
        <v>2.4</v>
      </c>
      <c r="T6186" s="51">
        <v>2.7290000000000001</v>
      </c>
      <c r="U6186" s="51">
        <v>2020</v>
      </c>
    </row>
    <row r="6187" spans="1:21" ht="15.5">
      <c r="A6187" s="51">
        <v>964</v>
      </c>
      <c r="B6187" s="51" t="s">
        <v>1543</v>
      </c>
      <c r="C6187" s="51" t="s">
        <v>409</v>
      </c>
      <c r="D6187" s="51" t="str">
        <f t="shared" si="96"/>
        <v>FLIBOR6Poland</v>
      </c>
      <c r="E6187" s="51" t="s">
        <v>57</v>
      </c>
      <c r="F6187" s="51" t="s">
        <v>410</v>
      </c>
      <c r="G6187" s="51"/>
      <c r="H6187" s="51" t="s">
        <v>384</v>
      </c>
      <c r="I6187" s="51"/>
      <c r="J6187" s="51"/>
      <c r="K6187" s="51"/>
      <c r="L6187" s="51"/>
      <c r="M6187" s="51"/>
      <c r="N6187" s="51"/>
      <c r="O6187" s="51"/>
      <c r="P6187" s="51"/>
      <c r="Q6187" s="51"/>
      <c r="R6187" s="51"/>
      <c r="S6187" s="51"/>
      <c r="T6187" s="51"/>
      <c r="U6187" s="51"/>
    </row>
    <row r="6188" spans="1:21" ht="15.5">
      <c r="A6188" s="51">
        <v>964</v>
      </c>
      <c r="B6188" s="51" t="s">
        <v>1543</v>
      </c>
      <c r="C6188" s="51" t="s">
        <v>411</v>
      </c>
      <c r="D6188" s="51" t="str">
        <f t="shared" si="96"/>
        <v>TM_RPCHPoland</v>
      </c>
      <c r="E6188" s="51" t="s">
        <v>57</v>
      </c>
      <c r="F6188" s="51" t="s">
        <v>412</v>
      </c>
      <c r="G6188" s="51" t="s">
        <v>413</v>
      </c>
      <c r="H6188" s="51" t="s">
        <v>347</v>
      </c>
      <c r="I6188" s="51"/>
      <c r="J6188" s="51" t="s">
        <v>1546</v>
      </c>
      <c r="K6188" s="51">
        <v>-0.36199999999999999</v>
      </c>
      <c r="L6188" s="51">
        <v>1.57</v>
      </c>
      <c r="M6188" s="51">
        <v>9.9369999999999994</v>
      </c>
      <c r="N6188" s="51">
        <v>6.9180000000000001</v>
      </c>
      <c r="O6188" s="51">
        <v>7.8810000000000002</v>
      </c>
      <c r="P6188" s="51">
        <v>10.199999999999999</v>
      </c>
      <c r="Q6188" s="51">
        <v>7.45</v>
      </c>
      <c r="R6188" s="51">
        <v>3.274</v>
      </c>
      <c r="S6188" s="51">
        <v>-2.556</v>
      </c>
      <c r="T6188" s="51">
        <v>11.589</v>
      </c>
      <c r="U6188" s="51">
        <v>2020</v>
      </c>
    </row>
    <row r="6189" spans="1:21" ht="15.5">
      <c r="A6189" s="51">
        <v>964</v>
      </c>
      <c r="B6189" s="51" t="s">
        <v>1543</v>
      </c>
      <c r="C6189" s="51" t="s">
        <v>415</v>
      </c>
      <c r="D6189" s="51" t="str">
        <f t="shared" si="96"/>
        <v>TMG_RPCHPoland</v>
      </c>
      <c r="E6189" s="51" t="s">
        <v>57</v>
      </c>
      <c r="F6189" s="51" t="s">
        <v>416</v>
      </c>
      <c r="G6189" s="51" t="s">
        <v>417</v>
      </c>
      <c r="H6189" s="51" t="s">
        <v>347</v>
      </c>
      <c r="I6189" s="51"/>
      <c r="J6189" s="51" t="s">
        <v>1546</v>
      </c>
      <c r="K6189" s="51">
        <v>-0.36199999999999999</v>
      </c>
      <c r="L6189" s="51">
        <v>1.57</v>
      </c>
      <c r="M6189" s="51">
        <v>9.9369999999999994</v>
      </c>
      <c r="N6189" s="51">
        <v>6.9180000000000001</v>
      </c>
      <c r="O6189" s="51">
        <v>7.8810000000000002</v>
      </c>
      <c r="P6189" s="51">
        <v>10.199999999999999</v>
      </c>
      <c r="Q6189" s="51">
        <v>7.45</v>
      </c>
      <c r="R6189" s="51">
        <v>3.274</v>
      </c>
      <c r="S6189" s="51">
        <v>-2.556</v>
      </c>
      <c r="T6189" s="51">
        <v>11.589</v>
      </c>
      <c r="U6189" s="51">
        <v>2020</v>
      </c>
    </row>
    <row r="6190" spans="1:21" ht="15.5">
      <c r="A6190" s="51">
        <v>964</v>
      </c>
      <c r="B6190" s="51" t="s">
        <v>1543</v>
      </c>
      <c r="C6190" s="51" t="s">
        <v>418</v>
      </c>
      <c r="D6190" s="51" t="str">
        <f t="shared" si="96"/>
        <v>TX_RPCHPoland</v>
      </c>
      <c r="E6190" s="51" t="s">
        <v>57</v>
      </c>
      <c r="F6190" s="51" t="s">
        <v>419</v>
      </c>
      <c r="G6190" s="51" t="s">
        <v>420</v>
      </c>
      <c r="H6190" s="51" t="s">
        <v>347</v>
      </c>
      <c r="I6190" s="51"/>
      <c r="J6190" s="51" t="s">
        <v>1546</v>
      </c>
      <c r="K6190" s="51">
        <v>4.258</v>
      </c>
      <c r="L6190" s="51">
        <v>5.5449999999999999</v>
      </c>
      <c r="M6190" s="51">
        <v>6.7080000000000002</v>
      </c>
      <c r="N6190" s="51">
        <v>8.0329999999999995</v>
      </c>
      <c r="O6190" s="51">
        <v>9.266</v>
      </c>
      <c r="P6190" s="51">
        <v>9.6270000000000007</v>
      </c>
      <c r="Q6190" s="51">
        <v>6.9489999999999998</v>
      </c>
      <c r="R6190" s="51">
        <v>5.1459999999999999</v>
      </c>
      <c r="S6190" s="51">
        <v>-0.54500000000000004</v>
      </c>
      <c r="T6190" s="51">
        <v>10.621</v>
      </c>
      <c r="U6190" s="51">
        <v>2020</v>
      </c>
    </row>
    <row r="6191" spans="1:21" ht="15.5">
      <c r="A6191" s="51">
        <v>964</v>
      </c>
      <c r="B6191" s="51" t="s">
        <v>1543</v>
      </c>
      <c r="C6191" s="51" t="s">
        <v>421</v>
      </c>
      <c r="D6191" s="51" t="str">
        <f t="shared" si="96"/>
        <v>TXG_RPCHPoland</v>
      </c>
      <c r="E6191" s="51" t="s">
        <v>57</v>
      </c>
      <c r="F6191" s="51" t="s">
        <v>422</v>
      </c>
      <c r="G6191" s="51" t="s">
        <v>423</v>
      </c>
      <c r="H6191" s="51" t="s">
        <v>347</v>
      </c>
      <c r="I6191" s="51"/>
      <c r="J6191" s="51" t="s">
        <v>1546</v>
      </c>
      <c r="K6191" s="51">
        <v>4.258</v>
      </c>
      <c r="L6191" s="51">
        <v>5.5449999999999999</v>
      </c>
      <c r="M6191" s="51">
        <v>6.7080000000000002</v>
      </c>
      <c r="N6191" s="51">
        <v>8.0329999999999995</v>
      </c>
      <c r="O6191" s="51">
        <v>9.266</v>
      </c>
      <c r="P6191" s="51">
        <v>9.6270000000000007</v>
      </c>
      <c r="Q6191" s="51">
        <v>6.9489999999999998</v>
      </c>
      <c r="R6191" s="51">
        <v>5.1459999999999999</v>
      </c>
      <c r="S6191" s="51">
        <v>-0.54500000000000004</v>
      </c>
      <c r="T6191" s="51">
        <v>10.621</v>
      </c>
      <c r="U6191" s="51">
        <v>2020</v>
      </c>
    </row>
    <row r="6192" spans="1:21" ht="15.5">
      <c r="A6192" s="51">
        <v>964</v>
      </c>
      <c r="B6192" s="51" t="s">
        <v>1543</v>
      </c>
      <c r="C6192" s="51" t="s">
        <v>424</v>
      </c>
      <c r="D6192" s="51" t="str">
        <f t="shared" si="96"/>
        <v>LURPoland</v>
      </c>
      <c r="E6192" s="51" t="s">
        <v>57</v>
      </c>
      <c r="F6192" s="51" t="s">
        <v>425</v>
      </c>
      <c r="G6192" s="51" t="s">
        <v>426</v>
      </c>
      <c r="H6192" s="51" t="s">
        <v>427</v>
      </c>
      <c r="I6192" s="51"/>
      <c r="J6192" s="51" t="s">
        <v>1547</v>
      </c>
      <c r="K6192" s="51">
        <v>10.087999999999999</v>
      </c>
      <c r="L6192" s="51">
        <v>10.327999999999999</v>
      </c>
      <c r="M6192" s="51">
        <v>8.9879999999999995</v>
      </c>
      <c r="N6192" s="51">
        <v>7.4989999999999997</v>
      </c>
      <c r="O6192" s="51">
        <v>6.1609999999999996</v>
      </c>
      <c r="P6192" s="51">
        <v>4.8879999999999999</v>
      </c>
      <c r="Q6192" s="51">
        <v>3.8460000000000001</v>
      </c>
      <c r="R6192" s="51">
        <v>3.2789999999999999</v>
      </c>
      <c r="S6192" s="51">
        <v>3.1629999999999998</v>
      </c>
      <c r="T6192" s="51">
        <v>4.8600000000000003</v>
      </c>
      <c r="U6192" s="51">
        <v>2020</v>
      </c>
    </row>
    <row r="6193" spans="1:21" ht="15.5">
      <c r="A6193" s="51">
        <v>964</v>
      </c>
      <c r="B6193" s="51" t="s">
        <v>1543</v>
      </c>
      <c r="C6193" s="51" t="s">
        <v>428</v>
      </c>
      <c r="D6193" s="51" t="str">
        <f t="shared" si="96"/>
        <v>LEPoland</v>
      </c>
      <c r="E6193" s="51" t="s">
        <v>57</v>
      </c>
      <c r="F6193" s="51" t="s">
        <v>429</v>
      </c>
      <c r="G6193" s="51" t="s">
        <v>430</v>
      </c>
      <c r="H6193" s="51" t="s">
        <v>431</v>
      </c>
      <c r="I6193" s="51" t="s">
        <v>432</v>
      </c>
      <c r="J6193" s="51"/>
      <c r="K6193" s="51"/>
      <c r="L6193" s="51"/>
      <c r="M6193" s="51"/>
      <c r="N6193" s="51"/>
      <c r="O6193" s="51"/>
      <c r="P6193" s="51"/>
      <c r="Q6193" s="51"/>
      <c r="R6193" s="51"/>
      <c r="S6193" s="51"/>
      <c r="T6193" s="51"/>
      <c r="U6193" s="51"/>
    </row>
    <row r="6194" spans="1:21" ht="15.5">
      <c r="A6194" s="51">
        <v>964</v>
      </c>
      <c r="B6194" s="51" t="s">
        <v>1543</v>
      </c>
      <c r="C6194" s="51" t="s">
        <v>433</v>
      </c>
      <c r="D6194" s="51" t="str">
        <f t="shared" si="96"/>
        <v>LPPoland</v>
      </c>
      <c r="E6194" s="51" t="s">
        <v>57</v>
      </c>
      <c r="F6194" s="51" t="s">
        <v>434</v>
      </c>
      <c r="G6194" s="51" t="s">
        <v>435</v>
      </c>
      <c r="H6194" s="51" t="s">
        <v>431</v>
      </c>
      <c r="I6194" s="51" t="s">
        <v>432</v>
      </c>
      <c r="J6194" s="51" t="s">
        <v>1548</v>
      </c>
      <c r="K6194" s="51">
        <v>38.064</v>
      </c>
      <c r="L6194" s="51">
        <v>38.063000000000002</v>
      </c>
      <c r="M6194" s="51">
        <v>38.018000000000001</v>
      </c>
      <c r="N6194" s="51">
        <v>38.006</v>
      </c>
      <c r="O6194" s="51">
        <v>37.966999999999999</v>
      </c>
      <c r="P6194" s="51">
        <v>37.972999999999999</v>
      </c>
      <c r="Q6194" s="51">
        <v>37.976999999999997</v>
      </c>
      <c r="R6194" s="51">
        <v>37.972999999999999</v>
      </c>
      <c r="S6194" s="51">
        <v>37.957999999999998</v>
      </c>
      <c r="T6194" s="51">
        <v>37.927999999999997</v>
      </c>
      <c r="U6194" s="51">
        <v>2020</v>
      </c>
    </row>
    <row r="6195" spans="1:21" ht="15.5">
      <c r="A6195" s="51">
        <v>964</v>
      </c>
      <c r="B6195" s="51" t="s">
        <v>1543</v>
      </c>
      <c r="C6195" s="51" t="s">
        <v>437</v>
      </c>
      <c r="D6195" s="51" t="str">
        <f t="shared" si="96"/>
        <v>GGRPoland</v>
      </c>
      <c r="E6195" s="51" t="s">
        <v>57</v>
      </c>
      <c r="F6195" s="51" t="s">
        <v>438</v>
      </c>
      <c r="G6195" s="51" t="s">
        <v>439</v>
      </c>
      <c r="H6195" s="51" t="s">
        <v>342</v>
      </c>
      <c r="I6195" s="51" t="s">
        <v>343</v>
      </c>
      <c r="J6195" s="51" t="s">
        <v>1549</v>
      </c>
      <c r="K6195" s="51">
        <v>637.39599999999996</v>
      </c>
      <c r="L6195" s="51">
        <v>636.46</v>
      </c>
      <c r="M6195" s="51">
        <v>666.63900000000001</v>
      </c>
      <c r="N6195" s="51">
        <v>703.20100000000002</v>
      </c>
      <c r="O6195" s="51">
        <v>721.01900000000001</v>
      </c>
      <c r="P6195" s="51">
        <v>790.98400000000004</v>
      </c>
      <c r="Q6195" s="51">
        <v>875.423</v>
      </c>
      <c r="R6195" s="51">
        <v>938.66800000000001</v>
      </c>
      <c r="S6195" s="51">
        <v>943.55799999999999</v>
      </c>
      <c r="T6195" s="51">
        <v>1006.33</v>
      </c>
      <c r="U6195" s="51">
        <v>2019</v>
      </c>
    </row>
    <row r="6196" spans="1:21" ht="15.5">
      <c r="A6196" s="51">
        <v>964</v>
      </c>
      <c r="B6196" s="51" t="s">
        <v>1543</v>
      </c>
      <c r="C6196" s="51" t="s">
        <v>441</v>
      </c>
      <c r="D6196" s="51" t="str">
        <f t="shared" si="96"/>
        <v>GGR_NGDPPoland</v>
      </c>
      <c r="E6196" s="51" t="s">
        <v>57</v>
      </c>
      <c r="F6196" s="51" t="s">
        <v>438</v>
      </c>
      <c r="G6196" s="51" t="s">
        <v>439</v>
      </c>
      <c r="H6196" s="51" t="s">
        <v>392</v>
      </c>
      <c r="I6196" s="51"/>
      <c r="J6196" s="51" t="s">
        <v>442</v>
      </c>
      <c r="K6196" s="51">
        <v>39.262</v>
      </c>
      <c r="L6196" s="51">
        <v>38.65</v>
      </c>
      <c r="M6196" s="51">
        <v>38.956000000000003</v>
      </c>
      <c r="N6196" s="51">
        <v>39.042999999999999</v>
      </c>
      <c r="O6196" s="51">
        <v>38.692</v>
      </c>
      <c r="P6196" s="51">
        <v>39.750999999999998</v>
      </c>
      <c r="Q6196" s="51">
        <v>41.262999999999998</v>
      </c>
      <c r="R6196" s="51">
        <v>41.03</v>
      </c>
      <c r="S6196" s="51">
        <v>40.722000000000001</v>
      </c>
      <c r="T6196" s="51">
        <v>40.42</v>
      </c>
      <c r="U6196" s="51">
        <v>2019</v>
      </c>
    </row>
    <row r="6197" spans="1:21" ht="15.5">
      <c r="A6197" s="51">
        <v>964</v>
      </c>
      <c r="B6197" s="51" t="s">
        <v>1543</v>
      </c>
      <c r="C6197" s="51" t="s">
        <v>443</v>
      </c>
      <c r="D6197" s="51" t="str">
        <f t="shared" si="96"/>
        <v>GGXPoland</v>
      </c>
      <c r="E6197" s="51" t="s">
        <v>57</v>
      </c>
      <c r="F6197" s="51" t="s">
        <v>444</v>
      </c>
      <c r="G6197" s="51" t="s">
        <v>445</v>
      </c>
      <c r="H6197" s="51" t="s">
        <v>342</v>
      </c>
      <c r="I6197" s="51" t="s">
        <v>343</v>
      </c>
      <c r="J6197" s="51" t="s">
        <v>1549</v>
      </c>
      <c r="K6197" s="51">
        <v>698.36199999999997</v>
      </c>
      <c r="L6197" s="51">
        <v>705.75</v>
      </c>
      <c r="M6197" s="51">
        <v>729.36900000000003</v>
      </c>
      <c r="N6197" s="51">
        <v>750.29300000000001</v>
      </c>
      <c r="O6197" s="51">
        <v>765.18200000000002</v>
      </c>
      <c r="P6197" s="51">
        <v>820.18499999999995</v>
      </c>
      <c r="Q6197" s="51">
        <v>880.35599999999999</v>
      </c>
      <c r="R6197" s="51">
        <v>955.49699999999996</v>
      </c>
      <c r="S6197" s="51">
        <v>1134.0999999999999</v>
      </c>
      <c r="T6197" s="51">
        <v>1124.46</v>
      </c>
      <c r="U6197" s="51">
        <v>2019</v>
      </c>
    </row>
    <row r="6198" spans="1:21" ht="15.5">
      <c r="A6198" s="51">
        <v>964</v>
      </c>
      <c r="B6198" s="51" t="s">
        <v>1543</v>
      </c>
      <c r="C6198" s="51" t="s">
        <v>446</v>
      </c>
      <c r="D6198" s="51" t="str">
        <f t="shared" si="96"/>
        <v>GGX_NGDPPoland</v>
      </c>
      <c r="E6198" s="51" t="s">
        <v>57</v>
      </c>
      <c r="F6198" s="51" t="s">
        <v>444</v>
      </c>
      <c r="G6198" s="51" t="s">
        <v>445</v>
      </c>
      <c r="H6198" s="51" t="s">
        <v>392</v>
      </c>
      <c r="I6198" s="51"/>
      <c r="J6198" s="51" t="s">
        <v>447</v>
      </c>
      <c r="K6198" s="51">
        <v>43.017000000000003</v>
      </c>
      <c r="L6198" s="51">
        <v>42.857999999999997</v>
      </c>
      <c r="M6198" s="51">
        <v>42.622</v>
      </c>
      <c r="N6198" s="51">
        <v>41.656999999999996</v>
      </c>
      <c r="O6198" s="51">
        <v>41.061999999999998</v>
      </c>
      <c r="P6198" s="51">
        <v>41.219000000000001</v>
      </c>
      <c r="Q6198" s="51">
        <v>41.496000000000002</v>
      </c>
      <c r="R6198" s="51">
        <v>41.765999999999998</v>
      </c>
      <c r="S6198" s="51">
        <v>48.945</v>
      </c>
      <c r="T6198" s="51">
        <v>45.164999999999999</v>
      </c>
      <c r="U6198" s="51">
        <v>2019</v>
      </c>
    </row>
    <row r="6199" spans="1:21" ht="15.5">
      <c r="A6199" s="51">
        <v>964</v>
      </c>
      <c r="B6199" s="51" t="s">
        <v>1543</v>
      </c>
      <c r="C6199" s="51" t="s">
        <v>448</v>
      </c>
      <c r="D6199" s="51" t="str">
        <f t="shared" si="96"/>
        <v>GGXCNLPoland</v>
      </c>
      <c r="E6199" s="51" t="s">
        <v>57</v>
      </c>
      <c r="F6199" s="51" t="s">
        <v>449</v>
      </c>
      <c r="G6199" s="51" t="s">
        <v>450</v>
      </c>
      <c r="H6199" s="51" t="s">
        <v>342</v>
      </c>
      <c r="I6199" s="51" t="s">
        <v>343</v>
      </c>
      <c r="J6199" s="51" t="s">
        <v>1549</v>
      </c>
      <c r="K6199" s="51">
        <v>-60.966000000000001</v>
      </c>
      <c r="L6199" s="51">
        <v>-69.290000000000006</v>
      </c>
      <c r="M6199" s="51">
        <v>-62.73</v>
      </c>
      <c r="N6199" s="51">
        <v>-47.091999999999999</v>
      </c>
      <c r="O6199" s="51">
        <v>-44.162999999999997</v>
      </c>
      <c r="P6199" s="51">
        <v>-29.201000000000001</v>
      </c>
      <c r="Q6199" s="51">
        <v>-4.9329999999999998</v>
      </c>
      <c r="R6199" s="51">
        <v>-16.829000000000001</v>
      </c>
      <c r="S6199" s="51">
        <v>-190.53800000000001</v>
      </c>
      <c r="T6199" s="51">
        <v>-118.129</v>
      </c>
      <c r="U6199" s="51">
        <v>2019</v>
      </c>
    </row>
    <row r="6200" spans="1:21" ht="15.5">
      <c r="A6200" s="51">
        <v>964</v>
      </c>
      <c r="B6200" s="51" t="s">
        <v>1543</v>
      </c>
      <c r="C6200" s="51" t="s">
        <v>451</v>
      </c>
      <c r="D6200" s="51" t="str">
        <f t="shared" si="96"/>
        <v>GGXCNL_NGDPPoland</v>
      </c>
      <c r="E6200" s="51" t="s">
        <v>57</v>
      </c>
      <c r="F6200" s="51" t="s">
        <v>449</v>
      </c>
      <c r="G6200" s="51" t="s">
        <v>450</v>
      </c>
      <c r="H6200" s="51" t="s">
        <v>392</v>
      </c>
      <c r="I6200" s="51"/>
      <c r="J6200" s="51" t="s">
        <v>452</v>
      </c>
      <c r="K6200" s="51">
        <v>-3.7549999999999999</v>
      </c>
      <c r="L6200" s="51">
        <v>-4.2080000000000002</v>
      </c>
      <c r="M6200" s="51">
        <v>-3.6659999999999999</v>
      </c>
      <c r="N6200" s="51">
        <v>-2.6150000000000002</v>
      </c>
      <c r="O6200" s="51">
        <v>-2.37</v>
      </c>
      <c r="P6200" s="51">
        <v>-1.468</v>
      </c>
      <c r="Q6200" s="51">
        <v>-0.23300000000000001</v>
      </c>
      <c r="R6200" s="51">
        <v>-0.73599999999999999</v>
      </c>
      <c r="S6200" s="51">
        <v>-8.2230000000000008</v>
      </c>
      <c r="T6200" s="51">
        <v>-4.7450000000000001</v>
      </c>
      <c r="U6200" s="51">
        <v>2019</v>
      </c>
    </row>
    <row r="6201" spans="1:21" ht="15.5">
      <c r="A6201" s="51">
        <v>964</v>
      </c>
      <c r="B6201" s="51" t="s">
        <v>1543</v>
      </c>
      <c r="C6201" s="51" t="s">
        <v>453</v>
      </c>
      <c r="D6201" s="51" t="str">
        <f t="shared" si="96"/>
        <v>GGSBPoland</v>
      </c>
      <c r="E6201" s="51" t="s">
        <v>57</v>
      </c>
      <c r="F6201" s="51" t="s">
        <v>454</v>
      </c>
      <c r="G6201" s="51" t="s">
        <v>455</v>
      </c>
      <c r="H6201" s="51" t="s">
        <v>342</v>
      </c>
      <c r="I6201" s="51" t="s">
        <v>343</v>
      </c>
      <c r="J6201" s="51" t="s">
        <v>1549</v>
      </c>
      <c r="K6201" s="51">
        <v>-58.134999999999998</v>
      </c>
      <c r="L6201" s="51">
        <v>-60.238</v>
      </c>
      <c r="M6201" s="51">
        <v>-54.533999999999999</v>
      </c>
      <c r="N6201" s="51">
        <v>-42.322000000000003</v>
      </c>
      <c r="O6201" s="51">
        <v>-38.338000000000001</v>
      </c>
      <c r="P6201" s="51">
        <v>-32.052</v>
      </c>
      <c r="Q6201" s="51">
        <v>-26.062999999999999</v>
      </c>
      <c r="R6201" s="51">
        <v>-32.57</v>
      </c>
      <c r="S6201" s="51">
        <v>-169.255</v>
      </c>
      <c r="T6201" s="51">
        <v>-101.855</v>
      </c>
      <c r="U6201" s="51">
        <v>2019</v>
      </c>
    </row>
    <row r="6202" spans="1:21" ht="15.5">
      <c r="A6202" s="51">
        <v>964</v>
      </c>
      <c r="B6202" s="51" t="s">
        <v>1543</v>
      </c>
      <c r="C6202" s="51" t="s">
        <v>456</v>
      </c>
      <c r="D6202" s="51" t="str">
        <f t="shared" si="96"/>
        <v>GGSB_NPGDPPoland</v>
      </c>
      <c r="E6202" s="51" t="s">
        <v>57</v>
      </c>
      <c r="F6202" s="51" t="s">
        <v>454</v>
      </c>
      <c r="G6202" s="51" t="s">
        <v>455</v>
      </c>
      <c r="H6202" s="51" t="s">
        <v>380</v>
      </c>
      <c r="I6202" s="51"/>
      <c r="J6202" s="51" t="s">
        <v>505</v>
      </c>
      <c r="K6202" s="51">
        <v>-3.5649999999999999</v>
      </c>
      <c r="L6202" s="51">
        <v>-3.6080000000000001</v>
      </c>
      <c r="M6202" s="51">
        <v>-3.157</v>
      </c>
      <c r="N6202" s="51">
        <v>-2.3380000000000001</v>
      </c>
      <c r="O6202" s="51">
        <v>-2.0470000000000002</v>
      </c>
      <c r="P6202" s="51">
        <v>-1.617</v>
      </c>
      <c r="Q6202" s="51">
        <v>-1.2370000000000001</v>
      </c>
      <c r="R6202" s="51">
        <v>-1.4370000000000001</v>
      </c>
      <c r="S6202" s="51">
        <v>-7.1619999999999999</v>
      </c>
      <c r="T6202" s="51">
        <v>-4.0179999999999998</v>
      </c>
      <c r="U6202" s="51">
        <v>2019</v>
      </c>
    </row>
    <row r="6203" spans="1:21" ht="15.5">
      <c r="A6203" s="51">
        <v>964</v>
      </c>
      <c r="B6203" s="51" t="s">
        <v>1543</v>
      </c>
      <c r="C6203" s="51" t="s">
        <v>457</v>
      </c>
      <c r="D6203" s="51" t="str">
        <f t="shared" si="96"/>
        <v>GGXONLBPoland</v>
      </c>
      <c r="E6203" s="51" t="s">
        <v>57</v>
      </c>
      <c r="F6203" s="51" t="s">
        <v>458</v>
      </c>
      <c r="G6203" s="51" t="s">
        <v>459</v>
      </c>
      <c r="H6203" s="51" t="s">
        <v>342</v>
      </c>
      <c r="I6203" s="51" t="s">
        <v>343</v>
      </c>
      <c r="J6203" s="51" t="s">
        <v>1549</v>
      </c>
      <c r="K6203" s="51">
        <v>-17.663</v>
      </c>
      <c r="L6203" s="51">
        <v>-27.780999999999999</v>
      </c>
      <c r="M6203" s="51">
        <v>-29.1</v>
      </c>
      <c r="N6203" s="51">
        <v>-15.429</v>
      </c>
      <c r="O6203" s="51">
        <v>-12.385999999999999</v>
      </c>
      <c r="P6203" s="51">
        <v>1.94</v>
      </c>
      <c r="Q6203" s="51">
        <v>25.628</v>
      </c>
      <c r="R6203" s="51">
        <v>14.545</v>
      </c>
      <c r="S6203" s="51">
        <v>-159.31299999999999</v>
      </c>
      <c r="T6203" s="51">
        <v>-92.813999999999993</v>
      </c>
      <c r="U6203" s="51">
        <v>2019</v>
      </c>
    </row>
    <row r="6204" spans="1:21" ht="15.5">
      <c r="A6204" s="51">
        <v>964</v>
      </c>
      <c r="B6204" s="51" t="s">
        <v>1543</v>
      </c>
      <c r="C6204" s="51" t="s">
        <v>460</v>
      </c>
      <c r="D6204" s="51" t="str">
        <f t="shared" si="96"/>
        <v>GGXONLB_NGDPPoland</v>
      </c>
      <c r="E6204" s="51" t="s">
        <v>57</v>
      </c>
      <c r="F6204" s="51" t="s">
        <v>458</v>
      </c>
      <c r="G6204" s="51" t="s">
        <v>459</v>
      </c>
      <c r="H6204" s="51" t="s">
        <v>392</v>
      </c>
      <c r="I6204" s="51"/>
      <c r="J6204" s="51" t="s">
        <v>461</v>
      </c>
      <c r="K6204" s="51">
        <v>-1.0880000000000001</v>
      </c>
      <c r="L6204" s="51">
        <v>-1.6870000000000001</v>
      </c>
      <c r="M6204" s="51">
        <v>-1.7</v>
      </c>
      <c r="N6204" s="51">
        <v>-0.85699999999999998</v>
      </c>
      <c r="O6204" s="51">
        <v>-0.66500000000000004</v>
      </c>
      <c r="P6204" s="51">
        <v>9.7000000000000003E-2</v>
      </c>
      <c r="Q6204" s="51">
        <v>1.208</v>
      </c>
      <c r="R6204" s="51">
        <v>0.63600000000000001</v>
      </c>
      <c r="S6204" s="51">
        <v>-6.8760000000000003</v>
      </c>
      <c r="T6204" s="51">
        <v>-3.7280000000000002</v>
      </c>
      <c r="U6204" s="51">
        <v>2019</v>
      </c>
    </row>
    <row r="6205" spans="1:21" ht="15.5">
      <c r="A6205" s="51">
        <v>964</v>
      </c>
      <c r="B6205" s="51" t="s">
        <v>1543</v>
      </c>
      <c r="C6205" s="51" t="s">
        <v>462</v>
      </c>
      <c r="D6205" s="51" t="str">
        <f t="shared" si="96"/>
        <v>GGXWDNPoland</v>
      </c>
      <c r="E6205" s="51" t="s">
        <v>57</v>
      </c>
      <c r="F6205" s="51" t="s">
        <v>463</v>
      </c>
      <c r="G6205" s="51" t="s">
        <v>464</v>
      </c>
      <c r="H6205" s="51" t="s">
        <v>342</v>
      </c>
      <c r="I6205" s="51" t="s">
        <v>343</v>
      </c>
      <c r="J6205" s="51" t="s">
        <v>1549</v>
      </c>
      <c r="K6205" s="51">
        <v>785.59</v>
      </c>
      <c r="L6205" s="51">
        <v>848.50900000000001</v>
      </c>
      <c r="M6205" s="51">
        <v>773.24099999999999</v>
      </c>
      <c r="N6205" s="51">
        <v>837.13400000000001</v>
      </c>
      <c r="O6205" s="51">
        <v>895.12</v>
      </c>
      <c r="P6205" s="51">
        <v>890.38</v>
      </c>
      <c r="Q6205" s="51">
        <v>898.19600000000003</v>
      </c>
      <c r="R6205" s="51">
        <v>897.33100000000002</v>
      </c>
      <c r="S6205" s="51">
        <v>1186.98</v>
      </c>
      <c r="T6205" s="51">
        <v>1268.0999999999999</v>
      </c>
      <c r="U6205" s="51">
        <v>2019</v>
      </c>
    </row>
    <row r="6206" spans="1:21" ht="15.5">
      <c r="A6206" s="51">
        <v>964</v>
      </c>
      <c r="B6206" s="51" t="s">
        <v>1543</v>
      </c>
      <c r="C6206" s="51" t="s">
        <v>465</v>
      </c>
      <c r="D6206" s="51" t="str">
        <f t="shared" si="96"/>
        <v>GGXWDN_NGDPPoland</v>
      </c>
      <c r="E6206" s="51" t="s">
        <v>57</v>
      </c>
      <c r="F6206" s="51" t="s">
        <v>463</v>
      </c>
      <c r="G6206" s="51" t="s">
        <v>464</v>
      </c>
      <c r="H6206" s="51" t="s">
        <v>392</v>
      </c>
      <c r="I6206" s="51"/>
      <c r="J6206" s="51" t="s">
        <v>487</v>
      </c>
      <c r="K6206" s="51">
        <v>48.39</v>
      </c>
      <c r="L6206" s="51">
        <v>51.527000000000001</v>
      </c>
      <c r="M6206" s="51">
        <v>45.186</v>
      </c>
      <c r="N6206" s="51">
        <v>46.478999999999999</v>
      </c>
      <c r="O6206" s="51">
        <v>48.034999999999997</v>
      </c>
      <c r="P6206" s="51">
        <v>44.746000000000002</v>
      </c>
      <c r="Q6206" s="51">
        <v>42.337000000000003</v>
      </c>
      <c r="R6206" s="51">
        <v>39.222999999999999</v>
      </c>
      <c r="S6206" s="51">
        <v>51.226999999999997</v>
      </c>
      <c r="T6206" s="51">
        <v>50.933999999999997</v>
      </c>
      <c r="U6206" s="51">
        <v>2019</v>
      </c>
    </row>
    <row r="6207" spans="1:21" ht="15.5">
      <c r="A6207" s="51">
        <v>964</v>
      </c>
      <c r="B6207" s="51" t="s">
        <v>1543</v>
      </c>
      <c r="C6207" s="51" t="s">
        <v>466</v>
      </c>
      <c r="D6207" s="51" t="str">
        <f t="shared" si="96"/>
        <v>GGXWDGPoland</v>
      </c>
      <c r="E6207" s="51" t="s">
        <v>57</v>
      </c>
      <c r="F6207" s="51" t="s">
        <v>467</v>
      </c>
      <c r="G6207" s="51" t="s">
        <v>468</v>
      </c>
      <c r="H6207" s="51" t="s">
        <v>342</v>
      </c>
      <c r="I6207" s="51" t="s">
        <v>343</v>
      </c>
      <c r="J6207" s="51" t="s">
        <v>1549</v>
      </c>
      <c r="K6207" s="51">
        <v>880.94399999999996</v>
      </c>
      <c r="L6207" s="51">
        <v>928.27800000000002</v>
      </c>
      <c r="M6207" s="51">
        <v>873.77599999999995</v>
      </c>
      <c r="N6207" s="51">
        <v>923.39200000000005</v>
      </c>
      <c r="O6207" s="51">
        <v>1009.97</v>
      </c>
      <c r="P6207" s="51">
        <v>1007.13</v>
      </c>
      <c r="Q6207" s="51">
        <v>1035.7</v>
      </c>
      <c r="R6207" s="51">
        <v>1045.1300000000001</v>
      </c>
      <c r="S6207" s="51">
        <v>1336.68</v>
      </c>
      <c r="T6207" s="51">
        <v>1428.95</v>
      </c>
      <c r="U6207" s="51">
        <v>2019</v>
      </c>
    </row>
    <row r="6208" spans="1:21" ht="15.5">
      <c r="A6208" s="51">
        <v>964</v>
      </c>
      <c r="B6208" s="51" t="s">
        <v>1543</v>
      </c>
      <c r="C6208" s="51" t="s">
        <v>469</v>
      </c>
      <c r="D6208" s="51" t="str">
        <f t="shared" si="96"/>
        <v>GGXWDG_NGDPPoland</v>
      </c>
      <c r="E6208" s="51" t="s">
        <v>57</v>
      </c>
      <c r="F6208" s="51" t="s">
        <v>467</v>
      </c>
      <c r="G6208" s="51" t="s">
        <v>468</v>
      </c>
      <c r="H6208" s="51" t="s">
        <v>392</v>
      </c>
      <c r="I6208" s="51"/>
      <c r="J6208" s="51" t="s">
        <v>470</v>
      </c>
      <c r="K6208" s="51">
        <v>54.264000000000003</v>
      </c>
      <c r="L6208" s="51">
        <v>56.371000000000002</v>
      </c>
      <c r="M6208" s="51">
        <v>51.061</v>
      </c>
      <c r="N6208" s="51">
        <v>51.268000000000001</v>
      </c>
      <c r="O6208" s="51">
        <v>54.198</v>
      </c>
      <c r="P6208" s="51">
        <v>50.613999999999997</v>
      </c>
      <c r="Q6208" s="51">
        <v>48.817999999999998</v>
      </c>
      <c r="R6208" s="51">
        <v>45.683999999999997</v>
      </c>
      <c r="S6208" s="51">
        <v>57.688000000000002</v>
      </c>
      <c r="T6208" s="51">
        <v>57.395000000000003</v>
      </c>
      <c r="U6208" s="51">
        <v>2019</v>
      </c>
    </row>
    <row r="6209" spans="1:21" ht="15.5">
      <c r="A6209" s="51">
        <v>964</v>
      </c>
      <c r="B6209" s="51" t="s">
        <v>1543</v>
      </c>
      <c r="C6209" s="51" t="s">
        <v>471</v>
      </c>
      <c r="D6209" s="51" t="str">
        <f t="shared" si="96"/>
        <v>NGDP_FYPoland</v>
      </c>
      <c r="E6209" s="51" t="s">
        <v>57</v>
      </c>
      <c r="F6209" s="51" t="s">
        <v>472</v>
      </c>
      <c r="G6209" s="51" t="s">
        <v>473</v>
      </c>
      <c r="H6209" s="51" t="s">
        <v>342</v>
      </c>
      <c r="I6209" s="51" t="s">
        <v>343</v>
      </c>
      <c r="J6209" s="51" t="s">
        <v>1549</v>
      </c>
      <c r="K6209" s="51">
        <v>1623.44</v>
      </c>
      <c r="L6209" s="51">
        <v>1646.72</v>
      </c>
      <c r="M6209" s="51">
        <v>1711.24</v>
      </c>
      <c r="N6209" s="51">
        <v>1801.11</v>
      </c>
      <c r="O6209" s="51">
        <v>1863.49</v>
      </c>
      <c r="P6209" s="51">
        <v>1989.84</v>
      </c>
      <c r="Q6209" s="51">
        <v>2121.56</v>
      </c>
      <c r="R6209" s="51">
        <v>2287.7399999999998</v>
      </c>
      <c r="S6209" s="51">
        <v>2317.09</v>
      </c>
      <c r="T6209" s="51">
        <v>2489.6799999999998</v>
      </c>
      <c r="U6209" s="51">
        <v>2019</v>
      </c>
    </row>
    <row r="6210" spans="1:21" ht="15.5">
      <c r="A6210" s="51">
        <v>964</v>
      </c>
      <c r="B6210" s="51" t="s">
        <v>1543</v>
      </c>
      <c r="C6210" s="51" t="s">
        <v>474</v>
      </c>
      <c r="D6210" s="51" t="str">
        <f t="shared" si="96"/>
        <v>BCAPoland</v>
      </c>
      <c r="E6210" s="51" t="s">
        <v>57</v>
      </c>
      <c r="F6210" s="51" t="s">
        <v>475</v>
      </c>
      <c r="G6210" s="51" t="s">
        <v>476</v>
      </c>
      <c r="H6210" s="51" t="s">
        <v>352</v>
      </c>
      <c r="I6210" s="51" t="s">
        <v>343</v>
      </c>
      <c r="J6210" s="51" t="s">
        <v>1550</v>
      </c>
      <c r="K6210" s="51">
        <v>-20.193000000000001</v>
      </c>
      <c r="L6210" s="51">
        <v>-9.4649999999999999</v>
      </c>
      <c r="M6210" s="51">
        <v>-14.212</v>
      </c>
      <c r="N6210" s="51">
        <v>-4.3470000000000004</v>
      </c>
      <c r="O6210" s="51">
        <v>-3.7189999999999999</v>
      </c>
      <c r="P6210" s="51">
        <v>-1.96</v>
      </c>
      <c r="Q6210" s="51">
        <v>-7.53</v>
      </c>
      <c r="R6210" s="51">
        <v>2.931</v>
      </c>
      <c r="S6210" s="51">
        <v>20.754000000000001</v>
      </c>
      <c r="T6210" s="51">
        <v>12.948</v>
      </c>
      <c r="U6210" s="51">
        <v>2020</v>
      </c>
    </row>
    <row r="6211" spans="1:21" ht="15.5">
      <c r="A6211" s="51">
        <v>964</v>
      </c>
      <c r="B6211" s="51" t="s">
        <v>1543</v>
      </c>
      <c r="C6211" s="51" t="s">
        <v>478</v>
      </c>
      <c r="D6211" s="51" t="str">
        <f t="shared" ref="D6211:D6274" si="97">C6211&amp;E6211</f>
        <v>BCA_NGDPDPoland</v>
      </c>
      <c r="E6211" s="51" t="s">
        <v>57</v>
      </c>
      <c r="F6211" s="51" t="s">
        <v>475</v>
      </c>
      <c r="G6211" s="51" t="s">
        <v>476</v>
      </c>
      <c r="H6211" s="51" t="s">
        <v>392</v>
      </c>
      <c r="I6211" s="51"/>
      <c r="J6211" s="51" t="s">
        <v>479</v>
      </c>
      <c r="K6211" s="51">
        <v>-4.0510000000000002</v>
      </c>
      <c r="L6211" s="51">
        <v>-1.8169999999999999</v>
      </c>
      <c r="M6211" s="51">
        <v>-2.6190000000000002</v>
      </c>
      <c r="N6211" s="51">
        <v>-0.91</v>
      </c>
      <c r="O6211" s="51">
        <v>-0.78700000000000003</v>
      </c>
      <c r="P6211" s="51">
        <v>-0.372</v>
      </c>
      <c r="Q6211" s="51">
        <v>-1.282</v>
      </c>
      <c r="R6211" s="51">
        <v>0.49199999999999999</v>
      </c>
      <c r="S6211" s="51">
        <v>3.4929999999999999</v>
      </c>
      <c r="T6211" s="51">
        <v>2.016</v>
      </c>
      <c r="U6211" s="51">
        <v>2020</v>
      </c>
    </row>
    <row r="6212" spans="1:21" ht="15.5">
      <c r="A6212" s="51">
        <v>182</v>
      </c>
      <c r="B6212" s="51" t="s">
        <v>1551</v>
      </c>
      <c r="C6212" s="51" t="s">
        <v>338</v>
      </c>
      <c r="D6212" s="51" t="str">
        <f t="shared" si="97"/>
        <v>NGDP_RPortugal</v>
      </c>
      <c r="E6212" s="51" t="s">
        <v>58</v>
      </c>
      <c r="F6212" s="51" t="s">
        <v>340</v>
      </c>
      <c r="G6212" s="51" t="s">
        <v>341</v>
      </c>
      <c r="H6212" s="51" t="s">
        <v>342</v>
      </c>
      <c r="I6212" s="51" t="s">
        <v>343</v>
      </c>
      <c r="J6212" s="51" t="s">
        <v>1552</v>
      </c>
      <c r="K6212" s="51">
        <v>179.828</v>
      </c>
      <c r="L6212" s="51">
        <v>178.16900000000001</v>
      </c>
      <c r="M6212" s="51">
        <v>179.58</v>
      </c>
      <c r="N6212" s="51">
        <v>182.798</v>
      </c>
      <c r="O6212" s="51">
        <v>186.49</v>
      </c>
      <c r="P6212" s="51">
        <v>193.029</v>
      </c>
      <c r="Q6212" s="51">
        <v>198.529</v>
      </c>
      <c r="R6212" s="51">
        <v>203.47</v>
      </c>
      <c r="S6212" s="51">
        <v>188.03200000000001</v>
      </c>
      <c r="T6212" s="51">
        <v>195.36500000000001</v>
      </c>
      <c r="U6212" s="51">
        <v>2020</v>
      </c>
    </row>
    <row r="6213" spans="1:21" ht="15.5">
      <c r="A6213" s="51">
        <v>182</v>
      </c>
      <c r="B6213" s="51" t="s">
        <v>1551</v>
      </c>
      <c r="C6213" s="51" t="s">
        <v>345</v>
      </c>
      <c r="D6213" s="51" t="str">
        <f t="shared" si="97"/>
        <v>NGDP_RPCHPortugal</v>
      </c>
      <c r="E6213" s="51" t="s">
        <v>58</v>
      </c>
      <c r="F6213" s="51" t="s">
        <v>340</v>
      </c>
      <c r="G6213" s="51" t="s">
        <v>346</v>
      </c>
      <c r="H6213" s="51" t="s">
        <v>347</v>
      </c>
      <c r="I6213" s="51"/>
      <c r="J6213" s="51" t="s">
        <v>348</v>
      </c>
      <c r="K6213" s="51">
        <v>-4.0570000000000004</v>
      </c>
      <c r="L6213" s="51">
        <v>-0.92300000000000004</v>
      </c>
      <c r="M6213" s="51">
        <v>0.79200000000000004</v>
      </c>
      <c r="N6213" s="51">
        <v>1.792</v>
      </c>
      <c r="O6213" s="51">
        <v>2.0190000000000001</v>
      </c>
      <c r="P6213" s="51">
        <v>3.5059999999999998</v>
      </c>
      <c r="Q6213" s="51">
        <v>2.8490000000000002</v>
      </c>
      <c r="R6213" s="51">
        <v>2.4889999999999999</v>
      </c>
      <c r="S6213" s="51">
        <v>-7.5869999999999997</v>
      </c>
      <c r="T6213" s="51">
        <v>3.9</v>
      </c>
      <c r="U6213" s="51">
        <v>2020</v>
      </c>
    </row>
    <row r="6214" spans="1:21" ht="15.5">
      <c r="A6214" s="51">
        <v>182</v>
      </c>
      <c r="B6214" s="51" t="s">
        <v>1551</v>
      </c>
      <c r="C6214" s="51" t="s">
        <v>349</v>
      </c>
      <c r="D6214" s="51" t="str">
        <f t="shared" si="97"/>
        <v>NGDPPortugal</v>
      </c>
      <c r="E6214" s="51" t="s">
        <v>58</v>
      </c>
      <c r="F6214" s="51" t="s">
        <v>155</v>
      </c>
      <c r="G6214" s="51" t="s">
        <v>350</v>
      </c>
      <c r="H6214" s="51" t="s">
        <v>342</v>
      </c>
      <c r="I6214" s="51" t="s">
        <v>343</v>
      </c>
      <c r="J6214" s="51" t="s">
        <v>1552</v>
      </c>
      <c r="K6214" s="51">
        <v>168.29599999999999</v>
      </c>
      <c r="L6214" s="51">
        <v>170.49199999999999</v>
      </c>
      <c r="M6214" s="51">
        <v>173.054</v>
      </c>
      <c r="N6214" s="51">
        <v>179.71299999999999</v>
      </c>
      <c r="O6214" s="51">
        <v>186.49</v>
      </c>
      <c r="P6214" s="51">
        <v>195.947</v>
      </c>
      <c r="Q6214" s="51">
        <v>205.184</v>
      </c>
      <c r="R6214" s="51">
        <v>213.94900000000001</v>
      </c>
      <c r="S6214" s="51">
        <v>202.709</v>
      </c>
      <c r="T6214" s="51">
        <v>211.24600000000001</v>
      </c>
      <c r="U6214" s="51">
        <v>2020</v>
      </c>
    </row>
    <row r="6215" spans="1:21" ht="15.5">
      <c r="A6215" s="51">
        <v>182</v>
      </c>
      <c r="B6215" s="51" t="s">
        <v>1551</v>
      </c>
      <c r="C6215" s="51" t="s">
        <v>157</v>
      </c>
      <c r="D6215" s="51" t="str">
        <f t="shared" si="97"/>
        <v>NGDPDPortugal</v>
      </c>
      <c r="E6215" s="51" t="s">
        <v>58</v>
      </c>
      <c r="F6215" s="51" t="s">
        <v>155</v>
      </c>
      <c r="G6215" s="51" t="s">
        <v>351</v>
      </c>
      <c r="H6215" s="51" t="s">
        <v>352</v>
      </c>
      <c r="I6215" s="51" t="s">
        <v>343</v>
      </c>
      <c r="J6215" s="51" t="s">
        <v>353</v>
      </c>
      <c r="K6215" s="51">
        <v>216.36099999999999</v>
      </c>
      <c r="L6215" s="51">
        <v>226.43700000000001</v>
      </c>
      <c r="M6215" s="51">
        <v>229.96100000000001</v>
      </c>
      <c r="N6215" s="51">
        <v>199.41399999999999</v>
      </c>
      <c r="O6215" s="51">
        <v>206.369</v>
      </c>
      <c r="P6215" s="51">
        <v>221.28</v>
      </c>
      <c r="Q6215" s="51">
        <v>242.423</v>
      </c>
      <c r="R6215" s="51">
        <v>239.53700000000001</v>
      </c>
      <c r="S6215" s="51">
        <v>231.34800000000001</v>
      </c>
      <c r="T6215" s="51">
        <v>257.39100000000002</v>
      </c>
      <c r="U6215" s="51">
        <v>2020</v>
      </c>
    </row>
    <row r="6216" spans="1:21" ht="15.5">
      <c r="A6216" s="51">
        <v>182</v>
      </c>
      <c r="B6216" s="51" t="s">
        <v>1551</v>
      </c>
      <c r="C6216" s="51" t="s">
        <v>354</v>
      </c>
      <c r="D6216" s="51" t="str">
        <f t="shared" si="97"/>
        <v>PPPGDPPortugal</v>
      </c>
      <c r="E6216" s="51" t="s">
        <v>58</v>
      </c>
      <c r="F6216" s="51" t="s">
        <v>155</v>
      </c>
      <c r="G6216" s="51" t="s">
        <v>355</v>
      </c>
      <c r="H6216" s="51" t="s">
        <v>356</v>
      </c>
      <c r="I6216" s="51" t="s">
        <v>343</v>
      </c>
      <c r="J6216" s="51" t="s">
        <v>353</v>
      </c>
      <c r="K6216" s="51">
        <v>277.99200000000002</v>
      </c>
      <c r="L6216" s="51">
        <v>292.13499999999999</v>
      </c>
      <c r="M6216" s="51">
        <v>298.952</v>
      </c>
      <c r="N6216" s="51">
        <v>307.31200000000001</v>
      </c>
      <c r="O6216" s="51">
        <v>326.33100000000002</v>
      </c>
      <c r="P6216" s="51">
        <v>340.79599999999999</v>
      </c>
      <c r="Q6216" s="51">
        <v>358.92200000000003</v>
      </c>
      <c r="R6216" s="51">
        <v>374.423</v>
      </c>
      <c r="S6216" s="51">
        <v>350.20800000000003</v>
      </c>
      <c r="T6216" s="51">
        <v>370.49700000000001</v>
      </c>
      <c r="U6216" s="51">
        <v>2020</v>
      </c>
    </row>
    <row r="6217" spans="1:21" ht="15.5">
      <c r="A6217" s="51">
        <v>182</v>
      </c>
      <c r="B6217" s="51" t="s">
        <v>1551</v>
      </c>
      <c r="C6217" s="51" t="s">
        <v>357</v>
      </c>
      <c r="D6217" s="51" t="str">
        <f t="shared" si="97"/>
        <v>NGDP_DPortugal</v>
      </c>
      <c r="E6217" s="51" t="s">
        <v>58</v>
      </c>
      <c r="F6217" s="51" t="s">
        <v>358</v>
      </c>
      <c r="G6217" s="51" t="s">
        <v>359</v>
      </c>
      <c r="H6217" s="51" t="s">
        <v>360</v>
      </c>
      <c r="I6217" s="51"/>
      <c r="J6217" s="51" t="s">
        <v>361</v>
      </c>
      <c r="K6217" s="51">
        <v>93.587000000000003</v>
      </c>
      <c r="L6217" s="51">
        <v>95.691999999999993</v>
      </c>
      <c r="M6217" s="51">
        <v>96.366</v>
      </c>
      <c r="N6217" s="51">
        <v>98.311999999999998</v>
      </c>
      <c r="O6217" s="51">
        <v>100</v>
      </c>
      <c r="P6217" s="51">
        <v>101.512</v>
      </c>
      <c r="Q6217" s="51">
        <v>103.352</v>
      </c>
      <c r="R6217" s="51">
        <v>105.15</v>
      </c>
      <c r="S6217" s="51">
        <v>107.806</v>
      </c>
      <c r="T6217" s="51">
        <v>108.129</v>
      </c>
      <c r="U6217" s="51">
        <v>2020</v>
      </c>
    </row>
    <row r="6218" spans="1:21" ht="15.5">
      <c r="A6218" s="51">
        <v>182</v>
      </c>
      <c r="B6218" s="51" t="s">
        <v>1551</v>
      </c>
      <c r="C6218" s="51" t="s">
        <v>362</v>
      </c>
      <c r="D6218" s="51" t="str">
        <f t="shared" si="97"/>
        <v>NGDPRPCPortugal</v>
      </c>
      <c r="E6218" s="51" t="s">
        <v>58</v>
      </c>
      <c r="F6218" s="51" t="s">
        <v>363</v>
      </c>
      <c r="G6218" s="51" t="s">
        <v>364</v>
      </c>
      <c r="H6218" s="51" t="s">
        <v>342</v>
      </c>
      <c r="I6218" s="51" t="s">
        <v>333</v>
      </c>
      <c r="J6218" s="51" t="s">
        <v>365</v>
      </c>
      <c r="K6218" s="51">
        <v>17102.36</v>
      </c>
      <c r="L6218" s="51">
        <v>17037.73</v>
      </c>
      <c r="M6218" s="51">
        <v>17265.490000000002</v>
      </c>
      <c r="N6218" s="51">
        <v>17647.849999999999</v>
      </c>
      <c r="O6218" s="51">
        <v>18061.09</v>
      </c>
      <c r="P6218" s="51">
        <v>18740.11</v>
      </c>
      <c r="Q6218" s="51">
        <v>19305</v>
      </c>
      <c r="R6218" s="51">
        <v>19780.7</v>
      </c>
      <c r="S6218" s="51">
        <v>18278.009999999998</v>
      </c>
      <c r="T6218" s="51">
        <v>19024.580000000002</v>
      </c>
      <c r="U6218" s="51">
        <v>2020</v>
      </c>
    </row>
    <row r="6219" spans="1:21" ht="15.5">
      <c r="A6219" s="51">
        <v>182</v>
      </c>
      <c r="B6219" s="51" t="s">
        <v>1551</v>
      </c>
      <c r="C6219" s="51" t="s">
        <v>366</v>
      </c>
      <c r="D6219" s="51" t="str">
        <f t="shared" si="97"/>
        <v>NGDPRPPPPCPortugal</v>
      </c>
      <c r="E6219" s="51" t="s">
        <v>58</v>
      </c>
      <c r="F6219" s="51" t="s">
        <v>363</v>
      </c>
      <c r="G6219" s="51" t="s">
        <v>367</v>
      </c>
      <c r="H6219" s="51" t="s">
        <v>368</v>
      </c>
      <c r="I6219" s="51" t="s">
        <v>333</v>
      </c>
      <c r="J6219" s="51" t="s">
        <v>365</v>
      </c>
      <c r="K6219" s="51">
        <v>30194.560000000001</v>
      </c>
      <c r="L6219" s="51">
        <v>30080.45</v>
      </c>
      <c r="M6219" s="51">
        <v>30482.57</v>
      </c>
      <c r="N6219" s="51">
        <v>31157.64</v>
      </c>
      <c r="O6219" s="51">
        <v>31887.22</v>
      </c>
      <c r="P6219" s="51">
        <v>33086.050000000003</v>
      </c>
      <c r="Q6219" s="51">
        <v>34083.370000000003</v>
      </c>
      <c r="R6219" s="51">
        <v>34923.22</v>
      </c>
      <c r="S6219" s="51">
        <v>32270.19</v>
      </c>
      <c r="T6219" s="51">
        <v>33588.29</v>
      </c>
      <c r="U6219" s="51">
        <v>2020</v>
      </c>
    </row>
    <row r="6220" spans="1:21" ht="15.5">
      <c r="A6220" s="51">
        <v>182</v>
      </c>
      <c r="B6220" s="51" t="s">
        <v>1551</v>
      </c>
      <c r="C6220" s="51" t="s">
        <v>369</v>
      </c>
      <c r="D6220" s="51" t="str">
        <f t="shared" si="97"/>
        <v>NGDPPCPortugal</v>
      </c>
      <c r="E6220" s="51" t="s">
        <v>58</v>
      </c>
      <c r="F6220" s="51" t="s">
        <v>370</v>
      </c>
      <c r="G6220" s="51" t="s">
        <v>371</v>
      </c>
      <c r="H6220" s="51" t="s">
        <v>342</v>
      </c>
      <c r="I6220" s="51" t="s">
        <v>333</v>
      </c>
      <c r="J6220" s="51" t="s">
        <v>372</v>
      </c>
      <c r="K6220" s="51">
        <v>16005.59</v>
      </c>
      <c r="L6220" s="51">
        <v>16303.66</v>
      </c>
      <c r="M6220" s="51">
        <v>16638.02</v>
      </c>
      <c r="N6220" s="51">
        <v>17350.02</v>
      </c>
      <c r="O6220" s="51">
        <v>18061.09</v>
      </c>
      <c r="P6220" s="51">
        <v>19023.439999999999</v>
      </c>
      <c r="Q6220" s="51">
        <v>19952.169999999998</v>
      </c>
      <c r="R6220" s="51">
        <v>20799.439999999999</v>
      </c>
      <c r="S6220" s="51">
        <v>19704.71</v>
      </c>
      <c r="T6220" s="51">
        <v>20571.080000000002</v>
      </c>
      <c r="U6220" s="51">
        <v>2020</v>
      </c>
    </row>
    <row r="6221" spans="1:21" ht="15.5">
      <c r="A6221" s="51">
        <v>182</v>
      </c>
      <c r="B6221" s="51" t="s">
        <v>1551</v>
      </c>
      <c r="C6221" s="51" t="s">
        <v>373</v>
      </c>
      <c r="D6221" s="51" t="str">
        <f t="shared" si="97"/>
        <v>NGDPDPCPortugal</v>
      </c>
      <c r="E6221" s="51" t="s">
        <v>58</v>
      </c>
      <c r="F6221" s="51" t="s">
        <v>370</v>
      </c>
      <c r="G6221" s="51" t="s">
        <v>374</v>
      </c>
      <c r="H6221" s="51" t="s">
        <v>352</v>
      </c>
      <c r="I6221" s="51" t="s">
        <v>333</v>
      </c>
      <c r="J6221" s="51" t="s">
        <v>372</v>
      </c>
      <c r="K6221" s="51">
        <v>20576.830000000002</v>
      </c>
      <c r="L6221" s="51">
        <v>21653.51</v>
      </c>
      <c r="M6221" s="51">
        <v>22109.32</v>
      </c>
      <c r="N6221" s="51">
        <v>19252.02</v>
      </c>
      <c r="O6221" s="51">
        <v>19986.36</v>
      </c>
      <c r="P6221" s="51">
        <v>21482.83</v>
      </c>
      <c r="Q6221" s="51">
        <v>23573.29</v>
      </c>
      <c r="R6221" s="51">
        <v>23287.02</v>
      </c>
      <c r="S6221" s="51">
        <v>22488.62</v>
      </c>
      <c r="T6221" s="51">
        <v>25064.639999999999</v>
      </c>
      <c r="U6221" s="51">
        <v>2020</v>
      </c>
    </row>
    <row r="6222" spans="1:21" ht="15.5">
      <c r="A6222" s="51">
        <v>182</v>
      </c>
      <c r="B6222" s="51" t="s">
        <v>1551</v>
      </c>
      <c r="C6222" s="51" t="s">
        <v>375</v>
      </c>
      <c r="D6222" s="51" t="str">
        <f t="shared" si="97"/>
        <v>PPPPCPortugal</v>
      </c>
      <c r="E6222" s="51" t="s">
        <v>58</v>
      </c>
      <c r="F6222" s="51" t="s">
        <v>370</v>
      </c>
      <c r="G6222" s="51" t="s">
        <v>376</v>
      </c>
      <c r="H6222" s="51" t="s">
        <v>356</v>
      </c>
      <c r="I6222" s="51" t="s">
        <v>333</v>
      </c>
      <c r="J6222" s="51" t="s">
        <v>372</v>
      </c>
      <c r="K6222" s="51">
        <v>26438.15</v>
      </c>
      <c r="L6222" s="51">
        <v>27936.01</v>
      </c>
      <c r="M6222" s="51">
        <v>28742.32</v>
      </c>
      <c r="N6222" s="51">
        <v>29668.81</v>
      </c>
      <c r="O6222" s="51">
        <v>31604.42</v>
      </c>
      <c r="P6222" s="51">
        <v>33086.050000000003</v>
      </c>
      <c r="Q6222" s="51">
        <v>34901.699999999997</v>
      </c>
      <c r="R6222" s="51">
        <v>36400.14</v>
      </c>
      <c r="S6222" s="51">
        <v>34042.660000000003</v>
      </c>
      <c r="T6222" s="51">
        <v>36078.839999999997</v>
      </c>
      <c r="U6222" s="51">
        <v>2020</v>
      </c>
    </row>
    <row r="6223" spans="1:21" ht="15.5">
      <c r="A6223" s="51">
        <v>182</v>
      </c>
      <c r="B6223" s="51" t="s">
        <v>1551</v>
      </c>
      <c r="C6223" s="51" t="s">
        <v>377</v>
      </c>
      <c r="D6223" s="51" t="str">
        <f t="shared" si="97"/>
        <v>NGAP_NPGDPPortugal</v>
      </c>
      <c r="E6223" s="51" t="s">
        <v>58</v>
      </c>
      <c r="F6223" s="51" t="s">
        <v>378</v>
      </c>
      <c r="G6223" s="51" t="s">
        <v>379</v>
      </c>
      <c r="H6223" s="51" t="s">
        <v>380</v>
      </c>
      <c r="I6223" s="51"/>
      <c r="J6223" s="51" t="s">
        <v>348</v>
      </c>
      <c r="K6223" s="51">
        <v>-7.2270000000000003</v>
      </c>
      <c r="L6223" s="51">
        <v>-7.8</v>
      </c>
      <c r="M6223" s="51">
        <v>-6.8330000000000002</v>
      </c>
      <c r="N6223" s="51">
        <v>-5.141</v>
      </c>
      <c r="O6223" s="51">
        <v>-3.577</v>
      </c>
      <c r="P6223" s="51">
        <v>-1.0860000000000001</v>
      </c>
      <c r="Q6223" s="51">
        <v>0.32700000000000001</v>
      </c>
      <c r="R6223" s="51">
        <v>1.2050000000000001</v>
      </c>
      <c r="S6223" s="51">
        <v>-3.581</v>
      </c>
      <c r="T6223" s="51">
        <v>-2.2639999999999998</v>
      </c>
      <c r="U6223" s="51">
        <v>2020</v>
      </c>
    </row>
    <row r="6224" spans="1:21" ht="15.5">
      <c r="A6224" s="51">
        <v>182</v>
      </c>
      <c r="B6224" s="51" t="s">
        <v>1551</v>
      </c>
      <c r="C6224" s="51" t="s">
        <v>381</v>
      </c>
      <c r="D6224" s="51" t="str">
        <f t="shared" si="97"/>
        <v>PPPSHPortugal</v>
      </c>
      <c r="E6224" s="51" t="s">
        <v>58</v>
      </c>
      <c r="F6224" s="51" t="s">
        <v>382</v>
      </c>
      <c r="G6224" s="51" t="s">
        <v>383</v>
      </c>
      <c r="H6224" s="51" t="s">
        <v>384</v>
      </c>
      <c r="I6224" s="51"/>
      <c r="J6224" s="51" t="s">
        <v>353</v>
      </c>
      <c r="K6224" s="51">
        <v>0.27800000000000002</v>
      </c>
      <c r="L6224" s="51">
        <v>0.27800000000000002</v>
      </c>
      <c r="M6224" s="51">
        <v>0.27400000000000002</v>
      </c>
      <c r="N6224" s="51">
        <v>0.27600000000000002</v>
      </c>
      <c r="O6224" s="51">
        <v>0.28199999999999997</v>
      </c>
      <c r="P6224" s="51">
        <v>0.28000000000000003</v>
      </c>
      <c r="Q6224" s="51">
        <v>0.27800000000000002</v>
      </c>
      <c r="R6224" s="51">
        <v>0.27800000000000002</v>
      </c>
      <c r="S6224" s="51">
        <v>0.26600000000000001</v>
      </c>
      <c r="T6224" s="51">
        <v>0.26100000000000001</v>
      </c>
      <c r="U6224" s="51">
        <v>2020</v>
      </c>
    </row>
    <row r="6225" spans="1:21" ht="15.5">
      <c r="A6225" s="51">
        <v>182</v>
      </c>
      <c r="B6225" s="51" t="s">
        <v>1551</v>
      </c>
      <c r="C6225" s="51" t="s">
        <v>385</v>
      </c>
      <c r="D6225" s="51" t="str">
        <f t="shared" si="97"/>
        <v>PPPEXPortugal</v>
      </c>
      <c r="E6225" s="51" t="s">
        <v>58</v>
      </c>
      <c r="F6225" s="51" t="s">
        <v>386</v>
      </c>
      <c r="G6225" s="51" t="s">
        <v>387</v>
      </c>
      <c r="H6225" s="51" t="s">
        <v>388</v>
      </c>
      <c r="I6225" s="51"/>
      <c r="J6225" s="51" t="s">
        <v>353</v>
      </c>
      <c r="K6225" s="51">
        <v>0.60499999999999998</v>
      </c>
      <c r="L6225" s="51">
        <v>0.58399999999999996</v>
      </c>
      <c r="M6225" s="51">
        <v>0.57899999999999996</v>
      </c>
      <c r="N6225" s="51">
        <v>0.58499999999999996</v>
      </c>
      <c r="O6225" s="51">
        <v>0.57099999999999995</v>
      </c>
      <c r="P6225" s="51">
        <v>0.57499999999999996</v>
      </c>
      <c r="Q6225" s="51">
        <v>0.57199999999999995</v>
      </c>
      <c r="R6225" s="51">
        <v>0.57099999999999995</v>
      </c>
      <c r="S6225" s="51">
        <v>0.57899999999999996</v>
      </c>
      <c r="T6225" s="51">
        <v>0.56999999999999995</v>
      </c>
      <c r="U6225" s="51">
        <v>2020</v>
      </c>
    </row>
    <row r="6226" spans="1:21" ht="15.5">
      <c r="A6226" s="51">
        <v>182</v>
      </c>
      <c r="B6226" s="51" t="s">
        <v>1551</v>
      </c>
      <c r="C6226" s="51" t="s">
        <v>389</v>
      </c>
      <c r="D6226" s="51" t="str">
        <f t="shared" si="97"/>
        <v>NID_NGDPPortugal</v>
      </c>
      <c r="E6226" s="51" t="s">
        <v>58</v>
      </c>
      <c r="F6226" s="51" t="s">
        <v>390</v>
      </c>
      <c r="G6226" s="51" t="s">
        <v>391</v>
      </c>
      <c r="H6226" s="51" t="s">
        <v>392</v>
      </c>
      <c r="I6226" s="51"/>
      <c r="J6226" s="51" t="s">
        <v>1552</v>
      </c>
      <c r="K6226" s="51">
        <v>15.702</v>
      </c>
      <c r="L6226" s="51">
        <v>14.632</v>
      </c>
      <c r="M6226" s="51">
        <v>15.317</v>
      </c>
      <c r="N6226" s="51">
        <v>15.855</v>
      </c>
      <c r="O6226" s="51">
        <v>15.833</v>
      </c>
      <c r="P6226" s="51">
        <v>17.227</v>
      </c>
      <c r="Q6226" s="51">
        <v>18.29</v>
      </c>
      <c r="R6226" s="51">
        <v>18.940999999999999</v>
      </c>
      <c r="S6226" s="51">
        <v>19.113</v>
      </c>
      <c r="T6226" s="51">
        <v>19.308</v>
      </c>
      <c r="U6226" s="51">
        <v>2020</v>
      </c>
    </row>
    <row r="6227" spans="1:21" ht="15.5">
      <c r="A6227" s="51">
        <v>182</v>
      </c>
      <c r="B6227" s="51" t="s">
        <v>1551</v>
      </c>
      <c r="C6227" s="51" t="s">
        <v>393</v>
      </c>
      <c r="D6227" s="51" t="str">
        <f t="shared" si="97"/>
        <v>NGSD_NGDPPortugal</v>
      </c>
      <c r="E6227" s="51" t="s">
        <v>58</v>
      </c>
      <c r="F6227" s="51" t="s">
        <v>394</v>
      </c>
      <c r="G6227" s="51" t="s">
        <v>395</v>
      </c>
      <c r="H6227" s="51" t="s">
        <v>392</v>
      </c>
      <c r="I6227" s="51"/>
      <c r="J6227" s="51" t="s">
        <v>1552</v>
      </c>
      <c r="K6227" s="51">
        <v>13.907999999999999</v>
      </c>
      <c r="L6227" s="51">
        <v>15.46</v>
      </c>
      <c r="M6227" s="51">
        <v>15.023999999999999</v>
      </c>
      <c r="N6227" s="51">
        <v>15.125</v>
      </c>
      <c r="O6227" s="51">
        <v>16.004000000000001</v>
      </c>
      <c r="P6227" s="51">
        <v>17.646000000000001</v>
      </c>
      <c r="Q6227" s="51">
        <v>17.779</v>
      </c>
      <c r="R6227" s="51">
        <v>19.321000000000002</v>
      </c>
      <c r="S6227" s="51">
        <v>17.135000000000002</v>
      </c>
      <c r="T6227" s="51">
        <v>17.065999999999999</v>
      </c>
      <c r="U6227" s="51">
        <v>2020</v>
      </c>
    </row>
    <row r="6228" spans="1:21" ht="15.5">
      <c r="A6228" s="51">
        <v>182</v>
      </c>
      <c r="B6228" s="51" t="s">
        <v>1551</v>
      </c>
      <c r="C6228" s="51" t="s">
        <v>396</v>
      </c>
      <c r="D6228" s="51" t="str">
        <f t="shared" si="97"/>
        <v>PCPIPortugal</v>
      </c>
      <c r="E6228" s="51" t="s">
        <v>58</v>
      </c>
      <c r="F6228" s="51" t="s">
        <v>397</v>
      </c>
      <c r="G6228" s="51" t="s">
        <v>398</v>
      </c>
      <c r="H6228" s="51" t="s">
        <v>360</v>
      </c>
      <c r="I6228" s="51"/>
      <c r="J6228" s="51" t="s">
        <v>908</v>
      </c>
      <c r="K6228" s="51">
        <v>99.218000000000004</v>
      </c>
      <c r="L6228" s="51">
        <v>99.653999999999996</v>
      </c>
      <c r="M6228" s="51">
        <v>99.495000000000005</v>
      </c>
      <c r="N6228" s="51">
        <v>100</v>
      </c>
      <c r="O6228" s="51">
        <v>100.636</v>
      </c>
      <c r="P6228" s="51">
        <v>102.202</v>
      </c>
      <c r="Q6228" s="51">
        <v>103.395</v>
      </c>
      <c r="R6228" s="51">
        <v>103.705</v>
      </c>
      <c r="S6228" s="51">
        <v>103.57899999999999</v>
      </c>
      <c r="T6228" s="51">
        <v>104.496</v>
      </c>
      <c r="U6228" s="51">
        <v>2020</v>
      </c>
    </row>
    <row r="6229" spans="1:21" ht="15.5">
      <c r="A6229" s="51">
        <v>182</v>
      </c>
      <c r="B6229" s="51" t="s">
        <v>1551</v>
      </c>
      <c r="C6229" s="51" t="s">
        <v>400</v>
      </c>
      <c r="D6229" s="51" t="str">
        <f t="shared" si="97"/>
        <v>PCPIPCHPortugal</v>
      </c>
      <c r="E6229" s="51" t="s">
        <v>58</v>
      </c>
      <c r="F6229" s="51" t="s">
        <v>397</v>
      </c>
      <c r="G6229" s="51" t="s">
        <v>401</v>
      </c>
      <c r="H6229" s="51" t="s">
        <v>347</v>
      </c>
      <c r="I6229" s="51"/>
      <c r="J6229" s="51" t="s">
        <v>402</v>
      </c>
      <c r="K6229" s="51">
        <v>2.7759999999999998</v>
      </c>
      <c r="L6229" s="51">
        <v>0.44</v>
      </c>
      <c r="M6229" s="51">
        <v>-0.16</v>
      </c>
      <c r="N6229" s="51">
        <v>0.50800000000000001</v>
      </c>
      <c r="O6229" s="51">
        <v>0.63600000000000001</v>
      </c>
      <c r="P6229" s="51">
        <v>1.556</v>
      </c>
      <c r="Q6229" s="51">
        <v>1.1679999999999999</v>
      </c>
      <c r="R6229" s="51">
        <v>0.3</v>
      </c>
      <c r="S6229" s="51">
        <v>-0.121</v>
      </c>
      <c r="T6229" s="51">
        <v>0.88500000000000001</v>
      </c>
      <c r="U6229" s="51">
        <v>2020</v>
      </c>
    </row>
    <row r="6230" spans="1:21" ht="15.5">
      <c r="A6230" s="51">
        <v>182</v>
      </c>
      <c r="B6230" s="51" t="s">
        <v>1551</v>
      </c>
      <c r="C6230" s="51" t="s">
        <v>403</v>
      </c>
      <c r="D6230" s="51" t="str">
        <f t="shared" si="97"/>
        <v>PCPIEPortugal</v>
      </c>
      <c r="E6230" s="51" t="s">
        <v>58</v>
      </c>
      <c r="F6230" s="51" t="s">
        <v>404</v>
      </c>
      <c r="G6230" s="51" t="s">
        <v>405</v>
      </c>
      <c r="H6230" s="51" t="s">
        <v>360</v>
      </c>
      <c r="I6230" s="51"/>
      <c r="J6230" s="51" t="s">
        <v>908</v>
      </c>
      <c r="K6230" s="51">
        <v>99.67</v>
      </c>
      <c r="L6230" s="51">
        <v>99.84</v>
      </c>
      <c r="M6230" s="51">
        <v>99.57</v>
      </c>
      <c r="N6230" s="51">
        <v>99.86</v>
      </c>
      <c r="O6230" s="51">
        <v>100.74</v>
      </c>
      <c r="P6230" s="51">
        <v>102.37</v>
      </c>
      <c r="Q6230" s="51">
        <v>103.02</v>
      </c>
      <c r="R6230" s="51">
        <v>103.4</v>
      </c>
      <c r="S6230" s="51">
        <v>103.4</v>
      </c>
      <c r="T6230" s="51">
        <v>104.21899999999999</v>
      </c>
      <c r="U6230" s="51">
        <v>2020</v>
      </c>
    </row>
    <row r="6231" spans="1:21" ht="15.5">
      <c r="A6231" s="51">
        <v>182</v>
      </c>
      <c r="B6231" s="51" t="s">
        <v>1551</v>
      </c>
      <c r="C6231" s="51" t="s">
        <v>406</v>
      </c>
      <c r="D6231" s="51" t="str">
        <f t="shared" si="97"/>
        <v>PCPIEPCHPortugal</v>
      </c>
      <c r="E6231" s="51" t="s">
        <v>58</v>
      </c>
      <c r="F6231" s="51" t="s">
        <v>404</v>
      </c>
      <c r="G6231" s="51" t="s">
        <v>407</v>
      </c>
      <c r="H6231" s="51" t="s">
        <v>347</v>
      </c>
      <c r="I6231" s="51"/>
      <c r="J6231" s="51" t="s">
        <v>408</v>
      </c>
      <c r="K6231" s="51">
        <v>2.09</v>
      </c>
      <c r="L6231" s="51">
        <v>0.17100000000000001</v>
      </c>
      <c r="M6231" s="51">
        <v>-0.27</v>
      </c>
      <c r="N6231" s="51">
        <v>0.29099999999999998</v>
      </c>
      <c r="O6231" s="51">
        <v>0.88100000000000001</v>
      </c>
      <c r="P6231" s="51">
        <v>1.6180000000000001</v>
      </c>
      <c r="Q6231" s="51">
        <v>0.63500000000000001</v>
      </c>
      <c r="R6231" s="51">
        <v>0.36899999999999999</v>
      </c>
      <c r="S6231" s="51">
        <v>0</v>
      </c>
      <c r="T6231" s="51">
        <v>0.79200000000000004</v>
      </c>
      <c r="U6231" s="51">
        <v>2020</v>
      </c>
    </row>
    <row r="6232" spans="1:21" ht="15.5">
      <c r="A6232" s="51">
        <v>182</v>
      </c>
      <c r="B6232" s="51" t="s">
        <v>1551</v>
      </c>
      <c r="C6232" s="51" t="s">
        <v>409</v>
      </c>
      <c r="D6232" s="51" t="str">
        <f t="shared" si="97"/>
        <v>FLIBOR6Portugal</v>
      </c>
      <c r="E6232" s="51" t="s">
        <v>58</v>
      </c>
      <c r="F6232" s="51" t="s">
        <v>410</v>
      </c>
      <c r="G6232" s="51"/>
      <c r="H6232" s="51" t="s">
        <v>384</v>
      </c>
      <c r="I6232" s="51"/>
      <c r="J6232" s="51"/>
      <c r="K6232" s="51"/>
      <c r="L6232" s="51"/>
      <c r="M6232" s="51"/>
      <c r="N6232" s="51"/>
      <c r="O6232" s="51"/>
      <c r="P6232" s="51"/>
      <c r="Q6232" s="51"/>
      <c r="R6232" s="51"/>
      <c r="S6232" s="51"/>
      <c r="T6232" s="51"/>
      <c r="U6232" s="51"/>
    </row>
    <row r="6233" spans="1:21" ht="15.5">
      <c r="A6233" s="51">
        <v>182</v>
      </c>
      <c r="B6233" s="51" t="s">
        <v>1551</v>
      </c>
      <c r="C6233" s="51" t="s">
        <v>411</v>
      </c>
      <c r="D6233" s="51" t="str">
        <f t="shared" si="97"/>
        <v>TM_RPCHPortugal</v>
      </c>
      <c r="E6233" s="51" t="s">
        <v>58</v>
      </c>
      <c r="F6233" s="51" t="s">
        <v>412</v>
      </c>
      <c r="G6233" s="51" t="s">
        <v>413</v>
      </c>
      <c r="H6233" s="51" t="s">
        <v>347</v>
      </c>
      <c r="I6233" s="51"/>
      <c r="J6233" s="51" t="s">
        <v>1553</v>
      </c>
      <c r="K6233" s="51">
        <v>-11.911</v>
      </c>
      <c r="L6233" s="51">
        <v>7.3630000000000004</v>
      </c>
      <c r="M6233" s="51">
        <v>8.4510000000000005</v>
      </c>
      <c r="N6233" s="51">
        <v>8.0879999999999992</v>
      </c>
      <c r="O6233" s="51">
        <v>5.0270000000000001</v>
      </c>
      <c r="P6233" s="51">
        <v>7.9930000000000003</v>
      </c>
      <c r="Q6233" s="51">
        <v>5.0570000000000004</v>
      </c>
      <c r="R6233" s="51">
        <v>4.8959999999999999</v>
      </c>
      <c r="S6233" s="51">
        <v>-11.917</v>
      </c>
      <c r="T6233" s="51">
        <v>8.8759999999999994</v>
      </c>
      <c r="U6233" s="51">
        <v>2020</v>
      </c>
    </row>
    <row r="6234" spans="1:21" ht="15.5">
      <c r="A6234" s="51">
        <v>182</v>
      </c>
      <c r="B6234" s="51" t="s">
        <v>1551</v>
      </c>
      <c r="C6234" s="51" t="s">
        <v>415</v>
      </c>
      <c r="D6234" s="51" t="str">
        <f t="shared" si="97"/>
        <v>TMG_RPCHPortugal</v>
      </c>
      <c r="E6234" s="51" t="s">
        <v>58</v>
      </c>
      <c r="F6234" s="51" t="s">
        <v>416</v>
      </c>
      <c r="G6234" s="51" t="s">
        <v>417</v>
      </c>
      <c r="H6234" s="51" t="s">
        <v>347</v>
      </c>
      <c r="I6234" s="51"/>
      <c r="J6234" s="51" t="s">
        <v>1553</v>
      </c>
      <c r="K6234" s="51">
        <v>-11.72</v>
      </c>
      <c r="L6234" s="51">
        <v>7.1459999999999999</v>
      </c>
      <c r="M6234" s="51">
        <v>7.4370000000000003</v>
      </c>
      <c r="N6234" s="51">
        <v>7.6760000000000002</v>
      </c>
      <c r="O6234" s="51">
        <v>4.1139999999999999</v>
      </c>
      <c r="P6234" s="51">
        <v>8.2810000000000006</v>
      </c>
      <c r="Q6234" s="51">
        <v>4.851</v>
      </c>
      <c r="R6234" s="51">
        <v>3.9910000000000001</v>
      </c>
      <c r="S6234" s="51">
        <v>-10.275</v>
      </c>
      <c r="T6234" s="51">
        <v>9.9169999999999998</v>
      </c>
      <c r="U6234" s="51">
        <v>2020</v>
      </c>
    </row>
    <row r="6235" spans="1:21" ht="15.5">
      <c r="A6235" s="51">
        <v>182</v>
      </c>
      <c r="B6235" s="51" t="s">
        <v>1551</v>
      </c>
      <c r="C6235" s="51" t="s">
        <v>418</v>
      </c>
      <c r="D6235" s="51" t="str">
        <f t="shared" si="97"/>
        <v>TX_RPCHPortugal</v>
      </c>
      <c r="E6235" s="51" t="s">
        <v>58</v>
      </c>
      <c r="F6235" s="51" t="s">
        <v>419</v>
      </c>
      <c r="G6235" s="51" t="s">
        <v>420</v>
      </c>
      <c r="H6235" s="51" t="s">
        <v>347</v>
      </c>
      <c r="I6235" s="51"/>
      <c r="J6235" s="51" t="s">
        <v>1553</v>
      </c>
      <c r="K6235" s="51">
        <v>-2.9750000000000001</v>
      </c>
      <c r="L6235" s="51">
        <v>12.314</v>
      </c>
      <c r="M6235" s="51">
        <v>5.0720000000000001</v>
      </c>
      <c r="N6235" s="51">
        <v>6.3390000000000004</v>
      </c>
      <c r="O6235" s="51">
        <v>4.194</v>
      </c>
      <c r="P6235" s="51">
        <v>7.9640000000000004</v>
      </c>
      <c r="Q6235" s="51">
        <v>4.149</v>
      </c>
      <c r="R6235" s="51">
        <v>3.899</v>
      </c>
      <c r="S6235" s="51">
        <v>-18.771000000000001</v>
      </c>
      <c r="T6235" s="51">
        <v>10.8</v>
      </c>
      <c r="U6235" s="51">
        <v>2020</v>
      </c>
    </row>
    <row r="6236" spans="1:21" ht="15.5">
      <c r="A6236" s="51">
        <v>182</v>
      </c>
      <c r="B6236" s="51" t="s">
        <v>1551</v>
      </c>
      <c r="C6236" s="51" t="s">
        <v>421</v>
      </c>
      <c r="D6236" s="51" t="str">
        <f t="shared" si="97"/>
        <v>TXG_RPCHPortugal</v>
      </c>
      <c r="E6236" s="51" t="s">
        <v>58</v>
      </c>
      <c r="F6236" s="51" t="s">
        <v>422</v>
      </c>
      <c r="G6236" s="51" t="s">
        <v>423</v>
      </c>
      <c r="H6236" s="51" t="s">
        <v>347</v>
      </c>
      <c r="I6236" s="51"/>
      <c r="J6236" s="51" t="s">
        <v>1553</v>
      </c>
      <c r="K6236" s="51">
        <v>-2.5129999999999999</v>
      </c>
      <c r="L6236" s="51">
        <v>10.534000000000001</v>
      </c>
      <c r="M6236" s="51">
        <v>4.0519999999999996</v>
      </c>
      <c r="N6236" s="51">
        <v>4.8079999999999998</v>
      </c>
      <c r="O6236" s="51">
        <v>2.0619999999999998</v>
      </c>
      <c r="P6236" s="51">
        <v>6.1369999999999996</v>
      </c>
      <c r="Q6236" s="51">
        <v>3.3849999999999998</v>
      </c>
      <c r="R6236" s="51">
        <v>3.2890000000000001</v>
      </c>
      <c r="S6236" s="51">
        <v>-11.363</v>
      </c>
      <c r="T6236" s="51">
        <v>13.122999999999999</v>
      </c>
      <c r="U6236" s="51">
        <v>2020</v>
      </c>
    </row>
    <row r="6237" spans="1:21" ht="15.5">
      <c r="A6237" s="51">
        <v>182</v>
      </c>
      <c r="B6237" s="51" t="s">
        <v>1551</v>
      </c>
      <c r="C6237" s="51" t="s">
        <v>424</v>
      </c>
      <c r="D6237" s="51" t="str">
        <f t="shared" si="97"/>
        <v>LURPortugal</v>
      </c>
      <c r="E6237" s="51" t="s">
        <v>58</v>
      </c>
      <c r="F6237" s="51" t="s">
        <v>425</v>
      </c>
      <c r="G6237" s="51" t="s">
        <v>426</v>
      </c>
      <c r="H6237" s="51" t="s">
        <v>427</v>
      </c>
      <c r="I6237" s="51"/>
      <c r="J6237" s="51" t="s">
        <v>1264</v>
      </c>
      <c r="K6237" s="51">
        <v>15.526</v>
      </c>
      <c r="L6237" s="51">
        <v>16.183</v>
      </c>
      <c r="M6237" s="51">
        <v>13.894</v>
      </c>
      <c r="N6237" s="51">
        <v>12.444000000000001</v>
      </c>
      <c r="O6237" s="51">
        <v>11.066000000000001</v>
      </c>
      <c r="P6237" s="51">
        <v>8.8670000000000009</v>
      </c>
      <c r="Q6237" s="51">
        <v>6.9939999999999998</v>
      </c>
      <c r="R6237" s="51">
        <v>6.4630000000000001</v>
      </c>
      <c r="S6237" s="51">
        <v>6.7939999999999996</v>
      </c>
      <c r="T6237" s="51">
        <v>7.7080000000000002</v>
      </c>
      <c r="U6237" s="51">
        <v>2020</v>
      </c>
    </row>
    <row r="6238" spans="1:21" ht="15.5">
      <c r="A6238" s="51">
        <v>182</v>
      </c>
      <c r="B6238" s="51" t="s">
        <v>1551</v>
      </c>
      <c r="C6238" s="51" t="s">
        <v>428</v>
      </c>
      <c r="D6238" s="51" t="str">
        <f t="shared" si="97"/>
        <v>LEPortugal</v>
      </c>
      <c r="E6238" s="51" t="s">
        <v>58</v>
      </c>
      <c r="F6238" s="51" t="s">
        <v>429</v>
      </c>
      <c r="G6238" s="51" t="s">
        <v>430</v>
      </c>
      <c r="H6238" s="51" t="s">
        <v>431</v>
      </c>
      <c r="I6238" s="51" t="s">
        <v>432</v>
      </c>
      <c r="J6238" s="51" t="s">
        <v>1264</v>
      </c>
      <c r="K6238" s="51">
        <v>4.609</v>
      </c>
      <c r="L6238" s="51">
        <v>4.4850000000000003</v>
      </c>
      <c r="M6238" s="51">
        <v>4.5510000000000002</v>
      </c>
      <c r="N6238" s="51">
        <v>4.6050000000000004</v>
      </c>
      <c r="O6238" s="51">
        <v>4.673</v>
      </c>
      <c r="P6238" s="51">
        <v>4.8289999999999997</v>
      </c>
      <c r="Q6238" s="51">
        <v>4.9400000000000004</v>
      </c>
      <c r="R6238" s="51">
        <v>4.9800000000000004</v>
      </c>
      <c r="S6238" s="51">
        <v>4.8810000000000002</v>
      </c>
      <c r="T6238" s="51">
        <v>4.93</v>
      </c>
      <c r="U6238" s="51">
        <v>2020</v>
      </c>
    </row>
    <row r="6239" spans="1:21" ht="15.5">
      <c r="A6239" s="51">
        <v>182</v>
      </c>
      <c r="B6239" s="51" t="s">
        <v>1551</v>
      </c>
      <c r="C6239" s="51" t="s">
        <v>433</v>
      </c>
      <c r="D6239" s="51" t="str">
        <f t="shared" si="97"/>
        <v>LPPortugal</v>
      </c>
      <c r="E6239" s="51" t="s">
        <v>58</v>
      </c>
      <c r="F6239" s="51" t="s">
        <v>434</v>
      </c>
      <c r="G6239" s="51" t="s">
        <v>435</v>
      </c>
      <c r="H6239" s="51" t="s">
        <v>431</v>
      </c>
      <c r="I6239" s="51" t="s">
        <v>432</v>
      </c>
      <c r="J6239" s="51" t="s">
        <v>606</v>
      </c>
      <c r="K6239" s="51">
        <v>10.515000000000001</v>
      </c>
      <c r="L6239" s="51">
        <v>10.457000000000001</v>
      </c>
      <c r="M6239" s="51">
        <v>10.401</v>
      </c>
      <c r="N6239" s="51">
        <v>10.358000000000001</v>
      </c>
      <c r="O6239" s="51">
        <v>10.326000000000001</v>
      </c>
      <c r="P6239" s="51">
        <v>10.3</v>
      </c>
      <c r="Q6239" s="51">
        <v>10.284000000000001</v>
      </c>
      <c r="R6239" s="51">
        <v>10.286</v>
      </c>
      <c r="S6239" s="51">
        <v>10.287000000000001</v>
      </c>
      <c r="T6239" s="51">
        <v>10.269</v>
      </c>
      <c r="U6239" s="51">
        <v>2020</v>
      </c>
    </row>
    <row r="6240" spans="1:21" ht="15.5">
      <c r="A6240" s="51">
        <v>182</v>
      </c>
      <c r="B6240" s="51" t="s">
        <v>1551</v>
      </c>
      <c r="C6240" s="51" t="s">
        <v>437</v>
      </c>
      <c r="D6240" s="51" t="str">
        <f t="shared" si="97"/>
        <v>GGRPortugal</v>
      </c>
      <c r="E6240" s="51" t="s">
        <v>58</v>
      </c>
      <c r="F6240" s="51" t="s">
        <v>438</v>
      </c>
      <c r="G6240" s="51" t="s">
        <v>439</v>
      </c>
      <c r="H6240" s="51" t="s">
        <v>342</v>
      </c>
      <c r="I6240" s="51" t="s">
        <v>343</v>
      </c>
      <c r="J6240" s="51" t="s">
        <v>1554</v>
      </c>
      <c r="K6240" s="51">
        <v>71.876999999999995</v>
      </c>
      <c r="L6240" s="51">
        <v>76.409000000000006</v>
      </c>
      <c r="M6240" s="51">
        <v>76.8</v>
      </c>
      <c r="N6240" s="51">
        <v>78.712000000000003</v>
      </c>
      <c r="O6240" s="51">
        <v>80.007000000000005</v>
      </c>
      <c r="P6240" s="51">
        <v>83.105000000000004</v>
      </c>
      <c r="Q6240" s="51">
        <v>88.006</v>
      </c>
      <c r="R6240" s="51">
        <v>91.161000000000001</v>
      </c>
      <c r="S6240" s="51">
        <v>85.206999999999994</v>
      </c>
      <c r="T6240" s="51">
        <v>91.986000000000004</v>
      </c>
      <c r="U6240" s="51">
        <v>2019</v>
      </c>
    </row>
    <row r="6241" spans="1:21" ht="15.5">
      <c r="A6241" s="51">
        <v>182</v>
      </c>
      <c r="B6241" s="51" t="s">
        <v>1551</v>
      </c>
      <c r="C6241" s="51" t="s">
        <v>441</v>
      </c>
      <c r="D6241" s="51" t="str">
        <f t="shared" si="97"/>
        <v>GGR_NGDPPortugal</v>
      </c>
      <c r="E6241" s="51" t="s">
        <v>58</v>
      </c>
      <c r="F6241" s="51" t="s">
        <v>438</v>
      </c>
      <c r="G6241" s="51" t="s">
        <v>439</v>
      </c>
      <c r="H6241" s="51" t="s">
        <v>392</v>
      </c>
      <c r="I6241" s="51"/>
      <c r="J6241" s="51" t="s">
        <v>442</v>
      </c>
      <c r="K6241" s="51">
        <v>42.709000000000003</v>
      </c>
      <c r="L6241" s="51">
        <v>44.817</v>
      </c>
      <c r="M6241" s="51">
        <v>44.378999999999998</v>
      </c>
      <c r="N6241" s="51">
        <v>43.798999999999999</v>
      </c>
      <c r="O6241" s="51">
        <v>42.902000000000001</v>
      </c>
      <c r="P6241" s="51">
        <v>42.411999999999999</v>
      </c>
      <c r="Q6241" s="51">
        <v>42.890999999999998</v>
      </c>
      <c r="R6241" s="51">
        <v>42.609000000000002</v>
      </c>
      <c r="S6241" s="51">
        <v>42.033999999999999</v>
      </c>
      <c r="T6241" s="51">
        <v>43.545000000000002</v>
      </c>
      <c r="U6241" s="51">
        <v>2019</v>
      </c>
    </row>
    <row r="6242" spans="1:21" ht="15.5">
      <c r="A6242" s="51">
        <v>182</v>
      </c>
      <c r="B6242" s="51" t="s">
        <v>1551</v>
      </c>
      <c r="C6242" s="51" t="s">
        <v>443</v>
      </c>
      <c r="D6242" s="51" t="str">
        <f t="shared" si="97"/>
        <v>GGXPortugal</v>
      </c>
      <c r="E6242" s="51" t="s">
        <v>58</v>
      </c>
      <c r="F6242" s="51" t="s">
        <v>444</v>
      </c>
      <c r="G6242" s="51" t="s">
        <v>445</v>
      </c>
      <c r="H6242" s="51" t="s">
        <v>342</v>
      </c>
      <c r="I6242" s="51" t="s">
        <v>343</v>
      </c>
      <c r="J6242" s="51" t="s">
        <v>1554</v>
      </c>
      <c r="K6242" s="51">
        <v>82.278000000000006</v>
      </c>
      <c r="L6242" s="51">
        <v>85.111999999999995</v>
      </c>
      <c r="M6242" s="51">
        <v>89.447999999999993</v>
      </c>
      <c r="N6242" s="51">
        <v>86.623000000000005</v>
      </c>
      <c r="O6242" s="51">
        <v>83.616</v>
      </c>
      <c r="P6242" s="51">
        <v>88.897000000000006</v>
      </c>
      <c r="Q6242" s="51">
        <v>88.721999999999994</v>
      </c>
      <c r="R6242" s="51">
        <v>90.983999999999995</v>
      </c>
      <c r="S6242" s="51">
        <v>97.549000000000007</v>
      </c>
      <c r="T6242" s="51">
        <v>102.625</v>
      </c>
      <c r="U6242" s="51">
        <v>2019</v>
      </c>
    </row>
    <row r="6243" spans="1:21" ht="15.5">
      <c r="A6243" s="51">
        <v>182</v>
      </c>
      <c r="B6243" s="51" t="s">
        <v>1551</v>
      </c>
      <c r="C6243" s="51" t="s">
        <v>446</v>
      </c>
      <c r="D6243" s="51" t="str">
        <f t="shared" si="97"/>
        <v>GGX_NGDPPortugal</v>
      </c>
      <c r="E6243" s="51" t="s">
        <v>58</v>
      </c>
      <c r="F6243" s="51" t="s">
        <v>444</v>
      </c>
      <c r="G6243" s="51" t="s">
        <v>445</v>
      </c>
      <c r="H6243" s="51" t="s">
        <v>392</v>
      </c>
      <c r="I6243" s="51"/>
      <c r="J6243" s="51" t="s">
        <v>447</v>
      </c>
      <c r="K6243" s="51">
        <v>48.889000000000003</v>
      </c>
      <c r="L6243" s="51">
        <v>49.920999999999999</v>
      </c>
      <c r="M6243" s="51">
        <v>51.688000000000002</v>
      </c>
      <c r="N6243" s="51">
        <v>48.201000000000001</v>
      </c>
      <c r="O6243" s="51">
        <v>44.837000000000003</v>
      </c>
      <c r="P6243" s="51">
        <v>45.368000000000002</v>
      </c>
      <c r="Q6243" s="51">
        <v>43.24</v>
      </c>
      <c r="R6243" s="51">
        <v>42.526000000000003</v>
      </c>
      <c r="S6243" s="51">
        <v>48.122999999999998</v>
      </c>
      <c r="T6243" s="51">
        <v>48.581000000000003</v>
      </c>
      <c r="U6243" s="51">
        <v>2019</v>
      </c>
    </row>
    <row r="6244" spans="1:21" ht="15.5">
      <c r="A6244" s="51">
        <v>182</v>
      </c>
      <c r="B6244" s="51" t="s">
        <v>1551</v>
      </c>
      <c r="C6244" s="51" t="s">
        <v>448</v>
      </c>
      <c r="D6244" s="51" t="str">
        <f t="shared" si="97"/>
        <v>GGXCNLPortugal</v>
      </c>
      <c r="E6244" s="51" t="s">
        <v>58</v>
      </c>
      <c r="F6244" s="51" t="s">
        <v>449</v>
      </c>
      <c r="G6244" s="51" t="s">
        <v>450</v>
      </c>
      <c r="H6244" s="51" t="s">
        <v>342</v>
      </c>
      <c r="I6244" s="51" t="s">
        <v>343</v>
      </c>
      <c r="J6244" s="51" t="s">
        <v>1554</v>
      </c>
      <c r="K6244" s="51">
        <v>-10.4</v>
      </c>
      <c r="L6244" s="51">
        <v>-8.7029999999999994</v>
      </c>
      <c r="M6244" s="51">
        <v>-12.648</v>
      </c>
      <c r="N6244" s="51">
        <v>-7.91</v>
      </c>
      <c r="O6244" s="51">
        <v>-3.609</v>
      </c>
      <c r="P6244" s="51">
        <v>-5.7919999999999998</v>
      </c>
      <c r="Q6244" s="51">
        <v>-0.71599999999999997</v>
      </c>
      <c r="R6244" s="51">
        <v>0.17699999999999999</v>
      </c>
      <c r="S6244" s="51">
        <v>-12.342000000000001</v>
      </c>
      <c r="T6244" s="51">
        <v>-10.638999999999999</v>
      </c>
      <c r="U6244" s="51">
        <v>2019</v>
      </c>
    </row>
    <row r="6245" spans="1:21" ht="15.5">
      <c r="A6245" s="51">
        <v>182</v>
      </c>
      <c r="B6245" s="51" t="s">
        <v>1551</v>
      </c>
      <c r="C6245" s="51" t="s">
        <v>451</v>
      </c>
      <c r="D6245" s="51" t="str">
        <f t="shared" si="97"/>
        <v>GGXCNL_NGDPPortugal</v>
      </c>
      <c r="E6245" s="51" t="s">
        <v>58</v>
      </c>
      <c r="F6245" s="51" t="s">
        <v>449</v>
      </c>
      <c r="G6245" s="51" t="s">
        <v>450</v>
      </c>
      <c r="H6245" s="51" t="s">
        <v>392</v>
      </c>
      <c r="I6245" s="51"/>
      <c r="J6245" s="51" t="s">
        <v>452</v>
      </c>
      <c r="K6245" s="51">
        <v>-6.18</v>
      </c>
      <c r="L6245" s="51">
        <v>-5.1050000000000004</v>
      </c>
      <c r="M6245" s="51">
        <v>-7.3090000000000002</v>
      </c>
      <c r="N6245" s="51">
        <v>-4.4020000000000001</v>
      </c>
      <c r="O6245" s="51">
        <v>-1.9350000000000001</v>
      </c>
      <c r="P6245" s="51">
        <v>-2.956</v>
      </c>
      <c r="Q6245" s="51">
        <v>-0.34899999999999998</v>
      </c>
      <c r="R6245" s="51">
        <v>8.3000000000000004E-2</v>
      </c>
      <c r="S6245" s="51">
        <v>-6.0890000000000004</v>
      </c>
      <c r="T6245" s="51">
        <v>-5.0359999999999996</v>
      </c>
      <c r="U6245" s="51">
        <v>2019</v>
      </c>
    </row>
    <row r="6246" spans="1:21" ht="15.5">
      <c r="A6246" s="51">
        <v>182</v>
      </c>
      <c r="B6246" s="51" t="s">
        <v>1551</v>
      </c>
      <c r="C6246" s="51" t="s">
        <v>453</v>
      </c>
      <c r="D6246" s="51" t="str">
        <f t="shared" si="97"/>
        <v>GGSBPortugal</v>
      </c>
      <c r="E6246" s="51" t="s">
        <v>58</v>
      </c>
      <c r="F6246" s="51" t="s">
        <v>454</v>
      </c>
      <c r="G6246" s="51" t="s">
        <v>455</v>
      </c>
      <c r="H6246" s="51" t="s">
        <v>342</v>
      </c>
      <c r="I6246" s="51" t="s">
        <v>343</v>
      </c>
      <c r="J6246" s="51" t="s">
        <v>1554</v>
      </c>
      <c r="K6246" s="51">
        <v>-4.1639999999999997</v>
      </c>
      <c r="L6246" s="51">
        <v>-2.2610000000000001</v>
      </c>
      <c r="M6246" s="51">
        <v>0.27300000000000002</v>
      </c>
      <c r="N6246" s="51">
        <v>-0.95899999999999996</v>
      </c>
      <c r="O6246" s="51">
        <v>-0.91800000000000004</v>
      </c>
      <c r="P6246" s="51">
        <v>-0.82599999999999996</v>
      </c>
      <c r="Q6246" s="51">
        <v>-0.24</v>
      </c>
      <c r="R6246" s="51">
        <v>0.27100000000000002</v>
      </c>
      <c r="S6246" s="51">
        <v>-7.7690000000000001</v>
      </c>
      <c r="T6246" s="51">
        <v>-8.7550000000000008</v>
      </c>
      <c r="U6246" s="51">
        <v>2019</v>
      </c>
    </row>
    <row r="6247" spans="1:21" ht="15.5">
      <c r="A6247" s="51">
        <v>182</v>
      </c>
      <c r="B6247" s="51" t="s">
        <v>1551</v>
      </c>
      <c r="C6247" s="51" t="s">
        <v>456</v>
      </c>
      <c r="D6247" s="51" t="str">
        <f t="shared" si="97"/>
        <v>GGSB_NPGDPPortugal</v>
      </c>
      <c r="E6247" s="51" t="s">
        <v>58</v>
      </c>
      <c r="F6247" s="51" t="s">
        <v>454</v>
      </c>
      <c r="G6247" s="51" t="s">
        <v>455</v>
      </c>
      <c r="H6247" s="51" t="s">
        <v>380</v>
      </c>
      <c r="I6247" s="51"/>
      <c r="J6247" s="51" t="s">
        <v>505</v>
      </c>
      <c r="K6247" s="51">
        <v>-2.2949999999999999</v>
      </c>
      <c r="L6247" s="51">
        <v>-1.2230000000000001</v>
      </c>
      <c r="M6247" s="51">
        <v>0.14699999999999999</v>
      </c>
      <c r="N6247" s="51">
        <v>-0.50600000000000001</v>
      </c>
      <c r="O6247" s="51">
        <v>-0.47499999999999998</v>
      </c>
      <c r="P6247" s="51">
        <v>-0.41699999999999998</v>
      </c>
      <c r="Q6247" s="51">
        <v>-0.11799999999999999</v>
      </c>
      <c r="R6247" s="51">
        <v>0.128</v>
      </c>
      <c r="S6247" s="51">
        <v>-3.6949999999999998</v>
      </c>
      <c r="T6247" s="51">
        <v>-4.05</v>
      </c>
      <c r="U6247" s="51">
        <v>2019</v>
      </c>
    </row>
    <row r="6248" spans="1:21" ht="15.5">
      <c r="A6248" s="51">
        <v>182</v>
      </c>
      <c r="B6248" s="51" t="s">
        <v>1551</v>
      </c>
      <c r="C6248" s="51" t="s">
        <v>457</v>
      </c>
      <c r="D6248" s="51" t="str">
        <f t="shared" si="97"/>
        <v>GGXONLBPortugal</v>
      </c>
      <c r="E6248" s="51" t="s">
        <v>58</v>
      </c>
      <c r="F6248" s="51" t="s">
        <v>458</v>
      </c>
      <c r="G6248" s="51" t="s">
        <v>459</v>
      </c>
      <c r="H6248" s="51" t="s">
        <v>342</v>
      </c>
      <c r="I6248" s="51" t="s">
        <v>343</v>
      </c>
      <c r="J6248" s="51" t="s">
        <v>1554</v>
      </c>
      <c r="K6248" s="51">
        <v>-3.2029999999999998</v>
      </c>
      <c r="L6248" s="51">
        <v>-1.585</v>
      </c>
      <c r="M6248" s="51">
        <v>-5.1180000000000003</v>
      </c>
      <c r="N6248" s="51">
        <v>-0.224</v>
      </c>
      <c r="O6248" s="51">
        <v>3.6339999999999999</v>
      </c>
      <c r="P6248" s="51">
        <v>1.278</v>
      </c>
      <c r="Q6248" s="51">
        <v>5.8979999999999997</v>
      </c>
      <c r="R6248" s="51">
        <v>6.2130000000000001</v>
      </c>
      <c r="S6248" s="51">
        <v>-6.4969999999999999</v>
      </c>
      <c r="T6248" s="51">
        <v>-5.0709999999999997</v>
      </c>
      <c r="U6248" s="51">
        <v>2019</v>
      </c>
    </row>
    <row r="6249" spans="1:21" ht="15.5">
      <c r="A6249" s="51">
        <v>182</v>
      </c>
      <c r="B6249" s="51" t="s">
        <v>1551</v>
      </c>
      <c r="C6249" s="51" t="s">
        <v>460</v>
      </c>
      <c r="D6249" s="51" t="str">
        <f t="shared" si="97"/>
        <v>GGXONLB_NGDPPortugal</v>
      </c>
      <c r="E6249" s="51" t="s">
        <v>58</v>
      </c>
      <c r="F6249" s="51" t="s">
        <v>458</v>
      </c>
      <c r="G6249" s="51" t="s">
        <v>459</v>
      </c>
      <c r="H6249" s="51" t="s">
        <v>392</v>
      </c>
      <c r="I6249" s="51"/>
      <c r="J6249" s="51" t="s">
        <v>461</v>
      </c>
      <c r="K6249" s="51">
        <v>-1.903</v>
      </c>
      <c r="L6249" s="51">
        <v>-0.93</v>
      </c>
      <c r="M6249" s="51">
        <v>-2.9569999999999999</v>
      </c>
      <c r="N6249" s="51">
        <v>-0.125</v>
      </c>
      <c r="O6249" s="51">
        <v>1.9490000000000001</v>
      </c>
      <c r="P6249" s="51">
        <v>0.65200000000000002</v>
      </c>
      <c r="Q6249" s="51">
        <v>2.875</v>
      </c>
      <c r="R6249" s="51">
        <v>2.9039999999999999</v>
      </c>
      <c r="S6249" s="51">
        <v>-3.2050000000000001</v>
      </c>
      <c r="T6249" s="51">
        <v>-2.4</v>
      </c>
      <c r="U6249" s="51">
        <v>2019</v>
      </c>
    </row>
    <row r="6250" spans="1:21" ht="15.5">
      <c r="A6250" s="51">
        <v>182</v>
      </c>
      <c r="B6250" s="51" t="s">
        <v>1551</v>
      </c>
      <c r="C6250" s="51" t="s">
        <v>462</v>
      </c>
      <c r="D6250" s="51" t="str">
        <f t="shared" si="97"/>
        <v>GGXWDNPortugal</v>
      </c>
      <c r="E6250" s="51" t="s">
        <v>58</v>
      </c>
      <c r="F6250" s="51" t="s">
        <v>463</v>
      </c>
      <c r="G6250" s="51" t="s">
        <v>464</v>
      </c>
      <c r="H6250" s="51" t="s">
        <v>342</v>
      </c>
      <c r="I6250" s="51" t="s">
        <v>343</v>
      </c>
      <c r="J6250" s="51" t="s">
        <v>1554</v>
      </c>
      <c r="K6250" s="51">
        <v>194.79400000000001</v>
      </c>
      <c r="L6250" s="51">
        <v>201.62799999999999</v>
      </c>
      <c r="M6250" s="51">
        <v>208.459</v>
      </c>
      <c r="N6250" s="51">
        <v>218.27</v>
      </c>
      <c r="O6250" s="51">
        <v>223.881</v>
      </c>
      <c r="P6250" s="51">
        <v>228.41200000000001</v>
      </c>
      <c r="Q6250" s="51">
        <v>237.06100000000001</v>
      </c>
      <c r="R6250" s="51">
        <v>236.75800000000001</v>
      </c>
      <c r="S6250" s="51">
        <v>249.1</v>
      </c>
      <c r="T6250" s="51">
        <v>259.899</v>
      </c>
      <c r="U6250" s="51">
        <v>2019</v>
      </c>
    </row>
    <row r="6251" spans="1:21" ht="15.5">
      <c r="A6251" s="51">
        <v>182</v>
      </c>
      <c r="B6251" s="51" t="s">
        <v>1551</v>
      </c>
      <c r="C6251" s="51" t="s">
        <v>465</v>
      </c>
      <c r="D6251" s="51" t="str">
        <f t="shared" si="97"/>
        <v>GGXWDN_NGDPPortugal</v>
      </c>
      <c r="E6251" s="51" t="s">
        <v>58</v>
      </c>
      <c r="F6251" s="51" t="s">
        <v>463</v>
      </c>
      <c r="G6251" s="51" t="s">
        <v>464</v>
      </c>
      <c r="H6251" s="51" t="s">
        <v>392</v>
      </c>
      <c r="I6251" s="51"/>
      <c r="J6251" s="51" t="s">
        <v>487</v>
      </c>
      <c r="K6251" s="51">
        <v>115.745</v>
      </c>
      <c r="L6251" s="51">
        <v>118.262</v>
      </c>
      <c r="M6251" s="51">
        <v>120.459</v>
      </c>
      <c r="N6251" s="51">
        <v>121.455</v>
      </c>
      <c r="O6251" s="51">
        <v>120.05</v>
      </c>
      <c r="P6251" s="51">
        <v>116.568</v>
      </c>
      <c r="Q6251" s="51">
        <v>115.536</v>
      </c>
      <c r="R6251" s="51">
        <v>110.661</v>
      </c>
      <c r="S6251" s="51">
        <v>122.886</v>
      </c>
      <c r="T6251" s="51">
        <v>123.03100000000001</v>
      </c>
      <c r="U6251" s="51">
        <v>2019</v>
      </c>
    </row>
    <row r="6252" spans="1:21" ht="15.5">
      <c r="A6252" s="51">
        <v>182</v>
      </c>
      <c r="B6252" s="51" t="s">
        <v>1551</v>
      </c>
      <c r="C6252" s="51" t="s">
        <v>466</v>
      </c>
      <c r="D6252" s="51" t="str">
        <f t="shared" si="97"/>
        <v>GGXWDGPortugal</v>
      </c>
      <c r="E6252" s="51" t="s">
        <v>58</v>
      </c>
      <c r="F6252" s="51" t="s">
        <v>467</v>
      </c>
      <c r="G6252" s="51" t="s">
        <v>468</v>
      </c>
      <c r="H6252" s="51" t="s">
        <v>342</v>
      </c>
      <c r="I6252" s="51" t="s">
        <v>343</v>
      </c>
      <c r="J6252" s="51" t="s">
        <v>1554</v>
      </c>
      <c r="K6252" s="51">
        <v>217.16</v>
      </c>
      <c r="L6252" s="51">
        <v>224.078</v>
      </c>
      <c r="M6252" s="51">
        <v>230.059</v>
      </c>
      <c r="N6252" s="51">
        <v>235.74600000000001</v>
      </c>
      <c r="O6252" s="51">
        <v>245.245</v>
      </c>
      <c r="P6252" s="51">
        <v>247.17400000000001</v>
      </c>
      <c r="Q6252" s="51">
        <v>249.261</v>
      </c>
      <c r="R6252" s="51">
        <v>249.98</v>
      </c>
      <c r="S6252" s="51">
        <v>266.822</v>
      </c>
      <c r="T6252" s="51">
        <v>277.62200000000001</v>
      </c>
      <c r="U6252" s="51">
        <v>2019</v>
      </c>
    </row>
    <row r="6253" spans="1:21" ht="15.5">
      <c r="A6253" s="51">
        <v>182</v>
      </c>
      <c r="B6253" s="51" t="s">
        <v>1551</v>
      </c>
      <c r="C6253" s="51" t="s">
        <v>469</v>
      </c>
      <c r="D6253" s="51" t="str">
        <f t="shared" si="97"/>
        <v>GGXWDG_NGDPPortugal</v>
      </c>
      <c r="E6253" s="51" t="s">
        <v>58</v>
      </c>
      <c r="F6253" s="51" t="s">
        <v>467</v>
      </c>
      <c r="G6253" s="51" t="s">
        <v>468</v>
      </c>
      <c r="H6253" s="51" t="s">
        <v>392</v>
      </c>
      <c r="I6253" s="51"/>
      <c r="J6253" s="51" t="s">
        <v>470</v>
      </c>
      <c r="K6253" s="51">
        <v>129.035</v>
      </c>
      <c r="L6253" s="51">
        <v>131.43</v>
      </c>
      <c r="M6253" s="51">
        <v>132.941</v>
      </c>
      <c r="N6253" s="51">
        <v>131.179</v>
      </c>
      <c r="O6253" s="51">
        <v>131.506</v>
      </c>
      <c r="P6253" s="51">
        <v>126.143</v>
      </c>
      <c r="Q6253" s="51">
        <v>121.48099999999999</v>
      </c>
      <c r="R6253" s="51">
        <v>116.84099999999999</v>
      </c>
      <c r="S6253" s="51">
        <v>131.62799999999999</v>
      </c>
      <c r="T6253" s="51">
        <v>131.42099999999999</v>
      </c>
      <c r="U6253" s="51">
        <v>2019</v>
      </c>
    </row>
    <row r="6254" spans="1:21" ht="15.5">
      <c r="A6254" s="51">
        <v>182</v>
      </c>
      <c r="B6254" s="51" t="s">
        <v>1551</v>
      </c>
      <c r="C6254" s="51" t="s">
        <v>471</v>
      </c>
      <c r="D6254" s="51" t="str">
        <f t="shared" si="97"/>
        <v>NGDP_FYPortugal</v>
      </c>
      <c r="E6254" s="51" t="s">
        <v>58</v>
      </c>
      <c r="F6254" s="51" t="s">
        <v>472</v>
      </c>
      <c r="G6254" s="51" t="s">
        <v>473</v>
      </c>
      <c r="H6254" s="51" t="s">
        <v>342</v>
      </c>
      <c r="I6254" s="51" t="s">
        <v>343</v>
      </c>
      <c r="J6254" s="51" t="s">
        <v>1554</v>
      </c>
      <c r="K6254" s="51">
        <v>168.29599999999999</v>
      </c>
      <c r="L6254" s="51">
        <v>170.49199999999999</v>
      </c>
      <c r="M6254" s="51">
        <v>173.054</v>
      </c>
      <c r="N6254" s="51">
        <v>179.71299999999999</v>
      </c>
      <c r="O6254" s="51">
        <v>186.49</v>
      </c>
      <c r="P6254" s="51">
        <v>195.947</v>
      </c>
      <c r="Q6254" s="51">
        <v>205.184</v>
      </c>
      <c r="R6254" s="51">
        <v>213.94900000000001</v>
      </c>
      <c r="S6254" s="51">
        <v>202.709</v>
      </c>
      <c r="T6254" s="51">
        <v>211.24600000000001</v>
      </c>
      <c r="U6254" s="51">
        <v>2019</v>
      </c>
    </row>
    <row r="6255" spans="1:21" ht="15.5">
      <c r="A6255" s="51">
        <v>182</v>
      </c>
      <c r="B6255" s="51" t="s">
        <v>1551</v>
      </c>
      <c r="C6255" s="51" t="s">
        <v>474</v>
      </c>
      <c r="D6255" s="51" t="str">
        <f t="shared" si="97"/>
        <v>BCAPortugal</v>
      </c>
      <c r="E6255" s="51" t="s">
        <v>58</v>
      </c>
      <c r="F6255" s="51" t="s">
        <v>475</v>
      </c>
      <c r="G6255" s="51" t="s">
        <v>476</v>
      </c>
      <c r="H6255" s="51" t="s">
        <v>352</v>
      </c>
      <c r="I6255" s="51" t="s">
        <v>343</v>
      </c>
      <c r="J6255" s="51" t="s">
        <v>912</v>
      </c>
      <c r="K6255" s="51">
        <v>-3.488</v>
      </c>
      <c r="L6255" s="51">
        <v>3.7029999999999998</v>
      </c>
      <c r="M6255" s="51">
        <v>0.36099999999999999</v>
      </c>
      <c r="N6255" s="51">
        <v>0.45900000000000002</v>
      </c>
      <c r="O6255" s="51">
        <v>2.419</v>
      </c>
      <c r="P6255" s="51">
        <v>2.8660000000000001</v>
      </c>
      <c r="Q6255" s="51">
        <v>1.343</v>
      </c>
      <c r="R6255" s="51">
        <v>0.91800000000000004</v>
      </c>
      <c r="S6255" s="51">
        <v>-2.714</v>
      </c>
      <c r="T6255" s="51">
        <v>-1.496</v>
      </c>
      <c r="U6255" s="51">
        <v>2020</v>
      </c>
    </row>
    <row r="6256" spans="1:21" ht="15.5">
      <c r="A6256" s="51">
        <v>182</v>
      </c>
      <c r="B6256" s="51" t="s">
        <v>1551</v>
      </c>
      <c r="C6256" s="51" t="s">
        <v>478</v>
      </c>
      <c r="D6256" s="51" t="str">
        <f t="shared" si="97"/>
        <v>BCA_NGDPDPortugal</v>
      </c>
      <c r="E6256" s="51" t="s">
        <v>58</v>
      </c>
      <c r="F6256" s="51" t="s">
        <v>475</v>
      </c>
      <c r="G6256" s="51" t="s">
        <v>476</v>
      </c>
      <c r="H6256" s="51" t="s">
        <v>392</v>
      </c>
      <c r="I6256" s="51"/>
      <c r="J6256" s="51" t="s">
        <v>479</v>
      </c>
      <c r="K6256" s="51">
        <v>-1.6120000000000001</v>
      </c>
      <c r="L6256" s="51">
        <v>1.635</v>
      </c>
      <c r="M6256" s="51">
        <v>0.157</v>
      </c>
      <c r="N6256" s="51">
        <v>0.23</v>
      </c>
      <c r="O6256" s="51">
        <v>1.1719999999999999</v>
      </c>
      <c r="P6256" s="51">
        <v>1.2949999999999999</v>
      </c>
      <c r="Q6256" s="51">
        <v>0.55400000000000005</v>
      </c>
      <c r="R6256" s="51">
        <v>0.38300000000000001</v>
      </c>
      <c r="S6256" s="51">
        <v>-1.173</v>
      </c>
      <c r="T6256" s="51">
        <v>-0.58099999999999996</v>
      </c>
      <c r="U6256" s="51">
        <v>2020</v>
      </c>
    </row>
    <row r="6257" spans="1:21" ht="15.5">
      <c r="A6257" s="51">
        <v>359</v>
      </c>
      <c r="B6257" s="51" t="s">
        <v>1555</v>
      </c>
      <c r="C6257" s="51" t="s">
        <v>338</v>
      </c>
      <c r="D6257" s="51" t="str">
        <f t="shared" si="97"/>
        <v>NGDP_RPuerto Rico</v>
      </c>
      <c r="E6257" s="51" t="s">
        <v>251</v>
      </c>
      <c r="F6257" s="51" t="s">
        <v>340</v>
      </c>
      <c r="G6257" s="51" t="s">
        <v>341</v>
      </c>
      <c r="H6257" s="51" t="s">
        <v>342</v>
      </c>
      <c r="I6257" s="51" t="s">
        <v>343</v>
      </c>
      <c r="J6257" s="51" t="s">
        <v>1556</v>
      </c>
      <c r="K6257" s="51">
        <v>10.592000000000001</v>
      </c>
      <c r="L6257" s="51">
        <v>10.56</v>
      </c>
      <c r="M6257" s="51">
        <v>10.433999999999999</v>
      </c>
      <c r="N6257" s="51">
        <v>10.324999999999999</v>
      </c>
      <c r="O6257" s="51">
        <v>10.194000000000001</v>
      </c>
      <c r="P6257" s="51">
        <v>9.9</v>
      </c>
      <c r="Q6257" s="51">
        <v>9.4390000000000001</v>
      </c>
      <c r="R6257" s="51">
        <v>9.5510000000000002</v>
      </c>
      <c r="S6257" s="51">
        <v>8.8350000000000009</v>
      </c>
      <c r="T6257" s="51">
        <v>9.0559999999999992</v>
      </c>
      <c r="U6257" s="51">
        <v>2019</v>
      </c>
    </row>
    <row r="6258" spans="1:21" ht="15.5">
      <c r="A6258" s="51">
        <v>359</v>
      </c>
      <c r="B6258" s="51" t="s">
        <v>1555</v>
      </c>
      <c r="C6258" s="51" t="s">
        <v>345</v>
      </c>
      <c r="D6258" s="51" t="str">
        <f t="shared" si="97"/>
        <v>NGDP_RPCHPuerto Rico</v>
      </c>
      <c r="E6258" s="51" t="s">
        <v>251</v>
      </c>
      <c r="F6258" s="51" t="s">
        <v>340</v>
      </c>
      <c r="G6258" s="51" t="s">
        <v>346</v>
      </c>
      <c r="H6258" s="51" t="s">
        <v>347</v>
      </c>
      <c r="I6258" s="51"/>
      <c r="J6258" s="51" t="s">
        <v>348</v>
      </c>
      <c r="K6258" s="51">
        <v>2.9000000000000001E-2</v>
      </c>
      <c r="L6258" s="51">
        <v>-0.307</v>
      </c>
      <c r="M6258" s="51">
        <v>-1.19</v>
      </c>
      <c r="N6258" s="51">
        <v>-1.0489999999999999</v>
      </c>
      <c r="O6258" s="51">
        <v>-1.2629999999999999</v>
      </c>
      <c r="P6258" s="51">
        <v>-2.8860000000000001</v>
      </c>
      <c r="Q6258" s="51">
        <v>-4.657</v>
      </c>
      <c r="R6258" s="51">
        <v>1.1870000000000001</v>
      </c>
      <c r="S6258" s="51">
        <v>-7.5</v>
      </c>
      <c r="T6258" s="51">
        <v>2.5</v>
      </c>
      <c r="U6258" s="51">
        <v>2019</v>
      </c>
    </row>
    <row r="6259" spans="1:21" ht="15.5">
      <c r="A6259" s="51">
        <v>359</v>
      </c>
      <c r="B6259" s="51" t="s">
        <v>1555</v>
      </c>
      <c r="C6259" s="51" t="s">
        <v>349</v>
      </c>
      <c r="D6259" s="51" t="str">
        <f t="shared" si="97"/>
        <v>NGDPPuerto Rico</v>
      </c>
      <c r="E6259" s="51" t="s">
        <v>251</v>
      </c>
      <c r="F6259" s="51" t="s">
        <v>155</v>
      </c>
      <c r="G6259" s="51" t="s">
        <v>350</v>
      </c>
      <c r="H6259" s="51" t="s">
        <v>342</v>
      </c>
      <c r="I6259" s="51" t="s">
        <v>343</v>
      </c>
      <c r="J6259" s="51" t="s">
        <v>1556</v>
      </c>
      <c r="K6259" s="51">
        <v>101.565</v>
      </c>
      <c r="L6259" s="51">
        <v>102.45</v>
      </c>
      <c r="M6259" s="51">
        <v>102.446</v>
      </c>
      <c r="N6259" s="51">
        <v>103.376</v>
      </c>
      <c r="O6259" s="51">
        <v>104.337</v>
      </c>
      <c r="P6259" s="51">
        <v>103.446</v>
      </c>
      <c r="Q6259" s="51">
        <v>100.989</v>
      </c>
      <c r="R6259" s="51">
        <v>104.989</v>
      </c>
      <c r="S6259" s="51">
        <v>95.850999999999999</v>
      </c>
      <c r="T6259" s="51">
        <v>100.684</v>
      </c>
      <c r="U6259" s="51">
        <v>2019</v>
      </c>
    </row>
    <row r="6260" spans="1:21" ht="15.5">
      <c r="A6260" s="51">
        <v>359</v>
      </c>
      <c r="B6260" s="51" t="s">
        <v>1555</v>
      </c>
      <c r="C6260" s="51" t="s">
        <v>157</v>
      </c>
      <c r="D6260" s="51" t="str">
        <f t="shared" si="97"/>
        <v>NGDPDPuerto Rico</v>
      </c>
      <c r="E6260" s="51" t="s">
        <v>251</v>
      </c>
      <c r="F6260" s="51" t="s">
        <v>155</v>
      </c>
      <c r="G6260" s="51" t="s">
        <v>351</v>
      </c>
      <c r="H6260" s="51" t="s">
        <v>352</v>
      </c>
      <c r="I6260" s="51" t="s">
        <v>343</v>
      </c>
      <c r="J6260" s="51" t="s">
        <v>353</v>
      </c>
      <c r="K6260" s="51">
        <v>101.565</v>
      </c>
      <c r="L6260" s="51">
        <v>102.45</v>
      </c>
      <c r="M6260" s="51">
        <v>102.446</v>
      </c>
      <c r="N6260" s="51">
        <v>103.376</v>
      </c>
      <c r="O6260" s="51">
        <v>104.337</v>
      </c>
      <c r="P6260" s="51">
        <v>103.446</v>
      </c>
      <c r="Q6260" s="51">
        <v>100.989</v>
      </c>
      <c r="R6260" s="51">
        <v>104.989</v>
      </c>
      <c r="S6260" s="51">
        <v>95.850999999999999</v>
      </c>
      <c r="T6260" s="51">
        <v>100.684</v>
      </c>
      <c r="U6260" s="51">
        <v>2019</v>
      </c>
    </row>
    <row r="6261" spans="1:21" ht="15.5">
      <c r="A6261" s="51">
        <v>359</v>
      </c>
      <c r="B6261" s="51" t="s">
        <v>1555</v>
      </c>
      <c r="C6261" s="51" t="s">
        <v>354</v>
      </c>
      <c r="D6261" s="51" t="str">
        <f t="shared" si="97"/>
        <v>PPPGDPPuerto Rico</v>
      </c>
      <c r="E6261" s="51" t="s">
        <v>251</v>
      </c>
      <c r="F6261" s="51" t="s">
        <v>155</v>
      </c>
      <c r="G6261" s="51" t="s">
        <v>355</v>
      </c>
      <c r="H6261" s="51" t="s">
        <v>356</v>
      </c>
      <c r="I6261" s="51" t="s">
        <v>343</v>
      </c>
      <c r="J6261" s="51" t="s">
        <v>353</v>
      </c>
      <c r="K6261" s="51">
        <v>118.42100000000001</v>
      </c>
      <c r="L6261" s="51">
        <v>119.19199999999999</v>
      </c>
      <c r="M6261" s="51">
        <v>119.065</v>
      </c>
      <c r="N6261" s="51">
        <v>118.146</v>
      </c>
      <c r="O6261" s="51">
        <v>117.009</v>
      </c>
      <c r="P6261" s="51">
        <v>114.27</v>
      </c>
      <c r="Q6261" s="51">
        <v>111.565</v>
      </c>
      <c r="R6261" s="51">
        <v>114.904</v>
      </c>
      <c r="S6261" s="51">
        <v>107.574</v>
      </c>
      <c r="T6261" s="51">
        <v>112.273</v>
      </c>
      <c r="U6261" s="51">
        <v>2019</v>
      </c>
    </row>
    <row r="6262" spans="1:21" ht="15.5">
      <c r="A6262" s="51">
        <v>359</v>
      </c>
      <c r="B6262" s="51" t="s">
        <v>1555</v>
      </c>
      <c r="C6262" s="51" t="s">
        <v>357</v>
      </c>
      <c r="D6262" s="51" t="str">
        <f t="shared" si="97"/>
        <v>NGDP_DPuerto Rico</v>
      </c>
      <c r="E6262" s="51" t="s">
        <v>251</v>
      </c>
      <c r="F6262" s="51" t="s">
        <v>358</v>
      </c>
      <c r="G6262" s="51" t="s">
        <v>359</v>
      </c>
      <c r="H6262" s="51" t="s">
        <v>360</v>
      </c>
      <c r="I6262" s="51"/>
      <c r="J6262" s="51" t="s">
        <v>361</v>
      </c>
      <c r="K6262" s="51">
        <v>958.85500000000002</v>
      </c>
      <c r="L6262" s="51">
        <v>970.18899999999996</v>
      </c>
      <c r="M6262" s="51">
        <v>981.83600000000001</v>
      </c>
      <c r="N6262" s="51">
        <v>1001.25</v>
      </c>
      <c r="O6262" s="51">
        <v>1023.49</v>
      </c>
      <c r="P6262" s="51">
        <v>1044.9100000000001</v>
      </c>
      <c r="Q6262" s="51">
        <v>1069.9100000000001</v>
      </c>
      <c r="R6262" s="51">
        <v>1099.25</v>
      </c>
      <c r="S6262" s="51">
        <v>1084.95</v>
      </c>
      <c r="T6262" s="51">
        <v>1111.8499999999999</v>
      </c>
      <c r="U6262" s="51">
        <v>2019</v>
      </c>
    </row>
    <row r="6263" spans="1:21" ht="15.5">
      <c r="A6263" s="51">
        <v>359</v>
      </c>
      <c r="B6263" s="51" t="s">
        <v>1555</v>
      </c>
      <c r="C6263" s="51" t="s">
        <v>362</v>
      </c>
      <c r="D6263" s="51" t="str">
        <f t="shared" si="97"/>
        <v>NGDPRPCPuerto Rico</v>
      </c>
      <c r="E6263" s="51" t="s">
        <v>251</v>
      </c>
      <c r="F6263" s="51" t="s">
        <v>363</v>
      </c>
      <c r="G6263" s="51" t="s">
        <v>364</v>
      </c>
      <c r="H6263" s="51" t="s">
        <v>342</v>
      </c>
      <c r="I6263" s="51" t="s">
        <v>333</v>
      </c>
      <c r="J6263" s="51" t="s">
        <v>365</v>
      </c>
      <c r="K6263" s="51">
        <v>2914.39</v>
      </c>
      <c r="L6263" s="51">
        <v>2938.93</v>
      </c>
      <c r="M6263" s="51">
        <v>2951.75</v>
      </c>
      <c r="N6263" s="51">
        <v>2971.81</v>
      </c>
      <c r="O6263" s="51">
        <v>2988.36</v>
      </c>
      <c r="P6263" s="51">
        <v>3000</v>
      </c>
      <c r="Q6263" s="51">
        <v>2949.69</v>
      </c>
      <c r="R6263" s="51">
        <v>2984.69</v>
      </c>
      <c r="S6263" s="51">
        <v>2794.37</v>
      </c>
      <c r="T6263" s="51">
        <v>2899.02</v>
      </c>
      <c r="U6263" s="51">
        <v>2019</v>
      </c>
    </row>
    <row r="6264" spans="1:21" ht="15.5">
      <c r="A6264" s="51">
        <v>359</v>
      </c>
      <c r="B6264" s="51" t="s">
        <v>1555</v>
      </c>
      <c r="C6264" s="51" t="s">
        <v>366</v>
      </c>
      <c r="D6264" s="51" t="str">
        <f t="shared" si="97"/>
        <v>NGDPRPPPPCPuerto Rico</v>
      </c>
      <c r="E6264" s="51" t="s">
        <v>251</v>
      </c>
      <c r="F6264" s="51" t="s">
        <v>363</v>
      </c>
      <c r="G6264" s="51" t="s">
        <v>367</v>
      </c>
      <c r="H6264" s="51" t="s">
        <v>368</v>
      </c>
      <c r="I6264" s="51" t="s">
        <v>333</v>
      </c>
      <c r="J6264" s="51" t="s">
        <v>365</v>
      </c>
      <c r="K6264" s="51">
        <v>33639.040000000001</v>
      </c>
      <c r="L6264" s="51">
        <v>33922.300000000003</v>
      </c>
      <c r="M6264" s="51">
        <v>34070.28</v>
      </c>
      <c r="N6264" s="51">
        <v>34301.81</v>
      </c>
      <c r="O6264" s="51">
        <v>34492.82</v>
      </c>
      <c r="P6264" s="51">
        <v>34627.22</v>
      </c>
      <c r="Q6264" s="51">
        <v>34046.5</v>
      </c>
      <c r="R6264" s="51">
        <v>34450.480000000003</v>
      </c>
      <c r="S6264" s="51">
        <v>32253.74</v>
      </c>
      <c r="T6264" s="51">
        <v>33461.620000000003</v>
      </c>
      <c r="U6264" s="51">
        <v>2019</v>
      </c>
    </row>
    <row r="6265" spans="1:21" ht="15.5">
      <c r="A6265" s="51">
        <v>359</v>
      </c>
      <c r="B6265" s="51" t="s">
        <v>1555</v>
      </c>
      <c r="C6265" s="51" t="s">
        <v>369</v>
      </c>
      <c r="D6265" s="51" t="str">
        <f t="shared" si="97"/>
        <v>NGDPPCPuerto Rico</v>
      </c>
      <c r="E6265" s="51" t="s">
        <v>251</v>
      </c>
      <c r="F6265" s="51" t="s">
        <v>370</v>
      </c>
      <c r="G6265" s="51" t="s">
        <v>371</v>
      </c>
      <c r="H6265" s="51" t="s">
        <v>342</v>
      </c>
      <c r="I6265" s="51" t="s">
        <v>333</v>
      </c>
      <c r="J6265" s="51" t="s">
        <v>372</v>
      </c>
      <c r="K6265" s="51">
        <v>27944.74</v>
      </c>
      <c r="L6265" s="51">
        <v>28513.15</v>
      </c>
      <c r="M6265" s="51">
        <v>28981.34</v>
      </c>
      <c r="N6265" s="51">
        <v>29755.35</v>
      </c>
      <c r="O6265" s="51">
        <v>30585.55</v>
      </c>
      <c r="P6265" s="51">
        <v>31347.27</v>
      </c>
      <c r="Q6265" s="51">
        <v>31559.06</v>
      </c>
      <c r="R6265" s="51">
        <v>32809.06</v>
      </c>
      <c r="S6265" s="51">
        <v>30317.39</v>
      </c>
      <c r="T6265" s="51">
        <v>32232.71</v>
      </c>
      <c r="U6265" s="51">
        <v>2019</v>
      </c>
    </row>
    <row r="6266" spans="1:21" ht="15.5">
      <c r="A6266" s="51">
        <v>359</v>
      </c>
      <c r="B6266" s="51" t="s">
        <v>1555</v>
      </c>
      <c r="C6266" s="51" t="s">
        <v>373</v>
      </c>
      <c r="D6266" s="51" t="str">
        <f t="shared" si="97"/>
        <v>NGDPDPCPuerto Rico</v>
      </c>
      <c r="E6266" s="51" t="s">
        <v>251</v>
      </c>
      <c r="F6266" s="51" t="s">
        <v>370</v>
      </c>
      <c r="G6266" s="51" t="s">
        <v>374</v>
      </c>
      <c r="H6266" s="51" t="s">
        <v>352</v>
      </c>
      <c r="I6266" s="51" t="s">
        <v>333</v>
      </c>
      <c r="J6266" s="51" t="s">
        <v>372</v>
      </c>
      <c r="K6266" s="51">
        <v>27944.74</v>
      </c>
      <c r="L6266" s="51">
        <v>28513.15</v>
      </c>
      <c r="M6266" s="51">
        <v>28981.34</v>
      </c>
      <c r="N6266" s="51">
        <v>29755.35</v>
      </c>
      <c r="O6266" s="51">
        <v>30585.55</v>
      </c>
      <c r="P6266" s="51">
        <v>31347.27</v>
      </c>
      <c r="Q6266" s="51">
        <v>31559.06</v>
      </c>
      <c r="R6266" s="51">
        <v>32809.06</v>
      </c>
      <c r="S6266" s="51">
        <v>30317.39</v>
      </c>
      <c r="T6266" s="51">
        <v>32232.71</v>
      </c>
      <c r="U6266" s="51">
        <v>2019</v>
      </c>
    </row>
    <row r="6267" spans="1:21" ht="15.5">
      <c r="A6267" s="51">
        <v>359</v>
      </c>
      <c r="B6267" s="51" t="s">
        <v>1555</v>
      </c>
      <c r="C6267" s="51" t="s">
        <v>375</v>
      </c>
      <c r="D6267" s="51" t="str">
        <f t="shared" si="97"/>
        <v>PPPPCPuerto Rico</v>
      </c>
      <c r="E6267" s="51" t="s">
        <v>251</v>
      </c>
      <c r="F6267" s="51" t="s">
        <v>370</v>
      </c>
      <c r="G6267" s="51" t="s">
        <v>376</v>
      </c>
      <c r="H6267" s="51" t="s">
        <v>356</v>
      </c>
      <c r="I6267" s="51" t="s">
        <v>333</v>
      </c>
      <c r="J6267" s="51" t="s">
        <v>372</v>
      </c>
      <c r="K6267" s="51">
        <v>32582.63</v>
      </c>
      <c r="L6267" s="51">
        <v>33172.65</v>
      </c>
      <c r="M6267" s="51">
        <v>33682.720000000001</v>
      </c>
      <c r="N6267" s="51">
        <v>34006.720000000001</v>
      </c>
      <c r="O6267" s="51">
        <v>34300.199999999997</v>
      </c>
      <c r="P6267" s="51">
        <v>34627.22</v>
      </c>
      <c r="Q6267" s="51">
        <v>34863.94</v>
      </c>
      <c r="R6267" s="51">
        <v>35907.410000000003</v>
      </c>
      <c r="S6267" s="51">
        <v>34025.300000000003</v>
      </c>
      <c r="T6267" s="51">
        <v>35942.78</v>
      </c>
      <c r="U6267" s="51">
        <v>2019</v>
      </c>
    </row>
    <row r="6268" spans="1:21" ht="15.5">
      <c r="A6268" s="51">
        <v>359</v>
      </c>
      <c r="B6268" s="51" t="s">
        <v>1555</v>
      </c>
      <c r="C6268" s="51" t="s">
        <v>377</v>
      </c>
      <c r="D6268" s="51" t="str">
        <f t="shared" si="97"/>
        <v>NGAP_NPGDPPuerto Rico</v>
      </c>
      <c r="E6268" s="51" t="s">
        <v>251</v>
      </c>
      <c r="F6268" s="51" t="s">
        <v>378</v>
      </c>
      <c r="G6268" s="51" t="s">
        <v>379</v>
      </c>
      <c r="H6268" s="51" t="s">
        <v>380</v>
      </c>
      <c r="I6268" s="51"/>
      <c r="J6268" s="51"/>
      <c r="K6268" s="51"/>
      <c r="L6268" s="51"/>
      <c r="M6268" s="51"/>
      <c r="N6268" s="51"/>
      <c r="O6268" s="51"/>
      <c r="P6268" s="51"/>
      <c r="Q6268" s="51"/>
      <c r="R6268" s="51"/>
      <c r="S6268" s="51"/>
      <c r="T6268" s="51"/>
      <c r="U6268" s="51"/>
    </row>
    <row r="6269" spans="1:21" ht="15.5">
      <c r="A6269" s="51">
        <v>359</v>
      </c>
      <c r="B6269" s="51" t="s">
        <v>1555</v>
      </c>
      <c r="C6269" s="51" t="s">
        <v>381</v>
      </c>
      <c r="D6269" s="51" t="str">
        <f t="shared" si="97"/>
        <v>PPPSHPuerto Rico</v>
      </c>
      <c r="E6269" s="51" t="s">
        <v>251</v>
      </c>
      <c r="F6269" s="51" t="s">
        <v>382</v>
      </c>
      <c r="G6269" s="51" t="s">
        <v>383</v>
      </c>
      <c r="H6269" s="51" t="s">
        <v>384</v>
      </c>
      <c r="I6269" s="51"/>
      <c r="J6269" s="51" t="s">
        <v>353</v>
      </c>
      <c r="K6269" s="51">
        <v>0.11799999999999999</v>
      </c>
      <c r="L6269" s="51">
        <v>0.113</v>
      </c>
      <c r="M6269" s="51">
        <v>0.109</v>
      </c>
      <c r="N6269" s="51">
        <v>0.106</v>
      </c>
      <c r="O6269" s="51">
        <v>0.10100000000000001</v>
      </c>
      <c r="P6269" s="51">
        <v>9.4E-2</v>
      </c>
      <c r="Q6269" s="51">
        <v>8.6999999999999994E-2</v>
      </c>
      <c r="R6269" s="51">
        <v>8.5000000000000006E-2</v>
      </c>
      <c r="S6269" s="51">
        <v>8.2000000000000003E-2</v>
      </c>
      <c r="T6269" s="51">
        <v>7.9000000000000001E-2</v>
      </c>
      <c r="U6269" s="51">
        <v>2019</v>
      </c>
    </row>
    <row r="6270" spans="1:21" ht="15.5">
      <c r="A6270" s="51">
        <v>359</v>
      </c>
      <c r="B6270" s="51" t="s">
        <v>1555</v>
      </c>
      <c r="C6270" s="51" t="s">
        <v>385</v>
      </c>
      <c r="D6270" s="51" t="str">
        <f t="shared" si="97"/>
        <v>PPPEXPuerto Rico</v>
      </c>
      <c r="E6270" s="51" t="s">
        <v>251</v>
      </c>
      <c r="F6270" s="51" t="s">
        <v>386</v>
      </c>
      <c r="G6270" s="51" t="s">
        <v>387</v>
      </c>
      <c r="H6270" s="51" t="s">
        <v>388</v>
      </c>
      <c r="I6270" s="51"/>
      <c r="J6270" s="51" t="s">
        <v>353</v>
      </c>
      <c r="K6270" s="51">
        <v>0.85799999999999998</v>
      </c>
      <c r="L6270" s="51">
        <v>0.86</v>
      </c>
      <c r="M6270" s="51">
        <v>0.86</v>
      </c>
      <c r="N6270" s="51">
        <v>0.875</v>
      </c>
      <c r="O6270" s="51">
        <v>0.89200000000000002</v>
      </c>
      <c r="P6270" s="51">
        <v>0.90500000000000003</v>
      </c>
      <c r="Q6270" s="51">
        <v>0.90500000000000003</v>
      </c>
      <c r="R6270" s="51">
        <v>0.91400000000000003</v>
      </c>
      <c r="S6270" s="51">
        <v>0.89100000000000001</v>
      </c>
      <c r="T6270" s="51">
        <v>0.89700000000000002</v>
      </c>
      <c r="U6270" s="51">
        <v>2019</v>
      </c>
    </row>
    <row r="6271" spans="1:21" ht="15.5">
      <c r="A6271" s="51">
        <v>359</v>
      </c>
      <c r="B6271" s="51" t="s">
        <v>1555</v>
      </c>
      <c r="C6271" s="51" t="s">
        <v>389</v>
      </c>
      <c r="D6271" s="51" t="str">
        <f t="shared" si="97"/>
        <v>NID_NGDPPuerto Rico</v>
      </c>
      <c r="E6271" s="51" t="s">
        <v>251</v>
      </c>
      <c r="F6271" s="51" t="s">
        <v>390</v>
      </c>
      <c r="G6271" s="51" t="s">
        <v>391</v>
      </c>
      <c r="H6271" s="51" t="s">
        <v>392</v>
      </c>
      <c r="I6271" s="51"/>
      <c r="J6271" s="51" t="s">
        <v>1556</v>
      </c>
      <c r="K6271" s="51">
        <v>10.335000000000001</v>
      </c>
      <c r="L6271" s="51">
        <v>9.5289999999999999</v>
      </c>
      <c r="M6271" s="51">
        <v>8.9410000000000007</v>
      </c>
      <c r="N6271" s="51">
        <v>8.5990000000000002</v>
      </c>
      <c r="O6271" s="51">
        <v>8.0749999999999993</v>
      </c>
      <c r="P6271" s="51">
        <v>7.7930000000000001</v>
      </c>
      <c r="Q6271" s="51">
        <v>15.712999999999999</v>
      </c>
      <c r="R6271" s="51">
        <v>14.571999999999999</v>
      </c>
      <c r="S6271" s="51">
        <v>13.388</v>
      </c>
      <c r="T6271" s="51">
        <v>11.427</v>
      </c>
      <c r="U6271" s="51">
        <v>2019</v>
      </c>
    </row>
    <row r="6272" spans="1:21" ht="15.5">
      <c r="A6272" s="51">
        <v>359</v>
      </c>
      <c r="B6272" s="51" t="s">
        <v>1555</v>
      </c>
      <c r="C6272" s="51" t="s">
        <v>393</v>
      </c>
      <c r="D6272" s="51" t="str">
        <f t="shared" si="97"/>
        <v>NGSD_NGDPPuerto Rico</v>
      </c>
      <c r="E6272" s="51" t="s">
        <v>251</v>
      </c>
      <c r="F6272" s="51" t="s">
        <v>394</v>
      </c>
      <c r="G6272" s="51" t="s">
        <v>395</v>
      </c>
      <c r="H6272" s="51" t="s">
        <v>392</v>
      </c>
      <c r="I6272" s="51"/>
      <c r="J6272" s="51"/>
      <c r="K6272" s="51"/>
      <c r="L6272" s="51"/>
      <c r="M6272" s="51"/>
      <c r="N6272" s="51"/>
      <c r="O6272" s="51"/>
      <c r="P6272" s="51"/>
      <c r="Q6272" s="51"/>
      <c r="R6272" s="51"/>
      <c r="S6272" s="51"/>
      <c r="T6272" s="51"/>
      <c r="U6272" s="51"/>
    </row>
    <row r="6273" spans="1:21" ht="15.5">
      <c r="A6273" s="51">
        <v>359</v>
      </c>
      <c r="B6273" s="51" t="s">
        <v>1555</v>
      </c>
      <c r="C6273" s="51" t="s">
        <v>396</v>
      </c>
      <c r="D6273" s="51" t="str">
        <f t="shared" si="97"/>
        <v>PCPIPuerto Rico</v>
      </c>
      <c r="E6273" s="51" t="s">
        <v>251</v>
      </c>
      <c r="F6273" s="51" t="s">
        <v>397</v>
      </c>
      <c r="G6273" s="51" t="s">
        <v>398</v>
      </c>
      <c r="H6273" s="51" t="s">
        <v>360</v>
      </c>
      <c r="I6273" s="51"/>
      <c r="J6273" s="51" t="s">
        <v>1557</v>
      </c>
      <c r="K6273" s="51">
        <v>115.209</v>
      </c>
      <c r="L6273" s="51">
        <v>116.431</v>
      </c>
      <c r="M6273" s="51">
        <v>117.09</v>
      </c>
      <c r="N6273" s="51">
        <v>116.211</v>
      </c>
      <c r="O6273" s="51">
        <v>115.87</v>
      </c>
      <c r="P6273" s="51">
        <v>117.9</v>
      </c>
      <c r="Q6273" s="51">
        <v>119.4</v>
      </c>
      <c r="R6273" s="51">
        <v>119.5</v>
      </c>
      <c r="S6273" s="51">
        <v>117.94499999999999</v>
      </c>
      <c r="T6273" s="51">
        <v>120.87</v>
      </c>
      <c r="U6273" s="51">
        <v>2019</v>
      </c>
    </row>
    <row r="6274" spans="1:21" ht="15.5">
      <c r="A6274" s="51">
        <v>359</v>
      </c>
      <c r="B6274" s="51" t="s">
        <v>1555</v>
      </c>
      <c r="C6274" s="51" t="s">
        <v>400</v>
      </c>
      <c r="D6274" s="51" t="str">
        <f t="shared" si="97"/>
        <v>PCPIPCHPuerto Rico</v>
      </c>
      <c r="E6274" s="51" t="s">
        <v>251</v>
      </c>
      <c r="F6274" s="51" t="s">
        <v>397</v>
      </c>
      <c r="G6274" s="51" t="s">
        <v>401</v>
      </c>
      <c r="H6274" s="51" t="s">
        <v>347</v>
      </c>
      <c r="I6274" s="51"/>
      <c r="J6274" s="51" t="s">
        <v>402</v>
      </c>
      <c r="K6274" s="51">
        <v>1.3460000000000001</v>
      </c>
      <c r="L6274" s="51">
        <v>1.0609999999999999</v>
      </c>
      <c r="M6274" s="51">
        <v>0.56599999999999995</v>
      </c>
      <c r="N6274" s="51">
        <v>-0.751</v>
      </c>
      <c r="O6274" s="51">
        <v>-0.29399999999999998</v>
      </c>
      <c r="P6274" s="51">
        <v>1.752</v>
      </c>
      <c r="Q6274" s="51">
        <v>1.272</v>
      </c>
      <c r="R6274" s="51">
        <v>8.4000000000000005E-2</v>
      </c>
      <c r="S6274" s="51">
        <v>-1.3009999999999999</v>
      </c>
      <c r="T6274" s="51">
        <v>2.48</v>
      </c>
      <c r="U6274" s="51">
        <v>2019</v>
      </c>
    </row>
    <row r="6275" spans="1:21" ht="15.5">
      <c r="A6275" s="51">
        <v>359</v>
      </c>
      <c r="B6275" s="51" t="s">
        <v>1555</v>
      </c>
      <c r="C6275" s="51" t="s">
        <v>403</v>
      </c>
      <c r="D6275" s="51" t="str">
        <f t="shared" ref="D6275:D6338" si="98">C6275&amp;E6275</f>
        <v>PCPIEPuerto Rico</v>
      </c>
      <c r="E6275" s="51" t="s">
        <v>251</v>
      </c>
      <c r="F6275" s="51" t="s">
        <v>404</v>
      </c>
      <c r="G6275" s="51" t="s">
        <v>405</v>
      </c>
      <c r="H6275" s="51" t="s">
        <v>360</v>
      </c>
      <c r="I6275" s="51"/>
      <c r="J6275" s="51" t="s">
        <v>1557</v>
      </c>
      <c r="K6275" s="51">
        <v>115.289</v>
      </c>
      <c r="L6275" s="51">
        <v>116.224</v>
      </c>
      <c r="M6275" s="51">
        <v>116.30500000000001</v>
      </c>
      <c r="N6275" s="51">
        <v>116.12</v>
      </c>
      <c r="O6275" s="51">
        <v>116.646</v>
      </c>
      <c r="P6275" s="51">
        <v>118</v>
      </c>
      <c r="Q6275" s="51">
        <v>118.672</v>
      </c>
      <c r="R6275" s="51">
        <v>119.3</v>
      </c>
      <c r="S6275" s="51">
        <v>117.748</v>
      </c>
      <c r="T6275" s="51">
        <v>120.66800000000001</v>
      </c>
      <c r="U6275" s="51">
        <v>2019</v>
      </c>
    </row>
    <row r="6276" spans="1:21" ht="15.5">
      <c r="A6276" s="51">
        <v>359</v>
      </c>
      <c r="B6276" s="51" t="s">
        <v>1555</v>
      </c>
      <c r="C6276" s="51" t="s">
        <v>406</v>
      </c>
      <c r="D6276" s="51" t="str">
        <f t="shared" si="98"/>
        <v>PCPIEPCHPuerto Rico</v>
      </c>
      <c r="E6276" s="51" t="s">
        <v>251</v>
      </c>
      <c r="F6276" s="51" t="s">
        <v>404</v>
      </c>
      <c r="G6276" s="51" t="s">
        <v>407</v>
      </c>
      <c r="H6276" s="51" t="s">
        <v>347</v>
      </c>
      <c r="I6276" s="51"/>
      <c r="J6276" s="51" t="s">
        <v>408</v>
      </c>
      <c r="K6276" s="51">
        <v>1.1519999999999999</v>
      </c>
      <c r="L6276" s="51">
        <v>0.81100000000000005</v>
      </c>
      <c r="M6276" s="51">
        <v>7.0000000000000007E-2</v>
      </c>
      <c r="N6276" s="51">
        <v>-0.159</v>
      </c>
      <c r="O6276" s="51">
        <v>0.45300000000000001</v>
      </c>
      <c r="P6276" s="51">
        <v>1.161</v>
      </c>
      <c r="Q6276" s="51">
        <v>0.56899999999999995</v>
      </c>
      <c r="R6276" s="51">
        <v>0.52900000000000003</v>
      </c>
      <c r="S6276" s="51">
        <v>-1.3009999999999999</v>
      </c>
      <c r="T6276" s="51">
        <v>2.48</v>
      </c>
      <c r="U6276" s="51">
        <v>2019</v>
      </c>
    </row>
    <row r="6277" spans="1:21" ht="15.5">
      <c r="A6277" s="51">
        <v>359</v>
      </c>
      <c r="B6277" s="51" t="s">
        <v>1555</v>
      </c>
      <c r="C6277" s="51" t="s">
        <v>409</v>
      </c>
      <c r="D6277" s="51" t="str">
        <f t="shared" si="98"/>
        <v>FLIBOR6Puerto Rico</v>
      </c>
      <c r="E6277" s="51" t="s">
        <v>251</v>
      </c>
      <c r="F6277" s="51" t="s">
        <v>410</v>
      </c>
      <c r="G6277" s="51"/>
      <c r="H6277" s="51" t="s">
        <v>384</v>
      </c>
      <c r="I6277" s="51"/>
      <c r="J6277" s="51"/>
      <c r="K6277" s="51"/>
      <c r="L6277" s="51"/>
      <c r="M6277" s="51"/>
      <c r="N6277" s="51"/>
      <c r="O6277" s="51"/>
      <c r="P6277" s="51"/>
      <c r="Q6277" s="51"/>
      <c r="R6277" s="51"/>
      <c r="S6277" s="51"/>
      <c r="T6277" s="51"/>
      <c r="U6277" s="51"/>
    </row>
    <row r="6278" spans="1:21" ht="15.5">
      <c r="A6278" s="51">
        <v>359</v>
      </c>
      <c r="B6278" s="51" t="s">
        <v>1555</v>
      </c>
      <c r="C6278" s="51" t="s">
        <v>411</v>
      </c>
      <c r="D6278" s="51" t="str">
        <f t="shared" si="98"/>
        <v>TM_RPCHPuerto Rico</v>
      </c>
      <c r="E6278" s="51" t="s">
        <v>251</v>
      </c>
      <c r="F6278" s="51" t="s">
        <v>412</v>
      </c>
      <c r="G6278" s="51" t="s">
        <v>413</v>
      </c>
      <c r="H6278" s="51" t="s">
        <v>347</v>
      </c>
      <c r="I6278" s="51"/>
      <c r="J6278" s="51"/>
      <c r="K6278" s="51"/>
      <c r="L6278" s="51"/>
      <c r="M6278" s="51"/>
      <c r="N6278" s="51"/>
      <c r="O6278" s="51"/>
      <c r="P6278" s="51"/>
      <c r="Q6278" s="51"/>
      <c r="R6278" s="51"/>
      <c r="S6278" s="51"/>
      <c r="T6278" s="51"/>
      <c r="U6278" s="51"/>
    </row>
    <row r="6279" spans="1:21" ht="15.5">
      <c r="A6279" s="51">
        <v>359</v>
      </c>
      <c r="B6279" s="51" t="s">
        <v>1555</v>
      </c>
      <c r="C6279" s="51" t="s">
        <v>415</v>
      </c>
      <c r="D6279" s="51" t="str">
        <f t="shared" si="98"/>
        <v>TMG_RPCHPuerto Rico</v>
      </c>
      <c r="E6279" s="51" t="s">
        <v>251</v>
      </c>
      <c r="F6279" s="51" t="s">
        <v>416</v>
      </c>
      <c r="G6279" s="51" t="s">
        <v>417</v>
      </c>
      <c r="H6279" s="51" t="s">
        <v>347</v>
      </c>
      <c r="I6279" s="51"/>
      <c r="J6279" s="51"/>
      <c r="K6279" s="51"/>
      <c r="L6279" s="51"/>
      <c r="M6279" s="51"/>
      <c r="N6279" s="51"/>
      <c r="O6279" s="51"/>
      <c r="P6279" s="51"/>
      <c r="Q6279" s="51"/>
      <c r="R6279" s="51"/>
      <c r="S6279" s="51"/>
      <c r="T6279" s="51"/>
      <c r="U6279" s="51"/>
    </row>
    <row r="6280" spans="1:21" ht="15.5">
      <c r="A6280" s="51">
        <v>359</v>
      </c>
      <c r="B6280" s="51" t="s">
        <v>1555</v>
      </c>
      <c r="C6280" s="51" t="s">
        <v>418</v>
      </c>
      <c r="D6280" s="51" t="str">
        <f t="shared" si="98"/>
        <v>TX_RPCHPuerto Rico</v>
      </c>
      <c r="E6280" s="51" t="s">
        <v>251</v>
      </c>
      <c r="F6280" s="51" t="s">
        <v>419</v>
      </c>
      <c r="G6280" s="51" t="s">
        <v>420</v>
      </c>
      <c r="H6280" s="51" t="s">
        <v>347</v>
      </c>
      <c r="I6280" s="51"/>
      <c r="J6280" s="51"/>
      <c r="K6280" s="51"/>
      <c r="L6280" s="51"/>
      <c r="M6280" s="51"/>
      <c r="N6280" s="51"/>
      <c r="O6280" s="51"/>
      <c r="P6280" s="51"/>
      <c r="Q6280" s="51"/>
      <c r="R6280" s="51"/>
      <c r="S6280" s="51"/>
      <c r="T6280" s="51"/>
      <c r="U6280" s="51"/>
    </row>
    <row r="6281" spans="1:21" ht="15.5">
      <c r="A6281" s="51">
        <v>359</v>
      </c>
      <c r="B6281" s="51" t="s">
        <v>1555</v>
      </c>
      <c r="C6281" s="51" t="s">
        <v>421</v>
      </c>
      <c r="D6281" s="51" t="str">
        <f t="shared" si="98"/>
        <v>TXG_RPCHPuerto Rico</v>
      </c>
      <c r="E6281" s="51" t="s">
        <v>251</v>
      </c>
      <c r="F6281" s="51" t="s">
        <v>422</v>
      </c>
      <c r="G6281" s="51" t="s">
        <v>423</v>
      </c>
      <c r="H6281" s="51" t="s">
        <v>347</v>
      </c>
      <c r="I6281" s="51"/>
      <c r="J6281" s="51"/>
      <c r="K6281" s="51"/>
      <c r="L6281" s="51"/>
      <c r="M6281" s="51"/>
      <c r="N6281" s="51"/>
      <c r="O6281" s="51"/>
      <c r="P6281" s="51"/>
      <c r="Q6281" s="51"/>
      <c r="R6281" s="51"/>
      <c r="S6281" s="51"/>
      <c r="T6281" s="51"/>
      <c r="U6281" s="51"/>
    </row>
    <row r="6282" spans="1:21" ht="15.5">
      <c r="A6282" s="51">
        <v>359</v>
      </c>
      <c r="B6282" s="51" t="s">
        <v>1555</v>
      </c>
      <c r="C6282" s="51" t="s">
        <v>424</v>
      </c>
      <c r="D6282" s="51" t="str">
        <f t="shared" si="98"/>
        <v>LURPuerto Rico</v>
      </c>
      <c r="E6282" s="51" t="s">
        <v>251</v>
      </c>
      <c r="F6282" s="51" t="s">
        <v>425</v>
      </c>
      <c r="G6282" s="51" t="s">
        <v>426</v>
      </c>
      <c r="H6282" s="51" t="s">
        <v>427</v>
      </c>
      <c r="I6282" s="51"/>
      <c r="J6282" s="51" t="s">
        <v>1558</v>
      </c>
      <c r="K6282" s="51">
        <v>14.5</v>
      </c>
      <c r="L6282" s="51">
        <v>14.3</v>
      </c>
      <c r="M6282" s="51">
        <v>13.9</v>
      </c>
      <c r="N6282" s="51">
        <v>12</v>
      </c>
      <c r="O6282" s="51">
        <v>11.8</v>
      </c>
      <c r="P6282" s="51">
        <v>10.8</v>
      </c>
      <c r="Q6282" s="51">
        <v>9.1999999999999993</v>
      </c>
      <c r="R6282" s="51">
        <v>8.3000000000000007</v>
      </c>
      <c r="S6282" s="51">
        <v>8.6</v>
      </c>
      <c r="T6282" s="51">
        <v>9.6</v>
      </c>
      <c r="U6282" s="51">
        <v>2019</v>
      </c>
    </row>
    <row r="6283" spans="1:21" ht="15.5">
      <c r="A6283" s="51">
        <v>359</v>
      </c>
      <c r="B6283" s="51" t="s">
        <v>1555</v>
      </c>
      <c r="C6283" s="51" t="s">
        <v>428</v>
      </c>
      <c r="D6283" s="51" t="str">
        <f t="shared" si="98"/>
        <v>LEPuerto Rico</v>
      </c>
      <c r="E6283" s="51" t="s">
        <v>251</v>
      </c>
      <c r="F6283" s="51" t="s">
        <v>429</v>
      </c>
      <c r="G6283" s="51" t="s">
        <v>430</v>
      </c>
      <c r="H6283" s="51" t="s">
        <v>431</v>
      </c>
      <c r="I6283" s="51" t="s">
        <v>432</v>
      </c>
      <c r="J6283" s="51" t="s">
        <v>1558</v>
      </c>
      <c r="K6283" s="51">
        <v>1.0269999999999999</v>
      </c>
      <c r="L6283" s="51">
        <v>1.0029999999999999</v>
      </c>
      <c r="M6283" s="51">
        <v>0.98599999999999999</v>
      </c>
      <c r="N6283" s="51">
        <v>0.98799999999999999</v>
      </c>
      <c r="O6283" s="51">
        <v>0.98899999999999999</v>
      </c>
      <c r="P6283" s="51">
        <v>1</v>
      </c>
      <c r="Q6283" s="51">
        <v>0.98499999999999999</v>
      </c>
      <c r="R6283" s="51">
        <v>0.99</v>
      </c>
      <c r="S6283" s="51">
        <v>0.96199999999999997</v>
      </c>
      <c r="T6283" s="51">
        <v>0.88500000000000001</v>
      </c>
      <c r="U6283" s="51">
        <v>2019</v>
      </c>
    </row>
    <row r="6284" spans="1:21" ht="15.5">
      <c r="A6284" s="51">
        <v>359</v>
      </c>
      <c r="B6284" s="51" t="s">
        <v>1555</v>
      </c>
      <c r="C6284" s="51" t="s">
        <v>433</v>
      </c>
      <c r="D6284" s="51" t="str">
        <f t="shared" si="98"/>
        <v>LPPuerto Rico</v>
      </c>
      <c r="E6284" s="51" t="s">
        <v>251</v>
      </c>
      <c r="F6284" s="51" t="s">
        <v>434</v>
      </c>
      <c r="G6284" s="51" t="s">
        <v>435</v>
      </c>
      <c r="H6284" s="51" t="s">
        <v>431</v>
      </c>
      <c r="I6284" s="51" t="s">
        <v>432</v>
      </c>
      <c r="J6284" s="51" t="s">
        <v>1559</v>
      </c>
      <c r="K6284" s="51">
        <v>3.6339999999999999</v>
      </c>
      <c r="L6284" s="51">
        <v>3.593</v>
      </c>
      <c r="M6284" s="51">
        <v>3.5350000000000001</v>
      </c>
      <c r="N6284" s="51">
        <v>3.4740000000000002</v>
      </c>
      <c r="O6284" s="51">
        <v>3.411</v>
      </c>
      <c r="P6284" s="51">
        <v>3.3</v>
      </c>
      <c r="Q6284" s="51">
        <v>3.2</v>
      </c>
      <c r="R6284" s="51">
        <v>3.2</v>
      </c>
      <c r="S6284" s="51">
        <v>3.1619999999999999</v>
      </c>
      <c r="T6284" s="51">
        <v>3.1240000000000001</v>
      </c>
      <c r="U6284" s="51">
        <v>2019</v>
      </c>
    </row>
    <row r="6285" spans="1:21" ht="15.5">
      <c r="A6285" s="51">
        <v>359</v>
      </c>
      <c r="B6285" s="51" t="s">
        <v>1555</v>
      </c>
      <c r="C6285" s="51" t="s">
        <v>437</v>
      </c>
      <c r="D6285" s="51" t="str">
        <f t="shared" si="98"/>
        <v>GGRPuerto Rico</v>
      </c>
      <c r="E6285" s="51" t="s">
        <v>251</v>
      </c>
      <c r="F6285" s="51" t="s">
        <v>438</v>
      </c>
      <c r="G6285" s="51" t="s">
        <v>439</v>
      </c>
      <c r="H6285" s="51" t="s">
        <v>342</v>
      </c>
      <c r="I6285" s="51" t="s">
        <v>343</v>
      </c>
      <c r="J6285" s="51" t="s">
        <v>1560</v>
      </c>
      <c r="K6285" s="51" t="s">
        <v>95</v>
      </c>
      <c r="L6285" s="51" t="s">
        <v>95</v>
      </c>
      <c r="M6285" s="51">
        <v>19.917000000000002</v>
      </c>
      <c r="N6285" s="51">
        <v>20.052</v>
      </c>
      <c r="O6285" s="51">
        <v>19.963000000000001</v>
      </c>
      <c r="P6285" s="51">
        <v>21.571000000000002</v>
      </c>
      <c r="Q6285" s="51">
        <v>20.516999999999999</v>
      </c>
      <c r="R6285" s="51">
        <v>19.233000000000001</v>
      </c>
      <c r="S6285" s="51">
        <v>19.440000000000001</v>
      </c>
      <c r="T6285" s="51">
        <v>22.023</v>
      </c>
      <c r="U6285" s="51">
        <v>2016</v>
      </c>
    </row>
    <row r="6286" spans="1:21" ht="15.5">
      <c r="A6286" s="51">
        <v>359</v>
      </c>
      <c r="B6286" s="51" t="s">
        <v>1555</v>
      </c>
      <c r="C6286" s="51" t="s">
        <v>441</v>
      </c>
      <c r="D6286" s="51" t="str">
        <f t="shared" si="98"/>
        <v>GGR_NGDPPuerto Rico</v>
      </c>
      <c r="E6286" s="51" t="s">
        <v>251</v>
      </c>
      <c r="F6286" s="51" t="s">
        <v>438</v>
      </c>
      <c r="G6286" s="51" t="s">
        <v>439</v>
      </c>
      <c r="H6286" s="51" t="s">
        <v>392</v>
      </c>
      <c r="I6286" s="51"/>
      <c r="J6286" s="51" t="s">
        <v>442</v>
      </c>
      <c r="K6286" s="51" t="s">
        <v>95</v>
      </c>
      <c r="L6286" s="51" t="s">
        <v>95</v>
      </c>
      <c r="M6286" s="51">
        <v>19.442</v>
      </c>
      <c r="N6286" s="51">
        <v>19.396999999999998</v>
      </c>
      <c r="O6286" s="51">
        <v>19.132999999999999</v>
      </c>
      <c r="P6286" s="51">
        <v>20.852</v>
      </c>
      <c r="Q6286" s="51">
        <v>20.315999999999999</v>
      </c>
      <c r="R6286" s="51">
        <v>18.318999999999999</v>
      </c>
      <c r="S6286" s="51">
        <v>20.282</v>
      </c>
      <c r="T6286" s="51">
        <v>21.873999999999999</v>
      </c>
      <c r="U6286" s="51">
        <v>2016</v>
      </c>
    </row>
    <row r="6287" spans="1:21" ht="15.5">
      <c r="A6287" s="51">
        <v>359</v>
      </c>
      <c r="B6287" s="51" t="s">
        <v>1555</v>
      </c>
      <c r="C6287" s="51" t="s">
        <v>443</v>
      </c>
      <c r="D6287" s="51" t="str">
        <f t="shared" si="98"/>
        <v>GGXPuerto Rico</v>
      </c>
      <c r="E6287" s="51" t="s">
        <v>251</v>
      </c>
      <c r="F6287" s="51" t="s">
        <v>444</v>
      </c>
      <c r="G6287" s="51" t="s">
        <v>445</v>
      </c>
      <c r="H6287" s="51" t="s">
        <v>342</v>
      </c>
      <c r="I6287" s="51" t="s">
        <v>343</v>
      </c>
      <c r="J6287" s="51" t="s">
        <v>1560</v>
      </c>
      <c r="K6287" s="51" t="s">
        <v>95</v>
      </c>
      <c r="L6287" s="51" t="s">
        <v>95</v>
      </c>
      <c r="M6287" s="51">
        <v>23.065000000000001</v>
      </c>
      <c r="N6287" s="51">
        <v>22.24</v>
      </c>
      <c r="O6287" s="51">
        <v>21.885000000000002</v>
      </c>
      <c r="P6287" s="51">
        <v>22.72</v>
      </c>
      <c r="Q6287" s="51">
        <v>24.533999999999999</v>
      </c>
      <c r="R6287" s="51">
        <v>25.152999999999999</v>
      </c>
      <c r="S6287" s="51">
        <v>24.460999999999999</v>
      </c>
      <c r="T6287" s="51">
        <v>22.251999999999999</v>
      </c>
      <c r="U6287" s="51">
        <v>2016</v>
      </c>
    </row>
    <row r="6288" spans="1:21" ht="15.5">
      <c r="A6288" s="51">
        <v>359</v>
      </c>
      <c r="B6288" s="51" t="s">
        <v>1555</v>
      </c>
      <c r="C6288" s="51" t="s">
        <v>446</v>
      </c>
      <c r="D6288" s="51" t="str">
        <f t="shared" si="98"/>
        <v>GGX_NGDPPuerto Rico</v>
      </c>
      <c r="E6288" s="51" t="s">
        <v>251</v>
      </c>
      <c r="F6288" s="51" t="s">
        <v>444</v>
      </c>
      <c r="G6288" s="51" t="s">
        <v>445</v>
      </c>
      <c r="H6288" s="51" t="s">
        <v>392</v>
      </c>
      <c r="I6288" s="51"/>
      <c r="J6288" s="51" t="s">
        <v>447</v>
      </c>
      <c r="K6288" s="51" t="s">
        <v>95</v>
      </c>
      <c r="L6288" s="51" t="s">
        <v>95</v>
      </c>
      <c r="M6288" s="51">
        <v>22.513999999999999</v>
      </c>
      <c r="N6288" s="51">
        <v>21.513000000000002</v>
      </c>
      <c r="O6288" s="51">
        <v>20.975999999999999</v>
      </c>
      <c r="P6288" s="51">
        <v>21.963000000000001</v>
      </c>
      <c r="Q6288" s="51">
        <v>24.294</v>
      </c>
      <c r="R6288" s="51">
        <v>23.957999999999998</v>
      </c>
      <c r="S6288" s="51">
        <v>25.52</v>
      </c>
      <c r="T6288" s="51">
        <v>22.100999999999999</v>
      </c>
      <c r="U6288" s="51">
        <v>2016</v>
      </c>
    </row>
    <row r="6289" spans="1:21" ht="15.5">
      <c r="A6289" s="51">
        <v>359</v>
      </c>
      <c r="B6289" s="51" t="s">
        <v>1555</v>
      </c>
      <c r="C6289" s="51" t="s">
        <v>448</v>
      </c>
      <c r="D6289" s="51" t="str">
        <f t="shared" si="98"/>
        <v>GGXCNLPuerto Rico</v>
      </c>
      <c r="E6289" s="51" t="s">
        <v>251</v>
      </c>
      <c r="F6289" s="51" t="s">
        <v>449</v>
      </c>
      <c r="G6289" s="51" t="s">
        <v>450</v>
      </c>
      <c r="H6289" s="51" t="s">
        <v>342</v>
      </c>
      <c r="I6289" s="51" t="s">
        <v>343</v>
      </c>
      <c r="J6289" s="51" t="s">
        <v>1560</v>
      </c>
      <c r="K6289" s="51" t="s">
        <v>95</v>
      </c>
      <c r="L6289" s="51" t="s">
        <v>95</v>
      </c>
      <c r="M6289" s="51">
        <v>-3.1480000000000001</v>
      </c>
      <c r="N6289" s="51">
        <v>-2.1880000000000002</v>
      </c>
      <c r="O6289" s="51">
        <v>-1.9219999999999999</v>
      </c>
      <c r="P6289" s="51">
        <v>-1.149</v>
      </c>
      <c r="Q6289" s="51">
        <v>-4.0170000000000003</v>
      </c>
      <c r="R6289" s="51">
        <v>-5.92</v>
      </c>
      <c r="S6289" s="51">
        <v>-5.0209999999999999</v>
      </c>
      <c r="T6289" s="51">
        <v>-0.22900000000000001</v>
      </c>
      <c r="U6289" s="51">
        <v>2016</v>
      </c>
    </row>
    <row r="6290" spans="1:21" ht="15.5">
      <c r="A6290" s="51">
        <v>359</v>
      </c>
      <c r="B6290" s="51" t="s">
        <v>1555</v>
      </c>
      <c r="C6290" s="51" t="s">
        <v>451</v>
      </c>
      <c r="D6290" s="51" t="str">
        <f t="shared" si="98"/>
        <v>GGXCNL_NGDPPuerto Rico</v>
      </c>
      <c r="E6290" s="51" t="s">
        <v>251</v>
      </c>
      <c r="F6290" s="51" t="s">
        <v>449</v>
      </c>
      <c r="G6290" s="51" t="s">
        <v>450</v>
      </c>
      <c r="H6290" s="51" t="s">
        <v>392</v>
      </c>
      <c r="I6290" s="51"/>
      <c r="J6290" s="51" t="s">
        <v>452</v>
      </c>
      <c r="K6290" s="51" t="s">
        <v>95</v>
      </c>
      <c r="L6290" s="51" t="s">
        <v>95</v>
      </c>
      <c r="M6290" s="51">
        <v>-3.073</v>
      </c>
      <c r="N6290" s="51">
        <v>-2.1160000000000001</v>
      </c>
      <c r="O6290" s="51">
        <v>-1.8420000000000001</v>
      </c>
      <c r="P6290" s="51">
        <v>-1.111</v>
      </c>
      <c r="Q6290" s="51">
        <v>-3.9780000000000002</v>
      </c>
      <c r="R6290" s="51">
        <v>-5.6390000000000002</v>
      </c>
      <c r="S6290" s="51">
        <v>-5.2380000000000004</v>
      </c>
      <c r="T6290" s="51">
        <v>-0.22700000000000001</v>
      </c>
      <c r="U6290" s="51">
        <v>2016</v>
      </c>
    </row>
    <row r="6291" spans="1:21" ht="15.5">
      <c r="A6291" s="51">
        <v>359</v>
      </c>
      <c r="B6291" s="51" t="s">
        <v>1555</v>
      </c>
      <c r="C6291" s="51" t="s">
        <v>453</v>
      </c>
      <c r="D6291" s="51" t="str">
        <f t="shared" si="98"/>
        <v>GGSBPuerto Rico</v>
      </c>
      <c r="E6291" s="51" t="s">
        <v>251</v>
      </c>
      <c r="F6291" s="51" t="s">
        <v>454</v>
      </c>
      <c r="G6291" s="51" t="s">
        <v>455</v>
      </c>
      <c r="H6291" s="51" t="s">
        <v>342</v>
      </c>
      <c r="I6291" s="51" t="s">
        <v>343</v>
      </c>
      <c r="J6291" s="51"/>
      <c r="K6291" s="51"/>
      <c r="L6291" s="51"/>
      <c r="M6291" s="51"/>
      <c r="N6291" s="51"/>
      <c r="O6291" s="51"/>
      <c r="P6291" s="51"/>
      <c r="Q6291" s="51"/>
      <c r="R6291" s="51"/>
      <c r="S6291" s="51"/>
      <c r="T6291" s="51"/>
      <c r="U6291" s="51"/>
    </row>
    <row r="6292" spans="1:21" ht="15.5">
      <c r="A6292" s="51">
        <v>359</v>
      </c>
      <c r="B6292" s="51" t="s">
        <v>1555</v>
      </c>
      <c r="C6292" s="51" t="s">
        <v>456</v>
      </c>
      <c r="D6292" s="51" t="str">
        <f t="shared" si="98"/>
        <v>GGSB_NPGDPPuerto Rico</v>
      </c>
      <c r="E6292" s="51" t="s">
        <v>251</v>
      </c>
      <c r="F6292" s="51" t="s">
        <v>454</v>
      </c>
      <c r="G6292" s="51" t="s">
        <v>455</v>
      </c>
      <c r="H6292" s="51" t="s">
        <v>380</v>
      </c>
      <c r="I6292" s="51"/>
      <c r="J6292" s="51"/>
      <c r="K6292" s="51"/>
      <c r="L6292" s="51"/>
      <c r="M6292" s="51"/>
      <c r="N6292" s="51"/>
      <c r="O6292" s="51"/>
      <c r="P6292" s="51"/>
      <c r="Q6292" s="51"/>
      <c r="R6292" s="51"/>
      <c r="S6292" s="51"/>
      <c r="T6292" s="51"/>
      <c r="U6292" s="51"/>
    </row>
    <row r="6293" spans="1:21" ht="15.5">
      <c r="A6293" s="51">
        <v>359</v>
      </c>
      <c r="B6293" s="51" t="s">
        <v>1555</v>
      </c>
      <c r="C6293" s="51" t="s">
        <v>457</v>
      </c>
      <c r="D6293" s="51" t="str">
        <f t="shared" si="98"/>
        <v>GGXONLBPuerto Rico</v>
      </c>
      <c r="E6293" s="51" t="s">
        <v>251</v>
      </c>
      <c r="F6293" s="51" t="s">
        <v>458</v>
      </c>
      <c r="G6293" s="51" t="s">
        <v>459</v>
      </c>
      <c r="H6293" s="51" t="s">
        <v>342</v>
      </c>
      <c r="I6293" s="51" t="s">
        <v>343</v>
      </c>
      <c r="J6293" s="51" t="s">
        <v>1560</v>
      </c>
      <c r="K6293" s="51" t="s">
        <v>95</v>
      </c>
      <c r="L6293" s="51" t="s">
        <v>95</v>
      </c>
      <c r="M6293" s="51">
        <v>-0.97599999999999998</v>
      </c>
      <c r="N6293" s="51">
        <v>-0.248</v>
      </c>
      <c r="O6293" s="51">
        <v>0.39500000000000002</v>
      </c>
      <c r="P6293" s="51">
        <v>1.222</v>
      </c>
      <c r="Q6293" s="51">
        <v>-1.7210000000000001</v>
      </c>
      <c r="R6293" s="51">
        <v>-3.6709999999999998</v>
      </c>
      <c r="S6293" s="51">
        <v>-2.8490000000000002</v>
      </c>
      <c r="T6293" s="51">
        <v>1.88</v>
      </c>
      <c r="U6293" s="51">
        <v>2016</v>
      </c>
    </row>
    <row r="6294" spans="1:21" ht="15.5">
      <c r="A6294" s="51">
        <v>359</v>
      </c>
      <c r="B6294" s="51" t="s">
        <v>1555</v>
      </c>
      <c r="C6294" s="51" t="s">
        <v>460</v>
      </c>
      <c r="D6294" s="51" t="str">
        <f t="shared" si="98"/>
        <v>GGXONLB_NGDPPuerto Rico</v>
      </c>
      <c r="E6294" s="51" t="s">
        <v>251</v>
      </c>
      <c r="F6294" s="51" t="s">
        <v>458</v>
      </c>
      <c r="G6294" s="51" t="s">
        <v>459</v>
      </c>
      <c r="H6294" s="51" t="s">
        <v>392</v>
      </c>
      <c r="I6294" s="51"/>
      <c r="J6294" s="51" t="s">
        <v>461</v>
      </c>
      <c r="K6294" s="51" t="s">
        <v>95</v>
      </c>
      <c r="L6294" s="51" t="s">
        <v>95</v>
      </c>
      <c r="M6294" s="51">
        <v>-0.95299999999999996</v>
      </c>
      <c r="N6294" s="51">
        <v>-0.24</v>
      </c>
      <c r="O6294" s="51">
        <v>0.378</v>
      </c>
      <c r="P6294" s="51">
        <v>1.181</v>
      </c>
      <c r="Q6294" s="51">
        <v>-1.704</v>
      </c>
      <c r="R6294" s="51">
        <v>-3.496</v>
      </c>
      <c r="S6294" s="51">
        <v>-2.972</v>
      </c>
      <c r="T6294" s="51">
        <v>1.867</v>
      </c>
      <c r="U6294" s="51">
        <v>2016</v>
      </c>
    </row>
    <row r="6295" spans="1:21" ht="15.5">
      <c r="A6295" s="51">
        <v>359</v>
      </c>
      <c r="B6295" s="51" t="s">
        <v>1555</v>
      </c>
      <c r="C6295" s="51" t="s">
        <v>462</v>
      </c>
      <c r="D6295" s="51" t="str">
        <f t="shared" si="98"/>
        <v>GGXWDNPuerto Rico</v>
      </c>
      <c r="E6295" s="51" t="s">
        <v>251</v>
      </c>
      <c r="F6295" s="51" t="s">
        <v>463</v>
      </c>
      <c r="G6295" s="51" t="s">
        <v>464</v>
      </c>
      <c r="H6295" s="51" t="s">
        <v>342</v>
      </c>
      <c r="I6295" s="51" t="s">
        <v>343</v>
      </c>
      <c r="J6295" s="51"/>
      <c r="K6295" s="51"/>
      <c r="L6295" s="51"/>
      <c r="M6295" s="51"/>
      <c r="N6295" s="51"/>
      <c r="O6295" s="51"/>
      <c r="P6295" s="51"/>
      <c r="Q6295" s="51"/>
      <c r="R6295" s="51"/>
      <c r="S6295" s="51"/>
      <c r="T6295" s="51"/>
      <c r="U6295" s="51"/>
    </row>
    <row r="6296" spans="1:21" ht="15.5">
      <c r="A6296" s="51">
        <v>359</v>
      </c>
      <c r="B6296" s="51" t="s">
        <v>1555</v>
      </c>
      <c r="C6296" s="51" t="s">
        <v>465</v>
      </c>
      <c r="D6296" s="51" t="str">
        <f t="shared" si="98"/>
        <v>GGXWDN_NGDPPuerto Rico</v>
      </c>
      <c r="E6296" s="51" t="s">
        <v>251</v>
      </c>
      <c r="F6296" s="51" t="s">
        <v>463</v>
      </c>
      <c r="G6296" s="51" t="s">
        <v>464</v>
      </c>
      <c r="H6296" s="51" t="s">
        <v>392</v>
      </c>
      <c r="I6296" s="51"/>
      <c r="J6296" s="51"/>
      <c r="K6296" s="51"/>
      <c r="L6296" s="51"/>
      <c r="M6296" s="51"/>
      <c r="N6296" s="51"/>
      <c r="O6296" s="51"/>
      <c r="P6296" s="51"/>
      <c r="Q6296" s="51"/>
      <c r="R6296" s="51"/>
      <c r="S6296" s="51"/>
      <c r="T6296" s="51"/>
      <c r="U6296" s="51"/>
    </row>
    <row r="6297" spans="1:21" ht="15.5">
      <c r="A6297" s="51">
        <v>359</v>
      </c>
      <c r="B6297" s="51" t="s">
        <v>1555</v>
      </c>
      <c r="C6297" s="51" t="s">
        <v>466</v>
      </c>
      <c r="D6297" s="51" t="str">
        <f t="shared" si="98"/>
        <v>GGXWDGPuerto Rico</v>
      </c>
      <c r="E6297" s="51" t="s">
        <v>251</v>
      </c>
      <c r="F6297" s="51" t="s">
        <v>467</v>
      </c>
      <c r="G6297" s="51" t="s">
        <v>468</v>
      </c>
      <c r="H6297" s="51" t="s">
        <v>342</v>
      </c>
      <c r="I6297" s="51" t="s">
        <v>343</v>
      </c>
      <c r="J6297" s="51" t="s">
        <v>1560</v>
      </c>
      <c r="K6297" s="51">
        <v>54.573</v>
      </c>
      <c r="L6297" s="51">
        <v>53.59</v>
      </c>
      <c r="M6297" s="51">
        <v>55.88</v>
      </c>
      <c r="N6297" s="51">
        <v>54.515999999999998</v>
      </c>
      <c r="O6297" s="51">
        <v>52.04</v>
      </c>
      <c r="P6297" s="51">
        <v>52.970999999999997</v>
      </c>
      <c r="Q6297" s="51">
        <v>56.223999999999997</v>
      </c>
      <c r="R6297" s="51">
        <v>61.018000000000001</v>
      </c>
      <c r="S6297" s="51">
        <v>65.084999999999994</v>
      </c>
      <c r="T6297" s="51">
        <v>65.27</v>
      </c>
      <c r="U6297" s="51">
        <v>2016</v>
      </c>
    </row>
    <row r="6298" spans="1:21" ht="15.5">
      <c r="A6298" s="51">
        <v>359</v>
      </c>
      <c r="B6298" s="51" t="s">
        <v>1555</v>
      </c>
      <c r="C6298" s="51" t="s">
        <v>469</v>
      </c>
      <c r="D6298" s="51" t="str">
        <f t="shared" si="98"/>
        <v>GGXWDG_NGDPPuerto Rico</v>
      </c>
      <c r="E6298" s="51" t="s">
        <v>251</v>
      </c>
      <c r="F6298" s="51" t="s">
        <v>467</v>
      </c>
      <c r="G6298" s="51" t="s">
        <v>468</v>
      </c>
      <c r="H6298" s="51" t="s">
        <v>392</v>
      </c>
      <c r="I6298" s="51"/>
      <c r="J6298" s="51" t="s">
        <v>470</v>
      </c>
      <c r="K6298" s="51">
        <v>53.731999999999999</v>
      </c>
      <c r="L6298" s="51">
        <v>52.308</v>
      </c>
      <c r="M6298" s="51">
        <v>54.545999999999999</v>
      </c>
      <c r="N6298" s="51">
        <v>52.735999999999997</v>
      </c>
      <c r="O6298" s="51">
        <v>49.877000000000002</v>
      </c>
      <c r="P6298" s="51">
        <v>51.206000000000003</v>
      </c>
      <c r="Q6298" s="51">
        <v>55.673000000000002</v>
      </c>
      <c r="R6298" s="51">
        <v>58.119</v>
      </c>
      <c r="S6298" s="51">
        <v>67.900999999999996</v>
      </c>
      <c r="T6298" s="51">
        <v>64.825999999999993</v>
      </c>
      <c r="U6298" s="51">
        <v>2016</v>
      </c>
    </row>
    <row r="6299" spans="1:21" ht="15.5">
      <c r="A6299" s="51">
        <v>359</v>
      </c>
      <c r="B6299" s="51" t="s">
        <v>1555</v>
      </c>
      <c r="C6299" s="51" t="s">
        <v>471</v>
      </c>
      <c r="D6299" s="51" t="str">
        <f t="shared" si="98"/>
        <v>NGDP_FYPuerto Rico</v>
      </c>
      <c r="E6299" s="51" t="s">
        <v>251</v>
      </c>
      <c r="F6299" s="51" t="s">
        <v>472</v>
      </c>
      <c r="G6299" s="51" t="s">
        <v>473</v>
      </c>
      <c r="H6299" s="51" t="s">
        <v>342</v>
      </c>
      <c r="I6299" s="51" t="s">
        <v>343</v>
      </c>
      <c r="J6299" s="51" t="s">
        <v>1560</v>
      </c>
      <c r="K6299" s="51">
        <v>101.565</v>
      </c>
      <c r="L6299" s="51">
        <v>102.45</v>
      </c>
      <c r="M6299" s="51">
        <v>102.446</v>
      </c>
      <c r="N6299" s="51">
        <v>103.376</v>
      </c>
      <c r="O6299" s="51">
        <v>104.337</v>
      </c>
      <c r="P6299" s="51">
        <v>103.446</v>
      </c>
      <c r="Q6299" s="51">
        <v>100.989</v>
      </c>
      <c r="R6299" s="51">
        <v>104.989</v>
      </c>
      <c r="S6299" s="51">
        <v>95.850999999999999</v>
      </c>
      <c r="T6299" s="51">
        <v>100.684</v>
      </c>
      <c r="U6299" s="51">
        <v>2016</v>
      </c>
    </row>
    <row r="6300" spans="1:21" ht="15.5">
      <c r="A6300" s="51">
        <v>359</v>
      </c>
      <c r="B6300" s="51" t="s">
        <v>1555</v>
      </c>
      <c r="C6300" s="51" t="s">
        <v>474</v>
      </c>
      <c r="D6300" s="51" t="str">
        <f t="shared" si="98"/>
        <v>BCAPuerto Rico</v>
      </c>
      <c r="E6300" s="51" t="s">
        <v>251</v>
      </c>
      <c r="F6300" s="51" t="s">
        <v>475</v>
      </c>
      <c r="G6300" s="51" t="s">
        <v>476</v>
      </c>
      <c r="H6300" s="51" t="s">
        <v>352</v>
      </c>
      <c r="I6300" s="51" t="s">
        <v>343</v>
      </c>
      <c r="J6300" s="51"/>
      <c r="K6300" s="51"/>
      <c r="L6300" s="51"/>
      <c r="M6300" s="51"/>
      <c r="N6300" s="51"/>
      <c r="O6300" s="51"/>
      <c r="P6300" s="51"/>
      <c r="Q6300" s="51"/>
      <c r="R6300" s="51"/>
      <c r="S6300" s="51"/>
      <c r="T6300" s="51"/>
      <c r="U6300" s="51"/>
    </row>
    <row r="6301" spans="1:21" ht="15.5">
      <c r="A6301" s="51">
        <v>359</v>
      </c>
      <c r="B6301" s="51" t="s">
        <v>1555</v>
      </c>
      <c r="C6301" s="51" t="s">
        <v>478</v>
      </c>
      <c r="D6301" s="51" t="str">
        <f t="shared" si="98"/>
        <v>BCA_NGDPDPuerto Rico</v>
      </c>
      <c r="E6301" s="51" t="s">
        <v>251</v>
      </c>
      <c r="F6301" s="51" t="s">
        <v>475</v>
      </c>
      <c r="G6301" s="51" t="s">
        <v>476</v>
      </c>
      <c r="H6301" s="51" t="s">
        <v>392</v>
      </c>
      <c r="I6301" s="51"/>
      <c r="J6301" s="51"/>
      <c r="K6301" s="51"/>
      <c r="L6301" s="51"/>
      <c r="M6301" s="51"/>
      <c r="N6301" s="51"/>
      <c r="O6301" s="51"/>
      <c r="P6301" s="51"/>
      <c r="Q6301" s="51"/>
      <c r="R6301" s="51"/>
      <c r="S6301" s="51"/>
      <c r="T6301" s="51"/>
      <c r="U6301" s="51"/>
    </row>
    <row r="6302" spans="1:21" ht="15.5">
      <c r="A6302" s="51">
        <v>453</v>
      </c>
      <c r="B6302" s="51" t="s">
        <v>1561</v>
      </c>
      <c r="C6302" s="51" t="s">
        <v>338</v>
      </c>
      <c r="D6302" s="51" t="str">
        <f t="shared" si="98"/>
        <v>NGDP_RQatar</v>
      </c>
      <c r="E6302" s="51" t="s">
        <v>1562</v>
      </c>
      <c r="F6302" s="51" t="s">
        <v>340</v>
      </c>
      <c r="G6302" s="51" t="s">
        <v>341</v>
      </c>
      <c r="H6302" s="51" t="s">
        <v>342</v>
      </c>
      <c r="I6302" s="51" t="s">
        <v>343</v>
      </c>
      <c r="J6302" s="51" t="s">
        <v>1563</v>
      </c>
      <c r="K6302" s="51">
        <v>557.495</v>
      </c>
      <c r="L6302" s="51">
        <v>588.47</v>
      </c>
      <c r="M6302" s="51">
        <v>619.86099999999999</v>
      </c>
      <c r="N6302" s="51">
        <v>649.32500000000005</v>
      </c>
      <c r="O6302" s="51">
        <v>669.221</v>
      </c>
      <c r="P6302" s="51">
        <v>659.19899999999996</v>
      </c>
      <c r="Q6302" s="51">
        <v>667.33900000000006</v>
      </c>
      <c r="R6302" s="51">
        <v>672.51</v>
      </c>
      <c r="S6302" s="51">
        <v>654.91399999999999</v>
      </c>
      <c r="T6302" s="51">
        <v>670.35199999999998</v>
      </c>
      <c r="U6302" s="51">
        <v>2019</v>
      </c>
    </row>
    <row r="6303" spans="1:21" ht="15.5">
      <c r="A6303" s="51">
        <v>453</v>
      </c>
      <c r="B6303" s="51" t="s">
        <v>1561</v>
      </c>
      <c r="C6303" s="51" t="s">
        <v>345</v>
      </c>
      <c r="D6303" s="51" t="str">
        <f t="shared" si="98"/>
        <v>NGDP_RPCHQatar</v>
      </c>
      <c r="E6303" s="51" t="s">
        <v>1562</v>
      </c>
      <c r="F6303" s="51" t="s">
        <v>340</v>
      </c>
      <c r="G6303" s="51" t="s">
        <v>346</v>
      </c>
      <c r="H6303" s="51" t="s">
        <v>347</v>
      </c>
      <c r="I6303" s="51"/>
      <c r="J6303" s="51" t="s">
        <v>348</v>
      </c>
      <c r="K6303" s="51">
        <v>4.7300000000000004</v>
      </c>
      <c r="L6303" s="51">
        <v>5.556</v>
      </c>
      <c r="M6303" s="51">
        <v>5.3339999999999996</v>
      </c>
      <c r="N6303" s="51">
        <v>4.7530000000000001</v>
      </c>
      <c r="O6303" s="51">
        <v>3.0640000000000001</v>
      </c>
      <c r="P6303" s="51">
        <v>-1.498</v>
      </c>
      <c r="Q6303" s="51">
        <v>1.2350000000000001</v>
      </c>
      <c r="R6303" s="51">
        <v>0.77500000000000002</v>
      </c>
      <c r="S6303" s="51">
        <v>-2.6160000000000001</v>
      </c>
      <c r="T6303" s="51">
        <v>2.3570000000000002</v>
      </c>
      <c r="U6303" s="51">
        <v>2019</v>
      </c>
    </row>
    <row r="6304" spans="1:21" ht="15.5">
      <c r="A6304" s="51">
        <v>453</v>
      </c>
      <c r="B6304" s="51" t="s">
        <v>1561</v>
      </c>
      <c r="C6304" s="51" t="s">
        <v>349</v>
      </c>
      <c r="D6304" s="51" t="str">
        <f t="shared" si="98"/>
        <v>NGDPQatar</v>
      </c>
      <c r="E6304" s="51" t="s">
        <v>1562</v>
      </c>
      <c r="F6304" s="51" t="s">
        <v>155</v>
      </c>
      <c r="G6304" s="51" t="s">
        <v>350</v>
      </c>
      <c r="H6304" s="51" t="s">
        <v>342</v>
      </c>
      <c r="I6304" s="51" t="s">
        <v>343</v>
      </c>
      <c r="J6304" s="51" t="s">
        <v>1563</v>
      </c>
      <c r="K6304" s="51">
        <v>680.07399999999996</v>
      </c>
      <c r="L6304" s="51">
        <v>723.36900000000003</v>
      </c>
      <c r="M6304" s="51">
        <v>750.65800000000002</v>
      </c>
      <c r="N6304" s="51">
        <v>588.73299999999995</v>
      </c>
      <c r="O6304" s="51">
        <v>552.30499999999995</v>
      </c>
      <c r="P6304" s="51">
        <v>586.40099999999995</v>
      </c>
      <c r="Q6304" s="51">
        <v>667.33900000000006</v>
      </c>
      <c r="R6304" s="51">
        <v>640.04899999999998</v>
      </c>
      <c r="S6304" s="51">
        <v>531.76800000000003</v>
      </c>
      <c r="T6304" s="51">
        <v>604.35199999999998</v>
      </c>
      <c r="U6304" s="51">
        <v>2019</v>
      </c>
    </row>
    <row r="6305" spans="1:21" ht="15.5">
      <c r="A6305" s="51">
        <v>453</v>
      </c>
      <c r="B6305" s="51" t="s">
        <v>1561</v>
      </c>
      <c r="C6305" s="51" t="s">
        <v>157</v>
      </c>
      <c r="D6305" s="51" t="str">
        <f t="shared" si="98"/>
        <v>NGDPDQatar</v>
      </c>
      <c r="E6305" s="51" t="s">
        <v>1562</v>
      </c>
      <c r="F6305" s="51" t="s">
        <v>155</v>
      </c>
      <c r="G6305" s="51" t="s">
        <v>351</v>
      </c>
      <c r="H6305" s="51" t="s">
        <v>352</v>
      </c>
      <c r="I6305" s="51" t="s">
        <v>343</v>
      </c>
      <c r="J6305" s="51" t="s">
        <v>353</v>
      </c>
      <c r="K6305" s="51">
        <v>186.834</v>
      </c>
      <c r="L6305" s="51">
        <v>198.72800000000001</v>
      </c>
      <c r="M6305" s="51">
        <v>206.22499999999999</v>
      </c>
      <c r="N6305" s="51">
        <v>161.74</v>
      </c>
      <c r="O6305" s="51">
        <v>151.732</v>
      </c>
      <c r="P6305" s="51">
        <v>161.09899999999999</v>
      </c>
      <c r="Q6305" s="51">
        <v>183.33500000000001</v>
      </c>
      <c r="R6305" s="51">
        <v>175.83799999999999</v>
      </c>
      <c r="S6305" s="51">
        <v>146.09</v>
      </c>
      <c r="T6305" s="51">
        <v>166.03100000000001</v>
      </c>
      <c r="U6305" s="51">
        <v>2019</v>
      </c>
    </row>
    <row r="6306" spans="1:21" ht="15.5">
      <c r="A6306" s="51">
        <v>453</v>
      </c>
      <c r="B6306" s="51" t="s">
        <v>1561</v>
      </c>
      <c r="C6306" s="51" t="s">
        <v>354</v>
      </c>
      <c r="D6306" s="51" t="str">
        <f t="shared" si="98"/>
        <v>PPPGDPQatar</v>
      </c>
      <c r="E6306" s="51" t="s">
        <v>1562</v>
      </c>
      <c r="F6306" s="51" t="s">
        <v>155</v>
      </c>
      <c r="G6306" s="51" t="s">
        <v>355</v>
      </c>
      <c r="H6306" s="51" t="s">
        <v>356</v>
      </c>
      <c r="I6306" s="51" t="s">
        <v>343</v>
      </c>
      <c r="J6306" s="51" t="s">
        <v>353</v>
      </c>
      <c r="K6306" s="51">
        <v>311.041</v>
      </c>
      <c r="L6306" s="51">
        <v>322.98500000000001</v>
      </c>
      <c r="M6306" s="51">
        <v>317.40600000000001</v>
      </c>
      <c r="N6306" s="51">
        <v>238.529</v>
      </c>
      <c r="O6306" s="51">
        <v>220.58500000000001</v>
      </c>
      <c r="P6306" s="51">
        <v>249.96299999999999</v>
      </c>
      <c r="Q6306" s="51">
        <v>259.125</v>
      </c>
      <c r="R6306" s="51">
        <v>265.79500000000002</v>
      </c>
      <c r="S6306" s="51">
        <v>261.97899999999998</v>
      </c>
      <c r="T6306" s="51">
        <v>273.04000000000002</v>
      </c>
      <c r="U6306" s="51">
        <v>2019</v>
      </c>
    </row>
    <row r="6307" spans="1:21" ht="15.5">
      <c r="A6307" s="51">
        <v>453</v>
      </c>
      <c r="B6307" s="51" t="s">
        <v>1561</v>
      </c>
      <c r="C6307" s="51" t="s">
        <v>357</v>
      </c>
      <c r="D6307" s="51" t="str">
        <f t="shared" si="98"/>
        <v>NGDP_DQatar</v>
      </c>
      <c r="E6307" s="51" t="s">
        <v>1562</v>
      </c>
      <c r="F6307" s="51" t="s">
        <v>358</v>
      </c>
      <c r="G6307" s="51" t="s">
        <v>359</v>
      </c>
      <c r="H6307" s="51" t="s">
        <v>360</v>
      </c>
      <c r="I6307" s="51"/>
      <c r="J6307" s="51" t="s">
        <v>361</v>
      </c>
      <c r="K6307" s="51">
        <v>121.98699999999999</v>
      </c>
      <c r="L6307" s="51">
        <v>122.92400000000001</v>
      </c>
      <c r="M6307" s="51">
        <v>121.101</v>
      </c>
      <c r="N6307" s="51">
        <v>90.668999999999997</v>
      </c>
      <c r="O6307" s="51">
        <v>82.53</v>
      </c>
      <c r="P6307" s="51">
        <v>88.956999999999994</v>
      </c>
      <c r="Q6307" s="51">
        <v>100</v>
      </c>
      <c r="R6307" s="51">
        <v>95.173000000000002</v>
      </c>
      <c r="S6307" s="51">
        <v>81.197000000000003</v>
      </c>
      <c r="T6307" s="51">
        <v>90.153999999999996</v>
      </c>
      <c r="U6307" s="51">
        <v>2019</v>
      </c>
    </row>
    <row r="6308" spans="1:21" ht="15.5">
      <c r="A6308" s="51">
        <v>453</v>
      </c>
      <c r="B6308" s="51" t="s">
        <v>1561</v>
      </c>
      <c r="C6308" s="51" t="s">
        <v>362</v>
      </c>
      <c r="D6308" s="51" t="str">
        <f t="shared" si="98"/>
        <v>NGDPRPCQatar</v>
      </c>
      <c r="E6308" s="51" t="s">
        <v>1562</v>
      </c>
      <c r="F6308" s="51" t="s">
        <v>363</v>
      </c>
      <c r="G6308" s="51" t="s">
        <v>364</v>
      </c>
      <c r="H6308" s="51" t="s">
        <v>342</v>
      </c>
      <c r="I6308" s="51" t="s">
        <v>333</v>
      </c>
      <c r="J6308" s="51" t="s">
        <v>365</v>
      </c>
      <c r="K6308" s="51">
        <v>304159.61</v>
      </c>
      <c r="L6308" s="51">
        <v>293691.52000000002</v>
      </c>
      <c r="M6308" s="51">
        <v>279697.77</v>
      </c>
      <c r="N6308" s="51">
        <v>266357.93</v>
      </c>
      <c r="O6308" s="51">
        <v>255658.85</v>
      </c>
      <c r="P6308" s="51">
        <v>241942.87</v>
      </c>
      <c r="Q6308" s="51">
        <v>241774.67</v>
      </c>
      <c r="R6308" s="51">
        <v>240639.98</v>
      </c>
      <c r="S6308" s="51">
        <v>233759.55</v>
      </c>
      <c r="T6308" s="51">
        <v>238792.1</v>
      </c>
      <c r="U6308" s="51">
        <v>2018</v>
      </c>
    </row>
    <row r="6309" spans="1:21" ht="15.5">
      <c r="A6309" s="51">
        <v>453</v>
      </c>
      <c r="B6309" s="51" t="s">
        <v>1561</v>
      </c>
      <c r="C6309" s="51" t="s">
        <v>366</v>
      </c>
      <c r="D6309" s="51" t="str">
        <f t="shared" si="98"/>
        <v>NGDPRPPPPCQatar</v>
      </c>
      <c r="E6309" s="51" t="s">
        <v>1562</v>
      </c>
      <c r="F6309" s="51" t="s">
        <v>363</v>
      </c>
      <c r="G6309" s="51" t="s">
        <v>367</v>
      </c>
      <c r="H6309" s="51" t="s">
        <v>368</v>
      </c>
      <c r="I6309" s="51" t="s">
        <v>333</v>
      </c>
      <c r="J6309" s="51" t="s">
        <v>365</v>
      </c>
      <c r="K6309" s="51">
        <v>115334.92</v>
      </c>
      <c r="L6309" s="51">
        <v>111365.51</v>
      </c>
      <c r="M6309" s="51">
        <v>106059.19</v>
      </c>
      <c r="N6309" s="51">
        <v>101000.83</v>
      </c>
      <c r="O6309" s="51">
        <v>96943.82</v>
      </c>
      <c r="P6309" s="51">
        <v>91742.83</v>
      </c>
      <c r="Q6309" s="51">
        <v>91679.05</v>
      </c>
      <c r="R6309" s="51">
        <v>91248.78</v>
      </c>
      <c r="S6309" s="51">
        <v>88639.78</v>
      </c>
      <c r="T6309" s="51">
        <v>90548.08</v>
      </c>
      <c r="U6309" s="51">
        <v>2018</v>
      </c>
    </row>
    <row r="6310" spans="1:21" ht="15.5">
      <c r="A6310" s="51">
        <v>453</v>
      </c>
      <c r="B6310" s="51" t="s">
        <v>1561</v>
      </c>
      <c r="C6310" s="51" t="s">
        <v>369</v>
      </c>
      <c r="D6310" s="51" t="str">
        <f t="shared" si="98"/>
        <v>NGDPPCQatar</v>
      </c>
      <c r="E6310" s="51" t="s">
        <v>1562</v>
      </c>
      <c r="F6310" s="51" t="s">
        <v>370</v>
      </c>
      <c r="G6310" s="51" t="s">
        <v>371</v>
      </c>
      <c r="H6310" s="51" t="s">
        <v>342</v>
      </c>
      <c r="I6310" s="51" t="s">
        <v>333</v>
      </c>
      <c r="J6310" s="51" t="s">
        <v>372</v>
      </c>
      <c r="K6310" s="51">
        <v>371036.55</v>
      </c>
      <c r="L6310" s="51">
        <v>361016.62</v>
      </c>
      <c r="M6310" s="51">
        <v>338717.07</v>
      </c>
      <c r="N6310" s="51">
        <v>241502.93</v>
      </c>
      <c r="O6310" s="51">
        <v>210994.03</v>
      </c>
      <c r="P6310" s="51">
        <v>215224.08</v>
      </c>
      <c r="Q6310" s="51">
        <v>241774.69</v>
      </c>
      <c r="R6310" s="51">
        <v>229024.61</v>
      </c>
      <c r="S6310" s="51">
        <v>189804.75</v>
      </c>
      <c r="T6310" s="51">
        <v>215281.49</v>
      </c>
      <c r="U6310" s="51">
        <v>2018</v>
      </c>
    </row>
    <row r="6311" spans="1:21" ht="15.5">
      <c r="A6311" s="51">
        <v>453</v>
      </c>
      <c r="B6311" s="51" t="s">
        <v>1561</v>
      </c>
      <c r="C6311" s="51" t="s">
        <v>373</v>
      </c>
      <c r="D6311" s="51" t="str">
        <f t="shared" si="98"/>
        <v>NGDPDPCQatar</v>
      </c>
      <c r="E6311" s="51" t="s">
        <v>1562</v>
      </c>
      <c r="F6311" s="51" t="s">
        <v>370</v>
      </c>
      <c r="G6311" s="51" t="s">
        <v>374</v>
      </c>
      <c r="H6311" s="51" t="s">
        <v>352</v>
      </c>
      <c r="I6311" s="51" t="s">
        <v>333</v>
      </c>
      <c r="J6311" s="51" t="s">
        <v>372</v>
      </c>
      <c r="K6311" s="51">
        <v>101933.12</v>
      </c>
      <c r="L6311" s="51">
        <v>99180.39</v>
      </c>
      <c r="M6311" s="51">
        <v>93054.14</v>
      </c>
      <c r="N6311" s="51">
        <v>66346.960000000006</v>
      </c>
      <c r="O6311" s="51">
        <v>57965.39</v>
      </c>
      <c r="P6311" s="51">
        <v>59127.49</v>
      </c>
      <c r="Q6311" s="51">
        <v>66421.62</v>
      </c>
      <c r="R6311" s="51">
        <v>62918.85</v>
      </c>
      <c r="S6311" s="51">
        <v>52144.160000000003</v>
      </c>
      <c r="T6311" s="51">
        <v>59143.27</v>
      </c>
      <c r="U6311" s="51">
        <v>2018</v>
      </c>
    </row>
    <row r="6312" spans="1:21" ht="15.5">
      <c r="A6312" s="51">
        <v>453</v>
      </c>
      <c r="B6312" s="51" t="s">
        <v>1561</v>
      </c>
      <c r="C6312" s="51" t="s">
        <v>375</v>
      </c>
      <c r="D6312" s="51" t="str">
        <f t="shared" si="98"/>
        <v>PPPPCQatar</v>
      </c>
      <c r="E6312" s="51" t="s">
        <v>1562</v>
      </c>
      <c r="F6312" s="51" t="s">
        <v>370</v>
      </c>
      <c r="G6312" s="51" t="s">
        <v>376</v>
      </c>
      <c r="H6312" s="51" t="s">
        <v>356</v>
      </c>
      <c r="I6312" s="51" t="s">
        <v>333</v>
      </c>
      <c r="J6312" s="51" t="s">
        <v>372</v>
      </c>
      <c r="K6312" s="51">
        <v>169698.5</v>
      </c>
      <c r="L6312" s="51">
        <v>161194.26</v>
      </c>
      <c r="M6312" s="51">
        <v>143222.07999999999</v>
      </c>
      <c r="N6312" s="51">
        <v>97846.55</v>
      </c>
      <c r="O6312" s="51">
        <v>84268.9</v>
      </c>
      <c r="P6312" s="51">
        <v>91742.83</v>
      </c>
      <c r="Q6312" s="51">
        <v>93880.24</v>
      </c>
      <c r="R6312" s="51">
        <v>95107.74</v>
      </c>
      <c r="S6312" s="51">
        <v>93508.38</v>
      </c>
      <c r="T6312" s="51">
        <v>97262.16</v>
      </c>
      <c r="U6312" s="51">
        <v>2018</v>
      </c>
    </row>
    <row r="6313" spans="1:21" ht="15.5">
      <c r="A6313" s="51">
        <v>453</v>
      </c>
      <c r="B6313" s="51" t="s">
        <v>1561</v>
      </c>
      <c r="C6313" s="51" t="s">
        <v>377</v>
      </c>
      <c r="D6313" s="51" t="str">
        <f t="shared" si="98"/>
        <v>NGAP_NPGDPQatar</v>
      </c>
      <c r="E6313" s="51" t="s">
        <v>1562</v>
      </c>
      <c r="F6313" s="51" t="s">
        <v>378</v>
      </c>
      <c r="G6313" s="51" t="s">
        <v>379</v>
      </c>
      <c r="H6313" s="51" t="s">
        <v>380</v>
      </c>
      <c r="I6313" s="51"/>
      <c r="J6313" s="51"/>
      <c r="K6313" s="51"/>
      <c r="L6313" s="51"/>
      <c r="M6313" s="51"/>
      <c r="N6313" s="51"/>
      <c r="O6313" s="51"/>
      <c r="P6313" s="51"/>
      <c r="Q6313" s="51"/>
      <c r="R6313" s="51"/>
      <c r="S6313" s="51"/>
      <c r="T6313" s="51"/>
      <c r="U6313" s="51"/>
    </row>
    <row r="6314" spans="1:21" ht="15.5">
      <c r="A6314" s="51">
        <v>453</v>
      </c>
      <c r="B6314" s="51" t="s">
        <v>1561</v>
      </c>
      <c r="C6314" s="51" t="s">
        <v>381</v>
      </c>
      <c r="D6314" s="51" t="str">
        <f t="shared" si="98"/>
        <v>PPPSHQatar</v>
      </c>
      <c r="E6314" s="51" t="s">
        <v>1562</v>
      </c>
      <c r="F6314" s="51" t="s">
        <v>382</v>
      </c>
      <c r="G6314" s="51" t="s">
        <v>383</v>
      </c>
      <c r="H6314" s="51" t="s">
        <v>384</v>
      </c>
      <c r="I6314" s="51"/>
      <c r="J6314" s="51" t="s">
        <v>353</v>
      </c>
      <c r="K6314" s="51">
        <v>0.311</v>
      </c>
      <c r="L6314" s="51">
        <v>0.307</v>
      </c>
      <c r="M6314" s="51">
        <v>0.29099999999999998</v>
      </c>
      <c r="N6314" s="51">
        <v>0.214</v>
      </c>
      <c r="O6314" s="51">
        <v>0.191</v>
      </c>
      <c r="P6314" s="51">
        <v>0.20499999999999999</v>
      </c>
      <c r="Q6314" s="51">
        <v>0.20100000000000001</v>
      </c>
      <c r="R6314" s="51">
        <v>0.19700000000000001</v>
      </c>
      <c r="S6314" s="51">
        <v>0.19900000000000001</v>
      </c>
      <c r="T6314" s="51">
        <v>0.192</v>
      </c>
      <c r="U6314" s="51">
        <v>2019</v>
      </c>
    </row>
    <row r="6315" spans="1:21" ht="15.5">
      <c r="A6315" s="51">
        <v>453</v>
      </c>
      <c r="B6315" s="51" t="s">
        <v>1561</v>
      </c>
      <c r="C6315" s="51" t="s">
        <v>385</v>
      </c>
      <c r="D6315" s="51" t="str">
        <f t="shared" si="98"/>
        <v>PPPEXQatar</v>
      </c>
      <c r="E6315" s="51" t="s">
        <v>1562</v>
      </c>
      <c r="F6315" s="51" t="s">
        <v>386</v>
      </c>
      <c r="G6315" s="51" t="s">
        <v>387</v>
      </c>
      <c r="H6315" s="51" t="s">
        <v>388</v>
      </c>
      <c r="I6315" s="51"/>
      <c r="J6315" s="51" t="s">
        <v>353</v>
      </c>
      <c r="K6315" s="51">
        <v>2.1859999999999999</v>
      </c>
      <c r="L6315" s="51">
        <v>2.2400000000000002</v>
      </c>
      <c r="M6315" s="51">
        <v>2.3650000000000002</v>
      </c>
      <c r="N6315" s="51">
        <v>2.468</v>
      </c>
      <c r="O6315" s="51">
        <v>2.504</v>
      </c>
      <c r="P6315" s="51">
        <v>2.3460000000000001</v>
      </c>
      <c r="Q6315" s="51">
        <v>2.5750000000000002</v>
      </c>
      <c r="R6315" s="51">
        <v>2.4079999999999999</v>
      </c>
      <c r="S6315" s="51">
        <v>2.0299999999999998</v>
      </c>
      <c r="T6315" s="51">
        <v>2.2130000000000001</v>
      </c>
      <c r="U6315" s="51">
        <v>2019</v>
      </c>
    </row>
    <row r="6316" spans="1:21" ht="15.5">
      <c r="A6316" s="51">
        <v>453</v>
      </c>
      <c r="B6316" s="51" t="s">
        <v>1561</v>
      </c>
      <c r="C6316" s="51" t="s">
        <v>389</v>
      </c>
      <c r="D6316" s="51" t="str">
        <f t="shared" si="98"/>
        <v>NID_NGDPQatar</v>
      </c>
      <c r="E6316" s="51" t="s">
        <v>1562</v>
      </c>
      <c r="F6316" s="51" t="s">
        <v>390</v>
      </c>
      <c r="G6316" s="51" t="s">
        <v>391</v>
      </c>
      <c r="H6316" s="51" t="s">
        <v>392</v>
      </c>
      <c r="I6316" s="51"/>
      <c r="J6316" s="51"/>
      <c r="K6316" s="51"/>
      <c r="L6316" s="51"/>
      <c r="M6316" s="51"/>
      <c r="N6316" s="51"/>
      <c r="O6316" s="51"/>
      <c r="P6316" s="51"/>
      <c r="Q6316" s="51"/>
      <c r="R6316" s="51"/>
      <c r="S6316" s="51"/>
      <c r="T6316" s="51"/>
      <c r="U6316" s="51"/>
    </row>
    <row r="6317" spans="1:21" ht="15.5">
      <c r="A6317" s="51">
        <v>453</v>
      </c>
      <c r="B6317" s="51" t="s">
        <v>1561</v>
      </c>
      <c r="C6317" s="51" t="s">
        <v>393</v>
      </c>
      <c r="D6317" s="51" t="str">
        <f t="shared" si="98"/>
        <v>NGSD_NGDPQatar</v>
      </c>
      <c r="E6317" s="51" t="s">
        <v>1562</v>
      </c>
      <c r="F6317" s="51" t="s">
        <v>394</v>
      </c>
      <c r="G6317" s="51" t="s">
        <v>395</v>
      </c>
      <c r="H6317" s="51" t="s">
        <v>392</v>
      </c>
      <c r="I6317" s="51"/>
      <c r="J6317" s="51" t="s">
        <v>1563</v>
      </c>
      <c r="K6317" s="51">
        <v>60.329000000000001</v>
      </c>
      <c r="L6317" s="51">
        <v>58.252000000000002</v>
      </c>
      <c r="M6317" s="51">
        <v>55.749000000000002</v>
      </c>
      <c r="N6317" s="51">
        <v>45.569000000000003</v>
      </c>
      <c r="O6317" s="51">
        <v>43.362000000000002</v>
      </c>
      <c r="P6317" s="51">
        <v>50.204999999999998</v>
      </c>
      <c r="Q6317" s="51">
        <v>53.816000000000003</v>
      </c>
      <c r="R6317" s="51">
        <v>48.704000000000001</v>
      </c>
      <c r="S6317" s="51">
        <v>38.637</v>
      </c>
      <c r="T6317" s="51">
        <v>42.787999999999997</v>
      </c>
      <c r="U6317" s="51">
        <v>2019</v>
      </c>
    </row>
    <row r="6318" spans="1:21" ht="15.5">
      <c r="A6318" s="51">
        <v>453</v>
      </c>
      <c r="B6318" s="51" t="s">
        <v>1561</v>
      </c>
      <c r="C6318" s="51" t="s">
        <v>396</v>
      </c>
      <c r="D6318" s="51" t="str">
        <f t="shared" si="98"/>
        <v>PCPIQatar</v>
      </c>
      <c r="E6318" s="51" t="s">
        <v>1562</v>
      </c>
      <c r="F6318" s="51" t="s">
        <v>397</v>
      </c>
      <c r="G6318" s="51" t="s">
        <v>398</v>
      </c>
      <c r="H6318" s="51" t="s">
        <v>360</v>
      </c>
      <c r="I6318" s="51"/>
      <c r="J6318" s="51" t="s">
        <v>1564</v>
      </c>
      <c r="K6318" s="51">
        <v>89.1</v>
      </c>
      <c r="L6318" s="51">
        <v>91.9</v>
      </c>
      <c r="M6318" s="51">
        <v>95.8</v>
      </c>
      <c r="N6318" s="51">
        <v>96.7</v>
      </c>
      <c r="O6318" s="51">
        <v>99.3</v>
      </c>
      <c r="P6318" s="51">
        <v>99.7</v>
      </c>
      <c r="Q6318" s="51">
        <v>100</v>
      </c>
      <c r="R6318" s="51">
        <v>99.3</v>
      </c>
      <c r="S6318" s="51">
        <v>96.6</v>
      </c>
      <c r="T6318" s="51">
        <v>98.927999999999997</v>
      </c>
      <c r="U6318" s="51">
        <v>2019</v>
      </c>
    </row>
    <row r="6319" spans="1:21" ht="15.5">
      <c r="A6319" s="51">
        <v>453</v>
      </c>
      <c r="B6319" s="51" t="s">
        <v>1561</v>
      </c>
      <c r="C6319" s="51" t="s">
        <v>400</v>
      </c>
      <c r="D6319" s="51" t="str">
        <f t="shared" si="98"/>
        <v>PCPIPCHQatar</v>
      </c>
      <c r="E6319" s="51" t="s">
        <v>1562</v>
      </c>
      <c r="F6319" s="51" t="s">
        <v>397</v>
      </c>
      <c r="G6319" s="51" t="s">
        <v>401</v>
      </c>
      <c r="H6319" s="51" t="s">
        <v>347</v>
      </c>
      <c r="I6319" s="51"/>
      <c r="J6319" s="51" t="s">
        <v>402</v>
      </c>
      <c r="K6319" s="51">
        <v>1.829</v>
      </c>
      <c r="L6319" s="51">
        <v>3.1429999999999998</v>
      </c>
      <c r="M6319" s="51">
        <v>4.2439999999999998</v>
      </c>
      <c r="N6319" s="51">
        <v>0.93899999999999995</v>
      </c>
      <c r="O6319" s="51">
        <v>2.6890000000000001</v>
      </c>
      <c r="P6319" s="51">
        <v>0.40300000000000002</v>
      </c>
      <c r="Q6319" s="51">
        <v>0.30099999999999999</v>
      </c>
      <c r="R6319" s="51">
        <v>-0.7</v>
      </c>
      <c r="S6319" s="51">
        <v>-2.7189999999999999</v>
      </c>
      <c r="T6319" s="51">
        <v>2.41</v>
      </c>
      <c r="U6319" s="51">
        <v>2019</v>
      </c>
    </row>
    <row r="6320" spans="1:21" ht="15.5">
      <c r="A6320" s="51">
        <v>453</v>
      </c>
      <c r="B6320" s="51" t="s">
        <v>1561</v>
      </c>
      <c r="C6320" s="51" t="s">
        <v>403</v>
      </c>
      <c r="D6320" s="51" t="str">
        <f t="shared" si="98"/>
        <v>PCPIEQatar</v>
      </c>
      <c r="E6320" s="51" t="s">
        <v>1562</v>
      </c>
      <c r="F6320" s="51" t="s">
        <v>404</v>
      </c>
      <c r="G6320" s="51" t="s">
        <v>405</v>
      </c>
      <c r="H6320" s="51" t="s">
        <v>360</v>
      </c>
      <c r="I6320" s="51"/>
      <c r="J6320" s="51" t="s">
        <v>1564</v>
      </c>
      <c r="K6320" s="51">
        <v>89.97</v>
      </c>
      <c r="L6320" s="51">
        <v>92.21</v>
      </c>
      <c r="M6320" s="51">
        <v>94.79</v>
      </c>
      <c r="N6320" s="51">
        <v>98.33</v>
      </c>
      <c r="O6320" s="51">
        <v>99.8</v>
      </c>
      <c r="P6320" s="51">
        <v>100.39</v>
      </c>
      <c r="Q6320" s="51">
        <v>99.69</v>
      </c>
      <c r="R6320" s="51">
        <v>99.28</v>
      </c>
      <c r="S6320" s="51">
        <v>95.93</v>
      </c>
      <c r="T6320" s="51">
        <v>101.926</v>
      </c>
      <c r="U6320" s="51">
        <v>2019</v>
      </c>
    </row>
    <row r="6321" spans="1:21" ht="15.5">
      <c r="A6321" s="51">
        <v>453</v>
      </c>
      <c r="B6321" s="51" t="s">
        <v>1561</v>
      </c>
      <c r="C6321" s="51" t="s">
        <v>406</v>
      </c>
      <c r="D6321" s="51" t="str">
        <f t="shared" si="98"/>
        <v>PCPIEPCHQatar</v>
      </c>
      <c r="E6321" s="51" t="s">
        <v>1562</v>
      </c>
      <c r="F6321" s="51" t="s">
        <v>404</v>
      </c>
      <c r="G6321" s="51" t="s">
        <v>407</v>
      </c>
      <c r="H6321" s="51" t="s">
        <v>347</v>
      </c>
      <c r="I6321" s="51"/>
      <c r="J6321" s="51" t="s">
        <v>408</v>
      </c>
      <c r="K6321" s="51">
        <v>2.6349999999999998</v>
      </c>
      <c r="L6321" s="51">
        <v>2.4900000000000002</v>
      </c>
      <c r="M6321" s="51">
        <v>2.798</v>
      </c>
      <c r="N6321" s="51">
        <v>3.7349999999999999</v>
      </c>
      <c r="O6321" s="51">
        <v>1.4950000000000001</v>
      </c>
      <c r="P6321" s="51">
        <v>0.59099999999999997</v>
      </c>
      <c r="Q6321" s="51">
        <v>-0.69699999999999995</v>
      </c>
      <c r="R6321" s="51">
        <v>-0.41099999999999998</v>
      </c>
      <c r="S6321" s="51">
        <v>-3.3740000000000001</v>
      </c>
      <c r="T6321" s="51">
        <v>6.2510000000000003</v>
      </c>
      <c r="U6321" s="51">
        <v>2019</v>
      </c>
    </row>
    <row r="6322" spans="1:21" ht="15.5">
      <c r="A6322" s="51">
        <v>453</v>
      </c>
      <c r="B6322" s="51" t="s">
        <v>1561</v>
      </c>
      <c r="C6322" s="51" t="s">
        <v>409</v>
      </c>
      <c r="D6322" s="51" t="str">
        <f t="shared" si="98"/>
        <v>FLIBOR6Qatar</v>
      </c>
      <c r="E6322" s="51" t="s">
        <v>1562</v>
      </c>
      <c r="F6322" s="51" t="s">
        <v>410</v>
      </c>
      <c r="G6322" s="51"/>
      <c r="H6322" s="51" t="s">
        <v>384</v>
      </c>
      <c r="I6322" s="51"/>
      <c r="J6322" s="51"/>
      <c r="K6322" s="51"/>
      <c r="L6322" s="51"/>
      <c r="M6322" s="51"/>
      <c r="N6322" s="51"/>
      <c r="O6322" s="51"/>
      <c r="P6322" s="51"/>
      <c r="Q6322" s="51"/>
      <c r="R6322" s="51"/>
      <c r="S6322" s="51"/>
      <c r="T6322" s="51"/>
      <c r="U6322" s="51"/>
    </row>
    <row r="6323" spans="1:21" ht="15.5">
      <c r="A6323" s="51">
        <v>453</v>
      </c>
      <c r="B6323" s="51" t="s">
        <v>1561</v>
      </c>
      <c r="C6323" s="51" t="s">
        <v>411</v>
      </c>
      <c r="D6323" s="51" t="str">
        <f t="shared" si="98"/>
        <v>TM_RPCHQatar</v>
      </c>
      <c r="E6323" s="51" t="s">
        <v>1562</v>
      </c>
      <c r="F6323" s="51" t="s">
        <v>412</v>
      </c>
      <c r="G6323" s="51" t="s">
        <v>413</v>
      </c>
      <c r="H6323" s="51" t="s">
        <v>347</v>
      </c>
      <c r="I6323" s="51"/>
      <c r="J6323" s="51" t="s">
        <v>1565</v>
      </c>
      <c r="K6323" s="51">
        <v>21.54</v>
      </c>
      <c r="L6323" s="51">
        <v>8.6959999999999997</v>
      </c>
      <c r="M6323" s="51">
        <v>6.4340000000000002</v>
      </c>
      <c r="N6323" s="51">
        <v>-9.173</v>
      </c>
      <c r="O6323" s="51">
        <v>4.88</v>
      </c>
      <c r="P6323" s="51">
        <v>-2.7770000000000001</v>
      </c>
      <c r="Q6323" s="51">
        <v>1.212</v>
      </c>
      <c r="R6323" s="51">
        <v>2.08</v>
      </c>
      <c r="S6323" s="51">
        <v>-15.459</v>
      </c>
      <c r="T6323" s="51">
        <v>0.99099999999999999</v>
      </c>
      <c r="U6323" s="51">
        <v>2019</v>
      </c>
    </row>
    <row r="6324" spans="1:21" ht="15.5">
      <c r="A6324" s="51">
        <v>453</v>
      </c>
      <c r="B6324" s="51" t="s">
        <v>1561</v>
      </c>
      <c r="C6324" s="51" t="s">
        <v>415</v>
      </c>
      <c r="D6324" s="51" t="str">
        <f t="shared" si="98"/>
        <v>TMG_RPCHQatar</v>
      </c>
      <c r="E6324" s="51" t="s">
        <v>1562</v>
      </c>
      <c r="F6324" s="51" t="s">
        <v>416</v>
      </c>
      <c r="G6324" s="51" t="s">
        <v>417</v>
      </c>
      <c r="H6324" s="51" t="s">
        <v>347</v>
      </c>
      <c r="I6324" s="51"/>
      <c r="J6324" s="51" t="s">
        <v>1565</v>
      </c>
      <c r="K6324" s="51">
        <v>16.236999999999998</v>
      </c>
      <c r="L6324" s="51">
        <v>6.7039999999999997</v>
      </c>
      <c r="M6324" s="51">
        <v>1.149</v>
      </c>
      <c r="N6324" s="51">
        <v>2.5000000000000001E-2</v>
      </c>
      <c r="O6324" s="51">
        <v>17.681999999999999</v>
      </c>
      <c r="P6324" s="51">
        <v>-7.3940000000000001</v>
      </c>
      <c r="Q6324" s="51">
        <v>4.5170000000000003</v>
      </c>
      <c r="R6324" s="51">
        <v>-4.2919999999999998</v>
      </c>
      <c r="S6324" s="51">
        <v>-13.471</v>
      </c>
      <c r="T6324" s="51">
        <v>7.0430000000000001</v>
      </c>
      <c r="U6324" s="51">
        <v>2019</v>
      </c>
    </row>
    <row r="6325" spans="1:21" ht="15.5">
      <c r="A6325" s="51">
        <v>453</v>
      </c>
      <c r="B6325" s="51" t="s">
        <v>1561</v>
      </c>
      <c r="C6325" s="51" t="s">
        <v>418</v>
      </c>
      <c r="D6325" s="51" t="str">
        <f t="shared" si="98"/>
        <v>TX_RPCHQatar</v>
      </c>
      <c r="E6325" s="51" t="s">
        <v>1562</v>
      </c>
      <c r="F6325" s="51" t="s">
        <v>419</v>
      </c>
      <c r="G6325" s="51" t="s">
        <v>420</v>
      </c>
      <c r="H6325" s="51" t="s">
        <v>347</v>
      </c>
      <c r="I6325" s="51"/>
      <c r="J6325" s="51" t="s">
        <v>1565</v>
      </c>
      <c r="K6325" s="51">
        <v>10.659000000000001</v>
      </c>
      <c r="L6325" s="51">
        <v>0.441</v>
      </c>
      <c r="M6325" s="51">
        <v>-0.50600000000000001</v>
      </c>
      <c r="N6325" s="51">
        <v>-1.827</v>
      </c>
      <c r="O6325" s="51">
        <v>-4.24</v>
      </c>
      <c r="P6325" s="51">
        <v>-0.22800000000000001</v>
      </c>
      <c r="Q6325" s="51">
        <v>4.7510000000000003</v>
      </c>
      <c r="R6325" s="51">
        <v>0.32500000000000001</v>
      </c>
      <c r="S6325" s="51">
        <v>0.35599999999999998</v>
      </c>
      <c r="T6325" s="51">
        <v>4.0000000000000001E-3</v>
      </c>
      <c r="U6325" s="51">
        <v>2019</v>
      </c>
    </row>
    <row r="6326" spans="1:21" ht="15.5">
      <c r="A6326" s="51">
        <v>453</v>
      </c>
      <c r="B6326" s="51" t="s">
        <v>1561</v>
      </c>
      <c r="C6326" s="51" t="s">
        <v>421</v>
      </c>
      <c r="D6326" s="51" t="str">
        <f t="shared" si="98"/>
        <v>TXG_RPCHQatar</v>
      </c>
      <c r="E6326" s="51" t="s">
        <v>1562</v>
      </c>
      <c r="F6326" s="51" t="s">
        <v>422</v>
      </c>
      <c r="G6326" s="51" t="s">
        <v>423</v>
      </c>
      <c r="H6326" s="51" t="s">
        <v>347</v>
      </c>
      <c r="I6326" s="51"/>
      <c r="J6326" s="51" t="s">
        <v>1565</v>
      </c>
      <c r="K6326" s="51">
        <v>9.548</v>
      </c>
      <c r="L6326" s="51">
        <v>-1.5509999999999999</v>
      </c>
      <c r="M6326" s="51">
        <v>-2.7050000000000001</v>
      </c>
      <c r="N6326" s="51">
        <v>-2.9159999999999999</v>
      </c>
      <c r="O6326" s="51">
        <v>-5.1420000000000003</v>
      </c>
      <c r="P6326" s="51">
        <v>-2.5470000000000002</v>
      </c>
      <c r="Q6326" s="51">
        <v>5.4560000000000004</v>
      </c>
      <c r="R6326" s="51">
        <v>-0.55400000000000005</v>
      </c>
      <c r="S6326" s="51">
        <v>-0.58799999999999997</v>
      </c>
      <c r="T6326" s="51">
        <v>2.0619999999999998</v>
      </c>
      <c r="U6326" s="51">
        <v>2019</v>
      </c>
    </row>
    <row r="6327" spans="1:21" ht="15.5">
      <c r="A6327" s="51">
        <v>453</v>
      </c>
      <c r="B6327" s="51" t="s">
        <v>1561</v>
      </c>
      <c r="C6327" s="51" t="s">
        <v>424</v>
      </c>
      <c r="D6327" s="51" t="str">
        <f t="shared" si="98"/>
        <v>LURQatar</v>
      </c>
      <c r="E6327" s="51" t="s">
        <v>1562</v>
      </c>
      <c r="F6327" s="51" t="s">
        <v>425</v>
      </c>
      <c r="G6327" s="51" t="s">
        <v>426</v>
      </c>
      <c r="H6327" s="51" t="s">
        <v>427</v>
      </c>
      <c r="I6327" s="51"/>
      <c r="J6327" s="51"/>
      <c r="K6327" s="51"/>
      <c r="L6327" s="51"/>
      <c r="M6327" s="51"/>
      <c r="N6327" s="51"/>
      <c r="O6327" s="51"/>
      <c r="P6327" s="51"/>
      <c r="Q6327" s="51"/>
      <c r="R6327" s="51"/>
      <c r="S6327" s="51"/>
      <c r="T6327" s="51"/>
      <c r="U6327" s="51"/>
    </row>
    <row r="6328" spans="1:21" ht="15.5">
      <c r="A6328" s="51">
        <v>453</v>
      </c>
      <c r="B6328" s="51" t="s">
        <v>1561</v>
      </c>
      <c r="C6328" s="51" t="s">
        <v>428</v>
      </c>
      <c r="D6328" s="51" t="str">
        <f t="shared" si="98"/>
        <v>LEQatar</v>
      </c>
      <c r="E6328" s="51" t="s">
        <v>1562</v>
      </c>
      <c r="F6328" s="51" t="s">
        <v>429</v>
      </c>
      <c r="G6328" s="51" t="s">
        <v>430</v>
      </c>
      <c r="H6328" s="51" t="s">
        <v>431</v>
      </c>
      <c r="I6328" s="51" t="s">
        <v>432</v>
      </c>
      <c r="J6328" s="51"/>
      <c r="K6328" s="51"/>
      <c r="L6328" s="51"/>
      <c r="M6328" s="51"/>
      <c r="N6328" s="51"/>
      <c r="O6328" s="51"/>
      <c r="P6328" s="51"/>
      <c r="Q6328" s="51"/>
      <c r="R6328" s="51"/>
      <c r="S6328" s="51"/>
      <c r="T6328" s="51"/>
      <c r="U6328" s="51"/>
    </row>
    <row r="6329" spans="1:21" ht="15.5">
      <c r="A6329" s="51">
        <v>453</v>
      </c>
      <c r="B6329" s="51" t="s">
        <v>1561</v>
      </c>
      <c r="C6329" s="51" t="s">
        <v>433</v>
      </c>
      <c r="D6329" s="51" t="str">
        <f t="shared" si="98"/>
        <v>LPQatar</v>
      </c>
      <c r="E6329" s="51" t="s">
        <v>1562</v>
      </c>
      <c r="F6329" s="51" t="s">
        <v>434</v>
      </c>
      <c r="G6329" s="51" t="s">
        <v>435</v>
      </c>
      <c r="H6329" s="51" t="s">
        <v>431</v>
      </c>
      <c r="I6329" s="51" t="s">
        <v>432</v>
      </c>
      <c r="J6329" s="51" t="s">
        <v>1566</v>
      </c>
      <c r="K6329" s="51">
        <v>1.833</v>
      </c>
      <c r="L6329" s="51">
        <v>2.004</v>
      </c>
      <c r="M6329" s="51">
        <v>2.2160000000000002</v>
      </c>
      <c r="N6329" s="51">
        <v>2.4380000000000002</v>
      </c>
      <c r="O6329" s="51">
        <v>2.6179999999999999</v>
      </c>
      <c r="P6329" s="51">
        <v>2.7250000000000001</v>
      </c>
      <c r="Q6329" s="51">
        <v>2.76</v>
      </c>
      <c r="R6329" s="51">
        <v>2.7949999999999999</v>
      </c>
      <c r="S6329" s="51">
        <v>2.802</v>
      </c>
      <c r="T6329" s="51">
        <v>2.8069999999999999</v>
      </c>
      <c r="U6329" s="51">
        <v>2018</v>
      </c>
    </row>
    <row r="6330" spans="1:21" ht="15.5">
      <c r="A6330" s="51">
        <v>453</v>
      </c>
      <c r="B6330" s="51" t="s">
        <v>1561</v>
      </c>
      <c r="C6330" s="51" t="s">
        <v>437</v>
      </c>
      <c r="D6330" s="51" t="str">
        <f t="shared" si="98"/>
        <v>GGRQatar</v>
      </c>
      <c r="E6330" s="51" t="s">
        <v>1562</v>
      </c>
      <c r="F6330" s="51" t="s">
        <v>438</v>
      </c>
      <c r="G6330" s="51" t="s">
        <v>439</v>
      </c>
      <c r="H6330" s="51" t="s">
        <v>342</v>
      </c>
      <c r="I6330" s="51" t="s">
        <v>343</v>
      </c>
      <c r="J6330" s="51" t="s">
        <v>1567</v>
      </c>
      <c r="K6330" s="51">
        <v>282.291</v>
      </c>
      <c r="L6330" s="51">
        <v>360.61799999999999</v>
      </c>
      <c r="M6330" s="51">
        <v>358.21</v>
      </c>
      <c r="N6330" s="51">
        <v>354.84399999999999</v>
      </c>
      <c r="O6330" s="51">
        <v>195.072</v>
      </c>
      <c r="P6330" s="51">
        <v>188.67500000000001</v>
      </c>
      <c r="Q6330" s="51">
        <v>232.358</v>
      </c>
      <c r="R6330" s="51">
        <v>239.95599999999999</v>
      </c>
      <c r="S6330" s="51">
        <v>189.405</v>
      </c>
      <c r="T6330" s="51">
        <v>203.96899999999999</v>
      </c>
      <c r="U6330" s="51">
        <v>2019</v>
      </c>
    </row>
    <row r="6331" spans="1:21" ht="15.5">
      <c r="A6331" s="51">
        <v>453</v>
      </c>
      <c r="B6331" s="51" t="s">
        <v>1561</v>
      </c>
      <c r="C6331" s="51" t="s">
        <v>441</v>
      </c>
      <c r="D6331" s="51" t="str">
        <f t="shared" si="98"/>
        <v>GGR_NGDPQatar</v>
      </c>
      <c r="E6331" s="51" t="s">
        <v>1562</v>
      </c>
      <c r="F6331" s="51" t="s">
        <v>438</v>
      </c>
      <c r="G6331" s="51" t="s">
        <v>439</v>
      </c>
      <c r="H6331" s="51" t="s">
        <v>392</v>
      </c>
      <c r="I6331" s="51"/>
      <c r="J6331" s="51" t="s">
        <v>442</v>
      </c>
      <c r="K6331" s="51">
        <v>41.509</v>
      </c>
      <c r="L6331" s="51">
        <v>49.853000000000002</v>
      </c>
      <c r="M6331" s="51">
        <v>47.72</v>
      </c>
      <c r="N6331" s="51">
        <v>60.271999999999998</v>
      </c>
      <c r="O6331" s="51">
        <v>35.32</v>
      </c>
      <c r="P6331" s="51">
        <v>32.174999999999997</v>
      </c>
      <c r="Q6331" s="51">
        <v>34.819000000000003</v>
      </c>
      <c r="R6331" s="51">
        <v>37.49</v>
      </c>
      <c r="S6331" s="51">
        <v>35.618000000000002</v>
      </c>
      <c r="T6331" s="51">
        <v>33.75</v>
      </c>
      <c r="U6331" s="51">
        <v>2019</v>
      </c>
    </row>
    <row r="6332" spans="1:21" ht="15.5">
      <c r="A6332" s="51">
        <v>453</v>
      </c>
      <c r="B6332" s="51" t="s">
        <v>1561</v>
      </c>
      <c r="C6332" s="51" t="s">
        <v>443</v>
      </c>
      <c r="D6332" s="51" t="str">
        <f t="shared" si="98"/>
        <v>GGXQatar</v>
      </c>
      <c r="E6332" s="51" t="s">
        <v>1562</v>
      </c>
      <c r="F6332" s="51" t="s">
        <v>444</v>
      </c>
      <c r="G6332" s="51" t="s">
        <v>445</v>
      </c>
      <c r="H6332" s="51" t="s">
        <v>342</v>
      </c>
      <c r="I6332" s="51" t="s">
        <v>343</v>
      </c>
      <c r="J6332" s="51" t="s">
        <v>1567</v>
      </c>
      <c r="K6332" s="51">
        <v>210.71199999999999</v>
      </c>
      <c r="L6332" s="51">
        <v>204.66399999999999</v>
      </c>
      <c r="M6332" s="51">
        <v>242.577</v>
      </c>
      <c r="N6332" s="51">
        <v>227.01300000000001</v>
      </c>
      <c r="O6332" s="51">
        <v>221.685</v>
      </c>
      <c r="P6332" s="51">
        <v>203.26499999999999</v>
      </c>
      <c r="Q6332" s="51">
        <v>192.83500000000001</v>
      </c>
      <c r="R6332" s="51">
        <v>208.41800000000001</v>
      </c>
      <c r="S6332" s="51">
        <v>182.399</v>
      </c>
      <c r="T6332" s="51">
        <v>195.77699999999999</v>
      </c>
      <c r="U6332" s="51">
        <v>2019</v>
      </c>
    </row>
    <row r="6333" spans="1:21" ht="15.5">
      <c r="A6333" s="51">
        <v>453</v>
      </c>
      <c r="B6333" s="51" t="s">
        <v>1561</v>
      </c>
      <c r="C6333" s="51" t="s">
        <v>446</v>
      </c>
      <c r="D6333" s="51" t="str">
        <f t="shared" si="98"/>
        <v>GGX_NGDPQatar</v>
      </c>
      <c r="E6333" s="51" t="s">
        <v>1562</v>
      </c>
      <c r="F6333" s="51" t="s">
        <v>444</v>
      </c>
      <c r="G6333" s="51" t="s">
        <v>445</v>
      </c>
      <c r="H6333" s="51" t="s">
        <v>392</v>
      </c>
      <c r="I6333" s="51"/>
      <c r="J6333" s="51" t="s">
        <v>447</v>
      </c>
      <c r="K6333" s="51">
        <v>30.984000000000002</v>
      </c>
      <c r="L6333" s="51">
        <v>28.292999999999999</v>
      </c>
      <c r="M6333" s="51">
        <v>32.314999999999998</v>
      </c>
      <c r="N6333" s="51">
        <v>38.56</v>
      </c>
      <c r="O6333" s="51">
        <v>40.137999999999998</v>
      </c>
      <c r="P6333" s="51">
        <v>34.662999999999997</v>
      </c>
      <c r="Q6333" s="51">
        <v>28.896000000000001</v>
      </c>
      <c r="R6333" s="51">
        <v>32.563000000000002</v>
      </c>
      <c r="S6333" s="51">
        <v>34.299999999999997</v>
      </c>
      <c r="T6333" s="51">
        <v>32.395000000000003</v>
      </c>
      <c r="U6333" s="51">
        <v>2019</v>
      </c>
    </row>
    <row r="6334" spans="1:21" ht="15.5">
      <c r="A6334" s="51">
        <v>453</v>
      </c>
      <c r="B6334" s="51" t="s">
        <v>1561</v>
      </c>
      <c r="C6334" s="51" t="s">
        <v>448</v>
      </c>
      <c r="D6334" s="51" t="str">
        <f t="shared" si="98"/>
        <v>GGXCNLQatar</v>
      </c>
      <c r="E6334" s="51" t="s">
        <v>1562</v>
      </c>
      <c r="F6334" s="51" t="s">
        <v>449</v>
      </c>
      <c r="G6334" s="51" t="s">
        <v>450</v>
      </c>
      <c r="H6334" s="51" t="s">
        <v>342</v>
      </c>
      <c r="I6334" s="51" t="s">
        <v>343</v>
      </c>
      <c r="J6334" s="51" t="s">
        <v>1567</v>
      </c>
      <c r="K6334" s="51">
        <v>71.58</v>
      </c>
      <c r="L6334" s="51">
        <v>155.95400000000001</v>
      </c>
      <c r="M6334" s="51">
        <v>115.633</v>
      </c>
      <c r="N6334" s="51">
        <v>127.831</v>
      </c>
      <c r="O6334" s="51">
        <v>-26.613</v>
      </c>
      <c r="P6334" s="51">
        <v>-14.59</v>
      </c>
      <c r="Q6334" s="51">
        <v>39.523000000000003</v>
      </c>
      <c r="R6334" s="51">
        <v>31.538</v>
      </c>
      <c r="S6334" s="51">
        <v>7.0060000000000002</v>
      </c>
      <c r="T6334" s="51">
        <v>8.1920000000000002</v>
      </c>
      <c r="U6334" s="51">
        <v>2019</v>
      </c>
    </row>
    <row r="6335" spans="1:21" ht="15.5">
      <c r="A6335" s="51">
        <v>453</v>
      </c>
      <c r="B6335" s="51" t="s">
        <v>1561</v>
      </c>
      <c r="C6335" s="51" t="s">
        <v>451</v>
      </c>
      <c r="D6335" s="51" t="str">
        <f t="shared" si="98"/>
        <v>GGXCNL_NGDPQatar</v>
      </c>
      <c r="E6335" s="51" t="s">
        <v>1562</v>
      </c>
      <c r="F6335" s="51" t="s">
        <v>449</v>
      </c>
      <c r="G6335" s="51" t="s">
        <v>450</v>
      </c>
      <c r="H6335" s="51" t="s">
        <v>392</v>
      </c>
      <c r="I6335" s="51"/>
      <c r="J6335" s="51" t="s">
        <v>452</v>
      </c>
      <c r="K6335" s="51">
        <v>10.525</v>
      </c>
      <c r="L6335" s="51">
        <v>21.559000000000001</v>
      </c>
      <c r="M6335" s="51">
        <v>15.404</v>
      </c>
      <c r="N6335" s="51">
        <v>21.713000000000001</v>
      </c>
      <c r="O6335" s="51">
        <v>-4.819</v>
      </c>
      <c r="P6335" s="51">
        <v>-2.488</v>
      </c>
      <c r="Q6335" s="51">
        <v>5.9219999999999997</v>
      </c>
      <c r="R6335" s="51">
        <v>4.9269999999999996</v>
      </c>
      <c r="S6335" s="51">
        <v>1.3180000000000001</v>
      </c>
      <c r="T6335" s="51">
        <v>1.355</v>
      </c>
      <c r="U6335" s="51">
        <v>2019</v>
      </c>
    </row>
    <row r="6336" spans="1:21" ht="15.5">
      <c r="A6336" s="51">
        <v>453</v>
      </c>
      <c r="B6336" s="51" t="s">
        <v>1561</v>
      </c>
      <c r="C6336" s="51" t="s">
        <v>453</v>
      </c>
      <c r="D6336" s="51" t="str">
        <f t="shared" si="98"/>
        <v>GGSBQatar</v>
      </c>
      <c r="E6336" s="51" t="s">
        <v>1562</v>
      </c>
      <c r="F6336" s="51" t="s">
        <v>454</v>
      </c>
      <c r="G6336" s="51" t="s">
        <v>455</v>
      </c>
      <c r="H6336" s="51" t="s">
        <v>342</v>
      </c>
      <c r="I6336" s="51" t="s">
        <v>343</v>
      </c>
      <c r="J6336" s="51"/>
      <c r="K6336" s="51"/>
      <c r="L6336" s="51"/>
      <c r="M6336" s="51"/>
      <c r="N6336" s="51"/>
      <c r="O6336" s="51"/>
      <c r="P6336" s="51"/>
      <c r="Q6336" s="51"/>
      <c r="R6336" s="51"/>
      <c r="S6336" s="51"/>
      <c r="T6336" s="51"/>
      <c r="U6336" s="51"/>
    </row>
    <row r="6337" spans="1:21" ht="15.5">
      <c r="A6337" s="51">
        <v>453</v>
      </c>
      <c r="B6337" s="51" t="s">
        <v>1561</v>
      </c>
      <c r="C6337" s="51" t="s">
        <v>456</v>
      </c>
      <c r="D6337" s="51" t="str">
        <f t="shared" si="98"/>
        <v>GGSB_NPGDPQatar</v>
      </c>
      <c r="E6337" s="51" t="s">
        <v>1562</v>
      </c>
      <c r="F6337" s="51" t="s">
        <v>454</v>
      </c>
      <c r="G6337" s="51" t="s">
        <v>455</v>
      </c>
      <c r="H6337" s="51" t="s">
        <v>380</v>
      </c>
      <c r="I6337" s="51"/>
      <c r="J6337" s="51"/>
      <c r="K6337" s="51"/>
      <c r="L6337" s="51"/>
      <c r="M6337" s="51"/>
      <c r="N6337" s="51"/>
      <c r="O6337" s="51"/>
      <c r="P6337" s="51"/>
      <c r="Q6337" s="51"/>
      <c r="R6337" s="51"/>
      <c r="S6337" s="51"/>
      <c r="T6337" s="51"/>
      <c r="U6337" s="51"/>
    </row>
    <row r="6338" spans="1:21" ht="15.5">
      <c r="A6338" s="51">
        <v>453</v>
      </c>
      <c r="B6338" s="51" t="s">
        <v>1561</v>
      </c>
      <c r="C6338" s="51" t="s">
        <v>457</v>
      </c>
      <c r="D6338" s="51" t="str">
        <f t="shared" si="98"/>
        <v>GGXONLBQatar</v>
      </c>
      <c r="E6338" s="51" t="s">
        <v>1562</v>
      </c>
      <c r="F6338" s="51" t="s">
        <v>458</v>
      </c>
      <c r="G6338" s="51" t="s">
        <v>459</v>
      </c>
      <c r="H6338" s="51" t="s">
        <v>342</v>
      </c>
      <c r="I6338" s="51" t="s">
        <v>343</v>
      </c>
      <c r="J6338" s="51" t="s">
        <v>1567</v>
      </c>
      <c r="K6338" s="51">
        <v>81.441000000000003</v>
      </c>
      <c r="L6338" s="51">
        <v>165.184</v>
      </c>
      <c r="M6338" s="51">
        <v>124.43300000000001</v>
      </c>
      <c r="N6338" s="51">
        <v>136.59</v>
      </c>
      <c r="O6338" s="51">
        <v>-18.413</v>
      </c>
      <c r="P6338" s="51">
        <v>-6.4029999999999996</v>
      </c>
      <c r="Q6338" s="51">
        <v>49.326000000000001</v>
      </c>
      <c r="R6338" s="51">
        <v>42.518999999999998</v>
      </c>
      <c r="S6338" s="51">
        <v>19.228000000000002</v>
      </c>
      <c r="T6338" s="51">
        <v>19.771000000000001</v>
      </c>
      <c r="U6338" s="51">
        <v>2019</v>
      </c>
    </row>
    <row r="6339" spans="1:21" ht="15.5">
      <c r="A6339" s="51">
        <v>453</v>
      </c>
      <c r="B6339" s="51" t="s">
        <v>1561</v>
      </c>
      <c r="C6339" s="51" t="s">
        <v>460</v>
      </c>
      <c r="D6339" s="51" t="str">
        <f t="shared" ref="D6339:D6402" si="99">C6339&amp;E6339</f>
        <v>GGXONLB_NGDPQatar</v>
      </c>
      <c r="E6339" s="51" t="s">
        <v>1562</v>
      </c>
      <c r="F6339" s="51" t="s">
        <v>458</v>
      </c>
      <c r="G6339" s="51" t="s">
        <v>459</v>
      </c>
      <c r="H6339" s="51" t="s">
        <v>392</v>
      </c>
      <c r="I6339" s="51"/>
      <c r="J6339" s="51" t="s">
        <v>461</v>
      </c>
      <c r="K6339" s="51">
        <v>11.975</v>
      </c>
      <c r="L6339" s="51">
        <v>22.835000000000001</v>
      </c>
      <c r="M6339" s="51">
        <v>16.577000000000002</v>
      </c>
      <c r="N6339" s="51">
        <v>23.201000000000001</v>
      </c>
      <c r="O6339" s="51">
        <v>-3.3340000000000001</v>
      </c>
      <c r="P6339" s="51">
        <v>-1.0920000000000001</v>
      </c>
      <c r="Q6339" s="51">
        <v>7.391</v>
      </c>
      <c r="R6339" s="51">
        <v>6.6429999999999998</v>
      </c>
      <c r="S6339" s="51">
        <v>3.6160000000000001</v>
      </c>
      <c r="T6339" s="51">
        <v>3.2719999999999998</v>
      </c>
      <c r="U6339" s="51">
        <v>2019</v>
      </c>
    </row>
    <row r="6340" spans="1:21" ht="15.5">
      <c r="A6340" s="51">
        <v>453</v>
      </c>
      <c r="B6340" s="51" t="s">
        <v>1561</v>
      </c>
      <c r="C6340" s="51" t="s">
        <v>462</v>
      </c>
      <c r="D6340" s="51" t="str">
        <f t="shared" si="99"/>
        <v>GGXWDNQatar</v>
      </c>
      <c r="E6340" s="51" t="s">
        <v>1562</v>
      </c>
      <c r="F6340" s="51" t="s">
        <v>463</v>
      </c>
      <c r="G6340" s="51" t="s">
        <v>464</v>
      </c>
      <c r="H6340" s="51" t="s">
        <v>342</v>
      </c>
      <c r="I6340" s="51" t="s">
        <v>343</v>
      </c>
      <c r="J6340" s="51"/>
      <c r="K6340" s="51"/>
      <c r="L6340" s="51"/>
      <c r="M6340" s="51"/>
      <c r="N6340" s="51"/>
      <c r="O6340" s="51"/>
      <c r="P6340" s="51"/>
      <c r="Q6340" s="51"/>
      <c r="R6340" s="51"/>
      <c r="S6340" s="51"/>
      <c r="T6340" s="51"/>
      <c r="U6340" s="51"/>
    </row>
    <row r="6341" spans="1:21" ht="15.5">
      <c r="A6341" s="51">
        <v>453</v>
      </c>
      <c r="B6341" s="51" t="s">
        <v>1561</v>
      </c>
      <c r="C6341" s="51" t="s">
        <v>465</v>
      </c>
      <c r="D6341" s="51" t="str">
        <f t="shared" si="99"/>
        <v>GGXWDN_NGDPQatar</v>
      </c>
      <c r="E6341" s="51" t="s">
        <v>1562</v>
      </c>
      <c r="F6341" s="51" t="s">
        <v>463</v>
      </c>
      <c r="G6341" s="51" t="s">
        <v>464</v>
      </c>
      <c r="H6341" s="51" t="s">
        <v>392</v>
      </c>
      <c r="I6341" s="51"/>
      <c r="J6341" s="51"/>
      <c r="K6341" s="51"/>
      <c r="L6341" s="51"/>
      <c r="M6341" s="51"/>
      <c r="N6341" s="51"/>
      <c r="O6341" s="51"/>
      <c r="P6341" s="51"/>
      <c r="Q6341" s="51"/>
      <c r="R6341" s="51"/>
      <c r="S6341" s="51"/>
      <c r="T6341" s="51"/>
      <c r="U6341" s="51"/>
    </row>
    <row r="6342" spans="1:21" ht="15.5">
      <c r="A6342" s="51">
        <v>453</v>
      </c>
      <c r="B6342" s="51" t="s">
        <v>1561</v>
      </c>
      <c r="C6342" s="51" t="s">
        <v>466</v>
      </c>
      <c r="D6342" s="51" t="str">
        <f t="shared" si="99"/>
        <v>GGXWDGQatar</v>
      </c>
      <c r="E6342" s="51" t="s">
        <v>1562</v>
      </c>
      <c r="F6342" s="51" t="s">
        <v>467</v>
      </c>
      <c r="G6342" s="51" t="s">
        <v>468</v>
      </c>
      <c r="H6342" s="51" t="s">
        <v>342</v>
      </c>
      <c r="I6342" s="51" t="s">
        <v>343</v>
      </c>
      <c r="J6342" s="51" t="s">
        <v>1567</v>
      </c>
      <c r="K6342" s="51">
        <v>218.429</v>
      </c>
      <c r="L6342" s="51">
        <v>223.4</v>
      </c>
      <c r="M6342" s="51">
        <v>187.00399999999999</v>
      </c>
      <c r="N6342" s="51">
        <v>209.27600000000001</v>
      </c>
      <c r="O6342" s="51">
        <v>257.964</v>
      </c>
      <c r="P6342" s="51">
        <v>302.39999999999998</v>
      </c>
      <c r="Q6342" s="51">
        <v>348.2</v>
      </c>
      <c r="R6342" s="51">
        <v>398.6</v>
      </c>
      <c r="S6342" s="51">
        <v>381.7</v>
      </c>
      <c r="T6342" s="51">
        <v>361.60500000000002</v>
      </c>
      <c r="U6342" s="51">
        <v>2019</v>
      </c>
    </row>
    <row r="6343" spans="1:21" ht="15.5">
      <c r="A6343" s="51">
        <v>453</v>
      </c>
      <c r="B6343" s="51" t="s">
        <v>1561</v>
      </c>
      <c r="C6343" s="51" t="s">
        <v>469</v>
      </c>
      <c r="D6343" s="51" t="str">
        <f t="shared" si="99"/>
        <v>GGXWDG_NGDPQatar</v>
      </c>
      <c r="E6343" s="51" t="s">
        <v>1562</v>
      </c>
      <c r="F6343" s="51" t="s">
        <v>467</v>
      </c>
      <c r="G6343" s="51" t="s">
        <v>468</v>
      </c>
      <c r="H6343" s="51" t="s">
        <v>392</v>
      </c>
      <c r="I6343" s="51"/>
      <c r="J6343" s="51" t="s">
        <v>470</v>
      </c>
      <c r="K6343" s="51">
        <v>32.118000000000002</v>
      </c>
      <c r="L6343" s="51">
        <v>30.882999999999999</v>
      </c>
      <c r="M6343" s="51">
        <v>24.911999999999999</v>
      </c>
      <c r="N6343" s="51">
        <v>35.546999999999997</v>
      </c>
      <c r="O6343" s="51">
        <v>46.707000000000001</v>
      </c>
      <c r="P6343" s="51">
        <v>51.569000000000003</v>
      </c>
      <c r="Q6343" s="51">
        <v>52.177</v>
      </c>
      <c r="R6343" s="51">
        <v>62.277000000000001</v>
      </c>
      <c r="S6343" s="51">
        <v>71.778999999999996</v>
      </c>
      <c r="T6343" s="51">
        <v>59.834000000000003</v>
      </c>
      <c r="U6343" s="51">
        <v>2019</v>
      </c>
    </row>
    <row r="6344" spans="1:21" ht="15.5">
      <c r="A6344" s="51">
        <v>453</v>
      </c>
      <c r="B6344" s="51" t="s">
        <v>1561</v>
      </c>
      <c r="C6344" s="51" t="s">
        <v>471</v>
      </c>
      <c r="D6344" s="51" t="str">
        <f t="shared" si="99"/>
        <v>NGDP_FYQatar</v>
      </c>
      <c r="E6344" s="51" t="s">
        <v>1562</v>
      </c>
      <c r="F6344" s="51" t="s">
        <v>472</v>
      </c>
      <c r="G6344" s="51" t="s">
        <v>473</v>
      </c>
      <c r="H6344" s="51" t="s">
        <v>342</v>
      </c>
      <c r="I6344" s="51" t="s">
        <v>343</v>
      </c>
      <c r="J6344" s="51" t="s">
        <v>1567</v>
      </c>
      <c r="K6344" s="51">
        <v>680.07399999999996</v>
      </c>
      <c r="L6344" s="51">
        <v>723.36900000000003</v>
      </c>
      <c r="M6344" s="51">
        <v>750.65800000000002</v>
      </c>
      <c r="N6344" s="51">
        <v>588.73299999999995</v>
      </c>
      <c r="O6344" s="51">
        <v>552.30499999999995</v>
      </c>
      <c r="P6344" s="51">
        <v>586.40099999999995</v>
      </c>
      <c r="Q6344" s="51">
        <v>667.33900000000006</v>
      </c>
      <c r="R6344" s="51">
        <v>640.04899999999998</v>
      </c>
      <c r="S6344" s="51">
        <v>531.76800000000003</v>
      </c>
      <c r="T6344" s="51">
        <v>604.35199999999998</v>
      </c>
      <c r="U6344" s="51">
        <v>2019</v>
      </c>
    </row>
    <row r="6345" spans="1:21" ht="15.5">
      <c r="A6345" s="51">
        <v>453</v>
      </c>
      <c r="B6345" s="51" t="s">
        <v>1561</v>
      </c>
      <c r="C6345" s="51" t="s">
        <v>474</v>
      </c>
      <c r="D6345" s="51" t="str">
        <f t="shared" si="99"/>
        <v>BCAQatar</v>
      </c>
      <c r="E6345" s="51" t="s">
        <v>1562</v>
      </c>
      <c r="F6345" s="51" t="s">
        <v>475</v>
      </c>
      <c r="G6345" s="51" t="s">
        <v>476</v>
      </c>
      <c r="H6345" s="51" t="s">
        <v>352</v>
      </c>
      <c r="I6345" s="51" t="s">
        <v>343</v>
      </c>
      <c r="J6345" s="51" t="s">
        <v>1568</v>
      </c>
      <c r="K6345" s="51">
        <v>62</v>
      </c>
      <c r="L6345" s="51">
        <v>60.460999999999999</v>
      </c>
      <c r="M6345" s="51">
        <v>49.41</v>
      </c>
      <c r="N6345" s="51">
        <v>13.750999999999999</v>
      </c>
      <c r="O6345" s="51">
        <v>-8.27</v>
      </c>
      <c r="P6345" s="51">
        <v>6.4260000000000002</v>
      </c>
      <c r="Q6345" s="51">
        <v>16.652000000000001</v>
      </c>
      <c r="R6345" s="51">
        <v>4.2290000000000001</v>
      </c>
      <c r="S6345" s="51">
        <v>-4.9909999999999997</v>
      </c>
      <c r="T6345" s="51">
        <v>11.755000000000001</v>
      </c>
      <c r="U6345" s="51">
        <v>2019</v>
      </c>
    </row>
    <row r="6346" spans="1:21" ht="15.5">
      <c r="A6346" s="51">
        <v>453</v>
      </c>
      <c r="B6346" s="51" t="s">
        <v>1561</v>
      </c>
      <c r="C6346" s="51" t="s">
        <v>478</v>
      </c>
      <c r="D6346" s="51" t="str">
        <f t="shared" si="99"/>
        <v>BCA_NGDPDQatar</v>
      </c>
      <c r="E6346" s="51" t="s">
        <v>1562</v>
      </c>
      <c r="F6346" s="51" t="s">
        <v>475</v>
      </c>
      <c r="G6346" s="51" t="s">
        <v>476</v>
      </c>
      <c r="H6346" s="51" t="s">
        <v>392</v>
      </c>
      <c r="I6346" s="51"/>
      <c r="J6346" s="51" t="s">
        <v>479</v>
      </c>
      <c r="K6346" s="51">
        <v>33.185000000000002</v>
      </c>
      <c r="L6346" s="51">
        <v>30.423999999999999</v>
      </c>
      <c r="M6346" s="51">
        <v>23.959</v>
      </c>
      <c r="N6346" s="51">
        <v>8.5020000000000007</v>
      </c>
      <c r="O6346" s="51">
        <v>-5.45</v>
      </c>
      <c r="P6346" s="51">
        <v>3.9889999999999999</v>
      </c>
      <c r="Q6346" s="51">
        <v>9.0830000000000002</v>
      </c>
      <c r="R6346" s="51">
        <v>2.4049999999999998</v>
      </c>
      <c r="S6346" s="51">
        <v>-3.4159999999999999</v>
      </c>
      <c r="T6346" s="51">
        <v>7.08</v>
      </c>
      <c r="U6346" s="51">
        <v>2019</v>
      </c>
    </row>
    <row r="6347" spans="1:21" ht="15.5">
      <c r="A6347" s="51">
        <v>968</v>
      </c>
      <c r="B6347" s="51" t="s">
        <v>1569</v>
      </c>
      <c r="C6347" s="51" t="s">
        <v>338</v>
      </c>
      <c r="D6347" s="51" t="str">
        <f t="shared" si="99"/>
        <v>NGDP_RRomania</v>
      </c>
      <c r="E6347" s="51" t="s">
        <v>59</v>
      </c>
      <c r="F6347" s="51" t="s">
        <v>340</v>
      </c>
      <c r="G6347" s="51" t="s">
        <v>341</v>
      </c>
      <c r="H6347" s="51" t="s">
        <v>342</v>
      </c>
      <c r="I6347" s="51" t="s">
        <v>343</v>
      </c>
      <c r="J6347" s="51" t="s">
        <v>1570</v>
      </c>
      <c r="K6347" s="51">
        <v>643.16600000000005</v>
      </c>
      <c r="L6347" s="51">
        <v>667.42</v>
      </c>
      <c r="M6347" s="51">
        <v>691.505</v>
      </c>
      <c r="N6347" s="51">
        <v>711.93</v>
      </c>
      <c r="O6347" s="51">
        <v>745.41200000000003</v>
      </c>
      <c r="P6347" s="51">
        <v>799.97199999999998</v>
      </c>
      <c r="Q6347" s="51">
        <v>835.76700000000005</v>
      </c>
      <c r="R6347" s="51">
        <v>870.26300000000003</v>
      </c>
      <c r="S6347" s="51">
        <v>836.32299999999998</v>
      </c>
      <c r="T6347" s="51">
        <v>886.50300000000004</v>
      </c>
      <c r="U6347" s="51">
        <v>2019</v>
      </c>
    </row>
    <row r="6348" spans="1:21" ht="15.5">
      <c r="A6348" s="51">
        <v>968</v>
      </c>
      <c r="B6348" s="51" t="s">
        <v>1569</v>
      </c>
      <c r="C6348" s="51" t="s">
        <v>345</v>
      </c>
      <c r="D6348" s="51" t="str">
        <f t="shared" si="99"/>
        <v>NGDP_RPCHRomania</v>
      </c>
      <c r="E6348" s="51" t="s">
        <v>59</v>
      </c>
      <c r="F6348" s="51" t="s">
        <v>340</v>
      </c>
      <c r="G6348" s="51" t="s">
        <v>346</v>
      </c>
      <c r="H6348" s="51" t="s">
        <v>347</v>
      </c>
      <c r="I6348" s="51"/>
      <c r="J6348" s="51" t="s">
        <v>348</v>
      </c>
      <c r="K6348" s="51">
        <v>2.0409999999999999</v>
      </c>
      <c r="L6348" s="51">
        <v>3.7709999999999999</v>
      </c>
      <c r="M6348" s="51">
        <v>3.609</v>
      </c>
      <c r="N6348" s="51">
        <v>2.9540000000000002</v>
      </c>
      <c r="O6348" s="51">
        <v>4.7030000000000003</v>
      </c>
      <c r="P6348" s="51">
        <v>7.319</v>
      </c>
      <c r="Q6348" s="51">
        <v>4.4749999999999996</v>
      </c>
      <c r="R6348" s="51">
        <v>4.1269999999999998</v>
      </c>
      <c r="S6348" s="51">
        <v>-3.9</v>
      </c>
      <c r="T6348" s="51">
        <v>6</v>
      </c>
      <c r="U6348" s="51">
        <v>2019</v>
      </c>
    </row>
    <row r="6349" spans="1:21" ht="15.5">
      <c r="A6349" s="51">
        <v>968</v>
      </c>
      <c r="B6349" s="51" t="s">
        <v>1569</v>
      </c>
      <c r="C6349" s="51" t="s">
        <v>349</v>
      </c>
      <c r="D6349" s="51" t="str">
        <f t="shared" si="99"/>
        <v>NGDPRomania</v>
      </c>
      <c r="E6349" s="51" t="s">
        <v>59</v>
      </c>
      <c r="F6349" s="51" t="s">
        <v>155</v>
      </c>
      <c r="G6349" s="51" t="s">
        <v>350</v>
      </c>
      <c r="H6349" s="51" t="s">
        <v>342</v>
      </c>
      <c r="I6349" s="51" t="s">
        <v>343</v>
      </c>
      <c r="J6349" s="51" t="s">
        <v>1570</v>
      </c>
      <c r="K6349" s="51">
        <v>591.79899999999998</v>
      </c>
      <c r="L6349" s="51">
        <v>634.96799999999996</v>
      </c>
      <c r="M6349" s="51">
        <v>669.70399999999995</v>
      </c>
      <c r="N6349" s="51">
        <v>711.93</v>
      </c>
      <c r="O6349" s="51">
        <v>763.65300000000002</v>
      </c>
      <c r="P6349" s="51">
        <v>857.89599999999996</v>
      </c>
      <c r="Q6349" s="51">
        <v>951.72900000000004</v>
      </c>
      <c r="R6349" s="51">
        <v>1058.19</v>
      </c>
      <c r="S6349" s="51">
        <v>1049.18</v>
      </c>
      <c r="T6349" s="51">
        <v>1155.58</v>
      </c>
      <c r="U6349" s="51">
        <v>2019</v>
      </c>
    </row>
    <row r="6350" spans="1:21" ht="15.5">
      <c r="A6350" s="51">
        <v>968</v>
      </c>
      <c r="B6350" s="51" t="s">
        <v>1569</v>
      </c>
      <c r="C6350" s="51" t="s">
        <v>157</v>
      </c>
      <c r="D6350" s="51" t="str">
        <f t="shared" si="99"/>
        <v>NGDPDRomania</v>
      </c>
      <c r="E6350" s="51" t="s">
        <v>59</v>
      </c>
      <c r="F6350" s="51" t="s">
        <v>155</v>
      </c>
      <c r="G6350" s="51" t="s">
        <v>351</v>
      </c>
      <c r="H6350" s="51" t="s">
        <v>352</v>
      </c>
      <c r="I6350" s="51" t="s">
        <v>343</v>
      </c>
      <c r="J6350" s="51" t="s">
        <v>353</v>
      </c>
      <c r="K6350" s="51">
        <v>170.636</v>
      </c>
      <c r="L6350" s="51">
        <v>190.8</v>
      </c>
      <c r="M6350" s="51">
        <v>199.96100000000001</v>
      </c>
      <c r="N6350" s="51">
        <v>177.73099999999999</v>
      </c>
      <c r="O6350" s="51">
        <v>188.13</v>
      </c>
      <c r="P6350" s="51">
        <v>211.696</v>
      </c>
      <c r="Q6350" s="51">
        <v>241.45599999999999</v>
      </c>
      <c r="R6350" s="51">
        <v>249.69499999999999</v>
      </c>
      <c r="S6350" s="51">
        <v>247.214</v>
      </c>
      <c r="T6350" s="51">
        <v>289.13</v>
      </c>
      <c r="U6350" s="51">
        <v>2019</v>
      </c>
    </row>
    <row r="6351" spans="1:21" ht="15.5">
      <c r="A6351" s="51">
        <v>968</v>
      </c>
      <c r="B6351" s="51" t="s">
        <v>1569</v>
      </c>
      <c r="C6351" s="51" t="s">
        <v>354</v>
      </c>
      <c r="D6351" s="51" t="str">
        <f t="shared" si="99"/>
        <v>PPPGDPRomania</v>
      </c>
      <c r="E6351" s="51" t="s">
        <v>59</v>
      </c>
      <c r="F6351" s="51" t="s">
        <v>155</v>
      </c>
      <c r="G6351" s="51" t="s">
        <v>355</v>
      </c>
      <c r="H6351" s="51" t="s">
        <v>356</v>
      </c>
      <c r="I6351" s="51" t="s">
        <v>343</v>
      </c>
      <c r="J6351" s="51" t="s">
        <v>353</v>
      </c>
      <c r="K6351" s="51">
        <v>378.48700000000002</v>
      </c>
      <c r="L6351" s="51">
        <v>395.31799999999998</v>
      </c>
      <c r="M6351" s="51">
        <v>411.27300000000002</v>
      </c>
      <c r="N6351" s="51">
        <v>428.24900000000002</v>
      </c>
      <c r="O6351" s="51">
        <v>478.15499999999997</v>
      </c>
      <c r="P6351" s="51">
        <v>534.70699999999999</v>
      </c>
      <c r="Q6351" s="51">
        <v>572.04499999999996</v>
      </c>
      <c r="R6351" s="51">
        <v>606.28899999999999</v>
      </c>
      <c r="S6351" s="51">
        <v>589.70699999999999</v>
      </c>
      <c r="T6351" s="51">
        <v>636.48099999999999</v>
      </c>
      <c r="U6351" s="51">
        <v>2019</v>
      </c>
    </row>
    <row r="6352" spans="1:21" ht="15.5">
      <c r="A6352" s="51">
        <v>968</v>
      </c>
      <c r="B6352" s="51" t="s">
        <v>1569</v>
      </c>
      <c r="C6352" s="51" t="s">
        <v>357</v>
      </c>
      <c r="D6352" s="51" t="str">
        <f t="shared" si="99"/>
        <v>NGDP_DRomania</v>
      </c>
      <c r="E6352" s="51" t="s">
        <v>59</v>
      </c>
      <c r="F6352" s="51" t="s">
        <v>358</v>
      </c>
      <c r="G6352" s="51" t="s">
        <v>359</v>
      </c>
      <c r="H6352" s="51" t="s">
        <v>360</v>
      </c>
      <c r="I6352" s="51"/>
      <c r="J6352" s="51" t="s">
        <v>361</v>
      </c>
      <c r="K6352" s="51">
        <v>92.013000000000005</v>
      </c>
      <c r="L6352" s="51">
        <v>95.138000000000005</v>
      </c>
      <c r="M6352" s="51">
        <v>96.846999999999994</v>
      </c>
      <c r="N6352" s="51">
        <v>100</v>
      </c>
      <c r="O6352" s="51">
        <v>102.447</v>
      </c>
      <c r="P6352" s="51">
        <v>107.241</v>
      </c>
      <c r="Q6352" s="51">
        <v>113.875</v>
      </c>
      <c r="R6352" s="51">
        <v>121.59399999999999</v>
      </c>
      <c r="S6352" s="51">
        <v>125.45099999999999</v>
      </c>
      <c r="T6352" s="51">
        <v>130.35300000000001</v>
      </c>
      <c r="U6352" s="51">
        <v>2019</v>
      </c>
    </row>
    <row r="6353" spans="1:21" ht="15.5">
      <c r="A6353" s="51">
        <v>968</v>
      </c>
      <c r="B6353" s="51" t="s">
        <v>1569</v>
      </c>
      <c r="C6353" s="51" t="s">
        <v>362</v>
      </c>
      <c r="D6353" s="51" t="str">
        <f t="shared" si="99"/>
        <v>NGDPRPCRomania</v>
      </c>
      <c r="E6353" s="51" t="s">
        <v>59</v>
      </c>
      <c r="F6353" s="51" t="s">
        <v>363</v>
      </c>
      <c r="G6353" s="51" t="s">
        <v>364</v>
      </c>
      <c r="H6353" s="51" t="s">
        <v>342</v>
      </c>
      <c r="I6353" s="51" t="s">
        <v>333</v>
      </c>
      <c r="J6353" s="51" t="s">
        <v>365</v>
      </c>
      <c r="K6353" s="51">
        <v>32004.69</v>
      </c>
      <c r="L6353" s="51">
        <v>33337.49</v>
      </c>
      <c r="M6353" s="51">
        <v>34656.53</v>
      </c>
      <c r="N6353" s="51">
        <v>35819.47</v>
      </c>
      <c r="O6353" s="51">
        <v>37722.129999999997</v>
      </c>
      <c r="P6353" s="51">
        <v>40723.69</v>
      </c>
      <c r="Q6353" s="51">
        <v>42792.7</v>
      </c>
      <c r="R6353" s="51">
        <v>44846.89</v>
      </c>
      <c r="S6353" s="51">
        <v>43292.4</v>
      </c>
      <c r="T6353" s="51">
        <v>45893.49</v>
      </c>
      <c r="U6353" s="51">
        <v>2019</v>
      </c>
    </row>
    <row r="6354" spans="1:21" ht="15.5">
      <c r="A6354" s="51">
        <v>968</v>
      </c>
      <c r="B6354" s="51" t="s">
        <v>1569</v>
      </c>
      <c r="C6354" s="51" t="s">
        <v>366</v>
      </c>
      <c r="D6354" s="51" t="str">
        <f t="shared" si="99"/>
        <v>NGDPRPPPPCRomania</v>
      </c>
      <c r="E6354" s="51" t="s">
        <v>59</v>
      </c>
      <c r="F6354" s="51" t="s">
        <v>363</v>
      </c>
      <c r="G6354" s="51" t="s">
        <v>367</v>
      </c>
      <c r="H6354" s="51" t="s">
        <v>368</v>
      </c>
      <c r="I6354" s="51" t="s">
        <v>333</v>
      </c>
      <c r="J6354" s="51" t="s">
        <v>365</v>
      </c>
      <c r="K6354" s="51">
        <v>21392.14</v>
      </c>
      <c r="L6354" s="51">
        <v>22282.99</v>
      </c>
      <c r="M6354" s="51">
        <v>23164.65</v>
      </c>
      <c r="N6354" s="51">
        <v>23941.97</v>
      </c>
      <c r="O6354" s="51">
        <v>25213.72</v>
      </c>
      <c r="P6354" s="51">
        <v>27219.98</v>
      </c>
      <c r="Q6354" s="51">
        <v>28602.92</v>
      </c>
      <c r="R6354" s="51">
        <v>29975.96</v>
      </c>
      <c r="S6354" s="51">
        <v>28936.93</v>
      </c>
      <c r="T6354" s="51">
        <v>30675.51</v>
      </c>
      <c r="U6354" s="51">
        <v>2019</v>
      </c>
    </row>
    <row r="6355" spans="1:21" ht="15.5">
      <c r="A6355" s="51">
        <v>968</v>
      </c>
      <c r="B6355" s="51" t="s">
        <v>1569</v>
      </c>
      <c r="C6355" s="51" t="s">
        <v>369</v>
      </c>
      <c r="D6355" s="51" t="str">
        <f t="shared" si="99"/>
        <v>NGDPPCRomania</v>
      </c>
      <c r="E6355" s="51" t="s">
        <v>59</v>
      </c>
      <c r="F6355" s="51" t="s">
        <v>370</v>
      </c>
      <c r="G6355" s="51" t="s">
        <v>371</v>
      </c>
      <c r="H6355" s="51" t="s">
        <v>342</v>
      </c>
      <c r="I6355" s="51" t="s">
        <v>333</v>
      </c>
      <c r="J6355" s="51" t="s">
        <v>372</v>
      </c>
      <c r="K6355" s="51">
        <v>29448.6</v>
      </c>
      <c r="L6355" s="51">
        <v>31716.52</v>
      </c>
      <c r="M6355" s="51">
        <v>33563.9</v>
      </c>
      <c r="N6355" s="51">
        <v>35819.47</v>
      </c>
      <c r="O6355" s="51">
        <v>38645.21</v>
      </c>
      <c r="P6355" s="51">
        <v>43672.37</v>
      </c>
      <c r="Q6355" s="51">
        <v>48730.12</v>
      </c>
      <c r="R6355" s="51">
        <v>54531.28</v>
      </c>
      <c r="S6355" s="51">
        <v>54310.79</v>
      </c>
      <c r="T6355" s="51">
        <v>59823.519999999997</v>
      </c>
      <c r="U6355" s="51">
        <v>2019</v>
      </c>
    </row>
    <row r="6356" spans="1:21" ht="15.5">
      <c r="A6356" s="51">
        <v>968</v>
      </c>
      <c r="B6356" s="51" t="s">
        <v>1569</v>
      </c>
      <c r="C6356" s="51" t="s">
        <v>373</v>
      </c>
      <c r="D6356" s="51" t="str">
        <f t="shared" si="99"/>
        <v>NGDPDPCRomania</v>
      </c>
      <c r="E6356" s="51" t="s">
        <v>59</v>
      </c>
      <c r="F6356" s="51" t="s">
        <v>370</v>
      </c>
      <c r="G6356" s="51" t="s">
        <v>374</v>
      </c>
      <c r="H6356" s="51" t="s">
        <v>352</v>
      </c>
      <c r="I6356" s="51" t="s">
        <v>333</v>
      </c>
      <c r="J6356" s="51" t="s">
        <v>372</v>
      </c>
      <c r="K6356" s="51">
        <v>8491.0300000000007</v>
      </c>
      <c r="L6356" s="51">
        <v>9530.44</v>
      </c>
      <c r="M6356" s="51">
        <v>10021.540000000001</v>
      </c>
      <c r="N6356" s="51">
        <v>8942.2000000000007</v>
      </c>
      <c r="O6356" s="51">
        <v>9520.44</v>
      </c>
      <c r="P6356" s="51">
        <v>10776.67</v>
      </c>
      <c r="Q6356" s="51">
        <v>12362.98</v>
      </c>
      <c r="R6356" s="51">
        <v>12867.45</v>
      </c>
      <c r="S6356" s="51">
        <v>12797.1</v>
      </c>
      <c r="T6356" s="51">
        <v>14968.02</v>
      </c>
      <c r="U6356" s="51">
        <v>2019</v>
      </c>
    </row>
    <row r="6357" spans="1:21" ht="15.5">
      <c r="A6357" s="51">
        <v>968</v>
      </c>
      <c r="B6357" s="51" t="s">
        <v>1569</v>
      </c>
      <c r="C6357" s="51" t="s">
        <v>375</v>
      </c>
      <c r="D6357" s="51" t="str">
        <f t="shared" si="99"/>
        <v>PPPPCRomania</v>
      </c>
      <c r="E6357" s="51" t="s">
        <v>59</v>
      </c>
      <c r="F6357" s="51" t="s">
        <v>370</v>
      </c>
      <c r="G6357" s="51" t="s">
        <v>376</v>
      </c>
      <c r="H6357" s="51" t="s">
        <v>356</v>
      </c>
      <c r="I6357" s="51" t="s">
        <v>333</v>
      </c>
      <c r="J6357" s="51" t="s">
        <v>372</v>
      </c>
      <c r="K6357" s="51">
        <v>18833.96</v>
      </c>
      <c r="L6357" s="51">
        <v>19746.060000000001</v>
      </c>
      <c r="M6357" s="51">
        <v>20611.97</v>
      </c>
      <c r="N6357" s="51">
        <v>21546.57</v>
      </c>
      <c r="O6357" s="51">
        <v>24197.4</v>
      </c>
      <c r="P6357" s="51">
        <v>27219.98</v>
      </c>
      <c r="Q6357" s="51">
        <v>29289.66</v>
      </c>
      <c r="R6357" s="51">
        <v>31243.66</v>
      </c>
      <c r="S6357" s="51">
        <v>30526.31</v>
      </c>
      <c r="T6357" s="51">
        <v>32950.080000000002</v>
      </c>
      <c r="U6357" s="51">
        <v>2019</v>
      </c>
    </row>
    <row r="6358" spans="1:21" ht="15.5">
      <c r="A6358" s="51">
        <v>968</v>
      </c>
      <c r="B6358" s="51" t="s">
        <v>1569</v>
      </c>
      <c r="C6358" s="51" t="s">
        <v>377</v>
      </c>
      <c r="D6358" s="51" t="str">
        <f t="shared" si="99"/>
        <v>NGAP_NPGDPRomania</v>
      </c>
      <c r="E6358" s="51" t="s">
        <v>59</v>
      </c>
      <c r="F6358" s="51" t="s">
        <v>378</v>
      </c>
      <c r="G6358" s="51" t="s">
        <v>379</v>
      </c>
      <c r="H6358" s="51" t="s">
        <v>380</v>
      </c>
      <c r="I6358" s="51"/>
      <c r="J6358" s="51"/>
      <c r="K6358" s="51"/>
      <c r="L6358" s="51"/>
      <c r="M6358" s="51"/>
      <c r="N6358" s="51"/>
      <c r="O6358" s="51"/>
      <c r="P6358" s="51"/>
      <c r="Q6358" s="51"/>
      <c r="R6358" s="51"/>
      <c r="S6358" s="51"/>
      <c r="T6358" s="51"/>
      <c r="U6358" s="51"/>
    </row>
    <row r="6359" spans="1:21" ht="15.5">
      <c r="A6359" s="51">
        <v>968</v>
      </c>
      <c r="B6359" s="51" t="s">
        <v>1569</v>
      </c>
      <c r="C6359" s="51" t="s">
        <v>381</v>
      </c>
      <c r="D6359" s="51" t="str">
        <f t="shared" si="99"/>
        <v>PPPSHRomania</v>
      </c>
      <c r="E6359" s="51" t="s">
        <v>59</v>
      </c>
      <c r="F6359" s="51" t="s">
        <v>382</v>
      </c>
      <c r="G6359" s="51" t="s">
        <v>383</v>
      </c>
      <c r="H6359" s="51" t="s">
        <v>384</v>
      </c>
      <c r="I6359" s="51"/>
      <c r="J6359" s="51" t="s">
        <v>353</v>
      </c>
      <c r="K6359" s="51">
        <v>0.378</v>
      </c>
      <c r="L6359" s="51">
        <v>0.376</v>
      </c>
      <c r="M6359" s="51">
        <v>0.377</v>
      </c>
      <c r="N6359" s="51">
        <v>0.38500000000000001</v>
      </c>
      <c r="O6359" s="51">
        <v>0.41399999999999998</v>
      </c>
      <c r="P6359" s="51">
        <v>0.439</v>
      </c>
      <c r="Q6359" s="51">
        <v>0.44400000000000001</v>
      </c>
      <c r="R6359" s="51">
        <v>0.45</v>
      </c>
      <c r="S6359" s="51">
        <v>0.44800000000000001</v>
      </c>
      <c r="T6359" s="51">
        <v>0.44800000000000001</v>
      </c>
      <c r="U6359" s="51">
        <v>2019</v>
      </c>
    </row>
    <row r="6360" spans="1:21" ht="15.5">
      <c r="A6360" s="51">
        <v>968</v>
      </c>
      <c r="B6360" s="51" t="s">
        <v>1569</v>
      </c>
      <c r="C6360" s="51" t="s">
        <v>385</v>
      </c>
      <c r="D6360" s="51" t="str">
        <f t="shared" si="99"/>
        <v>PPPEXRomania</v>
      </c>
      <c r="E6360" s="51" t="s">
        <v>59</v>
      </c>
      <c r="F6360" s="51" t="s">
        <v>386</v>
      </c>
      <c r="G6360" s="51" t="s">
        <v>387</v>
      </c>
      <c r="H6360" s="51" t="s">
        <v>388</v>
      </c>
      <c r="I6360" s="51"/>
      <c r="J6360" s="51" t="s">
        <v>353</v>
      </c>
      <c r="K6360" s="51">
        <v>1.5640000000000001</v>
      </c>
      <c r="L6360" s="51">
        <v>1.6060000000000001</v>
      </c>
      <c r="M6360" s="51">
        <v>1.6279999999999999</v>
      </c>
      <c r="N6360" s="51">
        <v>1.6619999999999999</v>
      </c>
      <c r="O6360" s="51">
        <v>1.597</v>
      </c>
      <c r="P6360" s="51">
        <v>1.6040000000000001</v>
      </c>
      <c r="Q6360" s="51">
        <v>1.6639999999999999</v>
      </c>
      <c r="R6360" s="51">
        <v>1.7450000000000001</v>
      </c>
      <c r="S6360" s="51">
        <v>1.7789999999999999</v>
      </c>
      <c r="T6360" s="51">
        <v>1.8160000000000001</v>
      </c>
      <c r="U6360" s="51">
        <v>2019</v>
      </c>
    </row>
    <row r="6361" spans="1:21" ht="15.5">
      <c r="A6361" s="51">
        <v>968</v>
      </c>
      <c r="B6361" s="51" t="s">
        <v>1569</v>
      </c>
      <c r="C6361" s="51" t="s">
        <v>389</v>
      </c>
      <c r="D6361" s="51" t="str">
        <f t="shared" si="99"/>
        <v>NID_NGDPRomania</v>
      </c>
      <c r="E6361" s="51" t="s">
        <v>59</v>
      </c>
      <c r="F6361" s="51" t="s">
        <v>390</v>
      </c>
      <c r="G6361" s="51" t="s">
        <v>391</v>
      </c>
      <c r="H6361" s="51" t="s">
        <v>392</v>
      </c>
      <c r="I6361" s="51"/>
      <c r="J6361" s="51" t="s">
        <v>1570</v>
      </c>
      <c r="K6361" s="51">
        <v>27.042000000000002</v>
      </c>
      <c r="L6361" s="51">
        <v>25.466000000000001</v>
      </c>
      <c r="M6361" s="51">
        <v>24.77</v>
      </c>
      <c r="N6361" s="51">
        <v>25.134</v>
      </c>
      <c r="O6361" s="51">
        <v>23.411000000000001</v>
      </c>
      <c r="P6361" s="51">
        <v>23.427</v>
      </c>
      <c r="Q6361" s="51">
        <v>22.777000000000001</v>
      </c>
      <c r="R6361" s="51">
        <v>23.728999999999999</v>
      </c>
      <c r="S6361" s="51">
        <v>22.856000000000002</v>
      </c>
      <c r="T6361" s="51">
        <v>23.603999999999999</v>
      </c>
      <c r="U6361" s="51">
        <v>2019</v>
      </c>
    </row>
    <row r="6362" spans="1:21" ht="15.5">
      <c r="A6362" s="51">
        <v>968</v>
      </c>
      <c r="B6362" s="51" t="s">
        <v>1569</v>
      </c>
      <c r="C6362" s="51" t="s">
        <v>393</v>
      </c>
      <c r="D6362" s="51" t="str">
        <f t="shared" si="99"/>
        <v>NGSD_NGDPRomania</v>
      </c>
      <c r="E6362" s="51" t="s">
        <v>59</v>
      </c>
      <c r="F6362" s="51" t="s">
        <v>394</v>
      </c>
      <c r="G6362" s="51" t="s">
        <v>395</v>
      </c>
      <c r="H6362" s="51" t="s">
        <v>392</v>
      </c>
      <c r="I6362" s="51"/>
      <c r="J6362" s="51" t="s">
        <v>1570</v>
      </c>
      <c r="K6362" s="51">
        <v>22.234999999999999</v>
      </c>
      <c r="L6362" s="51">
        <v>24.7</v>
      </c>
      <c r="M6362" s="51">
        <v>24.61</v>
      </c>
      <c r="N6362" s="51">
        <v>24.542999999999999</v>
      </c>
      <c r="O6362" s="51">
        <v>22.026</v>
      </c>
      <c r="P6362" s="51">
        <v>20.648</v>
      </c>
      <c r="Q6362" s="51">
        <v>18.396000000000001</v>
      </c>
      <c r="R6362" s="51">
        <v>19.030999999999999</v>
      </c>
      <c r="S6362" s="51">
        <v>17.792000000000002</v>
      </c>
      <c r="T6362" s="51">
        <v>18.62</v>
      </c>
      <c r="U6362" s="51">
        <v>2019</v>
      </c>
    </row>
    <row r="6363" spans="1:21" ht="15.5">
      <c r="A6363" s="51">
        <v>968</v>
      </c>
      <c r="B6363" s="51" t="s">
        <v>1569</v>
      </c>
      <c r="C6363" s="51" t="s">
        <v>396</v>
      </c>
      <c r="D6363" s="51" t="str">
        <f t="shared" si="99"/>
        <v>PCPIRomania</v>
      </c>
      <c r="E6363" s="51" t="s">
        <v>59</v>
      </c>
      <c r="F6363" s="51" t="s">
        <v>397</v>
      </c>
      <c r="G6363" s="51" t="s">
        <v>398</v>
      </c>
      <c r="H6363" s="51" t="s">
        <v>360</v>
      </c>
      <c r="I6363" s="51"/>
      <c r="J6363" s="51" t="s">
        <v>1571</v>
      </c>
      <c r="K6363" s="51">
        <v>109.328</v>
      </c>
      <c r="L6363" s="51">
        <v>113.703</v>
      </c>
      <c r="M6363" s="51">
        <v>114.926</v>
      </c>
      <c r="N6363" s="51">
        <v>114.241</v>
      </c>
      <c r="O6363" s="51">
        <v>112.465</v>
      </c>
      <c r="P6363" s="51">
        <v>113.977</v>
      </c>
      <c r="Q6363" s="51">
        <v>119.254</v>
      </c>
      <c r="R6363" s="51">
        <v>123.816</v>
      </c>
      <c r="S6363" s="51">
        <v>127.092</v>
      </c>
      <c r="T6363" s="51">
        <v>130.59100000000001</v>
      </c>
      <c r="U6363" s="51">
        <v>2019</v>
      </c>
    </row>
    <row r="6364" spans="1:21" ht="15.5">
      <c r="A6364" s="51">
        <v>968</v>
      </c>
      <c r="B6364" s="51" t="s">
        <v>1569</v>
      </c>
      <c r="C6364" s="51" t="s">
        <v>400</v>
      </c>
      <c r="D6364" s="51" t="str">
        <f t="shared" si="99"/>
        <v>PCPIPCHRomania</v>
      </c>
      <c r="E6364" s="51" t="s">
        <v>59</v>
      </c>
      <c r="F6364" s="51" t="s">
        <v>397</v>
      </c>
      <c r="G6364" s="51" t="s">
        <v>401</v>
      </c>
      <c r="H6364" s="51" t="s">
        <v>347</v>
      </c>
      <c r="I6364" s="51"/>
      <c r="J6364" s="51" t="s">
        <v>402</v>
      </c>
      <c r="K6364" s="51">
        <v>3.339</v>
      </c>
      <c r="L6364" s="51">
        <v>4.0019999999999998</v>
      </c>
      <c r="M6364" s="51">
        <v>1.0760000000000001</v>
      </c>
      <c r="N6364" s="51">
        <v>-0.59599999999999997</v>
      </c>
      <c r="O6364" s="51">
        <v>-1.5549999999999999</v>
      </c>
      <c r="P6364" s="51">
        <v>1.3440000000000001</v>
      </c>
      <c r="Q6364" s="51">
        <v>4.6310000000000002</v>
      </c>
      <c r="R6364" s="51">
        <v>3.8250000000000002</v>
      </c>
      <c r="S6364" s="51">
        <v>2.6459999999999999</v>
      </c>
      <c r="T6364" s="51">
        <v>2.7530000000000001</v>
      </c>
      <c r="U6364" s="51">
        <v>2019</v>
      </c>
    </row>
    <row r="6365" spans="1:21" ht="15.5">
      <c r="A6365" s="51">
        <v>968</v>
      </c>
      <c r="B6365" s="51" t="s">
        <v>1569</v>
      </c>
      <c r="C6365" s="51" t="s">
        <v>403</v>
      </c>
      <c r="D6365" s="51" t="str">
        <f t="shared" si="99"/>
        <v>PCPIERomania</v>
      </c>
      <c r="E6365" s="51" t="s">
        <v>59</v>
      </c>
      <c r="F6365" s="51" t="s">
        <v>404</v>
      </c>
      <c r="G6365" s="51" t="s">
        <v>405</v>
      </c>
      <c r="H6365" s="51" t="s">
        <v>360</v>
      </c>
      <c r="I6365" s="51"/>
      <c r="J6365" s="51" t="s">
        <v>1571</v>
      </c>
      <c r="K6365" s="51">
        <v>111.93</v>
      </c>
      <c r="L6365" s="51">
        <v>113.68600000000001</v>
      </c>
      <c r="M6365" s="51">
        <v>114.627</v>
      </c>
      <c r="N6365" s="51">
        <v>113.542</v>
      </c>
      <c r="O6365" s="51">
        <v>112.93600000000001</v>
      </c>
      <c r="P6365" s="51">
        <v>116.68600000000001</v>
      </c>
      <c r="Q6365" s="51">
        <v>120.491</v>
      </c>
      <c r="R6365" s="51">
        <v>125.367</v>
      </c>
      <c r="S6365" s="51">
        <v>127.959</v>
      </c>
      <c r="T6365" s="51">
        <v>131.52600000000001</v>
      </c>
      <c r="U6365" s="51">
        <v>2019</v>
      </c>
    </row>
    <row r="6366" spans="1:21" ht="15.5">
      <c r="A6366" s="51">
        <v>968</v>
      </c>
      <c r="B6366" s="51" t="s">
        <v>1569</v>
      </c>
      <c r="C6366" s="51" t="s">
        <v>406</v>
      </c>
      <c r="D6366" s="51" t="str">
        <f t="shared" si="99"/>
        <v>PCPIEPCHRomania</v>
      </c>
      <c r="E6366" s="51" t="s">
        <v>59</v>
      </c>
      <c r="F6366" s="51" t="s">
        <v>404</v>
      </c>
      <c r="G6366" s="51" t="s">
        <v>407</v>
      </c>
      <c r="H6366" s="51" t="s">
        <v>347</v>
      </c>
      <c r="I6366" s="51"/>
      <c r="J6366" s="51" t="s">
        <v>408</v>
      </c>
      <c r="K6366" s="51">
        <v>4.9640000000000004</v>
      </c>
      <c r="L6366" s="51">
        <v>1.569</v>
      </c>
      <c r="M6366" s="51">
        <v>0.82799999999999996</v>
      </c>
      <c r="N6366" s="51">
        <v>-0.94699999999999995</v>
      </c>
      <c r="O6366" s="51">
        <v>-0.53400000000000003</v>
      </c>
      <c r="P6366" s="51">
        <v>3.32</v>
      </c>
      <c r="Q6366" s="51">
        <v>3.2610000000000001</v>
      </c>
      <c r="R6366" s="51">
        <v>4.0469999999999997</v>
      </c>
      <c r="S6366" s="51">
        <v>2.0680000000000001</v>
      </c>
      <c r="T6366" s="51">
        <v>2.7879999999999998</v>
      </c>
      <c r="U6366" s="51">
        <v>2019</v>
      </c>
    </row>
    <row r="6367" spans="1:21" ht="15.5">
      <c r="A6367" s="51">
        <v>968</v>
      </c>
      <c r="B6367" s="51" t="s">
        <v>1569</v>
      </c>
      <c r="C6367" s="51" t="s">
        <v>409</v>
      </c>
      <c r="D6367" s="51" t="str">
        <f t="shared" si="99"/>
        <v>FLIBOR6Romania</v>
      </c>
      <c r="E6367" s="51" t="s">
        <v>59</v>
      </c>
      <c r="F6367" s="51" t="s">
        <v>410</v>
      </c>
      <c r="G6367" s="51"/>
      <c r="H6367" s="51" t="s">
        <v>384</v>
      </c>
      <c r="I6367" s="51"/>
      <c r="J6367" s="51"/>
      <c r="K6367" s="51"/>
      <c r="L6367" s="51"/>
      <c r="M6367" s="51"/>
      <c r="N6367" s="51"/>
      <c r="O6367" s="51"/>
      <c r="P6367" s="51"/>
      <c r="Q6367" s="51"/>
      <c r="R6367" s="51"/>
      <c r="S6367" s="51"/>
      <c r="T6367" s="51"/>
      <c r="U6367" s="51"/>
    </row>
    <row r="6368" spans="1:21" ht="15.5">
      <c r="A6368" s="51">
        <v>968</v>
      </c>
      <c r="B6368" s="51" t="s">
        <v>1569</v>
      </c>
      <c r="C6368" s="51" t="s">
        <v>411</v>
      </c>
      <c r="D6368" s="51" t="str">
        <f t="shared" si="99"/>
        <v>TM_RPCHRomania</v>
      </c>
      <c r="E6368" s="51" t="s">
        <v>59</v>
      </c>
      <c r="F6368" s="51" t="s">
        <v>412</v>
      </c>
      <c r="G6368" s="51" t="s">
        <v>413</v>
      </c>
      <c r="H6368" s="51" t="s">
        <v>347</v>
      </c>
      <c r="I6368" s="51"/>
      <c r="J6368" s="51" t="s">
        <v>1572</v>
      </c>
      <c r="K6368" s="51">
        <v>-1.8160000000000001</v>
      </c>
      <c r="L6368" s="51">
        <v>9.0879999999999992</v>
      </c>
      <c r="M6368" s="51">
        <v>8.84</v>
      </c>
      <c r="N6368" s="51">
        <v>8.5079999999999991</v>
      </c>
      <c r="O6368" s="51">
        <v>16.588000000000001</v>
      </c>
      <c r="P6368" s="51">
        <v>11.467000000000001</v>
      </c>
      <c r="Q6368" s="51">
        <v>8.6259999999999994</v>
      </c>
      <c r="R6368" s="51">
        <v>6.85</v>
      </c>
      <c r="S6368" s="51">
        <v>-4.5659999999999998</v>
      </c>
      <c r="T6368" s="51">
        <v>11.403</v>
      </c>
      <c r="U6368" s="51">
        <v>2019</v>
      </c>
    </row>
    <row r="6369" spans="1:21" ht="15.5">
      <c r="A6369" s="51">
        <v>968</v>
      </c>
      <c r="B6369" s="51" t="s">
        <v>1569</v>
      </c>
      <c r="C6369" s="51" t="s">
        <v>415</v>
      </c>
      <c r="D6369" s="51" t="str">
        <f t="shared" si="99"/>
        <v>TMG_RPCHRomania</v>
      </c>
      <c r="E6369" s="51" t="s">
        <v>59</v>
      </c>
      <c r="F6369" s="51" t="s">
        <v>416</v>
      </c>
      <c r="G6369" s="51" t="s">
        <v>417</v>
      </c>
      <c r="H6369" s="51" t="s">
        <v>347</v>
      </c>
      <c r="I6369" s="51"/>
      <c r="J6369" s="51" t="s">
        <v>1572</v>
      </c>
      <c r="K6369" s="51">
        <v>-2.8420000000000001</v>
      </c>
      <c r="L6369" s="51">
        <v>7.3689999999999998</v>
      </c>
      <c r="M6369" s="51">
        <v>9.8260000000000005</v>
      </c>
      <c r="N6369" s="51">
        <v>8.3789999999999996</v>
      </c>
      <c r="O6369" s="51">
        <v>17.577000000000002</v>
      </c>
      <c r="P6369" s="51">
        <v>9.4329999999999998</v>
      </c>
      <c r="Q6369" s="51">
        <v>7.1470000000000002</v>
      </c>
      <c r="R6369" s="51">
        <v>4.6219999999999999</v>
      </c>
      <c r="S6369" s="51">
        <v>-2.5939999999999999</v>
      </c>
      <c r="T6369" s="51">
        <v>10.327</v>
      </c>
      <c r="U6369" s="51">
        <v>2019</v>
      </c>
    </row>
    <row r="6370" spans="1:21" ht="15.5">
      <c r="A6370" s="51">
        <v>968</v>
      </c>
      <c r="B6370" s="51" t="s">
        <v>1569</v>
      </c>
      <c r="C6370" s="51" t="s">
        <v>418</v>
      </c>
      <c r="D6370" s="51" t="str">
        <f t="shared" si="99"/>
        <v>TX_RPCHRomania</v>
      </c>
      <c r="E6370" s="51" t="s">
        <v>59</v>
      </c>
      <c r="F6370" s="51" t="s">
        <v>419</v>
      </c>
      <c r="G6370" s="51" t="s">
        <v>420</v>
      </c>
      <c r="H6370" s="51" t="s">
        <v>347</v>
      </c>
      <c r="I6370" s="51"/>
      <c r="J6370" s="51" t="s">
        <v>1572</v>
      </c>
      <c r="K6370" s="51">
        <v>1.105</v>
      </c>
      <c r="L6370" s="51">
        <v>20.577999999999999</v>
      </c>
      <c r="M6370" s="51">
        <v>8.5359999999999996</v>
      </c>
      <c r="N6370" s="51">
        <v>4.5830000000000002</v>
      </c>
      <c r="O6370" s="51">
        <v>16.34</v>
      </c>
      <c r="P6370" s="51">
        <v>7.7649999999999997</v>
      </c>
      <c r="Q6370" s="51">
        <v>5.32</v>
      </c>
      <c r="R6370" s="51">
        <v>4.5910000000000002</v>
      </c>
      <c r="S6370" s="51">
        <v>-9.3889999999999993</v>
      </c>
      <c r="T6370" s="51">
        <v>11.991</v>
      </c>
      <c r="U6370" s="51">
        <v>2019</v>
      </c>
    </row>
    <row r="6371" spans="1:21" ht="15.5">
      <c r="A6371" s="51">
        <v>968</v>
      </c>
      <c r="B6371" s="51" t="s">
        <v>1569</v>
      </c>
      <c r="C6371" s="51" t="s">
        <v>421</v>
      </c>
      <c r="D6371" s="51" t="str">
        <f t="shared" si="99"/>
        <v>TXG_RPCHRomania</v>
      </c>
      <c r="E6371" s="51" t="s">
        <v>59</v>
      </c>
      <c r="F6371" s="51" t="s">
        <v>422</v>
      </c>
      <c r="G6371" s="51" t="s">
        <v>423</v>
      </c>
      <c r="H6371" s="51" t="s">
        <v>347</v>
      </c>
      <c r="I6371" s="51"/>
      <c r="J6371" s="51" t="s">
        <v>1572</v>
      </c>
      <c r="K6371" s="51">
        <v>0.878</v>
      </c>
      <c r="L6371" s="51">
        <v>15.818</v>
      </c>
      <c r="M6371" s="51">
        <v>8.52</v>
      </c>
      <c r="N6371" s="51">
        <v>5.2569999999999997</v>
      </c>
      <c r="O6371" s="51">
        <v>17.734999999999999</v>
      </c>
      <c r="P6371" s="51">
        <v>8.4740000000000002</v>
      </c>
      <c r="Q6371" s="51">
        <v>4.468</v>
      </c>
      <c r="R6371" s="51">
        <v>1.8149999999999999</v>
      </c>
      <c r="S6371" s="51">
        <v>-9.4939999999999998</v>
      </c>
      <c r="T6371" s="51">
        <v>11.991</v>
      </c>
      <c r="U6371" s="51">
        <v>2019</v>
      </c>
    </row>
    <row r="6372" spans="1:21" ht="15.5">
      <c r="A6372" s="51">
        <v>968</v>
      </c>
      <c r="B6372" s="51" t="s">
        <v>1569</v>
      </c>
      <c r="C6372" s="51" t="s">
        <v>424</v>
      </c>
      <c r="D6372" s="51" t="str">
        <f t="shared" si="99"/>
        <v>LURRomania</v>
      </c>
      <c r="E6372" s="51" t="s">
        <v>59</v>
      </c>
      <c r="F6372" s="51" t="s">
        <v>425</v>
      </c>
      <c r="G6372" s="51" t="s">
        <v>426</v>
      </c>
      <c r="H6372" s="51" t="s">
        <v>427</v>
      </c>
      <c r="I6372" s="51"/>
      <c r="J6372" s="51" t="s">
        <v>1573</v>
      </c>
      <c r="K6372" s="51">
        <v>6.7939999999999996</v>
      </c>
      <c r="L6372" s="51">
        <v>7.0960000000000001</v>
      </c>
      <c r="M6372" s="51">
        <v>6.8019999999999996</v>
      </c>
      <c r="N6372" s="51">
        <v>6.8120000000000003</v>
      </c>
      <c r="O6372" s="51">
        <v>5.9020000000000001</v>
      </c>
      <c r="P6372" s="51">
        <v>4.9269999999999996</v>
      </c>
      <c r="Q6372" s="51">
        <v>4.1870000000000003</v>
      </c>
      <c r="R6372" s="51">
        <v>3.9119999999999999</v>
      </c>
      <c r="S6372" s="51">
        <v>5</v>
      </c>
      <c r="T6372" s="51">
        <v>4.9000000000000004</v>
      </c>
      <c r="U6372" s="51">
        <v>2019</v>
      </c>
    </row>
    <row r="6373" spans="1:21" ht="15.5">
      <c r="A6373" s="51">
        <v>968</v>
      </c>
      <c r="B6373" s="51" t="s">
        <v>1569</v>
      </c>
      <c r="C6373" s="51" t="s">
        <v>428</v>
      </c>
      <c r="D6373" s="51" t="str">
        <f t="shared" si="99"/>
        <v>LERomania</v>
      </c>
      <c r="E6373" s="51" t="s">
        <v>59</v>
      </c>
      <c r="F6373" s="51" t="s">
        <v>429</v>
      </c>
      <c r="G6373" s="51" t="s">
        <v>430</v>
      </c>
      <c r="H6373" s="51" t="s">
        <v>431</v>
      </c>
      <c r="I6373" s="51" t="s">
        <v>432</v>
      </c>
      <c r="J6373" s="51"/>
      <c r="K6373" s="51"/>
      <c r="L6373" s="51"/>
      <c r="M6373" s="51"/>
      <c r="N6373" s="51"/>
      <c r="O6373" s="51"/>
      <c r="P6373" s="51"/>
      <c r="Q6373" s="51"/>
      <c r="R6373" s="51"/>
      <c r="S6373" s="51"/>
      <c r="T6373" s="51"/>
      <c r="U6373" s="51"/>
    </row>
    <row r="6374" spans="1:21" ht="15.5">
      <c r="A6374" s="51">
        <v>968</v>
      </c>
      <c r="B6374" s="51" t="s">
        <v>1569</v>
      </c>
      <c r="C6374" s="51" t="s">
        <v>433</v>
      </c>
      <c r="D6374" s="51" t="str">
        <f t="shared" si="99"/>
        <v>LPRomania</v>
      </c>
      <c r="E6374" s="51" t="s">
        <v>59</v>
      </c>
      <c r="F6374" s="51" t="s">
        <v>434</v>
      </c>
      <c r="G6374" s="51" t="s">
        <v>435</v>
      </c>
      <c r="H6374" s="51" t="s">
        <v>431</v>
      </c>
      <c r="I6374" s="51" t="s">
        <v>432</v>
      </c>
      <c r="J6374" s="51" t="s">
        <v>1574</v>
      </c>
      <c r="K6374" s="51">
        <v>20.096</v>
      </c>
      <c r="L6374" s="51">
        <v>20.02</v>
      </c>
      <c r="M6374" s="51">
        <v>19.952999999999999</v>
      </c>
      <c r="N6374" s="51">
        <v>19.876000000000001</v>
      </c>
      <c r="O6374" s="51">
        <v>19.760999999999999</v>
      </c>
      <c r="P6374" s="51">
        <v>19.643999999999998</v>
      </c>
      <c r="Q6374" s="51">
        <v>19.530999999999999</v>
      </c>
      <c r="R6374" s="51">
        <v>19.405000000000001</v>
      </c>
      <c r="S6374" s="51">
        <v>19.318000000000001</v>
      </c>
      <c r="T6374" s="51">
        <v>19.317</v>
      </c>
      <c r="U6374" s="51">
        <v>2019</v>
      </c>
    </row>
    <row r="6375" spans="1:21" ht="15.5">
      <c r="A6375" s="51">
        <v>968</v>
      </c>
      <c r="B6375" s="51" t="s">
        <v>1569</v>
      </c>
      <c r="C6375" s="51" t="s">
        <v>437</v>
      </c>
      <c r="D6375" s="51" t="str">
        <f t="shared" si="99"/>
        <v>GGRRomania</v>
      </c>
      <c r="E6375" s="51" t="s">
        <v>59</v>
      </c>
      <c r="F6375" s="51" t="s">
        <v>438</v>
      </c>
      <c r="G6375" s="51" t="s">
        <v>439</v>
      </c>
      <c r="H6375" s="51" t="s">
        <v>342</v>
      </c>
      <c r="I6375" s="51" t="s">
        <v>343</v>
      </c>
      <c r="J6375" s="51" t="s">
        <v>1575</v>
      </c>
      <c r="K6375" s="51">
        <v>193.148</v>
      </c>
      <c r="L6375" s="51">
        <v>200.03800000000001</v>
      </c>
      <c r="M6375" s="51">
        <v>214.315</v>
      </c>
      <c r="N6375" s="51">
        <v>233.79499999999999</v>
      </c>
      <c r="O6375" s="51">
        <v>220.96600000000001</v>
      </c>
      <c r="P6375" s="51">
        <v>239.86699999999999</v>
      </c>
      <c r="Q6375" s="51">
        <v>277.452</v>
      </c>
      <c r="R6375" s="51">
        <v>305.947</v>
      </c>
      <c r="S6375" s="51">
        <v>304.93400000000003</v>
      </c>
      <c r="T6375" s="51">
        <v>350.548</v>
      </c>
      <c r="U6375" s="51">
        <v>2019</v>
      </c>
    </row>
    <row r="6376" spans="1:21" ht="15.5">
      <c r="A6376" s="51">
        <v>968</v>
      </c>
      <c r="B6376" s="51" t="s">
        <v>1569</v>
      </c>
      <c r="C6376" s="51" t="s">
        <v>441</v>
      </c>
      <c r="D6376" s="51" t="str">
        <f t="shared" si="99"/>
        <v>GGR_NGDPRomania</v>
      </c>
      <c r="E6376" s="51" t="s">
        <v>59</v>
      </c>
      <c r="F6376" s="51" t="s">
        <v>438</v>
      </c>
      <c r="G6376" s="51" t="s">
        <v>439</v>
      </c>
      <c r="H6376" s="51" t="s">
        <v>392</v>
      </c>
      <c r="I6376" s="51"/>
      <c r="J6376" s="51" t="s">
        <v>442</v>
      </c>
      <c r="K6376" s="51">
        <v>32.637</v>
      </c>
      <c r="L6376" s="51">
        <v>31.504000000000001</v>
      </c>
      <c r="M6376" s="51">
        <v>32.000999999999998</v>
      </c>
      <c r="N6376" s="51">
        <v>32.840000000000003</v>
      </c>
      <c r="O6376" s="51">
        <v>28.934999999999999</v>
      </c>
      <c r="P6376" s="51">
        <v>27.96</v>
      </c>
      <c r="Q6376" s="51">
        <v>29.152000000000001</v>
      </c>
      <c r="R6376" s="51">
        <v>28.911999999999999</v>
      </c>
      <c r="S6376" s="51">
        <v>29.064</v>
      </c>
      <c r="T6376" s="51">
        <v>30.335000000000001</v>
      </c>
      <c r="U6376" s="51">
        <v>2019</v>
      </c>
    </row>
    <row r="6377" spans="1:21" ht="15.5">
      <c r="A6377" s="51">
        <v>968</v>
      </c>
      <c r="B6377" s="51" t="s">
        <v>1569</v>
      </c>
      <c r="C6377" s="51" t="s">
        <v>443</v>
      </c>
      <c r="D6377" s="51" t="str">
        <f t="shared" si="99"/>
        <v>GGXRomania</v>
      </c>
      <c r="E6377" s="51" t="s">
        <v>59</v>
      </c>
      <c r="F6377" s="51" t="s">
        <v>444</v>
      </c>
      <c r="G6377" s="51" t="s">
        <v>445</v>
      </c>
      <c r="H6377" s="51" t="s">
        <v>342</v>
      </c>
      <c r="I6377" s="51" t="s">
        <v>343</v>
      </c>
      <c r="J6377" s="51" t="s">
        <v>1575</v>
      </c>
      <c r="K6377" s="51">
        <v>207.92099999999999</v>
      </c>
      <c r="L6377" s="51">
        <v>215.81</v>
      </c>
      <c r="M6377" s="51">
        <v>225.80799999999999</v>
      </c>
      <c r="N6377" s="51">
        <v>243.42599999999999</v>
      </c>
      <c r="O6377" s="51">
        <v>239.27</v>
      </c>
      <c r="P6377" s="51">
        <v>264.161</v>
      </c>
      <c r="Q6377" s="51">
        <v>304.30200000000002</v>
      </c>
      <c r="R6377" s="51">
        <v>354.24700000000001</v>
      </c>
      <c r="S6377" s="51">
        <v>407.18900000000002</v>
      </c>
      <c r="T6377" s="51">
        <v>432.95100000000002</v>
      </c>
      <c r="U6377" s="51">
        <v>2019</v>
      </c>
    </row>
    <row r="6378" spans="1:21" ht="15.5">
      <c r="A6378" s="51">
        <v>968</v>
      </c>
      <c r="B6378" s="51" t="s">
        <v>1569</v>
      </c>
      <c r="C6378" s="51" t="s">
        <v>446</v>
      </c>
      <c r="D6378" s="51" t="str">
        <f t="shared" si="99"/>
        <v>GGX_NGDPRomania</v>
      </c>
      <c r="E6378" s="51" t="s">
        <v>59</v>
      </c>
      <c r="F6378" s="51" t="s">
        <v>444</v>
      </c>
      <c r="G6378" s="51" t="s">
        <v>445</v>
      </c>
      <c r="H6378" s="51" t="s">
        <v>392</v>
      </c>
      <c r="I6378" s="51"/>
      <c r="J6378" s="51" t="s">
        <v>447</v>
      </c>
      <c r="K6378" s="51">
        <v>35.134</v>
      </c>
      <c r="L6378" s="51">
        <v>33.988</v>
      </c>
      <c r="M6378" s="51">
        <v>33.718000000000004</v>
      </c>
      <c r="N6378" s="51">
        <v>34.192</v>
      </c>
      <c r="O6378" s="51">
        <v>31.332000000000001</v>
      </c>
      <c r="P6378" s="51">
        <v>30.792000000000002</v>
      </c>
      <c r="Q6378" s="51">
        <v>31.974</v>
      </c>
      <c r="R6378" s="51">
        <v>33.476999999999997</v>
      </c>
      <c r="S6378" s="51">
        <v>38.81</v>
      </c>
      <c r="T6378" s="51">
        <v>37.466000000000001</v>
      </c>
      <c r="U6378" s="51">
        <v>2019</v>
      </c>
    </row>
    <row r="6379" spans="1:21" ht="15.5">
      <c r="A6379" s="51">
        <v>968</v>
      </c>
      <c r="B6379" s="51" t="s">
        <v>1569</v>
      </c>
      <c r="C6379" s="51" t="s">
        <v>448</v>
      </c>
      <c r="D6379" s="51" t="str">
        <f t="shared" si="99"/>
        <v>GGXCNLRomania</v>
      </c>
      <c r="E6379" s="51" t="s">
        <v>59</v>
      </c>
      <c r="F6379" s="51" t="s">
        <v>449</v>
      </c>
      <c r="G6379" s="51" t="s">
        <v>450</v>
      </c>
      <c r="H6379" s="51" t="s">
        <v>342</v>
      </c>
      <c r="I6379" s="51" t="s">
        <v>343</v>
      </c>
      <c r="J6379" s="51" t="s">
        <v>1575</v>
      </c>
      <c r="K6379" s="51">
        <v>-14.773999999999999</v>
      </c>
      <c r="L6379" s="51">
        <v>-15.772</v>
      </c>
      <c r="M6379" s="51">
        <v>-11.493</v>
      </c>
      <c r="N6379" s="51">
        <v>-9.6310000000000002</v>
      </c>
      <c r="O6379" s="51">
        <v>-18.303999999999998</v>
      </c>
      <c r="P6379" s="51">
        <v>-24.295000000000002</v>
      </c>
      <c r="Q6379" s="51">
        <v>-26.850999999999999</v>
      </c>
      <c r="R6379" s="51">
        <v>-48.3</v>
      </c>
      <c r="S6379" s="51">
        <v>-102.255</v>
      </c>
      <c r="T6379" s="51">
        <v>-82.403000000000006</v>
      </c>
      <c r="U6379" s="51">
        <v>2019</v>
      </c>
    </row>
    <row r="6380" spans="1:21" ht="15.5">
      <c r="A6380" s="51">
        <v>968</v>
      </c>
      <c r="B6380" s="51" t="s">
        <v>1569</v>
      </c>
      <c r="C6380" s="51" t="s">
        <v>451</v>
      </c>
      <c r="D6380" s="51" t="str">
        <f t="shared" si="99"/>
        <v>GGXCNL_NGDPRomania</v>
      </c>
      <c r="E6380" s="51" t="s">
        <v>59</v>
      </c>
      <c r="F6380" s="51" t="s">
        <v>449</v>
      </c>
      <c r="G6380" s="51" t="s">
        <v>450</v>
      </c>
      <c r="H6380" s="51" t="s">
        <v>392</v>
      </c>
      <c r="I6380" s="51"/>
      <c r="J6380" s="51" t="s">
        <v>452</v>
      </c>
      <c r="K6380" s="51">
        <v>-2.496</v>
      </c>
      <c r="L6380" s="51">
        <v>-2.484</v>
      </c>
      <c r="M6380" s="51">
        <v>-1.716</v>
      </c>
      <c r="N6380" s="51">
        <v>-1.353</v>
      </c>
      <c r="O6380" s="51">
        <v>-2.3969999999999998</v>
      </c>
      <c r="P6380" s="51">
        <v>-2.8319999999999999</v>
      </c>
      <c r="Q6380" s="51">
        <v>-2.8210000000000002</v>
      </c>
      <c r="R6380" s="51">
        <v>-4.5640000000000001</v>
      </c>
      <c r="S6380" s="51">
        <v>-9.7460000000000004</v>
      </c>
      <c r="T6380" s="51">
        <v>-7.1310000000000002</v>
      </c>
      <c r="U6380" s="51">
        <v>2019</v>
      </c>
    </row>
    <row r="6381" spans="1:21" ht="15.5">
      <c r="A6381" s="51">
        <v>968</v>
      </c>
      <c r="B6381" s="51" t="s">
        <v>1569</v>
      </c>
      <c r="C6381" s="51" t="s">
        <v>453</v>
      </c>
      <c r="D6381" s="51" t="str">
        <f t="shared" si="99"/>
        <v>GGSBRomania</v>
      </c>
      <c r="E6381" s="51" t="s">
        <v>59</v>
      </c>
      <c r="F6381" s="51" t="s">
        <v>454</v>
      </c>
      <c r="G6381" s="51" t="s">
        <v>455</v>
      </c>
      <c r="H6381" s="51" t="s">
        <v>342</v>
      </c>
      <c r="I6381" s="51" t="s">
        <v>343</v>
      </c>
      <c r="J6381" s="51" t="s">
        <v>1575</v>
      </c>
      <c r="K6381" s="51">
        <v>-9.1760000000000002</v>
      </c>
      <c r="L6381" s="51">
        <v>-8.8320000000000007</v>
      </c>
      <c r="M6381" s="51">
        <v>-0.58499999999999996</v>
      </c>
      <c r="N6381" s="51">
        <v>0.40699999999999997</v>
      </c>
      <c r="O6381" s="51">
        <v>-13.135</v>
      </c>
      <c r="P6381" s="51">
        <v>-29.454000000000001</v>
      </c>
      <c r="Q6381" s="51">
        <v>-34.722000000000001</v>
      </c>
      <c r="R6381" s="51">
        <v>-52.555</v>
      </c>
      <c r="S6381" s="51">
        <v>-68.819999999999993</v>
      </c>
      <c r="T6381" s="51">
        <v>-70.475999999999999</v>
      </c>
      <c r="U6381" s="51">
        <v>2019</v>
      </c>
    </row>
    <row r="6382" spans="1:21" ht="15.5">
      <c r="A6382" s="51">
        <v>968</v>
      </c>
      <c r="B6382" s="51" t="s">
        <v>1569</v>
      </c>
      <c r="C6382" s="51" t="s">
        <v>456</v>
      </c>
      <c r="D6382" s="51" t="str">
        <f t="shared" si="99"/>
        <v>GGSB_NPGDPRomania</v>
      </c>
      <c r="E6382" s="51" t="s">
        <v>59</v>
      </c>
      <c r="F6382" s="51" t="s">
        <v>454</v>
      </c>
      <c r="G6382" s="51" t="s">
        <v>455</v>
      </c>
      <c r="H6382" s="51" t="s">
        <v>380</v>
      </c>
      <c r="I6382" s="51"/>
      <c r="J6382" s="51" t="s">
        <v>505</v>
      </c>
      <c r="K6382" s="51">
        <v>-1.498</v>
      </c>
      <c r="L6382" s="51">
        <v>-1.355</v>
      </c>
      <c r="M6382" s="51">
        <v>-8.5000000000000006E-2</v>
      </c>
      <c r="N6382" s="51">
        <v>5.6000000000000001E-2</v>
      </c>
      <c r="O6382" s="51">
        <v>-1.694</v>
      </c>
      <c r="P6382" s="51">
        <v>-3.4980000000000002</v>
      </c>
      <c r="Q6382" s="51">
        <v>-3.7440000000000002</v>
      </c>
      <c r="R6382" s="51">
        <v>-5.1150000000000002</v>
      </c>
      <c r="S6382" s="51">
        <v>-6.3970000000000002</v>
      </c>
      <c r="T6382" s="51">
        <v>-6.0270000000000001</v>
      </c>
      <c r="U6382" s="51">
        <v>2019</v>
      </c>
    </row>
    <row r="6383" spans="1:21" ht="15.5">
      <c r="A6383" s="51">
        <v>968</v>
      </c>
      <c r="B6383" s="51" t="s">
        <v>1569</v>
      </c>
      <c r="C6383" s="51" t="s">
        <v>457</v>
      </c>
      <c r="D6383" s="51" t="str">
        <f t="shared" si="99"/>
        <v>GGXONLBRomania</v>
      </c>
      <c r="E6383" s="51" t="s">
        <v>59</v>
      </c>
      <c r="F6383" s="51" t="s">
        <v>458</v>
      </c>
      <c r="G6383" s="51" t="s">
        <v>459</v>
      </c>
      <c r="H6383" s="51" t="s">
        <v>342</v>
      </c>
      <c r="I6383" s="51" t="s">
        <v>343</v>
      </c>
      <c r="J6383" s="51" t="s">
        <v>1575</v>
      </c>
      <c r="K6383" s="51">
        <v>-4.343</v>
      </c>
      <c r="L6383" s="51">
        <v>-5.2060000000000004</v>
      </c>
      <c r="M6383" s="51">
        <v>-1.448</v>
      </c>
      <c r="N6383" s="51">
        <v>-0.80200000000000005</v>
      </c>
      <c r="O6383" s="51">
        <v>-8.6449999999999996</v>
      </c>
      <c r="P6383" s="51">
        <v>-14.57</v>
      </c>
      <c r="Q6383" s="51">
        <v>-14.034000000000001</v>
      </c>
      <c r="R6383" s="51">
        <v>-36.649000000000001</v>
      </c>
      <c r="S6383" s="51">
        <v>-88.241</v>
      </c>
      <c r="T6383" s="51">
        <v>-64.637</v>
      </c>
      <c r="U6383" s="51">
        <v>2019</v>
      </c>
    </row>
    <row r="6384" spans="1:21" ht="15.5">
      <c r="A6384" s="51">
        <v>968</v>
      </c>
      <c r="B6384" s="51" t="s">
        <v>1569</v>
      </c>
      <c r="C6384" s="51" t="s">
        <v>460</v>
      </c>
      <c r="D6384" s="51" t="str">
        <f t="shared" si="99"/>
        <v>GGXONLB_NGDPRomania</v>
      </c>
      <c r="E6384" s="51" t="s">
        <v>59</v>
      </c>
      <c r="F6384" s="51" t="s">
        <v>458</v>
      </c>
      <c r="G6384" s="51" t="s">
        <v>459</v>
      </c>
      <c r="H6384" s="51" t="s">
        <v>392</v>
      </c>
      <c r="I6384" s="51"/>
      <c r="J6384" s="51" t="s">
        <v>461</v>
      </c>
      <c r="K6384" s="51">
        <v>-0.73399999999999999</v>
      </c>
      <c r="L6384" s="51">
        <v>-0.82</v>
      </c>
      <c r="M6384" s="51">
        <v>-0.216</v>
      </c>
      <c r="N6384" s="51">
        <v>-0.113</v>
      </c>
      <c r="O6384" s="51">
        <v>-1.1319999999999999</v>
      </c>
      <c r="P6384" s="51">
        <v>-1.698</v>
      </c>
      <c r="Q6384" s="51">
        <v>-1.4750000000000001</v>
      </c>
      <c r="R6384" s="51">
        <v>-3.4630000000000001</v>
      </c>
      <c r="S6384" s="51">
        <v>-8.41</v>
      </c>
      <c r="T6384" s="51">
        <v>-5.593</v>
      </c>
      <c r="U6384" s="51">
        <v>2019</v>
      </c>
    </row>
    <row r="6385" spans="1:21" ht="15.5">
      <c r="A6385" s="51">
        <v>968</v>
      </c>
      <c r="B6385" s="51" t="s">
        <v>1569</v>
      </c>
      <c r="C6385" s="51" t="s">
        <v>462</v>
      </c>
      <c r="D6385" s="51" t="str">
        <f t="shared" si="99"/>
        <v>GGXWDNRomania</v>
      </c>
      <c r="E6385" s="51" t="s">
        <v>59</v>
      </c>
      <c r="F6385" s="51" t="s">
        <v>463</v>
      </c>
      <c r="G6385" s="51" t="s">
        <v>464</v>
      </c>
      <c r="H6385" s="51" t="s">
        <v>342</v>
      </c>
      <c r="I6385" s="51" t="s">
        <v>343</v>
      </c>
      <c r="J6385" s="51" t="s">
        <v>1575</v>
      </c>
      <c r="K6385" s="51">
        <v>172.083</v>
      </c>
      <c r="L6385" s="51">
        <v>188.00800000000001</v>
      </c>
      <c r="M6385" s="51">
        <v>198.71</v>
      </c>
      <c r="N6385" s="51">
        <v>211.44399999999999</v>
      </c>
      <c r="O6385" s="51">
        <v>211.935</v>
      </c>
      <c r="P6385" s="51">
        <v>242.19900000000001</v>
      </c>
      <c r="Q6385" s="51">
        <v>266.72300000000001</v>
      </c>
      <c r="R6385" s="51">
        <v>301.87799999999999</v>
      </c>
      <c r="S6385" s="51">
        <v>424.28899999999999</v>
      </c>
      <c r="T6385" s="51">
        <v>499.904</v>
      </c>
      <c r="U6385" s="51">
        <v>2019</v>
      </c>
    </row>
    <row r="6386" spans="1:21" ht="15.5">
      <c r="A6386" s="51">
        <v>968</v>
      </c>
      <c r="B6386" s="51" t="s">
        <v>1569</v>
      </c>
      <c r="C6386" s="51" t="s">
        <v>465</v>
      </c>
      <c r="D6386" s="51" t="str">
        <f t="shared" si="99"/>
        <v>GGXWDN_NGDPRomania</v>
      </c>
      <c r="E6386" s="51" t="s">
        <v>59</v>
      </c>
      <c r="F6386" s="51" t="s">
        <v>463</v>
      </c>
      <c r="G6386" s="51" t="s">
        <v>464</v>
      </c>
      <c r="H6386" s="51" t="s">
        <v>392</v>
      </c>
      <c r="I6386" s="51"/>
      <c r="J6386" s="51" t="s">
        <v>487</v>
      </c>
      <c r="K6386" s="51">
        <v>29.077999999999999</v>
      </c>
      <c r="L6386" s="51">
        <v>29.609000000000002</v>
      </c>
      <c r="M6386" s="51">
        <v>29.670999999999999</v>
      </c>
      <c r="N6386" s="51">
        <v>29.7</v>
      </c>
      <c r="O6386" s="51">
        <v>27.753</v>
      </c>
      <c r="P6386" s="51">
        <v>28.231999999999999</v>
      </c>
      <c r="Q6386" s="51">
        <v>28.024999999999999</v>
      </c>
      <c r="R6386" s="51">
        <v>28.527999999999999</v>
      </c>
      <c r="S6386" s="51">
        <v>40.44</v>
      </c>
      <c r="T6386" s="51">
        <v>43.26</v>
      </c>
      <c r="U6386" s="51">
        <v>2019</v>
      </c>
    </row>
    <row r="6387" spans="1:21" ht="15.5">
      <c r="A6387" s="51">
        <v>968</v>
      </c>
      <c r="B6387" s="51" t="s">
        <v>1569</v>
      </c>
      <c r="C6387" s="51" t="s">
        <v>466</v>
      </c>
      <c r="D6387" s="51" t="str">
        <f t="shared" si="99"/>
        <v>GGXWDGRomania</v>
      </c>
      <c r="E6387" s="51" t="s">
        <v>59</v>
      </c>
      <c r="F6387" s="51" t="s">
        <v>467</v>
      </c>
      <c r="G6387" s="51" t="s">
        <v>468</v>
      </c>
      <c r="H6387" s="51" t="s">
        <v>342</v>
      </c>
      <c r="I6387" s="51" t="s">
        <v>343</v>
      </c>
      <c r="J6387" s="51" t="s">
        <v>1575</v>
      </c>
      <c r="K6387" s="51">
        <v>224.67699999999999</v>
      </c>
      <c r="L6387" s="51">
        <v>247.995</v>
      </c>
      <c r="M6387" s="51">
        <v>270.73599999999999</v>
      </c>
      <c r="N6387" s="51">
        <v>280.41500000000002</v>
      </c>
      <c r="O6387" s="51">
        <v>297.44900000000001</v>
      </c>
      <c r="P6387" s="51">
        <v>316.01499999999999</v>
      </c>
      <c r="Q6387" s="51">
        <v>347.07600000000002</v>
      </c>
      <c r="R6387" s="51">
        <v>389.66199999999998</v>
      </c>
      <c r="S6387" s="51">
        <v>525.68499999999995</v>
      </c>
      <c r="T6387" s="51">
        <v>608.08799999999997</v>
      </c>
      <c r="U6387" s="51">
        <v>2019</v>
      </c>
    </row>
    <row r="6388" spans="1:21" ht="15.5">
      <c r="A6388" s="51">
        <v>968</v>
      </c>
      <c r="B6388" s="51" t="s">
        <v>1569</v>
      </c>
      <c r="C6388" s="51" t="s">
        <v>469</v>
      </c>
      <c r="D6388" s="51" t="str">
        <f t="shared" si="99"/>
        <v>GGXWDG_NGDPRomania</v>
      </c>
      <c r="E6388" s="51" t="s">
        <v>59</v>
      </c>
      <c r="F6388" s="51" t="s">
        <v>467</v>
      </c>
      <c r="G6388" s="51" t="s">
        <v>468</v>
      </c>
      <c r="H6388" s="51" t="s">
        <v>392</v>
      </c>
      <c r="I6388" s="51"/>
      <c r="J6388" s="51" t="s">
        <v>470</v>
      </c>
      <c r="K6388" s="51">
        <v>37.965000000000003</v>
      </c>
      <c r="L6388" s="51">
        <v>39.055999999999997</v>
      </c>
      <c r="M6388" s="51">
        <v>40.426000000000002</v>
      </c>
      <c r="N6388" s="51">
        <v>39.387999999999998</v>
      </c>
      <c r="O6388" s="51">
        <v>38.951000000000001</v>
      </c>
      <c r="P6388" s="51">
        <v>36.835999999999999</v>
      </c>
      <c r="Q6388" s="51">
        <v>36.468000000000004</v>
      </c>
      <c r="R6388" s="51">
        <v>36.823</v>
      </c>
      <c r="S6388" s="51">
        <v>50.104999999999997</v>
      </c>
      <c r="T6388" s="51">
        <v>52.622</v>
      </c>
      <c r="U6388" s="51">
        <v>2019</v>
      </c>
    </row>
    <row r="6389" spans="1:21" ht="15.5">
      <c r="A6389" s="51">
        <v>968</v>
      </c>
      <c r="B6389" s="51" t="s">
        <v>1569</v>
      </c>
      <c r="C6389" s="51" t="s">
        <v>471</v>
      </c>
      <c r="D6389" s="51" t="str">
        <f t="shared" si="99"/>
        <v>NGDP_FYRomania</v>
      </c>
      <c r="E6389" s="51" t="s">
        <v>59</v>
      </c>
      <c r="F6389" s="51" t="s">
        <v>472</v>
      </c>
      <c r="G6389" s="51" t="s">
        <v>473</v>
      </c>
      <c r="H6389" s="51" t="s">
        <v>342</v>
      </c>
      <c r="I6389" s="51" t="s">
        <v>343</v>
      </c>
      <c r="J6389" s="51" t="s">
        <v>1575</v>
      </c>
      <c r="K6389" s="51">
        <v>591.79899999999998</v>
      </c>
      <c r="L6389" s="51">
        <v>634.96799999999996</v>
      </c>
      <c r="M6389" s="51">
        <v>669.70399999999995</v>
      </c>
      <c r="N6389" s="51">
        <v>711.93</v>
      </c>
      <c r="O6389" s="51">
        <v>763.65300000000002</v>
      </c>
      <c r="P6389" s="51">
        <v>857.89599999999996</v>
      </c>
      <c r="Q6389" s="51">
        <v>951.72900000000004</v>
      </c>
      <c r="R6389" s="51">
        <v>1058.19</v>
      </c>
      <c r="S6389" s="51">
        <v>1049.18</v>
      </c>
      <c r="T6389" s="51">
        <v>1155.58</v>
      </c>
      <c r="U6389" s="51">
        <v>2019</v>
      </c>
    </row>
    <row r="6390" spans="1:21" ht="15.5">
      <c r="A6390" s="51">
        <v>968</v>
      </c>
      <c r="B6390" s="51" t="s">
        <v>1569</v>
      </c>
      <c r="C6390" s="51" t="s">
        <v>474</v>
      </c>
      <c r="D6390" s="51" t="str">
        <f t="shared" si="99"/>
        <v>BCARomania</v>
      </c>
      <c r="E6390" s="51" t="s">
        <v>59</v>
      </c>
      <c r="F6390" s="51" t="s">
        <v>475</v>
      </c>
      <c r="G6390" s="51" t="s">
        <v>476</v>
      </c>
      <c r="H6390" s="51" t="s">
        <v>352</v>
      </c>
      <c r="I6390" s="51" t="s">
        <v>343</v>
      </c>
      <c r="J6390" s="51" t="s">
        <v>1576</v>
      </c>
      <c r="K6390" s="51">
        <v>-8.2070000000000007</v>
      </c>
      <c r="L6390" s="51">
        <v>-1.462</v>
      </c>
      <c r="M6390" s="51">
        <v>-0.31900000000000001</v>
      </c>
      <c r="N6390" s="51">
        <v>-1.0509999999999999</v>
      </c>
      <c r="O6390" s="51">
        <v>-2.605</v>
      </c>
      <c r="P6390" s="51">
        <v>-5.8940000000000001</v>
      </c>
      <c r="Q6390" s="51">
        <v>-10.585000000000001</v>
      </c>
      <c r="R6390" s="51">
        <v>-11.728999999999999</v>
      </c>
      <c r="S6390" s="51">
        <v>-12.537000000000001</v>
      </c>
      <c r="T6390" s="51">
        <v>-14.411</v>
      </c>
      <c r="U6390" s="51">
        <v>2019</v>
      </c>
    </row>
    <row r="6391" spans="1:21" ht="15.5">
      <c r="A6391" s="51">
        <v>968</v>
      </c>
      <c r="B6391" s="51" t="s">
        <v>1569</v>
      </c>
      <c r="C6391" s="51" t="s">
        <v>478</v>
      </c>
      <c r="D6391" s="51" t="str">
        <f t="shared" si="99"/>
        <v>BCA_NGDPDRomania</v>
      </c>
      <c r="E6391" s="51" t="s">
        <v>59</v>
      </c>
      <c r="F6391" s="51" t="s">
        <v>475</v>
      </c>
      <c r="G6391" s="51" t="s">
        <v>476</v>
      </c>
      <c r="H6391" s="51" t="s">
        <v>392</v>
      </c>
      <c r="I6391" s="51"/>
      <c r="J6391" s="51" t="s">
        <v>479</v>
      </c>
      <c r="K6391" s="51">
        <v>-4.8099999999999996</v>
      </c>
      <c r="L6391" s="51">
        <v>-0.76600000000000001</v>
      </c>
      <c r="M6391" s="51">
        <v>-0.159</v>
      </c>
      <c r="N6391" s="51">
        <v>-0.59099999999999997</v>
      </c>
      <c r="O6391" s="51">
        <v>-1.385</v>
      </c>
      <c r="P6391" s="51">
        <v>-2.7839999999999998</v>
      </c>
      <c r="Q6391" s="51">
        <v>-4.3840000000000003</v>
      </c>
      <c r="R6391" s="51">
        <v>-4.6970000000000001</v>
      </c>
      <c r="S6391" s="51">
        <v>-5.0709999999999997</v>
      </c>
      <c r="T6391" s="51">
        <v>-4.984</v>
      </c>
      <c r="U6391" s="51">
        <v>2019</v>
      </c>
    </row>
    <row r="6392" spans="1:21" ht="15.5">
      <c r="A6392" s="51">
        <v>922</v>
      </c>
      <c r="B6392" s="51" t="s">
        <v>1577</v>
      </c>
      <c r="C6392" s="51" t="s">
        <v>338</v>
      </c>
      <c r="D6392" s="51" t="str">
        <f t="shared" si="99"/>
        <v>NGDP_RRussia</v>
      </c>
      <c r="E6392" s="51" t="s">
        <v>206</v>
      </c>
      <c r="F6392" s="51" t="s">
        <v>340</v>
      </c>
      <c r="G6392" s="51" t="s">
        <v>341</v>
      </c>
      <c r="H6392" s="51" t="s">
        <v>342</v>
      </c>
      <c r="I6392" s="51" t="s">
        <v>343</v>
      </c>
      <c r="J6392" s="51" t="s">
        <v>1578</v>
      </c>
      <c r="K6392" s="51">
        <v>85040.3</v>
      </c>
      <c r="L6392" s="51">
        <v>86533.1</v>
      </c>
      <c r="M6392" s="51">
        <v>87170.2</v>
      </c>
      <c r="N6392" s="51">
        <v>85450.6</v>
      </c>
      <c r="O6392" s="51">
        <v>85616.1</v>
      </c>
      <c r="P6392" s="51">
        <v>87179.3</v>
      </c>
      <c r="Q6392" s="51">
        <v>89626.5</v>
      </c>
      <c r="R6392" s="51">
        <v>91445.1</v>
      </c>
      <c r="S6392" s="51">
        <v>88650.8</v>
      </c>
      <c r="T6392" s="51">
        <v>91986.38</v>
      </c>
      <c r="U6392" s="51">
        <v>2020</v>
      </c>
    </row>
    <row r="6393" spans="1:21" ht="15.5">
      <c r="A6393" s="51">
        <v>922</v>
      </c>
      <c r="B6393" s="51" t="s">
        <v>1577</v>
      </c>
      <c r="C6393" s="51" t="s">
        <v>345</v>
      </c>
      <c r="D6393" s="51" t="str">
        <f t="shared" si="99"/>
        <v>NGDP_RPCHRussia</v>
      </c>
      <c r="E6393" s="51" t="s">
        <v>206</v>
      </c>
      <c r="F6393" s="51" t="s">
        <v>340</v>
      </c>
      <c r="G6393" s="51" t="s">
        <v>346</v>
      </c>
      <c r="H6393" s="51" t="s">
        <v>347</v>
      </c>
      <c r="I6393" s="51"/>
      <c r="J6393" s="51" t="s">
        <v>348</v>
      </c>
      <c r="K6393" s="51">
        <v>4.024</v>
      </c>
      <c r="L6393" s="51">
        <v>1.7549999999999999</v>
      </c>
      <c r="M6393" s="51">
        <v>0.73599999999999999</v>
      </c>
      <c r="N6393" s="51">
        <v>-1.9730000000000001</v>
      </c>
      <c r="O6393" s="51">
        <v>0.19400000000000001</v>
      </c>
      <c r="P6393" s="51">
        <v>1.8260000000000001</v>
      </c>
      <c r="Q6393" s="51">
        <v>2.8069999999999999</v>
      </c>
      <c r="R6393" s="51">
        <v>2.0289999999999999</v>
      </c>
      <c r="S6393" s="51">
        <v>-3.056</v>
      </c>
      <c r="T6393" s="51">
        <v>3.7629999999999999</v>
      </c>
      <c r="U6393" s="51">
        <v>2020</v>
      </c>
    </row>
    <row r="6394" spans="1:21" ht="15.5">
      <c r="A6394" s="51">
        <v>922</v>
      </c>
      <c r="B6394" s="51" t="s">
        <v>1577</v>
      </c>
      <c r="C6394" s="51" t="s">
        <v>349</v>
      </c>
      <c r="D6394" s="51" t="str">
        <f t="shared" si="99"/>
        <v>NGDPRussia</v>
      </c>
      <c r="E6394" s="51" t="s">
        <v>206</v>
      </c>
      <c r="F6394" s="51" t="s">
        <v>155</v>
      </c>
      <c r="G6394" s="51" t="s">
        <v>350</v>
      </c>
      <c r="H6394" s="51" t="s">
        <v>342</v>
      </c>
      <c r="I6394" s="51" t="s">
        <v>343</v>
      </c>
      <c r="J6394" s="51" t="s">
        <v>1578</v>
      </c>
      <c r="K6394" s="51">
        <v>68103.399999999994</v>
      </c>
      <c r="L6394" s="51">
        <v>72985.7</v>
      </c>
      <c r="M6394" s="51">
        <v>79030</v>
      </c>
      <c r="N6394" s="51">
        <v>83087.399999999994</v>
      </c>
      <c r="O6394" s="51">
        <v>85616.1</v>
      </c>
      <c r="P6394" s="51">
        <v>91843.199999999997</v>
      </c>
      <c r="Q6394" s="51">
        <v>103861.7</v>
      </c>
      <c r="R6394" s="51">
        <v>109193.2</v>
      </c>
      <c r="S6394" s="51">
        <v>106606.6</v>
      </c>
      <c r="T6394" s="51">
        <v>119172.45</v>
      </c>
      <c r="U6394" s="51">
        <v>2020</v>
      </c>
    </row>
    <row r="6395" spans="1:21" ht="15.5">
      <c r="A6395" s="51">
        <v>922</v>
      </c>
      <c r="B6395" s="51" t="s">
        <v>1577</v>
      </c>
      <c r="C6395" s="51" t="s">
        <v>157</v>
      </c>
      <c r="D6395" s="51" t="str">
        <f t="shared" si="99"/>
        <v>NGDPDRussia</v>
      </c>
      <c r="E6395" s="51" t="s">
        <v>206</v>
      </c>
      <c r="F6395" s="51" t="s">
        <v>155</v>
      </c>
      <c r="G6395" s="51" t="s">
        <v>351</v>
      </c>
      <c r="H6395" s="51" t="s">
        <v>352</v>
      </c>
      <c r="I6395" s="51" t="s">
        <v>343</v>
      </c>
      <c r="J6395" s="51" t="s">
        <v>353</v>
      </c>
      <c r="K6395" s="51">
        <v>2191.48</v>
      </c>
      <c r="L6395" s="51">
        <v>2288.4299999999998</v>
      </c>
      <c r="M6395" s="51">
        <v>2048.84</v>
      </c>
      <c r="N6395" s="51">
        <v>1356.7</v>
      </c>
      <c r="O6395" s="51">
        <v>1280.6500000000001</v>
      </c>
      <c r="P6395" s="51">
        <v>1575.14</v>
      </c>
      <c r="Q6395" s="51">
        <v>1653.01</v>
      </c>
      <c r="R6395" s="51">
        <v>1689.3</v>
      </c>
      <c r="S6395" s="51">
        <v>1473.58</v>
      </c>
      <c r="T6395" s="51">
        <v>1710.73</v>
      </c>
      <c r="U6395" s="51">
        <v>2020</v>
      </c>
    </row>
    <row r="6396" spans="1:21" ht="15.5">
      <c r="A6396" s="51">
        <v>922</v>
      </c>
      <c r="B6396" s="51" t="s">
        <v>1577</v>
      </c>
      <c r="C6396" s="51" t="s">
        <v>354</v>
      </c>
      <c r="D6396" s="51" t="str">
        <f t="shared" si="99"/>
        <v>PPPGDPRussia</v>
      </c>
      <c r="E6396" s="51" t="s">
        <v>206</v>
      </c>
      <c r="F6396" s="51" t="s">
        <v>155</v>
      </c>
      <c r="G6396" s="51" t="s">
        <v>355</v>
      </c>
      <c r="H6396" s="51" t="s">
        <v>356</v>
      </c>
      <c r="I6396" s="51" t="s">
        <v>343</v>
      </c>
      <c r="J6396" s="51" t="s">
        <v>353</v>
      </c>
      <c r="K6396" s="51">
        <v>3480.3</v>
      </c>
      <c r="L6396" s="51">
        <v>3741.78</v>
      </c>
      <c r="M6396" s="51">
        <v>3763.54</v>
      </c>
      <c r="N6396" s="51">
        <v>3526.24</v>
      </c>
      <c r="O6396" s="51">
        <v>3538.58</v>
      </c>
      <c r="P6396" s="51">
        <v>3818.78</v>
      </c>
      <c r="Q6396" s="51">
        <v>4020.24</v>
      </c>
      <c r="R6396" s="51">
        <v>4175.04</v>
      </c>
      <c r="S6396" s="51">
        <v>4096.53</v>
      </c>
      <c r="T6396" s="51">
        <v>4328.12</v>
      </c>
      <c r="U6396" s="51">
        <v>2020</v>
      </c>
    </row>
    <row r="6397" spans="1:21" ht="15.5">
      <c r="A6397" s="51">
        <v>922</v>
      </c>
      <c r="B6397" s="51" t="s">
        <v>1577</v>
      </c>
      <c r="C6397" s="51" t="s">
        <v>357</v>
      </c>
      <c r="D6397" s="51" t="str">
        <f t="shared" si="99"/>
        <v>NGDP_DRussia</v>
      </c>
      <c r="E6397" s="51" t="s">
        <v>206</v>
      </c>
      <c r="F6397" s="51" t="s">
        <v>358</v>
      </c>
      <c r="G6397" s="51" t="s">
        <v>359</v>
      </c>
      <c r="H6397" s="51" t="s">
        <v>360</v>
      </c>
      <c r="I6397" s="51"/>
      <c r="J6397" s="51" t="s">
        <v>361</v>
      </c>
      <c r="K6397" s="51">
        <v>80.084000000000003</v>
      </c>
      <c r="L6397" s="51">
        <v>84.343999999999994</v>
      </c>
      <c r="M6397" s="51">
        <v>90.662000000000006</v>
      </c>
      <c r="N6397" s="51">
        <v>97.233999999999995</v>
      </c>
      <c r="O6397" s="51">
        <v>100</v>
      </c>
      <c r="P6397" s="51">
        <v>105.35</v>
      </c>
      <c r="Q6397" s="51">
        <v>115.883</v>
      </c>
      <c r="R6397" s="51">
        <v>119.408</v>
      </c>
      <c r="S6397" s="51">
        <v>120.255</v>
      </c>
      <c r="T6397" s="51">
        <v>129.554</v>
      </c>
      <c r="U6397" s="51">
        <v>2020</v>
      </c>
    </row>
    <row r="6398" spans="1:21" ht="15.5">
      <c r="A6398" s="51">
        <v>922</v>
      </c>
      <c r="B6398" s="51" t="s">
        <v>1577</v>
      </c>
      <c r="C6398" s="51" t="s">
        <v>362</v>
      </c>
      <c r="D6398" s="51" t="str">
        <f t="shared" si="99"/>
        <v>NGDPRPCRussia</v>
      </c>
      <c r="E6398" s="51" t="s">
        <v>206</v>
      </c>
      <c r="F6398" s="51" t="s">
        <v>363</v>
      </c>
      <c r="G6398" s="51" t="s">
        <v>364</v>
      </c>
      <c r="H6398" s="51" t="s">
        <v>342</v>
      </c>
      <c r="I6398" s="51" t="s">
        <v>333</v>
      </c>
      <c r="J6398" s="51" t="s">
        <v>365</v>
      </c>
      <c r="K6398" s="51">
        <v>593247.85</v>
      </c>
      <c r="L6398" s="51">
        <v>602317.16</v>
      </c>
      <c r="M6398" s="51">
        <v>595966.28</v>
      </c>
      <c r="N6398" s="51">
        <v>583101.43999999994</v>
      </c>
      <c r="O6398" s="51">
        <v>583200.05000000005</v>
      </c>
      <c r="P6398" s="51">
        <v>593540.99</v>
      </c>
      <c r="Q6398" s="51">
        <v>610613.77</v>
      </c>
      <c r="R6398" s="51">
        <v>623139.51</v>
      </c>
      <c r="S6398" s="51">
        <v>603840.68999999994</v>
      </c>
      <c r="T6398" s="51">
        <v>626657.14</v>
      </c>
      <c r="U6398" s="51">
        <v>2019</v>
      </c>
    </row>
    <row r="6399" spans="1:21" ht="15.5">
      <c r="A6399" s="51">
        <v>922</v>
      </c>
      <c r="B6399" s="51" t="s">
        <v>1577</v>
      </c>
      <c r="C6399" s="51" t="s">
        <v>366</v>
      </c>
      <c r="D6399" s="51" t="str">
        <f t="shared" si="99"/>
        <v>NGDPRPPPPCRussia</v>
      </c>
      <c r="E6399" s="51" t="s">
        <v>206</v>
      </c>
      <c r="F6399" s="51" t="s">
        <v>363</v>
      </c>
      <c r="G6399" s="51" t="s">
        <v>367</v>
      </c>
      <c r="H6399" s="51" t="s">
        <v>368</v>
      </c>
      <c r="I6399" s="51" t="s">
        <v>333</v>
      </c>
      <c r="J6399" s="51" t="s">
        <v>365</v>
      </c>
      <c r="K6399" s="51">
        <v>25986.48</v>
      </c>
      <c r="L6399" s="51">
        <v>26383.75</v>
      </c>
      <c r="M6399" s="51">
        <v>26105.56</v>
      </c>
      <c r="N6399" s="51">
        <v>25542.03</v>
      </c>
      <c r="O6399" s="51">
        <v>25546.35</v>
      </c>
      <c r="P6399" s="51">
        <v>25999.32</v>
      </c>
      <c r="Q6399" s="51">
        <v>26747.18</v>
      </c>
      <c r="R6399" s="51">
        <v>27295.85</v>
      </c>
      <c r="S6399" s="51">
        <v>26450.49</v>
      </c>
      <c r="T6399" s="51">
        <v>27449.94</v>
      </c>
      <c r="U6399" s="51">
        <v>2019</v>
      </c>
    </row>
    <row r="6400" spans="1:21" ht="15.5">
      <c r="A6400" s="51">
        <v>922</v>
      </c>
      <c r="B6400" s="51" t="s">
        <v>1577</v>
      </c>
      <c r="C6400" s="51" t="s">
        <v>369</v>
      </c>
      <c r="D6400" s="51" t="str">
        <f t="shared" si="99"/>
        <v>NGDPPCRussia</v>
      </c>
      <c r="E6400" s="51" t="s">
        <v>206</v>
      </c>
      <c r="F6400" s="51" t="s">
        <v>370</v>
      </c>
      <c r="G6400" s="51" t="s">
        <v>371</v>
      </c>
      <c r="H6400" s="51" t="s">
        <v>342</v>
      </c>
      <c r="I6400" s="51" t="s">
        <v>333</v>
      </c>
      <c r="J6400" s="51" t="s">
        <v>372</v>
      </c>
      <c r="K6400" s="51">
        <v>475094.7</v>
      </c>
      <c r="L6400" s="51">
        <v>508019.94</v>
      </c>
      <c r="M6400" s="51">
        <v>540313.26</v>
      </c>
      <c r="N6400" s="51">
        <v>566975.32999999996</v>
      </c>
      <c r="O6400" s="51">
        <v>583200.05000000005</v>
      </c>
      <c r="P6400" s="51">
        <v>625294.12</v>
      </c>
      <c r="Q6400" s="51">
        <v>707596.35</v>
      </c>
      <c r="R6400" s="51">
        <v>744081.39</v>
      </c>
      <c r="S6400" s="51">
        <v>726145.77</v>
      </c>
      <c r="T6400" s="51">
        <v>811862.24</v>
      </c>
      <c r="U6400" s="51">
        <v>2019</v>
      </c>
    </row>
    <row r="6401" spans="1:21" ht="15.5">
      <c r="A6401" s="51">
        <v>922</v>
      </c>
      <c r="B6401" s="51" t="s">
        <v>1577</v>
      </c>
      <c r="C6401" s="51" t="s">
        <v>373</v>
      </c>
      <c r="D6401" s="51" t="str">
        <f t="shared" si="99"/>
        <v>NGDPDPCRussia</v>
      </c>
      <c r="E6401" s="51" t="s">
        <v>206</v>
      </c>
      <c r="F6401" s="51" t="s">
        <v>370</v>
      </c>
      <c r="G6401" s="51" t="s">
        <v>374</v>
      </c>
      <c r="H6401" s="51" t="s">
        <v>352</v>
      </c>
      <c r="I6401" s="51" t="s">
        <v>333</v>
      </c>
      <c r="J6401" s="51" t="s">
        <v>372</v>
      </c>
      <c r="K6401" s="51">
        <v>15287.97</v>
      </c>
      <c r="L6401" s="51">
        <v>15928.7</v>
      </c>
      <c r="M6401" s="51">
        <v>14007.51</v>
      </c>
      <c r="N6401" s="51">
        <v>9257.94</v>
      </c>
      <c r="O6401" s="51">
        <v>8723.52</v>
      </c>
      <c r="P6401" s="51">
        <v>10724</v>
      </c>
      <c r="Q6401" s="51">
        <v>11261.72</v>
      </c>
      <c r="R6401" s="51">
        <v>11511.51</v>
      </c>
      <c r="S6401" s="51">
        <v>10037.24</v>
      </c>
      <c r="T6401" s="51">
        <v>11654.37</v>
      </c>
      <c r="U6401" s="51">
        <v>2019</v>
      </c>
    </row>
    <row r="6402" spans="1:21" ht="15.5">
      <c r="A6402" s="51">
        <v>922</v>
      </c>
      <c r="B6402" s="51" t="s">
        <v>1577</v>
      </c>
      <c r="C6402" s="51" t="s">
        <v>375</v>
      </c>
      <c r="D6402" s="51" t="str">
        <f t="shared" si="99"/>
        <v>PPPPCRussia</v>
      </c>
      <c r="E6402" s="51" t="s">
        <v>206</v>
      </c>
      <c r="F6402" s="51" t="s">
        <v>370</v>
      </c>
      <c r="G6402" s="51" t="s">
        <v>376</v>
      </c>
      <c r="H6402" s="51" t="s">
        <v>356</v>
      </c>
      <c r="I6402" s="51" t="s">
        <v>333</v>
      </c>
      <c r="J6402" s="51" t="s">
        <v>372</v>
      </c>
      <c r="K6402" s="51">
        <v>24278.84</v>
      </c>
      <c r="L6402" s="51">
        <v>26044.84</v>
      </c>
      <c r="M6402" s="51">
        <v>25730.58</v>
      </c>
      <c r="N6402" s="51">
        <v>24062.48</v>
      </c>
      <c r="O6402" s="51">
        <v>24104.12</v>
      </c>
      <c r="P6402" s="51">
        <v>25999.32</v>
      </c>
      <c r="Q6402" s="51">
        <v>27389.37</v>
      </c>
      <c r="R6402" s="51">
        <v>28450.21</v>
      </c>
      <c r="S6402" s="51">
        <v>27903.3</v>
      </c>
      <c r="T6402" s="51">
        <v>29485.33</v>
      </c>
      <c r="U6402" s="51">
        <v>2019</v>
      </c>
    </row>
    <row r="6403" spans="1:21" ht="15.5">
      <c r="A6403" s="51">
        <v>922</v>
      </c>
      <c r="B6403" s="51" t="s">
        <v>1577</v>
      </c>
      <c r="C6403" s="51" t="s">
        <v>377</v>
      </c>
      <c r="D6403" s="51" t="str">
        <f t="shared" ref="D6403:D6466" si="100">C6403&amp;E6403</f>
        <v>NGAP_NPGDPRussia</v>
      </c>
      <c r="E6403" s="51" t="s">
        <v>206</v>
      </c>
      <c r="F6403" s="51" t="s">
        <v>378</v>
      </c>
      <c r="G6403" s="51" t="s">
        <v>379</v>
      </c>
      <c r="H6403" s="51" t="s">
        <v>380</v>
      </c>
      <c r="I6403" s="51"/>
      <c r="J6403" s="51"/>
      <c r="K6403" s="51"/>
      <c r="L6403" s="51"/>
      <c r="M6403" s="51"/>
      <c r="N6403" s="51"/>
      <c r="O6403" s="51"/>
      <c r="P6403" s="51"/>
      <c r="Q6403" s="51"/>
      <c r="R6403" s="51"/>
      <c r="S6403" s="51"/>
      <c r="T6403" s="51"/>
      <c r="U6403" s="51"/>
    </row>
    <row r="6404" spans="1:21" ht="15.5">
      <c r="A6404" s="51">
        <v>922</v>
      </c>
      <c r="B6404" s="51" t="s">
        <v>1577</v>
      </c>
      <c r="C6404" s="51" t="s">
        <v>381</v>
      </c>
      <c r="D6404" s="51" t="str">
        <f t="shared" si="100"/>
        <v>PPPSHRussia</v>
      </c>
      <c r="E6404" s="51" t="s">
        <v>206</v>
      </c>
      <c r="F6404" s="51" t="s">
        <v>382</v>
      </c>
      <c r="G6404" s="51" t="s">
        <v>383</v>
      </c>
      <c r="H6404" s="51" t="s">
        <v>384</v>
      </c>
      <c r="I6404" s="51"/>
      <c r="J6404" s="51" t="s">
        <v>353</v>
      </c>
      <c r="K6404" s="51">
        <v>3.476</v>
      </c>
      <c r="L6404" s="51">
        <v>3.5619999999999998</v>
      </c>
      <c r="M6404" s="51">
        <v>3.4529999999999998</v>
      </c>
      <c r="N6404" s="51">
        <v>3.169</v>
      </c>
      <c r="O6404" s="51">
        <v>3.0630000000000002</v>
      </c>
      <c r="P6404" s="51">
        <v>3.1379999999999999</v>
      </c>
      <c r="Q6404" s="51">
        <v>3.117</v>
      </c>
      <c r="R6404" s="51">
        <v>3.0979999999999999</v>
      </c>
      <c r="S6404" s="51">
        <v>3.1120000000000001</v>
      </c>
      <c r="T6404" s="51">
        <v>3.0489999999999999</v>
      </c>
      <c r="U6404" s="51">
        <v>2020</v>
      </c>
    </row>
    <row r="6405" spans="1:21" ht="15.5">
      <c r="A6405" s="51">
        <v>922</v>
      </c>
      <c r="B6405" s="51" t="s">
        <v>1577</v>
      </c>
      <c r="C6405" s="51" t="s">
        <v>385</v>
      </c>
      <c r="D6405" s="51" t="str">
        <f t="shared" si="100"/>
        <v>PPPEXRussia</v>
      </c>
      <c r="E6405" s="51" t="s">
        <v>206</v>
      </c>
      <c r="F6405" s="51" t="s">
        <v>386</v>
      </c>
      <c r="G6405" s="51" t="s">
        <v>387</v>
      </c>
      <c r="H6405" s="51" t="s">
        <v>388</v>
      </c>
      <c r="I6405" s="51"/>
      <c r="J6405" s="51" t="s">
        <v>353</v>
      </c>
      <c r="K6405" s="51">
        <v>19.568000000000001</v>
      </c>
      <c r="L6405" s="51">
        <v>19.506</v>
      </c>
      <c r="M6405" s="51">
        <v>20.998999999999999</v>
      </c>
      <c r="N6405" s="51">
        <v>23.562999999999999</v>
      </c>
      <c r="O6405" s="51">
        <v>24.195</v>
      </c>
      <c r="P6405" s="51">
        <v>24.05</v>
      </c>
      <c r="Q6405" s="51">
        <v>25.835000000000001</v>
      </c>
      <c r="R6405" s="51">
        <v>26.154</v>
      </c>
      <c r="S6405" s="51">
        <v>26.024000000000001</v>
      </c>
      <c r="T6405" s="51">
        <v>27.533999999999999</v>
      </c>
      <c r="U6405" s="51">
        <v>2020</v>
      </c>
    </row>
    <row r="6406" spans="1:21" ht="15.5">
      <c r="A6406" s="51">
        <v>922</v>
      </c>
      <c r="B6406" s="51" t="s">
        <v>1577</v>
      </c>
      <c r="C6406" s="51" t="s">
        <v>389</v>
      </c>
      <c r="D6406" s="51" t="str">
        <f t="shared" si="100"/>
        <v>NID_NGDPRussia</v>
      </c>
      <c r="E6406" s="51" t="s">
        <v>206</v>
      </c>
      <c r="F6406" s="51" t="s">
        <v>390</v>
      </c>
      <c r="G6406" s="51" t="s">
        <v>391</v>
      </c>
      <c r="H6406" s="51" t="s">
        <v>392</v>
      </c>
      <c r="I6406" s="51"/>
      <c r="J6406" s="51" t="s">
        <v>1578</v>
      </c>
      <c r="K6406" s="51">
        <v>24.553999999999998</v>
      </c>
      <c r="L6406" s="51">
        <v>23.271999999999998</v>
      </c>
      <c r="M6406" s="51">
        <v>22.390999999999998</v>
      </c>
      <c r="N6406" s="51">
        <v>22.149000000000001</v>
      </c>
      <c r="O6406" s="51">
        <v>23.094999999999999</v>
      </c>
      <c r="P6406" s="51">
        <v>23.606999999999999</v>
      </c>
      <c r="Q6406" s="51">
        <v>21.917999999999999</v>
      </c>
      <c r="R6406" s="51">
        <v>22.768999999999998</v>
      </c>
      <c r="S6406" s="51">
        <v>23.42</v>
      </c>
      <c r="T6406" s="51">
        <v>23.376999999999999</v>
      </c>
      <c r="U6406" s="51">
        <v>2020</v>
      </c>
    </row>
    <row r="6407" spans="1:21" ht="15.5">
      <c r="A6407" s="51">
        <v>922</v>
      </c>
      <c r="B6407" s="51" t="s">
        <v>1577</v>
      </c>
      <c r="C6407" s="51" t="s">
        <v>393</v>
      </c>
      <c r="D6407" s="51" t="str">
        <f t="shared" si="100"/>
        <v>NGSD_NGDPRussia</v>
      </c>
      <c r="E6407" s="51" t="s">
        <v>206</v>
      </c>
      <c r="F6407" s="51" t="s">
        <v>394</v>
      </c>
      <c r="G6407" s="51" t="s">
        <v>395</v>
      </c>
      <c r="H6407" s="51" t="s">
        <v>392</v>
      </c>
      <c r="I6407" s="51"/>
      <c r="J6407" s="51" t="s">
        <v>1578</v>
      </c>
      <c r="K6407" s="51">
        <v>27.806000000000001</v>
      </c>
      <c r="L6407" s="51">
        <v>24.731999999999999</v>
      </c>
      <c r="M6407" s="51">
        <v>25.198</v>
      </c>
      <c r="N6407" s="51">
        <v>27.143999999999998</v>
      </c>
      <c r="O6407" s="51">
        <v>25.006</v>
      </c>
      <c r="P6407" s="51">
        <v>25.65</v>
      </c>
      <c r="Q6407" s="51">
        <v>28.916</v>
      </c>
      <c r="R6407" s="51">
        <v>26.606000000000002</v>
      </c>
      <c r="S6407" s="51">
        <v>25.625</v>
      </c>
      <c r="T6407" s="51">
        <v>27.289000000000001</v>
      </c>
      <c r="U6407" s="51">
        <v>2020</v>
      </c>
    </row>
    <row r="6408" spans="1:21" ht="15.5">
      <c r="A6408" s="51">
        <v>922</v>
      </c>
      <c r="B6408" s="51" t="s">
        <v>1577</v>
      </c>
      <c r="C6408" s="51" t="s">
        <v>396</v>
      </c>
      <c r="D6408" s="51" t="str">
        <f t="shared" si="100"/>
        <v>PCPIRussia</v>
      </c>
      <c r="E6408" s="51" t="s">
        <v>206</v>
      </c>
      <c r="F6408" s="51" t="s">
        <v>397</v>
      </c>
      <c r="G6408" s="51" t="s">
        <v>398</v>
      </c>
      <c r="H6408" s="51" t="s">
        <v>360</v>
      </c>
      <c r="I6408" s="51"/>
      <c r="J6408" s="51" t="s">
        <v>1579</v>
      </c>
      <c r="K6408" s="51">
        <v>75.195999999999998</v>
      </c>
      <c r="L6408" s="51">
        <v>80.274000000000001</v>
      </c>
      <c r="M6408" s="51">
        <v>86.554000000000002</v>
      </c>
      <c r="N6408" s="51">
        <v>100</v>
      </c>
      <c r="O6408" s="51">
        <v>107.042</v>
      </c>
      <c r="P6408" s="51">
        <v>110.985</v>
      </c>
      <c r="Q6408" s="51">
        <v>114.18</v>
      </c>
      <c r="R6408" s="51">
        <v>119.28400000000001</v>
      </c>
      <c r="S6408" s="51">
        <v>123.31399999999999</v>
      </c>
      <c r="T6408" s="51">
        <v>128.863</v>
      </c>
      <c r="U6408" s="51">
        <v>2020</v>
      </c>
    </row>
    <row r="6409" spans="1:21" ht="15.5">
      <c r="A6409" s="51">
        <v>922</v>
      </c>
      <c r="B6409" s="51" t="s">
        <v>1577</v>
      </c>
      <c r="C6409" s="51" t="s">
        <v>400</v>
      </c>
      <c r="D6409" s="51" t="str">
        <f t="shared" si="100"/>
        <v>PCPIPCHRussia</v>
      </c>
      <c r="E6409" s="51" t="s">
        <v>206</v>
      </c>
      <c r="F6409" s="51" t="s">
        <v>397</v>
      </c>
      <c r="G6409" s="51" t="s">
        <v>401</v>
      </c>
      <c r="H6409" s="51" t="s">
        <v>347</v>
      </c>
      <c r="I6409" s="51"/>
      <c r="J6409" s="51" t="s">
        <v>402</v>
      </c>
      <c r="K6409" s="51">
        <v>5.0750000000000002</v>
      </c>
      <c r="L6409" s="51">
        <v>6.7539999999999996</v>
      </c>
      <c r="M6409" s="51">
        <v>7.8230000000000004</v>
      </c>
      <c r="N6409" s="51">
        <v>15.534000000000001</v>
      </c>
      <c r="O6409" s="51">
        <v>7.0419999999999998</v>
      </c>
      <c r="P6409" s="51">
        <v>3.6829999999999998</v>
      </c>
      <c r="Q6409" s="51">
        <v>2.8780000000000001</v>
      </c>
      <c r="R6409" s="51">
        <v>4.47</v>
      </c>
      <c r="S6409" s="51">
        <v>3.3780000000000001</v>
      </c>
      <c r="T6409" s="51">
        <v>4.5</v>
      </c>
      <c r="U6409" s="51">
        <v>2020</v>
      </c>
    </row>
    <row r="6410" spans="1:21" ht="15.5">
      <c r="A6410" s="51">
        <v>922</v>
      </c>
      <c r="B6410" s="51" t="s">
        <v>1577</v>
      </c>
      <c r="C6410" s="51" t="s">
        <v>403</v>
      </c>
      <c r="D6410" s="51" t="str">
        <f t="shared" si="100"/>
        <v>PCPIERussia</v>
      </c>
      <c r="E6410" s="51" t="s">
        <v>206</v>
      </c>
      <c r="F6410" s="51" t="s">
        <v>404</v>
      </c>
      <c r="G6410" s="51" t="s">
        <v>405</v>
      </c>
      <c r="H6410" s="51" t="s">
        <v>360</v>
      </c>
      <c r="I6410" s="51"/>
      <c r="J6410" s="51" t="s">
        <v>1579</v>
      </c>
      <c r="K6410" s="51">
        <v>74.712000000000003</v>
      </c>
      <c r="L6410" s="51">
        <v>79.531000000000006</v>
      </c>
      <c r="M6410" s="51">
        <v>88.567999999999998</v>
      </c>
      <c r="N6410" s="51">
        <v>100</v>
      </c>
      <c r="O6410" s="51">
        <v>105.375</v>
      </c>
      <c r="P6410" s="51">
        <v>108.03400000000001</v>
      </c>
      <c r="Q6410" s="51">
        <v>112.646</v>
      </c>
      <c r="R6410" s="51">
        <v>116.077</v>
      </c>
      <c r="S6410" s="51">
        <v>121.779</v>
      </c>
      <c r="T6410" s="51">
        <v>126.246</v>
      </c>
      <c r="U6410" s="51">
        <v>2020</v>
      </c>
    </row>
    <row r="6411" spans="1:21" ht="15.5">
      <c r="A6411" s="51">
        <v>922</v>
      </c>
      <c r="B6411" s="51" t="s">
        <v>1577</v>
      </c>
      <c r="C6411" s="51" t="s">
        <v>406</v>
      </c>
      <c r="D6411" s="51" t="str">
        <f t="shared" si="100"/>
        <v>PCPIEPCHRussia</v>
      </c>
      <c r="E6411" s="51" t="s">
        <v>206</v>
      </c>
      <c r="F6411" s="51" t="s">
        <v>404</v>
      </c>
      <c r="G6411" s="51" t="s">
        <v>407</v>
      </c>
      <c r="H6411" s="51" t="s">
        <v>347</v>
      </c>
      <c r="I6411" s="51"/>
      <c r="J6411" s="51" t="s">
        <v>408</v>
      </c>
      <c r="K6411" s="51">
        <v>6.5759999999999996</v>
      </c>
      <c r="L6411" s="51">
        <v>6.45</v>
      </c>
      <c r="M6411" s="51">
        <v>11.362</v>
      </c>
      <c r="N6411" s="51">
        <v>12.907999999999999</v>
      </c>
      <c r="O6411" s="51">
        <v>5.375</v>
      </c>
      <c r="P6411" s="51">
        <v>2.5230000000000001</v>
      </c>
      <c r="Q6411" s="51">
        <v>4.2690000000000001</v>
      </c>
      <c r="R6411" s="51">
        <v>3.0459999999999998</v>
      </c>
      <c r="S6411" s="51">
        <v>4.9119999999999999</v>
      </c>
      <c r="T6411" s="51">
        <v>3.6669999999999998</v>
      </c>
      <c r="U6411" s="51">
        <v>2020</v>
      </c>
    </row>
    <row r="6412" spans="1:21" ht="15.5">
      <c r="A6412" s="51">
        <v>922</v>
      </c>
      <c r="B6412" s="51" t="s">
        <v>1577</v>
      </c>
      <c r="C6412" s="51" t="s">
        <v>409</v>
      </c>
      <c r="D6412" s="51" t="str">
        <f t="shared" si="100"/>
        <v>FLIBOR6Russia</v>
      </c>
      <c r="E6412" s="51" t="s">
        <v>206</v>
      </c>
      <c r="F6412" s="51" t="s">
        <v>410</v>
      </c>
      <c r="G6412" s="51"/>
      <c r="H6412" s="51" t="s">
        <v>384</v>
      </c>
      <c r="I6412" s="51"/>
      <c r="J6412" s="51"/>
      <c r="K6412" s="51"/>
      <c r="L6412" s="51"/>
      <c r="M6412" s="51"/>
      <c r="N6412" s="51"/>
      <c r="O6412" s="51"/>
      <c r="P6412" s="51"/>
      <c r="Q6412" s="51"/>
      <c r="R6412" s="51"/>
      <c r="S6412" s="51"/>
      <c r="T6412" s="51"/>
      <c r="U6412" s="51"/>
    </row>
    <row r="6413" spans="1:21" ht="15.5">
      <c r="A6413" s="51">
        <v>922</v>
      </c>
      <c r="B6413" s="51" t="s">
        <v>1577</v>
      </c>
      <c r="C6413" s="51" t="s">
        <v>411</v>
      </c>
      <c r="D6413" s="51" t="str">
        <f t="shared" si="100"/>
        <v>TM_RPCHRussia</v>
      </c>
      <c r="E6413" s="51" t="s">
        <v>206</v>
      </c>
      <c r="F6413" s="51" t="s">
        <v>412</v>
      </c>
      <c r="G6413" s="51" t="s">
        <v>413</v>
      </c>
      <c r="H6413" s="51" t="s">
        <v>347</v>
      </c>
      <c r="I6413" s="51"/>
      <c r="J6413" s="51" t="s">
        <v>1580</v>
      </c>
      <c r="K6413" s="51">
        <v>7.1890000000000001</v>
      </c>
      <c r="L6413" s="51">
        <v>1.1020000000000001</v>
      </c>
      <c r="M6413" s="51">
        <v>-7.8479999999999999</v>
      </c>
      <c r="N6413" s="51">
        <v>-25.823</v>
      </c>
      <c r="O6413" s="51">
        <v>-4.3090000000000002</v>
      </c>
      <c r="P6413" s="51">
        <v>16.779</v>
      </c>
      <c r="Q6413" s="51">
        <v>2.661</v>
      </c>
      <c r="R6413" s="51">
        <v>2.83</v>
      </c>
      <c r="S6413" s="51">
        <v>-13.545</v>
      </c>
      <c r="T6413" s="51">
        <v>15.042</v>
      </c>
      <c r="U6413" s="51">
        <v>2019</v>
      </c>
    </row>
    <row r="6414" spans="1:21" ht="15.5">
      <c r="A6414" s="51">
        <v>922</v>
      </c>
      <c r="B6414" s="51" t="s">
        <v>1577</v>
      </c>
      <c r="C6414" s="51" t="s">
        <v>415</v>
      </c>
      <c r="D6414" s="51" t="str">
        <f t="shared" si="100"/>
        <v>TMG_RPCHRussia</v>
      </c>
      <c r="E6414" s="51" t="s">
        <v>206</v>
      </c>
      <c r="F6414" s="51" t="s">
        <v>416</v>
      </c>
      <c r="G6414" s="51" t="s">
        <v>417</v>
      </c>
      <c r="H6414" s="51" t="s">
        <v>347</v>
      </c>
      <c r="I6414" s="51"/>
      <c r="J6414" s="51" t="s">
        <v>1580</v>
      </c>
      <c r="K6414" s="51">
        <v>4.4249999999999998</v>
      </c>
      <c r="L6414" s="51">
        <v>-3.6749999999999998</v>
      </c>
      <c r="M6414" s="51">
        <v>-8</v>
      </c>
      <c r="N6414" s="51">
        <v>-25.225000000000001</v>
      </c>
      <c r="O6414" s="51">
        <v>1.45</v>
      </c>
      <c r="P6414" s="51">
        <v>16.725000000000001</v>
      </c>
      <c r="Q6414" s="51">
        <v>2.125</v>
      </c>
      <c r="R6414" s="51">
        <v>3.0249999999999999</v>
      </c>
      <c r="S6414" s="51">
        <v>-4.4130000000000003</v>
      </c>
      <c r="T6414" s="51">
        <v>7.641</v>
      </c>
      <c r="U6414" s="51">
        <v>2019</v>
      </c>
    </row>
    <row r="6415" spans="1:21" ht="15.5">
      <c r="A6415" s="51">
        <v>922</v>
      </c>
      <c r="B6415" s="51" t="s">
        <v>1577</v>
      </c>
      <c r="C6415" s="51" t="s">
        <v>418</v>
      </c>
      <c r="D6415" s="51" t="str">
        <f t="shared" si="100"/>
        <v>TX_RPCHRussia</v>
      </c>
      <c r="E6415" s="51" t="s">
        <v>206</v>
      </c>
      <c r="F6415" s="51" t="s">
        <v>419</v>
      </c>
      <c r="G6415" s="51" t="s">
        <v>420</v>
      </c>
      <c r="H6415" s="51" t="s">
        <v>347</v>
      </c>
      <c r="I6415" s="51"/>
      <c r="J6415" s="51" t="s">
        <v>1580</v>
      </c>
      <c r="K6415" s="51">
        <v>-6.2E-2</v>
      </c>
      <c r="L6415" s="51">
        <v>4.8860000000000001</v>
      </c>
      <c r="M6415" s="51">
        <v>-0.97599999999999998</v>
      </c>
      <c r="N6415" s="51">
        <v>2.97</v>
      </c>
      <c r="O6415" s="51">
        <v>1.85</v>
      </c>
      <c r="P6415" s="51">
        <v>4.4740000000000002</v>
      </c>
      <c r="Q6415" s="51">
        <v>5.1260000000000003</v>
      </c>
      <c r="R6415" s="51">
        <v>-3.359</v>
      </c>
      <c r="S6415" s="51">
        <v>-7.9169999999999998</v>
      </c>
      <c r="T6415" s="51">
        <v>3.1190000000000002</v>
      </c>
      <c r="U6415" s="51">
        <v>2019</v>
      </c>
    </row>
    <row r="6416" spans="1:21" ht="15.5">
      <c r="A6416" s="51">
        <v>922</v>
      </c>
      <c r="B6416" s="51" t="s">
        <v>1577</v>
      </c>
      <c r="C6416" s="51" t="s">
        <v>421</v>
      </c>
      <c r="D6416" s="51" t="str">
        <f t="shared" si="100"/>
        <v>TXG_RPCHRussia</v>
      </c>
      <c r="E6416" s="51" t="s">
        <v>206</v>
      </c>
      <c r="F6416" s="51" t="s">
        <v>422</v>
      </c>
      <c r="G6416" s="51" t="s">
        <v>423</v>
      </c>
      <c r="H6416" s="51" t="s">
        <v>347</v>
      </c>
      <c r="I6416" s="51"/>
      <c r="J6416" s="51" t="s">
        <v>1580</v>
      </c>
      <c r="K6416" s="51">
        <v>-0.75</v>
      </c>
      <c r="L6416" s="51">
        <v>4.1500000000000004</v>
      </c>
      <c r="M6416" s="51">
        <v>-0.15</v>
      </c>
      <c r="N6416" s="51">
        <v>6.35</v>
      </c>
      <c r="O6416" s="51">
        <v>2.5499999999999998</v>
      </c>
      <c r="P6416" s="51">
        <v>3.05</v>
      </c>
      <c r="Q6416" s="51">
        <v>4.2</v>
      </c>
      <c r="R6416" s="51">
        <v>-3</v>
      </c>
      <c r="S6416" s="51">
        <v>-4.7770000000000001</v>
      </c>
      <c r="T6416" s="51">
        <v>0.85799999999999998</v>
      </c>
      <c r="U6416" s="51">
        <v>2019</v>
      </c>
    </row>
    <row r="6417" spans="1:21" ht="15.5">
      <c r="A6417" s="51">
        <v>922</v>
      </c>
      <c r="B6417" s="51" t="s">
        <v>1577</v>
      </c>
      <c r="C6417" s="51" t="s">
        <v>424</v>
      </c>
      <c r="D6417" s="51" t="str">
        <f t="shared" si="100"/>
        <v>LURRussia</v>
      </c>
      <c r="E6417" s="51" t="s">
        <v>206</v>
      </c>
      <c r="F6417" s="51" t="s">
        <v>425</v>
      </c>
      <c r="G6417" s="51" t="s">
        <v>426</v>
      </c>
      <c r="H6417" s="51" t="s">
        <v>427</v>
      </c>
      <c r="I6417" s="51"/>
      <c r="J6417" s="51" t="s">
        <v>1581</v>
      </c>
      <c r="K6417" s="51">
        <v>5.45</v>
      </c>
      <c r="L6417" s="51">
        <v>5.5</v>
      </c>
      <c r="M6417" s="51">
        <v>5.1580000000000004</v>
      </c>
      <c r="N6417" s="51">
        <v>5.5750000000000002</v>
      </c>
      <c r="O6417" s="51">
        <v>5.5250000000000004</v>
      </c>
      <c r="P6417" s="51">
        <v>5.2</v>
      </c>
      <c r="Q6417" s="51">
        <v>4.8</v>
      </c>
      <c r="R6417" s="51">
        <v>4.5999999999999996</v>
      </c>
      <c r="S6417" s="51">
        <v>5.7830000000000004</v>
      </c>
      <c r="T6417" s="51">
        <v>5.4</v>
      </c>
      <c r="U6417" s="51">
        <v>2019</v>
      </c>
    </row>
    <row r="6418" spans="1:21" ht="15.5">
      <c r="A6418" s="51">
        <v>922</v>
      </c>
      <c r="B6418" s="51" t="s">
        <v>1577</v>
      </c>
      <c r="C6418" s="51" t="s">
        <v>428</v>
      </c>
      <c r="D6418" s="51" t="str">
        <f t="shared" si="100"/>
        <v>LERussia</v>
      </c>
      <c r="E6418" s="51" t="s">
        <v>206</v>
      </c>
      <c r="F6418" s="51" t="s">
        <v>429</v>
      </c>
      <c r="G6418" s="51" t="s">
        <v>430</v>
      </c>
      <c r="H6418" s="51" t="s">
        <v>431</v>
      </c>
      <c r="I6418" s="51" t="s">
        <v>432</v>
      </c>
      <c r="J6418" s="51"/>
      <c r="K6418" s="51"/>
      <c r="L6418" s="51"/>
      <c r="M6418" s="51"/>
      <c r="N6418" s="51"/>
      <c r="O6418" s="51"/>
      <c r="P6418" s="51"/>
      <c r="Q6418" s="51"/>
      <c r="R6418" s="51"/>
      <c r="S6418" s="51"/>
      <c r="T6418" s="51"/>
      <c r="U6418" s="51"/>
    </row>
    <row r="6419" spans="1:21" ht="15.5">
      <c r="A6419" s="51">
        <v>922</v>
      </c>
      <c r="B6419" s="51" t="s">
        <v>1577</v>
      </c>
      <c r="C6419" s="51" t="s">
        <v>433</v>
      </c>
      <c r="D6419" s="51" t="str">
        <f t="shared" si="100"/>
        <v>LPRussia</v>
      </c>
      <c r="E6419" s="51" t="s">
        <v>206</v>
      </c>
      <c r="F6419" s="51" t="s">
        <v>434</v>
      </c>
      <c r="G6419" s="51" t="s">
        <v>435</v>
      </c>
      <c r="H6419" s="51" t="s">
        <v>431</v>
      </c>
      <c r="I6419" s="51" t="s">
        <v>432</v>
      </c>
      <c r="J6419" s="51" t="s">
        <v>1582</v>
      </c>
      <c r="K6419" s="51">
        <v>143.34700000000001</v>
      </c>
      <c r="L6419" s="51">
        <v>143.667</v>
      </c>
      <c r="M6419" s="51">
        <v>146.267</v>
      </c>
      <c r="N6419" s="51">
        <v>146.54499999999999</v>
      </c>
      <c r="O6419" s="51">
        <v>146.804</v>
      </c>
      <c r="P6419" s="51">
        <v>146.88</v>
      </c>
      <c r="Q6419" s="51">
        <v>146.78100000000001</v>
      </c>
      <c r="R6419" s="51">
        <v>146.749</v>
      </c>
      <c r="S6419" s="51">
        <v>146.81200000000001</v>
      </c>
      <c r="T6419" s="51">
        <v>146.78899999999999</v>
      </c>
      <c r="U6419" s="51">
        <v>2019</v>
      </c>
    </row>
    <row r="6420" spans="1:21" ht="15.5">
      <c r="A6420" s="51">
        <v>922</v>
      </c>
      <c r="B6420" s="51" t="s">
        <v>1577</v>
      </c>
      <c r="C6420" s="51" t="s">
        <v>437</v>
      </c>
      <c r="D6420" s="51" t="str">
        <f t="shared" si="100"/>
        <v>GGRRussia</v>
      </c>
      <c r="E6420" s="51" t="s">
        <v>206</v>
      </c>
      <c r="F6420" s="51" t="s">
        <v>438</v>
      </c>
      <c r="G6420" s="51" t="s">
        <v>439</v>
      </c>
      <c r="H6420" s="51" t="s">
        <v>342</v>
      </c>
      <c r="I6420" s="51" t="s">
        <v>343</v>
      </c>
      <c r="J6420" s="51" t="s">
        <v>1583</v>
      </c>
      <c r="K6420" s="51">
        <v>23435.11</v>
      </c>
      <c r="L6420" s="51">
        <v>24442.69</v>
      </c>
      <c r="M6420" s="51">
        <v>26766.080000000002</v>
      </c>
      <c r="N6420" s="51">
        <v>26494.09</v>
      </c>
      <c r="O6420" s="51">
        <v>28181.5</v>
      </c>
      <c r="P6420" s="51">
        <v>30640.02</v>
      </c>
      <c r="Q6420" s="51">
        <v>36916.9</v>
      </c>
      <c r="R6420" s="51">
        <v>39110.300000000003</v>
      </c>
      <c r="S6420" s="51">
        <v>36976.06</v>
      </c>
      <c r="T6420" s="51">
        <v>41401.93</v>
      </c>
      <c r="U6420" s="51">
        <v>2019</v>
      </c>
    </row>
    <row r="6421" spans="1:21" ht="15.5">
      <c r="A6421" s="51">
        <v>922</v>
      </c>
      <c r="B6421" s="51" t="s">
        <v>1577</v>
      </c>
      <c r="C6421" s="51" t="s">
        <v>441</v>
      </c>
      <c r="D6421" s="51" t="str">
        <f t="shared" si="100"/>
        <v>GGR_NGDPRussia</v>
      </c>
      <c r="E6421" s="51" t="s">
        <v>206</v>
      </c>
      <c r="F6421" s="51" t="s">
        <v>438</v>
      </c>
      <c r="G6421" s="51" t="s">
        <v>439</v>
      </c>
      <c r="H6421" s="51" t="s">
        <v>392</v>
      </c>
      <c r="I6421" s="51"/>
      <c r="J6421" s="51" t="s">
        <v>442</v>
      </c>
      <c r="K6421" s="51">
        <v>34.411000000000001</v>
      </c>
      <c r="L6421" s="51">
        <v>33.49</v>
      </c>
      <c r="M6421" s="51">
        <v>33.868000000000002</v>
      </c>
      <c r="N6421" s="51">
        <v>31.887</v>
      </c>
      <c r="O6421" s="51">
        <v>32.915999999999997</v>
      </c>
      <c r="P6421" s="51">
        <v>33.360999999999997</v>
      </c>
      <c r="Q6421" s="51">
        <v>35.543999999999997</v>
      </c>
      <c r="R6421" s="51">
        <v>35.817999999999998</v>
      </c>
      <c r="S6421" s="51">
        <v>34.685000000000002</v>
      </c>
      <c r="T6421" s="51">
        <v>34.741</v>
      </c>
      <c r="U6421" s="51">
        <v>2019</v>
      </c>
    </row>
    <row r="6422" spans="1:21" ht="15.5">
      <c r="A6422" s="51">
        <v>922</v>
      </c>
      <c r="B6422" s="51" t="s">
        <v>1577</v>
      </c>
      <c r="C6422" s="51" t="s">
        <v>443</v>
      </c>
      <c r="D6422" s="51" t="str">
        <f t="shared" si="100"/>
        <v>GGXRussia</v>
      </c>
      <c r="E6422" s="51" t="s">
        <v>206</v>
      </c>
      <c r="F6422" s="51" t="s">
        <v>444</v>
      </c>
      <c r="G6422" s="51" t="s">
        <v>445</v>
      </c>
      <c r="H6422" s="51" t="s">
        <v>342</v>
      </c>
      <c r="I6422" s="51" t="s">
        <v>343</v>
      </c>
      <c r="J6422" s="51" t="s">
        <v>1583</v>
      </c>
      <c r="K6422" s="51">
        <v>23174.720000000001</v>
      </c>
      <c r="L6422" s="51">
        <v>25290.91</v>
      </c>
      <c r="M6422" s="51">
        <v>27611.67</v>
      </c>
      <c r="N6422" s="51">
        <v>29307.78</v>
      </c>
      <c r="O6422" s="51">
        <v>31323.68</v>
      </c>
      <c r="P6422" s="51">
        <v>31989.13</v>
      </c>
      <c r="Q6422" s="51">
        <v>33880.69</v>
      </c>
      <c r="R6422" s="51">
        <v>36995.279999999999</v>
      </c>
      <c r="S6422" s="51">
        <v>41344.949999999997</v>
      </c>
      <c r="T6422" s="51">
        <v>42337.43</v>
      </c>
      <c r="U6422" s="51">
        <v>2019</v>
      </c>
    </row>
    <row r="6423" spans="1:21" ht="15.5">
      <c r="A6423" s="51">
        <v>922</v>
      </c>
      <c r="B6423" s="51" t="s">
        <v>1577</v>
      </c>
      <c r="C6423" s="51" t="s">
        <v>446</v>
      </c>
      <c r="D6423" s="51" t="str">
        <f t="shared" si="100"/>
        <v>GGX_NGDPRussia</v>
      </c>
      <c r="E6423" s="51" t="s">
        <v>206</v>
      </c>
      <c r="F6423" s="51" t="s">
        <v>444</v>
      </c>
      <c r="G6423" s="51" t="s">
        <v>445</v>
      </c>
      <c r="H6423" s="51" t="s">
        <v>392</v>
      </c>
      <c r="I6423" s="51"/>
      <c r="J6423" s="51" t="s">
        <v>447</v>
      </c>
      <c r="K6423" s="51">
        <v>34.029000000000003</v>
      </c>
      <c r="L6423" s="51">
        <v>34.652000000000001</v>
      </c>
      <c r="M6423" s="51">
        <v>34.938000000000002</v>
      </c>
      <c r="N6423" s="51">
        <v>35.273000000000003</v>
      </c>
      <c r="O6423" s="51">
        <v>36.585999999999999</v>
      </c>
      <c r="P6423" s="51">
        <v>34.83</v>
      </c>
      <c r="Q6423" s="51">
        <v>32.621000000000002</v>
      </c>
      <c r="R6423" s="51">
        <v>33.881</v>
      </c>
      <c r="S6423" s="51">
        <v>38.783000000000001</v>
      </c>
      <c r="T6423" s="51">
        <v>35.526000000000003</v>
      </c>
      <c r="U6423" s="51">
        <v>2019</v>
      </c>
    </row>
    <row r="6424" spans="1:21" ht="15.5">
      <c r="A6424" s="51">
        <v>922</v>
      </c>
      <c r="B6424" s="51" t="s">
        <v>1577</v>
      </c>
      <c r="C6424" s="51" t="s">
        <v>448</v>
      </c>
      <c r="D6424" s="51" t="str">
        <f t="shared" si="100"/>
        <v>GGXCNLRussia</v>
      </c>
      <c r="E6424" s="51" t="s">
        <v>206</v>
      </c>
      <c r="F6424" s="51" t="s">
        <v>449</v>
      </c>
      <c r="G6424" s="51" t="s">
        <v>450</v>
      </c>
      <c r="H6424" s="51" t="s">
        <v>342</v>
      </c>
      <c r="I6424" s="51" t="s">
        <v>343</v>
      </c>
      <c r="J6424" s="51" t="s">
        <v>1583</v>
      </c>
      <c r="K6424" s="51">
        <v>260.387</v>
      </c>
      <c r="L6424" s="51">
        <v>-848.22400000000005</v>
      </c>
      <c r="M6424" s="51">
        <v>-845.58600000000001</v>
      </c>
      <c r="N6424" s="51">
        <v>-2813.69</v>
      </c>
      <c r="O6424" s="51">
        <v>-3142.18</v>
      </c>
      <c r="P6424" s="51">
        <v>-1349.11</v>
      </c>
      <c r="Q6424" s="51">
        <v>3036.21</v>
      </c>
      <c r="R6424" s="51">
        <v>2115.02</v>
      </c>
      <c r="S6424" s="51">
        <v>-4368.8900000000003</v>
      </c>
      <c r="T6424" s="51">
        <v>-935.49800000000005</v>
      </c>
      <c r="U6424" s="51">
        <v>2019</v>
      </c>
    </row>
    <row r="6425" spans="1:21" ht="15.5">
      <c r="A6425" s="51">
        <v>922</v>
      </c>
      <c r="B6425" s="51" t="s">
        <v>1577</v>
      </c>
      <c r="C6425" s="51" t="s">
        <v>451</v>
      </c>
      <c r="D6425" s="51" t="str">
        <f t="shared" si="100"/>
        <v>GGXCNL_NGDPRussia</v>
      </c>
      <c r="E6425" s="51" t="s">
        <v>206</v>
      </c>
      <c r="F6425" s="51" t="s">
        <v>449</v>
      </c>
      <c r="G6425" s="51" t="s">
        <v>450</v>
      </c>
      <c r="H6425" s="51" t="s">
        <v>392</v>
      </c>
      <c r="I6425" s="51"/>
      <c r="J6425" s="51" t="s">
        <v>452</v>
      </c>
      <c r="K6425" s="51">
        <v>0.38200000000000001</v>
      </c>
      <c r="L6425" s="51">
        <v>-1.1619999999999999</v>
      </c>
      <c r="M6425" s="51">
        <v>-1.07</v>
      </c>
      <c r="N6425" s="51">
        <v>-3.3860000000000001</v>
      </c>
      <c r="O6425" s="51">
        <v>-3.67</v>
      </c>
      <c r="P6425" s="51">
        <v>-1.4690000000000001</v>
      </c>
      <c r="Q6425" s="51">
        <v>2.923</v>
      </c>
      <c r="R6425" s="51">
        <v>1.9370000000000001</v>
      </c>
      <c r="S6425" s="51">
        <v>-4.0979999999999999</v>
      </c>
      <c r="T6425" s="51">
        <v>-0.78500000000000003</v>
      </c>
      <c r="U6425" s="51">
        <v>2019</v>
      </c>
    </row>
    <row r="6426" spans="1:21" ht="15.5">
      <c r="A6426" s="51">
        <v>922</v>
      </c>
      <c r="B6426" s="51" t="s">
        <v>1577</v>
      </c>
      <c r="C6426" s="51" t="s">
        <v>453</v>
      </c>
      <c r="D6426" s="51" t="str">
        <f t="shared" si="100"/>
        <v>GGSBRussia</v>
      </c>
      <c r="E6426" s="51" t="s">
        <v>206</v>
      </c>
      <c r="F6426" s="51" t="s">
        <v>454</v>
      </c>
      <c r="G6426" s="51" t="s">
        <v>455</v>
      </c>
      <c r="H6426" s="51" t="s">
        <v>342</v>
      </c>
      <c r="I6426" s="51" t="s">
        <v>343</v>
      </c>
      <c r="J6426" s="51" t="s">
        <v>1583</v>
      </c>
      <c r="K6426" s="51">
        <v>48.734000000000002</v>
      </c>
      <c r="L6426" s="51">
        <v>-1119.27</v>
      </c>
      <c r="M6426" s="51">
        <v>-104.35899999999999</v>
      </c>
      <c r="N6426" s="51">
        <v>-2588.5300000000002</v>
      </c>
      <c r="O6426" s="51">
        <v>-2794.87</v>
      </c>
      <c r="P6426" s="51">
        <v>-928.40700000000004</v>
      </c>
      <c r="Q6426" s="51">
        <v>3060.72</v>
      </c>
      <c r="R6426" s="51">
        <v>2183.83</v>
      </c>
      <c r="S6426" s="51">
        <v>-4762.71</v>
      </c>
      <c r="T6426" s="51">
        <v>-517.04999999999995</v>
      </c>
      <c r="U6426" s="51">
        <v>2019</v>
      </c>
    </row>
    <row r="6427" spans="1:21" ht="15.5">
      <c r="A6427" s="51">
        <v>922</v>
      </c>
      <c r="B6427" s="51" t="s">
        <v>1577</v>
      </c>
      <c r="C6427" s="51" t="s">
        <v>456</v>
      </c>
      <c r="D6427" s="51" t="str">
        <f t="shared" si="100"/>
        <v>GGSB_NPGDPRussia</v>
      </c>
      <c r="E6427" s="51" t="s">
        <v>206</v>
      </c>
      <c r="F6427" s="51" t="s">
        <v>454</v>
      </c>
      <c r="G6427" s="51" t="s">
        <v>455</v>
      </c>
      <c r="H6427" s="51" t="s">
        <v>380</v>
      </c>
      <c r="I6427" s="51"/>
      <c r="J6427" s="51" t="s">
        <v>505</v>
      </c>
      <c r="K6427" s="51">
        <v>7.2999999999999995E-2</v>
      </c>
      <c r="L6427" s="51">
        <v>-1.56</v>
      </c>
      <c r="M6427" s="51">
        <v>-0.13400000000000001</v>
      </c>
      <c r="N6427" s="51">
        <v>-3.077</v>
      </c>
      <c r="O6427" s="51">
        <v>-3.2090000000000001</v>
      </c>
      <c r="P6427" s="51">
        <v>-1.002</v>
      </c>
      <c r="Q6427" s="51">
        <v>2.944</v>
      </c>
      <c r="R6427" s="51">
        <v>1.9950000000000001</v>
      </c>
      <c r="S6427" s="51">
        <v>-4.3600000000000003</v>
      </c>
      <c r="T6427" s="51">
        <v>-0.42499999999999999</v>
      </c>
      <c r="U6427" s="51">
        <v>2019</v>
      </c>
    </row>
    <row r="6428" spans="1:21" ht="15.5">
      <c r="A6428" s="51">
        <v>922</v>
      </c>
      <c r="B6428" s="51" t="s">
        <v>1577</v>
      </c>
      <c r="C6428" s="51" t="s">
        <v>457</v>
      </c>
      <c r="D6428" s="51" t="str">
        <f t="shared" si="100"/>
        <v>GGXONLBRussia</v>
      </c>
      <c r="E6428" s="51" t="s">
        <v>206</v>
      </c>
      <c r="F6428" s="51" t="s">
        <v>458</v>
      </c>
      <c r="G6428" s="51" t="s">
        <v>459</v>
      </c>
      <c r="H6428" s="51" t="s">
        <v>342</v>
      </c>
      <c r="I6428" s="51" t="s">
        <v>343</v>
      </c>
      <c r="J6428" s="51" t="s">
        <v>1583</v>
      </c>
      <c r="K6428" s="51">
        <v>446.08</v>
      </c>
      <c r="L6428" s="51">
        <v>-602.18700000000001</v>
      </c>
      <c r="M6428" s="51">
        <v>-534.899</v>
      </c>
      <c r="N6428" s="51">
        <v>-2605.46</v>
      </c>
      <c r="O6428" s="51">
        <v>-2769.89</v>
      </c>
      <c r="P6428" s="51">
        <v>-881.23599999999999</v>
      </c>
      <c r="Q6428" s="51">
        <v>3556.9</v>
      </c>
      <c r="R6428" s="51">
        <v>2411.08</v>
      </c>
      <c r="S6428" s="51">
        <v>-3835.2</v>
      </c>
      <c r="T6428" s="51">
        <v>-419.44600000000003</v>
      </c>
      <c r="U6428" s="51">
        <v>2019</v>
      </c>
    </row>
    <row r="6429" spans="1:21" ht="15.5">
      <c r="A6429" s="51">
        <v>922</v>
      </c>
      <c r="B6429" s="51" t="s">
        <v>1577</v>
      </c>
      <c r="C6429" s="51" t="s">
        <v>460</v>
      </c>
      <c r="D6429" s="51" t="str">
        <f t="shared" si="100"/>
        <v>GGXONLB_NGDPRussia</v>
      </c>
      <c r="E6429" s="51" t="s">
        <v>206</v>
      </c>
      <c r="F6429" s="51" t="s">
        <v>458</v>
      </c>
      <c r="G6429" s="51" t="s">
        <v>459</v>
      </c>
      <c r="H6429" s="51" t="s">
        <v>392</v>
      </c>
      <c r="I6429" s="51"/>
      <c r="J6429" s="51" t="s">
        <v>461</v>
      </c>
      <c r="K6429" s="51">
        <v>0.65500000000000003</v>
      </c>
      <c r="L6429" s="51">
        <v>-0.82499999999999996</v>
      </c>
      <c r="M6429" s="51">
        <v>-0.67700000000000005</v>
      </c>
      <c r="N6429" s="51">
        <v>-3.1360000000000001</v>
      </c>
      <c r="O6429" s="51">
        <v>-3.2349999999999999</v>
      </c>
      <c r="P6429" s="51">
        <v>-0.96</v>
      </c>
      <c r="Q6429" s="51">
        <v>3.4249999999999998</v>
      </c>
      <c r="R6429" s="51">
        <v>2.2080000000000002</v>
      </c>
      <c r="S6429" s="51">
        <v>-3.5979999999999999</v>
      </c>
      <c r="T6429" s="51">
        <v>-0.35199999999999998</v>
      </c>
      <c r="U6429" s="51">
        <v>2019</v>
      </c>
    </row>
    <row r="6430" spans="1:21" ht="15.5">
      <c r="A6430" s="51">
        <v>922</v>
      </c>
      <c r="B6430" s="51" t="s">
        <v>1577</v>
      </c>
      <c r="C6430" s="51" t="s">
        <v>462</v>
      </c>
      <c r="D6430" s="51" t="str">
        <f t="shared" si="100"/>
        <v>GGXWDNRussia</v>
      </c>
      <c r="E6430" s="51" t="s">
        <v>206</v>
      </c>
      <c r="F6430" s="51" t="s">
        <v>463</v>
      </c>
      <c r="G6430" s="51" t="s">
        <v>464</v>
      </c>
      <c r="H6430" s="51" t="s">
        <v>342</v>
      </c>
      <c r="I6430" s="51" t="s">
        <v>343</v>
      </c>
      <c r="J6430" s="51"/>
      <c r="K6430" s="51"/>
      <c r="L6430" s="51"/>
      <c r="M6430" s="51"/>
      <c r="N6430" s="51"/>
      <c r="O6430" s="51"/>
      <c r="P6430" s="51"/>
      <c r="Q6430" s="51"/>
      <c r="R6430" s="51"/>
      <c r="S6430" s="51"/>
      <c r="T6430" s="51"/>
      <c r="U6430" s="51"/>
    </row>
    <row r="6431" spans="1:21" ht="15.5">
      <c r="A6431" s="51">
        <v>922</v>
      </c>
      <c r="B6431" s="51" t="s">
        <v>1577</v>
      </c>
      <c r="C6431" s="51" t="s">
        <v>465</v>
      </c>
      <c r="D6431" s="51" t="str">
        <f t="shared" si="100"/>
        <v>GGXWDN_NGDPRussia</v>
      </c>
      <c r="E6431" s="51" t="s">
        <v>206</v>
      </c>
      <c r="F6431" s="51" t="s">
        <v>463</v>
      </c>
      <c r="G6431" s="51" t="s">
        <v>464</v>
      </c>
      <c r="H6431" s="51" t="s">
        <v>392</v>
      </c>
      <c r="I6431" s="51"/>
      <c r="J6431" s="51"/>
      <c r="K6431" s="51"/>
      <c r="L6431" s="51"/>
      <c r="M6431" s="51"/>
      <c r="N6431" s="51"/>
      <c r="O6431" s="51"/>
      <c r="P6431" s="51"/>
      <c r="Q6431" s="51"/>
      <c r="R6431" s="51"/>
      <c r="S6431" s="51"/>
      <c r="T6431" s="51"/>
      <c r="U6431" s="51"/>
    </row>
    <row r="6432" spans="1:21" ht="15.5">
      <c r="A6432" s="51">
        <v>922</v>
      </c>
      <c r="B6432" s="51" t="s">
        <v>1577</v>
      </c>
      <c r="C6432" s="51" t="s">
        <v>466</v>
      </c>
      <c r="D6432" s="51" t="str">
        <f t="shared" si="100"/>
        <v>GGXWDGRussia</v>
      </c>
      <c r="E6432" s="51" t="s">
        <v>206</v>
      </c>
      <c r="F6432" s="51" t="s">
        <v>467</v>
      </c>
      <c r="G6432" s="51" t="s">
        <v>468</v>
      </c>
      <c r="H6432" s="51" t="s">
        <v>342</v>
      </c>
      <c r="I6432" s="51" t="s">
        <v>343</v>
      </c>
      <c r="J6432" s="51" t="s">
        <v>1583</v>
      </c>
      <c r="K6432" s="51">
        <v>7605.41</v>
      </c>
      <c r="L6432" s="51">
        <v>9012.32</v>
      </c>
      <c r="M6432" s="51">
        <v>11961.85</v>
      </c>
      <c r="N6432" s="51">
        <v>12701.08</v>
      </c>
      <c r="O6432" s="51">
        <v>12713.41</v>
      </c>
      <c r="P6432" s="51">
        <v>13143.74</v>
      </c>
      <c r="Q6432" s="51">
        <v>14145.56</v>
      </c>
      <c r="R6432" s="51">
        <v>15068.42</v>
      </c>
      <c r="S6432" s="51">
        <v>20623.13</v>
      </c>
      <c r="T6432" s="51">
        <v>21611.49</v>
      </c>
      <c r="U6432" s="51">
        <v>2019</v>
      </c>
    </row>
    <row r="6433" spans="1:21" ht="15.5">
      <c r="A6433" s="51">
        <v>922</v>
      </c>
      <c r="B6433" s="51" t="s">
        <v>1577</v>
      </c>
      <c r="C6433" s="51" t="s">
        <v>469</v>
      </c>
      <c r="D6433" s="51" t="str">
        <f t="shared" si="100"/>
        <v>GGXWDG_NGDPRussia</v>
      </c>
      <c r="E6433" s="51" t="s">
        <v>206</v>
      </c>
      <c r="F6433" s="51" t="s">
        <v>467</v>
      </c>
      <c r="G6433" s="51" t="s">
        <v>468</v>
      </c>
      <c r="H6433" s="51" t="s">
        <v>392</v>
      </c>
      <c r="I6433" s="51"/>
      <c r="J6433" s="51" t="s">
        <v>470</v>
      </c>
      <c r="K6433" s="51">
        <v>11.167</v>
      </c>
      <c r="L6433" s="51">
        <v>12.348000000000001</v>
      </c>
      <c r="M6433" s="51">
        <v>15.135999999999999</v>
      </c>
      <c r="N6433" s="51">
        <v>15.286</v>
      </c>
      <c r="O6433" s="51">
        <v>14.849</v>
      </c>
      <c r="P6433" s="51">
        <v>14.311</v>
      </c>
      <c r="Q6433" s="51">
        <v>13.62</v>
      </c>
      <c r="R6433" s="51">
        <v>13.8</v>
      </c>
      <c r="S6433" s="51">
        <v>19.344999999999999</v>
      </c>
      <c r="T6433" s="51">
        <v>18.135000000000002</v>
      </c>
      <c r="U6433" s="51">
        <v>2019</v>
      </c>
    </row>
    <row r="6434" spans="1:21" ht="15.5">
      <c r="A6434" s="51">
        <v>922</v>
      </c>
      <c r="B6434" s="51" t="s">
        <v>1577</v>
      </c>
      <c r="C6434" s="51" t="s">
        <v>471</v>
      </c>
      <c r="D6434" s="51" t="str">
        <f t="shared" si="100"/>
        <v>NGDP_FYRussia</v>
      </c>
      <c r="E6434" s="51" t="s">
        <v>206</v>
      </c>
      <c r="F6434" s="51" t="s">
        <v>472</v>
      </c>
      <c r="G6434" s="51" t="s">
        <v>473</v>
      </c>
      <c r="H6434" s="51" t="s">
        <v>342</v>
      </c>
      <c r="I6434" s="51" t="s">
        <v>343</v>
      </c>
      <c r="J6434" s="51" t="s">
        <v>1583</v>
      </c>
      <c r="K6434" s="51">
        <v>68103.399999999994</v>
      </c>
      <c r="L6434" s="51">
        <v>72985.7</v>
      </c>
      <c r="M6434" s="51">
        <v>79030</v>
      </c>
      <c r="N6434" s="51">
        <v>83087.399999999994</v>
      </c>
      <c r="O6434" s="51">
        <v>85616.1</v>
      </c>
      <c r="P6434" s="51">
        <v>91843.199999999997</v>
      </c>
      <c r="Q6434" s="51">
        <v>103861.7</v>
      </c>
      <c r="R6434" s="51">
        <v>109193.2</v>
      </c>
      <c r="S6434" s="51">
        <v>106606.6</v>
      </c>
      <c r="T6434" s="51">
        <v>119172.45</v>
      </c>
      <c r="U6434" s="51">
        <v>2019</v>
      </c>
    </row>
    <row r="6435" spans="1:21" ht="15.5">
      <c r="A6435" s="51">
        <v>922</v>
      </c>
      <c r="B6435" s="51" t="s">
        <v>1577</v>
      </c>
      <c r="C6435" s="51" t="s">
        <v>474</v>
      </c>
      <c r="D6435" s="51" t="str">
        <f t="shared" si="100"/>
        <v>BCARussia</v>
      </c>
      <c r="E6435" s="51" t="s">
        <v>206</v>
      </c>
      <c r="F6435" s="51" t="s">
        <v>475</v>
      </c>
      <c r="G6435" s="51" t="s">
        <v>476</v>
      </c>
      <c r="H6435" s="51" t="s">
        <v>352</v>
      </c>
      <c r="I6435" s="51" t="s">
        <v>343</v>
      </c>
      <c r="J6435" s="51" t="s">
        <v>1584</v>
      </c>
      <c r="K6435" s="51">
        <v>71.281999999999996</v>
      </c>
      <c r="L6435" s="51">
        <v>33.427999999999997</v>
      </c>
      <c r="M6435" s="51">
        <v>57.512999999999998</v>
      </c>
      <c r="N6435" s="51">
        <v>67.777000000000001</v>
      </c>
      <c r="O6435" s="51">
        <v>24.469000000000001</v>
      </c>
      <c r="P6435" s="51">
        <v>32.179000000000002</v>
      </c>
      <c r="Q6435" s="51">
        <v>115.68</v>
      </c>
      <c r="R6435" s="51">
        <v>64.805999999999997</v>
      </c>
      <c r="S6435" s="51">
        <v>32.493000000000002</v>
      </c>
      <c r="T6435" s="51">
        <v>67.289000000000001</v>
      </c>
      <c r="U6435" s="51">
        <v>2019</v>
      </c>
    </row>
    <row r="6436" spans="1:21" ht="15.5">
      <c r="A6436" s="51">
        <v>922</v>
      </c>
      <c r="B6436" s="51" t="s">
        <v>1577</v>
      </c>
      <c r="C6436" s="51" t="s">
        <v>478</v>
      </c>
      <c r="D6436" s="51" t="str">
        <f t="shared" si="100"/>
        <v>BCA_NGDPDRussia</v>
      </c>
      <c r="E6436" s="51" t="s">
        <v>206</v>
      </c>
      <c r="F6436" s="51" t="s">
        <v>475</v>
      </c>
      <c r="G6436" s="51" t="s">
        <v>476</v>
      </c>
      <c r="H6436" s="51" t="s">
        <v>392</v>
      </c>
      <c r="I6436" s="51"/>
      <c r="J6436" s="51" t="s">
        <v>479</v>
      </c>
      <c r="K6436" s="51">
        <v>3.2530000000000001</v>
      </c>
      <c r="L6436" s="51">
        <v>1.4610000000000001</v>
      </c>
      <c r="M6436" s="51">
        <v>2.8069999999999999</v>
      </c>
      <c r="N6436" s="51">
        <v>4.9960000000000004</v>
      </c>
      <c r="O6436" s="51">
        <v>1.911</v>
      </c>
      <c r="P6436" s="51">
        <v>2.0430000000000001</v>
      </c>
      <c r="Q6436" s="51">
        <v>6.9980000000000002</v>
      </c>
      <c r="R6436" s="51">
        <v>3.8359999999999999</v>
      </c>
      <c r="S6436" s="51">
        <v>2.2050000000000001</v>
      </c>
      <c r="T6436" s="51">
        <v>3.9329999999999998</v>
      </c>
      <c r="U6436" s="51">
        <v>2019</v>
      </c>
    </row>
    <row r="6437" spans="1:21" ht="15.5">
      <c r="A6437" s="51">
        <v>714</v>
      </c>
      <c r="B6437" s="51" t="s">
        <v>1585</v>
      </c>
      <c r="C6437" s="51" t="s">
        <v>338</v>
      </c>
      <c r="D6437" s="51" t="str">
        <f t="shared" si="100"/>
        <v>NGDP_RRwanda</v>
      </c>
      <c r="E6437" s="51" t="s">
        <v>1586</v>
      </c>
      <c r="F6437" s="51" t="s">
        <v>340</v>
      </c>
      <c r="G6437" s="51" t="s">
        <v>341</v>
      </c>
      <c r="H6437" s="51" t="s">
        <v>342</v>
      </c>
      <c r="I6437" s="51" t="s">
        <v>343</v>
      </c>
      <c r="J6437" s="51" t="s">
        <v>1587</v>
      </c>
      <c r="K6437" s="51">
        <v>5768</v>
      </c>
      <c r="L6437" s="51">
        <v>6041</v>
      </c>
      <c r="M6437" s="51">
        <v>6413</v>
      </c>
      <c r="N6437" s="51">
        <v>6982</v>
      </c>
      <c r="O6437" s="51">
        <v>7399</v>
      </c>
      <c r="P6437" s="51">
        <v>7694</v>
      </c>
      <c r="Q6437" s="51">
        <v>8354</v>
      </c>
      <c r="R6437" s="51">
        <v>9139</v>
      </c>
      <c r="S6437" s="51">
        <v>9120.85</v>
      </c>
      <c r="T6437" s="51">
        <v>9639.83</v>
      </c>
      <c r="U6437" s="51">
        <v>2018</v>
      </c>
    </row>
    <row r="6438" spans="1:21" ht="15.5">
      <c r="A6438" s="51">
        <v>714</v>
      </c>
      <c r="B6438" s="51" t="s">
        <v>1585</v>
      </c>
      <c r="C6438" s="51" t="s">
        <v>345</v>
      </c>
      <c r="D6438" s="51" t="str">
        <f t="shared" si="100"/>
        <v>NGDP_RPCHRwanda</v>
      </c>
      <c r="E6438" s="51" t="s">
        <v>1586</v>
      </c>
      <c r="F6438" s="51" t="s">
        <v>340</v>
      </c>
      <c r="G6438" s="51" t="s">
        <v>346</v>
      </c>
      <c r="H6438" s="51" t="s">
        <v>347</v>
      </c>
      <c r="I6438" s="51"/>
      <c r="J6438" s="51" t="s">
        <v>348</v>
      </c>
      <c r="K6438" s="51">
        <v>8.6460000000000008</v>
      </c>
      <c r="L6438" s="51">
        <v>4.7329999999999997</v>
      </c>
      <c r="M6438" s="51">
        <v>6.1580000000000004</v>
      </c>
      <c r="N6438" s="51">
        <v>8.8729999999999993</v>
      </c>
      <c r="O6438" s="51">
        <v>5.9729999999999999</v>
      </c>
      <c r="P6438" s="51">
        <v>3.9870000000000001</v>
      </c>
      <c r="Q6438" s="51">
        <v>8.5779999999999994</v>
      </c>
      <c r="R6438" s="51">
        <v>9.3970000000000002</v>
      </c>
      <c r="S6438" s="51">
        <v>-0.19900000000000001</v>
      </c>
      <c r="T6438" s="51">
        <v>5.69</v>
      </c>
      <c r="U6438" s="51">
        <v>2018</v>
      </c>
    </row>
    <row r="6439" spans="1:21" ht="15.5">
      <c r="A6439" s="51">
        <v>714</v>
      </c>
      <c r="B6439" s="51" t="s">
        <v>1585</v>
      </c>
      <c r="C6439" s="51" t="s">
        <v>349</v>
      </c>
      <c r="D6439" s="51" t="str">
        <f t="shared" si="100"/>
        <v>NGDPRwanda</v>
      </c>
      <c r="E6439" s="51" t="s">
        <v>1586</v>
      </c>
      <c r="F6439" s="51" t="s">
        <v>155</v>
      </c>
      <c r="G6439" s="51" t="s">
        <v>350</v>
      </c>
      <c r="H6439" s="51" t="s">
        <v>342</v>
      </c>
      <c r="I6439" s="51" t="s">
        <v>343</v>
      </c>
      <c r="J6439" s="51" t="s">
        <v>1587</v>
      </c>
      <c r="K6439" s="51">
        <v>4722</v>
      </c>
      <c r="L6439" s="51">
        <v>5077</v>
      </c>
      <c r="M6439" s="51">
        <v>5645</v>
      </c>
      <c r="N6439" s="51">
        <v>6178</v>
      </c>
      <c r="O6439" s="51">
        <v>6876</v>
      </c>
      <c r="P6439" s="51">
        <v>7694</v>
      </c>
      <c r="Q6439" s="51">
        <v>8291</v>
      </c>
      <c r="R6439" s="51">
        <v>9105</v>
      </c>
      <c r="S6439" s="51">
        <v>9840.85</v>
      </c>
      <c r="T6439" s="51">
        <v>10641.21</v>
      </c>
      <c r="U6439" s="51">
        <v>2018</v>
      </c>
    </row>
    <row r="6440" spans="1:21" ht="15.5">
      <c r="A6440" s="51">
        <v>714</v>
      </c>
      <c r="B6440" s="51" t="s">
        <v>1585</v>
      </c>
      <c r="C6440" s="51" t="s">
        <v>157</v>
      </c>
      <c r="D6440" s="51" t="str">
        <f t="shared" si="100"/>
        <v>NGDPDRwanda</v>
      </c>
      <c r="E6440" s="51" t="s">
        <v>1586</v>
      </c>
      <c r="F6440" s="51" t="s">
        <v>155</v>
      </c>
      <c r="G6440" s="51" t="s">
        <v>351</v>
      </c>
      <c r="H6440" s="51" t="s">
        <v>352</v>
      </c>
      <c r="I6440" s="51" t="s">
        <v>343</v>
      </c>
      <c r="J6440" s="51" t="s">
        <v>353</v>
      </c>
      <c r="K6440" s="51">
        <v>7.6870000000000003</v>
      </c>
      <c r="L6440" s="51">
        <v>7.8520000000000003</v>
      </c>
      <c r="M6440" s="51">
        <v>8.2720000000000002</v>
      </c>
      <c r="N6440" s="51">
        <v>8.5850000000000009</v>
      </c>
      <c r="O6440" s="51">
        <v>8.734</v>
      </c>
      <c r="P6440" s="51">
        <v>9.2530000000000001</v>
      </c>
      <c r="Q6440" s="51">
        <v>9.6289999999999996</v>
      </c>
      <c r="R6440" s="51">
        <v>10.122999999999999</v>
      </c>
      <c r="S6440" s="51">
        <v>10.372</v>
      </c>
      <c r="T6440" s="51">
        <v>10.632999999999999</v>
      </c>
      <c r="U6440" s="51">
        <v>2018</v>
      </c>
    </row>
    <row r="6441" spans="1:21" ht="15.5">
      <c r="A6441" s="51">
        <v>714</v>
      </c>
      <c r="B6441" s="51" t="s">
        <v>1585</v>
      </c>
      <c r="C6441" s="51" t="s">
        <v>354</v>
      </c>
      <c r="D6441" s="51" t="str">
        <f t="shared" si="100"/>
        <v>PPPGDPRwanda</v>
      </c>
      <c r="E6441" s="51" t="s">
        <v>1586</v>
      </c>
      <c r="F6441" s="51" t="s">
        <v>155</v>
      </c>
      <c r="G6441" s="51" t="s">
        <v>355</v>
      </c>
      <c r="H6441" s="51" t="s">
        <v>356</v>
      </c>
      <c r="I6441" s="51" t="s">
        <v>343</v>
      </c>
      <c r="J6441" s="51" t="s">
        <v>353</v>
      </c>
      <c r="K6441" s="51">
        <v>15.78</v>
      </c>
      <c r="L6441" s="51">
        <v>16.762</v>
      </c>
      <c r="M6441" s="51">
        <v>19.001999999999999</v>
      </c>
      <c r="N6441" s="51">
        <v>20.62</v>
      </c>
      <c r="O6441" s="51">
        <v>22.076000000000001</v>
      </c>
      <c r="P6441" s="51">
        <v>23.664999999999999</v>
      </c>
      <c r="Q6441" s="51">
        <v>26.312000000000001</v>
      </c>
      <c r="R6441" s="51">
        <v>29.297999999999998</v>
      </c>
      <c r="S6441" s="51">
        <v>29.594000000000001</v>
      </c>
      <c r="T6441" s="51">
        <v>31.847999999999999</v>
      </c>
      <c r="U6441" s="51">
        <v>2018</v>
      </c>
    </row>
    <row r="6442" spans="1:21" ht="15.5">
      <c r="A6442" s="51">
        <v>714</v>
      </c>
      <c r="B6442" s="51" t="s">
        <v>1585</v>
      </c>
      <c r="C6442" s="51" t="s">
        <v>357</v>
      </c>
      <c r="D6442" s="51" t="str">
        <f t="shared" si="100"/>
        <v>NGDP_DRwanda</v>
      </c>
      <c r="E6442" s="51" t="s">
        <v>1586</v>
      </c>
      <c r="F6442" s="51" t="s">
        <v>358</v>
      </c>
      <c r="G6442" s="51" t="s">
        <v>359</v>
      </c>
      <c r="H6442" s="51" t="s">
        <v>360</v>
      </c>
      <c r="I6442" s="51"/>
      <c r="J6442" s="51" t="s">
        <v>361</v>
      </c>
      <c r="K6442" s="51">
        <v>81.864999999999995</v>
      </c>
      <c r="L6442" s="51">
        <v>84.042000000000002</v>
      </c>
      <c r="M6442" s="51">
        <v>88.024000000000001</v>
      </c>
      <c r="N6442" s="51">
        <v>88.484999999999999</v>
      </c>
      <c r="O6442" s="51">
        <v>92.930999999999997</v>
      </c>
      <c r="P6442" s="51">
        <v>100</v>
      </c>
      <c r="Q6442" s="51">
        <v>99.245999999999995</v>
      </c>
      <c r="R6442" s="51">
        <v>99.628</v>
      </c>
      <c r="S6442" s="51">
        <v>107.89400000000001</v>
      </c>
      <c r="T6442" s="51">
        <v>110.38800000000001</v>
      </c>
      <c r="U6442" s="51">
        <v>2018</v>
      </c>
    </row>
    <row r="6443" spans="1:21" ht="15.5">
      <c r="A6443" s="51">
        <v>714</v>
      </c>
      <c r="B6443" s="51" t="s">
        <v>1585</v>
      </c>
      <c r="C6443" s="51" t="s">
        <v>362</v>
      </c>
      <c r="D6443" s="51" t="str">
        <f t="shared" si="100"/>
        <v>NGDPRPCRwanda</v>
      </c>
      <c r="E6443" s="51" t="s">
        <v>1586</v>
      </c>
      <c r="F6443" s="51" t="s">
        <v>363</v>
      </c>
      <c r="G6443" s="51" t="s">
        <v>364</v>
      </c>
      <c r="H6443" s="51" t="s">
        <v>342</v>
      </c>
      <c r="I6443" s="51" t="s">
        <v>333</v>
      </c>
      <c r="J6443" s="51" t="s">
        <v>365</v>
      </c>
      <c r="K6443" s="51">
        <v>549333.32999999996</v>
      </c>
      <c r="L6443" s="51">
        <v>564579.43999999994</v>
      </c>
      <c r="M6443" s="51">
        <v>583000</v>
      </c>
      <c r="N6443" s="51">
        <v>617876.11</v>
      </c>
      <c r="O6443" s="51">
        <v>643391.30000000005</v>
      </c>
      <c r="P6443" s="51">
        <v>652033.9</v>
      </c>
      <c r="Q6443" s="51">
        <v>690413.22</v>
      </c>
      <c r="R6443" s="51">
        <v>737016.13</v>
      </c>
      <c r="S6443" s="51">
        <v>720175.35</v>
      </c>
      <c r="T6443" s="51">
        <v>743960.35</v>
      </c>
      <c r="U6443" s="51">
        <v>2012</v>
      </c>
    </row>
    <row r="6444" spans="1:21" ht="15.5">
      <c r="A6444" s="51">
        <v>714</v>
      </c>
      <c r="B6444" s="51" t="s">
        <v>1585</v>
      </c>
      <c r="C6444" s="51" t="s">
        <v>366</v>
      </c>
      <c r="D6444" s="51" t="str">
        <f t="shared" si="100"/>
        <v>NGDPRPPPPCRwanda</v>
      </c>
      <c r="E6444" s="51" t="s">
        <v>1586</v>
      </c>
      <c r="F6444" s="51" t="s">
        <v>363</v>
      </c>
      <c r="G6444" s="51" t="s">
        <v>367</v>
      </c>
      <c r="H6444" s="51" t="s">
        <v>368</v>
      </c>
      <c r="I6444" s="51" t="s">
        <v>333</v>
      </c>
      <c r="J6444" s="51" t="s">
        <v>365</v>
      </c>
      <c r="K6444" s="51">
        <v>1689.6</v>
      </c>
      <c r="L6444" s="51">
        <v>1736.49</v>
      </c>
      <c r="M6444" s="51">
        <v>1793.15</v>
      </c>
      <c r="N6444" s="51">
        <v>1900.42</v>
      </c>
      <c r="O6444" s="51">
        <v>1978.9</v>
      </c>
      <c r="P6444" s="51">
        <v>2005.48</v>
      </c>
      <c r="Q6444" s="51">
        <v>2123.52</v>
      </c>
      <c r="R6444" s="51">
        <v>2266.86</v>
      </c>
      <c r="S6444" s="51">
        <v>2215.06</v>
      </c>
      <c r="T6444" s="51">
        <v>2288.2199999999998</v>
      </c>
      <c r="U6444" s="51">
        <v>2012</v>
      </c>
    </row>
    <row r="6445" spans="1:21" ht="15.5">
      <c r="A6445" s="51">
        <v>714</v>
      </c>
      <c r="B6445" s="51" t="s">
        <v>1585</v>
      </c>
      <c r="C6445" s="51" t="s">
        <v>369</v>
      </c>
      <c r="D6445" s="51" t="str">
        <f t="shared" si="100"/>
        <v>NGDPPCRwanda</v>
      </c>
      <c r="E6445" s="51" t="s">
        <v>1586</v>
      </c>
      <c r="F6445" s="51" t="s">
        <v>370</v>
      </c>
      <c r="G6445" s="51" t="s">
        <v>371</v>
      </c>
      <c r="H6445" s="51" t="s">
        <v>342</v>
      </c>
      <c r="I6445" s="51" t="s">
        <v>333</v>
      </c>
      <c r="J6445" s="51" t="s">
        <v>372</v>
      </c>
      <c r="K6445" s="51">
        <v>449714.29</v>
      </c>
      <c r="L6445" s="51">
        <v>474485.98</v>
      </c>
      <c r="M6445" s="51">
        <v>513181.82</v>
      </c>
      <c r="N6445" s="51">
        <v>546725.66</v>
      </c>
      <c r="O6445" s="51">
        <v>597913.04</v>
      </c>
      <c r="P6445" s="51">
        <v>652033.9</v>
      </c>
      <c r="Q6445" s="51">
        <v>685206.61</v>
      </c>
      <c r="R6445" s="51">
        <v>734274.19</v>
      </c>
      <c r="S6445" s="51">
        <v>777025.24</v>
      </c>
      <c r="T6445" s="51">
        <v>821242.23</v>
      </c>
      <c r="U6445" s="51">
        <v>2012</v>
      </c>
    </row>
    <row r="6446" spans="1:21" ht="15.5">
      <c r="A6446" s="51">
        <v>714</v>
      </c>
      <c r="B6446" s="51" t="s">
        <v>1585</v>
      </c>
      <c r="C6446" s="51" t="s">
        <v>373</v>
      </c>
      <c r="D6446" s="51" t="str">
        <f t="shared" si="100"/>
        <v>NGDPDPCRwanda</v>
      </c>
      <c r="E6446" s="51" t="s">
        <v>1586</v>
      </c>
      <c r="F6446" s="51" t="s">
        <v>370</v>
      </c>
      <c r="G6446" s="51" t="s">
        <v>374</v>
      </c>
      <c r="H6446" s="51" t="s">
        <v>352</v>
      </c>
      <c r="I6446" s="51" t="s">
        <v>333</v>
      </c>
      <c r="J6446" s="51" t="s">
        <v>372</v>
      </c>
      <c r="K6446" s="51">
        <v>732.07799999999997</v>
      </c>
      <c r="L6446" s="51">
        <v>733.78899999999999</v>
      </c>
      <c r="M6446" s="51">
        <v>751.98900000000003</v>
      </c>
      <c r="N6446" s="51">
        <v>759.76400000000001</v>
      </c>
      <c r="O6446" s="51">
        <v>759.49199999999996</v>
      </c>
      <c r="P6446" s="51">
        <v>784.13800000000003</v>
      </c>
      <c r="Q6446" s="51">
        <v>795.755</v>
      </c>
      <c r="R6446" s="51">
        <v>816.35799999999995</v>
      </c>
      <c r="S6446" s="51">
        <v>818.99</v>
      </c>
      <c r="T6446" s="51">
        <v>820.58199999999999</v>
      </c>
      <c r="U6446" s="51">
        <v>2012</v>
      </c>
    </row>
    <row r="6447" spans="1:21" ht="15.5">
      <c r="A6447" s="51">
        <v>714</v>
      </c>
      <c r="B6447" s="51" t="s">
        <v>1585</v>
      </c>
      <c r="C6447" s="51" t="s">
        <v>375</v>
      </c>
      <c r="D6447" s="51" t="str">
        <f t="shared" si="100"/>
        <v>PPPPCRwanda</v>
      </c>
      <c r="E6447" s="51" t="s">
        <v>1586</v>
      </c>
      <c r="F6447" s="51" t="s">
        <v>370</v>
      </c>
      <c r="G6447" s="51" t="s">
        <v>376</v>
      </c>
      <c r="H6447" s="51" t="s">
        <v>356</v>
      </c>
      <c r="I6447" s="51" t="s">
        <v>333</v>
      </c>
      <c r="J6447" s="51" t="s">
        <v>372</v>
      </c>
      <c r="K6447" s="51">
        <v>1502.86</v>
      </c>
      <c r="L6447" s="51">
        <v>1566.5</v>
      </c>
      <c r="M6447" s="51">
        <v>1727.47</v>
      </c>
      <c r="N6447" s="51">
        <v>1824.76</v>
      </c>
      <c r="O6447" s="51">
        <v>1919.61</v>
      </c>
      <c r="P6447" s="51">
        <v>2005.48</v>
      </c>
      <c r="Q6447" s="51">
        <v>2174.5100000000002</v>
      </c>
      <c r="R6447" s="51">
        <v>2362.73</v>
      </c>
      <c r="S6447" s="51">
        <v>2336.73</v>
      </c>
      <c r="T6447" s="51">
        <v>2457.89</v>
      </c>
      <c r="U6447" s="51">
        <v>2012</v>
      </c>
    </row>
    <row r="6448" spans="1:21" ht="15.5">
      <c r="A6448" s="51">
        <v>714</v>
      </c>
      <c r="B6448" s="51" t="s">
        <v>1585</v>
      </c>
      <c r="C6448" s="51" t="s">
        <v>377</v>
      </c>
      <c r="D6448" s="51" t="str">
        <f t="shared" si="100"/>
        <v>NGAP_NPGDPRwanda</v>
      </c>
      <c r="E6448" s="51" t="s">
        <v>1586</v>
      </c>
      <c r="F6448" s="51" t="s">
        <v>378</v>
      </c>
      <c r="G6448" s="51" t="s">
        <v>379</v>
      </c>
      <c r="H6448" s="51" t="s">
        <v>380</v>
      </c>
      <c r="I6448" s="51"/>
      <c r="J6448" s="51"/>
      <c r="K6448" s="51"/>
      <c r="L6448" s="51"/>
      <c r="M6448" s="51"/>
      <c r="N6448" s="51"/>
      <c r="O6448" s="51"/>
      <c r="P6448" s="51"/>
      <c r="Q6448" s="51"/>
      <c r="R6448" s="51"/>
      <c r="S6448" s="51"/>
      <c r="T6448" s="51"/>
      <c r="U6448" s="51"/>
    </row>
    <row r="6449" spans="1:21" ht="15.5">
      <c r="A6449" s="51">
        <v>714</v>
      </c>
      <c r="B6449" s="51" t="s">
        <v>1585</v>
      </c>
      <c r="C6449" s="51" t="s">
        <v>381</v>
      </c>
      <c r="D6449" s="51" t="str">
        <f t="shared" si="100"/>
        <v>PPPSHRwanda</v>
      </c>
      <c r="E6449" s="51" t="s">
        <v>1586</v>
      </c>
      <c r="F6449" s="51" t="s">
        <v>382</v>
      </c>
      <c r="G6449" s="51" t="s">
        <v>383</v>
      </c>
      <c r="H6449" s="51" t="s">
        <v>384</v>
      </c>
      <c r="I6449" s="51"/>
      <c r="J6449" s="51" t="s">
        <v>353</v>
      </c>
      <c r="K6449" s="51">
        <v>1.6E-2</v>
      </c>
      <c r="L6449" s="51">
        <v>1.6E-2</v>
      </c>
      <c r="M6449" s="51">
        <v>1.7000000000000001E-2</v>
      </c>
      <c r="N6449" s="51">
        <v>1.9E-2</v>
      </c>
      <c r="O6449" s="51">
        <v>1.9E-2</v>
      </c>
      <c r="P6449" s="51">
        <v>1.9E-2</v>
      </c>
      <c r="Q6449" s="51">
        <v>0.02</v>
      </c>
      <c r="R6449" s="51">
        <v>2.1999999999999999E-2</v>
      </c>
      <c r="S6449" s="51">
        <v>2.1999999999999999E-2</v>
      </c>
      <c r="T6449" s="51">
        <v>2.1999999999999999E-2</v>
      </c>
      <c r="U6449" s="51">
        <v>2018</v>
      </c>
    </row>
    <row r="6450" spans="1:21" ht="15.5">
      <c r="A6450" s="51">
        <v>714</v>
      </c>
      <c r="B6450" s="51" t="s">
        <v>1585</v>
      </c>
      <c r="C6450" s="51" t="s">
        <v>385</v>
      </c>
      <c r="D6450" s="51" t="str">
        <f t="shared" si="100"/>
        <v>PPPEXRwanda</v>
      </c>
      <c r="E6450" s="51" t="s">
        <v>1586</v>
      </c>
      <c r="F6450" s="51" t="s">
        <v>386</v>
      </c>
      <c r="G6450" s="51" t="s">
        <v>387</v>
      </c>
      <c r="H6450" s="51" t="s">
        <v>388</v>
      </c>
      <c r="I6450" s="51"/>
      <c r="J6450" s="51" t="s">
        <v>353</v>
      </c>
      <c r="K6450" s="51">
        <v>299.23899999999998</v>
      </c>
      <c r="L6450" s="51">
        <v>302.89499999999998</v>
      </c>
      <c r="M6450" s="51">
        <v>297.072</v>
      </c>
      <c r="N6450" s="51">
        <v>299.61500000000001</v>
      </c>
      <c r="O6450" s="51">
        <v>311.476</v>
      </c>
      <c r="P6450" s="51">
        <v>325.12599999999998</v>
      </c>
      <c r="Q6450" s="51">
        <v>315.10899999999998</v>
      </c>
      <c r="R6450" s="51">
        <v>310.774</v>
      </c>
      <c r="S6450" s="51">
        <v>332.52699999999999</v>
      </c>
      <c r="T6450" s="51">
        <v>334.125</v>
      </c>
      <c r="U6450" s="51">
        <v>2018</v>
      </c>
    </row>
    <row r="6451" spans="1:21" ht="15.5">
      <c r="A6451" s="51">
        <v>714</v>
      </c>
      <c r="B6451" s="51" t="s">
        <v>1585</v>
      </c>
      <c r="C6451" s="51" t="s">
        <v>389</v>
      </c>
      <c r="D6451" s="51" t="str">
        <f t="shared" si="100"/>
        <v>NID_NGDPRwanda</v>
      </c>
      <c r="E6451" s="51" t="s">
        <v>1586</v>
      </c>
      <c r="F6451" s="51" t="s">
        <v>390</v>
      </c>
      <c r="G6451" s="51" t="s">
        <v>391</v>
      </c>
      <c r="H6451" s="51" t="s">
        <v>392</v>
      </c>
      <c r="I6451" s="51"/>
      <c r="J6451" s="51" t="s">
        <v>1587</v>
      </c>
      <c r="K6451" s="51">
        <v>24.545000000000002</v>
      </c>
      <c r="L6451" s="51">
        <v>25.744</v>
      </c>
      <c r="M6451" s="51">
        <v>22.940999999999999</v>
      </c>
      <c r="N6451" s="51">
        <v>25.251000000000001</v>
      </c>
      <c r="O6451" s="51">
        <v>25.218</v>
      </c>
      <c r="P6451" s="51">
        <v>23.837</v>
      </c>
      <c r="Q6451" s="51">
        <v>21.541</v>
      </c>
      <c r="R6451" s="51">
        <v>26.106999999999999</v>
      </c>
      <c r="S6451" s="51">
        <v>21.651</v>
      </c>
      <c r="T6451" s="51">
        <v>22.364999999999998</v>
      </c>
      <c r="U6451" s="51">
        <v>2018</v>
      </c>
    </row>
    <row r="6452" spans="1:21" ht="15.5">
      <c r="A6452" s="51">
        <v>714</v>
      </c>
      <c r="B6452" s="51" t="s">
        <v>1585</v>
      </c>
      <c r="C6452" s="51" t="s">
        <v>393</v>
      </c>
      <c r="D6452" s="51" t="str">
        <f t="shared" si="100"/>
        <v>NGSD_NGDPRwanda</v>
      </c>
      <c r="E6452" s="51" t="s">
        <v>1586</v>
      </c>
      <c r="F6452" s="51" t="s">
        <v>394</v>
      </c>
      <c r="G6452" s="51" t="s">
        <v>395</v>
      </c>
      <c r="H6452" s="51" t="s">
        <v>392</v>
      </c>
      <c r="I6452" s="51"/>
      <c r="J6452" s="51" t="s">
        <v>1587</v>
      </c>
      <c r="K6452" s="51">
        <v>9.1440000000000001</v>
      </c>
      <c r="L6452" s="51">
        <v>11.545999999999999</v>
      </c>
      <c r="M6452" s="51">
        <v>6.7110000000000003</v>
      </c>
      <c r="N6452" s="51">
        <v>6.1749999999999998</v>
      </c>
      <c r="O6452" s="51">
        <v>5.83</v>
      </c>
      <c r="P6452" s="51">
        <v>12.323</v>
      </c>
      <c r="Q6452" s="51">
        <v>10.095000000000001</v>
      </c>
      <c r="R6452" s="51">
        <v>14.342000000000001</v>
      </c>
      <c r="S6452" s="51">
        <v>3.7679999999999998</v>
      </c>
      <c r="T6452" s="51">
        <v>10.981</v>
      </c>
      <c r="U6452" s="51">
        <v>2018</v>
      </c>
    </row>
    <row r="6453" spans="1:21" ht="15.5">
      <c r="A6453" s="51">
        <v>714</v>
      </c>
      <c r="B6453" s="51" t="s">
        <v>1585</v>
      </c>
      <c r="C6453" s="51" t="s">
        <v>396</v>
      </c>
      <c r="D6453" s="51" t="str">
        <f t="shared" si="100"/>
        <v>PCPIRwanda</v>
      </c>
      <c r="E6453" s="51" t="s">
        <v>1586</v>
      </c>
      <c r="F6453" s="51" t="s">
        <v>397</v>
      </c>
      <c r="G6453" s="51" t="s">
        <v>398</v>
      </c>
      <c r="H6453" s="51" t="s">
        <v>360</v>
      </c>
      <c r="I6453" s="51"/>
      <c r="J6453" s="51" t="s">
        <v>1588</v>
      </c>
      <c r="K6453" s="51">
        <v>94.837000000000003</v>
      </c>
      <c r="L6453" s="51">
        <v>98.840999999999994</v>
      </c>
      <c r="M6453" s="51">
        <v>100.605</v>
      </c>
      <c r="N6453" s="51">
        <v>103.127</v>
      </c>
      <c r="O6453" s="51">
        <v>109.03</v>
      </c>
      <c r="P6453" s="51">
        <v>114.303</v>
      </c>
      <c r="Q6453" s="51">
        <v>115.86199999999999</v>
      </c>
      <c r="R6453" s="51">
        <v>118.673</v>
      </c>
      <c r="S6453" s="51">
        <v>128.167</v>
      </c>
      <c r="T6453" s="51">
        <v>131.37100000000001</v>
      </c>
      <c r="U6453" s="51">
        <v>2019</v>
      </c>
    </row>
    <row r="6454" spans="1:21" ht="15.5">
      <c r="A6454" s="51">
        <v>714</v>
      </c>
      <c r="B6454" s="51" t="s">
        <v>1585</v>
      </c>
      <c r="C6454" s="51" t="s">
        <v>400</v>
      </c>
      <c r="D6454" s="51" t="str">
        <f t="shared" si="100"/>
        <v>PCPIPCHRwanda</v>
      </c>
      <c r="E6454" s="51" t="s">
        <v>1586</v>
      </c>
      <c r="F6454" s="51" t="s">
        <v>397</v>
      </c>
      <c r="G6454" s="51" t="s">
        <v>401</v>
      </c>
      <c r="H6454" s="51" t="s">
        <v>347</v>
      </c>
      <c r="I6454" s="51"/>
      <c r="J6454" s="51" t="s">
        <v>402</v>
      </c>
      <c r="K6454" s="51">
        <v>6.2859999999999996</v>
      </c>
      <c r="L6454" s="51">
        <v>4.2229999999999999</v>
      </c>
      <c r="M6454" s="51">
        <v>1.784</v>
      </c>
      <c r="N6454" s="51">
        <v>2.5070000000000001</v>
      </c>
      <c r="O6454" s="51">
        <v>5.7229999999999999</v>
      </c>
      <c r="P6454" s="51">
        <v>4.8369999999999997</v>
      </c>
      <c r="Q6454" s="51">
        <v>1.3640000000000001</v>
      </c>
      <c r="R6454" s="51">
        <v>2.4260000000000002</v>
      </c>
      <c r="S6454" s="51">
        <v>8</v>
      </c>
      <c r="T6454" s="51">
        <v>2.5</v>
      </c>
      <c r="U6454" s="51">
        <v>2019</v>
      </c>
    </row>
    <row r="6455" spans="1:21" ht="15.5">
      <c r="A6455" s="51">
        <v>714</v>
      </c>
      <c r="B6455" s="51" t="s">
        <v>1585</v>
      </c>
      <c r="C6455" s="51" t="s">
        <v>403</v>
      </c>
      <c r="D6455" s="51" t="str">
        <f t="shared" si="100"/>
        <v>PCPIERwanda</v>
      </c>
      <c r="E6455" s="51" t="s">
        <v>1586</v>
      </c>
      <c r="F6455" s="51" t="s">
        <v>404</v>
      </c>
      <c r="G6455" s="51" t="s">
        <v>405</v>
      </c>
      <c r="H6455" s="51" t="s">
        <v>360</v>
      </c>
      <c r="I6455" s="51"/>
      <c r="J6455" s="51" t="s">
        <v>1588</v>
      </c>
      <c r="K6455" s="51">
        <v>95.168999999999997</v>
      </c>
      <c r="L6455" s="51">
        <v>98.638000000000005</v>
      </c>
      <c r="M6455" s="51">
        <v>100.723</v>
      </c>
      <c r="N6455" s="51">
        <v>105.28700000000001</v>
      </c>
      <c r="O6455" s="51">
        <v>112.956</v>
      </c>
      <c r="P6455" s="51">
        <v>113.70699999999999</v>
      </c>
      <c r="Q6455" s="51">
        <v>114.998</v>
      </c>
      <c r="R6455" s="51">
        <v>122.739</v>
      </c>
      <c r="S6455" s="51">
        <v>128.876</v>
      </c>
      <c r="T6455" s="51">
        <v>131.84100000000001</v>
      </c>
      <c r="U6455" s="51">
        <v>2019</v>
      </c>
    </row>
    <row r="6456" spans="1:21" ht="15.5">
      <c r="A6456" s="51">
        <v>714</v>
      </c>
      <c r="B6456" s="51" t="s">
        <v>1585</v>
      </c>
      <c r="C6456" s="51" t="s">
        <v>406</v>
      </c>
      <c r="D6456" s="51" t="str">
        <f t="shared" si="100"/>
        <v>PCPIEPCHRwanda</v>
      </c>
      <c r="E6456" s="51" t="s">
        <v>1586</v>
      </c>
      <c r="F6456" s="51" t="s">
        <v>404</v>
      </c>
      <c r="G6456" s="51" t="s">
        <v>407</v>
      </c>
      <c r="H6456" s="51" t="s">
        <v>347</v>
      </c>
      <c r="I6456" s="51"/>
      <c r="J6456" s="51" t="s">
        <v>408</v>
      </c>
      <c r="K6456" s="51">
        <v>3.8849999999999998</v>
      </c>
      <c r="L6456" s="51">
        <v>3.645</v>
      </c>
      <c r="M6456" s="51">
        <v>2.1139999999999999</v>
      </c>
      <c r="N6456" s="51">
        <v>4.5309999999999997</v>
      </c>
      <c r="O6456" s="51">
        <v>7.2839999999999998</v>
      </c>
      <c r="P6456" s="51">
        <v>0.66500000000000004</v>
      </c>
      <c r="Q6456" s="51">
        <v>1.135</v>
      </c>
      <c r="R6456" s="51">
        <v>6.7309999999999999</v>
      </c>
      <c r="S6456" s="51">
        <v>5</v>
      </c>
      <c r="T6456" s="51">
        <v>2.2999999999999998</v>
      </c>
      <c r="U6456" s="51">
        <v>2019</v>
      </c>
    </row>
    <row r="6457" spans="1:21" ht="15.5">
      <c r="A6457" s="51">
        <v>714</v>
      </c>
      <c r="B6457" s="51" t="s">
        <v>1585</v>
      </c>
      <c r="C6457" s="51" t="s">
        <v>409</v>
      </c>
      <c r="D6457" s="51" t="str">
        <f t="shared" si="100"/>
        <v>FLIBOR6Rwanda</v>
      </c>
      <c r="E6457" s="51" t="s">
        <v>1586</v>
      </c>
      <c r="F6457" s="51" t="s">
        <v>410</v>
      </c>
      <c r="G6457" s="51"/>
      <c r="H6457" s="51" t="s">
        <v>384</v>
      </c>
      <c r="I6457" s="51"/>
      <c r="J6457" s="51"/>
      <c r="K6457" s="51"/>
      <c r="L6457" s="51"/>
      <c r="M6457" s="51"/>
      <c r="N6457" s="51"/>
      <c r="O6457" s="51"/>
      <c r="P6457" s="51"/>
      <c r="Q6457" s="51"/>
      <c r="R6457" s="51"/>
      <c r="S6457" s="51"/>
      <c r="T6457" s="51"/>
      <c r="U6457" s="51"/>
    </row>
    <row r="6458" spans="1:21" ht="15.5">
      <c r="A6458" s="51">
        <v>714</v>
      </c>
      <c r="B6458" s="51" t="s">
        <v>1585</v>
      </c>
      <c r="C6458" s="51" t="s">
        <v>411</v>
      </c>
      <c r="D6458" s="51" t="str">
        <f t="shared" si="100"/>
        <v>TM_RPCHRwanda</v>
      </c>
      <c r="E6458" s="51" t="s">
        <v>1586</v>
      </c>
      <c r="F6458" s="51" t="s">
        <v>412</v>
      </c>
      <c r="G6458" s="51" t="s">
        <v>413</v>
      </c>
      <c r="H6458" s="51" t="s">
        <v>347</v>
      </c>
      <c r="I6458" s="51"/>
      <c r="J6458" s="51" t="s">
        <v>1589</v>
      </c>
      <c r="K6458" s="51">
        <v>26.972000000000001</v>
      </c>
      <c r="L6458" s="51">
        <v>-0.76800000000000002</v>
      </c>
      <c r="M6458" s="51">
        <v>10</v>
      </c>
      <c r="N6458" s="51">
        <v>11.978999999999999</v>
      </c>
      <c r="O6458" s="51">
        <v>-5.15</v>
      </c>
      <c r="P6458" s="51">
        <v>11.379</v>
      </c>
      <c r="Q6458" s="51">
        <v>10.541</v>
      </c>
      <c r="R6458" s="51">
        <v>8.4809999999999999</v>
      </c>
      <c r="S6458" s="51">
        <v>0.34100000000000003</v>
      </c>
      <c r="T6458" s="51">
        <v>14.807</v>
      </c>
      <c r="U6458" s="51">
        <v>2018</v>
      </c>
    </row>
    <row r="6459" spans="1:21" ht="15.5">
      <c r="A6459" s="51">
        <v>714</v>
      </c>
      <c r="B6459" s="51" t="s">
        <v>1585</v>
      </c>
      <c r="C6459" s="51" t="s">
        <v>415</v>
      </c>
      <c r="D6459" s="51" t="str">
        <f t="shared" si="100"/>
        <v>TMG_RPCHRwanda</v>
      </c>
      <c r="E6459" s="51" t="s">
        <v>1586</v>
      </c>
      <c r="F6459" s="51" t="s">
        <v>416</v>
      </c>
      <c r="G6459" s="51" t="s">
        <v>417</v>
      </c>
      <c r="H6459" s="51" t="s">
        <v>347</v>
      </c>
      <c r="I6459" s="51"/>
      <c r="J6459" s="51" t="s">
        <v>1589</v>
      </c>
      <c r="K6459" s="51">
        <v>26.972000000000001</v>
      </c>
      <c r="L6459" s="51">
        <v>-0.76800000000000002</v>
      </c>
      <c r="M6459" s="51">
        <v>10</v>
      </c>
      <c r="N6459" s="51">
        <v>11.978999999999999</v>
      </c>
      <c r="O6459" s="51">
        <v>-5.15</v>
      </c>
      <c r="P6459" s="51">
        <v>11.379</v>
      </c>
      <c r="Q6459" s="51">
        <v>10.541</v>
      </c>
      <c r="R6459" s="51">
        <v>8.4809999999999999</v>
      </c>
      <c r="S6459" s="51">
        <v>0.34100000000000003</v>
      </c>
      <c r="T6459" s="51">
        <v>14.807</v>
      </c>
      <c r="U6459" s="51">
        <v>2018</v>
      </c>
    </row>
    <row r="6460" spans="1:21" ht="15.5">
      <c r="A6460" s="51">
        <v>714</v>
      </c>
      <c r="B6460" s="51" t="s">
        <v>1585</v>
      </c>
      <c r="C6460" s="51" t="s">
        <v>418</v>
      </c>
      <c r="D6460" s="51" t="str">
        <f t="shared" si="100"/>
        <v>TX_RPCHRwanda</v>
      </c>
      <c r="E6460" s="51" t="s">
        <v>1586</v>
      </c>
      <c r="F6460" s="51" t="s">
        <v>419</v>
      </c>
      <c r="G6460" s="51" t="s">
        <v>420</v>
      </c>
      <c r="H6460" s="51" t="s">
        <v>347</v>
      </c>
      <c r="I6460" s="51"/>
      <c r="J6460" s="51" t="s">
        <v>1589</v>
      </c>
      <c r="K6460" s="51">
        <v>21.247</v>
      </c>
      <c r="L6460" s="51">
        <v>9.6159999999999997</v>
      </c>
      <c r="M6460" s="51">
        <v>8.5340000000000007</v>
      </c>
      <c r="N6460" s="51">
        <v>-3.7629999999999999</v>
      </c>
      <c r="O6460" s="51">
        <v>9.82</v>
      </c>
      <c r="P6460" s="51">
        <v>29.585999999999999</v>
      </c>
      <c r="Q6460" s="51">
        <v>7.3929999999999998</v>
      </c>
      <c r="R6460" s="51">
        <v>-5.9109999999999996</v>
      </c>
      <c r="S6460" s="51">
        <v>-12.493</v>
      </c>
      <c r="T6460" s="51">
        <v>19.960999999999999</v>
      </c>
      <c r="U6460" s="51">
        <v>2018</v>
      </c>
    </row>
    <row r="6461" spans="1:21" ht="15.5">
      <c r="A6461" s="51">
        <v>714</v>
      </c>
      <c r="B6461" s="51" t="s">
        <v>1585</v>
      </c>
      <c r="C6461" s="51" t="s">
        <v>421</v>
      </c>
      <c r="D6461" s="51" t="str">
        <f t="shared" si="100"/>
        <v>TXG_RPCHRwanda</v>
      </c>
      <c r="E6461" s="51" t="s">
        <v>1586</v>
      </c>
      <c r="F6461" s="51" t="s">
        <v>422</v>
      </c>
      <c r="G6461" s="51" t="s">
        <v>423</v>
      </c>
      <c r="H6461" s="51" t="s">
        <v>347</v>
      </c>
      <c r="I6461" s="51"/>
      <c r="J6461" s="51" t="s">
        <v>1589</v>
      </c>
      <c r="K6461" s="51">
        <v>21.247</v>
      </c>
      <c r="L6461" s="51">
        <v>9.6159999999999997</v>
      </c>
      <c r="M6461" s="51">
        <v>8.5340000000000007</v>
      </c>
      <c r="N6461" s="51">
        <v>-3.7629999999999999</v>
      </c>
      <c r="O6461" s="51">
        <v>9.82</v>
      </c>
      <c r="P6461" s="51">
        <v>29.585999999999999</v>
      </c>
      <c r="Q6461" s="51">
        <v>7.3929999999999998</v>
      </c>
      <c r="R6461" s="51">
        <v>-5.9109999999999996</v>
      </c>
      <c r="S6461" s="51">
        <v>-12.493</v>
      </c>
      <c r="T6461" s="51">
        <v>19.960999999999999</v>
      </c>
      <c r="U6461" s="51">
        <v>2018</v>
      </c>
    </row>
    <row r="6462" spans="1:21" ht="15.5">
      <c r="A6462" s="51">
        <v>714</v>
      </c>
      <c r="B6462" s="51" t="s">
        <v>1585</v>
      </c>
      <c r="C6462" s="51" t="s">
        <v>424</v>
      </c>
      <c r="D6462" s="51" t="str">
        <f t="shared" si="100"/>
        <v>LURRwanda</v>
      </c>
      <c r="E6462" s="51" t="s">
        <v>1586</v>
      </c>
      <c r="F6462" s="51" t="s">
        <v>425</v>
      </c>
      <c r="G6462" s="51" t="s">
        <v>426</v>
      </c>
      <c r="H6462" s="51" t="s">
        <v>427</v>
      </c>
      <c r="I6462" s="51"/>
      <c r="J6462" s="51"/>
      <c r="K6462" s="51"/>
      <c r="L6462" s="51"/>
      <c r="M6462" s="51"/>
      <c r="N6462" s="51"/>
      <c r="O6462" s="51"/>
      <c r="P6462" s="51"/>
      <c r="Q6462" s="51"/>
      <c r="R6462" s="51"/>
      <c r="S6462" s="51"/>
      <c r="T6462" s="51"/>
      <c r="U6462" s="51"/>
    </row>
    <row r="6463" spans="1:21" ht="15.5">
      <c r="A6463" s="51">
        <v>714</v>
      </c>
      <c r="B6463" s="51" t="s">
        <v>1585</v>
      </c>
      <c r="C6463" s="51" t="s">
        <v>428</v>
      </c>
      <c r="D6463" s="51" t="str">
        <f t="shared" si="100"/>
        <v>LERwanda</v>
      </c>
      <c r="E6463" s="51" t="s">
        <v>1586</v>
      </c>
      <c r="F6463" s="51" t="s">
        <v>429</v>
      </c>
      <c r="G6463" s="51" t="s">
        <v>430</v>
      </c>
      <c r="H6463" s="51" t="s">
        <v>431</v>
      </c>
      <c r="I6463" s="51" t="s">
        <v>432</v>
      </c>
      <c r="J6463" s="51"/>
      <c r="K6463" s="51"/>
      <c r="L6463" s="51"/>
      <c r="M6463" s="51"/>
      <c r="N6463" s="51"/>
      <c r="O6463" s="51"/>
      <c r="P6463" s="51"/>
      <c r="Q6463" s="51"/>
      <c r="R6463" s="51"/>
      <c r="S6463" s="51"/>
      <c r="T6463" s="51"/>
      <c r="U6463" s="51"/>
    </row>
    <row r="6464" spans="1:21" ht="15.5">
      <c r="A6464" s="51">
        <v>714</v>
      </c>
      <c r="B6464" s="51" t="s">
        <v>1585</v>
      </c>
      <c r="C6464" s="51" t="s">
        <v>433</v>
      </c>
      <c r="D6464" s="51" t="str">
        <f t="shared" si="100"/>
        <v>LPRwanda</v>
      </c>
      <c r="E6464" s="51" t="s">
        <v>1586</v>
      </c>
      <c r="F6464" s="51" t="s">
        <v>434</v>
      </c>
      <c r="G6464" s="51" t="s">
        <v>435</v>
      </c>
      <c r="H6464" s="51" t="s">
        <v>431</v>
      </c>
      <c r="I6464" s="51" t="s">
        <v>432</v>
      </c>
      <c r="J6464" s="51" t="s">
        <v>1590</v>
      </c>
      <c r="K6464" s="51">
        <v>10.5</v>
      </c>
      <c r="L6464" s="51">
        <v>10.7</v>
      </c>
      <c r="M6464" s="51">
        <v>11</v>
      </c>
      <c r="N6464" s="51">
        <v>11.3</v>
      </c>
      <c r="O6464" s="51">
        <v>11.5</v>
      </c>
      <c r="P6464" s="51">
        <v>11.8</v>
      </c>
      <c r="Q6464" s="51">
        <v>12.1</v>
      </c>
      <c r="R6464" s="51">
        <v>12.4</v>
      </c>
      <c r="S6464" s="51">
        <v>12.664999999999999</v>
      </c>
      <c r="T6464" s="51">
        <v>12.957000000000001</v>
      </c>
      <c r="U6464" s="51">
        <v>2012</v>
      </c>
    </row>
    <row r="6465" spans="1:21" ht="15.5">
      <c r="A6465" s="51">
        <v>714</v>
      </c>
      <c r="B6465" s="51" t="s">
        <v>1585</v>
      </c>
      <c r="C6465" s="51" t="s">
        <v>437</v>
      </c>
      <c r="D6465" s="51" t="str">
        <f t="shared" si="100"/>
        <v>GGRRwanda</v>
      </c>
      <c r="E6465" s="51" t="s">
        <v>1586</v>
      </c>
      <c r="F6465" s="51" t="s">
        <v>438</v>
      </c>
      <c r="G6465" s="51" t="s">
        <v>439</v>
      </c>
      <c r="H6465" s="51" t="s">
        <v>342</v>
      </c>
      <c r="I6465" s="51" t="s">
        <v>343</v>
      </c>
      <c r="J6465" s="51" t="s">
        <v>1591</v>
      </c>
      <c r="K6465" s="51">
        <v>1043.4000000000001</v>
      </c>
      <c r="L6465" s="51">
        <v>1258.43</v>
      </c>
      <c r="M6465" s="51">
        <v>1324.86</v>
      </c>
      <c r="N6465" s="51">
        <v>1470.53</v>
      </c>
      <c r="O6465" s="51">
        <v>1565.16</v>
      </c>
      <c r="P6465" s="51">
        <v>1736.94</v>
      </c>
      <c r="Q6465" s="51">
        <v>1975.38</v>
      </c>
      <c r="R6465" s="51">
        <v>2152.3000000000002</v>
      </c>
      <c r="S6465" s="51">
        <v>2275.9299999999998</v>
      </c>
      <c r="T6465" s="51">
        <v>2488.94</v>
      </c>
      <c r="U6465" s="51">
        <v>2019</v>
      </c>
    </row>
    <row r="6466" spans="1:21" ht="15.5">
      <c r="A6466" s="51">
        <v>714</v>
      </c>
      <c r="B6466" s="51" t="s">
        <v>1585</v>
      </c>
      <c r="C6466" s="51" t="s">
        <v>441</v>
      </c>
      <c r="D6466" s="51" t="str">
        <f t="shared" si="100"/>
        <v>GGR_NGDPRwanda</v>
      </c>
      <c r="E6466" s="51" t="s">
        <v>1586</v>
      </c>
      <c r="F6466" s="51" t="s">
        <v>438</v>
      </c>
      <c r="G6466" s="51" t="s">
        <v>439</v>
      </c>
      <c r="H6466" s="51" t="s">
        <v>392</v>
      </c>
      <c r="I6466" s="51"/>
      <c r="J6466" s="51" t="s">
        <v>442</v>
      </c>
      <c r="K6466" s="51">
        <v>22.097000000000001</v>
      </c>
      <c r="L6466" s="51">
        <v>24.786999999999999</v>
      </c>
      <c r="M6466" s="51">
        <v>23.47</v>
      </c>
      <c r="N6466" s="51">
        <v>23.803000000000001</v>
      </c>
      <c r="O6466" s="51">
        <v>22.763000000000002</v>
      </c>
      <c r="P6466" s="51">
        <v>22.574999999999999</v>
      </c>
      <c r="Q6466" s="51">
        <v>23.826000000000001</v>
      </c>
      <c r="R6466" s="51">
        <v>23.638999999999999</v>
      </c>
      <c r="S6466" s="51">
        <v>23.126999999999999</v>
      </c>
      <c r="T6466" s="51">
        <v>23.39</v>
      </c>
      <c r="U6466" s="51">
        <v>2019</v>
      </c>
    </row>
    <row r="6467" spans="1:21" ht="15.5">
      <c r="A6467" s="51">
        <v>714</v>
      </c>
      <c r="B6467" s="51" t="s">
        <v>1585</v>
      </c>
      <c r="C6467" s="51" t="s">
        <v>443</v>
      </c>
      <c r="D6467" s="51" t="str">
        <f t="shared" ref="D6467:D6530" si="101">C6467&amp;E6467</f>
        <v>GGXRwanda</v>
      </c>
      <c r="E6467" s="51" t="s">
        <v>1586</v>
      </c>
      <c r="F6467" s="51" t="s">
        <v>444</v>
      </c>
      <c r="G6467" s="51" t="s">
        <v>445</v>
      </c>
      <c r="H6467" s="51" t="s">
        <v>342</v>
      </c>
      <c r="I6467" s="51" t="s">
        <v>343</v>
      </c>
      <c r="J6467" s="51" t="s">
        <v>1591</v>
      </c>
      <c r="K6467" s="51">
        <v>1155.3499999999999</v>
      </c>
      <c r="L6467" s="51">
        <v>1322.62</v>
      </c>
      <c r="M6467" s="51">
        <v>1545.04</v>
      </c>
      <c r="N6467" s="51">
        <v>1635.39</v>
      </c>
      <c r="O6467" s="51">
        <v>1720.53</v>
      </c>
      <c r="P6467" s="51">
        <v>1930.57</v>
      </c>
      <c r="Q6467" s="51">
        <v>2188.9</v>
      </c>
      <c r="R6467" s="51">
        <v>2624.91</v>
      </c>
      <c r="S6467" s="51">
        <v>2809.95</v>
      </c>
      <c r="T6467" s="51">
        <v>2919.79</v>
      </c>
      <c r="U6467" s="51">
        <v>2019</v>
      </c>
    </row>
    <row r="6468" spans="1:21" ht="15.5">
      <c r="A6468" s="51">
        <v>714</v>
      </c>
      <c r="B6468" s="51" t="s">
        <v>1585</v>
      </c>
      <c r="C6468" s="51" t="s">
        <v>446</v>
      </c>
      <c r="D6468" s="51" t="str">
        <f t="shared" si="101"/>
        <v>GGX_NGDPRwanda</v>
      </c>
      <c r="E6468" s="51" t="s">
        <v>1586</v>
      </c>
      <c r="F6468" s="51" t="s">
        <v>444</v>
      </c>
      <c r="G6468" s="51" t="s">
        <v>445</v>
      </c>
      <c r="H6468" s="51" t="s">
        <v>392</v>
      </c>
      <c r="I6468" s="51"/>
      <c r="J6468" s="51" t="s">
        <v>447</v>
      </c>
      <c r="K6468" s="51">
        <v>24.466999999999999</v>
      </c>
      <c r="L6468" s="51">
        <v>26.050999999999998</v>
      </c>
      <c r="M6468" s="51">
        <v>27.37</v>
      </c>
      <c r="N6468" s="51">
        <v>26.471</v>
      </c>
      <c r="O6468" s="51">
        <v>25.021999999999998</v>
      </c>
      <c r="P6468" s="51">
        <v>25.091999999999999</v>
      </c>
      <c r="Q6468" s="51">
        <v>26.401</v>
      </c>
      <c r="R6468" s="51">
        <v>28.829000000000001</v>
      </c>
      <c r="S6468" s="51">
        <v>28.553999999999998</v>
      </c>
      <c r="T6468" s="51">
        <v>27.437999999999999</v>
      </c>
      <c r="U6468" s="51">
        <v>2019</v>
      </c>
    </row>
    <row r="6469" spans="1:21" ht="15.5">
      <c r="A6469" s="51">
        <v>714</v>
      </c>
      <c r="B6469" s="51" t="s">
        <v>1585</v>
      </c>
      <c r="C6469" s="51" t="s">
        <v>448</v>
      </c>
      <c r="D6469" s="51" t="str">
        <f t="shared" si="101"/>
        <v>GGXCNLRwanda</v>
      </c>
      <c r="E6469" s="51" t="s">
        <v>1586</v>
      </c>
      <c r="F6469" s="51" t="s">
        <v>449</v>
      </c>
      <c r="G6469" s="51" t="s">
        <v>450</v>
      </c>
      <c r="H6469" s="51" t="s">
        <v>342</v>
      </c>
      <c r="I6469" s="51" t="s">
        <v>343</v>
      </c>
      <c r="J6469" s="51" t="s">
        <v>1591</v>
      </c>
      <c r="K6469" s="51">
        <v>-111.944</v>
      </c>
      <c r="L6469" s="51">
        <v>-64.188999999999993</v>
      </c>
      <c r="M6469" s="51">
        <v>-220.17500000000001</v>
      </c>
      <c r="N6469" s="51">
        <v>-164.864</v>
      </c>
      <c r="O6469" s="51">
        <v>-155.36500000000001</v>
      </c>
      <c r="P6469" s="51">
        <v>-193.631</v>
      </c>
      <c r="Q6469" s="51">
        <v>-213.52099999999999</v>
      </c>
      <c r="R6469" s="51">
        <v>-472.61099999999999</v>
      </c>
      <c r="S6469" s="51">
        <v>-534.024</v>
      </c>
      <c r="T6469" s="51">
        <v>-430.84500000000003</v>
      </c>
      <c r="U6469" s="51">
        <v>2019</v>
      </c>
    </row>
    <row r="6470" spans="1:21" ht="15.5">
      <c r="A6470" s="51">
        <v>714</v>
      </c>
      <c r="B6470" s="51" t="s">
        <v>1585</v>
      </c>
      <c r="C6470" s="51" t="s">
        <v>451</v>
      </c>
      <c r="D6470" s="51" t="str">
        <f t="shared" si="101"/>
        <v>GGXCNL_NGDPRwanda</v>
      </c>
      <c r="E6470" s="51" t="s">
        <v>1586</v>
      </c>
      <c r="F6470" s="51" t="s">
        <v>449</v>
      </c>
      <c r="G6470" s="51" t="s">
        <v>450</v>
      </c>
      <c r="H6470" s="51" t="s">
        <v>392</v>
      </c>
      <c r="I6470" s="51"/>
      <c r="J6470" s="51" t="s">
        <v>452</v>
      </c>
      <c r="K6470" s="51">
        <v>-2.371</v>
      </c>
      <c r="L6470" s="51">
        <v>-1.264</v>
      </c>
      <c r="M6470" s="51">
        <v>-3.9</v>
      </c>
      <c r="N6470" s="51">
        <v>-2.669</v>
      </c>
      <c r="O6470" s="51">
        <v>-2.2599999999999998</v>
      </c>
      <c r="P6470" s="51">
        <v>-2.5169999999999999</v>
      </c>
      <c r="Q6470" s="51">
        <v>-2.5750000000000002</v>
      </c>
      <c r="R6470" s="51">
        <v>-5.1909999999999998</v>
      </c>
      <c r="S6470" s="51">
        <v>-5.4269999999999996</v>
      </c>
      <c r="T6470" s="51">
        <v>-4.0490000000000004</v>
      </c>
      <c r="U6470" s="51">
        <v>2019</v>
      </c>
    </row>
    <row r="6471" spans="1:21" ht="15.5">
      <c r="A6471" s="51">
        <v>714</v>
      </c>
      <c r="B6471" s="51" t="s">
        <v>1585</v>
      </c>
      <c r="C6471" s="51" t="s">
        <v>453</v>
      </c>
      <c r="D6471" s="51" t="str">
        <f t="shared" si="101"/>
        <v>GGSBRwanda</v>
      </c>
      <c r="E6471" s="51" t="s">
        <v>1586</v>
      </c>
      <c r="F6471" s="51" t="s">
        <v>454</v>
      </c>
      <c r="G6471" s="51" t="s">
        <v>455</v>
      </c>
      <c r="H6471" s="51" t="s">
        <v>342</v>
      </c>
      <c r="I6471" s="51" t="s">
        <v>343</v>
      </c>
      <c r="J6471" s="51"/>
      <c r="K6471" s="51"/>
      <c r="L6471" s="51"/>
      <c r="M6471" s="51"/>
      <c r="N6471" s="51"/>
      <c r="O6471" s="51"/>
      <c r="P6471" s="51"/>
      <c r="Q6471" s="51"/>
      <c r="R6471" s="51"/>
      <c r="S6471" s="51"/>
      <c r="T6471" s="51"/>
      <c r="U6471" s="51"/>
    </row>
    <row r="6472" spans="1:21" ht="15.5">
      <c r="A6472" s="51">
        <v>714</v>
      </c>
      <c r="B6472" s="51" t="s">
        <v>1585</v>
      </c>
      <c r="C6472" s="51" t="s">
        <v>456</v>
      </c>
      <c r="D6472" s="51" t="str">
        <f t="shared" si="101"/>
        <v>GGSB_NPGDPRwanda</v>
      </c>
      <c r="E6472" s="51" t="s">
        <v>1586</v>
      </c>
      <c r="F6472" s="51" t="s">
        <v>454</v>
      </c>
      <c r="G6472" s="51" t="s">
        <v>455</v>
      </c>
      <c r="H6472" s="51" t="s">
        <v>380</v>
      </c>
      <c r="I6472" s="51"/>
      <c r="J6472" s="51"/>
      <c r="K6472" s="51"/>
      <c r="L6472" s="51"/>
      <c r="M6472" s="51"/>
      <c r="N6472" s="51"/>
      <c r="O6472" s="51"/>
      <c r="P6472" s="51"/>
      <c r="Q6472" s="51"/>
      <c r="R6472" s="51"/>
      <c r="S6472" s="51"/>
      <c r="T6472" s="51"/>
      <c r="U6472" s="51"/>
    </row>
    <row r="6473" spans="1:21" ht="15.5">
      <c r="A6473" s="51">
        <v>714</v>
      </c>
      <c r="B6473" s="51" t="s">
        <v>1585</v>
      </c>
      <c r="C6473" s="51" t="s">
        <v>457</v>
      </c>
      <c r="D6473" s="51" t="str">
        <f t="shared" si="101"/>
        <v>GGXONLBRwanda</v>
      </c>
      <c r="E6473" s="51" t="s">
        <v>1586</v>
      </c>
      <c r="F6473" s="51" t="s">
        <v>458</v>
      </c>
      <c r="G6473" s="51" t="s">
        <v>459</v>
      </c>
      <c r="H6473" s="51" t="s">
        <v>342</v>
      </c>
      <c r="I6473" s="51" t="s">
        <v>343</v>
      </c>
      <c r="J6473" s="51" t="s">
        <v>1591</v>
      </c>
      <c r="K6473" s="51">
        <v>-92.853999999999999</v>
      </c>
      <c r="L6473" s="51">
        <v>-21.815999999999999</v>
      </c>
      <c r="M6473" s="51">
        <v>-176.876</v>
      </c>
      <c r="N6473" s="51">
        <v>-113.435</v>
      </c>
      <c r="O6473" s="51">
        <v>-89.233999999999995</v>
      </c>
      <c r="P6473" s="51">
        <v>-113.971</v>
      </c>
      <c r="Q6473" s="51">
        <v>-115.913</v>
      </c>
      <c r="R6473" s="51">
        <v>-353.14499999999998</v>
      </c>
      <c r="S6473" s="51">
        <v>-364.21199999999999</v>
      </c>
      <c r="T6473" s="51">
        <v>-229.155</v>
      </c>
      <c r="U6473" s="51">
        <v>2019</v>
      </c>
    </row>
    <row r="6474" spans="1:21" ht="15.5">
      <c r="A6474" s="51">
        <v>714</v>
      </c>
      <c r="B6474" s="51" t="s">
        <v>1585</v>
      </c>
      <c r="C6474" s="51" t="s">
        <v>460</v>
      </c>
      <c r="D6474" s="51" t="str">
        <f t="shared" si="101"/>
        <v>GGXONLB_NGDPRwanda</v>
      </c>
      <c r="E6474" s="51" t="s">
        <v>1586</v>
      </c>
      <c r="F6474" s="51" t="s">
        <v>458</v>
      </c>
      <c r="G6474" s="51" t="s">
        <v>459</v>
      </c>
      <c r="H6474" s="51" t="s">
        <v>392</v>
      </c>
      <c r="I6474" s="51"/>
      <c r="J6474" s="51" t="s">
        <v>461</v>
      </c>
      <c r="K6474" s="51">
        <v>-1.966</v>
      </c>
      <c r="L6474" s="51">
        <v>-0.43</v>
      </c>
      <c r="M6474" s="51">
        <v>-3.133</v>
      </c>
      <c r="N6474" s="51">
        <v>-1.8360000000000001</v>
      </c>
      <c r="O6474" s="51">
        <v>-1.298</v>
      </c>
      <c r="P6474" s="51">
        <v>-1.4810000000000001</v>
      </c>
      <c r="Q6474" s="51">
        <v>-1.3979999999999999</v>
      </c>
      <c r="R6474" s="51">
        <v>-3.879</v>
      </c>
      <c r="S6474" s="51">
        <v>-3.7010000000000001</v>
      </c>
      <c r="T6474" s="51">
        <v>-2.153</v>
      </c>
      <c r="U6474" s="51">
        <v>2019</v>
      </c>
    </row>
    <row r="6475" spans="1:21" ht="15.5">
      <c r="A6475" s="51">
        <v>714</v>
      </c>
      <c r="B6475" s="51" t="s">
        <v>1585</v>
      </c>
      <c r="C6475" s="51" t="s">
        <v>462</v>
      </c>
      <c r="D6475" s="51" t="str">
        <f t="shared" si="101"/>
        <v>GGXWDNRwanda</v>
      </c>
      <c r="E6475" s="51" t="s">
        <v>1586</v>
      </c>
      <c r="F6475" s="51" t="s">
        <v>463</v>
      </c>
      <c r="G6475" s="51" t="s">
        <v>464</v>
      </c>
      <c r="H6475" s="51" t="s">
        <v>342</v>
      </c>
      <c r="I6475" s="51" t="s">
        <v>343</v>
      </c>
      <c r="J6475" s="51"/>
      <c r="K6475" s="51"/>
      <c r="L6475" s="51"/>
      <c r="M6475" s="51"/>
      <c r="N6475" s="51"/>
      <c r="O6475" s="51"/>
      <c r="P6475" s="51"/>
      <c r="Q6475" s="51"/>
      <c r="R6475" s="51"/>
      <c r="S6475" s="51"/>
      <c r="T6475" s="51"/>
      <c r="U6475" s="51"/>
    </row>
    <row r="6476" spans="1:21" ht="15.5">
      <c r="A6476" s="51">
        <v>714</v>
      </c>
      <c r="B6476" s="51" t="s">
        <v>1585</v>
      </c>
      <c r="C6476" s="51" t="s">
        <v>465</v>
      </c>
      <c r="D6476" s="51" t="str">
        <f t="shared" si="101"/>
        <v>GGXWDN_NGDPRwanda</v>
      </c>
      <c r="E6476" s="51" t="s">
        <v>1586</v>
      </c>
      <c r="F6476" s="51" t="s">
        <v>463</v>
      </c>
      <c r="G6476" s="51" t="s">
        <v>464</v>
      </c>
      <c r="H6476" s="51" t="s">
        <v>392</v>
      </c>
      <c r="I6476" s="51"/>
      <c r="J6476" s="51"/>
      <c r="K6476" s="51"/>
      <c r="L6476" s="51"/>
      <c r="M6476" s="51"/>
      <c r="N6476" s="51"/>
      <c r="O6476" s="51"/>
      <c r="P6476" s="51"/>
      <c r="Q6476" s="51"/>
      <c r="R6476" s="51"/>
      <c r="S6476" s="51"/>
      <c r="T6476" s="51"/>
      <c r="U6476" s="51"/>
    </row>
    <row r="6477" spans="1:21" ht="15.5">
      <c r="A6477" s="51">
        <v>714</v>
      </c>
      <c r="B6477" s="51" t="s">
        <v>1585</v>
      </c>
      <c r="C6477" s="51" t="s">
        <v>466</v>
      </c>
      <c r="D6477" s="51" t="str">
        <f t="shared" si="101"/>
        <v>GGXWDGRwanda</v>
      </c>
      <c r="E6477" s="51" t="s">
        <v>1586</v>
      </c>
      <c r="F6477" s="51" t="s">
        <v>467</v>
      </c>
      <c r="G6477" s="51" t="s">
        <v>468</v>
      </c>
      <c r="H6477" s="51" t="s">
        <v>342</v>
      </c>
      <c r="I6477" s="51" t="s">
        <v>343</v>
      </c>
      <c r="J6477" s="51" t="s">
        <v>1591</v>
      </c>
      <c r="K6477" s="51">
        <v>897.43899999999996</v>
      </c>
      <c r="L6477" s="51">
        <v>1318.11</v>
      </c>
      <c r="M6477" s="51">
        <v>1591.76</v>
      </c>
      <c r="N6477" s="51">
        <v>1990.69</v>
      </c>
      <c r="O6477" s="51">
        <v>2501.62</v>
      </c>
      <c r="P6477" s="51">
        <v>3178.9</v>
      </c>
      <c r="Q6477" s="51">
        <v>3730.19</v>
      </c>
      <c r="R6477" s="51">
        <v>4640.3999999999996</v>
      </c>
      <c r="S6477" s="51">
        <v>5999.22</v>
      </c>
      <c r="T6477" s="51">
        <v>7028.38</v>
      </c>
      <c r="U6477" s="51">
        <v>2019</v>
      </c>
    </row>
    <row r="6478" spans="1:21" ht="15.5">
      <c r="A6478" s="51">
        <v>714</v>
      </c>
      <c r="B6478" s="51" t="s">
        <v>1585</v>
      </c>
      <c r="C6478" s="51" t="s">
        <v>469</v>
      </c>
      <c r="D6478" s="51" t="str">
        <f t="shared" si="101"/>
        <v>GGXWDG_NGDPRwanda</v>
      </c>
      <c r="E6478" s="51" t="s">
        <v>1586</v>
      </c>
      <c r="F6478" s="51" t="s">
        <v>467</v>
      </c>
      <c r="G6478" s="51" t="s">
        <v>468</v>
      </c>
      <c r="H6478" s="51" t="s">
        <v>392</v>
      </c>
      <c r="I6478" s="51"/>
      <c r="J6478" s="51" t="s">
        <v>470</v>
      </c>
      <c r="K6478" s="51">
        <v>19.004999999999999</v>
      </c>
      <c r="L6478" s="51">
        <v>25.962</v>
      </c>
      <c r="M6478" s="51">
        <v>28.198</v>
      </c>
      <c r="N6478" s="51">
        <v>32.222000000000001</v>
      </c>
      <c r="O6478" s="51">
        <v>36.381999999999998</v>
      </c>
      <c r="P6478" s="51">
        <v>41.317</v>
      </c>
      <c r="Q6478" s="51">
        <v>44.991</v>
      </c>
      <c r="R6478" s="51">
        <v>50.965000000000003</v>
      </c>
      <c r="S6478" s="51">
        <v>60.962000000000003</v>
      </c>
      <c r="T6478" s="51">
        <v>66.049000000000007</v>
      </c>
      <c r="U6478" s="51">
        <v>2019</v>
      </c>
    </row>
    <row r="6479" spans="1:21" ht="15.5">
      <c r="A6479" s="51">
        <v>714</v>
      </c>
      <c r="B6479" s="51" t="s">
        <v>1585</v>
      </c>
      <c r="C6479" s="51" t="s">
        <v>471</v>
      </c>
      <c r="D6479" s="51" t="str">
        <f t="shared" si="101"/>
        <v>NGDP_FYRwanda</v>
      </c>
      <c r="E6479" s="51" t="s">
        <v>1586</v>
      </c>
      <c r="F6479" s="51" t="s">
        <v>472</v>
      </c>
      <c r="G6479" s="51" t="s">
        <v>473</v>
      </c>
      <c r="H6479" s="51" t="s">
        <v>342</v>
      </c>
      <c r="I6479" s="51" t="s">
        <v>343</v>
      </c>
      <c r="J6479" s="51" t="s">
        <v>1591</v>
      </c>
      <c r="K6479" s="51">
        <v>4722</v>
      </c>
      <c r="L6479" s="51">
        <v>5077</v>
      </c>
      <c r="M6479" s="51">
        <v>5645</v>
      </c>
      <c r="N6479" s="51">
        <v>6178</v>
      </c>
      <c r="O6479" s="51">
        <v>6876</v>
      </c>
      <c r="P6479" s="51">
        <v>7694</v>
      </c>
      <c r="Q6479" s="51">
        <v>8291</v>
      </c>
      <c r="R6479" s="51">
        <v>9105</v>
      </c>
      <c r="S6479" s="51">
        <v>9840.85</v>
      </c>
      <c r="T6479" s="51">
        <v>10641.21</v>
      </c>
      <c r="U6479" s="51">
        <v>2019</v>
      </c>
    </row>
    <row r="6480" spans="1:21" ht="15.5">
      <c r="A6480" s="51">
        <v>714</v>
      </c>
      <c r="B6480" s="51" t="s">
        <v>1585</v>
      </c>
      <c r="C6480" s="51" t="s">
        <v>474</v>
      </c>
      <c r="D6480" s="51" t="str">
        <f t="shared" si="101"/>
        <v>BCARwanda</v>
      </c>
      <c r="E6480" s="51" t="s">
        <v>1586</v>
      </c>
      <c r="F6480" s="51" t="s">
        <v>475</v>
      </c>
      <c r="G6480" s="51" t="s">
        <v>476</v>
      </c>
      <c r="H6480" s="51" t="s">
        <v>352</v>
      </c>
      <c r="I6480" s="51" t="s">
        <v>343</v>
      </c>
      <c r="J6480" s="51" t="s">
        <v>1592</v>
      </c>
      <c r="K6480" s="51">
        <v>-0.74099999999999999</v>
      </c>
      <c r="L6480" s="51">
        <v>-0.58499999999999996</v>
      </c>
      <c r="M6480" s="51">
        <v>-0.93500000000000005</v>
      </c>
      <c r="N6480" s="51">
        <v>-1.0840000000000001</v>
      </c>
      <c r="O6480" s="51">
        <v>-1.331</v>
      </c>
      <c r="P6480" s="51">
        <v>-0.88200000000000001</v>
      </c>
      <c r="Q6480" s="51">
        <v>-1.0009999999999999</v>
      </c>
      <c r="R6480" s="51">
        <v>-1.254</v>
      </c>
      <c r="S6480" s="51">
        <v>-1.2609999999999999</v>
      </c>
      <c r="T6480" s="51">
        <v>-1.3340000000000001</v>
      </c>
      <c r="U6480" s="51">
        <v>2018</v>
      </c>
    </row>
    <row r="6481" spans="1:21" ht="15.5">
      <c r="A6481" s="51">
        <v>714</v>
      </c>
      <c r="B6481" s="51" t="s">
        <v>1585</v>
      </c>
      <c r="C6481" s="51" t="s">
        <v>478</v>
      </c>
      <c r="D6481" s="51" t="str">
        <f t="shared" si="101"/>
        <v>BCA_NGDPDRwanda</v>
      </c>
      <c r="E6481" s="51" t="s">
        <v>1586</v>
      </c>
      <c r="F6481" s="51" t="s">
        <v>475</v>
      </c>
      <c r="G6481" s="51" t="s">
        <v>476</v>
      </c>
      <c r="H6481" s="51" t="s">
        <v>392</v>
      </c>
      <c r="I6481" s="51"/>
      <c r="J6481" s="51" t="s">
        <v>479</v>
      </c>
      <c r="K6481" s="51">
        <v>-9.64</v>
      </c>
      <c r="L6481" s="51">
        <v>-7.452</v>
      </c>
      <c r="M6481" s="51">
        <v>-11.298999999999999</v>
      </c>
      <c r="N6481" s="51">
        <v>-12.622</v>
      </c>
      <c r="O6481" s="51">
        <v>-15.237</v>
      </c>
      <c r="P6481" s="51">
        <v>-9.5299999999999994</v>
      </c>
      <c r="Q6481" s="51">
        <v>-10.401</v>
      </c>
      <c r="R6481" s="51">
        <v>-12.385999999999999</v>
      </c>
      <c r="S6481" s="51">
        <v>-12.161</v>
      </c>
      <c r="T6481" s="51">
        <v>-12.55</v>
      </c>
      <c r="U6481" s="51">
        <v>2018</v>
      </c>
    </row>
    <row r="6482" spans="1:21" ht="15.5">
      <c r="A6482" s="51">
        <v>862</v>
      </c>
      <c r="B6482" s="51" t="s">
        <v>1593</v>
      </c>
      <c r="C6482" s="51" t="s">
        <v>338</v>
      </c>
      <c r="D6482" s="51" t="str">
        <f t="shared" si="101"/>
        <v>NGDP_RSamoa</v>
      </c>
      <c r="E6482" s="51" t="s">
        <v>1594</v>
      </c>
      <c r="F6482" s="51" t="s">
        <v>340</v>
      </c>
      <c r="G6482" s="51" t="s">
        <v>341</v>
      </c>
      <c r="H6482" s="51" t="s">
        <v>342</v>
      </c>
      <c r="I6482" s="51" t="s">
        <v>343</v>
      </c>
      <c r="J6482" s="51" t="s">
        <v>1595</v>
      </c>
      <c r="K6482" s="51">
        <v>1.778</v>
      </c>
      <c r="L6482" s="51">
        <v>1.7709999999999999</v>
      </c>
      <c r="M6482" s="51">
        <v>1.772</v>
      </c>
      <c r="N6482" s="51">
        <v>1.8480000000000001</v>
      </c>
      <c r="O6482" s="51">
        <v>1.9970000000000001</v>
      </c>
      <c r="P6482" s="51">
        <v>2.0179999999999998</v>
      </c>
      <c r="Q6482" s="51">
        <v>1.976</v>
      </c>
      <c r="R6482" s="51">
        <v>2.0470000000000002</v>
      </c>
      <c r="S6482" s="51">
        <v>1.982</v>
      </c>
      <c r="T6482" s="51">
        <v>1.8280000000000001</v>
      </c>
      <c r="U6482" s="51">
        <v>2020</v>
      </c>
    </row>
    <row r="6483" spans="1:21" ht="15.5">
      <c r="A6483" s="51">
        <v>862</v>
      </c>
      <c r="B6483" s="51" t="s">
        <v>1593</v>
      </c>
      <c r="C6483" s="51" t="s">
        <v>345</v>
      </c>
      <c r="D6483" s="51" t="str">
        <f t="shared" si="101"/>
        <v>NGDP_RPCHSamoa</v>
      </c>
      <c r="E6483" s="51" t="s">
        <v>1594</v>
      </c>
      <c r="F6483" s="51" t="s">
        <v>340</v>
      </c>
      <c r="G6483" s="51" t="s">
        <v>346</v>
      </c>
      <c r="H6483" s="51" t="s">
        <v>347</v>
      </c>
      <c r="I6483" s="51"/>
      <c r="J6483" s="51" t="s">
        <v>348</v>
      </c>
      <c r="K6483" s="51">
        <v>-4.0890000000000004</v>
      </c>
      <c r="L6483" s="51">
        <v>-0.41899999999999998</v>
      </c>
      <c r="M6483" s="51">
        <v>7.8E-2</v>
      </c>
      <c r="N6483" s="51">
        <v>4.2720000000000002</v>
      </c>
      <c r="O6483" s="51">
        <v>8.0559999999999992</v>
      </c>
      <c r="P6483" s="51">
        <v>1.044</v>
      </c>
      <c r="Q6483" s="51">
        <v>-2.0630000000000002</v>
      </c>
      <c r="R6483" s="51">
        <v>3.58</v>
      </c>
      <c r="S6483" s="51">
        <v>-3.1539999999999999</v>
      </c>
      <c r="T6483" s="51">
        <v>-7.8</v>
      </c>
      <c r="U6483" s="51">
        <v>2020</v>
      </c>
    </row>
    <row r="6484" spans="1:21" ht="15.5">
      <c r="A6484" s="51">
        <v>862</v>
      </c>
      <c r="B6484" s="51" t="s">
        <v>1593</v>
      </c>
      <c r="C6484" s="51" t="s">
        <v>349</v>
      </c>
      <c r="D6484" s="51" t="str">
        <f t="shared" si="101"/>
        <v>NGDPSamoa</v>
      </c>
      <c r="E6484" s="51" t="s">
        <v>1594</v>
      </c>
      <c r="F6484" s="51" t="s">
        <v>155</v>
      </c>
      <c r="G6484" s="51" t="s">
        <v>350</v>
      </c>
      <c r="H6484" s="51" t="s">
        <v>342</v>
      </c>
      <c r="I6484" s="51" t="s">
        <v>343</v>
      </c>
      <c r="J6484" s="51" t="s">
        <v>1595</v>
      </c>
      <c r="K6484" s="51">
        <v>1.75</v>
      </c>
      <c r="L6484" s="51">
        <v>1.7589999999999999</v>
      </c>
      <c r="M6484" s="51">
        <v>1.758</v>
      </c>
      <c r="N6484" s="51">
        <v>1.911</v>
      </c>
      <c r="O6484" s="51">
        <v>2.089</v>
      </c>
      <c r="P6484" s="51">
        <v>2.11</v>
      </c>
      <c r="Q6484" s="51">
        <v>2.1080000000000001</v>
      </c>
      <c r="R6484" s="51">
        <v>2.2309999999999999</v>
      </c>
      <c r="S6484" s="51">
        <v>2.1680000000000001</v>
      </c>
      <c r="T6484" s="51">
        <v>1.952</v>
      </c>
      <c r="U6484" s="51">
        <v>2020</v>
      </c>
    </row>
    <row r="6485" spans="1:21" ht="15.5">
      <c r="A6485" s="51">
        <v>862</v>
      </c>
      <c r="B6485" s="51" t="s">
        <v>1593</v>
      </c>
      <c r="C6485" s="51" t="s">
        <v>157</v>
      </c>
      <c r="D6485" s="51" t="str">
        <f t="shared" si="101"/>
        <v>NGDPDSamoa</v>
      </c>
      <c r="E6485" s="51" t="s">
        <v>1594</v>
      </c>
      <c r="F6485" s="51" t="s">
        <v>155</v>
      </c>
      <c r="G6485" s="51" t="s">
        <v>351</v>
      </c>
      <c r="H6485" s="51" t="s">
        <v>352</v>
      </c>
      <c r="I6485" s="51" t="s">
        <v>343</v>
      </c>
      <c r="J6485" s="51" t="s">
        <v>353</v>
      </c>
      <c r="K6485" s="51">
        <v>0.76100000000000001</v>
      </c>
      <c r="L6485" s="51">
        <v>0.77</v>
      </c>
      <c r="M6485" s="51">
        <v>0.75700000000000001</v>
      </c>
      <c r="N6485" s="51">
        <v>0.78800000000000003</v>
      </c>
      <c r="O6485" s="51">
        <v>0.79900000000000004</v>
      </c>
      <c r="P6485" s="51">
        <v>0.83199999999999996</v>
      </c>
      <c r="Q6485" s="51">
        <v>0.83699999999999997</v>
      </c>
      <c r="R6485" s="51">
        <v>0.85199999999999998</v>
      </c>
      <c r="S6485" s="51">
        <v>0.80400000000000005</v>
      </c>
      <c r="T6485" s="51">
        <v>0.752</v>
      </c>
      <c r="U6485" s="51">
        <v>2020</v>
      </c>
    </row>
    <row r="6486" spans="1:21" ht="15.5">
      <c r="A6486" s="51">
        <v>862</v>
      </c>
      <c r="B6486" s="51" t="s">
        <v>1593</v>
      </c>
      <c r="C6486" s="51" t="s">
        <v>354</v>
      </c>
      <c r="D6486" s="51" t="str">
        <f t="shared" si="101"/>
        <v>PPPGDPSamoa</v>
      </c>
      <c r="E6486" s="51" t="s">
        <v>1594</v>
      </c>
      <c r="F6486" s="51" t="s">
        <v>155</v>
      </c>
      <c r="G6486" s="51" t="s">
        <v>355</v>
      </c>
      <c r="H6486" s="51" t="s">
        <v>356</v>
      </c>
      <c r="I6486" s="51" t="s">
        <v>343</v>
      </c>
      <c r="J6486" s="51" t="s">
        <v>353</v>
      </c>
      <c r="K6486" s="51">
        <v>0.90600000000000003</v>
      </c>
      <c r="L6486" s="51">
        <v>0.91800000000000004</v>
      </c>
      <c r="M6486" s="51">
        <v>0.93500000000000005</v>
      </c>
      <c r="N6486" s="51">
        <v>0.98499999999999999</v>
      </c>
      <c r="O6486" s="51">
        <v>1.075</v>
      </c>
      <c r="P6486" s="51">
        <v>1.107</v>
      </c>
      <c r="Q6486" s="51">
        <v>1.1100000000000001</v>
      </c>
      <c r="R6486" s="51">
        <v>1.17</v>
      </c>
      <c r="S6486" s="51">
        <v>1.147</v>
      </c>
      <c r="T6486" s="51">
        <v>1.077</v>
      </c>
      <c r="U6486" s="51">
        <v>2020</v>
      </c>
    </row>
    <row r="6487" spans="1:21" ht="15.5">
      <c r="A6487" s="51">
        <v>862</v>
      </c>
      <c r="B6487" s="51" t="s">
        <v>1593</v>
      </c>
      <c r="C6487" s="51" t="s">
        <v>357</v>
      </c>
      <c r="D6487" s="51" t="str">
        <f t="shared" si="101"/>
        <v>NGDP_DSamoa</v>
      </c>
      <c r="E6487" s="51" t="s">
        <v>1594</v>
      </c>
      <c r="F6487" s="51" t="s">
        <v>358</v>
      </c>
      <c r="G6487" s="51" t="s">
        <v>359</v>
      </c>
      <c r="H6487" s="51" t="s">
        <v>360</v>
      </c>
      <c r="I6487" s="51"/>
      <c r="J6487" s="51" t="s">
        <v>361</v>
      </c>
      <c r="K6487" s="51">
        <v>98.403000000000006</v>
      </c>
      <c r="L6487" s="51">
        <v>99.347999999999999</v>
      </c>
      <c r="M6487" s="51">
        <v>99.191000000000003</v>
      </c>
      <c r="N6487" s="51">
        <v>103.402</v>
      </c>
      <c r="O6487" s="51">
        <v>104.628</v>
      </c>
      <c r="P6487" s="51">
        <v>104.571</v>
      </c>
      <c r="Q6487" s="51">
        <v>106.687</v>
      </c>
      <c r="R6487" s="51">
        <v>109.003</v>
      </c>
      <c r="S6487" s="51">
        <v>109.36499999999999</v>
      </c>
      <c r="T6487" s="51">
        <v>106.807</v>
      </c>
      <c r="U6487" s="51">
        <v>2020</v>
      </c>
    </row>
    <row r="6488" spans="1:21" ht="15.5">
      <c r="A6488" s="51">
        <v>862</v>
      </c>
      <c r="B6488" s="51" t="s">
        <v>1593</v>
      </c>
      <c r="C6488" s="51" t="s">
        <v>362</v>
      </c>
      <c r="D6488" s="51" t="str">
        <f t="shared" si="101"/>
        <v>NGDPRPCSamoa</v>
      </c>
      <c r="E6488" s="51" t="s">
        <v>1594</v>
      </c>
      <c r="F6488" s="51" t="s">
        <v>363</v>
      </c>
      <c r="G6488" s="51" t="s">
        <v>364</v>
      </c>
      <c r="H6488" s="51" t="s">
        <v>342</v>
      </c>
      <c r="I6488" s="51" t="s">
        <v>333</v>
      </c>
      <c r="J6488" s="51" t="s">
        <v>365</v>
      </c>
      <c r="K6488" s="51">
        <v>9405.19</v>
      </c>
      <c r="L6488" s="51">
        <v>9286.09</v>
      </c>
      <c r="M6488" s="51">
        <v>9220.4500000000007</v>
      </c>
      <c r="N6488" s="51">
        <v>9550.27</v>
      </c>
      <c r="O6488" s="51">
        <v>10196.66</v>
      </c>
      <c r="P6488" s="51">
        <v>10212.27</v>
      </c>
      <c r="Q6488" s="51">
        <v>9913.42</v>
      </c>
      <c r="R6488" s="51">
        <v>10177.870000000001</v>
      </c>
      <c r="S6488" s="51">
        <v>9770.02</v>
      </c>
      <c r="T6488" s="51">
        <v>8928.56</v>
      </c>
      <c r="U6488" s="51">
        <v>2016</v>
      </c>
    </row>
    <row r="6489" spans="1:21" ht="15.5">
      <c r="A6489" s="51">
        <v>862</v>
      </c>
      <c r="B6489" s="51" t="s">
        <v>1593</v>
      </c>
      <c r="C6489" s="51" t="s">
        <v>366</v>
      </c>
      <c r="D6489" s="51" t="str">
        <f t="shared" si="101"/>
        <v>NGDPRPPPPCSamoa</v>
      </c>
      <c r="E6489" s="51" t="s">
        <v>1594</v>
      </c>
      <c r="F6489" s="51" t="s">
        <v>363</v>
      </c>
      <c r="G6489" s="51" t="s">
        <v>367</v>
      </c>
      <c r="H6489" s="51" t="s">
        <v>368</v>
      </c>
      <c r="I6489" s="51" t="s">
        <v>333</v>
      </c>
      <c r="J6489" s="51" t="s">
        <v>365</v>
      </c>
      <c r="K6489" s="51">
        <v>5158.47</v>
      </c>
      <c r="L6489" s="51">
        <v>5093.1499999999996</v>
      </c>
      <c r="M6489" s="51">
        <v>5057.1499999999996</v>
      </c>
      <c r="N6489" s="51">
        <v>5238.04</v>
      </c>
      <c r="O6489" s="51">
        <v>5592.57</v>
      </c>
      <c r="P6489" s="51">
        <v>5601.13</v>
      </c>
      <c r="Q6489" s="51">
        <v>5437.22</v>
      </c>
      <c r="R6489" s="51">
        <v>5582.27</v>
      </c>
      <c r="S6489" s="51">
        <v>5358.57</v>
      </c>
      <c r="T6489" s="51">
        <v>4897.0600000000004</v>
      </c>
      <c r="U6489" s="51">
        <v>2016</v>
      </c>
    </row>
    <row r="6490" spans="1:21" ht="15.5">
      <c r="A6490" s="51">
        <v>862</v>
      </c>
      <c r="B6490" s="51" t="s">
        <v>1593</v>
      </c>
      <c r="C6490" s="51" t="s">
        <v>369</v>
      </c>
      <c r="D6490" s="51" t="str">
        <f t="shared" si="101"/>
        <v>NGDPPCSamoa</v>
      </c>
      <c r="E6490" s="51" t="s">
        <v>1594</v>
      </c>
      <c r="F6490" s="51" t="s">
        <v>370</v>
      </c>
      <c r="G6490" s="51" t="s">
        <v>371</v>
      </c>
      <c r="H6490" s="51" t="s">
        <v>342</v>
      </c>
      <c r="I6490" s="51" t="s">
        <v>333</v>
      </c>
      <c r="J6490" s="51" t="s">
        <v>372</v>
      </c>
      <c r="K6490" s="51">
        <v>9255.0300000000007</v>
      </c>
      <c r="L6490" s="51">
        <v>9225.5499999999993</v>
      </c>
      <c r="M6490" s="51">
        <v>9145.89</v>
      </c>
      <c r="N6490" s="51">
        <v>9875.1299999999992</v>
      </c>
      <c r="O6490" s="51">
        <v>10668.52</v>
      </c>
      <c r="P6490" s="51">
        <v>10679.03</v>
      </c>
      <c r="Q6490" s="51">
        <v>10576.29</v>
      </c>
      <c r="R6490" s="51">
        <v>11094.19</v>
      </c>
      <c r="S6490" s="51">
        <v>10685</v>
      </c>
      <c r="T6490" s="51">
        <v>9536.32</v>
      </c>
      <c r="U6490" s="51">
        <v>2016</v>
      </c>
    </row>
    <row r="6491" spans="1:21" ht="15.5">
      <c r="A6491" s="51">
        <v>862</v>
      </c>
      <c r="B6491" s="51" t="s">
        <v>1593</v>
      </c>
      <c r="C6491" s="51" t="s">
        <v>373</v>
      </c>
      <c r="D6491" s="51" t="str">
        <f t="shared" si="101"/>
        <v>NGDPDPCSamoa</v>
      </c>
      <c r="E6491" s="51" t="s">
        <v>1594</v>
      </c>
      <c r="F6491" s="51" t="s">
        <v>370</v>
      </c>
      <c r="G6491" s="51" t="s">
        <v>374</v>
      </c>
      <c r="H6491" s="51" t="s">
        <v>352</v>
      </c>
      <c r="I6491" s="51" t="s">
        <v>333</v>
      </c>
      <c r="J6491" s="51" t="s">
        <v>372</v>
      </c>
      <c r="K6491" s="51">
        <v>4022.1</v>
      </c>
      <c r="L6491" s="51">
        <v>4037.65</v>
      </c>
      <c r="M6491" s="51">
        <v>3937.71</v>
      </c>
      <c r="N6491" s="51">
        <v>4073.68</v>
      </c>
      <c r="O6491" s="51">
        <v>4081.75</v>
      </c>
      <c r="P6491" s="51">
        <v>4211.63</v>
      </c>
      <c r="Q6491" s="51">
        <v>4197.7299999999996</v>
      </c>
      <c r="R6491" s="51">
        <v>4237.6899999999996</v>
      </c>
      <c r="S6491" s="51">
        <v>3960.61</v>
      </c>
      <c r="T6491" s="51">
        <v>3671.85</v>
      </c>
      <c r="U6491" s="51">
        <v>2016</v>
      </c>
    </row>
    <row r="6492" spans="1:21" ht="15.5">
      <c r="A6492" s="51">
        <v>862</v>
      </c>
      <c r="B6492" s="51" t="s">
        <v>1593</v>
      </c>
      <c r="C6492" s="51" t="s">
        <v>375</v>
      </c>
      <c r="D6492" s="51" t="str">
        <f t="shared" si="101"/>
        <v>PPPPCSamoa</v>
      </c>
      <c r="E6492" s="51" t="s">
        <v>1594</v>
      </c>
      <c r="F6492" s="51" t="s">
        <v>370</v>
      </c>
      <c r="G6492" s="51" t="s">
        <v>376</v>
      </c>
      <c r="H6492" s="51" t="s">
        <v>356</v>
      </c>
      <c r="I6492" s="51" t="s">
        <v>333</v>
      </c>
      <c r="J6492" s="51" t="s">
        <v>372</v>
      </c>
      <c r="K6492" s="51">
        <v>4789.24</v>
      </c>
      <c r="L6492" s="51">
        <v>4811.5600000000004</v>
      </c>
      <c r="M6492" s="51">
        <v>4865.97</v>
      </c>
      <c r="N6492" s="51">
        <v>5087.99</v>
      </c>
      <c r="O6492" s="51">
        <v>5489.37</v>
      </c>
      <c r="P6492" s="51">
        <v>5601.13</v>
      </c>
      <c r="Q6492" s="51">
        <v>5567.77</v>
      </c>
      <c r="R6492" s="51">
        <v>5818.34</v>
      </c>
      <c r="S6492" s="51">
        <v>5652.89</v>
      </c>
      <c r="T6492" s="51">
        <v>5260.17</v>
      </c>
      <c r="U6492" s="51">
        <v>2016</v>
      </c>
    </row>
    <row r="6493" spans="1:21" ht="15.5">
      <c r="A6493" s="51">
        <v>862</v>
      </c>
      <c r="B6493" s="51" t="s">
        <v>1593</v>
      </c>
      <c r="C6493" s="51" t="s">
        <v>377</v>
      </c>
      <c r="D6493" s="51" t="str">
        <f t="shared" si="101"/>
        <v>NGAP_NPGDPSamoa</v>
      </c>
      <c r="E6493" s="51" t="s">
        <v>1594</v>
      </c>
      <c r="F6493" s="51" t="s">
        <v>378</v>
      </c>
      <c r="G6493" s="51" t="s">
        <v>379</v>
      </c>
      <c r="H6493" s="51" t="s">
        <v>380</v>
      </c>
      <c r="I6493" s="51"/>
      <c r="J6493" s="51"/>
      <c r="K6493" s="51"/>
      <c r="L6493" s="51"/>
      <c r="M6493" s="51"/>
      <c r="N6493" s="51"/>
      <c r="O6493" s="51"/>
      <c r="P6493" s="51"/>
      <c r="Q6493" s="51"/>
      <c r="R6493" s="51"/>
      <c r="S6493" s="51"/>
      <c r="T6493" s="51"/>
      <c r="U6493" s="51"/>
    </row>
    <row r="6494" spans="1:21" ht="15.5">
      <c r="A6494" s="51">
        <v>862</v>
      </c>
      <c r="B6494" s="51" t="s">
        <v>1593</v>
      </c>
      <c r="C6494" s="51" t="s">
        <v>381</v>
      </c>
      <c r="D6494" s="51" t="str">
        <f t="shared" si="101"/>
        <v>PPPSHSamoa</v>
      </c>
      <c r="E6494" s="51" t="s">
        <v>1594</v>
      </c>
      <c r="F6494" s="51" t="s">
        <v>382</v>
      </c>
      <c r="G6494" s="51" t="s">
        <v>383</v>
      </c>
      <c r="H6494" s="51" t="s">
        <v>384</v>
      </c>
      <c r="I6494" s="51"/>
      <c r="J6494" s="51" t="s">
        <v>353</v>
      </c>
      <c r="K6494" s="51">
        <v>1E-3</v>
      </c>
      <c r="L6494" s="51">
        <v>1E-3</v>
      </c>
      <c r="M6494" s="51">
        <v>1E-3</v>
      </c>
      <c r="N6494" s="51">
        <v>1E-3</v>
      </c>
      <c r="O6494" s="51">
        <v>1E-3</v>
      </c>
      <c r="P6494" s="51">
        <v>1E-3</v>
      </c>
      <c r="Q6494" s="51">
        <v>1E-3</v>
      </c>
      <c r="R6494" s="51">
        <v>1E-3</v>
      </c>
      <c r="S6494" s="51">
        <v>1E-3</v>
      </c>
      <c r="T6494" s="51">
        <v>1E-3</v>
      </c>
      <c r="U6494" s="51">
        <v>2020</v>
      </c>
    </row>
    <row r="6495" spans="1:21" ht="15.5">
      <c r="A6495" s="51">
        <v>862</v>
      </c>
      <c r="B6495" s="51" t="s">
        <v>1593</v>
      </c>
      <c r="C6495" s="51" t="s">
        <v>385</v>
      </c>
      <c r="D6495" s="51" t="str">
        <f t="shared" si="101"/>
        <v>PPPEXSamoa</v>
      </c>
      <c r="E6495" s="51" t="s">
        <v>1594</v>
      </c>
      <c r="F6495" s="51" t="s">
        <v>386</v>
      </c>
      <c r="G6495" s="51" t="s">
        <v>387</v>
      </c>
      <c r="H6495" s="51" t="s">
        <v>388</v>
      </c>
      <c r="I6495" s="51"/>
      <c r="J6495" s="51" t="s">
        <v>353</v>
      </c>
      <c r="K6495" s="51">
        <v>1.9319999999999999</v>
      </c>
      <c r="L6495" s="51">
        <v>1.917</v>
      </c>
      <c r="M6495" s="51">
        <v>1.88</v>
      </c>
      <c r="N6495" s="51">
        <v>1.9410000000000001</v>
      </c>
      <c r="O6495" s="51">
        <v>1.9430000000000001</v>
      </c>
      <c r="P6495" s="51">
        <v>1.907</v>
      </c>
      <c r="Q6495" s="51">
        <v>1.9</v>
      </c>
      <c r="R6495" s="51">
        <v>1.907</v>
      </c>
      <c r="S6495" s="51">
        <v>1.89</v>
      </c>
      <c r="T6495" s="51">
        <v>1.8129999999999999</v>
      </c>
      <c r="U6495" s="51">
        <v>2020</v>
      </c>
    </row>
    <row r="6496" spans="1:21" ht="15.5">
      <c r="A6496" s="51">
        <v>862</v>
      </c>
      <c r="B6496" s="51" t="s">
        <v>1593</v>
      </c>
      <c r="C6496" s="51" t="s">
        <v>389</v>
      </c>
      <c r="D6496" s="51" t="str">
        <f t="shared" si="101"/>
        <v>NID_NGDPSamoa</v>
      </c>
      <c r="E6496" s="51" t="s">
        <v>1594</v>
      </c>
      <c r="F6496" s="51" t="s">
        <v>390</v>
      </c>
      <c r="G6496" s="51" t="s">
        <v>391</v>
      </c>
      <c r="H6496" s="51" t="s">
        <v>392</v>
      </c>
      <c r="I6496" s="51"/>
      <c r="J6496" s="51"/>
      <c r="K6496" s="51"/>
      <c r="L6496" s="51"/>
      <c r="M6496" s="51"/>
      <c r="N6496" s="51"/>
      <c r="O6496" s="51"/>
      <c r="P6496" s="51"/>
      <c r="Q6496" s="51"/>
      <c r="R6496" s="51"/>
      <c r="S6496" s="51"/>
      <c r="T6496" s="51"/>
      <c r="U6496" s="51"/>
    </row>
    <row r="6497" spans="1:21" ht="15.5">
      <c r="A6497" s="51">
        <v>862</v>
      </c>
      <c r="B6497" s="51" t="s">
        <v>1593</v>
      </c>
      <c r="C6497" s="51" t="s">
        <v>393</v>
      </c>
      <c r="D6497" s="51" t="str">
        <f t="shared" si="101"/>
        <v>NGSD_NGDPSamoa</v>
      </c>
      <c r="E6497" s="51" t="s">
        <v>1594</v>
      </c>
      <c r="F6497" s="51" t="s">
        <v>394</v>
      </c>
      <c r="G6497" s="51" t="s">
        <v>395</v>
      </c>
      <c r="H6497" s="51" t="s">
        <v>392</v>
      </c>
      <c r="I6497" s="51"/>
      <c r="J6497" s="51"/>
      <c r="K6497" s="51"/>
      <c r="L6497" s="51"/>
      <c r="M6497" s="51"/>
      <c r="N6497" s="51"/>
      <c r="O6497" s="51"/>
      <c r="P6497" s="51"/>
      <c r="Q6497" s="51"/>
      <c r="R6497" s="51"/>
      <c r="S6497" s="51"/>
      <c r="T6497" s="51"/>
      <c r="U6497" s="51"/>
    </row>
    <row r="6498" spans="1:21" ht="15.5">
      <c r="A6498" s="51">
        <v>862</v>
      </c>
      <c r="B6498" s="51" t="s">
        <v>1593</v>
      </c>
      <c r="C6498" s="51" t="s">
        <v>396</v>
      </c>
      <c r="D6498" s="51" t="str">
        <f t="shared" si="101"/>
        <v>PCPISamoa</v>
      </c>
      <c r="E6498" s="51" t="s">
        <v>1594</v>
      </c>
      <c r="F6498" s="51" t="s">
        <v>397</v>
      </c>
      <c r="G6498" s="51" t="s">
        <v>398</v>
      </c>
      <c r="H6498" s="51" t="s">
        <v>360</v>
      </c>
      <c r="I6498" s="51"/>
      <c r="J6498" s="51" t="s">
        <v>1596</v>
      </c>
      <c r="K6498" s="51">
        <v>108.625</v>
      </c>
      <c r="L6498" s="51">
        <v>108.4</v>
      </c>
      <c r="M6498" s="51">
        <v>107.05800000000001</v>
      </c>
      <c r="N6498" s="51">
        <v>109.117</v>
      </c>
      <c r="O6498" s="51">
        <v>109.259</v>
      </c>
      <c r="P6498" s="51">
        <v>110.67700000000001</v>
      </c>
      <c r="Q6498" s="51">
        <v>114.741</v>
      </c>
      <c r="R6498" s="51">
        <v>117.259</v>
      </c>
      <c r="S6498" s="51">
        <v>118.994</v>
      </c>
      <c r="T6498" s="51">
        <v>116.01900000000001</v>
      </c>
      <c r="U6498" s="51">
        <v>2020</v>
      </c>
    </row>
    <row r="6499" spans="1:21" ht="15.5">
      <c r="A6499" s="51">
        <v>862</v>
      </c>
      <c r="B6499" s="51" t="s">
        <v>1593</v>
      </c>
      <c r="C6499" s="51" t="s">
        <v>400</v>
      </c>
      <c r="D6499" s="51" t="str">
        <f t="shared" si="101"/>
        <v>PCPIPCHSamoa</v>
      </c>
      <c r="E6499" s="51" t="s">
        <v>1594</v>
      </c>
      <c r="F6499" s="51" t="s">
        <v>397</v>
      </c>
      <c r="G6499" s="51" t="s">
        <v>401</v>
      </c>
      <c r="H6499" s="51" t="s">
        <v>347</v>
      </c>
      <c r="I6499" s="51"/>
      <c r="J6499" s="51" t="s">
        <v>402</v>
      </c>
      <c r="K6499" s="51">
        <v>6.1909999999999998</v>
      </c>
      <c r="L6499" s="51">
        <v>-0.20699999999999999</v>
      </c>
      <c r="M6499" s="51">
        <v>-1.238</v>
      </c>
      <c r="N6499" s="51">
        <v>1.923</v>
      </c>
      <c r="O6499" s="51">
        <v>0.13</v>
      </c>
      <c r="P6499" s="51">
        <v>1.298</v>
      </c>
      <c r="Q6499" s="51">
        <v>3.6720000000000002</v>
      </c>
      <c r="R6499" s="51">
        <v>2.1949999999999998</v>
      </c>
      <c r="S6499" s="51">
        <v>1.48</v>
      </c>
      <c r="T6499" s="51">
        <v>-2.5</v>
      </c>
      <c r="U6499" s="51">
        <v>2020</v>
      </c>
    </row>
    <row r="6500" spans="1:21" ht="15.5">
      <c r="A6500" s="51">
        <v>862</v>
      </c>
      <c r="B6500" s="51" t="s">
        <v>1593</v>
      </c>
      <c r="C6500" s="51" t="s">
        <v>403</v>
      </c>
      <c r="D6500" s="51" t="str">
        <f t="shared" si="101"/>
        <v>PCPIESamoa</v>
      </c>
      <c r="E6500" s="51" t="s">
        <v>1594</v>
      </c>
      <c r="F6500" s="51" t="s">
        <v>404</v>
      </c>
      <c r="G6500" s="51" t="s">
        <v>405</v>
      </c>
      <c r="H6500" s="51" t="s">
        <v>360</v>
      </c>
      <c r="I6500" s="51"/>
      <c r="J6500" s="51" t="s">
        <v>1596</v>
      </c>
      <c r="K6500" s="51">
        <v>109.7</v>
      </c>
      <c r="L6500" s="51">
        <v>107.8</v>
      </c>
      <c r="M6500" s="51">
        <v>108</v>
      </c>
      <c r="N6500" s="51">
        <v>108.4</v>
      </c>
      <c r="O6500" s="51">
        <v>110.84099999999999</v>
      </c>
      <c r="P6500" s="51">
        <v>111.973</v>
      </c>
      <c r="Q6500" s="51">
        <v>118.447</v>
      </c>
      <c r="R6500" s="51">
        <v>118.34399999999999</v>
      </c>
      <c r="S6500" s="51">
        <v>114.46</v>
      </c>
      <c r="T6500" s="51">
        <v>118.009</v>
      </c>
      <c r="U6500" s="51">
        <v>2020</v>
      </c>
    </row>
    <row r="6501" spans="1:21" ht="15.5">
      <c r="A6501" s="51">
        <v>862</v>
      </c>
      <c r="B6501" s="51" t="s">
        <v>1593</v>
      </c>
      <c r="C6501" s="51" t="s">
        <v>406</v>
      </c>
      <c r="D6501" s="51" t="str">
        <f t="shared" si="101"/>
        <v>PCPIEPCHSamoa</v>
      </c>
      <c r="E6501" s="51" t="s">
        <v>1594</v>
      </c>
      <c r="F6501" s="51" t="s">
        <v>404</v>
      </c>
      <c r="G6501" s="51" t="s">
        <v>407</v>
      </c>
      <c r="H6501" s="51" t="s">
        <v>347</v>
      </c>
      <c r="I6501" s="51"/>
      <c r="J6501" s="51" t="s">
        <v>408</v>
      </c>
      <c r="K6501" s="51">
        <v>5.4809999999999999</v>
      </c>
      <c r="L6501" s="51">
        <v>-1.732</v>
      </c>
      <c r="M6501" s="51">
        <v>0.186</v>
      </c>
      <c r="N6501" s="51">
        <v>0.37</v>
      </c>
      <c r="O6501" s="51">
        <v>2.2509999999999999</v>
      </c>
      <c r="P6501" s="51">
        <v>1.022</v>
      </c>
      <c r="Q6501" s="51">
        <v>5.782</v>
      </c>
      <c r="R6501" s="51">
        <v>-8.6999999999999994E-2</v>
      </c>
      <c r="S6501" s="51">
        <v>-3.282</v>
      </c>
      <c r="T6501" s="51">
        <v>3.1</v>
      </c>
      <c r="U6501" s="51">
        <v>2020</v>
      </c>
    </row>
    <row r="6502" spans="1:21" ht="15.5">
      <c r="A6502" s="51">
        <v>862</v>
      </c>
      <c r="B6502" s="51" t="s">
        <v>1593</v>
      </c>
      <c r="C6502" s="51" t="s">
        <v>409</v>
      </c>
      <c r="D6502" s="51" t="str">
        <f t="shared" si="101"/>
        <v>FLIBOR6Samoa</v>
      </c>
      <c r="E6502" s="51" t="s">
        <v>1594</v>
      </c>
      <c r="F6502" s="51" t="s">
        <v>410</v>
      </c>
      <c r="G6502" s="51"/>
      <c r="H6502" s="51" t="s">
        <v>384</v>
      </c>
      <c r="I6502" s="51"/>
      <c r="J6502" s="51"/>
      <c r="K6502" s="51"/>
      <c r="L6502" s="51"/>
      <c r="M6502" s="51"/>
      <c r="N6502" s="51"/>
      <c r="O6502" s="51"/>
      <c r="P6502" s="51"/>
      <c r="Q6502" s="51"/>
      <c r="R6502" s="51"/>
      <c r="S6502" s="51"/>
      <c r="T6502" s="51"/>
      <c r="U6502" s="51"/>
    </row>
    <row r="6503" spans="1:21" ht="15.5">
      <c r="A6503" s="51">
        <v>862</v>
      </c>
      <c r="B6503" s="51" t="s">
        <v>1593</v>
      </c>
      <c r="C6503" s="51" t="s">
        <v>411</v>
      </c>
      <c r="D6503" s="51" t="str">
        <f t="shared" si="101"/>
        <v>TM_RPCHSamoa</v>
      </c>
      <c r="E6503" s="51" t="s">
        <v>1594</v>
      </c>
      <c r="F6503" s="51" t="s">
        <v>412</v>
      </c>
      <c r="G6503" s="51" t="s">
        <v>413</v>
      </c>
      <c r="H6503" s="51" t="s">
        <v>347</v>
      </c>
      <c r="I6503" s="51"/>
      <c r="J6503" s="51"/>
      <c r="K6503" s="51"/>
      <c r="L6503" s="51"/>
      <c r="M6503" s="51"/>
      <c r="N6503" s="51"/>
      <c r="O6503" s="51"/>
      <c r="P6503" s="51"/>
      <c r="Q6503" s="51"/>
      <c r="R6503" s="51"/>
      <c r="S6503" s="51"/>
      <c r="T6503" s="51"/>
      <c r="U6503" s="51"/>
    </row>
    <row r="6504" spans="1:21" ht="15.5">
      <c r="A6504" s="51">
        <v>862</v>
      </c>
      <c r="B6504" s="51" t="s">
        <v>1593</v>
      </c>
      <c r="C6504" s="51" t="s">
        <v>415</v>
      </c>
      <c r="D6504" s="51" t="str">
        <f t="shared" si="101"/>
        <v>TMG_RPCHSamoa</v>
      </c>
      <c r="E6504" s="51" t="s">
        <v>1594</v>
      </c>
      <c r="F6504" s="51" t="s">
        <v>416</v>
      </c>
      <c r="G6504" s="51" t="s">
        <v>417</v>
      </c>
      <c r="H6504" s="51" t="s">
        <v>347</v>
      </c>
      <c r="I6504" s="51"/>
      <c r="J6504" s="51"/>
      <c r="K6504" s="51"/>
      <c r="L6504" s="51"/>
      <c r="M6504" s="51"/>
      <c r="N6504" s="51"/>
      <c r="O6504" s="51"/>
      <c r="P6504" s="51"/>
      <c r="Q6504" s="51"/>
      <c r="R6504" s="51"/>
      <c r="S6504" s="51"/>
      <c r="T6504" s="51"/>
      <c r="U6504" s="51"/>
    </row>
    <row r="6505" spans="1:21" ht="15.5">
      <c r="A6505" s="51">
        <v>862</v>
      </c>
      <c r="B6505" s="51" t="s">
        <v>1593</v>
      </c>
      <c r="C6505" s="51" t="s">
        <v>418</v>
      </c>
      <c r="D6505" s="51" t="str">
        <f t="shared" si="101"/>
        <v>TX_RPCHSamoa</v>
      </c>
      <c r="E6505" s="51" t="s">
        <v>1594</v>
      </c>
      <c r="F6505" s="51" t="s">
        <v>419</v>
      </c>
      <c r="G6505" s="51" t="s">
        <v>420</v>
      </c>
      <c r="H6505" s="51" t="s">
        <v>347</v>
      </c>
      <c r="I6505" s="51"/>
      <c r="J6505" s="51"/>
      <c r="K6505" s="51"/>
      <c r="L6505" s="51"/>
      <c r="M6505" s="51"/>
      <c r="N6505" s="51"/>
      <c r="O6505" s="51"/>
      <c r="P6505" s="51"/>
      <c r="Q6505" s="51"/>
      <c r="R6505" s="51"/>
      <c r="S6505" s="51"/>
      <c r="T6505" s="51"/>
      <c r="U6505" s="51"/>
    </row>
    <row r="6506" spans="1:21" ht="15.5">
      <c r="A6506" s="51">
        <v>862</v>
      </c>
      <c r="B6506" s="51" t="s">
        <v>1593</v>
      </c>
      <c r="C6506" s="51" t="s">
        <v>421</v>
      </c>
      <c r="D6506" s="51" t="str">
        <f t="shared" si="101"/>
        <v>TXG_RPCHSamoa</v>
      </c>
      <c r="E6506" s="51" t="s">
        <v>1594</v>
      </c>
      <c r="F6506" s="51" t="s">
        <v>422</v>
      </c>
      <c r="G6506" s="51" t="s">
        <v>423</v>
      </c>
      <c r="H6506" s="51" t="s">
        <v>347</v>
      </c>
      <c r="I6506" s="51"/>
      <c r="J6506" s="51"/>
      <c r="K6506" s="51"/>
      <c r="L6506" s="51"/>
      <c r="M6506" s="51"/>
      <c r="N6506" s="51"/>
      <c r="O6506" s="51"/>
      <c r="P6506" s="51"/>
      <c r="Q6506" s="51"/>
      <c r="R6506" s="51"/>
      <c r="S6506" s="51"/>
      <c r="T6506" s="51"/>
      <c r="U6506" s="51"/>
    </row>
    <row r="6507" spans="1:21" ht="15.5">
      <c r="A6507" s="51">
        <v>862</v>
      </c>
      <c r="B6507" s="51" t="s">
        <v>1593</v>
      </c>
      <c r="C6507" s="51" t="s">
        <v>424</v>
      </c>
      <c r="D6507" s="51" t="str">
        <f t="shared" si="101"/>
        <v>LURSamoa</v>
      </c>
      <c r="E6507" s="51" t="s">
        <v>1594</v>
      </c>
      <c r="F6507" s="51" t="s">
        <v>425</v>
      </c>
      <c r="G6507" s="51" t="s">
        <v>426</v>
      </c>
      <c r="H6507" s="51" t="s">
        <v>427</v>
      </c>
      <c r="I6507" s="51"/>
      <c r="J6507" s="51"/>
      <c r="K6507" s="51"/>
      <c r="L6507" s="51"/>
      <c r="M6507" s="51"/>
      <c r="N6507" s="51"/>
      <c r="O6507" s="51"/>
      <c r="P6507" s="51"/>
      <c r="Q6507" s="51"/>
      <c r="R6507" s="51"/>
      <c r="S6507" s="51"/>
      <c r="T6507" s="51"/>
      <c r="U6507" s="51"/>
    </row>
    <row r="6508" spans="1:21" ht="15.5">
      <c r="A6508" s="51">
        <v>862</v>
      </c>
      <c r="B6508" s="51" t="s">
        <v>1593</v>
      </c>
      <c r="C6508" s="51" t="s">
        <v>428</v>
      </c>
      <c r="D6508" s="51" t="str">
        <f t="shared" si="101"/>
        <v>LESamoa</v>
      </c>
      <c r="E6508" s="51" t="s">
        <v>1594</v>
      </c>
      <c r="F6508" s="51" t="s">
        <v>429</v>
      </c>
      <c r="G6508" s="51" t="s">
        <v>430</v>
      </c>
      <c r="H6508" s="51" t="s">
        <v>431</v>
      </c>
      <c r="I6508" s="51" t="s">
        <v>432</v>
      </c>
      <c r="J6508" s="51"/>
      <c r="K6508" s="51"/>
      <c r="L6508" s="51"/>
      <c r="M6508" s="51"/>
      <c r="N6508" s="51"/>
      <c r="O6508" s="51"/>
      <c r="P6508" s="51"/>
      <c r="Q6508" s="51"/>
      <c r="R6508" s="51"/>
      <c r="S6508" s="51"/>
      <c r="T6508" s="51"/>
      <c r="U6508" s="51"/>
    </row>
    <row r="6509" spans="1:21" ht="15.5">
      <c r="A6509" s="51">
        <v>862</v>
      </c>
      <c r="B6509" s="51" t="s">
        <v>1593</v>
      </c>
      <c r="C6509" s="51" t="s">
        <v>433</v>
      </c>
      <c r="D6509" s="51" t="str">
        <f t="shared" si="101"/>
        <v>LPSamoa</v>
      </c>
      <c r="E6509" s="51" t="s">
        <v>1594</v>
      </c>
      <c r="F6509" s="51" t="s">
        <v>434</v>
      </c>
      <c r="G6509" s="51" t="s">
        <v>435</v>
      </c>
      <c r="H6509" s="51" t="s">
        <v>431</v>
      </c>
      <c r="I6509" s="51" t="s">
        <v>432</v>
      </c>
      <c r="J6509" s="51" t="s">
        <v>1597</v>
      </c>
      <c r="K6509" s="51">
        <v>0.189</v>
      </c>
      <c r="L6509" s="51">
        <v>0.191</v>
      </c>
      <c r="M6509" s="51">
        <v>0.192</v>
      </c>
      <c r="N6509" s="51">
        <v>0.19400000000000001</v>
      </c>
      <c r="O6509" s="51">
        <v>0.19600000000000001</v>
      </c>
      <c r="P6509" s="51">
        <v>0.19800000000000001</v>
      </c>
      <c r="Q6509" s="51">
        <v>0.19900000000000001</v>
      </c>
      <c r="R6509" s="51">
        <v>0.20100000000000001</v>
      </c>
      <c r="S6509" s="51">
        <v>0.20300000000000001</v>
      </c>
      <c r="T6509" s="51">
        <v>0.20499999999999999</v>
      </c>
      <c r="U6509" s="51">
        <v>2016</v>
      </c>
    </row>
    <row r="6510" spans="1:21" ht="15.5">
      <c r="A6510" s="51">
        <v>862</v>
      </c>
      <c r="B6510" s="51" t="s">
        <v>1593</v>
      </c>
      <c r="C6510" s="51" t="s">
        <v>437</v>
      </c>
      <c r="D6510" s="51" t="str">
        <f t="shared" si="101"/>
        <v>GGRSamoa</v>
      </c>
      <c r="E6510" s="51" t="s">
        <v>1594</v>
      </c>
      <c r="F6510" s="51" t="s">
        <v>438</v>
      </c>
      <c r="G6510" s="51" t="s">
        <v>439</v>
      </c>
      <c r="H6510" s="51" t="s">
        <v>342</v>
      </c>
      <c r="I6510" s="51" t="s">
        <v>343</v>
      </c>
      <c r="J6510" s="51" t="s">
        <v>1598</v>
      </c>
      <c r="K6510" s="51">
        <v>0.46600000000000003</v>
      </c>
      <c r="L6510" s="51">
        <v>0.49099999999999999</v>
      </c>
      <c r="M6510" s="51">
        <v>0.55500000000000005</v>
      </c>
      <c r="N6510" s="51">
        <v>0.53400000000000003</v>
      </c>
      <c r="O6510" s="51">
        <v>0.59599999999999997</v>
      </c>
      <c r="P6510" s="51">
        <v>0.64800000000000002</v>
      </c>
      <c r="Q6510" s="51">
        <v>0.67700000000000005</v>
      </c>
      <c r="R6510" s="51">
        <v>0.79600000000000004</v>
      </c>
      <c r="S6510" s="51">
        <v>0.83399999999999996</v>
      </c>
      <c r="T6510" s="51">
        <v>0.72199999999999998</v>
      </c>
      <c r="U6510" s="51">
        <v>2020</v>
      </c>
    </row>
    <row r="6511" spans="1:21" ht="15.5">
      <c r="A6511" s="51">
        <v>862</v>
      </c>
      <c r="B6511" s="51" t="s">
        <v>1593</v>
      </c>
      <c r="C6511" s="51" t="s">
        <v>441</v>
      </c>
      <c r="D6511" s="51" t="str">
        <f t="shared" si="101"/>
        <v>GGR_NGDPSamoa</v>
      </c>
      <c r="E6511" s="51" t="s">
        <v>1594</v>
      </c>
      <c r="F6511" s="51" t="s">
        <v>438</v>
      </c>
      <c r="G6511" s="51" t="s">
        <v>439</v>
      </c>
      <c r="H6511" s="51" t="s">
        <v>392</v>
      </c>
      <c r="I6511" s="51"/>
      <c r="J6511" s="51" t="s">
        <v>442</v>
      </c>
      <c r="K6511" s="51">
        <v>26.613</v>
      </c>
      <c r="L6511" s="51">
        <v>27.89</v>
      </c>
      <c r="M6511" s="51">
        <v>31.547999999999998</v>
      </c>
      <c r="N6511" s="51">
        <v>27.963000000000001</v>
      </c>
      <c r="O6511" s="51">
        <v>28.506</v>
      </c>
      <c r="P6511" s="51">
        <v>30.725000000000001</v>
      </c>
      <c r="Q6511" s="51">
        <v>32.113</v>
      </c>
      <c r="R6511" s="51">
        <v>35.661000000000001</v>
      </c>
      <c r="S6511" s="51">
        <v>38.485999999999997</v>
      </c>
      <c r="T6511" s="51">
        <v>36.984000000000002</v>
      </c>
      <c r="U6511" s="51">
        <v>2020</v>
      </c>
    </row>
    <row r="6512" spans="1:21" ht="15.5">
      <c r="A6512" s="51">
        <v>862</v>
      </c>
      <c r="B6512" s="51" t="s">
        <v>1593</v>
      </c>
      <c r="C6512" s="51" t="s">
        <v>443</v>
      </c>
      <c r="D6512" s="51" t="str">
        <f t="shared" si="101"/>
        <v>GGXSamoa</v>
      </c>
      <c r="E6512" s="51" t="s">
        <v>1594</v>
      </c>
      <c r="F6512" s="51" t="s">
        <v>444</v>
      </c>
      <c r="G6512" s="51" t="s">
        <v>445</v>
      </c>
      <c r="H6512" s="51" t="s">
        <v>342</v>
      </c>
      <c r="I6512" s="51" t="s">
        <v>343</v>
      </c>
      <c r="J6512" s="51" t="s">
        <v>1598</v>
      </c>
      <c r="K6512" s="51">
        <v>0.59799999999999998</v>
      </c>
      <c r="L6512" s="51">
        <v>0.56000000000000005</v>
      </c>
      <c r="M6512" s="51">
        <v>0.65400000000000003</v>
      </c>
      <c r="N6512" s="51">
        <v>0.61</v>
      </c>
      <c r="O6512" s="51">
        <v>0.60299999999999998</v>
      </c>
      <c r="P6512" s="51">
        <v>0.69299999999999995</v>
      </c>
      <c r="Q6512" s="51">
        <v>0.67600000000000005</v>
      </c>
      <c r="R6512" s="51">
        <v>0.73499999999999999</v>
      </c>
      <c r="S6512" s="51">
        <v>0.7</v>
      </c>
      <c r="T6512" s="51">
        <v>0.78900000000000003</v>
      </c>
      <c r="U6512" s="51">
        <v>2020</v>
      </c>
    </row>
    <row r="6513" spans="1:21" ht="15.5">
      <c r="A6513" s="51">
        <v>862</v>
      </c>
      <c r="B6513" s="51" t="s">
        <v>1593</v>
      </c>
      <c r="C6513" s="51" t="s">
        <v>446</v>
      </c>
      <c r="D6513" s="51" t="str">
        <f t="shared" si="101"/>
        <v>GGX_NGDPSamoa</v>
      </c>
      <c r="E6513" s="51" t="s">
        <v>1594</v>
      </c>
      <c r="F6513" s="51" t="s">
        <v>444</v>
      </c>
      <c r="G6513" s="51" t="s">
        <v>445</v>
      </c>
      <c r="H6513" s="51" t="s">
        <v>392</v>
      </c>
      <c r="I6513" s="51"/>
      <c r="J6513" s="51" t="s">
        <v>447</v>
      </c>
      <c r="K6513" s="51">
        <v>34.165999999999997</v>
      </c>
      <c r="L6513" s="51">
        <v>31.844000000000001</v>
      </c>
      <c r="M6513" s="51">
        <v>37.207000000000001</v>
      </c>
      <c r="N6513" s="51">
        <v>31.922000000000001</v>
      </c>
      <c r="O6513" s="51">
        <v>28.870999999999999</v>
      </c>
      <c r="P6513" s="51">
        <v>32.826999999999998</v>
      </c>
      <c r="Q6513" s="51">
        <v>32.052</v>
      </c>
      <c r="R6513" s="51">
        <v>32.948999999999998</v>
      </c>
      <c r="S6513" s="51">
        <v>32.284999999999997</v>
      </c>
      <c r="T6513" s="51">
        <v>40.402000000000001</v>
      </c>
      <c r="U6513" s="51">
        <v>2020</v>
      </c>
    </row>
    <row r="6514" spans="1:21" ht="15.5">
      <c r="A6514" s="51">
        <v>862</v>
      </c>
      <c r="B6514" s="51" t="s">
        <v>1593</v>
      </c>
      <c r="C6514" s="51" t="s">
        <v>448</v>
      </c>
      <c r="D6514" s="51" t="str">
        <f t="shared" si="101"/>
        <v>GGXCNLSamoa</v>
      </c>
      <c r="E6514" s="51" t="s">
        <v>1594</v>
      </c>
      <c r="F6514" s="51" t="s">
        <v>449</v>
      </c>
      <c r="G6514" s="51" t="s">
        <v>450</v>
      </c>
      <c r="H6514" s="51" t="s">
        <v>342</v>
      </c>
      <c r="I6514" s="51" t="s">
        <v>343</v>
      </c>
      <c r="J6514" s="51" t="s">
        <v>1598</v>
      </c>
      <c r="K6514" s="51">
        <v>-0.13200000000000001</v>
      </c>
      <c r="L6514" s="51">
        <v>-7.0000000000000007E-2</v>
      </c>
      <c r="M6514" s="51">
        <v>-9.9000000000000005E-2</v>
      </c>
      <c r="N6514" s="51">
        <v>-7.5999999999999998E-2</v>
      </c>
      <c r="O6514" s="51">
        <v>-8.0000000000000002E-3</v>
      </c>
      <c r="P6514" s="51">
        <v>-4.3999999999999997E-2</v>
      </c>
      <c r="Q6514" s="51">
        <v>1E-3</v>
      </c>
      <c r="R6514" s="51">
        <v>6.0999999999999999E-2</v>
      </c>
      <c r="S6514" s="51">
        <v>0.13400000000000001</v>
      </c>
      <c r="T6514" s="51">
        <v>-6.7000000000000004E-2</v>
      </c>
      <c r="U6514" s="51">
        <v>2020</v>
      </c>
    </row>
    <row r="6515" spans="1:21" ht="15.5">
      <c r="A6515" s="51">
        <v>862</v>
      </c>
      <c r="B6515" s="51" t="s">
        <v>1593</v>
      </c>
      <c r="C6515" s="51" t="s">
        <v>451</v>
      </c>
      <c r="D6515" s="51" t="str">
        <f t="shared" si="101"/>
        <v>GGXCNL_NGDPSamoa</v>
      </c>
      <c r="E6515" s="51" t="s">
        <v>1594</v>
      </c>
      <c r="F6515" s="51" t="s">
        <v>449</v>
      </c>
      <c r="G6515" s="51" t="s">
        <v>450</v>
      </c>
      <c r="H6515" s="51" t="s">
        <v>392</v>
      </c>
      <c r="I6515" s="51"/>
      <c r="J6515" s="51" t="s">
        <v>452</v>
      </c>
      <c r="K6515" s="51">
        <v>-7.5529999999999999</v>
      </c>
      <c r="L6515" s="51">
        <v>-3.9540000000000002</v>
      </c>
      <c r="M6515" s="51">
        <v>-5.6589999999999998</v>
      </c>
      <c r="N6515" s="51">
        <v>-3.9590000000000001</v>
      </c>
      <c r="O6515" s="51">
        <v>-0.36599999999999999</v>
      </c>
      <c r="P6515" s="51">
        <v>-2.1019999999999999</v>
      </c>
      <c r="Q6515" s="51">
        <v>6.0999999999999999E-2</v>
      </c>
      <c r="R6515" s="51">
        <v>2.7120000000000002</v>
      </c>
      <c r="S6515" s="51">
        <v>6.202</v>
      </c>
      <c r="T6515" s="51">
        <v>-3.4180000000000001</v>
      </c>
      <c r="U6515" s="51">
        <v>2020</v>
      </c>
    </row>
    <row r="6516" spans="1:21" ht="15.5">
      <c r="A6516" s="51">
        <v>862</v>
      </c>
      <c r="B6516" s="51" t="s">
        <v>1593</v>
      </c>
      <c r="C6516" s="51" t="s">
        <v>453</v>
      </c>
      <c r="D6516" s="51" t="str">
        <f t="shared" si="101"/>
        <v>GGSBSamoa</v>
      </c>
      <c r="E6516" s="51" t="s">
        <v>1594</v>
      </c>
      <c r="F6516" s="51" t="s">
        <v>454</v>
      </c>
      <c r="G6516" s="51" t="s">
        <v>455</v>
      </c>
      <c r="H6516" s="51" t="s">
        <v>342</v>
      </c>
      <c r="I6516" s="51" t="s">
        <v>343</v>
      </c>
      <c r="J6516" s="51"/>
      <c r="K6516" s="51"/>
      <c r="L6516" s="51"/>
      <c r="M6516" s="51"/>
      <c r="N6516" s="51"/>
      <c r="O6516" s="51"/>
      <c r="P6516" s="51"/>
      <c r="Q6516" s="51"/>
      <c r="R6516" s="51"/>
      <c r="S6516" s="51"/>
      <c r="T6516" s="51"/>
      <c r="U6516" s="51"/>
    </row>
    <row r="6517" spans="1:21" ht="15.5">
      <c r="A6517" s="51">
        <v>862</v>
      </c>
      <c r="B6517" s="51" t="s">
        <v>1593</v>
      </c>
      <c r="C6517" s="51" t="s">
        <v>456</v>
      </c>
      <c r="D6517" s="51" t="str">
        <f t="shared" si="101"/>
        <v>GGSB_NPGDPSamoa</v>
      </c>
      <c r="E6517" s="51" t="s">
        <v>1594</v>
      </c>
      <c r="F6517" s="51" t="s">
        <v>454</v>
      </c>
      <c r="G6517" s="51" t="s">
        <v>455</v>
      </c>
      <c r="H6517" s="51" t="s">
        <v>380</v>
      </c>
      <c r="I6517" s="51"/>
      <c r="J6517" s="51"/>
      <c r="K6517" s="51"/>
      <c r="L6517" s="51"/>
      <c r="M6517" s="51"/>
      <c r="N6517" s="51"/>
      <c r="O6517" s="51"/>
      <c r="P6517" s="51"/>
      <c r="Q6517" s="51"/>
      <c r="R6517" s="51"/>
      <c r="S6517" s="51"/>
      <c r="T6517" s="51"/>
      <c r="U6517" s="51"/>
    </row>
    <row r="6518" spans="1:21" ht="15.5">
      <c r="A6518" s="51">
        <v>862</v>
      </c>
      <c r="B6518" s="51" t="s">
        <v>1593</v>
      </c>
      <c r="C6518" s="51" t="s">
        <v>457</v>
      </c>
      <c r="D6518" s="51" t="str">
        <f t="shared" si="101"/>
        <v>GGXONLBSamoa</v>
      </c>
      <c r="E6518" s="51" t="s">
        <v>1594</v>
      </c>
      <c r="F6518" s="51" t="s">
        <v>458</v>
      </c>
      <c r="G6518" s="51" t="s">
        <v>459</v>
      </c>
      <c r="H6518" s="51" t="s">
        <v>342</v>
      </c>
      <c r="I6518" s="51" t="s">
        <v>343</v>
      </c>
      <c r="J6518" s="51"/>
      <c r="K6518" s="51"/>
      <c r="L6518" s="51"/>
      <c r="M6518" s="51"/>
      <c r="N6518" s="51"/>
      <c r="O6518" s="51"/>
      <c r="P6518" s="51"/>
      <c r="Q6518" s="51"/>
      <c r="R6518" s="51"/>
      <c r="S6518" s="51"/>
      <c r="T6518" s="51"/>
      <c r="U6518" s="51"/>
    </row>
    <row r="6519" spans="1:21" ht="15.5">
      <c r="A6519" s="51">
        <v>862</v>
      </c>
      <c r="B6519" s="51" t="s">
        <v>1593</v>
      </c>
      <c r="C6519" s="51" t="s">
        <v>460</v>
      </c>
      <c r="D6519" s="51" t="str">
        <f t="shared" si="101"/>
        <v>GGXONLB_NGDPSamoa</v>
      </c>
      <c r="E6519" s="51" t="s">
        <v>1594</v>
      </c>
      <c r="F6519" s="51" t="s">
        <v>458</v>
      </c>
      <c r="G6519" s="51" t="s">
        <v>459</v>
      </c>
      <c r="H6519" s="51" t="s">
        <v>392</v>
      </c>
      <c r="I6519" s="51"/>
      <c r="J6519" s="51"/>
      <c r="K6519" s="51"/>
      <c r="L6519" s="51"/>
      <c r="M6519" s="51"/>
      <c r="N6519" s="51"/>
      <c r="O6519" s="51"/>
      <c r="P6519" s="51"/>
      <c r="Q6519" s="51"/>
      <c r="R6519" s="51"/>
      <c r="S6519" s="51"/>
      <c r="T6519" s="51"/>
      <c r="U6519" s="51"/>
    </row>
    <row r="6520" spans="1:21" ht="15.5">
      <c r="A6520" s="51">
        <v>862</v>
      </c>
      <c r="B6520" s="51" t="s">
        <v>1593</v>
      </c>
      <c r="C6520" s="51" t="s">
        <v>462</v>
      </c>
      <c r="D6520" s="51" t="str">
        <f t="shared" si="101"/>
        <v>GGXWDNSamoa</v>
      </c>
      <c r="E6520" s="51" t="s">
        <v>1594</v>
      </c>
      <c r="F6520" s="51" t="s">
        <v>463</v>
      </c>
      <c r="G6520" s="51" t="s">
        <v>464</v>
      </c>
      <c r="H6520" s="51" t="s">
        <v>342</v>
      </c>
      <c r="I6520" s="51" t="s">
        <v>343</v>
      </c>
      <c r="J6520" s="51"/>
      <c r="K6520" s="51"/>
      <c r="L6520" s="51"/>
      <c r="M6520" s="51"/>
      <c r="N6520" s="51"/>
      <c r="O6520" s="51"/>
      <c r="P6520" s="51"/>
      <c r="Q6520" s="51"/>
      <c r="R6520" s="51"/>
      <c r="S6520" s="51"/>
      <c r="T6520" s="51"/>
      <c r="U6520" s="51"/>
    </row>
    <row r="6521" spans="1:21" ht="15.5">
      <c r="A6521" s="51">
        <v>862</v>
      </c>
      <c r="B6521" s="51" t="s">
        <v>1593</v>
      </c>
      <c r="C6521" s="51" t="s">
        <v>465</v>
      </c>
      <c r="D6521" s="51" t="str">
        <f t="shared" si="101"/>
        <v>GGXWDN_NGDPSamoa</v>
      </c>
      <c r="E6521" s="51" t="s">
        <v>1594</v>
      </c>
      <c r="F6521" s="51" t="s">
        <v>463</v>
      </c>
      <c r="G6521" s="51" t="s">
        <v>464</v>
      </c>
      <c r="H6521" s="51" t="s">
        <v>392</v>
      </c>
      <c r="I6521" s="51"/>
      <c r="J6521" s="51"/>
      <c r="K6521" s="51"/>
      <c r="L6521" s="51"/>
      <c r="M6521" s="51"/>
      <c r="N6521" s="51"/>
      <c r="O6521" s="51"/>
      <c r="P6521" s="51"/>
      <c r="Q6521" s="51"/>
      <c r="R6521" s="51"/>
      <c r="S6521" s="51"/>
      <c r="T6521" s="51"/>
      <c r="U6521" s="51"/>
    </row>
    <row r="6522" spans="1:21" ht="15.5">
      <c r="A6522" s="51">
        <v>862</v>
      </c>
      <c r="B6522" s="51" t="s">
        <v>1593</v>
      </c>
      <c r="C6522" s="51" t="s">
        <v>466</v>
      </c>
      <c r="D6522" s="51" t="str">
        <f t="shared" si="101"/>
        <v>GGXWDGSamoa</v>
      </c>
      <c r="E6522" s="51" t="s">
        <v>1594</v>
      </c>
      <c r="F6522" s="51" t="s">
        <v>467</v>
      </c>
      <c r="G6522" s="51" t="s">
        <v>468</v>
      </c>
      <c r="H6522" s="51" t="s">
        <v>342</v>
      </c>
      <c r="I6522" s="51" t="s">
        <v>343</v>
      </c>
      <c r="J6522" s="51" t="s">
        <v>1598</v>
      </c>
      <c r="K6522" s="51">
        <v>0.90600000000000003</v>
      </c>
      <c r="L6522" s="51">
        <v>0.98599999999999999</v>
      </c>
      <c r="M6522" s="51">
        <v>1.0149999999999999</v>
      </c>
      <c r="N6522" s="51">
        <v>1.1259999999999999</v>
      </c>
      <c r="O6522" s="51">
        <v>1.081</v>
      </c>
      <c r="P6522" s="51">
        <v>1.0469999999999999</v>
      </c>
      <c r="Q6522" s="51">
        <v>1.1140000000000001</v>
      </c>
      <c r="R6522" s="51">
        <v>1.0589999999999999</v>
      </c>
      <c r="S6522" s="51">
        <v>1.012</v>
      </c>
      <c r="T6522" s="51">
        <v>0.95599999999999996</v>
      </c>
      <c r="U6522" s="51">
        <v>2020</v>
      </c>
    </row>
    <row r="6523" spans="1:21" ht="15.5">
      <c r="A6523" s="51">
        <v>862</v>
      </c>
      <c r="B6523" s="51" t="s">
        <v>1593</v>
      </c>
      <c r="C6523" s="51" t="s">
        <v>469</v>
      </c>
      <c r="D6523" s="51" t="str">
        <f t="shared" si="101"/>
        <v>GGXWDG_NGDPSamoa</v>
      </c>
      <c r="E6523" s="51" t="s">
        <v>1594</v>
      </c>
      <c r="F6523" s="51" t="s">
        <v>467</v>
      </c>
      <c r="G6523" s="51" t="s">
        <v>468</v>
      </c>
      <c r="H6523" s="51" t="s">
        <v>392</v>
      </c>
      <c r="I6523" s="51"/>
      <c r="J6523" s="51" t="s">
        <v>470</v>
      </c>
      <c r="K6523" s="51">
        <v>51.773000000000003</v>
      </c>
      <c r="L6523" s="51">
        <v>56.026000000000003</v>
      </c>
      <c r="M6523" s="51">
        <v>57.758000000000003</v>
      </c>
      <c r="N6523" s="51">
        <v>58.929000000000002</v>
      </c>
      <c r="O6523" s="51">
        <v>51.723999999999997</v>
      </c>
      <c r="P6523" s="51">
        <v>49.64</v>
      </c>
      <c r="Q6523" s="51">
        <v>52.829000000000001</v>
      </c>
      <c r="R6523" s="51">
        <v>47.445</v>
      </c>
      <c r="S6523" s="51">
        <v>46.694000000000003</v>
      </c>
      <c r="T6523" s="51">
        <v>48.975000000000001</v>
      </c>
      <c r="U6523" s="51">
        <v>2020</v>
      </c>
    </row>
    <row r="6524" spans="1:21" ht="15.5">
      <c r="A6524" s="51">
        <v>862</v>
      </c>
      <c r="B6524" s="51" t="s">
        <v>1593</v>
      </c>
      <c r="C6524" s="51" t="s">
        <v>471</v>
      </c>
      <c r="D6524" s="51" t="str">
        <f t="shared" si="101"/>
        <v>NGDP_FYSamoa</v>
      </c>
      <c r="E6524" s="51" t="s">
        <v>1594</v>
      </c>
      <c r="F6524" s="51" t="s">
        <v>472</v>
      </c>
      <c r="G6524" s="51" t="s">
        <v>473</v>
      </c>
      <c r="H6524" s="51" t="s">
        <v>342</v>
      </c>
      <c r="I6524" s="51" t="s">
        <v>343</v>
      </c>
      <c r="J6524" s="51" t="s">
        <v>1598</v>
      </c>
      <c r="K6524" s="51">
        <v>1.75</v>
      </c>
      <c r="L6524" s="51">
        <v>1.7589999999999999</v>
      </c>
      <c r="M6524" s="51">
        <v>1.758</v>
      </c>
      <c r="N6524" s="51">
        <v>1.911</v>
      </c>
      <c r="O6524" s="51">
        <v>2.089</v>
      </c>
      <c r="P6524" s="51">
        <v>2.11</v>
      </c>
      <c r="Q6524" s="51">
        <v>2.1080000000000001</v>
      </c>
      <c r="R6524" s="51">
        <v>2.2309999999999999</v>
      </c>
      <c r="S6524" s="51">
        <v>2.1680000000000001</v>
      </c>
      <c r="T6524" s="51">
        <v>1.952</v>
      </c>
      <c r="U6524" s="51">
        <v>2020</v>
      </c>
    </row>
    <row r="6525" spans="1:21" ht="15.5">
      <c r="A6525" s="51">
        <v>862</v>
      </c>
      <c r="B6525" s="51" t="s">
        <v>1593</v>
      </c>
      <c r="C6525" s="51" t="s">
        <v>474</v>
      </c>
      <c r="D6525" s="51" t="str">
        <f t="shared" si="101"/>
        <v>BCASamoa</v>
      </c>
      <c r="E6525" s="51" t="s">
        <v>1594</v>
      </c>
      <c r="F6525" s="51" t="s">
        <v>475</v>
      </c>
      <c r="G6525" s="51" t="s">
        <v>476</v>
      </c>
      <c r="H6525" s="51" t="s">
        <v>352</v>
      </c>
      <c r="I6525" s="51" t="s">
        <v>343</v>
      </c>
      <c r="J6525" s="51" t="s">
        <v>1599</v>
      </c>
      <c r="K6525" s="51">
        <v>-7.1999999999999995E-2</v>
      </c>
      <c r="L6525" s="51">
        <v>-1.2E-2</v>
      </c>
      <c r="M6525" s="51">
        <v>-6.9000000000000006E-2</v>
      </c>
      <c r="N6525" s="51">
        <v>-2.1999999999999999E-2</v>
      </c>
      <c r="O6525" s="51">
        <v>-3.5999999999999997E-2</v>
      </c>
      <c r="P6525" s="51">
        <v>-1.6E-2</v>
      </c>
      <c r="Q6525" s="51">
        <v>7.0000000000000001E-3</v>
      </c>
      <c r="R6525" s="51">
        <v>2.5999999999999999E-2</v>
      </c>
      <c r="S6525" s="51">
        <v>8.9999999999999993E-3</v>
      </c>
      <c r="T6525" s="51">
        <v>-4.9000000000000002E-2</v>
      </c>
      <c r="U6525" s="51">
        <v>2020</v>
      </c>
    </row>
    <row r="6526" spans="1:21" ht="15.5">
      <c r="A6526" s="51">
        <v>862</v>
      </c>
      <c r="B6526" s="51" t="s">
        <v>1593</v>
      </c>
      <c r="C6526" s="51" t="s">
        <v>478</v>
      </c>
      <c r="D6526" s="51" t="str">
        <f t="shared" si="101"/>
        <v>BCA_NGDPDSamoa</v>
      </c>
      <c r="E6526" s="51" t="s">
        <v>1594</v>
      </c>
      <c r="F6526" s="51" t="s">
        <v>475</v>
      </c>
      <c r="G6526" s="51" t="s">
        <v>476</v>
      </c>
      <c r="H6526" s="51" t="s">
        <v>392</v>
      </c>
      <c r="I6526" s="51"/>
      <c r="J6526" s="51" t="s">
        <v>479</v>
      </c>
      <c r="K6526" s="51">
        <v>-9.5020000000000007</v>
      </c>
      <c r="L6526" s="51">
        <v>-1.506</v>
      </c>
      <c r="M6526" s="51">
        <v>-9.0850000000000009</v>
      </c>
      <c r="N6526" s="51">
        <v>-2.7549999999999999</v>
      </c>
      <c r="O6526" s="51">
        <v>-4.468</v>
      </c>
      <c r="P6526" s="51">
        <v>-1.9059999999999999</v>
      </c>
      <c r="Q6526" s="51">
        <v>0.85599999999999998</v>
      </c>
      <c r="R6526" s="51">
        <v>3.0409999999999999</v>
      </c>
      <c r="S6526" s="51">
        <v>1.163</v>
      </c>
      <c r="T6526" s="51">
        <v>-6.5140000000000002</v>
      </c>
      <c r="U6526" s="51">
        <v>2020</v>
      </c>
    </row>
    <row r="6527" spans="1:21" ht="15.5">
      <c r="A6527" s="51">
        <v>135</v>
      </c>
      <c r="B6527" s="51" t="s">
        <v>1600</v>
      </c>
      <c r="C6527" s="51" t="s">
        <v>338</v>
      </c>
      <c r="D6527" s="51" t="str">
        <f t="shared" si="101"/>
        <v>NGDP_RSan Marino</v>
      </c>
      <c r="E6527" s="51" t="s">
        <v>1601</v>
      </c>
      <c r="F6527" s="51" t="s">
        <v>340</v>
      </c>
      <c r="G6527" s="51" t="s">
        <v>341</v>
      </c>
      <c r="H6527" s="51" t="s">
        <v>342</v>
      </c>
      <c r="I6527" s="51" t="s">
        <v>343</v>
      </c>
      <c r="J6527" s="51" t="s">
        <v>1602</v>
      </c>
      <c r="K6527" s="51">
        <v>1.143</v>
      </c>
      <c r="L6527" s="51">
        <v>1.1339999999999999</v>
      </c>
      <c r="M6527" s="51">
        <v>1.127</v>
      </c>
      <c r="N6527" s="51">
        <v>1.157</v>
      </c>
      <c r="O6527" s="51">
        <v>1.1839999999999999</v>
      </c>
      <c r="P6527" s="51">
        <v>1.1870000000000001</v>
      </c>
      <c r="Q6527" s="51">
        <v>1.2050000000000001</v>
      </c>
      <c r="R6527" s="51">
        <v>1.234</v>
      </c>
      <c r="S6527" s="51">
        <v>1.1140000000000001</v>
      </c>
      <c r="T6527" s="51">
        <v>1.163</v>
      </c>
      <c r="U6527" s="51">
        <v>2019</v>
      </c>
    </row>
    <row r="6528" spans="1:21" ht="15.5">
      <c r="A6528" s="51">
        <v>135</v>
      </c>
      <c r="B6528" s="51" t="s">
        <v>1600</v>
      </c>
      <c r="C6528" s="51" t="s">
        <v>345</v>
      </c>
      <c r="D6528" s="51" t="str">
        <f t="shared" si="101"/>
        <v>NGDP_RPCHSan Marino</v>
      </c>
      <c r="E6528" s="51" t="s">
        <v>1601</v>
      </c>
      <c r="F6528" s="51" t="s">
        <v>340</v>
      </c>
      <c r="G6528" s="51" t="s">
        <v>346</v>
      </c>
      <c r="H6528" s="51" t="s">
        <v>347</v>
      </c>
      <c r="I6528" s="51"/>
      <c r="J6528" s="51" t="s">
        <v>348</v>
      </c>
      <c r="K6528" s="51">
        <v>-7.2069999999999999</v>
      </c>
      <c r="L6528" s="51">
        <v>-0.81699999999999995</v>
      </c>
      <c r="M6528" s="51">
        <v>-0.65700000000000003</v>
      </c>
      <c r="N6528" s="51">
        <v>2.6949999999999998</v>
      </c>
      <c r="O6528" s="51">
        <v>2.3439999999999999</v>
      </c>
      <c r="P6528" s="51">
        <v>0.27200000000000002</v>
      </c>
      <c r="Q6528" s="51">
        <v>1.532</v>
      </c>
      <c r="R6528" s="51">
        <v>2.3740000000000001</v>
      </c>
      <c r="S6528" s="51">
        <v>-9.7449999999999992</v>
      </c>
      <c r="T6528" s="51">
        <v>4.46</v>
      </c>
      <c r="U6528" s="51">
        <v>2019</v>
      </c>
    </row>
    <row r="6529" spans="1:21" ht="15.5">
      <c r="A6529" s="51">
        <v>135</v>
      </c>
      <c r="B6529" s="51" t="s">
        <v>1600</v>
      </c>
      <c r="C6529" s="51" t="s">
        <v>349</v>
      </c>
      <c r="D6529" s="51" t="str">
        <f t="shared" si="101"/>
        <v>NGDPSan Marino</v>
      </c>
      <c r="E6529" s="51" t="s">
        <v>1601</v>
      </c>
      <c r="F6529" s="51" t="s">
        <v>155</v>
      </c>
      <c r="G6529" s="51" t="s">
        <v>350</v>
      </c>
      <c r="H6529" s="51" t="s">
        <v>342</v>
      </c>
      <c r="I6529" s="51" t="s">
        <v>343</v>
      </c>
      <c r="J6529" s="51" t="s">
        <v>1602</v>
      </c>
      <c r="K6529" s="51">
        <v>1.2490000000000001</v>
      </c>
      <c r="L6529" s="51">
        <v>1.264</v>
      </c>
      <c r="M6529" s="51">
        <v>1.26</v>
      </c>
      <c r="N6529" s="51">
        <v>1.2789999999999999</v>
      </c>
      <c r="O6529" s="51">
        <v>1.327</v>
      </c>
      <c r="P6529" s="51">
        <v>1.353</v>
      </c>
      <c r="Q6529" s="51">
        <v>1.4019999999999999</v>
      </c>
      <c r="R6529" s="51">
        <v>1.444</v>
      </c>
      <c r="S6529" s="51">
        <v>1.3180000000000001</v>
      </c>
      <c r="T6529" s="51">
        <v>1.385</v>
      </c>
      <c r="U6529" s="51">
        <v>2019</v>
      </c>
    </row>
    <row r="6530" spans="1:21" ht="15.5">
      <c r="A6530" s="51">
        <v>135</v>
      </c>
      <c r="B6530" s="51" t="s">
        <v>1600</v>
      </c>
      <c r="C6530" s="51" t="s">
        <v>157</v>
      </c>
      <c r="D6530" s="51" t="str">
        <f t="shared" si="101"/>
        <v>NGDPDSan Marino</v>
      </c>
      <c r="E6530" s="51" t="s">
        <v>1601</v>
      </c>
      <c r="F6530" s="51" t="s">
        <v>155</v>
      </c>
      <c r="G6530" s="51" t="s">
        <v>351</v>
      </c>
      <c r="H6530" s="51" t="s">
        <v>352</v>
      </c>
      <c r="I6530" s="51" t="s">
        <v>343</v>
      </c>
      <c r="J6530" s="51" t="s">
        <v>353</v>
      </c>
      <c r="K6530" s="51">
        <v>1.6060000000000001</v>
      </c>
      <c r="L6530" s="51">
        <v>1.6779999999999999</v>
      </c>
      <c r="M6530" s="51">
        <v>1.6739999999999999</v>
      </c>
      <c r="N6530" s="51">
        <v>1.42</v>
      </c>
      <c r="O6530" s="51">
        <v>1.468</v>
      </c>
      <c r="P6530" s="51">
        <v>1.528</v>
      </c>
      <c r="Q6530" s="51">
        <v>1.6559999999999999</v>
      </c>
      <c r="R6530" s="51">
        <v>1.6160000000000001</v>
      </c>
      <c r="S6530" s="51">
        <v>1.5049999999999999</v>
      </c>
      <c r="T6530" s="51">
        <v>1.6879999999999999</v>
      </c>
      <c r="U6530" s="51">
        <v>2019</v>
      </c>
    </row>
    <row r="6531" spans="1:21" ht="15.5">
      <c r="A6531" s="51">
        <v>135</v>
      </c>
      <c r="B6531" s="51" t="s">
        <v>1600</v>
      </c>
      <c r="C6531" s="51" t="s">
        <v>354</v>
      </c>
      <c r="D6531" s="51" t="str">
        <f t="shared" ref="D6531:D6594" si="102">C6531&amp;E6531</f>
        <v>PPPGDPSan Marino</v>
      </c>
      <c r="E6531" s="51" t="s">
        <v>1601</v>
      </c>
      <c r="F6531" s="51" t="s">
        <v>155</v>
      </c>
      <c r="G6531" s="51" t="s">
        <v>355</v>
      </c>
      <c r="H6531" s="51" t="s">
        <v>356</v>
      </c>
      <c r="I6531" s="51" t="s">
        <v>343</v>
      </c>
      <c r="J6531" s="51" t="s">
        <v>353</v>
      </c>
      <c r="K6531" s="51">
        <v>1.748</v>
      </c>
      <c r="L6531" s="51">
        <v>1.74</v>
      </c>
      <c r="M6531" s="51">
        <v>1.825</v>
      </c>
      <c r="N6531" s="51">
        <v>1.85</v>
      </c>
      <c r="O6531" s="51">
        <v>1.925</v>
      </c>
      <c r="P6531" s="51">
        <v>1.982</v>
      </c>
      <c r="Q6531" s="51">
        <v>2.0609999999999999</v>
      </c>
      <c r="R6531" s="51">
        <v>2.1469999999999998</v>
      </c>
      <c r="S6531" s="51">
        <v>1.962</v>
      </c>
      <c r="T6531" s="51">
        <v>2.0859999999999999</v>
      </c>
      <c r="U6531" s="51">
        <v>2019</v>
      </c>
    </row>
    <row r="6532" spans="1:21" ht="15.5">
      <c r="A6532" s="51">
        <v>135</v>
      </c>
      <c r="B6532" s="51" t="s">
        <v>1600</v>
      </c>
      <c r="C6532" s="51" t="s">
        <v>357</v>
      </c>
      <c r="D6532" s="51" t="str">
        <f t="shared" si="102"/>
        <v>NGDP_DSan Marino</v>
      </c>
      <c r="E6532" s="51" t="s">
        <v>1601</v>
      </c>
      <c r="F6532" s="51" t="s">
        <v>358</v>
      </c>
      <c r="G6532" s="51" t="s">
        <v>359</v>
      </c>
      <c r="H6532" s="51" t="s">
        <v>360</v>
      </c>
      <c r="I6532" s="51"/>
      <c r="J6532" s="51" t="s">
        <v>361</v>
      </c>
      <c r="K6532" s="51">
        <v>109.255</v>
      </c>
      <c r="L6532" s="51">
        <v>111.43300000000001</v>
      </c>
      <c r="M6532" s="51">
        <v>111.803</v>
      </c>
      <c r="N6532" s="51">
        <v>110.578</v>
      </c>
      <c r="O6532" s="51">
        <v>112.03400000000001</v>
      </c>
      <c r="P6532" s="51">
        <v>113.97199999999999</v>
      </c>
      <c r="Q6532" s="51">
        <v>116.28100000000001</v>
      </c>
      <c r="R6532" s="51">
        <v>116.991</v>
      </c>
      <c r="S6532" s="51">
        <v>118.374</v>
      </c>
      <c r="T6532" s="51">
        <v>119.07899999999999</v>
      </c>
      <c r="U6532" s="51">
        <v>2019</v>
      </c>
    </row>
    <row r="6533" spans="1:21" ht="15.5">
      <c r="A6533" s="51">
        <v>135</v>
      </c>
      <c r="B6533" s="51" t="s">
        <v>1600</v>
      </c>
      <c r="C6533" s="51" t="s">
        <v>362</v>
      </c>
      <c r="D6533" s="51" t="str">
        <f t="shared" si="102"/>
        <v>NGDPRPCSan Marino</v>
      </c>
      <c r="E6533" s="51" t="s">
        <v>1601</v>
      </c>
      <c r="F6533" s="51" t="s">
        <v>363</v>
      </c>
      <c r="G6533" s="51" t="s">
        <v>364</v>
      </c>
      <c r="H6533" s="51" t="s">
        <v>342</v>
      </c>
      <c r="I6533" s="51" t="s">
        <v>333</v>
      </c>
      <c r="J6533" s="51" t="s">
        <v>365</v>
      </c>
      <c r="K6533" s="51">
        <v>35837.019999999997</v>
      </c>
      <c r="L6533" s="51">
        <v>35126.36</v>
      </c>
      <c r="M6533" s="51">
        <v>34485.5</v>
      </c>
      <c r="N6533" s="51">
        <v>35100.639999999999</v>
      </c>
      <c r="O6533" s="51">
        <v>35739.42</v>
      </c>
      <c r="P6533" s="51">
        <v>35652.89</v>
      </c>
      <c r="Q6533" s="51">
        <v>36013.599999999999</v>
      </c>
      <c r="R6533" s="51">
        <v>36926.94</v>
      </c>
      <c r="S6533" s="51">
        <v>33174.61</v>
      </c>
      <c r="T6533" s="51">
        <v>34299.269999999997</v>
      </c>
      <c r="U6533" s="51">
        <v>2019</v>
      </c>
    </row>
    <row r="6534" spans="1:21" ht="15.5">
      <c r="A6534" s="51">
        <v>135</v>
      </c>
      <c r="B6534" s="51" t="s">
        <v>1600</v>
      </c>
      <c r="C6534" s="51" t="s">
        <v>366</v>
      </c>
      <c r="D6534" s="51" t="str">
        <f t="shared" si="102"/>
        <v>NGDPRPPPPCSan Marino</v>
      </c>
      <c r="E6534" s="51" t="s">
        <v>1601</v>
      </c>
      <c r="F6534" s="51" t="s">
        <v>363</v>
      </c>
      <c r="G6534" s="51" t="s">
        <v>367</v>
      </c>
      <c r="H6534" s="51" t="s">
        <v>368</v>
      </c>
      <c r="I6534" s="51" t="s">
        <v>333</v>
      </c>
      <c r="J6534" s="51" t="s">
        <v>365</v>
      </c>
      <c r="K6534" s="51">
        <v>59829.41</v>
      </c>
      <c r="L6534" s="51">
        <v>58642.97</v>
      </c>
      <c r="M6534" s="51">
        <v>57573.06</v>
      </c>
      <c r="N6534" s="51">
        <v>58600.03</v>
      </c>
      <c r="O6534" s="51">
        <v>59666.47</v>
      </c>
      <c r="P6534" s="51">
        <v>59522.01</v>
      </c>
      <c r="Q6534" s="51">
        <v>60124.2</v>
      </c>
      <c r="R6534" s="51">
        <v>61649.02</v>
      </c>
      <c r="S6534" s="51">
        <v>55384.56</v>
      </c>
      <c r="T6534" s="51">
        <v>57262.16</v>
      </c>
      <c r="U6534" s="51">
        <v>2019</v>
      </c>
    </row>
    <row r="6535" spans="1:21" ht="15.5">
      <c r="A6535" s="51">
        <v>135</v>
      </c>
      <c r="B6535" s="51" t="s">
        <v>1600</v>
      </c>
      <c r="C6535" s="51" t="s">
        <v>369</v>
      </c>
      <c r="D6535" s="51" t="str">
        <f t="shared" si="102"/>
        <v>NGDPPCSan Marino</v>
      </c>
      <c r="E6535" s="51" t="s">
        <v>1601</v>
      </c>
      <c r="F6535" s="51" t="s">
        <v>370</v>
      </c>
      <c r="G6535" s="51" t="s">
        <v>371</v>
      </c>
      <c r="H6535" s="51" t="s">
        <v>342</v>
      </c>
      <c r="I6535" s="51" t="s">
        <v>333</v>
      </c>
      <c r="J6535" s="51" t="s">
        <v>372</v>
      </c>
      <c r="K6535" s="51">
        <v>39153.78</v>
      </c>
      <c r="L6535" s="51">
        <v>39142.44</v>
      </c>
      <c r="M6535" s="51">
        <v>38555.99</v>
      </c>
      <c r="N6535" s="51">
        <v>38813.730000000003</v>
      </c>
      <c r="O6535" s="51">
        <v>40040.449999999997</v>
      </c>
      <c r="P6535" s="51">
        <v>40634.370000000003</v>
      </c>
      <c r="Q6535" s="51">
        <v>41877.019999999997</v>
      </c>
      <c r="R6535" s="51">
        <v>43201.21</v>
      </c>
      <c r="S6535" s="51">
        <v>39270.04</v>
      </c>
      <c r="T6535" s="51">
        <v>40843.25</v>
      </c>
      <c r="U6535" s="51">
        <v>2019</v>
      </c>
    </row>
    <row r="6536" spans="1:21" ht="15.5">
      <c r="A6536" s="51">
        <v>135</v>
      </c>
      <c r="B6536" s="51" t="s">
        <v>1600</v>
      </c>
      <c r="C6536" s="51" t="s">
        <v>373</v>
      </c>
      <c r="D6536" s="51" t="str">
        <f t="shared" si="102"/>
        <v>NGDPDPCSan Marino</v>
      </c>
      <c r="E6536" s="51" t="s">
        <v>1601</v>
      </c>
      <c r="F6536" s="51" t="s">
        <v>370</v>
      </c>
      <c r="G6536" s="51" t="s">
        <v>374</v>
      </c>
      <c r="H6536" s="51" t="s">
        <v>352</v>
      </c>
      <c r="I6536" s="51" t="s">
        <v>333</v>
      </c>
      <c r="J6536" s="51" t="s">
        <v>372</v>
      </c>
      <c r="K6536" s="51">
        <v>50336.19</v>
      </c>
      <c r="L6536" s="51">
        <v>51986.53</v>
      </c>
      <c r="M6536" s="51">
        <v>51234.87</v>
      </c>
      <c r="N6536" s="51">
        <v>43068.69</v>
      </c>
      <c r="O6536" s="51">
        <v>44308.67</v>
      </c>
      <c r="P6536" s="51">
        <v>45887.69</v>
      </c>
      <c r="Q6536" s="51">
        <v>49477.279999999999</v>
      </c>
      <c r="R6536" s="51">
        <v>48368</v>
      </c>
      <c r="S6536" s="51">
        <v>44818.19</v>
      </c>
      <c r="T6536" s="51">
        <v>49765.07</v>
      </c>
      <c r="U6536" s="51">
        <v>2019</v>
      </c>
    </row>
    <row r="6537" spans="1:21" ht="15.5">
      <c r="A6537" s="51">
        <v>135</v>
      </c>
      <c r="B6537" s="51" t="s">
        <v>1600</v>
      </c>
      <c r="C6537" s="51" t="s">
        <v>375</v>
      </c>
      <c r="D6537" s="51" t="str">
        <f t="shared" si="102"/>
        <v>PPPPCSan Marino</v>
      </c>
      <c r="E6537" s="51" t="s">
        <v>1601</v>
      </c>
      <c r="F6537" s="51" t="s">
        <v>370</v>
      </c>
      <c r="G6537" s="51" t="s">
        <v>376</v>
      </c>
      <c r="H6537" s="51" t="s">
        <v>356</v>
      </c>
      <c r="I6537" s="51" t="s">
        <v>333</v>
      </c>
      <c r="J6537" s="51" t="s">
        <v>372</v>
      </c>
      <c r="K6537" s="51">
        <v>54797.23</v>
      </c>
      <c r="L6537" s="51">
        <v>53898.35</v>
      </c>
      <c r="M6537" s="51">
        <v>55875.22</v>
      </c>
      <c r="N6537" s="51">
        <v>56137.7</v>
      </c>
      <c r="O6537" s="51">
        <v>58102.79</v>
      </c>
      <c r="P6537" s="51">
        <v>59522.01</v>
      </c>
      <c r="Q6537" s="51">
        <v>61567.77</v>
      </c>
      <c r="R6537" s="51">
        <v>64256.19</v>
      </c>
      <c r="S6537" s="51">
        <v>58426.59</v>
      </c>
      <c r="T6537" s="51">
        <v>61508.12</v>
      </c>
      <c r="U6537" s="51">
        <v>2019</v>
      </c>
    </row>
    <row r="6538" spans="1:21" ht="15.5">
      <c r="A6538" s="51">
        <v>135</v>
      </c>
      <c r="B6538" s="51" t="s">
        <v>1600</v>
      </c>
      <c r="C6538" s="51" t="s">
        <v>377</v>
      </c>
      <c r="D6538" s="51" t="str">
        <f t="shared" si="102"/>
        <v>NGAP_NPGDPSan Marino</v>
      </c>
      <c r="E6538" s="51" t="s">
        <v>1601</v>
      </c>
      <c r="F6538" s="51" t="s">
        <v>378</v>
      </c>
      <c r="G6538" s="51" t="s">
        <v>379</v>
      </c>
      <c r="H6538" s="51" t="s">
        <v>380</v>
      </c>
      <c r="I6538" s="51"/>
      <c r="J6538" s="51"/>
      <c r="K6538" s="51"/>
      <c r="L6538" s="51"/>
      <c r="M6538" s="51"/>
      <c r="N6538" s="51"/>
      <c r="O6538" s="51"/>
      <c r="P6538" s="51"/>
      <c r="Q6538" s="51"/>
      <c r="R6538" s="51"/>
      <c r="S6538" s="51"/>
      <c r="T6538" s="51"/>
      <c r="U6538" s="51"/>
    </row>
    <row r="6539" spans="1:21" ht="15.5">
      <c r="A6539" s="51">
        <v>135</v>
      </c>
      <c r="B6539" s="51" t="s">
        <v>1600</v>
      </c>
      <c r="C6539" s="51" t="s">
        <v>381</v>
      </c>
      <c r="D6539" s="51" t="str">
        <f t="shared" si="102"/>
        <v>PPPSHSan Marino</v>
      </c>
      <c r="E6539" s="51" t="s">
        <v>1601</v>
      </c>
      <c r="F6539" s="51" t="s">
        <v>382</v>
      </c>
      <c r="G6539" s="51" t="s">
        <v>383</v>
      </c>
      <c r="H6539" s="51" t="s">
        <v>384</v>
      </c>
      <c r="I6539" s="51"/>
      <c r="J6539" s="51" t="s">
        <v>353</v>
      </c>
      <c r="K6539" s="51">
        <v>2E-3</v>
      </c>
      <c r="L6539" s="51">
        <v>2E-3</v>
      </c>
      <c r="M6539" s="51">
        <v>2E-3</v>
      </c>
      <c r="N6539" s="51">
        <v>2E-3</v>
      </c>
      <c r="O6539" s="51">
        <v>2E-3</v>
      </c>
      <c r="P6539" s="51">
        <v>2E-3</v>
      </c>
      <c r="Q6539" s="51">
        <v>2E-3</v>
      </c>
      <c r="R6539" s="51">
        <v>2E-3</v>
      </c>
      <c r="S6539" s="51">
        <v>1E-3</v>
      </c>
      <c r="T6539" s="51">
        <v>1E-3</v>
      </c>
      <c r="U6539" s="51">
        <v>2019</v>
      </c>
    </row>
    <row r="6540" spans="1:21" ht="15.5">
      <c r="A6540" s="51">
        <v>135</v>
      </c>
      <c r="B6540" s="51" t="s">
        <v>1600</v>
      </c>
      <c r="C6540" s="51" t="s">
        <v>385</v>
      </c>
      <c r="D6540" s="51" t="str">
        <f t="shared" si="102"/>
        <v>PPPEXSan Marino</v>
      </c>
      <c r="E6540" s="51" t="s">
        <v>1601</v>
      </c>
      <c r="F6540" s="51" t="s">
        <v>386</v>
      </c>
      <c r="G6540" s="51" t="s">
        <v>387</v>
      </c>
      <c r="H6540" s="51" t="s">
        <v>388</v>
      </c>
      <c r="I6540" s="51"/>
      <c r="J6540" s="51" t="s">
        <v>353</v>
      </c>
      <c r="K6540" s="51">
        <v>0.71499999999999997</v>
      </c>
      <c r="L6540" s="51">
        <v>0.72599999999999998</v>
      </c>
      <c r="M6540" s="51">
        <v>0.69</v>
      </c>
      <c r="N6540" s="51">
        <v>0.69099999999999995</v>
      </c>
      <c r="O6540" s="51">
        <v>0.68899999999999995</v>
      </c>
      <c r="P6540" s="51">
        <v>0.68300000000000005</v>
      </c>
      <c r="Q6540" s="51">
        <v>0.68</v>
      </c>
      <c r="R6540" s="51">
        <v>0.67200000000000004</v>
      </c>
      <c r="S6540" s="51">
        <v>0.67200000000000004</v>
      </c>
      <c r="T6540" s="51">
        <v>0.66400000000000003</v>
      </c>
      <c r="U6540" s="51">
        <v>2019</v>
      </c>
    </row>
    <row r="6541" spans="1:21" ht="15.5">
      <c r="A6541" s="51">
        <v>135</v>
      </c>
      <c r="B6541" s="51" t="s">
        <v>1600</v>
      </c>
      <c r="C6541" s="51" t="s">
        <v>389</v>
      </c>
      <c r="D6541" s="51" t="str">
        <f t="shared" si="102"/>
        <v>NID_NGDPSan Marino</v>
      </c>
      <c r="E6541" s="51" t="s">
        <v>1601</v>
      </c>
      <c r="F6541" s="51" t="s">
        <v>390</v>
      </c>
      <c r="G6541" s="51" t="s">
        <v>391</v>
      </c>
      <c r="H6541" s="51" t="s">
        <v>392</v>
      </c>
      <c r="I6541" s="51"/>
      <c r="J6541" s="51" t="s">
        <v>1602</v>
      </c>
      <c r="K6541" s="51">
        <v>18.638999999999999</v>
      </c>
      <c r="L6541" s="51">
        <v>19.614999999999998</v>
      </c>
      <c r="M6541" s="51">
        <v>16.102</v>
      </c>
      <c r="N6541" s="51">
        <v>12.086</v>
      </c>
      <c r="O6541" s="51">
        <v>15.769</v>
      </c>
      <c r="P6541" s="51">
        <v>19.119</v>
      </c>
      <c r="Q6541" s="51">
        <v>20.606999999999999</v>
      </c>
      <c r="R6541" s="51">
        <v>24.024000000000001</v>
      </c>
      <c r="S6541" s="51">
        <v>23.46</v>
      </c>
      <c r="T6541" s="51">
        <v>24.271000000000001</v>
      </c>
      <c r="U6541" s="51">
        <v>2019</v>
      </c>
    </row>
    <row r="6542" spans="1:21" ht="15.5">
      <c r="A6542" s="51">
        <v>135</v>
      </c>
      <c r="B6542" s="51" t="s">
        <v>1600</v>
      </c>
      <c r="C6542" s="51" t="s">
        <v>393</v>
      </c>
      <c r="D6542" s="51" t="str">
        <f t="shared" si="102"/>
        <v>NGSD_NGDPSan Marino</v>
      </c>
      <c r="E6542" s="51" t="s">
        <v>1601</v>
      </c>
      <c r="F6542" s="51" t="s">
        <v>394</v>
      </c>
      <c r="G6542" s="51" t="s">
        <v>395</v>
      </c>
      <c r="H6542" s="51" t="s">
        <v>392</v>
      </c>
      <c r="I6542" s="51"/>
      <c r="J6542" s="51"/>
      <c r="K6542" s="51"/>
      <c r="L6542" s="51"/>
      <c r="M6542" s="51"/>
      <c r="N6542" s="51"/>
      <c r="O6542" s="51"/>
      <c r="P6542" s="51"/>
      <c r="Q6542" s="51"/>
      <c r="R6542" s="51"/>
      <c r="S6542" s="51"/>
      <c r="T6542" s="51"/>
      <c r="U6542" s="51"/>
    </row>
    <row r="6543" spans="1:21" ht="15.5">
      <c r="A6543" s="51">
        <v>135</v>
      </c>
      <c r="B6543" s="51" t="s">
        <v>1600</v>
      </c>
      <c r="C6543" s="51" t="s">
        <v>396</v>
      </c>
      <c r="D6543" s="51" t="str">
        <f t="shared" si="102"/>
        <v>PCPISan Marino</v>
      </c>
      <c r="E6543" s="51" t="s">
        <v>1601</v>
      </c>
      <c r="F6543" s="51" t="s">
        <v>397</v>
      </c>
      <c r="G6543" s="51" t="s">
        <v>398</v>
      </c>
      <c r="H6543" s="51" t="s">
        <v>360</v>
      </c>
      <c r="I6543" s="51"/>
      <c r="J6543" s="51" t="s">
        <v>1603</v>
      </c>
      <c r="K6543" s="51">
        <v>104.71299999999999</v>
      </c>
      <c r="L6543" s="51">
        <v>106.393</v>
      </c>
      <c r="M6543" s="51">
        <v>107.577</v>
      </c>
      <c r="N6543" s="51">
        <v>107.733</v>
      </c>
      <c r="O6543" s="51">
        <v>108.352</v>
      </c>
      <c r="P6543" s="51">
        <v>109.485</v>
      </c>
      <c r="Q6543" s="51">
        <v>111.417</v>
      </c>
      <c r="R6543" s="51">
        <v>112.476</v>
      </c>
      <c r="S6543" s="51">
        <v>112.718</v>
      </c>
      <c r="T6543" s="51">
        <v>113.57299999999999</v>
      </c>
      <c r="U6543" s="51">
        <v>2020</v>
      </c>
    </row>
    <row r="6544" spans="1:21" ht="15.5">
      <c r="A6544" s="51">
        <v>135</v>
      </c>
      <c r="B6544" s="51" t="s">
        <v>1600</v>
      </c>
      <c r="C6544" s="51" t="s">
        <v>400</v>
      </c>
      <c r="D6544" s="51" t="str">
        <f t="shared" si="102"/>
        <v>PCPIPCHSan Marino</v>
      </c>
      <c r="E6544" s="51" t="s">
        <v>1601</v>
      </c>
      <c r="F6544" s="51" t="s">
        <v>397</v>
      </c>
      <c r="G6544" s="51" t="s">
        <v>401</v>
      </c>
      <c r="H6544" s="51" t="s">
        <v>347</v>
      </c>
      <c r="I6544" s="51"/>
      <c r="J6544" s="51" t="s">
        <v>402</v>
      </c>
      <c r="K6544" s="51">
        <v>2.827</v>
      </c>
      <c r="L6544" s="51">
        <v>1.6040000000000001</v>
      </c>
      <c r="M6544" s="51">
        <v>1.113</v>
      </c>
      <c r="N6544" s="51">
        <v>0.14599999999999999</v>
      </c>
      <c r="O6544" s="51">
        <v>0.57399999999999995</v>
      </c>
      <c r="P6544" s="51">
        <v>1.046</v>
      </c>
      <c r="Q6544" s="51">
        <v>1.764</v>
      </c>
      <c r="R6544" s="51">
        <v>0.95099999999999996</v>
      </c>
      <c r="S6544" s="51">
        <v>0.215</v>
      </c>
      <c r="T6544" s="51">
        <v>0.75900000000000001</v>
      </c>
      <c r="U6544" s="51">
        <v>2020</v>
      </c>
    </row>
    <row r="6545" spans="1:21" ht="15.5">
      <c r="A6545" s="51">
        <v>135</v>
      </c>
      <c r="B6545" s="51" t="s">
        <v>1600</v>
      </c>
      <c r="C6545" s="51" t="s">
        <v>403</v>
      </c>
      <c r="D6545" s="51" t="str">
        <f t="shared" si="102"/>
        <v>PCPIESan Marino</v>
      </c>
      <c r="E6545" s="51" t="s">
        <v>1601</v>
      </c>
      <c r="F6545" s="51" t="s">
        <v>404</v>
      </c>
      <c r="G6545" s="51" t="s">
        <v>405</v>
      </c>
      <c r="H6545" s="51" t="s">
        <v>360</v>
      </c>
      <c r="I6545" s="51"/>
      <c r="J6545" s="51" t="s">
        <v>1603</v>
      </c>
      <c r="K6545" s="51">
        <v>105.66</v>
      </c>
      <c r="L6545" s="51">
        <v>107.2</v>
      </c>
      <c r="M6545" s="51">
        <v>107.73</v>
      </c>
      <c r="N6545" s="51">
        <v>107.98</v>
      </c>
      <c r="O6545" s="51">
        <v>108.88</v>
      </c>
      <c r="P6545" s="51">
        <v>110.24</v>
      </c>
      <c r="Q6545" s="51">
        <v>112.01</v>
      </c>
      <c r="R6545" s="51">
        <v>112.85</v>
      </c>
      <c r="S6545" s="51">
        <v>113.42400000000001</v>
      </c>
      <c r="T6545" s="51">
        <v>114.28400000000001</v>
      </c>
      <c r="U6545" s="51">
        <v>2020</v>
      </c>
    </row>
    <row r="6546" spans="1:21" ht="15.5">
      <c r="A6546" s="51">
        <v>135</v>
      </c>
      <c r="B6546" s="51" t="s">
        <v>1600</v>
      </c>
      <c r="C6546" s="51" t="s">
        <v>406</v>
      </c>
      <c r="D6546" s="51" t="str">
        <f t="shared" si="102"/>
        <v>PCPIEPCHSan Marino</v>
      </c>
      <c r="E6546" s="51" t="s">
        <v>1601</v>
      </c>
      <c r="F6546" s="51" t="s">
        <v>404</v>
      </c>
      <c r="G6546" s="51" t="s">
        <v>407</v>
      </c>
      <c r="H6546" s="51" t="s">
        <v>347</v>
      </c>
      <c r="I6546" s="51"/>
      <c r="J6546" s="51" t="s">
        <v>408</v>
      </c>
      <c r="K6546" s="51">
        <v>2.5310000000000001</v>
      </c>
      <c r="L6546" s="51">
        <v>1.458</v>
      </c>
      <c r="M6546" s="51">
        <v>0.49399999999999999</v>
      </c>
      <c r="N6546" s="51">
        <v>0.23200000000000001</v>
      </c>
      <c r="O6546" s="51">
        <v>0.83299999999999996</v>
      </c>
      <c r="P6546" s="51">
        <v>1.2490000000000001</v>
      </c>
      <c r="Q6546" s="51">
        <v>1.6060000000000001</v>
      </c>
      <c r="R6546" s="51">
        <v>0.75</v>
      </c>
      <c r="S6546" s="51">
        <v>0.50800000000000001</v>
      </c>
      <c r="T6546" s="51">
        <v>0.75900000000000001</v>
      </c>
      <c r="U6546" s="51">
        <v>2020</v>
      </c>
    </row>
    <row r="6547" spans="1:21" ht="15.5">
      <c r="A6547" s="51">
        <v>135</v>
      </c>
      <c r="B6547" s="51" t="s">
        <v>1600</v>
      </c>
      <c r="C6547" s="51" t="s">
        <v>409</v>
      </c>
      <c r="D6547" s="51" t="str">
        <f t="shared" si="102"/>
        <v>FLIBOR6San Marino</v>
      </c>
      <c r="E6547" s="51" t="s">
        <v>1601</v>
      </c>
      <c r="F6547" s="51" t="s">
        <v>410</v>
      </c>
      <c r="G6547" s="51"/>
      <c r="H6547" s="51" t="s">
        <v>384</v>
      </c>
      <c r="I6547" s="51"/>
      <c r="J6547" s="51"/>
      <c r="K6547" s="51"/>
      <c r="L6547" s="51"/>
      <c r="M6547" s="51"/>
      <c r="N6547" s="51"/>
      <c r="O6547" s="51"/>
      <c r="P6547" s="51"/>
      <c r="Q6547" s="51"/>
      <c r="R6547" s="51"/>
      <c r="S6547" s="51"/>
      <c r="T6547" s="51"/>
      <c r="U6547" s="51"/>
    </row>
    <row r="6548" spans="1:21" ht="15.5">
      <c r="A6548" s="51">
        <v>135</v>
      </c>
      <c r="B6548" s="51" t="s">
        <v>1600</v>
      </c>
      <c r="C6548" s="51" t="s">
        <v>411</v>
      </c>
      <c r="D6548" s="51" t="str">
        <f t="shared" si="102"/>
        <v>TM_RPCHSan Marino</v>
      </c>
      <c r="E6548" s="51" t="s">
        <v>1601</v>
      </c>
      <c r="F6548" s="51" t="s">
        <v>412</v>
      </c>
      <c r="G6548" s="51" t="s">
        <v>413</v>
      </c>
      <c r="H6548" s="51" t="s">
        <v>347</v>
      </c>
      <c r="I6548" s="51"/>
      <c r="J6548" s="51"/>
      <c r="K6548" s="51"/>
      <c r="L6548" s="51"/>
      <c r="M6548" s="51"/>
      <c r="N6548" s="51"/>
      <c r="O6548" s="51"/>
      <c r="P6548" s="51"/>
      <c r="Q6548" s="51"/>
      <c r="R6548" s="51"/>
      <c r="S6548" s="51"/>
      <c r="T6548" s="51"/>
      <c r="U6548" s="51"/>
    </row>
    <row r="6549" spans="1:21" ht="15.5">
      <c r="A6549" s="51">
        <v>135</v>
      </c>
      <c r="B6549" s="51" t="s">
        <v>1600</v>
      </c>
      <c r="C6549" s="51" t="s">
        <v>415</v>
      </c>
      <c r="D6549" s="51" t="str">
        <f t="shared" si="102"/>
        <v>TMG_RPCHSan Marino</v>
      </c>
      <c r="E6549" s="51" t="s">
        <v>1601</v>
      </c>
      <c r="F6549" s="51" t="s">
        <v>416</v>
      </c>
      <c r="G6549" s="51" t="s">
        <v>417</v>
      </c>
      <c r="H6549" s="51" t="s">
        <v>347</v>
      </c>
      <c r="I6549" s="51"/>
      <c r="J6549" s="51"/>
      <c r="K6549" s="51"/>
      <c r="L6549" s="51"/>
      <c r="M6549" s="51"/>
      <c r="N6549" s="51"/>
      <c r="O6549" s="51"/>
      <c r="P6549" s="51"/>
      <c r="Q6549" s="51"/>
      <c r="R6549" s="51"/>
      <c r="S6549" s="51"/>
      <c r="T6549" s="51"/>
      <c r="U6549" s="51"/>
    </row>
    <row r="6550" spans="1:21" ht="15.5">
      <c r="A6550" s="51">
        <v>135</v>
      </c>
      <c r="B6550" s="51" t="s">
        <v>1600</v>
      </c>
      <c r="C6550" s="51" t="s">
        <v>418</v>
      </c>
      <c r="D6550" s="51" t="str">
        <f t="shared" si="102"/>
        <v>TX_RPCHSan Marino</v>
      </c>
      <c r="E6550" s="51" t="s">
        <v>1601</v>
      </c>
      <c r="F6550" s="51" t="s">
        <v>419</v>
      </c>
      <c r="G6550" s="51" t="s">
        <v>420</v>
      </c>
      <c r="H6550" s="51" t="s">
        <v>347</v>
      </c>
      <c r="I6550" s="51"/>
      <c r="J6550" s="51"/>
      <c r="K6550" s="51"/>
      <c r="L6550" s="51"/>
      <c r="M6550" s="51"/>
      <c r="N6550" s="51"/>
      <c r="O6550" s="51"/>
      <c r="P6550" s="51"/>
      <c r="Q6550" s="51"/>
      <c r="R6550" s="51"/>
      <c r="S6550" s="51"/>
      <c r="T6550" s="51"/>
      <c r="U6550" s="51"/>
    </row>
    <row r="6551" spans="1:21" ht="15.5">
      <c r="A6551" s="51">
        <v>135</v>
      </c>
      <c r="B6551" s="51" t="s">
        <v>1600</v>
      </c>
      <c r="C6551" s="51" t="s">
        <v>421</v>
      </c>
      <c r="D6551" s="51" t="str">
        <f t="shared" si="102"/>
        <v>TXG_RPCHSan Marino</v>
      </c>
      <c r="E6551" s="51" t="s">
        <v>1601</v>
      </c>
      <c r="F6551" s="51" t="s">
        <v>422</v>
      </c>
      <c r="G6551" s="51" t="s">
        <v>423</v>
      </c>
      <c r="H6551" s="51" t="s">
        <v>347</v>
      </c>
      <c r="I6551" s="51"/>
      <c r="J6551" s="51"/>
      <c r="K6551" s="51"/>
      <c r="L6551" s="51"/>
      <c r="M6551" s="51"/>
      <c r="N6551" s="51"/>
      <c r="O6551" s="51"/>
      <c r="P6551" s="51"/>
      <c r="Q6551" s="51"/>
      <c r="R6551" s="51"/>
      <c r="S6551" s="51"/>
      <c r="T6551" s="51"/>
      <c r="U6551" s="51"/>
    </row>
    <row r="6552" spans="1:21" ht="15.5">
      <c r="A6552" s="51">
        <v>135</v>
      </c>
      <c r="B6552" s="51" t="s">
        <v>1600</v>
      </c>
      <c r="C6552" s="51" t="s">
        <v>424</v>
      </c>
      <c r="D6552" s="51" t="str">
        <f t="shared" si="102"/>
        <v>LURSan Marino</v>
      </c>
      <c r="E6552" s="51" t="s">
        <v>1601</v>
      </c>
      <c r="F6552" s="51" t="s">
        <v>425</v>
      </c>
      <c r="G6552" s="51" t="s">
        <v>426</v>
      </c>
      <c r="H6552" s="51" t="s">
        <v>427</v>
      </c>
      <c r="I6552" s="51"/>
      <c r="J6552" s="51" t="s">
        <v>606</v>
      </c>
      <c r="K6552" s="51">
        <v>6.95</v>
      </c>
      <c r="L6552" s="51">
        <v>8.0790000000000006</v>
      </c>
      <c r="M6552" s="51">
        <v>8.7390000000000008</v>
      </c>
      <c r="N6552" s="51">
        <v>9.1829999999999998</v>
      </c>
      <c r="O6552" s="51">
        <v>8.5969999999999995</v>
      </c>
      <c r="P6552" s="51">
        <v>8.0950000000000006</v>
      </c>
      <c r="Q6552" s="51">
        <v>8.0090000000000003</v>
      </c>
      <c r="R6552" s="51">
        <v>7.6630000000000003</v>
      </c>
      <c r="S6552" s="51">
        <v>7.3419999999999996</v>
      </c>
      <c r="T6552" s="51">
        <v>6.6310000000000002</v>
      </c>
      <c r="U6552" s="51">
        <v>2020</v>
      </c>
    </row>
    <row r="6553" spans="1:21" ht="15.5">
      <c r="A6553" s="51">
        <v>135</v>
      </c>
      <c r="B6553" s="51" t="s">
        <v>1600</v>
      </c>
      <c r="C6553" s="51" t="s">
        <v>428</v>
      </c>
      <c r="D6553" s="51" t="str">
        <f t="shared" si="102"/>
        <v>LESan Marino</v>
      </c>
      <c r="E6553" s="51" t="s">
        <v>1601</v>
      </c>
      <c r="F6553" s="51" t="s">
        <v>429</v>
      </c>
      <c r="G6553" s="51" t="s">
        <v>430</v>
      </c>
      <c r="H6553" s="51" t="s">
        <v>431</v>
      </c>
      <c r="I6553" s="51" t="s">
        <v>432</v>
      </c>
      <c r="J6553" s="51"/>
      <c r="K6553" s="51"/>
      <c r="L6553" s="51"/>
      <c r="M6553" s="51"/>
      <c r="N6553" s="51"/>
      <c r="O6553" s="51"/>
      <c r="P6553" s="51"/>
      <c r="Q6553" s="51"/>
      <c r="R6553" s="51"/>
      <c r="S6553" s="51"/>
      <c r="T6553" s="51"/>
      <c r="U6553" s="51"/>
    </row>
    <row r="6554" spans="1:21" ht="15.5">
      <c r="A6554" s="51">
        <v>135</v>
      </c>
      <c r="B6554" s="51" t="s">
        <v>1600</v>
      </c>
      <c r="C6554" s="51" t="s">
        <v>433</v>
      </c>
      <c r="D6554" s="51" t="str">
        <f t="shared" si="102"/>
        <v>LPSan Marino</v>
      </c>
      <c r="E6554" s="51" t="s">
        <v>1601</v>
      </c>
      <c r="F6554" s="51" t="s">
        <v>434</v>
      </c>
      <c r="G6554" s="51" t="s">
        <v>435</v>
      </c>
      <c r="H6554" s="51" t="s">
        <v>431</v>
      </c>
      <c r="I6554" s="51" t="s">
        <v>432</v>
      </c>
      <c r="J6554" s="51" t="s">
        <v>606</v>
      </c>
      <c r="K6554" s="51">
        <v>3.2000000000000001E-2</v>
      </c>
      <c r="L6554" s="51">
        <v>3.2000000000000001E-2</v>
      </c>
      <c r="M6554" s="51">
        <v>3.3000000000000002E-2</v>
      </c>
      <c r="N6554" s="51">
        <v>3.3000000000000002E-2</v>
      </c>
      <c r="O6554" s="51">
        <v>3.3000000000000002E-2</v>
      </c>
      <c r="P6554" s="51">
        <v>3.3000000000000002E-2</v>
      </c>
      <c r="Q6554" s="51">
        <v>3.3000000000000002E-2</v>
      </c>
      <c r="R6554" s="51">
        <v>3.3000000000000002E-2</v>
      </c>
      <c r="S6554" s="51">
        <v>3.4000000000000002E-2</v>
      </c>
      <c r="T6554" s="51">
        <v>3.4000000000000002E-2</v>
      </c>
      <c r="U6554" s="51">
        <v>2020</v>
      </c>
    </row>
    <row r="6555" spans="1:21" ht="15.5">
      <c r="A6555" s="51">
        <v>135</v>
      </c>
      <c r="B6555" s="51" t="s">
        <v>1600</v>
      </c>
      <c r="C6555" s="51" t="s">
        <v>437</v>
      </c>
      <c r="D6555" s="51" t="str">
        <f t="shared" si="102"/>
        <v>GGRSan Marino</v>
      </c>
      <c r="E6555" s="51" t="s">
        <v>1601</v>
      </c>
      <c r="F6555" s="51" t="s">
        <v>438</v>
      </c>
      <c r="G6555" s="51" t="s">
        <v>439</v>
      </c>
      <c r="H6555" s="51" t="s">
        <v>342</v>
      </c>
      <c r="I6555" s="51" t="s">
        <v>343</v>
      </c>
      <c r="J6555" s="51" t="s">
        <v>1604</v>
      </c>
      <c r="K6555" s="51">
        <v>0.29399999999999998</v>
      </c>
      <c r="L6555" s="51">
        <v>0.28299999999999997</v>
      </c>
      <c r="M6555" s="51">
        <v>0.312</v>
      </c>
      <c r="N6555" s="51">
        <v>0.29399999999999998</v>
      </c>
      <c r="O6555" s="51">
        <v>0.308</v>
      </c>
      <c r="P6555" s="51">
        <v>0.30199999999999999</v>
      </c>
      <c r="Q6555" s="51">
        <v>0.32200000000000001</v>
      </c>
      <c r="R6555" s="51">
        <v>0.33100000000000002</v>
      </c>
      <c r="S6555" s="51">
        <v>0.27100000000000002</v>
      </c>
      <c r="T6555" s="51">
        <v>0.28100000000000003</v>
      </c>
      <c r="U6555" s="51">
        <v>2019</v>
      </c>
    </row>
    <row r="6556" spans="1:21" ht="15.5">
      <c r="A6556" s="51">
        <v>135</v>
      </c>
      <c r="B6556" s="51" t="s">
        <v>1600</v>
      </c>
      <c r="C6556" s="51" t="s">
        <v>441</v>
      </c>
      <c r="D6556" s="51" t="str">
        <f t="shared" si="102"/>
        <v>GGR_NGDPSan Marino</v>
      </c>
      <c r="E6556" s="51" t="s">
        <v>1601</v>
      </c>
      <c r="F6556" s="51" t="s">
        <v>438</v>
      </c>
      <c r="G6556" s="51" t="s">
        <v>439</v>
      </c>
      <c r="H6556" s="51" t="s">
        <v>392</v>
      </c>
      <c r="I6556" s="51"/>
      <c r="J6556" s="51" t="s">
        <v>442</v>
      </c>
      <c r="K6556" s="51">
        <v>23.497</v>
      </c>
      <c r="L6556" s="51">
        <v>22.419</v>
      </c>
      <c r="M6556" s="51">
        <v>24.795999999999999</v>
      </c>
      <c r="N6556" s="51">
        <v>22.969000000000001</v>
      </c>
      <c r="O6556" s="51">
        <v>23.251000000000001</v>
      </c>
      <c r="P6556" s="51">
        <v>22.324000000000002</v>
      </c>
      <c r="Q6556" s="51">
        <v>22.951000000000001</v>
      </c>
      <c r="R6556" s="51">
        <v>22.946999999999999</v>
      </c>
      <c r="S6556" s="51">
        <v>20.576000000000001</v>
      </c>
      <c r="T6556" s="51">
        <v>20.251000000000001</v>
      </c>
      <c r="U6556" s="51">
        <v>2019</v>
      </c>
    </row>
    <row r="6557" spans="1:21" ht="15.5">
      <c r="A6557" s="51">
        <v>135</v>
      </c>
      <c r="B6557" s="51" t="s">
        <v>1600</v>
      </c>
      <c r="C6557" s="51" t="s">
        <v>443</v>
      </c>
      <c r="D6557" s="51" t="str">
        <f t="shared" si="102"/>
        <v>GGXSan Marino</v>
      </c>
      <c r="E6557" s="51" t="s">
        <v>1601</v>
      </c>
      <c r="F6557" s="51" t="s">
        <v>444</v>
      </c>
      <c r="G6557" s="51" t="s">
        <v>445</v>
      </c>
      <c r="H6557" s="51" t="s">
        <v>342</v>
      </c>
      <c r="I6557" s="51" t="s">
        <v>343</v>
      </c>
      <c r="J6557" s="51" t="s">
        <v>1604</v>
      </c>
      <c r="K6557" s="51">
        <v>0.38200000000000001</v>
      </c>
      <c r="L6557" s="51">
        <v>0.38100000000000001</v>
      </c>
      <c r="M6557" s="51">
        <v>0.29899999999999999</v>
      </c>
      <c r="N6557" s="51">
        <v>0.33600000000000002</v>
      </c>
      <c r="O6557" s="51">
        <v>0.311</v>
      </c>
      <c r="P6557" s="51">
        <v>0.34799999999999998</v>
      </c>
      <c r="Q6557" s="51">
        <v>0.34399999999999997</v>
      </c>
      <c r="R6557" s="51">
        <v>0.32400000000000001</v>
      </c>
      <c r="S6557" s="51">
        <v>0.32200000000000001</v>
      </c>
      <c r="T6557" s="51">
        <v>0.39300000000000002</v>
      </c>
      <c r="U6557" s="51">
        <v>2019</v>
      </c>
    </row>
    <row r="6558" spans="1:21" ht="15.5">
      <c r="A6558" s="51">
        <v>135</v>
      </c>
      <c r="B6558" s="51" t="s">
        <v>1600</v>
      </c>
      <c r="C6558" s="51" t="s">
        <v>446</v>
      </c>
      <c r="D6558" s="51" t="str">
        <f t="shared" si="102"/>
        <v>GGX_NGDPSan Marino</v>
      </c>
      <c r="E6558" s="51" t="s">
        <v>1601</v>
      </c>
      <c r="F6558" s="51" t="s">
        <v>444</v>
      </c>
      <c r="G6558" s="51" t="s">
        <v>445</v>
      </c>
      <c r="H6558" s="51" t="s">
        <v>392</v>
      </c>
      <c r="I6558" s="51"/>
      <c r="J6558" s="51" t="s">
        <v>447</v>
      </c>
      <c r="K6558" s="51">
        <v>30.576000000000001</v>
      </c>
      <c r="L6558" s="51">
        <v>30.16</v>
      </c>
      <c r="M6558" s="51">
        <v>23.731999999999999</v>
      </c>
      <c r="N6558" s="51">
        <v>26.292999999999999</v>
      </c>
      <c r="O6558" s="51">
        <v>23.436</v>
      </c>
      <c r="P6558" s="51">
        <v>25.699000000000002</v>
      </c>
      <c r="Q6558" s="51">
        <v>24.507000000000001</v>
      </c>
      <c r="R6558" s="51">
        <v>22.449000000000002</v>
      </c>
      <c r="S6558" s="51">
        <v>24.408000000000001</v>
      </c>
      <c r="T6558" s="51">
        <v>28.358000000000001</v>
      </c>
      <c r="U6558" s="51">
        <v>2019</v>
      </c>
    </row>
    <row r="6559" spans="1:21" ht="15.5">
      <c r="A6559" s="51">
        <v>135</v>
      </c>
      <c r="B6559" s="51" t="s">
        <v>1600</v>
      </c>
      <c r="C6559" s="51" t="s">
        <v>448</v>
      </c>
      <c r="D6559" s="51" t="str">
        <f t="shared" si="102"/>
        <v>GGXCNLSan Marino</v>
      </c>
      <c r="E6559" s="51" t="s">
        <v>1601</v>
      </c>
      <c r="F6559" s="51" t="s">
        <v>449</v>
      </c>
      <c r="G6559" s="51" t="s">
        <v>450</v>
      </c>
      <c r="H6559" s="51" t="s">
        <v>342</v>
      </c>
      <c r="I6559" s="51" t="s">
        <v>343</v>
      </c>
      <c r="J6559" s="51" t="s">
        <v>1604</v>
      </c>
      <c r="K6559" s="51">
        <v>-8.7999999999999995E-2</v>
      </c>
      <c r="L6559" s="51">
        <v>-9.8000000000000004E-2</v>
      </c>
      <c r="M6559" s="51">
        <v>1.2999999999999999E-2</v>
      </c>
      <c r="N6559" s="51">
        <v>-4.2999999999999997E-2</v>
      </c>
      <c r="O6559" s="51">
        <v>-2E-3</v>
      </c>
      <c r="P6559" s="51">
        <v>-4.5999999999999999E-2</v>
      </c>
      <c r="Q6559" s="51">
        <v>-2.1999999999999999E-2</v>
      </c>
      <c r="R6559" s="51">
        <v>7.0000000000000001E-3</v>
      </c>
      <c r="S6559" s="51">
        <v>-5.0999999999999997E-2</v>
      </c>
      <c r="T6559" s="51">
        <v>-0.112</v>
      </c>
      <c r="U6559" s="51">
        <v>2019</v>
      </c>
    </row>
    <row r="6560" spans="1:21" ht="15.5">
      <c r="A6560" s="51">
        <v>135</v>
      </c>
      <c r="B6560" s="51" t="s">
        <v>1600</v>
      </c>
      <c r="C6560" s="51" t="s">
        <v>451</v>
      </c>
      <c r="D6560" s="51" t="str">
        <f t="shared" si="102"/>
        <v>GGXCNL_NGDPSan Marino</v>
      </c>
      <c r="E6560" s="51" t="s">
        <v>1601</v>
      </c>
      <c r="F6560" s="51" t="s">
        <v>449</v>
      </c>
      <c r="G6560" s="51" t="s">
        <v>450</v>
      </c>
      <c r="H6560" s="51" t="s">
        <v>392</v>
      </c>
      <c r="I6560" s="51"/>
      <c r="J6560" s="51" t="s">
        <v>452</v>
      </c>
      <c r="K6560" s="51">
        <v>-7.0789999999999997</v>
      </c>
      <c r="L6560" s="51">
        <v>-7.7409999999999997</v>
      </c>
      <c r="M6560" s="51">
        <v>1.0640000000000001</v>
      </c>
      <c r="N6560" s="51">
        <v>-3.3239999999999998</v>
      </c>
      <c r="O6560" s="51">
        <v>-0.185</v>
      </c>
      <c r="P6560" s="51">
        <v>-3.375</v>
      </c>
      <c r="Q6560" s="51">
        <v>-1.556</v>
      </c>
      <c r="R6560" s="51">
        <v>0.498</v>
      </c>
      <c r="S6560" s="51">
        <v>-3.8319999999999999</v>
      </c>
      <c r="T6560" s="51">
        <v>-8.1069999999999993</v>
      </c>
      <c r="U6560" s="51">
        <v>2019</v>
      </c>
    </row>
    <row r="6561" spans="1:21" ht="15.5">
      <c r="A6561" s="51">
        <v>135</v>
      </c>
      <c r="B6561" s="51" t="s">
        <v>1600</v>
      </c>
      <c r="C6561" s="51" t="s">
        <v>453</v>
      </c>
      <c r="D6561" s="51" t="str">
        <f t="shared" si="102"/>
        <v>GGSBSan Marino</v>
      </c>
      <c r="E6561" s="51" t="s">
        <v>1601</v>
      </c>
      <c r="F6561" s="51" t="s">
        <v>454</v>
      </c>
      <c r="G6561" s="51" t="s">
        <v>455</v>
      </c>
      <c r="H6561" s="51" t="s">
        <v>342</v>
      </c>
      <c r="I6561" s="51" t="s">
        <v>343</v>
      </c>
      <c r="J6561" s="51"/>
      <c r="K6561" s="51"/>
      <c r="L6561" s="51"/>
      <c r="M6561" s="51"/>
      <c r="N6561" s="51"/>
      <c r="O6561" s="51"/>
      <c r="P6561" s="51"/>
      <c r="Q6561" s="51"/>
      <c r="R6561" s="51"/>
      <c r="S6561" s="51"/>
      <c r="T6561" s="51"/>
      <c r="U6561" s="51"/>
    </row>
    <row r="6562" spans="1:21" ht="15.5">
      <c r="A6562" s="51">
        <v>135</v>
      </c>
      <c r="B6562" s="51" t="s">
        <v>1600</v>
      </c>
      <c r="C6562" s="51" t="s">
        <v>456</v>
      </c>
      <c r="D6562" s="51" t="str">
        <f t="shared" si="102"/>
        <v>GGSB_NPGDPSan Marino</v>
      </c>
      <c r="E6562" s="51" t="s">
        <v>1601</v>
      </c>
      <c r="F6562" s="51" t="s">
        <v>454</v>
      </c>
      <c r="G6562" s="51" t="s">
        <v>455</v>
      </c>
      <c r="H6562" s="51" t="s">
        <v>380</v>
      </c>
      <c r="I6562" s="51"/>
      <c r="J6562" s="51"/>
      <c r="K6562" s="51"/>
      <c r="L6562" s="51"/>
      <c r="M6562" s="51"/>
      <c r="N6562" s="51"/>
      <c r="O6562" s="51"/>
      <c r="P6562" s="51"/>
      <c r="Q6562" s="51"/>
      <c r="R6562" s="51"/>
      <c r="S6562" s="51"/>
      <c r="T6562" s="51"/>
      <c r="U6562" s="51"/>
    </row>
    <row r="6563" spans="1:21" ht="15.5">
      <c r="A6563" s="51">
        <v>135</v>
      </c>
      <c r="B6563" s="51" t="s">
        <v>1600</v>
      </c>
      <c r="C6563" s="51" t="s">
        <v>457</v>
      </c>
      <c r="D6563" s="51" t="str">
        <f t="shared" si="102"/>
        <v>GGXONLBSan Marino</v>
      </c>
      <c r="E6563" s="51" t="s">
        <v>1601</v>
      </c>
      <c r="F6563" s="51" t="s">
        <v>458</v>
      </c>
      <c r="G6563" s="51" t="s">
        <v>459</v>
      </c>
      <c r="H6563" s="51" t="s">
        <v>342</v>
      </c>
      <c r="I6563" s="51" t="s">
        <v>343</v>
      </c>
      <c r="J6563" s="51" t="s">
        <v>1604</v>
      </c>
      <c r="K6563" s="51">
        <v>-8.6999999999999994E-2</v>
      </c>
      <c r="L6563" s="51">
        <v>-9.7000000000000003E-2</v>
      </c>
      <c r="M6563" s="51">
        <v>1.6E-2</v>
      </c>
      <c r="N6563" s="51">
        <v>-3.9E-2</v>
      </c>
      <c r="O6563" s="51">
        <v>2E-3</v>
      </c>
      <c r="P6563" s="51">
        <v>-4.2000000000000003E-2</v>
      </c>
      <c r="Q6563" s="51">
        <v>-1.7000000000000001E-2</v>
      </c>
      <c r="R6563" s="51">
        <v>1.2E-2</v>
      </c>
      <c r="S6563" s="51">
        <v>-4.3999999999999997E-2</v>
      </c>
      <c r="T6563" s="51">
        <v>-7.9000000000000001E-2</v>
      </c>
      <c r="U6563" s="51">
        <v>2019</v>
      </c>
    </row>
    <row r="6564" spans="1:21" ht="15.5">
      <c r="A6564" s="51">
        <v>135</v>
      </c>
      <c r="B6564" s="51" t="s">
        <v>1600</v>
      </c>
      <c r="C6564" s="51" t="s">
        <v>460</v>
      </c>
      <c r="D6564" s="51" t="str">
        <f t="shared" si="102"/>
        <v>GGXONLB_NGDPSan Marino</v>
      </c>
      <c r="E6564" s="51" t="s">
        <v>1601</v>
      </c>
      <c r="F6564" s="51" t="s">
        <v>458</v>
      </c>
      <c r="G6564" s="51" t="s">
        <v>459</v>
      </c>
      <c r="H6564" s="51" t="s">
        <v>392</v>
      </c>
      <c r="I6564" s="51"/>
      <c r="J6564" s="51" t="s">
        <v>461</v>
      </c>
      <c r="K6564" s="51">
        <v>-6.9980000000000002</v>
      </c>
      <c r="L6564" s="51">
        <v>-7.6429999999999998</v>
      </c>
      <c r="M6564" s="51">
        <v>1.292</v>
      </c>
      <c r="N6564" s="51">
        <v>-3.0750000000000002</v>
      </c>
      <c r="O6564" s="51">
        <v>0.14499999999999999</v>
      </c>
      <c r="P6564" s="51">
        <v>-3.0830000000000002</v>
      </c>
      <c r="Q6564" s="51">
        <v>-1.232</v>
      </c>
      <c r="R6564" s="51">
        <v>0.84299999999999997</v>
      </c>
      <c r="S6564" s="51">
        <v>-3.3210000000000002</v>
      </c>
      <c r="T6564" s="51">
        <v>-5.694</v>
      </c>
      <c r="U6564" s="51">
        <v>2019</v>
      </c>
    </row>
    <row r="6565" spans="1:21" ht="15.5">
      <c r="A6565" s="51">
        <v>135</v>
      </c>
      <c r="B6565" s="51" t="s">
        <v>1600</v>
      </c>
      <c r="C6565" s="51" t="s">
        <v>462</v>
      </c>
      <c r="D6565" s="51" t="str">
        <f t="shared" si="102"/>
        <v>GGXWDNSan Marino</v>
      </c>
      <c r="E6565" s="51" t="s">
        <v>1601</v>
      </c>
      <c r="F6565" s="51" t="s">
        <v>463</v>
      </c>
      <c r="G6565" s="51" t="s">
        <v>464</v>
      </c>
      <c r="H6565" s="51" t="s">
        <v>342</v>
      </c>
      <c r="I6565" s="51" t="s">
        <v>343</v>
      </c>
      <c r="J6565" s="51"/>
      <c r="K6565" s="51"/>
      <c r="L6565" s="51"/>
      <c r="M6565" s="51"/>
      <c r="N6565" s="51"/>
      <c r="O6565" s="51"/>
      <c r="P6565" s="51"/>
      <c r="Q6565" s="51"/>
      <c r="R6565" s="51"/>
      <c r="S6565" s="51"/>
      <c r="T6565" s="51"/>
      <c r="U6565" s="51"/>
    </row>
    <row r="6566" spans="1:21" ht="15.5">
      <c r="A6566" s="51">
        <v>135</v>
      </c>
      <c r="B6566" s="51" t="s">
        <v>1600</v>
      </c>
      <c r="C6566" s="51" t="s">
        <v>465</v>
      </c>
      <c r="D6566" s="51" t="str">
        <f t="shared" si="102"/>
        <v>GGXWDN_NGDPSan Marino</v>
      </c>
      <c r="E6566" s="51" t="s">
        <v>1601</v>
      </c>
      <c r="F6566" s="51" t="s">
        <v>463</v>
      </c>
      <c r="G6566" s="51" t="s">
        <v>464</v>
      </c>
      <c r="H6566" s="51" t="s">
        <v>392</v>
      </c>
      <c r="I6566" s="51"/>
      <c r="J6566" s="51"/>
      <c r="K6566" s="51"/>
      <c r="L6566" s="51"/>
      <c r="M6566" s="51"/>
      <c r="N6566" s="51"/>
      <c r="O6566" s="51"/>
      <c r="P6566" s="51"/>
      <c r="Q6566" s="51"/>
      <c r="R6566" s="51"/>
      <c r="S6566" s="51"/>
      <c r="T6566" s="51"/>
      <c r="U6566" s="51"/>
    </row>
    <row r="6567" spans="1:21" ht="15.5">
      <c r="A6567" s="51">
        <v>135</v>
      </c>
      <c r="B6567" s="51" t="s">
        <v>1600</v>
      </c>
      <c r="C6567" s="51" t="s">
        <v>466</v>
      </c>
      <c r="D6567" s="51" t="str">
        <f t="shared" si="102"/>
        <v>GGXWDGSan Marino</v>
      </c>
      <c r="E6567" s="51" t="s">
        <v>1601</v>
      </c>
      <c r="F6567" s="51" t="s">
        <v>467</v>
      </c>
      <c r="G6567" s="51" t="s">
        <v>468</v>
      </c>
      <c r="H6567" s="51" t="s">
        <v>342</v>
      </c>
      <c r="I6567" s="51" t="s">
        <v>343</v>
      </c>
      <c r="J6567" s="51" t="s">
        <v>1604</v>
      </c>
      <c r="K6567" s="51">
        <v>0.29099999999999998</v>
      </c>
      <c r="L6567" s="51">
        <v>0.442</v>
      </c>
      <c r="M6567" s="51">
        <v>0.41399999999999998</v>
      </c>
      <c r="N6567" s="51">
        <v>0.42899999999999999</v>
      </c>
      <c r="O6567" s="51">
        <v>0.46800000000000003</v>
      </c>
      <c r="P6567" s="51">
        <v>1.0369999999999999</v>
      </c>
      <c r="Q6567" s="51">
        <v>1.101</v>
      </c>
      <c r="R6567" s="51">
        <v>1.22</v>
      </c>
      <c r="S6567" s="51">
        <v>1.349</v>
      </c>
      <c r="T6567" s="51">
        <v>1.421</v>
      </c>
      <c r="U6567" s="51">
        <v>2019</v>
      </c>
    </row>
    <row r="6568" spans="1:21" ht="15.5">
      <c r="A6568" s="51">
        <v>135</v>
      </c>
      <c r="B6568" s="51" t="s">
        <v>1600</v>
      </c>
      <c r="C6568" s="51" t="s">
        <v>469</v>
      </c>
      <c r="D6568" s="51" t="str">
        <f t="shared" si="102"/>
        <v>GGXWDG_NGDPSan Marino</v>
      </c>
      <c r="E6568" s="51" t="s">
        <v>1601</v>
      </c>
      <c r="F6568" s="51" t="s">
        <v>467</v>
      </c>
      <c r="G6568" s="51" t="s">
        <v>468</v>
      </c>
      <c r="H6568" s="51" t="s">
        <v>392</v>
      </c>
      <c r="I6568" s="51"/>
      <c r="J6568" s="51" t="s">
        <v>470</v>
      </c>
      <c r="K6568" s="51">
        <v>23.31</v>
      </c>
      <c r="L6568" s="51">
        <v>34.975000000000001</v>
      </c>
      <c r="M6568" s="51">
        <v>32.863</v>
      </c>
      <c r="N6568" s="51">
        <v>33.503</v>
      </c>
      <c r="O6568" s="51">
        <v>35.246000000000002</v>
      </c>
      <c r="P6568" s="51">
        <v>76.641000000000005</v>
      </c>
      <c r="Q6568" s="51">
        <v>78.543999999999997</v>
      </c>
      <c r="R6568" s="51">
        <v>84.477999999999994</v>
      </c>
      <c r="S6568" s="51">
        <v>102.331</v>
      </c>
      <c r="T6568" s="51">
        <v>102.55200000000001</v>
      </c>
      <c r="U6568" s="51">
        <v>2019</v>
      </c>
    </row>
    <row r="6569" spans="1:21" ht="15.5">
      <c r="A6569" s="51">
        <v>135</v>
      </c>
      <c r="B6569" s="51" t="s">
        <v>1600</v>
      </c>
      <c r="C6569" s="51" t="s">
        <v>471</v>
      </c>
      <c r="D6569" s="51" t="str">
        <f t="shared" si="102"/>
        <v>NGDP_FYSan Marino</v>
      </c>
      <c r="E6569" s="51" t="s">
        <v>1601</v>
      </c>
      <c r="F6569" s="51" t="s">
        <v>472</v>
      </c>
      <c r="G6569" s="51" t="s">
        <v>473</v>
      </c>
      <c r="H6569" s="51" t="s">
        <v>342</v>
      </c>
      <c r="I6569" s="51" t="s">
        <v>343</v>
      </c>
      <c r="J6569" s="51" t="s">
        <v>1604</v>
      </c>
      <c r="K6569" s="51">
        <v>1.2490000000000001</v>
      </c>
      <c r="L6569" s="51">
        <v>1.264</v>
      </c>
      <c r="M6569" s="51">
        <v>1.26</v>
      </c>
      <c r="N6569" s="51">
        <v>1.2789999999999999</v>
      </c>
      <c r="O6569" s="51">
        <v>1.327</v>
      </c>
      <c r="P6569" s="51">
        <v>1.353</v>
      </c>
      <c r="Q6569" s="51">
        <v>1.4019999999999999</v>
      </c>
      <c r="R6569" s="51">
        <v>1.444</v>
      </c>
      <c r="S6569" s="51">
        <v>1.3180000000000001</v>
      </c>
      <c r="T6569" s="51">
        <v>1.385</v>
      </c>
      <c r="U6569" s="51">
        <v>2019</v>
      </c>
    </row>
    <row r="6570" spans="1:21" ht="15.5">
      <c r="A6570" s="51">
        <v>135</v>
      </c>
      <c r="B6570" s="51" t="s">
        <v>1600</v>
      </c>
      <c r="C6570" s="51" t="s">
        <v>474</v>
      </c>
      <c r="D6570" s="51" t="str">
        <f t="shared" si="102"/>
        <v>BCASan Marino</v>
      </c>
      <c r="E6570" s="51" t="s">
        <v>1601</v>
      </c>
      <c r="F6570" s="51" t="s">
        <v>475</v>
      </c>
      <c r="G6570" s="51" t="s">
        <v>476</v>
      </c>
      <c r="H6570" s="51" t="s">
        <v>352</v>
      </c>
      <c r="I6570" s="51" t="s">
        <v>343</v>
      </c>
      <c r="J6570" s="51" t="s">
        <v>1605</v>
      </c>
      <c r="K6570" s="51" t="s">
        <v>95</v>
      </c>
      <c r="L6570" s="51" t="s">
        <v>95</v>
      </c>
      <c r="M6570" s="51" t="s">
        <v>95</v>
      </c>
      <c r="N6570" s="51" t="s">
        <v>95</v>
      </c>
      <c r="O6570" s="51" t="s">
        <v>95</v>
      </c>
      <c r="P6570" s="51">
        <v>-1E-3</v>
      </c>
      <c r="Q6570" s="51">
        <v>-3.1E-2</v>
      </c>
      <c r="R6570" s="51">
        <v>0.10199999999999999</v>
      </c>
      <c r="S6570" s="51">
        <v>2.9000000000000001E-2</v>
      </c>
      <c r="T6570" s="51">
        <v>1.9E-2</v>
      </c>
      <c r="U6570" s="51">
        <v>2019</v>
      </c>
    </row>
    <row r="6571" spans="1:21" ht="15.5">
      <c r="A6571" s="51">
        <v>135</v>
      </c>
      <c r="B6571" s="51" t="s">
        <v>1600</v>
      </c>
      <c r="C6571" s="51" t="s">
        <v>478</v>
      </c>
      <c r="D6571" s="51" t="str">
        <f t="shared" si="102"/>
        <v>BCA_NGDPDSan Marino</v>
      </c>
      <c r="E6571" s="51" t="s">
        <v>1601</v>
      </c>
      <c r="F6571" s="51" t="s">
        <v>475</v>
      </c>
      <c r="G6571" s="51" t="s">
        <v>476</v>
      </c>
      <c r="H6571" s="51" t="s">
        <v>392</v>
      </c>
      <c r="I6571" s="51"/>
      <c r="J6571" s="51" t="s">
        <v>479</v>
      </c>
      <c r="K6571" s="51" t="s">
        <v>95</v>
      </c>
      <c r="L6571" s="51" t="s">
        <v>95</v>
      </c>
      <c r="M6571" s="51" t="s">
        <v>95</v>
      </c>
      <c r="N6571" s="51" t="s">
        <v>95</v>
      </c>
      <c r="O6571" s="51" t="s">
        <v>95</v>
      </c>
      <c r="P6571" s="51">
        <v>-5.8999999999999997E-2</v>
      </c>
      <c r="Q6571" s="51">
        <v>-1.885</v>
      </c>
      <c r="R6571" s="51">
        <v>6.3230000000000004</v>
      </c>
      <c r="S6571" s="51">
        <v>1.897</v>
      </c>
      <c r="T6571" s="51">
        <v>1.1359999999999999</v>
      </c>
      <c r="U6571" s="51">
        <v>2019</v>
      </c>
    </row>
    <row r="6572" spans="1:21" ht="15.5">
      <c r="A6572" s="51">
        <v>716</v>
      </c>
      <c r="B6572" s="51" t="s">
        <v>1606</v>
      </c>
      <c r="C6572" s="51" t="s">
        <v>338</v>
      </c>
      <c r="D6572" s="51" t="str">
        <f t="shared" si="102"/>
        <v>NGDP_RS„o TomÈ and PrÌncipe</v>
      </c>
      <c r="E6572" s="51" t="s">
        <v>1607</v>
      </c>
      <c r="F6572" s="51" t="s">
        <v>340</v>
      </c>
      <c r="G6572" s="51" t="s">
        <v>341</v>
      </c>
      <c r="H6572" s="51" t="s">
        <v>342</v>
      </c>
      <c r="I6572" s="51" t="s">
        <v>343</v>
      </c>
      <c r="J6572" s="51" t="s">
        <v>1608</v>
      </c>
      <c r="K6572" s="51">
        <v>3.2509999999999999</v>
      </c>
      <c r="L6572" s="51">
        <v>3.407</v>
      </c>
      <c r="M6572" s="51">
        <v>3.63</v>
      </c>
      <c r="N6572" s="51">
        <v>3.7679999999999998</v>
      </c>
      <c r="O6572" s="51">
        <v>3.9249999999999998</v>
      </c>
      <c r="P6572" s="51">
        <v>4.077</v>
      </c>
      <c r="Q6572" s="51">
        <v>4.2009999999999996</v>
      </c>
      <c r="R6572" s="51">
        <v>4.2560000000000002</v>
      </c>
      <c r="S6572" s="51">
        <v>3.9790000000000001</v>
      </c>
      <c r="T6572" s="51">
        <v>4.0979999999999999</v>
      </c>
      <c r="U6572" s="51">
        <v>2019</v>
      </c>
    </row>
    <row r="6573" spans="1:21" ht="15.5">
      <c r="A6573" s="51">
        <v>716</v>
      </c>
      <c r="B6573" s="51" t="s">
        <v>1606</v>
      </c>
      <c r="C6573" s="51" t="s">
        <v>345</v>
      </c>
      <c r="D6573" s="51" t="str">
        <f t="shared" si="102"/>
        <v>NGDP_RPCHS„o TomÈ and PrÌncipe</v>
      </c>
      <c r="E6573" s="51" t="s">
        <v>1607</v>
      </c>
      <c r="F6573" s="51" t="s">
        <v>340</v>
      </c>
      <c r="G6573" s="51" t="s">
        <v>346</v>
      </c>
      <c r="H6573" s="51" t="s">
        <v>347</v>
      </c>
      <c r="I6573" s="51"/>
      <c r="J6573" s="51" t="s">
        <v>348</v>
      </c>
      <c r="K6573" s="51">
        <v>3.1419999999999999</v>
      </c>
      <c r="L6573" s="51">
        <v>4.8150000000000004</v>
      </c>
      <c r="M6573" s="51">
        <v>6.55</v>
      </c>
      <c r="N6573" s="51">
        <v>3.798</v>
      </c>
      <c r="O6573" s="51">
        <v>4.1719999999999997</v>
      </c>
      <c r="P6573" s="51">
        <v>3.871</v>
      </c>
      <c r="Q6573" s="51">
        <v>3.028</v>
      </c>
      <c r="R6573" s="51">
        <v>1.302</v>
      </c>
      <c r="S6573" s="51">
        <v>-6.5</v>
      </c>
      <c r="T6573" s="51">
        <v>3</v>
      </c>
      <c r="U6573" s="51">
        <v>2019</v>
      </c>
    </row>
    <row r="6574" spans="1:21" ht="15.5">
      <c r="A6574" s="51">
        <v>716</v>
      </c>
      <c r="B6574" s="51" t="s">
        <v>1606</v>
      </c>
      <c r="C6574" s="51" t="s">
        <v>349</v>
      </c>
      <c r="D6574" s="51" t="str">
        <f t="shared" si="102"/>
        <v>NGDPS„o TomÈ and PrÌncipe</v>
      </c>
      <c r="E6574" s="51" t="s">
        <v>1607</v>
      </c>
      <c r="F6574" s="51" t="s">
        <v>155</v>
      </c>
      <c r="G6574" s="51" t="s">
        <v>350</v>
      </c>
      <c r="H6574" s="51" t="s">
        <v>342</v>
      </c>
      <c r="I6574" s="51" t="s">
        <v>343</v>
      </c>
      <c r="J6574" s="51" t="s">
        <v>1608</v>
      </c>
      <c r="K6574" s="51">
        <v>4.8159999999999998</v>
      </c>
      <c r="L6574" s="51">
        <v>5.5890000000000004</v>
      </c>
      <c r="M6574" s="51">
        <v>6.444</v>
      </c>
      <c r="N6574" s="51">
        <v>7.0309999999999997</v>
      </c>
      <c r="O6574" s="51">
        <v>7.6980000000000004</v>
      </c>
      <c r="P6574" s="51">
        <v>8.1539999999999999</v>
      </c>
      <c r="Q6574" s="51">
        <v>8.6189999999999998</v>
      </c>
      <c r="R6574" s="51">
        <v>9.23</v>
      </c>
      <c r="S6574" s="51">
        <v>8.9760000000000009</v>
      </c>
      <c r="T6574" s="51">
        <v>9.6150000000000002</v>
      </c>
      <c r="U6574" s="51">
        <v>2019</v>
      </c>
    </row>
    <row r="6575" spans="1:21" ht="15.5">
      <c r="A6575" s="51">
        <v>716</v>
      </c>
      <c r="B6575" s="51" t="s">
        <v>1606</v>
      </c>
      <c r="C6575" s="51" t="s">
        <v>157</v>
      </c>
      <c r="D6575" s="51" t="str">
        <f t="shared" si="102"/>
        <v>NGDPDS„o TomÈ and PrÌncipe</v>
      </c>
      <c r="E6575" s="51" t="s">
        <v>1607</v>
      </c>
      <c r="F6575" s="51" t="s">
        <v>155</v>
      </c>
      <c r="G6575" s="51" t="s">
        <v>351</v>
      </c>
      <c r="H6575" s="51" t="s">
        <v>352</v>
      </c>
      <c r="I6575" s="51" t="s">
        <v>343</v>
      </c>
      <c r="J6575" s="51" t="s">
        <v>353</v>
      </c>
      <c r="K6575" s="51">
        <v>0.253</v>
      </c>
      <c r="L6575" s="51">
        <v>0.30299999999999999</v>
      </c>
      <c r="M6575" s="51">
        <v>0.34899999999999998</v>
      </c>
      <c r="N6575" s="51">
        <v>0.318</v>
      </c>
      <c r="O6575" s="51">
        <v>0.34799999999999998</v>
      </c>
      <c r="P6575" s="51">
        <v>0.376</v>
      </c>
      <c r="Q6575" s="51">
        <v>0.41599999999999998</v>
      </c>
      <c r="R6575" s="51">
        <v>0.42199999999999999</v>
      </c>
      <c r="S6575" s="51">
        <v>0.41799999999999998</v>
      </c>
      <c r="T6575" s="51">
        <v>0.48499999999999999</v>
      </c>
      <c r="U6575" s="51">
        <v>2019</v>
      </c>
    </row>
    <row r="6576" spans="1:21" ht="15.5">
      <c r="A6576" s="51">
        <v>716</v>
      </c>
      <c r="B6576" s="51" t="s">
        <v>1606</v>
      </c>
      <c r="C6576" s="51" t="s">
        <v>354</v>
      </c>
      <c r="D6576" s="51" t="str">
        <f t="shared" si="102"/>
        <v>PPPGDPS„o TomÈ and PrÌncipe</v>
      </c>
      <c r="E6576" s="51" t="s">
        <v>1607</v>
      </c>
      <c r="F6576" s="51" t="s">
        <v>155</v>
      </c>
      <c r="G6576" s="51" t="s">
        <v>355</v>
      </c>
      <c r="H6576" s="51" t="s">
        <v>356</v>
      </c>
      <c r="I6576" s="51" t="s">
        <v>343</v>
      </c>
      <c r="J6576" s="51" t="s">
        <v>353</v>
      </c>
      <c r="K6576" s="51">
        <v>0.55700000000000005</v>
      </c>
      <c r="L6576" s="51">
        <v>0.63800000000000001</v>
      </c>
      <c r="M6576" s="51">
        <v>0.747</v>
      </c>
      <c r="N6576" s="51">
        <v>0.76500000000000001</v>
      </c>
      <c r="O6576" s="51">
        <v>0.79</v>
      </c>
      <c r="P6576" s="51">
        <v>0.81100000000000005</v>
      </c>
      <c r="Q6576" s="51">
        <v>0.85599999999999998</v>
      </c>
      <c r="R6576" s="51">
        <v>0.88200000000000001</v>
      </c>
      <c r="S6576" s="51">
        <v>0.83499999999999996</v>
      </c>
      <c r="T6576" s="51">
        <v>0.875</v>
      </c>
      <c r="U6576" s="51">
        <v>2019</v>
      </c>
    </row>
    <row r="6577" spans="1:21" ht="15.5">
      <c r="A6577" s="51">
        <v>716</v>
      </c>
      <c r="B6577" s="51" t="s">
        <v>1606</v>
      </c>
      <c r="C6577" s="51" t="s">
        <v>357</v>
      </c>
      <c r="D6577" s="51" t="str">
        <f t="shared" si="102"/>
        <v>NGDP_DS„o TomÈ and PrÌncipe</v>
      </c>
      <c r="E6577" s="51" t="s">
        <v>1607</v>
      </c>
      <c r="F6577" s="51" t="s">
        <v>358</v>
      </c>
      <c r="G6577" s="51" t="s">
        <v>359</v>
      </c>
      <c r="H6577" s="51" t="s">
        <v>360</v>
      </c>
      <c r="I6577" s="51"/>
      <c r="J6577" s="51" t="s">
        <v>361</v>
      </c>
      <c r="K6577" s="51">
        <v>148.15199999999999</v>
      </c>
      <c r="L6577" s="51">
        <v>164.035</v>
      </c>
      <c r="M6577" s="51">
        <v>177.495</v>
      </c>
      <c r="N6577" s="51">
        <v>186.578</v>
      </c>
      <c r="O6577" s="51">
        <v>196.09700000000001</v>
      </c>
      <c r="P6577" s="51">
        <v>199.97399999999999</v>
      </c>
      <c r="Q6577" s="51">
        <v>205.17099999999999</v>
      </c>
      <c r="R6577" s="51">
        <v>216.904</v>
      </c>
      <c r="S6577" s="51">
        <v>225.58</v>
      </c>
      <c r="T6577" s="51">
        <v>234.60400000000001</v>
      </c>
      <c r="U6577" s="51">
        <v>2019</v>
      </c>
    </row>
    <row r="6578" spans="1:21" ht="15.5">
      <c r="A6578" s="51">
        <v>716</v>
      </c>
      <c r="B6578" s="51" t="s">
        <v>1606</v>
      </c>
      <c r="C6578" s="51" t="s">
        <v>362</v>
      </c>
      <c r="D6578" s="51" t="str">
        <f t="shared" si="102"/>
        <v>NGDPRPCS„o TomÈ and PrÌncipe</v>
      </c>
      <c r="E6578" s="51" t="s">
        <v>1607</v>
      </c>
      <c r="F6578" s="51" t="s">
        <v>363</v>
      </c>
      <c r="G6578" s="51" t="s">
        <v>364</v>
      </c>
      <c r="H6578" s="51" t="s">
        <v>342</v>
      </c>
      <c r="I6578" s="51" t="s">
        <v>333</v>
      </c>
      <c r="J6578" s="51" t="s">
        <v>365</v>
      </c>
      <c r="K6578" s="51">
        <v>17763.21</v>
      </c>
      <c r="L6578" s="51">
        <v>18220.22</v>
      </c>
      <c r="M6578" s="51">
        <v>19007.060000000001</v>
      </c>
      <c r="N6578" s="51">
        <v>19225.73</v>
      </c>
      <c r="O6578" s="51">
        <v>19627.349999999999</v>
      </c>
      <c r="P6578" s="51">
        <v>19987.41</v>
      </c>
      <c r="Q6578" s="51">
        <v>20099.93</v>
      </c>
      <c r="R6578" s="51">
        <v>19979.18</v>
      </c>
      <c r="S6578" s="51">
        <v>18252.080000000002</v>
      </c>
      <c r="T6578" s="51">
        <v>18378.12</v>
      </c>
      <c r="U6578" s="51">
        <v>2011</v>
      </c>
    </row>
    <row r="6579" spans="1:21" ht="15.5">
      <c r="A6579" s="51">
        <v>716</v>
      </c>
      <c r="B6579" s="51" t="s">
        <v>1606</v>
      </c>
      <c r="C6579" s="51" t="s">
        <v>366</v>
      </c>
      <c r="D6579" s="51" t="str">
        <f t="shared" si="102"/>
        <v>NGDPRPPPPCS„o TomÈ and PrÌncipe</v>
      </c>
      <c r="E6579" s="51" t="s">
        <v>1607</v>
      </c>
      <c r="F6579" s="51" t="s">
        <v>363</v>
      </c>
      <c r="G6579" s="51" t="s">
        <v>367</v>
      </c>
      <c r="H6579" s="51" t="s">
        <v>368</v>
      </c>
      <c r="I6579" s="51" t="s">
        <v>333</v>
      </c>
      <c r="J6579" s="51" t="s">
        <v>365</v>
      </c>
      <c r="K6579" s="51">
        <v>3532.69</v>
      </c>
      <c r="L6579" s="51">
        <v>3623.57</v>
      </c>
      <c r="M6579" s="51">
        <v>3780.06</v>
      </c>
      <c r="N6579" s="51">
        <v>3823.55</v>
      </c>
      <c r="O6579" s="51">
        <v>3903.42</v>
      </c>
      <c r="P6579" s="51">
        <v>3975.03</v>
      </c>
      <c r="Q6579" s="51">
        <v>3997.4</v>
      </c>
      <c r="R6579" s="51">
        <v>3973.39</v>
      </c>
      <c r="S6579" s="51">
        <v>3629.91</v>
      </c>
      <c r="T6579" s="51">
        <v>3654.98</v>
      </c>
      <c r="U6579" s="51">
        <v>2011</v>
      </c>
    </row>
    <row r="6580" spans="1:21" ht="15.5">
      <c r="A6580" s="51">
        <v>716</v>
      </c>
      <c r="B6580" s="51" t="s">
        <v>1606</v>
      </c>
      <c r="C6580" s="51" t="s">
        <v>369</v>
      </c>
      <c r="D6580" s="51" t="str">
        <f t="shared" si="102"/>
        <v>NGDPPCS„o TomÈ and PrÌncipe</v>
      </c>
      <c r="E6580" s="51" t="s">
        <v>1607</v>
      </c>
      <c r="F6580" s="51" t="s">
        <v>370</v>
      </c>
      <c r="G6580" s="51" t="s">
        <v>371</v>
      </c>
      <c r="H6580" s="51" t="s">
        <v>342</v>
      </c>
      <c r="I6580" s="51" t="s">
        <v>333</v>
      </c>
      <c r="J6580" s="51" t="s">
        <v>372</v>
      </c>
      <c r="K6580" s="51">
        <v>26316.560000000001</v>
      </c>
      <c r="L6580" s="51">
        <v>29887.49</v>
      </c>
      <c r="M6580" s="51">
        <v>33736.639999999999</v>
      </c>
      <c r="N6580" s="51">
        <v>35870.910000000003</v>
      </c>
      <c r="O6580" s="51">
        <v>38488.67</v>
      </c>
      <c r="P6580" s="51">
        <v>39969.61</v>
      </c>
      <c r="Q6580" s="51">
        <v>41239.19</v>
      </c>
      <c r="R6580" s="51">
        <v>43335.66</v>
      </c>
      <c r="S6580" s="51">
        <v>41173.089999999997</v>
      </c>
      <c r="T6580" s="51">
        <v>43115.72</v>
      </c>
      <c r="U6580" s="51">
        <v>2011</v>
      </c>
    </row>
    <row r="6581" spans="1:21" ht="15.5">
      <c r="A6581" s="51">
        <v>716</v>
      </c>
      <c r="B6581" s="51" t="s">
        <v>1606</v>
      </c>
      <c r="C6581" s="51" t="s">
        <v>373</v>
      </c>
      <c r="D6581" s="51" t="str">
        <f t="shared" si="102"/>
        <v>NGDPDPCS„o TomÈ and PrÌncipe</v>
      </c>
      <c r="E6581" s="51" t="s">
        <v>1607</v>
      </c>
      <c r="F6581" s="51" t="s">
        <v>370</v>
      </c>
      <c r="G6581" s="51" t="s">
        <v>374</v>
      </c>
      <c r="H6581" s="51" t="s">
        <v>352</v>
      </c>
      <c r="I6581" s="51" t="s">
        <v>333</v>
      </c>
      <c r="J6581" s="51" t="s">
        <v>372</v>
      </c>
      <c r="K6581" s="51">
        <v>1380.11</v>
      </c>
      <c r="L6581" s="51">
        <v>1619.71</v>
      </c>
      <c r="M6581" s="51">
        <v>1826.92</v>
      </c>
      <c r="N6581" s="51">
        <v>1623.81</v>
      </c>
      <c r="O6581" s="51">
        <v>1737.73</v>
      </c>
      <c r="P6581" s="51">
        <v>1842.33</v>
      </c>
      <c r="Q6581" s="51">
        <v>1988.72</v>
      </c>
      <c r="R6581" s="51">
        <v>1980.35</v>
      </c>
      <c r="S6581" s="51">
        <v>1918.01</v>
      </c>
      <c r="T6581" s="51">
        <v>2174.23</v>
      </c>
      <c r="U6581" s="51">
        <v>2011</v>
      </c>
    </row>
    <row r="6582" spans="1:21" ht="15.5">
      <c r="A6582" s="51">
        <v>716</v>
      </c>
      <c r="B6582" s="51" t="s">
        <v>1606</v>
      </c>
      <c r="C6582" s="51" t="s">
        <v>375</v>
      </c>
      <c r="D6582" s="51" t="str">
        <f t="shared" si="102"/>
        <v>PPPPCS„o TomÈ and PrÌncipe</v>
      </c>
      <c r="E6582" s="51" t="s">
        <v>1607</v>
      </c>
      <c r="F6582" s="51" t="s">
        <v>370</v>
      </c>
      <c r="G6582" s="51" t="s">
        <v>376</v>
      </c>
      <c r="H6582" s="51" t="s">
        <v>356</v>
      </c>
      <c r="I6582" s="51" t="s">
        <v>333</v>
      </c>
      <c r="J6582" s="51" t="s">
        <v>372</v>
      </c>
      <c r="K6582" s="51">
        <v>3041.83</v>
      </c>
      <c r="L6582" s="51">
        <v>3409.17</v>
      </c>
      <c r="M6582" s="51">
        <v>3911.89</v>
      </c>
      <c r="N6582" s="51">
        <v>3904.93</v>
      </c>
      <c r="O6582" s="51">
        <v>3952.15</v>
      </c>
      <c r="P6582" s="51">
        <v>3975.03</v>
      </c>
      <c r="Q6582" s="51">
        <v>4093.38</v>
      </c>
      <c r="R6582" s="51">
        <v>4141.43</v>
      </c>
      <c r="S6582" s="51">
        <v>3829.28</v>
      </c>
      <c r="T6582" s="51">
        <v>3925.99</v>
      </c>
      <c r="U6582" s="51">
        <v>2011</v>
      </c>
    </row>
    <row r="6583" spans="1:21" ht="15.5">
      <c r="A6583" s="51">
        <v>716</v>
      </c>
      <c r="B6583" s="51" t="s">
        <v>1606</v>
      </c>
      <c r="C6583" s="51" t="s">
        <v>377</v>
      </c>
      <c r="D6583" s="51" t="str">
        <f t="shared" si="102"/>
        <v>NGAP_NPGDPS„o TomÈ and PrÌncipe</v>
      </c>
      <c r="E6583" s="51" t="s">
        <v>1607</v>
      </c>
      <c r="F6583" s="51" t="s">
        <v>378</v>
      </c>
      <c r="G6583" s="51" t="s">
        <v>379</v>
      </c>
      <c r="H6583" s="51" t="s">
        <v>380</v>
      </c>
      <c r="I6583" s="51"/>
      <c r="J6583" s="51"/>
      <c r="K6583" s="51"/>
      <c r="L6583" s="51"/>
      <c r="M6583" s="51"/>
      <c r="N6583" s="51"/>
      <c r="O6583" s="51"/>
      <c r="P6583" s="51"/>
      <c r="Q6583" s="51"/>
      <c r="R6583" s="51"/>
      <c r="S6583" s="51"/>
      <c r="T6583" s="51"/>
      <c r="U6583" s="51"/>
    </row>
    <row r="6584" spans="1:21" ht="15.5">
      <c r="A6584" s="51">
        <v>716</v>
      </c>
      <c r="B6584" s="51" t="s">
        <v>1606</v>
      </c>
      <c r="C6584" s="51" t="s">
        <v>381</v>
      </c>
      <c r="D6584" s="51" t="str">
        <f t="shared" si="102"/>
        <v>PPPSHS„o TomÈ and PrÌncipe</v>
      </c>
      <c r="E6584" s="51" t="s">
        <v>1607</v>
      </c>
      <c r="F6584" s="51" t="s">
        <v>382</v>
      </c>
      <c r="G6584" s="51" t="s">
        <v>383</v>
      </c>
      <c r="H6584" s="51" t="s">
        <v>384</v>
      </c>
      <c r="I6584" s="51"/>
      <c r="J6584" s="51" t="s">
        <v>353</v>
      </c>
      <c r="K6584" s="51">
        <v>1E-3</v>
      </c>
      <c r="L6584" s="51">
        <v>1E-3</v>
      </c>
      <c r="M6584" s="51">
        <v>1E-3</v>
      </c>
      <c r="N6584" s="51">
        <v>1E-3</v>
      </c>
      <c r="O6584" s="51">
        <v>1E-3</v>
      </c>
      <c r="P6584" s="51">
        <v>1E-3</v>
      </c>
      <c r="Q6584" s="51">
        <v>1E-3</v>
      </c>
      <c r="R6584" s="51">
        <v>1E-3</v>
      </c>
      <c r="S6584" s="51">
        <v>1E-3</v>
      </c>
      <c r="T6584" s="51">
        <v>1E-3</v>
      </c>
      <c r="U6584" s="51">
        <v>2019</v>
      </c>
    </row>
    <row r="6585" spans="1:21" ht="15.5">
      <c r="A6585" s="51">
        <v>716</v>
      </c>
      <c r="B6585" s="51" t="s">
        <v>1606</v>
      </c>
      <c r="C6585" s="51" t="s">
        <v>385</v>
      </c>
      <c r="D6585" s="51" t="str">
        <f t="shared" si="102"/>
        <v>PPPEXS„o TomÈ and PrÌncipe</v>
      </c>
      <c r="E6585" s="51" t="s">
        <v>1607</v>
      </c>
      <c r="F6585" s="51" t="s">
        <v>386</v>
      </c>
      <c r="G6585" s="51" t="s">
        <v>387</v>
      </c>
      <c r="H6585" s="51" t="s">
        <v>388</v>
      </c>
      <c r="I6585" s="51"/>
      <c r="J6585" s="51" t="s">
        <v>353</v>
      </c>
      <c r="K6585" s="51">
        <v>8.6519999999999992</v>
      </c>
      <c r="L6585" s="51">
        <v>8.7669999999999995</v>
      </c>
      <c r="M6585" s="51">
        <v>8.6240000000000006</v>
      </c>
      <c r="N6585" s="51">
        <v>9.1859999999999999</v>
      </c>
      <c r="O6585" s="51">
        <v>9.7390000000000008</v>
      </c>
      <c r="P6585" s="51">
        <v>10.055</v>
      </c>
      <c r="Q6585" s="51">
        <v>10.074999999999999</v>
      </c>
      <c r="R6585" s="51">
        <v>10.464</v>
      </c>
      <c r="S6585" s="51">
        <v>10.752000000000001</v>
      </c>
      <c r="T6585" s="51">
        <v>10.981999999999999</v>
      </c>
      <c r="U6585" s="51">
        <v>2019</v>
      </c>
    </row>
    <row r="6586" spans="1:21" ht="15.5">
      <c r="A6586" s="51">
        <v>716</v>
      </c>
      <c r="B6586" s="51" t="s">
        <v>1606</v>
      </c>
      <c r="C6586" s="51" t="s">
        <v>389</v>
      </c>
      <c r="D6586" s="51" t="str">
        <f t="shared" si="102"/>
        <v>NID_NGDPS„o TomÈ and PrÌncipe</v>
      </c>
      <c r="E6586" s="51" t="s">
        <v>1607</v>
      </c>
      <c r="F6586" s="51" t="s">
        <v>390</v>
      </c>
      <c r="G6586" s="51" t="s">
        <v>391</v>
      </c>
      <c r="H6586" s="51" t="s">
        <v>392</v>
      </c>
      <c r="I6586" s="51"/>
      <c r="J6586" s="51" t="s">
        <v>1608</v>
      </c>
      <c r="K6586" s="51">
        <v>35.595999999999997</v>
      </c>
      <c r="L6586" s="51">
        <v>28.242000000000001</v>
      </c>
      <c r="M6586" s="51">
        <v>25.16</v>
      </c>
      <c r="N6586" s="51">
        <v>32.061</v>
      </c>
      <c r="O6586" s="51">
        <v>27.922000000000001</v>
      </c>
      <c r="P6586" s="51">
        <v>27.731999999999999</v>
      </c>
      <c r="Q6586" s="51">
        <v>21.696000000000002</v>
      </c>
      <c r="R6586" s="51">
        <v>18.811</v>
      </c>
      <c r="S6586" s="51">
        <v>17.097000000000001</v>
      </c>
      <c r="T6586" s="51">
        <v>17.704000000000001</v>
      </c>
      <c r="U6586" s="51">
        <v>2019</v>
      </c>
    </row>
    <row r="6587" spans="1:21" ht="15.5">
      <c r="A6587" s="51">
        <v>716</v>
      </c>
      <c r="B6587" s="51" t="s">
        <v>1606</v>
      </c>
      <c r="C6587" s="51" t="s">
        <v>393</v>
      </c>
      <c r="D6587" s="51" t="str">
        <f t="shared" si="102"/>
        <v>NGSD_NGDPS„o TomÈ and PrÌncipe</v>
      </c>
      <c r="E6587" s="51" t="s">
        <v>1607</v>
      </c>
      <c r="F6587" s="51" t="s">
        <v>394</v>
      </c>
      <c r="G6587" s="51" t="s">
        <v>395</v>
      </c>
      <c r="H6587" s="51" t="s">
        <v>392</v>
      </c>
      <c r="I6587" s="51"/>
      <c r="J6587" s="51" t="s">
        <v>1608</v>
      </c>
      <c r="K6587" s="51">
        <v>13.749000000000001</v>
      </c>
      <c r="L6587" s="51">
        <v>13.712</v>
      </c>
      <c r="M6587" s="51">
        <v>4.415</v>
      </c>
      <c r="N6587" s="51">
        <v>20.100999999999999</v>
      </c>
      <c r="O6587" s="51">
        <v>21.846</v>
      </c>
      <c r="P6587" s="51">
        <v>14.497999999999999</v>
      </c>
      <c r="Q6587" s="51">
        <v>9.4079999999999995</v>
      </c>
      <c r="R6587" s="51">
        <v>6.343</v>
      </c>
      <c r="S6587" s="51">
        <v>-0.35199999999999998</v>
      </c>
      <c r="T6587" s="51">
        <v>2.2440000000000002</v>
      </c>
      <c r="U6587" s="51">
        <v>2019</v>
      </c>
    </row>
    <row r="6588" spans="1:21" ht="15.5">
      <c r="A6588" s="51">
        <v>716</v>
      </c>
      <c r="B6588" s="51" t="s">
        <v>1606</v>
      </c>
      <c r="C6588" s="51" t="s">
        <v>396</v>
      </c>
      <c r="D6588" s="51" t="str">
        <f t="shared" si="102"/>
        <v>PCPIS„o TomÈ and PrÌncipe</v>
      </c>
      <c r="E6588" s="51" t="s">
        <v>1607</v>
      </c>
      <c r="F6588" s="51" t="s">
        <v>397</v>
      </c>
      <c r="G6588" s="51" t="s">
        <v>398</v>
      </c>
      <c r="H6588" s="51" t="s">
        <v>360</v>
      </c>
      <c r="I6588" s="51"/>
      <c r="J6588" s="51" t="s">
        <v>1609</v>
      </c>
      <c r="K6588" s="51">
        <v>80.53</v>
      </c>
      <c r="L6588" s="51">
        <v>87.058000000000007</v>
      </c>
      <c r="M6588" s="51">
        <v>93.141000000000005</v>
      </c>
      <c r="N6588" s="51">
        <v>98.81</v>
      </c>
      <c r="O6588" s="51">
        <v>104.179</v>
      </c>
      <c r="P6588" s="51">
        <v>110.11</v>
      </c>
      <c r="Q6588" s="51">
        <v>118.76900000000001</v>
      </c>
      <c r="R6588" s="51">
        <v>127.94199999999999</v>
      </c>
      <c r="S6588" s="51">
        <v>140.49</v>
      </c>
      <c r="T6588" s="51">
        <v>155.42400000000001</v>
      </c>
      <c r="U6588" s="51">
        <v>2019</v>
      </c>
    </row>
    <row r="6589" spans="1:21" ht="15.5">
      <c r="A6589" s="51">
        <v>716</v>
      </c>
      <c r="B6589" s="51" t="s">
        <v>1606</v>
      </c>
      <c r="C6589" s="51" t="s">
        <v>400</v>
      </c>
      <c r="D6589" s="51" t="str">
        <f t="shared" si="102"/>
        <v>PCPIPCHS„o TomÈ and PrÌncipe</v>
      </c>
      <c r="E6589" s="51" t="s">
        <v>1607</v>
      </c>
      <c r="F6589" s="51" t="s">
        <v>397</v>
      </c>
      <c r="G6589" s="51" t="s">
        <v>401</v>
      </c>
      <c r="H6589" s="51" t="s">
        <v>347</v>
      </c>
      <c r="I6589" s="51"/>
      <c r="J6589" s="51" t="s">
        <v>402</v>
      </c>
      <c r="K6589" s="51">
        <v>10.638</v>
      </c>
      <c r="L6589" s="51">
        <v>8.1059999999999999</v>
      </c>
      <c r="M6589" s="51">
        <v>6.9880000000000004</v>
      </c>
      <c r="N6589" s="51">
        <v>6.0860000000000003</v>
      </c>
      <c r="O6589" s="51">
        <v>5.4329999999999998</v>
      </c>
      <c r="P6589" s="51">
        <v>5.6929999999999996</v>
      </c>
      <c r="Q6589" s="51">
        <v>7.8639999999999999</v>
      </c>
      <c r="R6589" s="51">
        <v>7.7240000000000002</v>
      </c>
      <c r="S6589" s="51">
        <v>9.8079999999999998</v>
      </c>
      <c r="T6589" s="51">
        <v>10.63</v>
      </c>
      <c r="U6589" s="51">
        <v>2019</v>
      </c>
    </row>
    <row r="6590" spans="1:21" ht="15.5">
      <c r="A6590" s="51">
        <v>716</v>
      </c>
      <c r="B6590" s="51" t="s">
        <v>1606</v>
      </c>
      <c r="C6590" s="51" t="s">
        <v>403</v>
      </c>
      <c r="D6590" s="51" t="str">
        <f t="shared" si="102"/>
        <v>PCPIES„o TomÈ and PrÌncipe</v>
      </c>
      <c r="E6590" s="51" t="s">
        <v>1607</v>
      </c>
      <c r="F6590" s="51" t="s">
        <v>404</v>
      </c>
      <c r="G6590" s="51" t="s">
        <v>405</v>
      </c>
      <c r="H6590" s="51" t="s">
        <v>360</v>
      </c>
      <c r="I6590" s="51"/>
      <c r="J6590" s="51" t="s">
        <v>1609</v>
      </c>
      <c r="K6590" s="51">
        <v>84.998999999999995</v>
      </c>
      <c r="L6590" s="51">
        <v>91.063000000000002</v>
      </c>
      <c r="M6590" s="51">
        <v>96.915000000000006</v>
      </c>
      <c r="N6590" s="51">
        <v>100.752</v>
      </c>
      <c r="O6590" s="51">
        <v>105.913</v>
      </c>
      <c r="P6590" s="51">
        <v>114.05800000000001</v>
      </c>
      <c r="Q6590" s="51">
        <v>124.374</v>
      </c>
      <c r="R6590" s="51">
        <v>133.98099999999999</v>
      </c>
      <c r="S6590" s="51">
        <v>147.65199999999999</v>
      </c>
      <c r="T6590" s="51">
        <v>162.59899999999999</v>
      </c>
      <c r="U6590" s="51">
        <v>2019</v>
      </c>
    </row>
    <row r="6591" spans="1:21" ht="15.5">
      <c r="A6591" s="51">
        <v>716</v>
      </c>
      <c r="B6591" s="51" t="s">
        <v>1606</v>
      </c>
      <c r="C6591" s="51" t="s">
        <v>406</v>
      </c>
      <c r="D6591" s="51" t="str">
        <f t="shared" si="102"/>
        <v>PCPIEPCHS„o TomÈ and PrÌncipe</v>
      </c>
      <c r="E6591" s="51" t="s">
        <v>1607</v>
      </c>
      <c r="F6591" s="51" t="s">
        <v>404</v>
      </c>
      <c r="G6591" s="51" t="s">
        <v>407</v>
      </c>
      <c r="H6591" s="51" t="s">
        <v>347</v>
      </c>
      <c r="I6591" s="51"/>
      <c r="J6591" s="51" t="s">
        <v>408</v>
      </c>
      <c r="K6591" s="51">
        <v>10.406000000000001</v>
      </c>
      <c r="L6591" s="51">
        <v>7.1340000000000003</v>
      </c>
      <c r="M6591" s="51">
        <v>6.4260000000000002</v>
      </c>
      <c r="N6591" s="51">
        <v>3.9590000000000001</v>
      </c>
      <c r="O6591" s="51">
        <v>5.1230000000000002</v>
      </c>
      <c r="P6591" s="51">
        <v>7.69</v>
      </c>
      <c r="Q6591" s="51">
        <v>9.0449999999999999</v>
      </c>
      <c r="R6591" s="51">
        <v>7.7240000000000002</v>
      </c>
      <c r="S6591" s="51">
        <v>10.204000000000001</v>
      </c>
      <c r="T6591" s="51">
        <v>10.122999999999999</v>
      </c>
      <c r="U6591" s="51">
        <v>2019</v>
      </c>
    </row>
    <row r="6592" spans="1:21" ht="15.5">
      <c r="A6592" s="51">
        <v>716</v>
      </c>
      <c r="B6592" s="51" t="s">
        <v>1606</v>
      </c>
      <c r="C6592" s="51" t="s">
        <v>409</v>
      </c>
      <c r="D6592" s="51" t="str">
        <f t="shared" si="102"/>
        <v>FLIBOR6S„o TomÈ and PrÌncipe</v>
      </c>
      <c r="E6592" s="51" t="s">
        <v>1607</v>
      </c>
      <c r="F6592" s="51" t="s">
        <v>410</v>
      </c>
      <c r="G6592" s="51"/>
      <c r="H6592" s="51" t="s">
        <v>384</v>
      </c>
      <c r="I6592" s="51"/>
      <c r="J6592" s="51"/>
      <c r="K6592" s="51"/>
      <c r="L6592" s="51"/>
      <c r="M6592" s="51"/>
      <c r="N6592" s="51"/>
      <c r="O6592" s="51"/>
      <c r="P6592" s="51"/>
      <c r="Q6592" s="51"/>
      <c r="R6592" s="51"/>
      <c r="S6592" s="51"/>
      <c r="T6592" s="51"/>
      <c r="U6592" s="51"/>
    </row>
    <row r="6593" spans="1:21" ht="15.5">
      <c r="A6593" s="51">
        <v>716</v>
      </c>
      <c r="B6593" s="51" t="s">
        <v>1606</v>
      </c>
      <c r="C6593" s="51" t="s">
        <v>411</v>
      </c>
      <c r="D6593" s="51" t="str">
        <f t="shared" si="102"/>
        <v>TM_RPCHS„o TomÈ and PrÌncipe</v>
      </c>
      <c r="E6593" s="51" t="s">
        <v>1607</v>
      </c>
      <c r="F6593" s="51" t="s">
        <v>412</v>
      </c>
      <c r="G6593" s="51" t="s">
        <v>413</v>
      </c>
      <c r="H6593" s="51" t="s">
        <v>347</v>
      </c>
      <c r="I6593" s="51"/>
      <c r="J6593" s="51" t="s">
        <v>1610</v>
      </c>
      <c r="K6593" s="51">
        <v>0.95699999999999996</v>
      </c>
      <c r="L6593" s="51">
        <v>2.6680000000000001</v>
      </c>
      <c r="M6593" s="51">
        <v>6.62</v>
      </c>
      <c r="N6593" s="51">
        <v>8.8339999999999996</v>
      </c>
      <c r="O6593" s="51">
        <v>3.1869999999999998</v>
      </c>
      <c r="P6593" s="51">
        <v>3.9670000000000001</v>
      </c>
      <c r="Q6593" s="51">
        <v>3.6579999999999999</v>
      </c>
      <c r="R6593" s="51">
        <v>1.6180000000000001</v>
      </c>
      <c r="S6593" s="51">
        <v>-9.2759999999999998</v>
      </c>
      <c r="T6593" s="51">
        <v>7.9409999999999998</v>
      </c>
      <c r="U6593" s="51">
        <v>2019</v>
      </c>
    </row>
    <row r="6594" spans="1:21" ht="15.5">
      <c r="A6594" s="51">
        <v>716</v>
      </c>
      <c r="B6594" s="51" t="s">
        <v>1606</v>
      </c>
      <c r="C6594" s="51" t="s">
        <v>415</v>
      </c>
      <c r="D6594" s="51" t="str">
        <f t="shared" si="102"/>
        <v>TMG_RPCHS„o TomÈ and PrÌncipe</v>
      </c>
      <c r="E6594" s="51" t="s">
        <v>1607</v>
      </c>
      <c r="F6594" s="51" t="s">
        <v>416</v>
      </c>
      <c r="G6594" s="51" t="s">
        <v>417</v>
      </c>
      <c r="H6594" s="51" t="s">
        <v>347</v>
      </c>
      <c r="I6594" s="51"/>
      <c r="J6594" s="51" t="s">
        <v>1610</v>
      </c>
      <c r="K6594" s="51">
        <v>0.16900000000000001</v>
      </c>
      <c r="L6594" s="51">
        <v>3.7010000000000001</v>
      </c>
      <c r="M6594" s="51">
        <v>5.8470000000000004</v>
      </c>
      <c r="N6594" s="51">
        <v>7.5910000000000002</v>
      </c>
      <c r="O6594" s="51">
        <v>4.4139999999999997</v>
      </c>
      <c r="P6594" s="51">
        <v>4.7210000000000001</v>
      </c>
      <c r="Q6594" s="51">
        <v>3.0110000000000001</v>
      </c>
      <c r="R6594" s="51">
        <v>1.88</v>
      </c>
      <c r="S6594" s="51">
        <v>-7.8079999999999998</v>
      </c>
      <c r="T6594" s="51">
        <v>8.0939999999999994</v>
      </c>
      <c r="U6594" s="51">
        <v>2019</v>
      </c>
    </row>
    <row r="6595" spans="1:21" ht="15.5">
      <c r="A6595" s="51">
        <v>716</v>
      </c>
      <c r="B6595" s="51" t="s">
        <v>1606</v>
      </c>
      <c r="C6595" s="51" t="s">
        <v>418</v>
      </c>
      <c r="D6595" s="51" t="str">
        <f t="shared" ref="D6595:D6658" si="103">C6595&amp;E6595</f>
        <v>TX_RPCHS„o TomÈ and PrÌncipe</v>
      </c>
      <c r="E6595" s="51" t="s">
        <v>1607</v>
      </c>
      <c r="F6595" s="51" t="s">
        <v>419</v>
      </c>
      <c r="G6595" s="51" t="s">
        <v>420</v>
      </c>
      <c r="H6595" s="51" t="s">
        <v>347</v>
      </c>
      <c r="I6595" s="51"/>
      <c r="J6595" s="51" t="s">
        <v>1610</v>
      </c>
      <c r="K6595" s="51">
        <v>-9.5540000000000003</v>
      </c>
      <c r="L6595" s="51">
        <v>-0.60699999999999998</v>
      </c>
      <c r="M6595" s="51">
        <v>11.446</v>
      </c>
      <c r="N6595" s="51">
        <v>-2.7330000000000001</v>
      </c>
      <c r="O6595" s="51">
        <v>-6.1079999999999997</v>
      </c>
      <c r="P6595" s="51">
        <v>-14.225</v>
      </c>
      <c r="Q6595" s="51">
        <v>7.2569999999999997</v>
      </c>
      <c r="R6595" s="51">
        <v>6.3970000000000002</v>
      </c>
      <c r="S6595" s="51">
        <v>-36.273000000000003</v>
      </c>
      <c r="T6595" s="51">
        <v>49.406999999999996</v>
      </c>
      <c r="U6595" s="51">
        <v>2019</v>
      </c>
    </row>
    <row r="6596" spans="1:21" ht="15.5">
      <c r="A6596" s="51">
        <v>716</v>
      </c>
      <c r="B6596" s="51" t="s">
        <v>1606</v>
      </c>
      <c r="C6596" s="51" t="s">
        <v>421</v>
      </c>
      <c r="D6596" s="51" t="str">
        <f t="shared" si="103"/>
        <v>TXG_RPCHS„o TomÈ and PrÌncipe</v>
      </c>
      <c r="E6596" s="51" t="s">
        <v>1607</v>
      </c>
      <c r="F6596" s="51" t="s">
        <v>422</v>
      </c>
      <c r="G6596" s="51" t="s">
        <v>423</v>
      </c>
      <c r="H6596" s="51" t="s">
        <v>347</v>
      </c>
      <c r="I6596" s="51"/>
      <c r="J6596" s="51" t="s">
        <v>1610</v>
      </c>
      <c r="K6596" s="51">
        <v>-9.5540000000000003</v>
      </c>
      <c r="L6596" s="51">
        <v>-0.60699999999999998</v>
      </c>
      <c r="M6596" s="51">
        <v>11.446</v>
      </c>
      <c r="N6596" s="51">
        <v>-2.7330000000000001</v>
      </c>
      <c r="O6596" s="51">
        <v>-6.1079999999999997</v>
      </c>
      <c r="P6596" s="51">
        <v>-14.225</v>
      </c>
      <c r="Q6596" s="51">
        <v>7.2569999999999997</v>
      </c>
      <c r="R6596" s="51">
        <v>35.710999999999999</v>
      </c>
      <c r="S6596" s="51">
        <v>187.78800000000001</v>
      </c>
      <c r="T6596" s="51">
        <v>-1.873</v>
      </c>
      <c r="U6596" s="51">
        <v>2019</v>
      </c>
    </row>
    <row r="6597" spans="1:21" ht="15.5">
      <c r="A6597" s="51">
        <v>716</v>
      </c>
      <c r="B6597" s="51" t="s">
        <v>1606</v>
      </c>
      <c r="C6597" s="51" t="s">
        <v>424</v>
      </c>
      <c r="D6597" s="51" t="str">
        <f t="shared" si="103"/>
        <v>LURS„o TomÈ and PrÌncipe</v>
      </c>
      <c r="E6597" s="51" t="s">
        <v>1607</v>
      </c>
      <c r="F6597" s="51" t="s">
        <v>425</v>
      </c>
      <c r="G6597" s="51" t="s">
        <v>426</v>
      </c>
      <c r="H6597" s="51" t="s">
        <v>427</v>
      </c>
      <c r="I6597" s="51"/>
      <c r="J6597" s="51" t="s">
        <v>1611</v>
      </c>
      <c r="K6597" s="51">
        <v>13.59</v>
      </c>
      <c r="L6597" s="51">
        <v>13.525</v>
      </c>
      <c r="M6597" s="51">
        <v>13.472</v>
      </c>
      <c r="N6597" s="51">
        <v>13.433</v>
      </c>
      <c r="O6597" s="51">
        <v>13.416</v>
      </c>
      <c r="P6597" s="51">
        <v>13.472</v>
      </c>
      <c r="Q6597" s="51" t="s">
        <v>95</v>
      </c>
      <c r="R6597" s="51" t="s">
        <v>95</v>
      </c>
      <c r="S6597" s="51" t="s">
        <v>95</v>
      </c>
      <c r="T6597" s="51" t="s">
        <v>95</v>
      </c>
      <c r="U6597" s="51">
        <v>2017</v>
      </c>
    </row>
    <row r="6598" spans="1:21" ht="15.5">
      <c r="A6598" s="51">
        <v>716</v>
      </c>
      <c r="B6598" s="51" t="s">
        <v>1606</v>
      </c>
      <c r="C6598" s="51" t="s">
        <v>428</v>
      </c>
      <c r="D6598" s="51" t="str">
        <f t="shared" si="103"/>
        <v>LES„o TomÈ and PrÌncipe</v>
      </c>
      <c r="E6598" s="51" t="s">
        <v>1607</v>
      </c>
      <c r="F6598" s="51" t="s">
        <v>429</v>
      </c>
      <c r="G6598" s="51" t="s">
        <v>430</v>
      </c>
      <c r="H6598" s="51" t="s">
        <v>431</v>
      </c>
      <c r="I6598" s="51" t="s">
        <v>432</v>
      </c>
      <c r="J6598" s="51"/>
      <c r="K6598" s="51"/>
      <c r="L6598" s="51"/>
      <c r="M6598" s="51"/>
      <c r="N6598" s="51"/>
      <c r="O6598" s="51"/>
      <c r="P6598" s="51"/>
      <c r="Q6598" s="51"/>
      <c r="R6598" s="51"/>
      <c r="S6598" s="51"/>
      <c r="T6598" s="51"/>
      <c r="U6598" s="51"/>
    </row>
    <row r="6599" spans="1:21" ht="15.5">
      <c r="A6599" s="51">
        <v>716</v>
      </c>
      <c r="B6599" s="51" t="s">
        <v>1606</v>
      </c>
      <c r="C6599" s="51" t="s">
        <v>433</v>
      </c>
      <c r="D6599" s="51" t="str">
        <f t="shared" si="103"/>
        <v>LPS„o TomÈ and PrÌncipe</v>
      </c>
      <c r="E6599" s="51" t="s">
        <v>1607</v>
      </c>
      <c r="F6599" s="51" t="s">
        <v>434</v>
      </c>
      <c r="G6599" s="51" t="s">
        <v>435</v>
      </c>
      <c r="H6599" s="51" t="s">
        <v>431</v>
      </c>
      <c r="I6599" s="51" t="s">
        <v>432</v>
      </c>
      <c r="J6599" s="51" t="s">
        <v>1612</v>
      </c>
      <c r="K6599" s="51">
        <v>0.183</v>
      </c>
      <c r="L6599" s="51">
        <v>0.187</v>
      </c>
      <c r="M6599" s="51">
        <v>0.191</v>
      </c>
      <c r="N6599" s="51">
        <v>0.19600000000000001</v>
      </c>
      <c r="O6599" s="51">
        <v>0.2</v>
      </c>
      <c r="P6599" s="51">
        <v>0.20399999999999999</v>
      </c>
      <c r="Q6599" s="51">
        <v>0.20899999999999999</v>
      </c>
      <c r="R6599" s="51">
        <v>0.21299999999999999</v>
      </c>
      <c r="S6599" s="51">
        <v>0.218</v>
      </c>
      <c r="T6599" s="51">
        <v>0.223</v>
      </c>
      <c r="U6599" s="51">
        <v>2011</v>
      </c>
    </row>
    <row r="6600" spans="1:21" ht="15.5">
      <c r="A6600" s="51">
        <v>716</v>
      </c>
      <c r="B6600" s="51" t="s">
        <v>1606</v>
      </c>
      <c r="C6600" s="51" t="s">
        <v>437</v>
      </c>
      <c r="D6600" s="51" t="str">
        <f t="shared" si="103"/>
        <v>GGRS„o TomÈ and PrÌncipe</v>
      </c>
      <c r="E6600" s="51" t="s">
        <v>1607</v>
      </c>
      <c r="F6600" s="51" t="s">
        <v>438</v>
      </c>
      <c r="G6600" s="51" t="s">
        <v>439</v>
      </c>
      <c r="H6600" s="51" t="s">
        <v>342</v>
      </c>
      <c r="I6600" s="51" t="s">
        <v>343</v>
      </c>
      <c r="J6600" s="51" t="s">
        <v>1613</v>
      </c>
      <c r="K6600" s="51">
        <v>1.6850000000000001</v>
      </c>
      <c r="L6600" s="51">
        <v>1.869</v>
      </c>
      <c r="M6600" s="51">
        <v>1.6180000000000001</v>
      </c>
      <c r="N6600" s="51">
        <v>1.9650000000000001</v>
      </c>
      <c r="O6600" s="51">
        <v>2.1680000000000001</v>
      </c>
      <c r="P6600" s="51">
        <v>2.0339999999999998</v>
      </c>
      <c r="Q6600" s="51">
        <v>2.081</v>
      </c>
      <c r="R6600" s="51">
        <v>2.081</v>
      </c>
      <c r="S6600" s="51">
        <v>2.5339999999999998</v>
      </c>
      <c r="T6600" s="51">
        <v>2.069</v>
      </c>
      <c r="U6600" s="51">
        <v>2019</v>
      </c>
    </row>
    <row r="6601" spans="1:21" ht="15.5">
      <c r="A6601" s="51">
        <v>716</v>
      </c>
      <c r="B6601" s="51" t="s">
        <v>1606</v>
      </c>
      <c r="C6601" s="51" t="s">
        <v>441</v>
      </c>
      <c r="D6601" s="51" t="str">
        <f t="shared" si="103"/>
        <v>GGR_NGDPS„o TomÈ and PrÌncipe</v>
      </c>
      <c r="E6601" s="51" t="s">
        <v>1607</v>
      </c>
      <c r="F6601" s="51" t="s">
        <v>438</v>
      </c>
      <c r="G6601" s="51" t="s">
        <v>439</v>
      </c>
      <c r="H6601" s="51" t="s">
        <v>392</v>
      </c>
      <c r="I6601" s="51"/>
      <c r="J6601" s="51" t="s">
        <v>442</v>
      </c>
      <c r="K6601" s="51">
        <v>34.991999999999997</v>
      </c>
      <c r="L6601" s="51">
        <v>33.445999999999998</v>
      </c>
      <c r="M6601" s="51">
        <v>25.116</v>
      </c>
      <c r="N6601" s="51">
        <v>27.956</v>
      </c>
      <c r="O6601" s="51">
        <v>28.161000000000001</v>
      </c>
      <c r="P6601" s="51">
        <v>24.943000000000001</v>
      </c>
      <c r="Q6601" s="51">
        <v>24.141999999999999</v>
      </c>
      <c r="R6601" s="51">
        <v>22.542999999999999</v>
      </c>
      <c r="S6601" s="51">
        <v>28.225999999999999</v>
      </c>
      <c r="T6601" s="51">
        <v>21.513999999999999</v>
      </c>
      <c r="U6601" s="51">
        <v>2019</v>
      </c>
    </row>
    <row r="6602" spans="1:21" ht="15.5">
      <c r="A6602" s="51">
        <v>716</v>
      </c>
      <c r="B6602" s="51" t="s">
        <v>1606</v>
      </c>
      <c r="C6602" s="51" t="s">
        <v>443</v>
      </c>
      <c r="D6602" s="51" t="str">
        <f t="shared" si="103"/>
        <v>GGXS„o TomÈ and PrÌncipe</v>
      </c>
      <c r="E6602" s="51" t="s">
        <v>1607</v>
      </c>
      <c r="F6602" s="51" t="s">
        <v>444</v>
      </c>
      <c r="G6602" s="51" t="s">
        <v>445</v>
      </c>
      <c r="H6602" s="51" t="s">
        <v>342</v>
      </c>
      <c r="I6602" s="51" t="s">
        <v>343</v>
      </c>
      <c r="J6602" s="51" t="s">
        <v>1613</v>
      </c>
      <c r="K6602" s="51">
        <v>2.2250000000000001</v>
      </c>
      <c r="L6602" s="51">
        <v>1.7629999999999999</v>
      </c>
      <c r="M6602" s="51">
        <v>1.96</v>
      </c>
      <c r="N6602" s="51">
        <v>2.4049999999999998</v>
      </c>
      <c r="O6602" s="51">
        <v>2.4940000000000002</v>
      </c>
      <c r="P6602" s="51">
        <v>2.2530000000000001</v>
      </c>
      <c r="Q6602" s="51">
        <v>2.2429999999999999</v>
      </c>
      <c r="R6602" s="51">
        <v>2.2429999999999999</v>
      </c>
      <c r="S6602" s="51">
        <v>2.399</v>
      </c>
      <c r="T6602" s="51">
        <v>2.4460000000000002</v>
      </c>
      <c r="U6602" s="51">
        <v>2019</v>
      </c>
    </row>
    <row r="6603" spans="1:21" ht="15.5">
      <c r="A6603" s="51">
        <v>716</v>
      </c>
      <c r="B6603" s="51" t="s">
        <v>1606</v>
      </c>
      <c r="C6603" s="51" t="s">
        <v>446</v>
      </c>
      <c r="D6603" s="51" t="str">
        <f t="shared" si="103"/>
        <v>GGX_NGDPS„o TomÈ and PrÌncipe</v>
      </c>
      <c r="E6603" s="51" t="s">
        <v>1607</v>
      </c>
      <c r="F6603" s="51" t="s">
        <v>444</v>
      </c>
      <c r="G6603" s="51" t="s">
        <v>445</v>
      </c>
      <c r="H6603" s="51" t="s">
        <v>392</v>
      </c>
      <c r="I6603" s="51"/>
      <c r="J6603" s="51" t="s">
        <v>447</v>
      </c>
      <c r="K6603" s="51">
        <v>46.207000000000001</v>
      </c>
      <c r="L6603" s="51">
        <v>31.548999999999999</v>
      </c>
      <c r="M6603" s="51">
        <v>30.422000000000001</v>
      </c>
      <c r="N6603" s="51">
        <v>34.207000000000001</v>
      </c>
      <c r="O6603" s="51">
        <v>32.396000000000001</v>
      </c>
      <c r="P6603" s="51">
        <v>27.632000000000001</v>
      </c>
      <c r="Q6603" s="51">
        <v>26.024999999999999</v>
      </c>
      <c r="R6603" s="51">
        <v>24.300999999999998</v>
      </c>
      <c r="S6603" s="51">
        <v>26.733000000000001</v>
      </c>
      <c r="T6603" s="51">
        <v>25.439</v>
      </c>
      <c r="U6603" s="51">
        <v>2019</v>
      </c>
    </row>
    <row r="6604" spans="1:21" ht="15.5">
      <c r="A6604" s="51">
        <v>716</v>
      </c>
      <c r="B6604" s="51" t="s">
        <v>1606</v>
      </c>
      <c r="C6604" s="51" t="s">
        <v>448</v>
      </c>
      <c r="D6604" s="51" t="str">
        <f t="shared" si="103"/>
        <v>GGXCNLS„o TomÈ and PrÌncipe</v>
      </c>
      <c r="E6604" s="51" t="s">
        <v>1607</v>
      </c>
      <c r="F6604" s="51" t="s">
        <v>449</v>
      </c>
      <c r="G6604" s="51" t="s">
        <v>450</v>
      </c>
      <c r="H6604" s="51" t="s">
        <v>342</v>
      </c>
      <c r="I6604" s="51" t="s">
        <v>343</v>
      </c>
      <c r="J6604" s="51" t="s">
        <v>1613</v>
      </c>
      <c r="K6604" s="51">
        <v>-0.54</v>
      </c>
      <c r="L6604" s="51">
        <v>0.106</v>
      </c>
      <c r="M6604" s="51">
        <v>-0.34200000000000003</v>
      </c>
      <c r="N6604" s="51">
        <v>-0.44</v>
      </c>
      <c r="O6604" s="51">
        <v>-0.32600000000000001</v>
      </c>
      <c r="P6604" s="51">
        <v>-0.219</v>
      </c>
      <c r="Q6604" s="51">
        <v>-0.16200000000000001</v>
      </c>
      <c r="R6604" s="51">
        <v>-0.16200000000000001</v>
      </c>
      <c r="S6604" s="51">
        <v>0.13400000000000001</v>
      </c>
      <c r="T6604" s="51">
        <v>-0.377</v>
      </c>
      <c r="U6604" s="51">
        <v>2019</v>
      </c>
    </row>
    <row r="6605" spans="1:21" ht="15.5">
      <c r="A6605" s="51">
        <v>716</v>
      </c>
      <c r="B6605" s="51" t="s">
        <v>1606</v>
      </c>
      <c r="C6605" s="51" t="s">
        <v>451</v>
      </c>
      <c r="D6605" s="51" t="str">
        <f t="shared" si="103"/>
        <v>GGXCNL_NGDPS„o TomÈ and PrÌncipe</v>
      </c>
      <c r="E6605" s="51" t="s">
        <v>1607</v>
      </c>
      <c r="F6605" s="51" t="s">
        <v>449</v>
      </c>
      <c r="G6605" s="51" t="s">
        <v>450</v>
      </c>
      <c r="H6605" s="51" t="s">
        <v>392</v>
      </c>
      <c r="I6605" s="51"/>
      <c r="J6605" s="51" t="s">
        <v>452</v>
      </c>
      <c r="K6605" s="51">
        <v>-11.215</v>
      </c>
      <c r="L6605" s="51">
        <v>1.8959999999999999</v>
      </c>
      <c r="M6605" s="51">
        <v>-5.3070000000000004</v>
      </c>
      <c r="N6605" s="51">
        <v>-6.2519999999999998</v>
      </c>
      <c r="O6605" s="51">
        <v>-4.2350000000000003</v>
      </c>
      <c r="P6605" s="51">
        <v>-2.6890000000000001</v>
      </c>
      <c r="Q6605" s="51">
        <v>-1.883</v>
      </c>
      <c r="R6605" s="51">
        <v>-1.758</v>
      </c>
      <c r="S6605" s="51">
        <v>1.494</v>
      </c>
      <c r="T6605" s="51">
        <v>-3.9249999999999998</v>
      </c>
      <c r="U6605" s="51">
        <v>2019</v>
      </c>
    </row>
    <row r="6606" spans="1:21" ht="15.5">
      <c r="A6606" s="51">
        <v>716</v>
      </c>
      <c r="B6606" s="51" t="s">
        <v>1606</v>
      </c>
      <c r="C6606" s="51" t="s">
        <v>453</v>
      </c>
      <c r="D6606" s="51" t="str">
        <f t="shared" si="103"/>
        <v>GGSBS„o TomÈ and PrÌncipe</v>
      </c>
      <c r="E6606" s="51" t="s">
        <v>1607</v>
      </c>
      <c r="F6606" s="51" t="s">
        <v>454</v>
      </c>
      <c r="G6606" s="51" t="s">
        <v>455</v>
      </c>
      <c r="H6606" s="51" t="s">
        <v>342</v>
      </c>
      <c r="I6606" s="51" t="s">
        <v>343</v>
      </c>
      <c r="J6606" s="51"/>
      <c r="K6606" s="51"/>
      <c r="L6606" s="51"/>
      <c r="M6606" s="51"/>
      <c r="N6606" s="51"/>
      <c r="O6606" s="51"/>
      <c r="P6606" s="51"/>
      <c r="Q6606" s="51"/>
      <c r="R6606" s="51"/>
      <c r="S6606" s="51"/>
      <c r="T6606" s="51"/>
      <c r="U6606" s="51"/>
    </row>
    <row r="6607" spans="1:21" ht="15.5">
      <c r="A6607" s="51">
        <v>716</v>
      </c>
      <c r="B6607" s="51" t="s">
        <v>1606</v>
      </c>
      <c r="C6607" s="51" t="s">
        <v>456</v>
      </c>
      <c r="D6607" s="51" t="str">
        <f t="shared" si="103"/>
        <v>GGSB_NPGDPS„o TomÈ and PrÌncipe</v>
      </c>
      <c r="E6607" s="51" t="s">
        <v>1607</v>
      </c>
      <c r="F6607" s="51" t="s">
        <v>454</v>
      </c>
      <c r="G6607" s="51" t="s">
        <v>455</v>
      </c>
      <c r="H6607" s="51" t="s">
        <v>380</v>
      </c>
      <c r="I6607" s="51"/>
      <c r="J6607" s="51"/>
      <c r="K6607" s="51"/>
      <c r="L6607" s="51"/>
      <c r="M6607" s="51"/>
      <c r="N6607" s="51"/>
      <c r="O6607" s="51"/>
      <c r="P6607" s="51"/>
      <c r="Q6607" s="51"/>
      <c r="R6607" s="51"/>
      <c r="S6607" s="51"/>
      <c r="T6607" s="51"/>
      <c r="U6607" s="51"/>
    </row>
    <row r="6608" spans="1:21" ht="15.5">
      <c r="A6608" s="51">
        <v>716</v>
      </c>
      <c r="B6608" s="51" t="s">
        <v>1606</v>
      </c>
      <c r="C6608" s="51" t="s">
        <v>457</v>
      </c>
      <c r="D6608" s="51" t="str">
        <f t="shared" si="103"/>
        <v>GGXONLBS„o TomÈ and PrÌncipe</v>
      </c>
      <c r="E6608" s="51" t="s">
        <v>1607</v>
      </c>
      <c r="F6608" s="51" t="s">
        <v>458</v>
      </c>
      <c r="G6608" s="51" t="s">
        <v>459</v>
      </c>
      <c r="H6608" s="51" t="s">
        <v>342</v>
      </c>
      <c r="I6608" s="51" t="s">
        <v>343</v>
      </c>
      <c r="J6608" s="51" t="s">
        <v>1613</v>
      </c>
      <c r="K6608" s="51">
        <v>-0.51100000000000001</v>
      </c>
      <c r="L6608" s="51">
        <v>0.13400000000000001</v>
      </c>
      <c r="M6608" s="51">
        <v>-0.29799999999999999</v>
      </c>
      <c r="N6608" s="51">
        <v>-0.38600000000000001</v>
      </c>
      <c r="O6608" s="51">
        <v>-0.29199999999999998</v>
      </c>
      <c r="P6608" s="51">
        <v>-0.17599999999999999</v>
      </c>
      <c r="Q6608" s="51">
        <v>-0.128</v>
      </c>
      <c r="R6608" s="51">
        <v>-0.128</v>
      </c>
      <c r="S6608" s="51">
        <v>0.17599999999999999</v>
      </c>
      <c r="T6608" s="51">
        <v>-0.33500000000000002</v>
      </c>
      <c r="U6608" s="51">
        <v>2019</v>
      </c>
    </row>
    <row r="6609" spans="1:21" ht="15.5">
      <c r="A6609" s="51">
        <v>716</v>
      </c>
      <c r="B6609" s="51" t="s">
        <v>1606</v>
      </c>
      <c r="C6609" s="51" t="s">
        <v>460</v>
      </c>
      <c r="D6609" s="51" t="str">
        <f t="shared" si="103"/>
        <v>GGXONLB_NGDPS„o TomÈ and PrÌncipe</v>
      </c>
      <c r="E6609" s="51" t="s">
        <v>1607</v>
      </c>
      <c r="F6609" s="51" t="s">
        <v>458</v>
      </c>
      <c r="G6609" s="51" t="s">
        <v>459</v>
      </c>
      <c r="H6609" s="51" t="s">
        <v>392</v>
      </c>
      <c r="I6609" s="51"/>
      <c r="J6609" s="51" t="s">
        <v>461</v>
      </c>
      <c r="K6609" s="51">
        <v>-10.602</v>
      </c>
      <c r="L6609" s="51">
        <v>2.4039999999999999</v>
      </c>
      <c r="M6609" s="51">
        <v>-4.63</v>
      </c>
      <c r="N6609" s="51">
        <v>-5.4870000000000001</v>
      </c>
      <c r="O6609" s="51">
        <v>-3.7970000000000002</v>
      </c>
      <c r="P6609" s="51">
        <v>-2.161</v>
      </c>
      <c r="Q6609" s="51">
        <v>-1.4890000000000001</v>
      </c>
      <c r="R6609" s="51">
        <v>-1.39</v>
      </c>
      <c r="S6609" s="51">
        <v>1.962</v>
      </c>
      <c r="T6609" s="51">
        <v>-3.4830000000000001</v>
      </c>
      <c r="U6609" s="51">
        <v>2019</v>
      </c>
    </row>
    <row r="6610" spans="1:21" ht="15.5">
      <c r="A6610" s="51">
        <v>716</v>
      </c>
      <c r="B6610" s="51" t="s">
        <v>1606</v>
      </c>
      <c r="C6610" s="51" t="s">
        <v>462</v>
      </c>
      <c r="D6610" s="51" t="str">
        <f t="shared" si="103"/>
        <v>GGXWDNS„o TomÈ and PrÌncipe</v>
      </c>
      <c r="E6610" s="51" t="s">
        <v>1607</v>
      </c>
      <c r="F6610" s="51" t="s">
        <v>463</v>
      </c>
      <c r="G6610" s="51" t="s">
        <v>464</v>
      </c>
      <c r="H6610" s="51" t="s">
        <v>342</v>
      </c>
      <c r="I6610" s="51" t="s">
        <v>343</v>
      </c>
      <c r="J6610" s="51"/>
      <c r="K6610" s="51"/>
      <c r="L6610" s="51"/>
      <c r="M6610" s="51"/>
      <c r="N6610" s="51"/>
      <c r="O6610" s="51"/>
      <c r="P6610" s="51"/>
      <c r="Q6610" s="51"/>
      <c r="R6610" s="51"/>
      <c r="S6610" s="51"/>
      <c r="T6610" s="51"/>
      <c r="U6610" s="51"/>
    </row>
    <row r="6611" spans="1:21" ht="15.5">
      <c r="A6611" s="51">
        <v>716</v>
      </c>
      <c r="B6611" s="51" t="s">
        <v>1606</v>
      </c>
      <c r="C6611" s="51" t="s">
        <v>465</v>
      </c>
      <c r="D6611" s="51" t="str">
        <f t="shared" si="103"/>
        <v>GGXWDN_NGDPS„o TomÈ and PrÌncipe</v>
      </c>
      <c r="E6611" s="51" t="s">
        <v>1607</v>
      </c>
      <c r="F6611" s="51" t="s">
        <v>463</v>
      </c>
      <c r="G6611" s="51" t="s">
        <v>464</v>
      </c>
      <c r="H6611" s="51" t="s">
        <v>392</v>
      </c>
      <c r="I6611" s="51"/>
      <c r="J6611" s="51"/>
      <c r="K6611" s="51"/>
      <c r="L6611" s="51"/>
      <c r="M6611" s="51"/>
      <c r="N6611" s="51"/>
      <c r="O6611" s="51"/>
      <c r="P6611" s="51"/>
      <c r="Q6611" s="51"/>
      <c r="R6611" s="51"/>
      <c r="S6611" s="51"/>
      <c r="T6611" s="51"/>
      <c r="U6611" s="51"/>
    </row>
    <row r="6612" spans="1:21" ht="15.5">
      <c r="A6612" s="51">
        <v>716</v>
      </c>
      <c r="B6612" s="51" t="s">
        <v>1606</v>
      </c>
      <c r="C6612" s="51" t="s">
        <v>466</v>
      </c>
      <c r="D6612" s="51" t="str">
        <f t="shared" si="103"/>
        <v>GGXWDGS„o TomÈ and PrÌncipe</v>
      </c>
      <c r="E6612" s="51" t="s">
        <v>1607</v>
      </c>
      <c r="F6612" s="51" t="s">
        <v>467</v>
      </c>
      <c r="G6612" s="51" t="s">
        <v>468</v>
      </c>
      <c r="H6612" s="51" t="s">
        <v>342</v>
      </c>
      <c r="I6612" s="51" t="s">
        <v>343</v>
      </c>
      <c r="J6612" s="51" t="s">
        <v>1613</v>
      </c>
      <c r="K6612" s="51">
        <v>3.903</v>
      </c>
      <c r="L6612" s="51">
        <v>3.9769999999999999</v>
      </c>
      <c r="M6612" s="51">
        <v>4.476</v>
      </c>
      <c r="N6612" s="51">
        <v>6.032</v>
      </c>
      <c r="O6612" s="51">
        <v>7.3360000000000003</v>
      </c>
      <c r="P6612" s="51">
        <v>6.9989999999999997</v>
      </c>
      <c r="Q6612" s="51">
        <v>7.1609999999999996</v>
      </c>
      <c r="R6612" s="51">
        <v>6.7450000000000001</v>
      </c>
      <c r="S6612" s="51">
        <v>7.3049999999999997</v>
      </c>
      <c r="T6612" s="51">
        <v>6.9580000000000002</v>
      </c>
      <c r="U6612" s="51">
        <v>2019</v>
      </c>
    </row>
    <row r="6613" spans="1:21" ht="15.5">
      <c r="A6613" s="51">
        <v>716</v>
      </c>
      <c r="B6613" s="51" t="s">
        <v>1606</v>
      </c>
      <c r="C6613" s="51" t="s">
        <v>469</v>
      </c>
      <c r="D6613" s="51" t="str">
        <f t="shared" si="103"/>
        <v>GGXWDG_NGDPS„o TomÈ and PrÌncipe</v>
      </c>
      <c r="E6613" s="51" t="s">
        <v>1607</v>
      </c>
      <c r="F6613" s="51" t="s">
        <v>467</v>
      </c>
      <c r="G6613" s="51" t="s">
        <v>468</v>
      </c>
      <c r="H6613" s="51" t="s">
        <v>392</v>
      </c>
      <c r="I6613" s="51"/>
      <c r="J6613" s="51" t="s">
        <v>470</v>
      </c>
      <c r="K6613" s="51">
        <v>81.037000000000006</v>
      </c>
      <c r="L6613" s="51">
        <v>71.150999999999996</v>
      </c>
      <c r="M6613" s="51">
        <v>69.456999999999994</v>
      </c>
      <c r="N6613" s="51">
        <v>85.796999999999997</v>
      </c>
      <c r="O6613" s="51">
        <v>95.296999999999997</v>
      </c>
      <c r="P6613" s="51">
        <v>85.838999999999999</v>
      </c>
      <c r="Q6613" s="51">
        <v>83.078999999999994</v>
      </c>
      <c r="R6613" s="51">
        <v>73.069000000000003</v>
      </c>
      <c r="S6613" s="51">
        <v>81.385000000000005</v>
      </c>
      <c r="T6613" s="51">
        <v>72.367999999999995</v>
      </c>
      <c r="U6613" s="51">
        <v>2019</v>
      </c>
    </row>
    <row r="6614" spans="1:21" ht="15.5">
      <c r="A6614" s="51">
        <v>716</v>
      </c>
      <c r="B6614" s="51" t="s">
        <v>1606</v>
      </c>
      <c r="C6614" s="51" t="s">
        <v>471</v>
      </c>
      <c r="D6614" s="51" t="str">
        <f t="shared" si="103"/>
        <v>NGDP_FYS„o TomÈ and PrÌncipe</v>
      </c>
      <c r="E6614" s="51" t="s">
        <v>1607</v>
      </c>
      <c r="F6614" s="51" t="s">
        <v>472</v>
      </c>
      <c r="G6614" s="51" t="s">
        <v>473</v>
      </c>
      <c r="H6614" s="51" t="s">
        <v>342</v>
      </c>
      <c r="I6614" s="51" t="s">
        <v>343</v>
      </c>
      <c r="J6614" s="51" t="s">
        <v>1613</v>
      </c>
      <c r="K6614" s="51">
        <v>4.8159999999999998</v>
      </c>
      <c r="L6614" s="51">
        <v>5.5890000000000004</v>
      </c>
      <c r="M6614" s="51">
        <v>6.444</v>
      </c>
      <c r="N6614" s="51">
        <v>7.0309999999999997</v>
      </c>
      <c r="O6614" s="51">
        <v>7.6980000000000004</v>
      </c>
      <c r="P6614" s="51">
        <v>8.1539999999999999</v>
      </c>
      <c r="Q6614" s="51">
        <v>8.6189999999999998</v>
      </c>
      <c r="R6614" s="51">
        <v>9.23</v>
      </c>
      <c r="S6614" s="51">
        <v>8.9760000000000009</v>
      </c>
      <c r="T6614" s="51">
        <v>9.6150000000000002</v>
      </c>
      <c r="U6614" s="51">
        <v>2019</v>
      </c>
    </row>
    <row r="6615" spans="1:21" ht="15.5">
      <c r="A6615" s="51">
        <v>716</v>
      </c>
      <c r="B6615" s="51" t="s">
        <v>1606</v>
      </c>
      <c r="C6615" s="51" t="s">
        <v>474</v>
      </c>
      <c r="D6615" s="51" t="str">
        <f t="shared" si="103"/>
        <v>BCAS„o TomÈ and PrÌncipe</v>
      </c>
      <c r="E6615" s="51" t="s">
        <v>1607</v>
      </c>
      <c r="F6615" s="51" t="s">
        <v>475</v>
      </c>
      <c r="G6615" s="51" t="s">
        <v>476</v>
      </c>
      <c r="H6615" s="51" t="s">
        <v>352</v>
      </c>
      <c r="I6615" s="51" t="s">
        <v>343</v>
      </c>
      <c r="J6615" s="51" t="s">
        <v>1614</v>
      </c>
      <c r="K6615" s="51">
        <v>-5.5E-2</v>
      </c>
      <c r="L6615" s="51">
        <v>-4.3999999999999997E-2</v>
      </c>
      <c r="M6615" s="51">
        <v>-7.1999999999999995E-2</v>
      </c>
      <c r="N6615" s="51">
        <v>-3.7999999999999999E-2</v>
      </c>
      <c r="O6615" s="51">
        <v>-2.1000000000000001E-2</v>
      </c>
      <c r="P6615" s="51">
        <v>-0.05</v>
      </c>
      <c r="Q6615" s="51">
        <v>-5.0999999999999997E-2</v>
      </c>
      <c r="R6615" s="51">
        <v>-5.2999999999999999E-2</v>
      </c>
      <c r="S6615" s="51">
        <v>-7.2999999999999995E-2</v>
      </c>
      <c r="T6615" s="51">
        <v>-7.4999999999999997E-2</v>
      </c>
      <c r="U6615" s="51">
        <v>2019</v>
      </c>
    </row>
    <row r="6616" spans="1:21" ht="15.5">
      <c r="A6616" s="51">
        <v>716</v>
      </c>
      <c r="B6616" s="51" t="s">
        <v>1606</v>
      </c>
      <c r="C6616" s="51" t="s">
        <v>478</v>
      </c>
      <c r="D6616" s="51" t="str">
        <f t="shared" si="103"/>
        <v>BCA_NGDPDS„o TomÈ and PrÌncipe</v>
      </c>
      <c r="E6616" s="51" t="s">
        <v>1607</v>
      </c>
      <c r="F6616" s="51" t="s">
        <v>475</v>
      </c>
      <c r="G6616" s="51" t="s">
        <v>476</v>
      </c>
      <c r="H6616" s="51" t="s">
        <v>392</v>
      </c>
      <c r="I6616" s="51"/>
      <c r="J6616" s="51" t="s">
        <v>479</v>
      </c>
      <c r="K6616" s="51">
        <v>-21.847000000000001</v>
      </c>
      <c r="L6616" s="51">
        <v>-14.53</v>
      </c>
      <c r="M6616" s="51">
        <v>-20.745999999999999</v>
      </c>
      <c r="N6616" s="51">
        <v>-11.96</v>
      </c>
      <c r="O6616" s="51">
        <v>-6.0759999999999996</v>
      </c>
      <c r="P6616" s="51">
        <v>-13.233000000000001</v>
      </c>
      <c r="Q6616" s="51">
        <v>-12.288</v>
      </c>
      <c r="R6616" s="51">
        <v>-12.468</v>
      </c>
      <c r="S6616" s="51">
        <v>-17.448</v>
      </c>
      <c r="T6616" s="51">
        <v>-15.461</v>
      </c>
      <c r="U6616" s="51">
        <v>2019</v>
      </c>
    </row>
    <row r="6617" spans="1:21" ht="15.5">
      <c r="A6617" s="51">
        <v>456</v>
      </c>
      <c r="B6617" s="51" t="s">
        <v>1615</v>
      </c>
      <c r="C6617" s="51" t="s">
        <v>338</v>
      </c>
      <c r="D6617" s="51" t="str">
        <f t="shared" si="103"/>
        <v>NGDP_RSaudi Arabia</v>
      </c>
      <c r="E6617" s="51" t="s">
        <v>1616</v>
      </c>
      <c r="F6617" s="51" t="s">
        <v>340</v>
      </c>
      <c r="G6617" s="51" t="s">
        <v>341</v>
      </c>
      <c r="H6617" s="51" t="s">
        <v>342</v>
      </c>
      <c r="I6617" s="51" t="s">
        <v>343</v>
      </c>
      <c r="J6617" s="51" t="s">
        <v>1617</v>
      </c>
      <c r="K6617" s="51">
        <v>2296.6999999999998</v>
      </c>
      <c r="L6617" s="51">
        <v>2358.69</v>
      </c>
      <c r="M6617" s="51">
        <v>2444.84</v>
      </c>
      <c r="N6617" s="51">
        <v>2545.2399999999998</v>
      </c>
      <c r="O6617" s="51">
        <v>2587.7600000000002</v>
      </c>
      <c r="P6617" s="51">
        <v>2568.5700000000002</v>
      </c>
      <c r="Q6617" s="51">
        <v>2631.09</v>
      </c>
      <c r="R6617" s="51">
        <v>2639.81</v>
      </c>
      <c r="S6617" s="51">
        <v>2530.33</v>
      </c>
      <c r="T6617" s="51">
        <v>2604.48</v>
      </c>
      <c r="U6617" s="51">
        <v>2019</v>
      </c>
    </row>
    <row r="6618" spans="1:21" ht="15.5">
      <c r="A6618" s="51">
        <v>456</v>
      </c>
      <c r="B6618" s="51" t="s">
        <v>1615</v>
      </c>
      <c r="C6618" s="51" t="s">
        <v>345</v>
      </c>
      <c r="D6618" s="51" t="str">
        <f t="shared" si="103"/>
        <v>NGDP_RPCHSaudi Arabia</v>
      </c>
      <c r="E6618" s="51" t="s">
        <v>1616</v>
      </c>
      <c r="F6618" s="51" t="s">
        <v>340</v>
      </c>
      <c r="G6618" s="51" t="s">
        <v>346</v>
      </c>
      <c r="H6618" s="51" t="s">
        <v>347</v>
      </c>
      <c r="I6618" s="51"/>
      <c r="J6618" s="51" t="s">
        <v>348</v>
      </c>
      <c r="K6618" s="51">
        <v>5.4109999999999996</v>
      </c>
      <c r="L6618" s="51">
        <v>2.6989999999999998</v>
      </c>
      <c r="M6618" s="51">
        <v>3.6520000000000001</v>
      </c>
      <c r="N6618" s="51">
        <v>4.1059999999999999</v>
      </c>
      <c r="O6618" s="51">
        <v>1.671</v>
      </c>
      <c r="P6618" s="51">
        <v>-0.74199999999999999</v>
      </c>
      <c r="Q6618" s="51">
        <v>2.4340000000000002</v>
      </c>
      <c r="R6618" s="51">
        <v>0.33100000000000002</v>
      </c>
      <c r="S6618" s="51">
        <v>-4.1470000000000002</v>
      </c>
      <c r="T6618" s="51">
        <v>2.931</v>
      </c>
      <c r="U6618" s="51">
        <v>2019</v>
      </c>
    </row>
    <row r="6619" spans="1:21" ht="15.5">
      <c r="A6619" s="51">
        <v>456</v>
      </c>
      <c r="B6619" s="51" t="s">
        <v>1615</v>
      </c>
      <c r="C6619" s="51" t="s">
        <v>349</v>
      </c>
      <c r="D6619" s="51" t="str">
        <f t="shared" si="103"/>
        <v>NGDPSaudi Arabia</v>
      </c>
      <c r="E6619" s="51" t="s">
        <v>1616</v>
      </c>
      <c r="F6619" s="51" t="s">
        <v>155</v>
      </c>
      <c r="G6619" s="51" t="s">
        <v>350</v>
      </c>
      <c r="H6619" s="51" t="s">
        <v>342</v>
      </c>
      <c r="I6619" s="51" t="s">
        <v>343</v>
      </c>
      <c r="J6619" s="51" t="s">
        <v>1617</v>
      </c>
      <c r="K6619" s="51">
        <v>2759.91</v>
      </c>
      <c r="L6619" s="51">
        <v>2799.93</v>
      </c>
      <c r="M6619" s="51">
        <v>2836.31</v>
      </c>
      <c r="N6619" s="51">
        <v>2453.5100000000002</v>
      </c>
      <c r="O6619" s="51">
        <v>2418.5100000000002</v>
      </c>
      <c r="P6619" s="51">
        <v>2582.1999999999998</v>
      </c>
      <c r="Q6619" s="51">
        <v>2949.46</v>
      </c>
      <c r="R6619" s="51">
        <v>2973.63</v>
      </c>
      <c r="S6619" s="51">
        <v>2630.5</v>
      </c>
      <c r="T6619" s="51">
        <v>3018.45</v>
      </c>
      <c r="U6619" s="51">
        <v>2019</v>
      </c>
    </row>
    <row r="6620" spans="1:21" ht="15.5">
      <c r="A6620" s="51">
        <v>456</v>
      </c>
      <c r="B6620" s="51" t="s">
        <v>1615</v>
      </c>
      <c r="C6620" s="51" t="s">
        <v>157</v>
      </c>
      <c r="D6620" s="51" t="str">
        <f t="shared" si="103"/>
        <v>NGDPDSaudi Arabia</v>
      </c>
      <c r="E6620" s="51" t="s">
        <v>1616</v>
      </c>
      <c r="F6620" s="51" t="s">
        <v>155</v>
      </c>
      <c r="G6620" s="51" t="s">
        <v>351</v>
      </c>
      <c r="H6620" s="51" t="s">
        <v>352</v>
      </c>
      <c r="I6620" s="51" t="s">
        <v>343</v>
      </c>
      <c r="J6620" s="51" t="s">
        <v>353</v>
      </c>
      <c r="K6620" s="51">
        <v>735.97500000000002</v>
      </c>
      <c r="L6620" s="51">
        <v>746.64700000000005</v>
      </c>
      <c r="M6620" s="51">
        <v>756.35</v>
      </c>
      <c r="N6620" s="51">
        <v>654.27</v>
      </c>
      <c r="O6620" s="51">
        <v>644.93600000000004</v>
      </c>
      <c r="P6620" s="51">
        <v>688.58600000000001</v>
      </c>
      <c r="Q6620" s="51">
        <v>786.52200000000005</v>
      </c>
      <c r="R6620" s="51">
        <v>792.96699999999998</v>
      </c>
      <c r="S6620" s="51">
        <v>701.46699999999998</v>
      </c>
      <c r="T6620" s="51">
        <v>804.92100000000005</v>
      </c>
      <c r="U6620" s="51">
        <v>2019</v>
      </c>
    </row>
    <row r="6621" spans="1:21" ht="15.5">
      <c r="A6621" s="51">
        <v>456</v>
      </c>
      <c r="B6621" s="51" t="s">
        <v>1615</v>
      </c>
      <c r="C6621" s="51" t="s">
        <v>354</v>
      </c>
      <c r="D6621" s="51" t="str">
        <f t="shared" si="103"/>
        <v>PPPGDPSaudi Arabia</v>
      </c>
      <c r="E6621" s="51" t="s">
        <v>1616</v>
      </c>
      <c r="F6621" s="51" t="s">
        <v>155</v>
      </c>
      <c r="G6621" s="51" t="s">
        <v>355</v>
      </c>
      <c r="H6621" s="51" t="s">
        <v>356</v>
      </c>
      <c r="I6621" s="51" t="s">
        <v>343</v>
      </c>
      <c r="J6621" s="51" t="s">
        <v>353</v>
      </c>
      <c r="K6621" s="51">
        <v>1672.47</v>
      </c>
      <c r="L6621" s="51">
        <v>1680.16</v>
      </c>
      <c r="M6621" s="51">
        <v>1722.86</v>
      </c>
      <c r="N6621" s="51">
        <v>1541.83</v>
      </c>
      <c r="O6621" s="51">
        <v>1475.67</v>
      </c>
      <c r="P6621" s="51">
        <v>1565.89</v>
      </c>
      <c r="Q6621" s="51">
        <v>1642.52</v>
      </c>
      <c r="R6621" s="51">
        <v>1677.38</v>
      </c>
      <c r="S6621" s="51">
        <v>1627.31</v>
      </c>
      <c r="T6621" s="51">
        <v>1705.52</v>
      </c>
      <c r="U6621" s="51">
        <v>2019</v>
      </c>
    </row>
    <row r="6622" spans="1:21" ht="15.5">
      <c r="A6622" s="51">
        <v>456</v>
      </c>
      <c r="B6622" s="51" t="s">
        <v>1615</v>
      </c>
      <c r="C6622" s="51" t="s">
        <v>357</v>
      </c>
      <c r="D6622" s="51" t="str">
        <f t="shared" si="103"/>
        <v>NGDP_DSaudi Arabia</v>
      </c>
      <c r="E6622" s="51" t="s">
        <v>1616</v>
      </c>
      <c r="F6622" s="51" t="s">
        <v>358</v>
      </c>
      <c r="G6622" s="51" t="s">
        <v>359</v>
      </c>
      <c r="H6622" s="51" t="s">
        <v>360</v>
      </c>
      <c r="I6622" s="51"/>
      <c r="J6622" s="51" t="s">
        <v>361</v>
      </c>
      <c r="K6622" s="51">
        <v>120.16800000000001</v>
      </c>
      <c r="L6622" s="51">
        <v>118.70699999999999</v>
      </c>
      <c r="M6622" s="51">
        <v>116.012</v>
      </c>
      <c r="N6622" s="51">
        <v>96.396000000000001</v>
      </c>
      <c r="O6622" s="51">
        <v>93.46</v>
      </c>
      <c r="P6622" s="51">
        <v>100.53100000000001</v>
      </c>
      <c r="Q6622" s="51">
        <v>112.1</v>
      </c>
      <c r="R6622" s="51">
        <v>112.645</v>
      </c>
      <c r="S6622" s="51">
        <v>103.959</v>
      </c>
      <c r="T6622" s="51">
        <v>115.895</v>
      </c>
      <c r="U6622" s="51">
        <v>2019</v>
      </c>
    </row>
    <row r="6623" spans="1:21" ht="15.5">
      <c r="A6623" s="51">
        <v>456</v>
      </c>
      <c r="B6623" s="51" t="s">
        <v>1615</v>
      </c>
      <c r="C6623" s="51" t="s">
        <v>362</v>
      </c>
      <c r="D6623" s="51" t="str">
        <f t="shared" si="103"/>
        <v>NGDPRPCSaudi Arabia</v>
      </c>
      <c r="E6623" s="51" t="s">
        <v>1616</v>
      </c>
      <c r="F6623" s="51" t="s">
        <v>363</v>
      </c>
      <c r="G6623" s="51" t="s">
        <v>364</v>
      </c>
      <c r="H6623" s="51" t="s">
        <v>342</v>
      </c>
      <c r="I6623" s="51" t="s">
        <v>333</v>
      </c>
      <c r="J6623" s="51" t="s">
        <v>365</v>
      </c>
      <c r="K6623" s="51">
        <v>78665.05</v>
      </c>
      <c r="L6623" s="51">
        <v>78638.03</v>
      </c>
      <c r="M6623" s="51">
        <v>80581.990000000005</v>
      </c>
      <c r="N6623" s="51">
        <v>81940.33</v>
      </c>
      <c r="O6623" s="51">
        <v>81407.820000000007</v>
      </c>
      <c r="P6623" s="51">
        <v>78759.429999999993</v>
      </c>
      <c r="Q6623" s="51">
        <v>78742.98</v>
      </c>
      <c r="R6623" s="51">
        <v>77454.86</v>
      </c>
      <c r="S6623" s="51">
        <v>72786.710000000006</v>
      </c>
      <c r="T6623" s="51">
        <v>73450.850000000006</v>
      </c>
      <c r="U6623" s="51">
        <v>2019</v>
      </c>
    </row>
    <row r="6624" spans="1:21" ht="15.5">
      <c r="A6624" s="51">
        <v>456</v>
      </c>
      <c r="B6624" s="51" t="s">
        <v>1615</v>
      </c>
      <c r="C6624" s="51" t="s">
        <v>366</v>
      </c>
      <c r="D6624" s="51" t="str">
        <f t="shared" si="103"/>
        <v>NGDPRPPPPCSaudi Arabia</v>
      </c>
      <c r="E6624" s="51" t="s">
        <v>1616</v>
      </c>
      <c r="F6624" s="51" t="s">
        <v>363</v>
      </c>
      <c r="G6624" s="51" t="s">
        <v>367</v>
      </c>
      <c r="H6624" s="51" t="s">
        <v>368</v>
      </c>
      <c r="I6624" s="51" t="s">
        <v>333</v>
      </c>
      <c r="J6624" s="51" t="s">
        <v>365</v>
      </c>
      <c r="K6624" s="51">
        <v>47957.04</v>
      </c>
      <c r="L6624" s="51">
        <v>47940.56</v>
      </c>
      <c r="M6624" s="51">
        <v>49125.67</v>
      </c>
      <c r="N6624" s="51">
        <v>49953.760000000002</v>
      </c>
      <c r="O6624" s="51">
        <v>49629.13</v>
      </c>
      <c r="P6624" s="51">
        <v>48014.57</v>
      </c>
      <c r="Q6624" s="51">
        <v>48004.54</v>
      </c>
      <c r="R6624" s="51">
        <v>47219.26</v>
      </c>
      <c r="S6624" s="51">
        <v>44373.39</v>
      </c>
      <c r="T6624" s="51">
        <v>44778.27</v>
      </c>
      <c r="U6624" s="51">
        <v>2019</v>
      </c>
    </row>
    <row r="6625" spans="1:21" ht="15.5">
      <c r="A6625" s="51">
        <v>456</v>
      </c>
      <c r="B6625" s="51" t="s">
        <v>1615</v>
      </c>
      <c r="C6625" s="51" t="s">
        <v>369</v>
      </c>
      <c r="D6625" s="51" t="str">
        <f t="shared" si="103"/>
        <v>NGDPPCSaudi Arabia</v>
      </c>
      <c r="E6625" s="51" t="s">
        <v>1616</v>
      </c>
      <c r="F6625" s="51" t="s">
        <v>370</v>
      </c>
      <c r="G6625" s="51" t="s">
        <v>371</v>
      </c>
      <c r="H6625" s="51" t="s">
        <v>342</v>
      </c>
      <c r="I6625" s="51" t="s">
        <v>333</v>
      </c>
      <c r="J6625" s="51" t="s">
        <v>372</v>
      </c>
      <c r="K6625" s="51">
        <v>94530.61</v>
      </c>
      <c r="L6625" s="51">
        <v>93348.71</v>
      </c>
      <c r="M6625" s="51">
        <v>93484.94</v>
      </c>
      <c r="N6625" s="51">
        <v>78987.399999999994</v>
      </c>
      <c r="O6625" s="51">
        <v>76083.44</v>
      </c>
      <c r="P6625" s="51">
        <v>79177.34</v>
      </c>
      <c r="Q6625" s="51">
        <v>88270.99</v>
      </c>
      <c r="R6625" s="51">
        <v>87249.32</v>
      </c>
      <c r="S6625" s="51">
        <v>75668.36</v>
      </c>
      <c r="T6625" s="51">
        <v>85125.53</v>
      </c>
      <c r="U6625" s="51">
        <v>2019</v>
      </c>
    </row>
    <row r="6626" spans="1:21" ht="15.5">
      <c r="A6626" s="51">
        <v>456</v>
      </c>
      <c r="B6626" s="51" t="s">
        <v>1615</v>
      </c>
      <c r="C6626" s="51" t="s">
        <v>373</v>
      </c>
      <c r="D6626" s="51" t="str">
        <f t="shared" si="103"/>
        <v>NGDPDPCSaudi Arabia</v>
      </c>
      <c r="E6626" s="51" t="s">
        <v>1616</v>
      </c>
      <c r="F6626" s="51" t="s">
        <v>370</v>
      </c>
      <c r="G6626" s="51" t="s">
        <v>374</v>
      </c>
      <c r="H6626" s="51" t="s">
        <v>352</v>
      </c>
      <c r="I6626" s="51" t="s">
        <v>333</v>
      </c>
      <c r="J6626" s="51" t="s">
        <v>372</v>
      </c>
      <c r="K6626" s="51">
        <v>25208.16</v>
      </c>
      <c r="L6626" s="51">
        <v>24892.99</v>
      </c>
      <c r="M6626" s="51">
        <v>24929.32</v>
      </c>
      <c r="N6626" s="51">
        <v>21063.31</v>
      </c>
      <c r="O6626" s="51">
        <v>20288.919999999998</v>
      </c>
      <c r="P6626" s="51">
        <v>21113.96</v>
      </c>
      <c r="Q6626" s="51">
        <v>23538.93</v>
      </c>
      <c r="R6626" s="51">
        <v>23266.49</v>
      </c>
      <c r="S6626" s="51">
        <v>20178.23</v>
      </c>
      <c r="T6626" s="51">
        <v>22700.14</v>
      </c>
      <c r="U6626" s="51">
        <v>2019</v>
      </c>
    </row>
    <row r="6627" spans="1:21" ht="15.5">
      <c r="A6627" s="51">
        <v>456</v>
      </c>
      <c r="B6627" s="51" t="s">
        <v>1615</v>
      </c>
      <c r="C6627" s="51" t="s">
        <v>375</v>
      </c>
      <c r="D6627" s="51" t="str">
        <f t="shared" si="103"/>
        <v>PPPPCSaudi Arabia</v>
      </c>
      <c r="E6627" s="51" t="s">
        <v>1616</v>
      </c>
      <c r="F6627" s="51" t="s">
        <v>370</v>
      </c>
      <c r="G6627" s="51" t="s">
        <v>376</v>
      </c>
      <c r="H6627" s="51" t="s">
        <v>356</v>
      </c>
      <c r="I6627" s="51" t="s">
        <v>333</v>
      </c>
      <c r="J6627" s="51" t="s">
        <v>372</v>
      </c>
      <c r="K6627" s="51">
        <v>57284.45</v>
      </c>
      <c r="L6627" s="51">
        <v>56015.96</v>
      </c>
      <c r="M6627" s="51">
        <v>56785.55</v>
      </c>
      <c r="N6627" s="51">
        <v>49637.14</v>
      </c>
      <c r="O6627" s="51">
        <v>46422.9</v>
      </c>
      <c r="P6627" s="51">
        <v>48014.57</v>
      </c>
      <c r="Q6627" s="51">
        <v>49157.120000000003</v>
      </c>
      <c r="R6627" s="51">
        <v>49216.19</v>
      </c>
      <c r="S6627" s="51">
        <v>46810.63</v>
      </c>
      <c r="T6627" s="51">
        <v>48098.559999999998</v>
      </c>
      <c r="U6627" s="51">
        <v>2019</v>
      </c>
    </row>
    <row r="6628" spans="1:21" ht="15.5">
      <c r="A6628" s="51">
        <v>456</v>
      </c>
      <c r="B6628" s="51" t="s">
        <v>1615</v>
      </c>
      <c r="C6628" s="51" t="s">
        <v>377</v>
      </c>
      <c r="D6628" s="51" t="str">
        <f t="shared" si="103"/>
        <v>NGAP_NPGDPSaudi Arabia</v>
      </c>
      <c r="E6628" s="51" t="s">
        <v>1616</v>
      </c>
      <c r="F6628" s="51" t="s">
        <v>378</v>
      </c>
      <c r="G6628" s="51" t="s">
        <v>379</v>
      </c>
      <c r="H6628" s="51" t="s">
        <v>380</v>
      </c>
      <c r="I6628" s="51"/>
      <c r="J6628" s="51"/>
      <c r="K6628" s="51"/>
      <c r="L6628" s="51"/>
      <c r="M6628" s="51"/>
      <c r="N6628" s="51"/>
      <c r="O6628" s="51"/>
      <c r="P6628" s="51"/>
      <c r="Q6628" s="51"/>
      <c r="R6628" s="51"/>
      <c r="S6628" s="51"/>
      <c r="T6628" s="51"/>
      <c r="U6628" s="51"/>
    </row>
    <row r="6629" spans="1:21" ht="15.5">
      <c r="A6629" s="51">
        <v>456</v>
      </c>
      <c r="B6629" s="51" t="s">
        <v>1615</v>
      </c>
      <c r="C6629" s="51" t="s">
        <v>381</v>
      </c>
      <c r="D6629" s="51" t="str">
        <f t="shared" si="103"/>
        <v>PPPSHSaudi Arabia</v>
      </c>
      <c r="E6629" s="51" t="s">
        <v>1616</v>
      </c>
      <c r="F6629" s="51" t="s">
        <v>382</v>
      </c>
      <c r="G6629" s="51" t="s">
        <v>383</v>
      </c>
      <c r="H6629" s="51" t="s">
        <v>384</v>
      </c>
      <c r="I6629" s="51"/>
      <c r="J6629" s="51" t="s">
        <v>353</v>
      </c>
      <c r="K6629" s="51">
        <v>1.67</v>
      </c>
      <c r="L6629" s="51">
        <v>1.599</v>
      </c>
      <c r="M6629" s="51">
        <v>1.581</v>
      </c>
      <c r="N6629" s="51">
        <v>1.3859999999999999</v>
      </c>
      <c r="O6629" s="51">
        <v>1.2769999999999999</v>
      </c>
      <c r="P6629" s="51">
        <v>1.2869999999999999</v>
      </c>
      <c r="Q6629" s="51">
        <v>1.274</v>
      </c>
      <c r="R6629" s="51">
        <v>1.2450000000000001</v>
      </c>
      <c r="S6629" s="51">
        <v>1.236</v>
      </c>
      <c r="T6629" s="51">
        <v>1.2010000000000001</v>
      </c>
      <c r="U6629" s="51">
        <v>2019</v>
      </c>
    </row>
    <row r="6630" spans="1:21" ht="15.5">
      <c r="A6630" s="51">
        <v>456</v>
      </c>
      <c r="B6630" s="51" t="s">
        <v>1615</v>
      </c>
      <c r="C6630" s="51" t="s">
        <v>385</v>
      </c>
      <c r="D6630" s="51" t="str">
        <f t="shared" si="103"/>
        <v>PPPEXSaudi Arabia</v>
      </c>
      <c r="E6630" s="51" t="s">
        <v>1616</v>
      </c>
      <c r="F6630" s="51" t="s">
        <v>386</v>
      </c>
      <c r="G6630" s="51" t="s">
        <v>387</v>
      </c>
      <c r="H6630" s="51" t="s">
        <v>388</v>
      </c>
      <c r="I6630" s="51"/>
      <c r="J6630" s="51" t="s">
        <v>353</v>
      </c>
      <c r="K6630" s="51">
        <v>1.65</v>
      </c>
      <c r="L6630" s="51">
        <v>1.6659999999999999</v>
      </c>
      <c r="M6630" s="51">
        <v>1.6459999999999999</v>
      </c>
      <c r="N6630" s="51">
        <v>1.591</v>
      </c>
      <c r="O6630" s="51">
        <v>1.639</v>
      </c>
      <c r="P6630" s="51">
        <v>1.649</v>
      </c>
      <c r="Q6630" s="51">
        <v>1.796</v>
      </c>
      <c r="R6630" s="51">
        <v>1.7729999999999999</v>
      </c>
      <c r="S6630" s="51">
        <v>1.6160000000000001</v>
      </c>
      <c r="T6630" s="51">
        <v>1.77</v>
      </c>
      <c r="U6630" s="51">
        <v>2019</v>
      </c>
    </row>
    <row r="6631" spans="1:21" ht="15.5">
      <c r="A6631" s="51">
        <v>456</v>
      </c>
      <c r="B6631" s="51" t="s">
        <v>1615</v>
      </c>
      <c r="C6631" s="51" t="s">
        <v>389</v>
      </c>
      <c r="D6631" s="51" t="str">
        <f t="shared" si="103"/>
        <v>NID_NGDPSaudi Arabia</v>
      </c>
      <c r="E6631" s="51" t="s">
        <v>1616</v>
      </c>
      <c r="F6631" s="51" t="s">
        <v>390</v>
      </c>
      <c r="G6631" s="51" t="s">
        <v>391</v>
      </c>
      <c r="H6631" s="51" t="s">
        <v>392</v>
      </c>
      <c r="I6631" s="51"/>
      <c r="J6631" s="51" t="s">
        <v>1617</v>
      </c>
      <c r="K6631" s="51">
        <v>26.542000000000002</v>
      </c>
      <c r="L6631" s="51">
        <v>26.47</v>
      </c>
      <c r="M6631" s="51">
        <v>28.751000000000001</v>
      </c>
      <c r="N6631" s="51">
        <v>35.127000000000002</v>
      </c>
      <c r="O6631" s="51">
        <v>30.933</v>
      </c>
      <c r="P6631" s="51">
        <v>28.861999999999998</v>
      </c>
      <c r="Q6631" s="51">
        <v>24.23</v>
      </c>
      <c r="R6631" s="51">
        <v>27.808</v>
      </c>
      <c r="S6631" s="51">
        <v>27.667000000000002</v>
      </c>
      <c r="T6631" s="51">
        <v>27.754000000000001</v>
      </c>
      <c r="U6631" s="51">
        <v>2019</v>
      </c>
    </row>
    <row r="6632" spans="1:21" ht="15.5">
      <c r="A6632" s="51">
        <v>456</v>
      </c>
      <c r="B6632" s="51" t="s">
        <v>1615</v>
      </c>
      <c r="C6632" s="51" t="s">
        <v>393</v>
      </c>
      <c r="D6632" s="51" t="str">
        <f t="shared" si="103"/>
        <v>NGSD_NGDPSaudi Arabia</v>
      </c>
      <c r="E6632" s="51" t="s">
        <v>1616</v>
      </c>
      <c r="F6632" s="51" t="s">
        <v>394</v>
      </c>
      <c r="G6632" s="51" t="s">
        <v>395</v>
      </c>
      <c r="H6632" s="51" t="s">
        <v>392</v>
      </c>
      <c r="I6632" s="51"/>
      <c r="J6632" s="51" t="s">
        <v>1617</v>
      </c>
      <c r="K6632" s="51">
        <v>48.929000000000002</v>
      </c>
      <c r="L6632" s="51">
        <v>44.61</v>
      </c>
      <c r="M6632" s="51">
        <v>38.502000000000002</v>
      </c>
      <c r="N6632" s="51">
        <v>26.457999999999998</v>
      </c>
      <c r="O6632" s="51">
        <v>27.236000000000001</v>
      </c>
      <c r="P6632" s="51">
        <v>30.382000000000001</v>
      </c>
      <c r="Q6632" s="51">
        <v>33.381</v>
      </c>
      <c r="R6632" s="51">
        <v>32.628999999999998</v>
      </c>
      <c r="S6632" s="51">
        <v>25.535</v>
      </c>
      <c r="T6632" s="51">
        <v>30.593</v>
      </c>
      <c r="U6632" s="51">
        <v>2019</v>
      </c>
    </row>
    <row r="6633" spans="1:21" ht="15.5">
      <c r="A6633" s="51">
        <v>456</v>
      </c>
      <c r="B6633" s="51" t="s">
        <v>1615</v>
      </c>
      <c r="C6633" s="51" t="s">
        <v>396</v>
      </c>
      <c r="D6633" s="51" t="str">
        <f t="shared" si="103"/>
        <v>PCPISaudi Arabia</v>
      </c>
      <c r="E6633" s="51" t="s">
        <v>1616</v>
      </c>
      <c r="F6633" s="51" t="s">
        <v>397</v>
      </c>
      <c r="G6633" s="51" t="s">
        <v>398</v>
      </c>
      <c r="H6633" s="51" t="s">
        <v>360</v>
      </c>
      <c r="I6633" s="51"/>
      <c r="J6633" s="51" t="s">
        <v>1618</v>
      </c>
      <c r="K6633" s="51">
        <v>90</v>
      </c>
      <c r="L6633" s="51">
        <v>93.2</v>
      </c>
      <c r="M6633" s="51">
        <v>95.283000000000001</v>
      </c>
      <c r="N6633" s="51">
        <v>96.441999999999993</v>
      </c>
      <c r="O6633" s="51">
        <v>98.417000000000002</v>
      </c>
      <c r="P6633" s="51">
        <v>97.617000000000004</v>
      </c>
      <c r="Q6633" s="51">
        <v>100.008</v>
      </c>
      <c r="R6633" s="51">
        <v>97.917000000000002</v>
      </c>
      <c r="S6633" s="51">
        <v>101.283</v>
      </c>
      <c r="T6633" s="51">
        <v>104.035</v>
      </c>
      <c r="U6633" s="51">
        <v>2020</v>
      </c>
    </row>
    <row r="6634" spans="1:21" ht="15.5">
      <c r="A6634" s="51">
        <v>456</v>
      </c>
      <c r="B6634" s="51" t="s">
        <v>1615</v>
      </c>
      <c r="C6634" s="51" t="s">
        <v>400</v>
      </c>
      <c r="D6634" s="51" t="str">
        <f t="shared" si="103"/>
        <v>PCPIPCHSaudi Arabia</v>
      </c>
      <c r="E6634" s="51" t="s">
        <v>1616</v>
      </c>
      <c r="F6634" s="51" t="s">
        <v>397</v>
      </c>
      <c r="G6634" s="51" t="s">
        <v>401</v>
      </c>
      <c r="H6634" s="51" t="s">
        <v>347</v>
      </c>
      <c r="I6634" s="51"/>
      <c r="J6634" s="51" t="s">
        <v>402</v>
      </c>
      <c r="K6634" s="51">
        <v>2.867</v>
      </c>
      <c r="L6634" s="51">
        <v>3.556</v>
      </c>
      <c r="M6634" s="51">
        <v>2.2349999999999999</v>
      </c>
      <c r="N6634" s="51">
        <v>1.216</v>
      </c>
      <c r="O6634" s="51">
        <v>2.048</v>
      </c>
      <c r="P6634" s="51">
        <v>-0.81299999999999994</v>
      </c>
      <c r="Q6634" s="51">
        <v>2.4500000000000002</v>
      </c>
      <c r="R6634" s="51">
        <v>-2.0910000000000002</v>
      </c>
      <c r="S6634" s="51">
        <v>3.4380000000000002</v>
      </c>
      <c r="T6634" s="51">
        <v>2.7170000000000001</v>
      </c>
      <c r="U6634" s="51">
        <v>2020</v>
      </c>
    </row>
    <row r="6635" spans="1:21" ht="15.5">
      <c r="A6635" s="51">
        <v>456</v>
      </c>
      <c r="B6635" s="51" t="s">
        <v>1615</v>
      </c>
      <c r="C6635" s="51" t="s">
        <v>403</v>
      </c>
      <c r="D6635" s="51" t="str">
        <f t="shared" si="103"/>
        <v>PCPIESaudi Arabia</v>
      </c>
      <c r="E6635" s="51" t="s">
        <v>1616</v>
      </c>
      <c r="F6635" s="51" t="s">
        <v>404</v>
      </c>
      <c r="G6635" s="51" t="s">
        <v>405</v>
      </c>
      <c r="H6635" s="51" t="s">
        <v>360</v>
      </c>
      <c r="I6635" s="51"/>
      <c r="J6635" s="51" t="s">
        <v>1618</v>
      </c>
      <c r="K6635" s="51">
        <v>91.7</v>
      </c>
      <c r="L6635" s="51">
        <v>94</v>
      </c>
      <c r="M6635" s="51">
        <v>95.8</v>
      </c>
      <c r="N6635" s="51">
        <v>97</v>
      </c>
      <c r="O6635" s="51">
        <v>97.9</v>
      </c>
      <c r="P6635" s="51">
        <v>96.9</v>
      </c>
      <c r="Q6635" s="51">
        <v>98.7</v>
      </c>
      <c r="R6635" s="51">
        <v>98.5</v>
      </c>
      <c r="S6635" s="51">
        <v>103.8</v>
      </c>
      <c r="T6635" s="51">
        <v>104.42400000000001</v>
      </c>
      <c r="U6635" s="51">
        <v>2020</v>
      </c>
    </row>
    <row r="6636" spans="1:21" ht="15.5">
      <c r="A6636" s="51">
        <v>456</v>
      </c>
      <c r="B6636" s="51" t="s">
        <v>1615</v>
      </c>
      <c r="C6636" s="51" t="s">
        <v>406</v>
      </c>
      <c r="D6636" s="51" t="str">
        <f t="shared" si="103"/>
        <v>PCPIEPCHSaudi Arabia</v>
      </c>
      <c r="E6636" s="51" t="s">
        <v>1616</v>
      </c>
      <c r="F6636" s="51" t="s">
        <v>404</v>
      </c>
      <c r="G6636" s="51" t="s">
        <v>407</v>
      </c>
      <c r="H6636" s="51" t="s">
        <v>347</v>
      </c>
      <c r="I6636" s="51"/>
      <c r="J6636" s="51" t="s">
        <v>408</v>
      </c>
      <c r="K6636" s="51">
        <v>3.6160000000000001</v>
      </c>
      <c r="L6636" s="51">
        <v>2.508</v>
      </c>
      <c r="M6636" s="51">
        <v>1.915</v>
      </c>
      <c r="N6636" s="51">
        <v>1.2529999999999999</v>
      </c>
      <c r="O6636" s="51">
        <v>0.92800000000000005</v>
      </c>
      <c r="P6636" s="51">
        <v>-1.0209999999999999</v>
      </c>
      <c r="Q6636" s="51">
        <v>1.8580000000000001</v>
      </c>
      <c r="R6636" s="51">
        <v>-0.20300000000000001</v>
      </c>
      <c r="S6636" s="51">
        <v>5.3810000000000002</v>
      </c>
      <c r="T6636" s="51">
        <v>0.60199999999999998</v>
      </c>
      <c r="U6636" s="51">
        <v>2020</v>
      </c>
    </row>
    <row r="6637" spans="1:21" ht="15.5">
      <c r="A6637" s="51">
        <v>456</v>
      </c>
      <c r="B6637" s="51" t="s">
        <v>1615</v>
      </c>
      <c r="C6637" s="51" t="s">
        <v>409</v>
      </c>
      <c r="D6637" s="51" t="str">
        <f t="shared" si="103"/>
        <v>FLIBOR6Saudi Arabia</v>
      </c>
      <c r="E6637" s="51" t="s">
        <v>1616</v>
      </c>
      <c r="F6637" s="51" t="s">
        <v>410</v>
      </c>
      <c r="G6637" s="51"/>
      <c r="H6637" s="51" t="s">
        <v>384</v>
      </c>
      <c r="I6637" s="51"/>
      <c r="J6637" s="51"/>
      <c r="K6637" s="51"/>
      <c r="L6637" s="51"/>
      <c r="M6637" s="51"/>
      <c r="N6637" s="51"/>
      <c r="O6637" s="51"/>
      <c r="P6637" s="51"/>
      <c r="Q6637" s="51"/>
      <c r="R6637" s="51"/>
      <c r="S6637" s="51"/>
      <c r="T6637" s="51"/>
      <c r="U6637" s="51"/>
    </row>
    <row r="6638" spans="1:21" ht="15.5">
      <c r="A6638" s="51">
        <v>456</v>
      </c>
      <c r="B6638" s="51" t="s">
        <v>1615</v>
      </c>
      <c r="C6638" s="51" t="s">
        <v>411</v>
      </c>
      <c r="D6638" s="51" t="str">
        <f t="shared" si="103"/>
        <v>TM_RPCHSaudi Arabia</v>
      </c>
      <c r="E6638" s="51" t="s">
        <v>1616</v>
      </c>
      <c r="F6638" s="51" t="s">
        <v>412</v>
      </c>
      <c r="G6638" s="51" t="s">
        <v>413</v>
      </c>
      <c r="H6638" s="51" t="s">
        <v>347</v>
      </c>
      <c r="I6638" s="51"/>
      <c r="J6638" s="51" t="s">
        <v>1619</v>
      </c>
      <c r="K6638" s="51">
        <v>9.4410000000000007</v>
      </c>
      <c r="L6638" s="51">
        <v>10.064</v>
      </c>
      <c r="M6638" s="51">
        <v>16.222999999999999</v>
      </c>
      <c r="N6638" s="51">
        <v>3.43</v>
      </c>
      <c r="O6638" s="51">
        <v>-16.823</v>
      </c>
      <c r="P6638" s="51">
        <v>-0.35899999999999999</v>
      </c>
      <c r="Q6638" s="51">
        <v>2.2000000000000002</v>
      </c>
      <c r="R6638" s="51">
        <v>2.9990000000000001</v>
      </c>
      <c r="S6638" s="51">
        <v>-23.318000000000001</v>
      </c>
      <c r="T6638" s="51">
        <v>16.632999999999999</v>
      </c>
      <c r="U6638" s="51">
        <v>2019</v>
      </c>
    </row>
    <row r="6639" spans="1:21" ht="15.5">
      <c r="A6639" s="51">
        <v>456</v>
      </c>
      <c r="B6639" s="51" t="s">
        <v>1615</v>
      </c>
      <c r="C6639" s="51" t="s">
        <v>415</v>
      </c>
      <c r="D6639" s="51" t="str">
        <f t="shared" si="103"/>
        <v>TMG_RPCHSaudi Arabia</v>
      </c>
      <c r="E6639" s="51" t="s">
        <v>1616</v>
      </c>
      <c r="F6639" s="51" t="s">
        <v>416</v>
      </c>
      <c r="G6639" s="51" t="s">
        <v>417</v>
      </c>
      <c r="H6639" s="51" t="s">
        <v>347</v>
      </c>
      <c r="I6639" s="51"/>
      <c r="J6639" s="51" t="s">
        <v>1619</v>
      </c>
      <c r="K6639" s="51">
        <v>18.969000000000001</v>
      </c>
      <c r="L6639" s="51">
        <v>11.372</v>
      </c>
      <c r="M6639" s="51">
        <v>6.6440000000000001</v>
      </c>
      <c r="N6639" s="51">
        <v>8.8789999999999996</v>
      </c>
      <c r="O6639" s="51">
        <v>-16.655999999999999</v>
      </c>
      <c r="P6639" s="51">
        <v>-5.6660000000000004</v>
      </c>
      <c r="Q6639" s="51">
        <v>0.27200000000000002</v>
      </c>
      <c r="R6639" s="51">
        <v>10.097</v>
      </c>
      <c r="S6639" s="51">
        <v>-14.958</v>
      </c>
      <c r="T6639" s="51">
        <v>4.2130000000000001</v>
      </c>
      <c r="U6639" s="51">
        <v>2019</v>
      </c>
    </row>
    <row r="6640" spans="1:21" ht="15.5">
      <c r="A6640" s="51">
        <v>456</v>
      </c>
      <c r="B6640" s="51" t="s">
        <v>1615</v>
      </c>
      <c r="C6640" s="51" t="s">
        <v>418</v>
      </c>
      <c r="D6640" s="51" t="str">
        <f t="shared" si="103"/>
        <v>TX_RPCHSaudi Arabia</v>
      </c>
      <c r="E6640" s="51" t="s">
        <v>1616</v>
      </c>
      <c r="F6640" s="51" t="s">
        <v>419</v>
      </c>
      <c r="G6640" s="51" t="s">
        <v>420</v>
      </c>
      <c r="H6640" s="51" t="s">
        <v>347</v>
      </c>
      <c r="I6640" s="51"/>
      <c r="J6640" s="51" t="s">
        <v>1619</v>
      </c>
      <c r="K6640" s="51">
        <v>4.2149999999999999</v>
      </c>
      <c r="L6640" s="51">
        <v>1.8380000000000001</v>
      </c>
      <c r="M6640" s="51">
        <v>2.0880000000000001</v>
      </c>
      <c r="N6640" s="51">
        <v>4.0510000000000002</v>
      </c>
      <c r="O6640" s="51">
        <v>5.8689999999999998</v>
      </c>
      <c r="P6640" s="51">
        <v>-0.36</v>
      </c>
      <c r="Q6640" s="51">
        <v>8.8030000000000008</v>
      </c>
      <c r="R6640" s="51">
        <v>-3.8730000000000002</v>
      </c>
      <c r="S6640" s="51">
        <v>-15.581</v>
      </c>
      <c r="T6640" s="51">
        <v>15.128</v>
      </c>
      <c r="U6640" s="51">
        <v>2019</v>
      </c>
    </row>
    <row r="6641" spans="1:21" ht="15.5">
      <c r="A6641" s="51">
        <v>456</v>
      </c>
      <c r="B6641" s="51" t="s">
        <v>1615</v>
      </c>
      <c r="C6641" s="51" t="s">
        <v>421</v>
      </c>
      <c r="D6641" s="51" t="str">
        <f t="shared" si="103"/>
        <v>TXG_RPCHSaudi Arabia</v>
      </c>
      <c r="E6641" s="51" t="s">
        <v>1616</v>
      </c>
      <c r="F6641" s="51" t="s">
        <v>422</v>
      </c>
      <c r="G6641" s="51" t="s">
        <v>423</v>
      </c>
      <c r="H6641" s="51" t="s">
        <v>347</v>
      </c>
      <c r="I6641" s="51"/>
      <c r="J6641" s="51" t="s">
        <v>1619</v>
      </c>
      <c r="K6641" s="51">
        <v>5.3630000000000004</v>
      </c>
      <c r="L6641" s="51">
        <v>1.427</v>
      </c>
      <c r="M6641" s="51">
        <v>1.8320000000000001</v>
      </c>
      <c r="N6641" s="51">
        <v>2.8039999999999998</v>
      </c>
      <c r="O6641" s="51">
        <v>4.3070000000000004</v>
      </c>
      <c r="P6641" s="51">
        <v>-0.89</v>
      </c>
      <c r="Q6641" s="51">
        <v>8.4529999999999994</v>
      </c>
      <c r="R6641" s="51">
        <v>-6.9569999999999999</v>
      </c>
      <c r="S6641" s="51">
        <v>-4.8579999999999997</v>
      </c>
      <c r="T6641" s="51">
        <v>1.641</v>
      </c>
      <c r="U6641" s="51">
        <v>2019</v>
      </c>
    </row>
    <row r="6642" spans="1:21" ht="15.5">
      <c r="A6642" s="51">
        <v>456</v>
      </c>
      <c r="B6642" s="51" t="s">
        <v>1615</v>
      </c>
      <c r="C6642" s="51" t="s">
        <v>424</v>
      </c>
      <c r="D6642" s="51" t="str">
        <f t="shared" si="103"/>
        <v>LURSaudi Arabia</v>
      </c>
      <c r="E6642" s="51" t="s">
        <v>1616</v>
      </c>
      <c r="F6642" s="51" t="s">
        <v>425</v>
      </c>
      <c r="G6642" s="51" t="s">
        <v>426</v>
      </c>
      <c r="H6642" s="51" t="s">
        <v>427</v>
      </c>
      <c r="I6642" s="51"/>
      <c r="J6642" s="51" t="s">
        <v>1620</v>
      </c>
      <c r="K6642" s="51">
        <v>5.524</v>
      </c>
      <c r="L6642" s="51">
        <v>5.5679999999999996</v>
      </c>
      <c r="M6642" s="51">
        <v>5.7210000000000001</v>
      </c>
      <c r="N6642" s="51">
        <v>5.5910000000000002</v>
      </c>
      <c r="O6642" s="51">
        <v>5.6</v>
      </c>
      <c r="P6642" s="51">
        <v>6</v>
      </c>
      <c r="Q6642" s="51">
        <v>6</v>
      </c>
      <c r="R6642" s="51">
        <v>5.625</v>
      </c>
      <c r="S6642" s="51" t="s">
        <v>95</v>
      </c>
      <c r="T6642" s="51" t="s">
        <v>95</v>
      </c>
      <c r="U6642" s="51">
        <v>2019</v>
      </c>
    </row>
    <row r="6643" spans="1:21" ht="15.5">
      <c r="A6643" s="51">
        <v>456</v>
      </c>
      <c r="B6643" s="51" t="s">
        <v>1615</v>
      </c>
      <c r="C6643" s="51" t="s">
        <v>428</v>
      </c>
      <c r="D6643" s="51" t="str">
        <f t="shared" si="103"/>
        <v>LESaudi Arabia</v>
      </c>
      <c r="E6643" s="51" t="s">
        <v>1616</v>
      </c>
      <c r="F6643" s="51" t="s">
        <v>429</v>
      </c>
      <c r="G6643" s="51" t="s">
        <v>430</v>
      </c>
      <c r="H6643" s="51" t="s">
        <v>431</v>
      </c>
      <c r="I6643" s="51" t="s">
        <v>432</v>
      </c>
      <c r="J6643" s="51"/>
      <c r="K6643" s="51"/>
      <c r="L6643" s="51"/>
      <c r="M6643" s="51"/>
      <c r="N6643" s="51"/>
      <c r="O6643" s="51"/>
      <c r="P6643" s="51"/>
      <c r="Q6643" s="51"/>
      <c r="R6643" s="51"/>
      <c r="S6643" s="51"/>
      <c r="T6643" s="51"/>
      <c r="U6643" s="51"/>
    </row>
    <row r="6644" spans="1:21" ht="15.5">
      <c r="A6644" s="51">
        <v>456</v>
      </c>
      <c r="B6644" s="51" t="s">
        <v>1615</v>
      </c>
      <c r="C6644" s="51" t="s">
        <v>433</v>
      </c>
      <c r="D6644" s="51" t="str">
        <f t="shared" si="103"/>
        <v>LPSaudi Arabia</v>
      </c>
      <c r="E6644" s="51" t="s">
        <v>1616</v>
      </c>
      <c r="F6644" s="51" t="s">
        <v>434</v>
      </c>
      <c r="G6644" s="51" t="s">
        <v>435</v>
      </c>
      <c r="H6644" s="51" t="s">
        <v>431</v>
      </c>
      <c r="I6644" s="51" t="s">
        <v>432</v>
      </c>
      <c r="J6644" s="51" t="s">
        <v>1621</v>
      </c>
      <c r="K6644" s="51">
        <v>29.196000000000002</v>
      </c>
      <c r="L6644" s="51">
        <v>29.994</v>
      </c>
      <c r="M6644" s="51">
        <v>30.34</v>
      </c>
      <c r="N6644" s="51">
        <v>31.062000000000001</v>
      </c>
      <c r="O6644" s="51">
        <v>31.788</v>
      </c>
      <c r="P6644" s="51">
        <v>32.613</v>
      </c>
      <c r="Q6644" s="51">
        <v>33.414000000000001</v>
      </c>
      <c r="R6644" s="51">
        <v>34.082000000000001</v>
      </c>
      <c r="S6644" s="51">
        <v>34.764000000000003</v>
      </c>
      <c r="T6644" s="51">
        <v>35.459000000000003</v>
      </c>
      <c r="U6644" s="51">
        <v>2019</v>
      </c>
    </row>
    <row r="6645" spans="1:21" ht="15.5">
      <c r="A6645" s="51">
        <v>456</v>
      </c>
      <c r="B6645" s="51" t="s">
        <v>1615</v>
      </c>
      <c r="C6645" s="51" t="s">
        <v>437</v>
      </c>
      <c r="D6645" s="51" t="str">
        <f t="shared" si="103"/>
        <v>GGRSaudi Arabia</v>
      </c>
      <c r="E6645" s="51" t="s">
        <v>1616</v>
      </c>
      <c r="F6645" s="51" t="s">
        <v>438</v>
      </c>
      <c r="G6645" s="51" t="s">
        <v>439</v>
      </c>
      <c r="H6645" s="51" t="s">
        <v>342</v>
      </c>
      <c r="I6645" s="51" t="s">
        <v>343</v>
      </c>
      <c r="J6645" s="51" t="s">
        <v>1622</v>
      </c>
      <c r="K6645" s="51">
        <v>1246.54</v>
      </c>
      <c r="L6645" s="51">
        <v>1152.6099999999999</v>
      </c>
      <c r="M6645" s="51">
        <v>1040.1400000000001</v>
      </c>
      <c r="N6645" s="51">
        <v>612.69399999999996</v>
      </c>
      <c r="O6645" s="51">
        <v>519.44899999999996</v>
      </c>
      <c r="P6645" s="51">
        <v>621.505</v>
      </c>
      <c r="Q6645" s="51">
        <v>905.6</v>
      </c>
      <c r="R6645" s="51">
        <v>926.6</v>
      </c>
      <c r="S6645" s="51">
        <v>769.02200000000005</v>
      </c>
      <c r="T6645" s="51">
        <v>874.14300000000003</v>
      </c>
      <c r="U6645" s="51">
        <v>2019</v>
      </c>
    </row>
    <row r="6646" spans="1:21" ht="15.5">
      <c r="A6646" s="51">
        <v>456</v>
      </c>
      <c r="B6646" s="51" t="s">
        <v>1615</v>
      </c>
      <c r="C6646" s="51" t="s">
        <v>441</v>
      </c>
      <c r="D6646" s="51" t="str">
        <f t="shared" si="103"/>
        <v>GGR_NGDPSaudi Arabia</v>
      </c>
      <c r="E6646" s="51" t="s">
        <v>1616</v>
      </c>
      <c r="F6646" s="51" t="s">
        <v>438</v>
      </c>
      <c r="G6646" s="51" t="s">
        <v>439</v>
      </c>
      <c r="H6646" s="51" t="s">
        <v>392</v>
      </c>
      <c r="I6646" s="51"/>
      <c r="J6646" s="51" t="s">
        <v>442</v>
      </c>
      <c r="K6646" s="51">
        <v>45.165999999999997</v>
      </c>
      <c r="L6646" s="51">
        <v>41.165999999999997</v>
      </c>
      <c r="M6646" s="51">
        <v>36.671999999999997</v>
      </c>
      <c r="N6646" s="51">
        <v>24.972000000000001</v>
      </c>
      <c r="O6646" s="51">
        <v>21.478000000000002</v>
      </c>
      <c r="P6646" s="51">
        <v>24.068999999999999</v>
      </c>
      <c r="Q6646" s="51">
        <v>30.704000000000001</v>
      </c>
      <c r="R6646" s="51">
        <v>31.161000000000001</v>
      </c>
      <c r="S6646" s="51">
        <v>29.234999999999999</v>
      </c>
      <c r="T6646" s="51">
        <v>28.96</v>
      </c>
      <c r="U6646" s="51">
        <v>2019</v>
      </c>
    </row>
    <row r="6647" spans="1:21" ht="15.5">
      <c r="A6647" s="51">
        <v>456</v>
      </c>
      <c r="B6647" s="51" t="s">
        <v>1615</v>
      </c>
      <c r="C6647" s="51" t="s">
        <v>443</v>
      </c>
      <c r="D6647" s="51" t="str">
        <f t="shared" si="103"/>
        <v>GGXSaudi Arabia</v>
      </c>
      <c r="E6647" s="51" t="s">
        <v>1616</v>
      </c>
      <c r="F6647" s="51" t="s">
        <v>444</v>
      </c>
      <c r="G6647" s="51" t="s">
        <v>445</v>
      </c>
      <c r="H6647" s="51" t="s">
        <v>342</v>
      </c>
      <c r="I6647" s="51" t="s">
        <v>343</v>
      </c>
      <c r="J6647" s="51" t="s">
        <v>1622</v>
      </c>
      <c r="K6647" s="51">
        <v>917.19799999999998</v>
      </c>
      <c r="L6647" s="51">
        <v>994.73400000000004</v>
      </c>
      <c r="M6647" s="51">
        <v>1140.5999999999999</v>
      </c>
      <c r="N6647" s="51">
        <v>1001.29</v>
      </c>
      <c r="O6647" s="51">
        <v>935.51599999999996</v>
      </c>
      <c r="P6647" s="51">
        <v>860</v>
      </c>
      <c r="Q6647" s="51">
        <v>1078.75</v>
      </c>
      <c r="R6647" s="51">
        <v>1059</v>
      </c>
      <c r="S6647" s="51">
        <v>1060.81</v>
      </c>
      <c r="T6647" s="51">
        <v>987.74199999999996</v>
      </c>
      <c r="U6647" s="51">
        <v>2019</v>
      </c>
    </row>
    <row r="6648" spans="1:21" ht="15.5">
      <c r="A6648" s="51">
        <v>456</v>
      </c>
      <c r="B6648" s="51" t="s">
        <v>1615</v>
      </c>
      <c r="C6648" s="51" t="s">
        <v>446</v>
      </c>
      <c r="D6648" s="51" t="str">
        <f t="shared" si="103"/>
        <v>GGX_NGDPSaudi Arabia</v>
      </c>
      <c r="E6648" s="51" t="s">
        <v>1616</v>
      </c>
      <c r="F6648" s="51" t="s">
        <v>444</v>
      </c>
      <c r="G6648" s="51" t="s">
        <v>445</v>
      </c>
      <c r="H6648" s="51" t="s">
        <v>392</v>
      </c>
      <c r="I6648" s="51"/>
      <c r="J6648" s="51" t="s">
        <v>447</v>
      </c>
      <c r="K6648" s="51">
        <v>33.232999999999997</v>
      </c>
      <c r="L6648" s="51">
        <v>35.527000000000001</v>
      </c>
      <c r="M6648" s="51">
        <v>40.213999999999999</v>
      </c>
      <c r="N6648" s="51">
        <v>40.811</v>
      </c>
      <c r="O6648" s="51">
        <v>38.682000000000002</v>
      </c>
      <c r="P6648" s="51">
        <v>33.305</v>
      </c>
      <c r="Q6648" s="51">
        <v>36.575000000000003</v>
      </c>
      <c r="R6648" s="51">
        <v>35.613</v>
      </c>
      <c r="S6648" s="51">
        <v>40.326999999999998</v>
      </c>
      <c r="T6648" s="51">
        <v>32.722999999999999</v>
      </c>
      <c r="U6648" s="51">
        <v>2019</v>
      </c>
    </row>
    <row r="6649" spans="1:21" ht="15.5">
      <c r="A6649" s="51">
        <v>456</v>
      </c>
      <c r="B6649" s="51" t="s">
        <v>1615</v>
      </c>
      <c r="C6649" s="51" t="s">
        <v>448</v>
      </c>
      <c r="D6649" s="51" t="str">
        <f t="shared" si="103"/>
        <v>GGXCNLSaudi Arabia</v>
      </c>
      <c r="E6649" s="51" t="s">
        <v>1616</v>
      </c>
      <c r="F6649" s="51" t="s">
        <v>449</v>
      </c>
      <c r="G6649" s="51" t="s">
        <v>450</v>
      </c>
      <c r="H6649" s="51" t="s">
        <v>342</v>
      </c>
      <c r="I6649" s="51" t="s">
        <v>343</v>
      </c>
      <c r="J6649" s="51" t="s">
        <v>1622</v>
      </c>
      <c r="K6649" s="51">
        <v>329.339</v>
      </c>
      <c r="L6649" s="51">
        <v>157.874</v>
      </c>
      <c r="M6649" s="51">
        <v>-100.462</v>
      </c>
      <c r="N6649" s="51">
        <v>-388.59800000000001</v>
      </c>
      <c r="O6649" s="51">
        <v>-416.06700000000001</v>
      </c>
      <c r="P6649" s="51">
        <v>-238.495</v>
      </c>
      <c r="Q6649" s="51">
        <v>-173.15</v>
      </c>
      <c r="R6649" s="51">
        <v>-132.4</v>
      </c>
      <c r="S6649" s="51">
        <v>-291.78899999999999</v>
      </c>
      <c r="T6649" s="51">
        <v>-113.6</v>
      </c>
      <c r="U6649" s="51">
        <v>2019</v>
      </c>
    </row>
    <row r="6650" spans="1:21" ht="15.5">
      <c r="A6650" s="51">
        <v>456</v>
      </c>
      <c r="B6650" s="51" t="s">
        <v>1615</v>
      </c>
      <c r="C6650" s="51" t="s">
        <v>451</v>
      </c>
      <c r="D6650" s="51" t="str">
        <f t="shared" si="103"/>
        <v>GGXCNL_NGDPSaudi Arabia</v>
      </c>
      <c r="E6650" s="51" t="s">
        <v>1616</v>
      </c>
      <c r="F6650" s="51" t="s">
        <v>449</v>
      </c>
      <c r="G6650" s="51" t="s">
        <v>450</v>
      </c>
      <c r="H6650" s="51" t="s">
        <v>392</v>
      </c>
      <c r="I6650" s="51"/>
      <c r="J6650" s="51" t="s">
        <v>452</v>
      </c>
      <c r="K6650" s="51">
        <v>11.933</v>
      </c>
      <c r="L6650" s="51">
        <v>5.6390000000000002</v>
      </c>
      <c r="M6650" s="51">
        <v>-3.5419999999999998</v>
      </c>
      <c r="N6650" s="51">
        <v>-15.837999999999999</v>
      </c>
      <c r="O6650" s="51">
        <v>-17.202999999999999</v>
      </c>
      <c r="P6650" s="51">
        <v>-9.2360000000000007</v>
      </c>
      <c r="Q6650" s="51">
        <v>-5.8710000000000004</v>
      </c>
      <c r="R6650" s="51">
        <v>-4.452</v>
      </c>
      <c r="S6650" s="51">
        <v>-11.093</v>
      </c>
      <c r="T6650" s="51">
        <v>-3.7639999999999998</v>
      </c>
      <c r="U6650" s="51">
        <v>2019</v>
      </c>
    </row>
    <row r="6651" spans="1:21" ht="15.5">
      <c r="A6651" s="51">
        <v>456</v>
      </c>
      <c r="B6651" s="51" t="s">
        <v>1615</v>
      </c>
      <c r="C6651" s="51" t="s">
        <v>453</v>
      </c>
      <c r="D6651" s="51" t="str">
        <f t="shared" si="103"/>
        <v>GGSBSaudi Arabia</v>
      </c>
      <c r="E6651" s="51" t="s">
        <v>1616</v>
      </c>
      <c r="F6651" s="51" t="s">
        <v>454</v>
      </c>
      <c r="G6651" s="51" t="s">
        <v>455</v>
      </c>
      <c r="H6651" s="51" t="s">
        <v>342</v>
      </c>
      <c r="I6651" s="51" t="s">
        <v>343</v>
      </c>
      <c r="J6651" s="51"/>
      <c r="K6651" s="51"/>
      <c r="L6651" s="51"/>
      <c r="M6651" s="51"/>
      <c r="N6651" s="51"/>
      <c r="O6651" s="51"/>
      <c r="P6651" s="51"/>
      <c r="Q6651" s="51"/>
      <c r="R6651" s="51"/>
      <c r="S6651" s="51"/>
      <c r="T6651" s="51"/>
      <c r="U6651" s="51"/>
    </row>
    <row r="6652" spans="1:21" ht="15.5">
      <c r="A6652" s="51">
        <v>456</v>
      </c>
      <c r="B6652" s="51" t="s">
        <v>1615</v>
      </c>
      <c r="C6652" s="51" t="s">
        <v>456</v>
      </c>
      <c r="D6652" s="51" t="str">
        <f t="shared" si="103"/>
        <v>GGSB_NPGDPSaudi Arabia</v>
      </c>
      <c r="E6652" s="51" t="s">
        <v>1616</v>
      </c>
      <c r="F6652" s="51" t="s">
        <v>454</v>
      </c>
      <c r="G6652" s="51" t="s">
        <v>455</v>
      </c>
      <c r="H6652" s="51" t="s">
        <v>380</v>
      </c>
      <c r="I6652" s="51"/>
      <c r="J6652" s="51"/>
      <c r="K6652" s="51"/>
      <c r="L6652" s="51"/>
      <c r="M6652" s="51"/>
      <c r="N6652" s="51"/>
      <c r="O6652" s="51"/>
      <c r="P6652" s="51"/>
      <c r="Q6652" s="51"/>
      <c r="R6652" s="51"/>
      <c r="S6652" s="51"/>
      <c r="T6652" s="51"/>
      <c r="U6652" s="51"/>
    </row>
    <row r="6653" spans="1:21" ht="15.5">
      <c r="A6653" s="51">
        <v>456</v>
      </c>
      <c r="B6653" s="51" t="s">
        <v>1615</v>
      </c>
      <c r="C6653" s="51" t="s">
        <v>457</v>
      </c>
      <c r="D6653" s="51" t="str">
        <f t="shared" si="103"/>
        <v>GGXONLBSaudi Arabia</v>
      </c>
      <c r="E6653" s="51" t="s">
        <v>1616</v>
      </c>
      <c r="F6653" s="51" t="s">
        <v>458</v>
      </c>
      <c r="G6653" s="51" t="s">
        <v>459</v>
      </c>
      <c r="H6653" s="51" t="s">
        <v>342</v>
      </c>
      <c r="I6653" s="51" t="s">
        <v>343</v>
      </c>
      <c r="J6653" s="51" t="s">
        <v>1622</v>
      </c>
      <c r="K6653" s="51">
        <v>323.53699999999998</v>
      </c>
      <c r="L6653" s="51">
        <v>144.751</v>
      </c>
      <c r="M6653" s="51">
        <v>-120.47799999999999</v>
      </c>
      <c r="N6653" s="51">
        <v>-438.14100000000002</v>
      </c>
      <c r="O6653" s="51">
        <v>-487.71199999999999</v>
      </c>
      <c r="P6653" s="51">
        <v>-286.56700000000001</v>
      </c>
      <c r="Q6653" s="51">
        <v>-192.45</v>
      </c>
      <c r="R6653" s="51">
        <v>-133.4</v>
      </c>
      <c r="S6653" s="51">
        <v>-341.80599999999998</v>
      </c>
      <c r="T6653" s="51">
        <v>-104.827</v>
      </c>
      <c r="U6653" s="51">
        <v>2019</v>
      </c>
    </row>
    <row r="6654" spans="1:21" ht="15.5">
      <c r="A6654" s="51">
        <v>456</v>
      </c>
      <c r="B6654" s="51" t="s">
        <v>1615</v>
      </c>
      <c r="C6654" s="51" t="s">
        <v>460</v>
      </c>
      <c r="D6654" s="51" t="str">
        <f t="shared" si="103"/>
        <v>GGXONLB_NGDPSaudi Arabia</v>
      </c>
      <c r="E6654" s="51" t="s">
        <v>1616</v>
      </c>
      <c r="F6654" s="51" t="s">
        <v>458</v>
      </c>
      <c r="G6654" s="51" t="s">
        <v>459</v>
      </c>
      <c r="H6654" s="51" t="s">
        <v>392</v>
      </c>
      <c r="I6654" s="51"/>
      <c r="J6654" s="51" t="s">
        <v>461</v>
      </c>
      <c r="K6654" s="51">
        <v>11.723000000000001</v>
      </c>
      <c r="L6654" s="51">
        <v>5.17</v>
      </c>
      <c r="M6654" s="51">
        <v>-4.2480000000000002</v>
      </c>
      <c r="N6654" s="51">
        <v>-17.858000000000001</v>
      </c>
      <c r="O6654" s="51">
        <v>-20.166</v>
      </c>
      <c r="P6654" s="51">
        <v>-11.098000000000001</v>
      </c>
      <c r="Q6654" s="51">
        <v>-6.5250000000000004</v>
      </c>
      <c r="R6654" s="51">
        <v>-4.4859999999999998</v>
      </c>
      <c r="S6654" s="51">
        <v>-12.994</v>
      </c>
      <c r="T6654" s="51">
        <v>-3.4729999999999999</v>
      </c>
      <c r="U6654" s="51">
        <v>2019</v>
      </c>
    </row>
    <row r="6655" spans="1:21" ht="15.5">
      <c r="A6655" s="51">
        <v>456</v>
      </c>
      <c r="B6655" s="51" t="s">
        <v>1615</v>
      </c>
      <c r="C6655" s="51" t="s">
        <v>462</v>
      </c>
      <c r="D6655" s="51" t="str">
        <f t="shared" si="103"/>
        <v>GGXWDNSaudi Arabia</v>
      </c>
      <c r="E6655" s="51" t="s">
        <v>1616</v>
      </c>
      <c r="F6655" s="51" t="s">
        <v>463</v>
      </c>
      <c r="G6655" s="51" t="s">
        <v>464</v>
      </c>
      <c r="H6655" s="51" t="s">
        <v>342</v>
      </c>
      <c r="I6655" s="51" t="s">
        <v>343</v>
      </c>
      <c r="J6655" s="51" t="s">
        <v>1622</v>
      </c>
      <c r="K6655" s="51">
        <v>-1300.48</v>
      </c>
      <c r="L6655" s="51">
        <v>-1424.29</v>
      </c>
      <c r="M6655" s="51">
        <v>-1334.65</v>
      </c>
      <c r="N6655" s="51">
        <v>-881.00400000000002</v>
      </c>
      <c r="O6655" s="51">
        <v>-413.935</v>
      </c>
      <c r="P6655" s="51">
        <v>-198.28200000000001</v>
      </c>
      <c r="Q6655" s="51">
        <v>-2.5720000000000001</v>
      </c>
      <c r="R6655" s="51">
        <v>148.446</v>
      </c>
      <c r="S6655" s="51">
        <v>416.63499999999999</v>
      </c>
      <c r="T6655" s="51">
        <v>530.23500000000001</v>
      </c>
      <c r="U6655" s="51">
        <v>2019</v>
      </c>
    </row>
    <row r="6656" spans="1:21" ht="15.5">
      <c r="A6656" s="51">
        <v>456</v>
      </c>
      <c r="B6656" s="51" t="s">
        <v>1615</v>
      </c>
      <c r="C6656" s="51" t="s">
        <v>465</v>
      </c>
      <c r="D6656" s="51" t="str">
        <f t="shared" si="103"/>
        <v>GGXWDN_NGDPSaudi Arabia</v>
      </c>
      <c r="E6656" s="51" t="s">
        <v>1616</v>
      </c>
      <c r="F6656" s="51" t="s">
        <v>463</v>
      </c>
      <c r="G6656" s="51" t="s">
        <v>464</v>
      </c>
      <c r="H6656" s="51" t="s">
        <v>392</v>
      </c>
      <c r="I6656" s="51"/>
      <c r="J6656" s="51" t="s">
        <v>487</v>
      </c>
      <c r="K6656" s="51">
        <v>-47.12</v>
      </c>
      <c r="L6656" s="51">
        <v>-50.869</v>
      </c>
      <c r="M6656" s="51">
        <v>-47.055999999999997</v>
      </c>
      <c r="N6656" s="51">
        <v>-35.908000000000001</v>
      </c>
      <c r="O6656" s="51">
        <v>-17.114999999999998</v>
      </c>
      <c r="P6656" s="51">
        <v>-7.6790000000000003</v>
      </c>
      <c r="Q6656" s="51">
        <v>-8.6999999999999994E-2</v>
      </c>
      <c r="R6656" s="51">
        <v>4.992</v>
      </c>
      <c r="S6656" s="51">
        <v>15.839</v>
      </c>
      <c r="T6656" s="51">
        <v>17.565999999999999</v>
      </c>
      <c r="U6656" s="51">
        <v>2019</v>
      </c>
    </row>
    <row r="6657" spans="1:21" ht="15.5">
      <c r="A6657" s="51">
        <v>456</v>
      </c>
      <c r="B6657" s="51" t="s">
        <v>1615</v>
      </c>
      <c r="C6657" s="51" t="s">
        <v>466</v>
      </c>
      <c r="D6657" s="51" t="str">
        <f t="shared" si="103"/>
        <v>GGXWDGSaudi Arabia</v>
      </c>
      <c r="E6657" s="51" t="s">
        <v>1616</v>
      </c>
      <c r="F6657" s="51" t="s">
        <v>467</v>
      </c>
      <c r="G6657" s="51" t="s">
        <v>468</v>
      </c>
      <c r="H6657" s="51" t="s">
        <v>342</v>
      </c>
      <c r="I6657" s="51" t="s">
        <v>343</v>
      </c>
      <c r="J6657" s="51" t="s">
        <v>1622</v>
      </c>
      <c r="K6657" s="51">
        <v>83.8</v>
      </c>
      <c r="L6657" s="51">
        <v>60.137999999999998</v>
      </c>
      <c r="M6657" s="51">
        <v>44.3</v>
      </c>
      <c r="N6657" s="51">
        <v>142.30000000000001</v>
      </c>
      <c r="O6657" s="51">
        <v>316.64499999999998</v>
      </c>
      <c r="P6657" s="51">
        <v>443.09500000000003</v>
      </c>
      <c r="Q6657" s="51">
        <v>559.79499999999996</v>
      </c>
      <c r="R6657" s="51">
        <v>677.69500000000005</v>
      </c>
      <c r="S6657" s="51">
        <v>853.2</v>
      </c>
      <c r="T6657" s="51">
        <v>936.57500000000005</v>
      </c>
      <c r="U6657" s="51">
        <v>2019</v>
      </c>
    </row>
    <row r="6658" spans="1:21" ht="15.5">
      <c r="A6658" s="51">
        <v>456</v>
      </c>
      <c r="B6658" s="51" t="s">
        <v>1615</v>
      </c>
      <c r="C6658" s="51" t="s">
        <v>469</v>
      </c>
      <c r="D6658" s="51" t="str">
        <f t="shared" si="103"/>
        <v>GGXWDG_NGDPSaudi Arabia</v>
      </c>
      <c r="E6658" s="51" t="s">
        <v>1616</v>
      </c>
      <c r="F6658" s="51" t="s">
        <v>467</v>
      </c>
      <c r="G6658" s="51" t="s">
        <v>468</v>
      </c>
      <c r="H6658" s="51" t="s">
        <v>392</v>
      </c>
      <c r="I6658" s="51"/>
      <c r="J6658" s="51" t="s">
        <v>470</v>
      </c>
      <c r="K6658" s="51">
        <v>3.036</v>
      </c>
      <c r="L6658" s="51">
        <v>2.1480000000000001</v>
      </c>
      <c r="M6658" s="51">
        <v>1.5620000000000001</v>
      </c>
      <c r="N6658" s="51">
        <v>5.8</v>
      </c>
      <c r="O6658" s="51">
        <v>13.093</v>
      </c>
      <c r="P6658" s="51">
        <v>17.16</v>
      </c>
      <c r="Q6658" s="51">
        <v>18.98</v>
      </c>
      <c r="R6658" s="51">
        <v>22.79</v>
      </c>
      <c r="S6658" s="51">
        <v>32.435000000000002</v>
      </c>
      <c r="T6658" s="51">
        <v>31.027999999999999</v>
      </c>
      <c r="U6658" s="51">
        <v>2019</v>
      </c>
    </row>
    <row r="6659" spans="1:21" ht="15.5">
      <c r="A6659" s="51">
        <v>456</v>
      </c>
      <c r="B6659" s="51" t="s">
        <v>1615</v>
      </c>
      <c r="C6659" s="51" t="s">
        <v>471</v>
      </c>
      <c r="D6659" s="51" t="str">
        <f t="shared" ref="D6659:D6722" si="104">C6659&amp;E6659</f>
        <v>NGDP_FYSaudi Arabia</v>
      </c>
      <c r="E6659" s="51" t="s">
        <v>1616</v>
      </c>
      <c r="F6659" s="51" t="s">
        <v>472</v>
      </c>
      <c r="G6659" s="51" t="s">
        <v>473</v>
      </c>
      <c r="H6659" s="51" t="s">
        <v>342</v>
      </c>
      <c r="I6659" s="51" t="s">
        <v>343</v>
      </c>
      <c r="J6659" s="51" t="s">
        <v>1622</v>
      </c>
      <c r="K6659" s="51">
        <v>2759.91</v>
      </c>
      <c r="L6659" s="51">
        <v>2799.93</v>
      </c>
      <c r="M6659" s="51">
        <v>2836.31</v>
      </c>
      <c r="N6659" s="51">
        <v>2453.5100000000002</v>
      </c>
      <c r="O6659" s="51">
        <v>2418.5100000000002</v>
      </c>
      <c r="P6659" s="51">
        <v>2582.1999999999998</v>
      </c>
      <c r="Q6659" s="51">
        <v>2949.46</v>
      </c>
      <c r="R6659" s="51">
        <v>2973.63</v>
      </c>
      <c r="S6659" s="51">
        <v>2630.5</v>
      </c>
      <c r="T6659" s="51">
        <v>3018.45</v>
      </c>
      <c r="U6659" s="51">
        <v>2019</v>
      </c>
    </row>
    <row r="6660" spans="1:21" ht="15.5">
      <c r="A6660" s="51">
        <v>456</v>
      </c>
      <c r="B6660" s="51" t="s">
        <v>1615</v>
      </c>
      <c r="C6660" s="51" t="s">
        <v>474</v>
      </c>
      <c r="D6660" s="51" t="str">
        <f t="shared" si="104"/>
        <v>BCASaudi Arabia</v>
      </c>
      <c r="E6660" s="51" t="s">
        <v>1616</v>
      </c>
      <c r="F6660" s="51" t="s">
        <v>475</v>
      </c>
      <c r="G6660" s="51" t="s">
        <v>476</v>
      </c>
      <c r="H6660" s="51" t="s">
        <v>352</v>
      </c>
      <c r="I6660" s="51" t="s">
        <v>343</v>
      </c>
      <c r="J6660" s="51" t="s">
        <v>1623</v>
      </c>
      <c r="K6660" s="51">
        <v>164.76400000000001</v>
      </c>
      <c r="L6660" s="51">
        <v>135.44200000000001</v>
      </c>
      <c r="M6660" s="51">
        <v>73.757999999999996</v>
      </c>
      <c r="N6660" s="51">
        <v>-56.723999999999997</v>
      </c>
      <c r="O6660" s="51">
        <v>-23.843</v>
      </c>
      <c r="P6660" s="51">
        <v>10.464</v>
      </c>
      <c r="Q6660" s="51">
        <v>71.971999999999994</v>
      </c>
      <c r="R6660" s="51">
        <v>38.229999999999997</v>
      </c>
      <c r="S6660" s="51">
        <v>-14.956</v>
      </c>
      <c r="T6660" s="51">
        <v>22.853999999999999</v>
      </c>
      <c r="U6660" s="51">
        <v>2019</v>
      </c>
    </row>
    <row r="6661" spans="1:21" ht="15.5">
      <c r="A6661" s="51">
        <v>456</v>
      </c>
      <c r="B6661" s="51" t="s">
        <v>1615</v>
      </c>
      <c r="C6661" s="51" t="s">
        <v>478</v>
      </c>
      <c r="D6661" s="51" t="str">
        <f t="shared" si="104"/>
        <v>BCA_NGDPDSaudi Arabia</v>
      </c>
      <c r="E6661" s="51" t="s">
        <v>1616</v>
      </c>
      <c r="F6661" s="51" t="s">
        <v>475</v>
      </c>
      <c r="G6661" s="51" t="s">
        <v>476</v>
      </c>
      <c r="H6661" s="51" t="s">
        <v>392</v>
      </c>
      <c r="I6661" s="51"/>
      <c r="J6661" s="51" t="s">
        <v>479</v>
      </c>
      <c r="K6661" s="51">
        <v>22.387</v>
      </c>
      <c r="L6661" s="51">
        <v>18.14</v>
      </c>
      <c r="M6661" s="51">
        <v>9.7520000000000007</v>
      </c>
      <c r="N6661" s="51">
        <v>-8.67</v>
      </c>
      <c r="O6661" s="51">
        <v>-3.6970000000000001</v>
      </c>
      <c r="P6661" s="51">
        <v>1.52</v>
      </c>
      <c r="Q6661" s="51">
        <v>9.1509999999999998</v>
      </c>
      <c r="R6661" s="51">
        <v>4.8209999999999997</v>
      </c>
      <c r="S6661" s="51">
        <v>-2.1320000000000001</v>
      </c>
      <c r="T6661" s="51">
        <v>2.839</v>
      </c>
      <c r="U6661" s="51">
        <v>2019</v>
      </c>
    </row>
    <row r="6662" spans="1:21" ht="15.5">
      <c r="A6662" s="51">
        <v>722</v>
      </c>
      <c r="B6662" s="51" t="s">
        <v>1624</v>
      </c>
      <c r="C6662" s="51" t="s">
        <v>338</v>
      </c>
      <c r="D6662" s="51" t="str">
        <f t="shared" si="104"/>
        <v>NGDP_RSenegal</v>
      </c>
      <c r="E6662" s="51" t="s">
        <v>1625</v>
      </c>
      <c r="F6662" s="51" t="s">
        <v>340</v>
      </c>
      <c r="G6662" s="51" t="s">
        <v>341</v>
      </c>
      <c r="H6662" s="51" t="s">
        <v>342</v>
      </c>
      <c r="I6662" s="51" t="s">
        <v>343</v>
      </c>
      <c r="J6662" s="51" t="s">
        <v>1626</v>
      </c>
      <c r="K6662" s="51">
        <v>8985.52</v>
      </c>
      <c r="L6662" s="51">
        <v>9202.2800000000007</v>
      </c>
      <c r="M6662" s="51">
        <v>9775.0400000000009</v>
      </c>
      <c r="N6662" s="51">
        <v>10397.42</v>
      </c>
      <c r="O6662" s="51">
        <v>11058.29</v>
      </c>
      <c r="P6662" s="51">
        <v>11877.43</v>
      </c>
      <c r="Q6662" s="51">
        <v>12614.93</v>
      </c>
      <c r="R6662" s="51">
        <v>13170.29</v>
      </c>
      <c r="S6662" s="51">
        <v>13279.34</v>
      </c>
      <c r="T6662" s="51">
        <v>13969.44</v>
      </c>
      <c r="U6662" s="51">
        <v>2019</v>
      </c>
    </row>
    <row r="6663" spans="1:21" ht="15.5">
      <c r="A6663" s="51">
        <v>722</v>
      </c>
      <c r="B6663" s="51" t="s">
        <v>1624</v>
      </c>
      <c r="C6663" s="51" t="s">
        <v>345</v>
      </c>
      <c r="D6663" s="51" t="str">
        <f t="shared" si="104"/>
        <v>NGDP_RPCHSenegal</v>
      </c>
      <c r="E6663" s="51" t="s">
        <v>1625</v>
      </c>
      <c r="F6663" s="51" t="s">
        <v>340</v>
      </c>
      <c r="G6663" s="51" t="s">
        <v>346</v>
      </c>
      <c r="H6663" s="51" t="s">
        <v>347</v>
      </c>
      <c r="I6663" s="51"/>
      <c r="J6663" s="51" t="s">
        <v>348</v>
      </c>
      <c r="K6663" s="51">
        <v>4.0030000000000001</v>
      </c>
      <c r="L6663" s="51">
        <v>2.4119999999999999</v>
      </c>
      <c r="M6663" s="51">
        <v>6.2240000000000002</v>
      </c>
      <c r="N6663" s="51">
        <v>6.367</v>
      </c>
      <c r="O6663" s="51">
        <v>6.3559999999999999</v>
      </c>
      <c r="P6663" s="51">
        <v>7.407</v>
      </c>
      <c r="Q6663" s="51">
        <v>6.2089999999999996</v>
      </c>
      <c r="R6663" s="51">
        <v>4.4020000000000001</v>
      </c>
      <c r="S6663" s="51">
        <v>0.82799999999999996</v>
      </c>
      <c r="T6663" s="51">
        <v>5.1970000000000001</v>
      </c>
      <c r="U6663" s="51">
        <v>2019</v>
      </c>
    </row>
    <row r="6664" spans="1:21" ht="15.5">
      <c r="A6664" s="51">
        <v>722</v>
      </c>
      <c r="B6664" s="51" t="s">
        <v>1624</v>
      </c>
      <c r="C6664" s="51" t="s">
        <v>349</v>
      </c>
      <c r="D6664" s="51" t="str">
        <f t="shared" si="104"/>
        <v>NGDPSenegal</v>
      </c>
      <c r="E6664" s="51" t="s">
        <v>1625</v>
      </c>
      <c r="F6664" s="51" t="s">
        <v>155</v>
      </c>
      <c r="G6664" s="51" t="s">
        <v>350</v>
      </c>
      <c r="H6664" s="51" t="s">
        <v>342</v>
      </c>
      <c r="I6664" s="51" t="s">
        <v>343</v>
      </c>
      <c r="J6664" s="51" t="s">
        <v>1626</v>
      </c>
      <c r="K6664" s="51">
        <v>9016.8700000000008</v>
      </c>
      <c r="L6664" s="51">
        <v>9343.92</v>
      </c>
      <c r="M6664" s="51">
        <v>9775.0400000000009</v>
      </c>
      <c r="N6664" s="51">
        <v>10508.65</v>
      </c>
      <c r="O6664" s="51">
        <v>11283.4</v>
      </c>
      <c r="P6664" s="51">
        <v>12191.8</v>
      </c>
      <c r="Q6664" s="51">
        <v>12840.09</v>
      </c>
      <c r="R6664" s="51">
        <v>13655.37</v>
      </c>
      <c r="S6664" s="51">
        <v>14051.49</v>
      </c>
      <c r="T6664" s="51">
        <v>15034.93</v>
      </c>
      <c r="U6664" s="51">
        <v>2019</v>
      </c>
    </row>
    <row r="6665" spans="1:21" ht="15.5">
      <c r="A6665" s="51">
        <v>722</v>
      </c>
      <c r="B6665" s="51" t="s">
        <v>1624</v>
      </c>
      <c r="C6665" s="51" t="s">
        <v>157</v>
      </c>
      <c r="D6665" s="51" t="str">
        <f t="shared" si="104"/>
        <v>NGDPDSenegal</v>
      </c>
      <c r="E6665" s="51" t="s">
        <v>1625</v>
      </c>
      <c r="F6665" s="51" t="s">
        <v>155</v>
      </c>
      <c r="G6665" s="51" t="s">
        <v>351</v>
      </c>
      <c r="H6665" s="51" t="s">
        <v>352</v>
      </c>
      <c r="I6665" s="51" t="s">
        <v>343</v>
      </c>
      <c r="J6665" s="51" t="s">
        <v>353</v>
      </c>
      <c r="K6665" s="51">
        <v>17.672000000000001</v>
      </c>
      <c r="L6665" s="51">
        <v>18.919</v>
      </c>
      <c r="M6665" s="51">
        <v>19.802</v>
      </c>
      <c r="N6665" s="51">
        <v>17.777000000000001</v>
      </c>
      <c r="O6665" s="51">
        <v>19.035</v>
      </c>
      <c r="P6665" s="51">
        <v>20.989000000000001</v>
      </c>
      <c r="Q6665" s="51">
        <v>23.126999999999999</v>
      </c>
      <c r="R6665" s="51">
        <v>23.306999999999999</v>
      </c>
      <c r="S6665" s="51">
        <v>24.448</v>
      </c>
      <c r="T6665" s="51">
        <v>27.927</v>
      </c>
      <c r="U6665" s="51">
        <v>2019</v>
      </c>
    </row>
    <row r="6666" spans="1:21" ht="15.5">
      <c r="A6666" s="51">
        <v>722</v>
      </c>
      <c r="B6666" s="51" t="s">
        <v>1624</v>
      </c>
      <c r="C6666" s="51" t="s">
        <v>354</v>
      </c>
      <c r="D6666" s="51" t="str">
        <f t="shared" si="104"/>
        <v>PPPGDPSenegal</v>
      </c>
      <c r="E6666" s="51" t="s">
        <v>1625</v>
      </c>
      <c r="F6666" s="51" t="s">
        <v>155</v>
      </c>
      <c r="G6666" s="51" t="s">
        <v>355</v>
      </c>
      <c r="H6666" s="51" t="s">
        <v>356</v>
      </c>
      <c r="I6666" s="51" t="s">
        <v>343</v>
      </c>
      <c r="J6666" s="51" t="s">
        <v>353</v>
      </c>
      <c r="K6666" s="51">
        <v>36.713999999999999</v>
      </c>
      <c r="L6666" s="51">
        <v>37.796999999999997</v>
      </c>
      <c r="M6666" s="51">
        <v>40.124000000000002</v>
      </c>
      <c r="N6666" s="51">
        <v>43.317999999999998</v>
      </c>
      <c r="O6666" s="51">
        <v>46.119</v>
      </c>
      <c r="P6666" s="51">
        <v>49.402000000000001</v>
      </c>
      <c r="Q6666" s="51">
        <v>53.728999999999999</v>
      </c>
      <c r="R6666" s="51">
        <v>57.095999999999997</v>
      </c>
      <c r="S6666" s="51">
        <v>58.267000000000003</v>
      </c>
      <c r="T6666" s="51">
        <v>62.411999999999999</v>
      </c>
      <c r="U6666" s="51">
        <v>2019</v>
      </c>
    </row>
    <row r="6667" spans="1:21" ht="15.5">
      <c r="A6667" s="51">
        <v>722</v>
      </c>
      <c r="B6667" s="51" t="s">
        <v>1624</v>
      </c>
      <c r="C6667" s="51" t="s">
        <v>357</v>
      </c>
      <c r="D6667" s="51" t="str">
        <f t="shared" si="104"/>
        <v>NGDP_DSenegal</v>
      </c>
      <c r="E6667" s="51" t="s">
        <v>1625</v>
      </c>
      <c r="F6667" s="51" t="s">
        <v>358</v>
      </c>
      <c r="G6667" s="51" t="s">
        <v>359</v>
      </c>
      <c r="H6667" s="51" t="s">
        <v>360</v>
      </c>
      <c r="I6667" s="51"/>
      <c r="J6667" s="51" t="s">
        <v>361</v>
      </c>
      <c r="K6667" s="51">
        <v>100.349</v>
      </c>
      <c r="L6667" s="51">
        <v>101.539</v>
      </c>
      <c r="M6667" s="51">
        <v>100</v>
      </c>
      <c r="N6667" s="51">
        <v>101.07</v>
      </c>
      <c r="O6667" s="51">
        <v>102.036</v>
      </c>
      <c r="P6667" s="51">
        <v>102.64700000000001</v>
      </c>
      <c r="Q6667" s="51">
        <v>101.785</v>
      </c>
      <c r="R6667" s="51">
        <v>103.68300000000001</v>
      </c>
      <c r="S6667" s="51">
        <v>105.815</v>
      </c>
      <c r="T6667" s="51">
        <v>107.627</v>
      </c>
      <c r="U6667" s="51">
        <v>2019</v>
      </c>
    </row>
    <row r="6668" spans="1:21" ht="15.5">
      <c r="A6668" s="51">
        <v>722</v>
      </c>
      <c r="B6668" s="51" t="s">
        <v>1624</v>
      </c>
      <c r="C6668" s="51" t="s">
        <v>362</v>
      </c>
      <c r="D6668" s="51" t="str">
        <f t="shared" si="104"/>
        <v>NGDPRPCSenegal</v>
      </c>
      <c r="E6668" s="51" t="s">
        <v>1625</v>
      </c>
      <c r="F6668" s="51" t="s">
        <v>363</v>
      </c>
      <c r="G6668" s="51" t="s">
        <v>364</v>
      </c>
      <c r="H6668" s="51" t="s">
        <v>342</v>
      </c>
      <c r="I6668" s="51" t="s">
        <v>333</v>
      </c>
      <c r="J6668" s="51" t="s">
        <v>365</v>
      </c>
      <c r="K6668" s="51">
        <v>670461.34</v>
      </c>
      <c r="L6668" s="51">
        <v>667682.61</v>
      </c>
      <c r="M6668" s="51">
        <v>689610.19</v>
      </c>
      <c r="N6668" s="51">
        <v>713204.32</v>
      </c>
      <c r="O6668" s="51">
        <v>737537.37</v>
      </c>
      <c r="P6668" s="51">
        <v>770292.16</v>
      </c>
      <c r="Q6668" s="51">
        <v>795675.54</v>
      </c>
      <c r="R6668" s="51">
        <v>808173.33</v>
      </c>
      <c r="S6668" s="51">
        <v>792763.94</v>
      </c>
      <c r="T6668" s="51">
        <v>811342.84</v>
      </c>
      <c r="U6668" s="51">
        <v>2018</v>
      </c>
    </row>
    <row r="6669" spans="1:21" ht="15.5">
      <c r="A6669" s="51">
        <v>722</v>
      </c>
      <c r="B6669" s="51" t="s">
        <v>1624</v>
      </c>
      <c r="C6669" s="51" t="s">
        <v>366</v>
      </c>
      <c r="D6669" s="51" t="str">
        <f t="shared" si="104"/>
        <v>NGDPRPPPPCSenegal</v>
      </c>
      <c r="E6669" s="51" t="s">
        <v>1625</v>
      </c>
      <c r="F6669" s="51" t="s">
        <v>363</v>
      </c>
      <c r="G6669" s="51" t="s">
        <v>367</v>
      </c>
      <c r="H6669" s="51" t="s">
        <v>368</v>
      </c>
      <c r="I6669" s="51" t="s">
        <v>333</v>
      </c>
      <c r="J6669" s="51" t="s">
        <v>365</v>
      </c>
      <c r="K6669" s="51">
        <v>2788.67</v>
      </c>
      <c r="L6669" s="51">
        <v>2777.11</v>
      </c>
      <c r="M6669" s="51">
        <v>2868.32</v>
      </c>
      <c r="N6669" s="51">
        <v>2966.45</v>
      </c>
      <c r="O6669" s="51">
        <v>3067.66</v>
      </c>
      <c r="P6669" s="51">
        <v>3203.9</v>
      </c>
      <c r="Q6669" s="51">
        <v>3309.48</v>
      </c>
      <c r="R6669" s="51">
        <v>3361.46</v>
      </c>
      <c r="S6669" s="51">
        <v>3297.37</v>
      </c>
      <c r="T6669" s="51">
        <v>3374.64</v>
      </c>
      <c r="U6669" s="51">
        <v>2018</v>
      </c>
    </row>
    <row r="6670" spans="1:21" ht="15.5">
      <c r="A6670" s="51">
        <v>722</v>
      </c>
      <c r="B6670" s="51" t="s">
        <v>1624</v>
      </c>
      <c r="C6670" s="51" t="s">
        <v>369</v>
      </c>
      <c r="D6670" s="51" t="str">
        <f t="shared" si="104"/>
        <v>NGDPPCSenegal</v>
      </c>
      <c r="E6670" s="51" t="s">
        <v>1625</v>
      </c>
      <c r="F6670" s="51" t="s">
        <v>370</v>
      </c>
      <c r="G6670" s="51" t="s">
        <v>371</v>
      </c>
      <c r="H6670" s="51" t="s">
        <v>342</v>
      </c>
      <c r="I6670" s="51" t="s">
        <v>333</v>
      </c>
      <c r="J6670" s="51" t="s">
        <v>372</v>
      </c>
      <c r="K6670" s="51">
        <v>672800.73</v>
      </c>
      <c r="L6670" s="51">
        <v>677959.52</v>
      </c>
      <c r="M6670" s="51">
        <v>689610.19</v>
      </c>
      <c r="N6670" s="51">
        <v>720834.07</v>
      </c>
      <c r="O6670" s="51">
        <v>752551.1</v>
      </c>
      <c r="P6670" s="51">
        <v>790679.99</v>
      </c>
      <c r="Q6670" s="51">
        <v>809877.54</v>
      </c>
      <c r="R6670" s="51">
        <v>837939.49</v>
      </c>
      <c r="S6670" s="51">
        <v>838860.2</v>
      </c>
      <c r="T6670" s="51">
        <v>873225.78</v>
      </c>
      <c r="U6670" s="51">
        <v>2018</v>
      </c>
    </row>
    <row r="6671" spans="1:21" ht="15.5">
      <c r="A6671" s="51">
        <v>722</v>
      </c>
      <c r="B6671" s="51" t="s">
        <v>1624</v>
      </c>
      <c r="C6671" s="51" t="s">
        <v>373</v>
      </c>
      <c r="D6671" s="51" t="str">
        <f t="shared" si="104"/>
        <v>NGDPDPCSenegal</v>
      </c>
      <c r="E6671" s="51" t="s">
        <v>1625</v>
      </c>
      <c r="F6671" s="51" t="s">
        <v>370</v>
      </c>
      <c r="G6671" s="51" t="s">
        <v>374</v>
      </c>
      <c r="H6671" s="51" t="s">
        <v>352</v>
      </c>
      <c r="I6671" s="51" t="s">
        <v>333</v>
      </c>
      <c r="J6671" s="51" t="s">
        <v>372</v>
      </c>
      <c r="K6671" s="51">
        <v>1318.61</v>
      </c>
      <c r="L6671" s="51">
        <v>1372.69</v>
      </c>
      <c r="M6671" s="51">
        <v>1397.02</v>
      </c>
      <c r="N6671" s="51">
        <v>1219.3699999999999</v>
      </c>
      <c r="O6671" s="51">
        <v>1269.55</v>
      </c>
      <c r="P6671" s="51">
        <v>1361.22</v>
      </c>
      <c r="Q6671" s="51">
        <v>1458.73</v>
      </c>
      <c r="R6671" s="51">
        <v>1430.21</v>
      </c>
      <c r="S6671" s="51">
        <v>1459.51</v>
      </c>
      <c r="T6671" s="51">
        <v>1622.02</v>
      </c>
      <c r="U6671" s="51">
        <v>2018</v>
      </c>
    </row>
    <row r="6672" spans="1:21" ht="15.5">
      <c r="A6672" s="51">
        <v>722</v>
      </c>
      <c r="B6672" s="51" t="s">
        <v>1624</v>
      </c>
      <c r="C6672" s="51" t="s">
        <v>375</v>
      </c>
      <c r="D6672" s="51" t="str">
        <f t="shared" si="104"/>
        <v>PPPPCSenegal</v>
      </c>
      <c r="E6672" s="51" t="s">
        <v>1625</v>
      </c>
      <c r="F6672" s="51" t="s">
        <v>370</v>
      </c>
      <c r="G6672" s="51" t="s">
        <v>376</v>
      </c>
      <c r="H6672" s="51" t="s">
        <v>356</v>
      </c>
      <c r="I6672" s="51" t="s">
        <v>333</v>
      </c>
      <c r="J6672" s="51" t="s">
        <v>372</v>
      </c>
      <c r="K6672" s="51">
        <v>2739.42</v>
      </c>
      <c r="L6672" s="51">
        <v>2742.42</v>
      </c>
      <c r="M6672" s="51">
        <v>2830.7</v>
      </c>
      <c r="N6672" s="51">
        <v>2971.35</v>
      </c>
      <c r="O6672" s="51">
        <v>3075.93</v>
      </c>
      <c r="P6672" s="51">
        <v>3203.9</v>
      </c>
      <c r="Q6672" s="51">
        <v>3388.94</v>
      </c>
      <c r="R6672" s="51">
        <v>3503.62</v>
      </c>
      <c r="S6672" s="51">
        <v>3478.48</v>
      </c>
      <c r="T6672" s="51">
        <v>3624.87</v>
      </c>
      <c r="U6672" s="51">
        <v>2018</v>
      </c>
    </row>
    <row r="6673" spans="1:21" ht="15.5">
      <c r="A6673" s="51">
        <v>722</v>
      </c>
      <c r="B6673" s="51" t="s">
        <v>1624</v>
      </c>
      <c r="C6673" s="51" t="s">
        <v>377</v>
      </c>
      <c r="D6673" s="51" t="str">
        <f t="shared" si="104"/>
        <v>NGAP_NPGDPSenegal</v>
      </c>
      <c r="E6673" s="51" t="s">
        <v>1625</v>
      </c>
      <c r="F6673" s="51" t="s">
        <v>378</v>
      </c>
      <c r="G6673" s="51" t="s">
        <v>379</v>
      </c>
      <c r="H6673" s="51" t="s">
        <v>380</v>
      </c>
      <c r="I6673" s="51"/>
      <c r="J6673" s="51"/>
      <c r="K6673" s="51"/>
      <c r="L6673" s="51"/>
      <c r="M6673" s="51"/>
      <c r="N6673" s="51"/>
      <c r="O6673" s="51"/>
      <c r="P6673" s="51"/>
      <c r="Q6673" s="51"/>
      <c r="R6673" s="51"/>
      <c r="S6673" s="51"/>
      <c r="T6673" s="51"/>
      <c r="U6673" s="51"/>
    </row>
    <row r="6674" spans="1:21" ht="15.5">
      <c r="A6674" s="51">
        <v>722</v>
      </c>
      <c r="B6674" s="51" t="s">
        <v>1624</v>
      </c>
      <c r="C6674" s="51" t="s">
        <v>381</v>
      </c>
      <c r="D6674" s="51" t="str">
        <f t="shared" si="104"/>
        <v>PPPSHSenegal</v>
      </c>
      <c r="E6674" s="51" t="s">
        <v>1625</v>
      </c>
      <c r="F6674" s="51" t="s">
        <v>382</v>
      </c>
      <c r="G6674" s="51" t="s">
        <v>383</v>
      </c>
      <c r="H6674" s="51" t="s">
        <v>384</v>
      </c>
      <c r="I6674" s="51"/>
      <c r="J6674" s="51" t="s">
        <v>353</v>
      </c>
      <c r="K6674" s="51">
        <v>3.6999999999999998E-2</v>
      </c>
      <c r="L6674" s="51">
        <v>3.5999999999999997E-2</v>
      </c>
      <c r="M6674" s="51">
        <v>3.6999999999999998E-2</v>
      </c>
      <c r="N6674" s="51">
        <v>3.9E-2</v>
      </c>
      <c r="O6674" s="51">
        <v>0.04</v>
      </c>
      <c r="P6674" s="51">
        <v>4.1000000000000002E-2</v>
      </c>
      <c r="Q6674" s="51">
        <v>4.2000000000000003E-2</v>
      </c>
      <c r="R6674" s="51">
        <v>4.2000000000000003E-2</v>
      </c>
      <c r="S6674" s="51">
        <v>4.3999999999999997E-2</v>
      </c>
      <c r="T6674" s="51">
        <v>4.3999999999999997E-2</v>
      </c>
      <c r="U6674" s="51">
        <v>2019</v>
      </c>
    </row>
    <row r="6675" spans="1:21" ht="15.5">
      <c r="A6675" s="51">
        <v>722</v>
      </c>
      <c r="B6675" s="51" t="s">
        <v>1624</v>
      </c>
      <c r="C6675" s="51" t="s">
        <v>385</v>
      </c>
      <c r="D6675" s="51" t="str">
        <f t="shared" si="104"/>
        <v>PPPEXSenegal</v>
      </c>
      <c r="E6675" s="51" t="s">
        <v>1625</v>
      </c>
      <c r="F6675" s="51" t="s">
        <v>386</v>
      </c>
      <c r="G6675" s="51" t="s">
        <v>387</v>
      </c>
      <c r="H6675" s="51" t="s">
        <v>388</v>
      </c>
      <c r="I6675" s="51"/>
      <c r="J6675" s="51" t="s">
        <v>353</v>
      </c>
      <c r="K6675" s="51">
        <v>245.6</v>
      </c>
      <c r="L6675" s="51">
        <v>247.21199999999999</v>
      </c>
      <c r="M6675" s="51">
        <v>243.61799999999999</v>
      </c>
      <c r="N6675" s="51">
        <v>242.595</v>
      </c>
      <c r="O6675" s="51">
        <v>244.65799999999999</v>
      </c>
      <c r="P6675" s="51">
        <v>246.78700000000001</v>
      </c>
      <c r="Q6675" s="51">
        <v>238.977</v>
      </c>
      <c r="R6675" s="51">
        <v>239.16399999999999</v>
      </c>
      <c r="S6675" s="51">
        <v>241.15700000000001</v>
      </c>
      <c r="T6675" s="51">
        <v>240.898</v>
      </c>
      <c r="U6675" s="51">
        <v>2019</v>
      </c>
    </row>
    <row r="6676" spans="1:21" ht="15.5">
      <c r="A6676" s="51">
        <v>722</v>
      </c>
      <c r="B6676" s="51" t="s">
        <v>1624</v>
      </c>
      <c r="C6676" s="51" t="s">
        <v>389</v>
      </c>
      <c r="D6676" s="51" t="str">
        <f t="shared" si="104"/>
        <v>NID_NGDPSenegal</v>
      </c>
      <c r="E6676" s="51" t="s">
        <v>1625</v>
      </c>
      <c r="F6676" s="51" t="s">
        <v>390</v>
      </c>
      <c r="G6676" s="51" t="s">
        <v>391</v>
      </c>
      <c r="H6676" s="51" t="s">
        <v>392</v>
      </c>
      <c r="I6676" s="51"/>
      <c r="J6676" s="51" t="s">
        <v>1626</v>
      </c>
      <c r="K6676" s="51">
        <v>24.623999999999999</v>
      </c>
      <c r="L6676" s="51">
        <v>24.065999999999999</v>
      </c>
      <c r="M6676" s="51">
        <v>25.881</v>
      </c>
      <c r="N6676" s="51">
        <v>25.832999999999998</v>
      </c>
      <c r="O6676" s="51">
        <v>25.361999999999998</v>
      </c>
      <c r="P6676" s="51">
        <v>29.815999999999999</v>
      </c>
      <c r="Q6676" s="51">
        <v>32.648000000000003</v>
      </c>
      <c r="R6676" s="51">
        <v>31.934000000000001</v>
      </c>
      <c r="S6676" s="51">
        <v>31.001999999999999</v>
      </c>
      <c r="T6676" s="51">
        <v>30.327999999999999</v>
      </c>
      <c r="U6676" s="51">
        <v>2019</v>
      </c>
    </row>
    <row r="6677" spans="1:21" ht="15.5">
      <c r="A6677" s="51">
        <v>722</v>
      </c>
      <c r="B6677" s="51" t="s">
        <v>1624</v>
      </c>
      <c r="C6677" s="51" t="s">
        <v>393</v>
      </c>
      <c r="D6677" s="51" t="str">
        <f t="shared" si="104"/>
        <v>NGSD_NGDPSenegal</v>
      </c>
      <c r="E6677" s="51" t="s">
        <v>1625</v>
      </c>
      <c r="F6677" s="51" t="s">
        <v>394</v>
      </c>
      <c r="G6677" s="51" t="s">
        <v>395</v>
      </c>
      <c r="H6677" s="51" t="s">
        <v>392</v>
      </c>
      <c r="I6677" s="51"/>
      <c r="J6677" s="51" t="s">
        <v>1626</v>
      </c>
      <c r="K6677" s="51">
        <v>15.865</v>
      </c>
      <c r="L6677" s="51">
        <v>15.802</v>
      </c>
      <c r="M6677" s="51">
        <v>18.899999999999999</v>
      </c>
      <c r="N6677" s="51">
        <v>20.117999999999999</v>
      </c>
      <c r="O6677" s="51">
        <v>21.173999999999999</v>
      </c>
      <c r="P6677" s="51">
        <v>22.54</v>
      </c>
      <c r="Q6677" s="51">
        <v>23.84</v>
      </c>
      <c r="R6677" s="51">
        <v>24.103999999999999</v>
      </c>
      <c r="S6677" s="51">
        <v>20.044</v>
      </c>
      <c r="T6677" s="51">
        <v>17.491</v>
      </c>
      <c r="U6677" s="51">
        <v>2019</v>
      </c>
    </row>
    <row r="6678" spans="1:21" ht="15.5">
      <c r="A6678" s="51">
        <v>722</v>
      </c>
      <c r="B6678" s="51" t="s">
        <v>1624</v>
      </c>
      <c r="C6678" s="51" t="s">
        <v>396</v>
      </c>
      <c r="D6678" s="51" t="str">
        <f t="shared" si="104"/>
        <v>PCPISenegal</v>
      </c>
      <c r="E6678" s="51" t="s">
        <v>1625</v>
      </c>
      <c r="F6678" s="51" t="s">
        <v>397</v>
      </c>
      <c r="G6678" s="51" t="s">
        <v>398</v>
      </c>
      <c r="H6678" s="51" t="s">
        <v>360</v>
      </c>
      <c r="I6678" s="51"/>
      <c r="J6678" s="51" t="s">
        <v>619</v>
      </c>
      <c r="K6678" s="51">
        <v>100.389</v>
      </c>
      <c r="L6678" s="51">
        <v>101.101</v>
      </c>
      <c r="M6678" s="51">
        <v>100</v>
      </c>
      <c r="N6678" s="51">
        <v>100.858</v>
      </c>
      <c r="O6678" s="51">
        <v>102.06</v>
      </c>
      <c r="P6678" s="51">
        <v>103.227</v>
      </c>
      <c r="Q6678" s="51">
        <v>103.696</v>
      </c>
      <c r="R6678" s="51">
        <v>104.753</v>
      </c>
      <c r="S6678" s="51">
        <v>107.407</v>
      </c>
      <c r="T6678" s="51">
        <v>109.59099999999999</v>
      </c>
      <c r="U6678" s="51">
        <v>2019</v>
      </c>
    </row>
    <row r="6679" spans="1:21" ht="15.5">
      <c r="A6679" s="51">
        <v>722</v>
      </c>
      <c r="B6679" s="51" t="s">
        <v>1624</v>
      </c>
      <c r="C6679" s="51" t="s">
        <v>400</v>
      </c>
      <c r="D6679" s="51" t="str">
        <f t="shared" si="104"/>
        <v>PCPIPCHSenegal</v>
      </c>
      <c r="E6679" s="51" t="s">
        <v>1625</v>
      </c>
      <c r="F6679" s="51" t="s">
        <v>397</v>
      </c>
      <c r="G6679" s="51" t="s">
        <v>401</v>
      </c>
      <c r="H6679" s="51" t="s">
        <v>347</v>
      </c>
      <c r="I6679" s="51"/>
      <c r="J6679" s="51" t="s">
        <v>402</v>
      </c>
      <c r="K6679" s="51">
        <v>1.417</v>
      </c>
      <c r="L6679" s="51">
        <v>0.71</v>
      </c>
      <c r="M6679" s="51">
        <v>-1.089</v>
      </c>
      <c r="N6679" s="51">
        <v>0.85799999999999998</v>
      </c>
      <c r="O6679" s="51">
        <v>1.1919999999999999</v>
      </c>
      <c r="P6679" s="51">
        <v>1.143</v>
      </c>
      <c r="Q6679" s="51">
        <v>0.45500000000000002</v>
      </c>
      <c r="R6679" s="51">
        <v>1.02</v>
      </c>
      <c r="S6679" s="51">
        <v>2.5329999999999999</v>
      </c>
      <c r="T6679" s="51">
        <v>2.0339999999999998</v>
      </c>
      <c r="U6679" s="51">
        <v>2019</v>
      </c>
    </row>
    <row r="6680" spans="1:21" ht="15.5">
      <c r="A6680" s="51">
        <v>722</v>
      </c>
      <c r="B6680" s="51" t="s">
        <v>1624</v>
      </c>
      <c r="C6680" s="51" t="s">
        <v>403</v>
      </c>
      <c r="D6680" s="51" t="str">
        <f t="shared" si="104"/>
        <v>PCPIESenegal</v>
      </c>
      <c r="E6680" s="51" t="s">
        <v>1625</v>
      </c>
      <c r="F6680" s="51" t="s">
        <v>404</v>
      </c>
      <c r="G6680" s="51" t="s">
        <v>405</v>
      </c>
      <c r="H6680" s="51" t="s">
        <v>360</v>
      </c>
      <c r="I6680" s="51"/>
      <c r="J6680" s="51" t="s">
        <v>619</v>
      </c>
      <c r="K6680" s="51">
        <v>101.79900000000001</v>
      </c>
      <c r="L6680" s="51">
        <v>101.72199999999999</v>
      </c>
      <c r="M6680" s="51">
        <v>100.9</v>
      </c>
      <c r="N6680" s="51">
        <v>101.86799999999999</v>
      </c>
      <c r="O6680" s="51">
        <v>104.78</v>
      </c>
      <c r="P6680" s="51">
        <v>103.95</v>
      </c>
      <c r="Q6680" s="51">
        <v>105.11</v>
      </c>
      <c r="R6680" s="51">
        <v>105.78100000000001</v>
      </c>
      <c r="S6680" s="51">
        <v>108.4</v>
      </c>
      <c r="T6680" s="51">
        <v>110.43899999999999</v>
      </c>
      <c r="U6680" s="51">
        <v>2019</v>
      </c>
    </row>
    <row r="6681" spans="1:21" ht="15.5">
      <c r="A6681" s="51">
        <v>722</v>
      </c>
      <c r="B6681" s="51" t="s">
        <v>1624</v>
      </c>
      <c r="C6681" s="51" t="s">
        <v>406</v>
      </c>
      <c r="D6681" s="51" t="str">
        <f t="shared" si="104"/>
        <v>PCPIEPCHSenegal</v>
      </c>
      <c r="E6681" s="51" t="s">
        <v>1625</v>
      </c>
      <c r="F6681" s="51" t="s">
        <v>404</v>
      </c>
      <c r="G6681" s="51" t="s">
        <v>407</v>
      </c>
      <c r="H6681" s="51" t="s">
        <v>347</v>
      </c>
      <c r="I6681" s="51"/>
      <c r="J6681" s="51" t="s">
        <v>408</v>
      </c>
      <c r="K6681" s="51">
        <v>1.1339999999999999</v>
      </c>
      <c r="L6681" s="51">
        <v>-7.5999999999999998E-2</v>
      </c>
      <c r="M6681" s="51">
        <v>-0.80800000000000005</v>
      </c>
      <c r="N6681" s="51">
        <v>0.95899999999999996</v>
      </c>
      <c r="O6681" s="51">
        <v>2.859</v>
      </c>
      <c r="P6681" s="51">
        <v>-0.79200000000000004</v>
      </c>
      <c r="Q6681" s="51">
        <v>1.1160000000000001</v>
      </c>
      <c r="R6681" s="51">
        <v>0.63800000000000001</v>
      </c>
      <c r="S6681" s="51">
        <v>2.476</v>
      </c>
      <c r="T6681" s="51">
        <v>1.881</v>
      </c>
      <c r="U6681" s="51">
        <v>2019</v>
      </c>
    </row>
    <row r="6682" spans="1:21" ht="15.5">
      <c r="A6682" s="51">
        <v>722</v>
      </c>
      <c r="B6682" s="51" t="s">
        <v>1624</v>
      </c>
      <c r="C6682" s="51" t="s">
        <v>409</v>
      </c>
      <c r="D6682" s="51" t="str">
        <f t="shared" si="104"/>
        <v>FLIBOR6Senegal</v>
      </c>
      <c r="E6682" s="51" t="s">
        <v>1625</v>
      </c>
      <c r="F6682" s="51" t="s">
        <v>410</v>
      </c>
      <c r="G6682" s="51"/>
      <c r="H6682" s="51" t="s">
        <v>384</v>
      </c>
      <c r="I6682" s="51"/>
      <c r="J6682" s="51"/>
      <c r="K6682" s="51"/>
      <c r="L6682" s="51"/>
      <c r="M6682" s="51"/>
      <c r="N6682" s="51"/>
      <c r="O6682" s="51"/>
      <c r="P6682" s="51"/>
      <c r="Q6682" s="51"/>
      <c r="R6682" s="51"/>
      <c r="S6682" s="51"/>
      <c r="T6682" s="51"/>
      <c r="U6682" s="51"/>
    </row>
    <row r="6683" spans="1:21" ht="15.5">
      <c r="A6683" s="51">
        <v>722</v>
      </c>
      <c r="B6683" s="51" t="s">
        <v>1624</v>
      </c>
      <c r="C6683" s="51" t="s">
        <v>411</v>
      </c>
      <c r="D6683" s="51" t="str">
        <f t="shared" si="104"/>
        <v>TM_RPCHSenegal</v>
      </c>
      <c r="E6683" s="51" t="s">
        <v>1625</v>
      </c>
      <c r="F6683" s="51" t="s">
        <v>412</v>
      </c>
      <c r="G6683" s="51" t="s">
        <v>413</v>
      </c>
      <c r="H6683" s="51" t="s">
        <v>347</v>
      </c>
      <c r="I6683" s="51"/>
      <c r="J6683" s="51" t="s">
        <v>1627</v>
      </c>
      <c r="K6683" s="51">
        <v>4.4370000000000003</v>
      </c>
      <c r="L6683" s="51">
        <v>5.6870000000000003</v>
      </c>
      <c r="M6683" s="51">
        <v>3.4009999999999998</v>
      </c>
      <c r="N6683" s="51">
        <v>-3.238</v>
      </c>
      <c r="O6683" s="51">
        <v>2.8109999999999999</v>
      </c>
      <c r="P6683" s="51">
        <v>19.405999999999999</v>
      </c>
      <c r="Q6683" s="51">
        <v>13.051</v>
      </c>
      <c r="R6683" s="51">
        <v>3.3730000000000002</v>
      </c>
      <c r="S6683" s="51">
        <v>13.787000000000001</v>
      </c>
      <c r="T6683" s="51">
        <v>13.614000000000001</v>
      </c>
      <c r="U6683" s="51">
        <v>2019</v>
      </c>
    </row>
    <row r="6684" spans="1:21" ht="15.5">
      <c r="A6684" s="51">
        <v>722</v>
      </c>
      <c r="B6684" s="51" t="s">
        <v>1624</v>
      </c>
      <c r="C6684" s="51" t="s">
        <v>415</v>
      </c>
      <c r="D6684" s="51" t="str">
        <f t="shared" si="104"/>
        <v>TMG_RPCHSenegal</v>
      </c>
      <c r="E6684" s="51" t="s">
        <v>1625</v>
      </c>
      <c r="F6684" s="51" t="s">
        <v>416</v>
      </c>
      <c r="G6684" s="51" t="s">
        <v>417</v>
      </c>
      <c r="H6684" s="51" t="s">
        <v>347</v>
      </c>
      <c r="I6684" s="51"/>
      <c r="J6684" s="51" t="s">
        <v>1627</v>
      </c>
      <c r="K6684" s="51">
        <v>4.7439999999999998</v>
      </c>
      <c r="L6684" s="51">
        <v>5.4950000000000001</v>
      </c>
      <c r="M6684" s="51">
        <v>4.1239999999999997</v>
      </c>
      <c r="N6684" s="51">
        <v>-3.0659999999999998</v>
      </c>
      <c r="O6684" s="51">
        <v>3.0409999999999999</v>
      </c>
      <c r="P6684" s="51">
        <v>21.395</v>
      </c>
      <c r="Q6684" s="51">
        <v>13.971</v>
      </c>
      <c r="R6684" s="51">
        <v>3.2810000000000001</v>
      </c>
      <c r="S6684" s="51">
        <v>11.475</v>
      </c>
      <c r="T6684" s="51">
        <v>14.965999999999999</v>
      </c>
      <c r="U6684" s="51">
        <v>2019</v>
      </c>
    </row>
    <row r="6685" spans="1:21" ht="15.5">
      <c r="A6685" s="51">
        <v>722</v>
      </c>
      <c r="B6685" s="51" t="s">
        <v>1624</v>
      </c>
      <c r="C6685" s="51" t="s">
        <v>418</v>
      </c>
      <c r="D6685" s="51" t="str">
        <f t="shared" si="104"/>
        <v>TX_RPCHSenegal</v>
      </c>
      <c r="E6685" s="51" t="s">
        <v>1625</v>
      </c>
      <c r="F6685" s="51" t="s">
        <v>419</v>
      </c>
      <c r="G6685" s="51" t="s">
        <v>420</v>
      </c>
      <c r="H6685" s="51" t="s">
        <v>347</v>
      </c>
      <c r="I6685" s="51"/>
      <c r="J6685" s="51" t="s">
        <v>1627</v>
      </c>
      <c r="K6685" s="51">
        <v>2.5409999999999999</v>
      </c>
      <c r="L6685" s="51">
        <v>11.686999999999999</v>
      </c>
      <c r="M6685" s="51">
        <v>3.9079999999999999</v>
      </c>
      <c r="N6685" s="51">
        <v>-2.7229999999999999</v>
      </c>
      <c r="O6685" s="51">
        <v>4.5949999999999998</v>
      </c>
      <c r="P6685" s="51">
        <v>10.955</v>
      </c>
      <c r="Q6685" s="51">
        <v>10.782</v>
      </c>
      <c r="R6685" s="51">
        <v>4.6500000000000004</v>
      </c>
      <c r="S6685" s="51">
        <v>-9.4209999999999994</v>
      </c>
      <c r="T6685" s="51">
        <v>21.747</v>
      </c>
      <c r="U6685" s="51">
        <v>2019</v>
      </c>
    </row>
    <row r="6686" spans="1:21" ht="15.5">
      <c r="A6686" s="51">
        <v>722</v>
      </c>
      <c r="B6686" s="51" t="s">
        <v>1624</v>
      </c>
      <c r="C6686" s="51" t="s">
        <v>421</v>
      </c>
      <c r="D6686" s="51" t="str">
        <f t="shared" si="104"/>
        <v>TXG_RPCHSenegal</v>
      </c>
      <c r="E6686" s="51" t="s">
        <v>1625</v>
      </c>
      <c r="F6686" s="51" t="s">
        <v>422</v>
      </c>
      <c r="G6686" s="51" t="s">
        <v>423</v>
      </c>
      <c r="H6686" s="51" t="s">
        <v>347</v>
      </c>
      <c r="I6686" s="51"/>
      <c r="J6686" s="51" t="s">
        <v>1627</v>
      </c>
      <c r="K6686" s="51">
        <v>1.3089999999999999</v>
      </c>
      <c r="L6686" s="51">
        <v>14.347</v>
      </c>
      <c r="M6686" s="51">
        <v>6.431</v>
      </c>
      <c r="N6686" s="51">
        <v>-2.27</v>
      </c>
      <c r="O6686" s="51">
        <v>6.0609999999999999</v>
      </c>
      <c r="P6686" s="51">
        <v>13.565</v>
      </c>
      <c r="Q6686" s="51">
        <v>13.109</v>
      </c>
      <c r="R6686" s="51">
        <v>6.8550000000000004</v>
      </c>
      <c r="S6686" s="51">
        <v>-0.89600000000000002</v>
      </c>
      <c r="T6686" s="51">
        <v>17.344000000000001</v>
      </c>
      <c r="U6686" s="51">
        <v>2019</v>
      </c>
    </row>
    <row r="6687" spans="1:21" ht="15.5">
      <c r="A6687" s="51">
        <v>722</v>
      </c>
      <c r="B6687" s="51" t="s">
        <v>1624</v>
      </c>
      <c r="C6687" s="51" t="s">
        <v>424</v>
      </c>
      <c r="D6687" s="51" t="str">
        <f t="shared" si="104"/>
        <v>LURSenegal</v>
      </c>
      <c r="E6687" s="51" t="s">
        <v>1625</v>
      </c>
      <c r="F6687" s="51" t="s">
        <v>425</v>
      </c>
      <c r="G6687" s="51" t="s">
        <v>426</v>
      </c>
      <c r="H6687" s="51" t="s">
        <v>427</v>
      </c>
      <c r="I6687" s="51"/>
      <c r="J6687" s="51"/>
      <c r="K6687" s="51"/>
      <c r="L6687" s="51"/>
      <c r="M6687" s="51"/>
      <c r="N6687" s="51"/>
      <c r="O6687" s="51"/>
      <c r="P6687" s="51"/>
      <c r="Q6687" s="51"/>
      <c r="R6687" s="51"/>
      <c r="S6687" s="51"/>
      <c r="T6687" s="51"/>
      <c r="U6687" s="51"/>
    </row>
    <row r="6688" spans="1:21" ht="15.5">
      <c r="A6688" s="51">
        <v>722</v>
      </c>
      <c r="B6688" s="51" t="s">
        <v>1624</v>
      </c>
      <c r="C6688" s="51" t="s">
        <v>428</v>
      </c>
      <c r="D6688" s="51" t="str">
        <f t="shared" si="104"/>
        <v>LESenegal</v>
      </c>
      <c r="E6688" s="51" t="s">
        <v>1625</v>
      </c>
      <c r="F6688" s="51" t="s">
        <v>429</v>
      </c>
      <c r="G6688" s="51" t="s">
        <v>430</v>
      </c>
      <c r="H6688" s="51" t="s">
        <v>431</v>
      </c>
      <c r="I6688" s="51" t="s">
        <v>432</v>
      </c>
      <c r="J6688" s="51"/>
      <c r="K6688" s="51"/>
      <c r="L6688" s="51"/>
      <c r="M6688" s="51"/>
      <c r="N6688" s="51"/>
      <c r="O6688" s="51"/>
      <c r="P6688" s="51"/>
      <c r="Q6688" s="51"/>
      <c r="R6688" s="51"/>
      <c r="S6688" s="51"/>
      <c r="T6688" s="51"/>
      <c r="U6688" s="51"/>
    </row>
    <row r="6689" spans="1:21" ht="15.5">
      <c r="A6689" s="51">
        <v>722</v>
      </c>
      <c r="B6689" s="51" t="s">
        <v>1624</v>
      </c>
      <c r="C6689" s="51" t="s">
        <v>433</v>
      </c>
      <c r="D6689" s="51" t="str">
        <f t="shared" si="104"/>
        <v>LPSenegal</v>
      </c>
      <c r="E6689" s="51" t="s">
        <v>1625</v>
      </c>
      <c r="F6689" s="51" t="s">
        <v>434</v>
      </c>
      <c r="G6689" s="51" t="s">
        <v>435</v>
      </c>
      <c r="H6689" s="51" t="s">
        <v>431</v>
      </c>
      <c r="I6689" s="51" t="s">
        <v>432</v>
      </c>
      <c r="J6689" s="51" t="s">
        <v>1628</v>
      </c>
      <c r="K6689" s="51">
        <v>13.401999999999999</v>
      </c>
      <c r="L6689" s="51">
        <v>13.782</v>
      </c>
      <c r="M6689" s="51">
        <v>14.175000000000001</v>
      </c>
      <c r="N6689" s="51">
        <v>14.577999999999999</v>
      </c>
      <c r="O6689" s="51">
        <v>14.994</v>
      </c>
      <c r="P6689" s="51">
        <v>15.419</v>
      </c>
      <c r="Q6689" s="51">
        <v>15.853999999999999</v>
      </c>
      <c r="R6689" s="51">
        <v>16.295999999999999</v>
      </c>
      <c r="S6689" s="51">
        <v>16.751000000000001</v>
      </c>
      <c r="T6689" s="51">
        <v>17.218</v>
      </c>
      <c r="U6689" s="51">
        <v>2018</v>
      </c>
    </row>
    <row r="6690" spans="1:21" ht="15.5">
      <c r="A6690" s="51">
        <v>722</v>
      </c>
      <c r="B6690" s="51" t="s">
        <v>1624</v>
      </c>
      <c r="C6690" s="51" t="s">
        <v>437</v>
      </c>
      <c r="D6690" s="51" t="str">
        <f t="shared" si="104"/>
        <v>GGRSenegal</v>
      </c>
      <c r="E6690" s="51" t="s">
        <v>1625</v>
      </c>
      <c r="F6690" s="51" t="s">
        <v>438</v>
      </c>
      <c r="G6690" s="51" t="s">
        <v>439</v>
      </c>
      <c r="H6690" s="51" t="s">
        <v>342</v>
      </c>
      <c r="I6690" s="51" t="s">
        <v>343</v>
      </c>
      <c r="J6690" s="51" t="s">
        <v>1629</v>
      </c>
      <c r="K6690" s="51">
        <v>1694</v>
      </c>
      <c r="L6690" s="51">
        <v>1659</v>
      </c>
      <c r="M6690" s="51">
        <v>1877.16</v>
      </c>
      <c r="N6690" s="51">
        <v>2026.44</v>
      </c>
      <c r="O6690" s="51">
        <v>2334.65</v>
      </c>
      <c r="P6690" s="51">
        <v>2376.79</v>
      </c>
      <c r="Q6690" s="51">
        <v>2425.4499999999998</v>
      </c>
      <c r="R6690" s="51">
        <v>2789.07</v>
      </c>
      <c r="S6690" s="51">
        <v>2966.1</v>
      </c>
      <c r="T6690" s="51">
        <v>3089.4</v>
      </c>
      <c r="U6690" s="51">
        <v>2019</v>
      </c>
    </row>
    <row r="6691" spans="1:21" ht="15.5">
      <c r="A6691" s="51">
        <v>722</v>
      </c>
      <c r="B6691" s="51" t="s">
        <v>1624</v>
      </c>
      <c r="C6691" s="51" t="s">
        <v>441</v>
      </c>
      <c r="D6691" s="51" t="str">
        <f t="shared" si="104"/>
        <v>GGR_NGDPSenegal</v>
      </c>
      <c r="E6691" s="51" t="s">
        <v>1625</v>
      </c>
      <c r="F6691" s="51" t="s">
        <v>438</v>
      </c>
      <c r="G6691" s="51" t="s">
        <v>439</v>
      </c>
      <c r="H6691" s="51" t="s">
        <v>392</v>
      </c>
      <c r="I6691" s="51"/>
      <c r="J6691" s="51" t="s">
        <v>442</v>
      </c>
      <c r="K6691" s="51">
        <v>18.786999999999999</v>
      </c>
      <c r="L6691" s="51">
        <v>17.754999999999999</v>
      </c>
      <c r="M6691" s="51">
        <v>19.204000000000001</v>
      </c>
      <c r="N6691" s="51">
        <v>19.283999999999999</v>
      </c>
      <c r="O6691" s="51">
        <v>20.690999999999999</v>
      </c>
      <c r="P6691" s="51">
        <v>19.495000000000001</v>
      </c>
      <c r="Q6691" s="51">
        <v>18.89</v>
      </c>
      <c r="R6691" s="51">
        <v>20.425000000000001</v>
      </c>
      <c r="S6691" s="51">
        <v>21.109000000000002</v>
      </c>
      <c r="T6691" s="51">
        <v>20.547999999999998</v>
      </c>
      <c r="U6691" s="51">
        <v>2019</v>
      </c>
    </row>
    <row r="6692" spans="1:21" ht="15.5">
      <c r="A6692" s="51">
        <v>722</v>
      </c>
      <c r="B6692" s="51" t="s">
        <v>1624</v>
      </c>
      <c r="C6692" s="51" t="s">
        <v>443</v>
      </c>
      <c r="D6692" s="51" t="str">
        <f t="shared" si="104"/>
        <v>GGXSenegal</v>
      </c>
      <c r="E6692" s="51" t="s">
        <v>1625</v>
      </c>
      <c r="F6692" s="51" t="s">
        <v>444</v>
      </c>
      <c r="G6692" s="51" t="s">
        <v>445</v>
      </c>
      <c r="H6692" s="51" t="s">
        <v>342</v>
      </c>
      <c r="I6692" s="51" t="s">
        <v>343</v>
      </c>
      <c r="J6692" s="51" t="s">
        <v>1629</v>
      </c>
      <c r="K6692" s="51">
        <v>2071.31</v>
      </c>
      <c r="L6692" s="51">
        <v>2064.1</v>
      </c>
      <c r="M6692" s="51">
        <v>2258.02</v>
      </c>
      <c r="N6692" s="51">
        <v>2411.41</v>
      </c>
      <c r="O6692" s="51">
        <v>2703.85</v>
      </c>
      <c r="P6692" s="51">
        <v>2738.65</v>
      </c>
      <c r="Q6692" s="51">
        <v>2895.74</v>
      </c>
      <c r="R6692" s="51">
        <v>3317.43</v>
      </c>
      <c r="S6692" s="51">
        <v>3870.13</v>
      </c>
      <c r="T6692" s="51">
        <v>3822.25</v>
      </c>
      <c r="U6692" s="51">
        <v>2019</v>
      </c>
    </row>
    <row r="6693" spans="1:21" ht="15.5">
      <c r="A6693" s="51">
        <v>722</v>
      </c>
      <c r="B6693" s="51" t="s">
        <v>1624</v>
      </c>
      <c r="C6693" s="51" t="s">
        <v>446</v>
      </c>
      <c r="D6693" s="51" t="str">
        <f t="shared" si="104"/>
        <v>GGX_NGDPSenegal</v>
      </c>
      <c r="E6693" s="51" t="s">
        <v>1625</v>
      </c>
      <c r="F6693" s="51" t="s">
        <v>444</v>
      </c>
      <c r="G6693" s="51" t="s">
        <v>445</v>
      </c>
      <c r="H6693" s="51" t="s">
        <v>392</v>
      </c>
      <c r="I6693" s="51"/>
      <c r="J6693" s="51" t="s">
        <v>447</v>
      </c>
      <c r="K6693" s="51">
        <v>22.972000000000001</v>
      </c>
      <c r="L6693" s="51">
        <v>22.09</v>
      </c>
      <c r="M6693" s="51">
        <v>23.1</v>
      </c>
      <c r="N6693" s="51">
        <v>22.946999999999999</v>
      </c>
      <c r="O6693" s="51">
        <v>23.963000000000001</v>
      </c>
      <c r="P6693" s="51">
        <v>22.463000000000001</v>
      </c>
      <c r="Q6693" s="51">
        <v>22.552</v>
      </c>
      <c r="R6693" s="51">
        <v>24.294</v>
      </c>
      <c r="S6693" s="51">
        <v>27.542999999999999</v>
      </c>
      <c r="T6693" s="51">
        <v>25.422000000000001</v>
      </c>
      <c r="U6693" s="51">
        <v>2019</v>
      </c>
    </row>
    <row r="6694" spans="1:21" ht="15.5">
      <c r="A6694" s="51">
        <v>722</v>
      </c>
      <c r="B6694" s="51" t="s">
        <v>1624</v>
      </c>
      <c r="C6694" s="51" t="s">
        <v>448</v>
      </c>
      <c r="D6694" s="51" t="str">
        <f t="shared" si="104"/>
        <v>GGXCNLSenegal</v>
      </c>
      <c r="E6694" s="51" t="s">
        <v>1625</v>
      </c>
      <c r="F6694" s="51" t="s">
        <v>449</v>
      </c>
      <c r="G6694" s="51" t="s">
        <v>450</v>
      </c>
      <c r="H6694" s="51" t="s">
        <v>342</v>
      </c>
      <c r="I6694" s="51" t="s">
        <v>343</v>
      </c>
      <c r="J6694" s="51" t="s">
        <v>1629</v>
      </c>
      <c r="K6694" s="51">
        <v>-377.31200000000001</v>
      </c>
      <c r="L6694" s="51">
        <v>-405.1</v>
      </c>
      <c r="M6694" s="51">
        <v>-380.86200000000002</v>
      </c>
      <c r="N6694" s="51">
        <v>-384.97399999999999</v>
      </c>
      <c r="O6694" s="51">
        <v>-369.20400000000001</v>
      </c>
      <c r="P6694" s="51">
        <v>-361.85599999999999</v>
      </c>
      <c r="Q6694" s="51">
        <v>-470.28699999999998</v>
      </c>
      <c r="R6694" s="51">
        <v>-528.36099999999999</v>
      </c>
      <c r="S6694" s="51">
        <v>-904.03700000000003</v>
      </c>
      <c r="T6694" s="51">
        <v>-732.84500000000003</v>
      </c>
      <c r="U6694" s="51">
        <v>2019</v>
      </c>
    </row>
    <row r="6695" spans="1:21" ht="15.5">
      <c r="A6695" s="51">
        <v>722</v>
      </c>
      <c r="B6695" s="51" t="s">
        <v>1624</v>
      </c>
      <c r="C6695" s="51" t="s">
        <v>451</v>
      </c>
      <c r="D6695" s="51" t="str">
        <f t="shared" si="104"/>
        <v>GGXCNL_NGDPSenegal</v>
      </c>
      <c r="E6695" s="51" t="s">
        <v>1625</v>
      </c>
      <c r="F6695" s="51" t="s">
        <v>449</v>
      </c>
      <c r="G6695" s="51" t="s">
        <v>450</v>
      </c>
      <c r="H6695" s="51" t="s">
        <v>392</v>
      </c>
      <c r="I6695" s="51"/>
      <c r="J6695" s="51" t="s">
        <v>452</v>
      </c>
      <c r="K6695" s="51">
        <v>-4.1849999999999996</v>
      </c>
      <c r="L6695" s="51">
        <v>-4.335</v>
      </c>
      <c r="M6695" s="51">
        <v>-3.8959999999999999</v>
      </c>
      <c r="N6695" s="51">
        <v>-3.6629999999999998</v>
      </c>
      <c r="O6695" s="51">
        <v>-3.2719999999999998</v>
      </c>
      <c r="P6695" s="51">
        <v>-2.968</v>
      </c>
      <c r="Q6695" s="51">
        <v>-3.6629999999999998</v>
      </c>
      <c r="R6695" s="51">
        <v>-3.8690000000000002</v>
      </c>
      <c r="S6695" s="51">
        <v>-6.4340000000000002</v>
      </c>
      <c r="T6695" s="51">
        <v>-4.8739999999999997</v>
      </c>
      <c r="U6695" s="51">
        <v>2019</v>
      </c>
    </row>
    <row r="6696" spans="1:21" ht="15.5">
      <c r="A6696" s="51">
        <v>722</v>
      </c>
      <c r="B6696" s="51" t="s">
        <v>1624</v>
      </c>
      <c r="C6696" s="51" t="s">
        <v>453</v>
      </c>
      <c r="D6696" s="51" t="str">
        <f t="shared" si="104"/>
        <v>GGSBSenegal</v>
      </c>
      <c r="E6696" s="51" t="s">
        <v>1625</v>
      </c>
      <c r="F6696" s="51" t="s">
        <v>454</v>
      </c>
      <c r="G6696" s="51" t="s">
        <v>455</v>
      </c>
      <c r="H6696" s="51" t="s">
        <v>342</v>
      </c>
      <c r="I6696" s="51" t="s">
        <v>343</v>
      </c>
      <c r="J6696" s="51" t="s">
        <v>1629</v>
      </c>
      <c r="K6696" s="51">
        <v>-420.24</v>
      </c>
      <c r="L6696" s="51">
        <v>-404.762</v>
      </c>
      <c r="M6696" s="51">
        <v>-377.226</v>
      </c>
      <c r="N6696" s="51">
        <v>-343.53100000000001</v>
      </c>
      <c r="O6696" s="51">
        <v>-349.74700000000001</v>
      </c>
      <c r="P6696" s="51">
        <v>-353.69099999999997</v>
      </c>
      <c r="Q6696" s="51">
        <v>-376.03500000000003</v>
      </c>
      <c r="R6696" s="51">
        <v>-392.68</v>
      </c>
      <c r="S6696" s="51">
        <v>-406.24200000000002</v>
      </c>
      <c r="T6696" s="51">
        <v>-430.86700000000002</v>
      </c>
      <c r="U6696" s="51">
        <v>2019</v>
      </c>
    </row>
    <row r="6697" spans="1:21" ht="15.5">
      <c r="A6697" s="51">
        <v>722</v>
      </c>
      <c r="B6697" s="51" t="s">
        <v>1624</v>
      </c>
      <c r="C6697" s="51" t="s">
        <v>456</v>
      </c>
      <c r="D6697" s="51" t="str">
        <f t="shared" si="104"/>
        <v>GGSB_NPGDPSenegal</v>
      </c>
      <c r="E6697" s="51" t="s">
        <v>1625</v>
      </c>
      <c r="F6697" s="51" t="s">
        <v>454</v>
      </c>
      <c r="G6697" s="51" t="s">
        <v>455</v>
      </c>
      <c r="H6697" s="51" t="s">
        <v>380</v>
      </c>
      <c r="I6697" s="51"/>
      <c r="J6697" s="51"/>
      <c r="K6697" s="51"/>
      <c r="L6697" s="51"/>
      <c r="M6697" s="51"/>
      <c r="N6697" s="51"/>
      <c r="O6697" s="51"/>
      <c r="P6697" s="51"/>
      <c r="Q6697" s="51"/>
      <c r="R6697" s="51"/>
      <c r="S6697" s="51"/>
      <c r="T6697" s="51"/>
      <c r="U6697" s="51"/>
    </row>
    <row r="6698" spans="1:21" ht="15.5">
      <c r="A6698" s="51">
        <v>722</v>
      </c>
      <c r="B6698" s="51" t="s">
        <v>1624</v>
      </c>
      <c r="C6698" s="51" t="s">
        <v>457</v>
      </c>
      <c r="D6698" s="51" t="str">
        <f t="shared" si="104"/>
        <v>GGXONLBSenegal</v>
      </c>
      <c r="E6698" s="51" t="s">
        <v>1625</v>
      </c>
      <c r="F6698" s="51" t="s">
        <v>458</v>
      </c>
      <c r="G6698" s="51" t="s">
        <v>459</v>
      </c>
      <c r="H6698" s="51" t="s">
        <v>342</v>
      </c>
      <c r="I6698" s="51" t="s">
        <v>343</v>
      </c>
      <c r="J6698" s="51" t="s">
        <v>1629</v>
      </c>
      <c r="K6698" s="51">
        <v>-269.67200000000003</v>
      </c>
      <c r="L6698" s="51">
        <v>-291.89999999999998</v>
      </c>
      <c r="M6698" s="51">
        <v>-249.86199999999999</v>
      </c>
      <c r="N6698" s="51">
        <v>-225.274</v>
      </c>
      <c r="O6698" s="51">
        <v>-181.554</v>
      </c>
      <c r="P6698" s="51">
        <v>-128.125</v>
      </c>
      <c r="Q6698" s="51">
        <v>-214.3</v>
      </c>
      <c r="R6698" s="51">
        <v>-265.93799999999999</v>
      </c>
      <c r="S6698" s="51">
        <v>-597.154</v>
      </c>
      <c r="T6698" s="51">
        <v>-405.36900000000003</v>
      </c>
      <c r="U6698" s="51">
        <v>2019</v>
      </c>
    </row>
    <row r="6699" spans="1:21" ht="15.5">
      <c r="A6699" s="51">
        <v>722</v>
      </c>
      <c r="B6699" s="51" t="s">
        <v>1624</v>
      </c>
      <c r="C6699" s="51" t="s">
        <v>460</v>
      </c>
      <c r="D6699" s="51" t="str">
        <f t="shared" si="104"/>
        <v>GGXONLB_NGDPSenegal</v>
      </c>
      <c r="E6699" s="51" t="s">
        <v>1625</v>
      </c>
      <c r="F6699" s="51" t="s">
        <v>458</v>
      </c>
      <c r="G6699" s="51" t="s">
        <v>459</v>
      </c>
      <c r="H6699" s="51" t="s">
        <v>392</v>
      </c>
      <c r="I6699" s="51"/>
      <c r="J6699" s="51" t="s">
        <v>461</v>
      </c>
      <c r="K6699" s="51">
        <v>-2.9910000000000001</v>
      </c>
      <c r="L6699" s="51">
        <v>-3.1240000000000001</v>
      </c>
      <c r="M6699" s="51">
        <v>-2.556</v>
      </c>
      <c r="N6699" s="51">
        <v>-2.1440000000000001</v>
      </c>
      <c r="O6699" s="51">
        <v>-1.609</v>
      </c>
      <c r="P6699" s="51">
        <v>-1.0509999999999999</v>
      </c>
      <c r="Q6699" s="51">
        <v>-1.669</v>
      </c>
      <c r="R6699" s="51">
        <v>-1.948</v>
      </c>
      <c r="S6699" s="51">
        <v>-4.25</v>
      </c>
      <c r="T6699" s="51">
        <v>-2.6960000000000002</v>
      </c>
      <c r="U6699" s="51">
        <v>2019</v>
      </c>
    </row>
    <row r="6700" spans="1:21" ht="15.5">
      <c r="A6700" s="51">
        <v>722</v>
      </c>
      <c r="B6700" s="51" t="s">
        <v>1624</v>
      </c>
      <c r="C6700" s="51" t="s">
        <v>462</v>
      </c>
      <c r="D6700" s="51" t="str">
        <f t="shared" si="104"/>
        <v>GGXWDNSenegal</v>
      </c>
      <c r="E6700" s="51" t="s">
        <v>1625</v>
      </c>
      <c r="F6700" s="51" t="s">
        <v>463</v>
      </c>
      <c r="G6700" s="51" t="s">
        <v>464</v>
      </c>
      <c r="H6700" s="51" t="s">
        <v>342</v>
      </c>
      <c r="I6700" s="51" t="s">
        <v>343</v>
      </c>
      <c r="J6700" s="51"/>
      <c r="K6700" s="51"/>
      <c r="L6700" s="51"/>
      <c r="M6700" s="51"/>
      <c r="N6700" s="51"/>
      <c r="O6700" s="51"/>
      <c r="P6700" s="51"/>
      <c r="Q6700" s="51"/>
      <c r="R6700" s="51"/>
      <c r="S6700" s="51"/>
      <c r="T6700" s="51"/>
      <c r="U6700" s="51"/>
    </row>
    <row r="6701" spans="1:21" ht="15.5">
      <c r="A6701" s="51">
        <v>722</v>
      </c>
      <c r="B6701" s="51" t="s">
        <v>1624</v>
      </c>
      <c r="C6701" s="51" t="s">
        <v>465</v>
      </c>
      <c r="D6701" s="51" t="str">
        <f t="shared" si="104"/>
        <v>GGXWDN_NGDPSenegal</v>
      </c>
      <c r="E6701" s="51" t="s">
        <v>1625</v>
      </c>
      <c r="F6701" s="51" t="s">
        <v>463</v>
      </c>
      <c r="G6701" s="51" t="s">
        <v>464</v>
      </c>
      <c r="H6701" s="51" t="s">
        <v>392</v>
      </c>
      <c r="I6701" s="51"/>
      <c r="J6701" s="51"/>
      <c r="K6701" s="51"/>
      <c r="L6701" s="51"/>
      <c r="M6701" s="51"/>
      <c r="N6701" s="51"/>
      <c r="O6701" s="51"/>
      <c r="P6701" s="51"/>
      <c r="Q6701" s="51"/>
      <c r="R6701" s="51"/>
      <c r="S6701" s="51"/>
      <c r="T6701" s="51"/>
      <c r="U6701" s="51"/>
    </row>
    <row r="6702" spans="1:21" ht="15.5">
      <c r="A6702" s="51">
        <v>722</v>
      </c>
      <c r="B6702" s="51" t="s">
        <v>1624</v>
      </c>
      <c r="C6702" s="51" t="s">
        <v>466</v>
      </c>
      <c r="D6702" s="51" t="str">
        <f t="shared" si="104"/>
        <v>GGXWDGSenegal</v>
      </c>
      <c r="E6702" s="51" t="s">
        <v>1625</v>
      </c>
      <c r="F6702" s="51" t="s">
        <v>467</v>
      </c>
      <c r="G6702" s="51" t="s">
        <v>468</v>
      </c>
      <c r="H6702" s="51" t="s">
        <v>342</v>
      </c>
      <c r="I6702" s="51" t="s">
        <v>343</v>
      </c>
      <c r="J6702" s="51" t="s">
        <v>1629</v>
      </c>
      <c r="K6702" s="51">
        <v>3109.8</v>
      </c>
      <c r="L6702" s="51">
        <v>3444.21</v>
      </c>
      <c r="M6702" s="51">
        <v>4141.2700000000004</v>
      </c>
      <c r="N6702" s="51">
        <v>4677.2700000000004</v>
      </c>
      <c r="O6702" s="51">
        <v>5362.28</v>
      </c>
      <c r="P6702" s="51">
        <v>7453.99</v>
      </c>
      <c r="Q6702" s="51">
        <v>8157.24</v>
      </c>
      <c r="R6702" s="51">
        <v>8848.4500000000007</v>
      </c>
      <c r="S6702" s="51">
        <v>9247.4599999999991</v>
      </c>
      <c r="T6702" s="51">
        <v>10048.290000000001</v>
      </c>
      <c r="U6702" s="51">
        <v>2019</v>
      </c>
    </row>
    <row r="6703" spans="1:21" ht="15.5">
      <c r="A6703" s="51">
        <v>722</v>
      </c>
      <c r="B6703" s="51" t="s">
        <v>1624</v>
      </c>
      <c r="C6703" s="51" t="s">
        <v>469</v>
      </c>
      <c r="D6703" s="51" t="str">
        <f t="shared" si="104"/>
        <v>GGXWDG_NGDPSenegal</v>
      </c>
      <c r="E6703" s="51" t="s">
        <v>1625</v>
      </c>
      <c r="F6703" s="51" t="s">
        <v>467</v>
      </c>
      <c r="G6703" s="51" t="s">
        <v>468</v>
      </c>
      <c r="H6703" s="51" t="s">
        <v>392</v>
      </c>
      <c r="I6703" s="51"/>
      <c r="J6703" s="51" t="s">
        <v>470</v>
      </c>
      <c r="K6703" s="51">
        <v>34.488999999999997</v>
      </c>
      <c r="L6703" s="51">
        <v>36.86</v>
      </c>
      <c r="M6703" s="51">
        <v>42.366</v>
      </c>
      <c r="N6703" s="51">
        <v>44.509</v>
      </c>
      <c r="O6703" s="51">
        <v>47.524000000000001</v>
      </c>
      <c r="P6703" s="51">
        <v>61.139000000000003</v>
      </c>
      <c r="Q6703" s="51">
        <v>63.529000000000003</v>
      </c>
      <c r="R6703" s="51">
        <v>64.798000000000002</v>
      </c>
      <c r="S6703" s="51">
        <v>65.811000000000007</v>
      </c>
      <c r="T6703" s="51">
        <v>66.832999999999998</v>
      </c>
      <c r="U6703" s="51">
        <v>2019</v>
      </c>
    </row>
    <row r="6704" spans="1:21" ht="15.5">
      <c r="A6704" s="51">
        <v>722</v>
      </c>
      <c r="B6704" s="51" t="s">
        <v>1624</v>
      </c>
      <c r="C6704" s="51" t="s">
        <v>471</v>
      </c>
      <c r="D6704" s="51" t="str">
        <f t="shared" si="104"/>
        <v>NGDP_FYSenegal</v>
      </c>
      <c r="E6704" s="51" t="s">
        <v>1625</v>
      </c>
      <c r="F6704" s="51" t="s">
        <v>472</v>
      </c>
      <c r="G6704" s="51" t="s">
        <v>473</v>
      </c>
      <c r="H6704" s="51" t="s">
        <v>342</v>
      </c>
      <c r="I6704" s="51" t="s">
        <v>343</v>
      </c>
      <c r="J6704" s="51" t="s">
        <v>1629</v>
      </c>
      <c r="K6704" s="51">
        <v>9016.8700000000008</v>
      </c>
      <c r="L6704" s="51">
        <v>9343.92</v>
      </c>
      <c r="M6704" s="51">
        <v>9775.0400000000009</v>
      </c>
      <c r="N6704" s="51">
        <v>10508.65</v>
      </c>
      <c r="O6704" s="51">
        <v>11283.4</v>
      </c>
      <c r="P6704" s="51">
        <v>12191.8</v>
      </c>
      <c r="Q6704" s="51">
        <v>12840.09</v>
      </c>
      <c r="R6704" s="51">
        <v>13655.37</v>
      </c>
      <c r="S6704" s="51">
        <v>14051.49</v>
      </c>
      <c r="T6704" s="51">
        <v>15034.93</v>
      </c>
      <c r="U6704" s="51">
        <v>2019</v>
      </c>
    </row>
    <row r="6705" spans="1:21" ht="15.5">
      <c r="A6705" s="51">
        <v>722</v>
      </c>
      <c r="B6705" s="51" t="s">
        <v>1624</v>
      </c>
      <c r="C6705" s="51" t="s">
        <v>474</v>
      </c>
      <c r="D6705" s="51" t="str">
        <f t="shared" si="104"/>
        <v>BCASenegal</v>
      </c>
      <c r="E6705" s="51" t="s">
        <v>1625</v>
      </c>
      <c r="F6705" s="51" t="s">
        <v>475</v>
      </c>
      <c r="G6705" s="51" t="s">
        <v>476</v>
      </c>
      <c r="H6705" s="51" t="s">
        <v>352</v>
      </c>
      <c r="I6705" s="51" t="s">
        <v>343</v>
      </c>
      <c r="J6705" s="51" t="s">
        <v>1630</v>
      </c>
      <c r="K6705" s="51">
        <v>-1.548</v>
      </c>
      <c r="L6705" s="51">
        <v>-1.5629999999999999</v>
      </c>
      <c r="M6705" s="51">
        <v>-1.3819999999999999</v>
      </c>
      <c r="N6705" s="51">
        <v>-1.016</v>
      </c>
      <c r="O6705" s="51">
        <v>-0.79700000000000004</v>
      </c>
      <c r="P6705" s="51">
        <v>-1.5269999999999999</v>
      </c>
      <c r="Q6705" s="51">
        <v>-2.0369999999999999</v>
      </c>
      <c r="R6705" s="51">
        <v>-1.825</v>
      </c>
      <c r="S6705" s="51">
        <v>-2.6789999999999998</v>
      </c>
      <c r="T6705" s="51">
        <v>-3.585</v>
      </c>
      <c r="U6705" s="51">
        <v>2019</v>
      </c>
    </row>
    <row r="6706" spans="1:21" ht="15.5">
      <c r="A6706" s="51">
        <v>722</v>
      </c>
      <c r="B6706" s="51" t="s">
        <v>1624</v>
      </c>
      <c r="C6706" s="51" t="s">
        <v>478</v>
      </c>
      <c r="D6706" s="51" t="str">
        <f t="shared" si="104"/>
        <v>BCA_NGDPDSenegal</v>
      </c>
      <c r="E6706" s="51" t="s">
        <v>1625</v>
      </c>
      <c r="F6706" s="51" t="s">
        <v>475</v>
      </c>
      <c r="G6706" s="51" t="s">
        <v>476</v>
      </c>
      <c r="H6706" s="51" t="s">
        <v>392</v>
      </c>
      <c r="I6706" s="51"/>
      <c r="J6706" s="51" t="s">
        <v>479</v>
      </c>
      <c r="K6706" s="51">
        <v>-8.7590000000000003</v>
      </c>
      <c r="L6706" s="51">
        <v>-8.2639999999999993</v>
      </c>
      <c r="M6706" s="51">
        <v>-6.9809999999999999</v>
      </c>
      <c r="N6706" s="51">
        <v>-5.7149999999999999</v>
      </c>
      <c r="O6706" s="51">
        <v>-4.1879999999999997</v>
      </c>
      <c r="P6706" s="51">
        <v>-7.2759999999999998</v>
      </c>
      <c r="Q6706" s="51">
        <v>-8.8079999999999998</v>
      </c>
      <c r="R6706" s="51">
        <v>-7.8289999999999997</v>
      </c>
      <c r="S6706" s="51">
        <v>-10.958</v>
      </c>
      <c r="T6706" s="51">
        <v>-12.837</v>
      </c>
      <c r="U6706" s="51">
        <v>2019</v>
      </c>
    </row>
    <row r="6707" spans="1:21" ht="15.5">
      <c r="A6707" s="51">
        <v>942</v>
      </c>
      <c r="B6707" s="51" t="s">
        <v>1631</v>
      </c>
      <c r="C6707" s="51" t="s">
        <v>338</v>
      </c>
      <c r="D6707" s="51" t="str">
        <f t="shared" si="104"/>
        <v>NGDP_RSerbia</v>
      </c>
      <c r="E6707" s="51" t="s">
        <v>276</v>
      </c>
      <c r="F6707" s="51" t="s">
        <v>340</v>
      </c>
      <c r="G6707" s="51" t="s">
        <v>341</v>
      </c>
      <c r="H6707" s="51" t="s">
        <v>342</v>
      </c>
      <c r="I6707" s="51" t="s">
        <v>343</v>
      </c>
      <c r="J6707" s="51" t="s">
        <v>1632</v>
      </c>
      <c r="K6707" s="51">
        <v>4187.07</v>
      </c>
      <c r="L6707" s="51">
        <v>4308.1899999999996</v>
      </c>
      <c r="M6707" s="51">
        <v>4239.71</v>
      </c>
      <c r="N6707" s="51">
        <v>4315.0200000000004</v>
      </c>
      <c r="O6707" s="51">
        <v>4459.08</v>
      </c>
      <c r="P6707" s="51">
        <v>4552.7700000000004</v>
      </c>
      <c r="Q6707" s="51">
        <v>4757.43</v>
      </c>
      <c r="R6707" s="51">
        <v>4959.55</v>
      </c>
      <c r="S6707" s="51">
        <v>4910.96</v>
      </c>
      <c r="T6707" s="51">
        <v>5154.8500000000004</v>
      </c>
      <c r="U6707" s="51">
        <v>2019</v>
      </c>
    </row>
    <row r="6708" spans="1:21" ht="15.5">
      <c r="A6708" s="51">
        <v>942</v>
      </c>
      <c r="B6708" s="51" t="s">
        <v>1631</v>
      </c>
      <c r="C6708" s="51" t="s">
        <v>345</v>
      </c>
      <c r="D6708" s="51" t="str">
        <f t="shared" si="104"/>
        <v>NGDP_RPCHSerbia</v>
      </c>
      <c r="E6708" s="51" t="s">
        <v>276</v>
      </c>
      <c r="F6708" s="51" t="s">
        <v>340</v>
      </c>
      <c r="G6708" s="51" t="s">
        <v>346</v>
      </c>
      <c r="H6708" s="51" t="s">
        <v>347</v>
      </c>
      <c r="I6708" s="51"/>
      <c r="J6708" s="51" t="s">
        <v>348</v>
      </c>
      <c r="K6708" s="51">
        <v>-0.68200000000000005</v>
      </c>
      <c r="L6708" s="51">
        <v>2.8929999999999998</v>
      </c>
      <c r="M6708" s="51">
        <v>-1.59</v>
      </c>
      <c r="N6708" s="51">
        <v>1.776</v>
      </c>
      <c r="O6708" s="51">
        <v>3.339</v>
      </c>
      <c r="P6708" s="51">
        <v>2.101</v>
      </c>
      <c r="Q6708" s="51">
        <v>4.4950000000000001</v>
      </c>
      <c r="R6708" s="51">
        <v>4.2489999999999997</v>
      </c>
      <c r="S6708" s="51">
        <v>-0.98</v>
      </c>
      <c r="T6708" s="51">
        <v>4.9660000000000002</v>
      </c>
      <c r="U6708" s="51">
        <v>2019</v>
      </c>
    </row>
    <row r="6709" spans="1:21" ht="15.5">
      <c r="A6709" s="51">
        <v>942</v>
      </c>
      <c r="B6709" s="51" t="s">
        <v>1631</v>
      </c>
      <c r="C6709" s="51" t="s">
        <v>349</v>
      </c>
      <c r="D6709" s="51" t="str">
        <f t="shared" si="104"/>
        <v>NGDPSerbia</v>
      </c>
      <c r="E6709" s="51" t="s">
        <v>276</v>
      </c>
      <c r="F6709" s="51" t="s">
        <v>155</v>
      </c>
      <c r="G6709" s="51" t="s">
        <v>350</v>
      </c>
      <c r="H6709" s="51" t="s">
        <v>342</v>
      </c>
      <c r="I6709" s="51" t="s">
        <v>343</v>
      </c>
      <c r="J6709" s="51" t="s">
        <v>1632</v>
      </c>
      <c r="K6709" s="51">
        <v>3812.69</v>
      </c>
      <c r="L6709" s="51">
        <v>4124.05</v>
      </c>
      <c r="M6709" s="51">
        <v>4163.43</v>
      </c>
      <c r="N6709" s="51">
        <v>4315.0200000000004</v>
      </c>
      <c r="O6709" s="51">
        <v>4528.1899999999996</v>
      </c>
      <c r="P6709" s="51">
        <v>4760.6899999999996</v>
      </c>
      <c r="Q6709" s="51">
        <v>5072.93</v>
      </c>
      <c r="R6709" s="51">
        <v>5417.73</v>
      </c>
      <c r="S6709" s="51">
        <v>5463.54</v>
      </c>
      <c r="T6709" s="51">
        <v>5871.73</v>
      </c>
      <c r="U6709" s="51">
        <v>2019</v>
      </c>
    </row>
    <row r="6710" spans="1:21" ht="15.5">
      <c r="A6710" s="51">
        <v>942</v>
      </c>
      <c r="B6710" s="51" t="s">
        <v>1631</v>
      </c>
      <c r="C6710" s="51" t="s">
        <v>157</v>
      </c>
      <c r="D6710" s="51" t="str">
        <f t="shared" si="104"/>
        <v>NGDPDSerbia</v>
      </c>
      <c r="E6710" s="51" t="s">
        <v>276</v>
      </c>
      <c r="F6710" s="51" t="s">
        <v>155</v>
      </c>
      <c r="G6710" s="51" t="s">
        <v>351</v>
      </c>
      <c r="H6710" s="51" t="s">
        <v>352</v>
      </c>
      <c r="I6710" s="51" t="s">
        <v>343</v>
      </c>
      <c r="J6710" s="51" t="s">
        <v>353</v>
      </c>
      <c r="K6710" s="51">
        <v>43.33</v>
      </c>
      <c r="L6710" s="51">
        <v>48.427999999999997</v>
      </c>
      <c r="M6710" s="51">
        <v>47.094999999999999</v>
      </c>
      <c r="N6710" s="51">
        <v>39.655999999999999</v>
      </c>
      <c r="O6710" s="51">
        <v>40.692999999999998</v>
      </c>
      <c r="P6710" s="51">
        <v>44.179000000000002</v>
      </c>
      <c r="Q6710" s="51">
        <v>50.640999999999998</v>
      </c>
      <c r="R6710" s="51">
        <v>51.475000000000001</v>
      </c>
      <c r="S6710" s="51">
        <v>52.96</v>
      </c>
      <c r="T6710" s="51">
        <v>60.435000000000002</v>
      </c>
      <c r="U6710" s="51">
        <v>2019</v>
      </c>
    </row>
    <row r="6711" spans="1:21" ht="15.5">
      <c r="A6711" s="51">
        <v>942</v>
      </c>
      <c r="B6711" s="51" t="s">
        <v>1631</v>
      </c>
      <c r="C6711" s="51" t="s">
        <v>354</v>
      </c>
      <c r="D6711" s="51" t="str">
        <f t="shared" si="104"/>
        <v>PPPGDPSerbia</v>
      </c>
      <c r="E6711" s="51" t="s">
        <v>276</v>
      </c>
      <c r="F6711" s="51" t="s">
        <v>155</v>
      </c>
      <c r="G6711" s="51" t="s">
        <v>355</v>
      </c>
      <c r="H6711" s="51" t="s">
        <v>356</v>
      </c>
      <c r="I6711" s="51" t="s">
        <v>343</v>
      </c>
      <c r="J6711" s="51" t="s">
        <v>353</v>
      </c>
      <c r="K6711" s="51">
        <v>100.38</v>
      </c>
      <c r="L6711" s="51">
        <v>104.877</v>
      </c>
      <c r="M6711" s="51">
        <v>104.60299999999999</v>
      </c>
      <c r="N6711" s="51">
        <v>105.95099999999999</v>
      </c>
      <c r="O6711" s="51">
        <v>111.92</v>
      </c>
      <c r="P6711" s="51">
        <v>116.697</v>
      </c>
      <c r="Q6711" s="51">
        <v>124.87</v>
      </c>
      <c r="R6711" s="51">
        <v>132.499</v>
      </c>
      <c r="S6711" s="51">
        <v>132.792</v>
      </c>
      <c r="T6711" s="51">
        <v>141.92699999999999</v>
      </c>
      <c r="U6711" s="51">
        <v>2019</v>
      </c>
    </row>
    <row r="6712" spans="1:21" ht="15.5">
      <c r="A6712" s="51">
        <v>942</v>
      </c>
      <c r="B6712" s="51" t="s">
        <v>1631</v>
      </c>
      <c r="C6712" s="51" t="s">
        <v>357</v>
      </c>
      <c r="D6712" s="51" t="str">
        <f t="shared" si="104"/>
        <v>NGDP_DSerbia</v>
      </c>
      <c r="E6712" s="51" t="s">
        <v>276</v>
      </c>
      <c r="F6712" s="51" t="s">
        <v>358</v>
      </c>
      <c r="G6712" s="51" t="s">
        <v>359</v>
      </c>
      <c r="H6712" s="51" t="s">
        <v>360</v>
      </c>
      <c r="I6712" s="51"/>
      <c r="J6712" s="51" t="s">
        <v>361</v>
      </c>
      <c r="K6712" s="51">
        <v>91.058999999999997</v>
      </c>
      <c r="L6712" s="51">
        <v>95.725999999999999</v>
      </c>
      <c r="M6712" s="51">
        <v>98.200999999999993</v>
      </c>
      <c r="N6712" s="51">
        <v>100</v>
      </c>
      <c r="O6712" s="51">
        <v>101.55</v>
      </c>
      <c r="P6712" s="51">
        <v>104.56699999999999</v>
      </c>
      <c r="Q6712" s="51">
        <v>106.63200000000001</v>
      </c>
      <c r="R6712" s="51">
        <v>109.238</v>
      </c>
      <c r="S6712" s="51">
        <v>111.252</v>
      </c>
      <c r="T6712" s="51">
        <v>113.907</v>
      </c>
      <c r="U6712" s="51">
        <v>2019</v>
      </c>
    </row>
    <row r="6713" spans="1:21" ht="15.5">
      <c r="A6713" s="51">
        <v>942</v>
      </c>
      <c r="B6713" s="51" t="s">
        <v>1631</v>
      </c>
      <c r="C6713" s="51" t="s">
        <v>362</v>
      </c>
      <c r="D6713" s="51" t="str">
        <f t="shared" si="104"/>
        <v>NGDPRPCSerbia</v>
      </c>
      <c r="E6713" s="51" t="s">
        <v>276</v>
      </c>
      <c r="F6713" s="51" t="s">
        <v>363</v>
      </c>
      <c r="G6713" s="51" t="s">
        <v>364</v>
      </c>
      <c r="H6713" s="51" t="s">
        <v>342</v>
      </c>
      <c r="I6713" s="51" t="s">
        <v>333</v>
      </c>
      <c r="J6713" s="51" t="s">
        <v>365</v>
      </c>
      <c r="K6713" s="51">
        <v>581416.86</v>
      </c>
      <c r="L6713" s="51">
        <v>601152.11</v>
      </c>
      <c r="M6713" s="51">
        <v>594480.66</v>
      </c>
      <c r="N6713" s="51">
        <v>608144.81999999995</v>
      </c>
      <c r="O6713" s="51">
        <v>631748.04</v>
      </c>
      <c r="P6713" s="51">
        <v>648464.01</v>
      </c>
      <c r="Q6713" s="51">
        <v>681325.53</v>
      </c>
      <c r="R6713" s="51">
        <v>712193.33</v>
      </c>
      <c r="S6713" s="51">
        <v>708048.06</v>
      </c>
      <c r="T6713" s="51">
        <v>746196.69</v>
      </c>
      <c r="U6713" s="51">
        <v>2019</v>
      </c>
    </row>
    <row r="6714" spans="1:21" ht="15.5">
      <c r="A6714" s="51">
        <v>942</v>
      </c>
      <c r="B6714" s="51" t="s">
        <v>1631</v>
      </c>
      <c r="C6714" s="51" t="s">
        <v>366</v>
      </c>
      <c r="D6714" s="51" t="str">
        <f t="shared" si="104"/>
        <v>NGDPRPPPPCSerbia</v>
      </c>
      <c r="E6714" s="51" t="s">
        <v>276</v>
      </c>
      <c r="F6714" s="51" t="s">
        <v>363</v>
      </c>
      <c r="G6714" s="51" t="s">
        <v>367</v>
      </c>
      <c r="H6714" s="51" t="s">
        <v>368</v>
      </c>
      <c r="I6714" s="51" t="s">
        <v>333</v>
      </c>
      <c r="J6714" s="51" t="s">
        <v>365</v>
      </c>
      <c r="K6714" s="51">
        <v>14902.91</v>
      </c>
      <c r="L6714" s="51">
        <v>15408.77</v>
      </c>
      <c r="M6714" s="51">
        <v>15237.76</v>
      </c>
      <c r="N6714" s="51">
        <v>15588</v>
      </c>
      <c r="O6714" s="51">
        <v>16193</v>
      </c>
      <c r="P6714" s="51">
        <v>16621.47</v>
      </c>
      <c r="Q6714" s="51">
        <v>17463.78</v>
      </c>
      <c r="R6714" s="51">
        <v>18254.98</v>
      </c>
      <c r="S6714" s="51">
        <v>18148.73</v>
      </c>
      <c r="T6714" s="51">
        <v>19126.560000000001</v>
      </c>
      <c r="U6714" s="51">
        <v>2019</v>
      </c>
    </row>
    <row r="6715" spans="1:21" ht="15.5">
      <c r="A6715" s="51">
        <v>942</v>
      </c>
      <c r="B6715" s="51" t="s">
        <v>1631</v>
      </c>
      <c r="C6715" s="51" t="s">
        <v>369</v>
      </c>
      <c r="D6715" s="51" t="str">
        <f t="shared" si="104"/>
        <v>NGDPPCSerbia</v>
      </c>
      <c r="E6715" s="51" t="s">
        <v>276</v>
      </c>
      <c r="F6715" s="51" t="s">
        <v>370</v>
      </c>
      <c r="G6715" s="51" t="s">
        <v>371</v>
      </c>
      <c r="H6715" s="51" t="s">
        <v>342</v>
      </c>
      <c r="I6715" s="51" t="s">
        <v>333</v>
      </c>
      <c r="J6715" s="51" t="s">
        <v>372</v>
      </c>
      <c r="K6715" s="51">
        <v>529430.62</v>
      </c>
      <c r="L6715" s="51">
        <v>575458.04</v>
      </c>
      <c r="M6715" s="51">
        <v>583784.4</v>
      </c>
      <c r="N6715" s="51">
        <v>608144.82999999996</v>
      </c>
      <c r="O6715" s="51">
        <v>641539.46</v>
      </c>
      <c r="P6715" s="51">
        <v>678077.59</v>
      </c>
      <c r="Q6715" s="51">
        <v>726510.1</v>
      </c>
      <c r="R6715" s="51">
        <v>777988.04</v>
      </c>
      <c r="S6715" s="51">
        <v>787718.27</v>
      </c>
      <c r="T6715" s="51">
        <v>849969.46</v>
      </c>
      <c r="U6715" s="51">
        <v>2019</v>
      </c>
    </row>
    <row r="6716" spans="1:21" ht="15.5">
      <c r="A6716" s="51">
        <v>942</v>
      </c>
      <c r="B6716" s="51" t="s">
        <v>1631</v>
      </c>
      <c r="C6716" s="51" t="s">
        <v>373</v>
      </c>
      <c r="D6716" s="51" t="str">
        <f t="shared" si="104"/>
        <v>NGDPDPCSerbia</v>
      </c>
      <c r="E6716" s="51" t="s">
        <v>276</v>
      </c>
      <c r="F6716" s="51" t="s">
        <v>370</v>
      </c>
      <c r="G6716" s="51" t="s">
        <v>374</v>
      </c>
      <c r="H6716" s="51" t="s">
        <v>352</v>
      </c>
      <c r="I6716" s="51" t="s">
        <v>333</v>
      </c>
      <c r="J6716" s="51" t="s">
        <v>372</v>
      </c>
      <c r="K6716" s="51">
        <v>6016.79</v>
      </c>
      <c r="L6716" s="51">
        <v>6757.47</v>
      </c>
      <c r="M6716" s="51">
        <v>6603.5</v>
      </c>
      <c r="N6716" s="51">
        <v>5588.98</v>
      </c>
      <c r="O6716" s="51">
        <v>5765.2</v>
      </c>
      <c r="P6716" s="51">
        <v>6292.55</v>
      </c>
      <c r="Q6716" s="51">
        <v>7252.4</v>
      </c>
      <c r="R6716" s="51">
        <v>7391.84</v>
      </c>
      <c r="S6716" s="51">
        <v>7635.65</v>
      </c>
      <c r="T6716" s="51">
        <v>8748.31</v>
      </c>
      <c r="U6716" s="51">
        <v>2019</v>
      </c>
    </row>
    <row r="6717" spans="1:21" ht="15.5">
      <c r="A6717" s="51">
        <v>942</v>
      </c>
      <c r="B6717" s="51" t="s">
        <v>1631</v>
      </c>
      <c r="C6717" s="51" t="s">
        <v>375</v>
      </c>
      <c r="D6717" s="51" t="str">
        <f t="shared" si="104"/>
        <v>PPPPCSerbia</v>
      </c>
      <c r="E6717" s="51" t="s">
        <v>276</v>
      </c>
      <c r="F6717" s="51" t="s">
        <v>370</v>
      </c>
      <c r="G6717" s="51" t="s">
        <v>376</v>
      </c>
      <c r="H6717" s="51" t="s">
        <v>356</v>
      </c>
      <c r="I6717" s="51" t="s">
        <v>333</v>
      </c>
      <c r="J6717" s="51" t="s">
        <v>372</v>
      </c>
      <c r="K6717" s="51">
        <v>13938.82</v>
      </c>
      <c r="L6717" s="51">
        <v>14634.22</v>
      </c>
      <c r="M6717" s="51">
        <v>14667.21</v>
      </c>
      <c r="N6717" s="51">
        <v>14932.42</v>
      </c>
      <c r="O6717" s="51">
        <v>15856.45</v>
      </c>
      <c r="P6717" s="51">
        <v>16621.47</v>
      </c>
      <c r="Q6717" s="51">
        <v>17883.080000000002</v>
      </c>
      <c r="R6717" s="51">
        <v>19026.990000000002</v>
      </c>
      <c r="S6717" s="51">
        <v>19145.560000000001</v>
      </c>
      <c r="T6717" s="51">
        <v>20544.78</v>
      </c>
      <c r="U6717" s="51">
        <v>2019</v>
      </c>
    </row>
    <row r="6718" spans="1:21" ht="15.5">
      <c r="A6718" s="51">
        <v>942</v>
      </c>
      <c r="B6718" s="51" t="s">
        <v>1631</v>
      </c>
      <c r="C6718" s="51" t="s">
        <v>377</v>
      </c>
      <c r="D6718" s="51" t="str">
        <f t="shared" si="104"/>
        <v>NGAP_NPGDPSerbia</v>
      </c>
      <c r="E6718" s="51" t="s">
        <v>276</v>
      </c>
      <c r="F6718" s="51" t="s">
        <v>378</v>
      </c>
      <c r="G6718" s="51" t="s">
        <v>379</v>
      </c>
      <c r="H6718" s="51" t="s">
        <v>380</v>
      </c>
      <c r="I6718" s="51"/>
      <c r="J6718" s="51"/>
      <c r="K6718" s="51"/>
      <c r="L6718" s="51"/>
      <c r="M6718" s="51"/>
      <c r="N6718" s="51"/>
      <c r="O6718" s="51"/>
      <c r="P6718" s="51"/>
      <c r="Q6718" s="51"/>
      <c r="R6718" s="51"/>
      <c r="S6718" s="51"/>
      <c r="T6718" s="51"/>
      <c r="U6718" s="51"/>
    </row>
    <row r="6719" spans="1:21" ht="15.5">
      <c r="A6719" s="51">
        <v>942</v>
      </c>
      <c r="B6719" s="51" t="s">
        <v>1631</v>
      </c>
      <c r="C6719" s="51" t="s">
        <v>381</v>
      </c>
      <c r="D6719" s="51" t="str">
        <f t="shared" si="104"/>
        <v>PPPSHSerbia</v>
      </c>
      <c r="E6719" s="51" t="s">
        <v>276</v>
      </c>
      <c r="F6719" s="51" t="s">
        <v>382</v>
      </c>
      <c r="G6719" s="51" t="s">
        <v>383</v>
      </c>
      <c r="H6719" s="51" t="s">
        <v>384</v>
      </c>
      <c r="I6719" s="51"/>
      <c r="J6719" s="51" t="s">
        <v>353</v>
      </c>
      <c r="K6719" s="51">
        <v>0.1</v>
      </c>
      <c r="L6719" s="51">
        <v>0.1</v>
      </c>
      <c r="M6719" s="51">
        <v>9.6000000000000002E-2</v>
      </c>
      <c r="N6719" s="51">
        <v>9.5000000000000001E-2</v>
      </c>
      <c r="O6719" s="51">
        <v>9.7000000000000003E-2</v>
      </c>
      <c r="P6719" s="51">
        <v>9.6000000000000002E-2</v>
      </c>
      <c r="Q6719" s="51">
        <v>9.7000000000000003E-2</v>
      </c>
      <c r="R6719" s="51">
        <v>9.8000000000000004E-2</v>
      </c>
      <c r="S6719" s="51">
        <v>0.10100000000000001</v>
      </c>
      <c r="T6719" s="51">
        <v>0.1</v>
      </c>
      <c r="U6719" s="51">
        <v>2019</v>
      </c>
    </row>
    <row r="6720" spans="1:21" ht="15.5">
      <c r="A6720" s="51">
        <v>942</v>
      </c>
      <c r="B6720" s="51" t="s">
        <v>1631</v>
      </c>
      <c r="C6720" s="51" t="s">
        <v>385</v>
      </c>
      <c r="D6720" s="51" t="str">
        <f t="shared" si="104"/>
        <v>PPPEXSerbia</v>
      </c>
      <c r="E6720" s="51" t="s">
        <v>276</v>
      </c>
      <c r="F6720" s="51" t="s">
        <v>386</v>
      </c>
      <c r="G6720" s="51" t="s">
        <v>387</v>
      </c>
      <c r="H6720" s="51" t="s">
        <v>388</v>
      </c>
      <c r="I6720" s="51"/>
      <c r="J6720" s="51" t="s">
        <v>353</v>
      </c>
      <c r="K6720" s="51">
        <v>37.981999999999999</v>
      </c>
      <c r="L6720" s="51">
        <v>39.323</v>
      </c>
      <c r="M6720" s="51">
        <v>39.802</v>
      </c>
      <c r="N6720" s="51">
        <v>40.725999999999999</v>
      </c>
      <c r="O6720" s="51">
        <v>40.459000000000003</v>
      </c>
      <c r="P6720" s="51">
        <v>40.795000000000002</v>
      </c>
      <c r="Q6720" s="51">
        <v>40.625999999999998</v>
      </c>
      <c r="R6720" s="51">
        <v>40.889000000000003</v>
      </c>
      <c r="S6720" s="51">
        <v>41.143999999999998</v>
      </c>
      <c r="T6720" s="51">
        <v>41.372</v>
      </c>
      <c r="U6720" s="51">
        <v>2019</v>
      </c>
    </row>
    <row r="6721" spans="1:21" ht="15.5">
      <c r="A6721" s="51">
        <v>942</v>
      </c>
      <c r="B6721" s="51" t="s">
        <v>1631</v>
      </c>
      <c r="C6721" s="51" t="s">
        <v>389</v>
      </c>
      <c r="D6721" s="51" t="str">
        <f t="shared" si="104"/>
        <v>NID_NGDPSerbia</v>
      </c>
      <c r="E6721" s="51" t="s">
        <v>276</v>
      </c>
      <c r="F6721" s="51" t="s">
        <v>390</v>
      </c>
      <c r="G6721" s="51" t="s">
        <v>391</v>
      </c>
      <c r="H6721" s="51" t="s">
        <v>392</v>
      </c>
      <c r="I6721" s="51"/>
      <c r="J6721" s="51" t="s">
        <v>1632</v>
      </c>
      <c r="K6721" s="51">
        <v>19.216999999999999</v>
      </c>
      <c r="L6721" s="51">
        <v>17.317</v>
      </c>
      <c r="M6721" s="51">
        <v>16.715</v>
      </c>
      <c r="N6721" s="51">
        <v>18.681000000000001</v>
      </c>
      <c r="O6721" s="51">
        <v>18.077999999999999</v>
      </c>
      <c r="P6721" s="51">
        <v>19.574999999999999</v>
      </c>
      <c r="Q6721" s="51">
        <v>22.655000000000001</v>
      </c>
      <c r="R6721" s="51">
        <v>25.103999999999999</v>
      </c>
      <c r="S6721" s="51">
        <v>23.172999999999998</v>
      </c>
      <c r="T6721" s="51">
        <v>23.945</v>
      </c>
      <c r="U6721" s="51">
        <v>2019</v>
      </c>
    </row>
    <row r="6722" spans="1:21" ht="15.5">
      <c r="A6722" s="51">
        <v>942</v>
      </c>
      <c r="B6722" s="51" t="s">
        <v>1631</v>
      </c>
      <c r="C6722" s="51" t="s">
        <v>393</v>
      </c>
      <c r="D6722" s="51" t="str">
        <f t="shared" si="104"/>
        <v>NGSD_NGDPSerbia</v>
      </c>
      <c r="E6722" s="51" t="s">
        <v>276</v>
      </c>
      <c r="F6722" s="51" t="s">
        <v>394</v>
      </c>
      <c r="G6722" s="51" t="s">
        <v>395</v>
      </c>
      <c r="H6722" s="51" t="s">
        <v>392</v>
      </c>
      <c r="I6722" s="51"/>
      <c r="J6722" s="51" t="s">
        <v>1632</v>
      </c>
      <c r="K6722" s="51">
        <v>8.1750000000000007</v>
      </c>
      <c r="L6722" s="51">
        <v>11.372999999999999</v>
      </c>
      <c r="M6722" s="51">
        <v>10.922000000000001</v>
      </c>
      <c r="N6722" s="51">
        <v>15.228</v>
      </c>
      <c r="O6722" s="51">
        <v>15.156000000000001</v>
      </c>
      <c r="P6722" s="51">
        <v>14.345000000000001</v>
      </c>
      <c r="Q6722" s="51">
        <v>17.815000000000001</v>
      </c>
      <c r="R6722" s="51">
        <v>18.228000000000002</v>
      </c>
      <c r="S6722" s="51">
        <v>18.908999999999999</v>
      </c>
      <c r="T6722" s="51">
        <v>18.251999999999999</v>
      </c>
      <c r="U6722" s="51">
        <v>2019</v>
      </c>
    </row>
    <row r="6723" spans="1:21" ht="15.5">
      <c r="A6723" s="51">
        <v>942</v>
      </c>
      <c r="B6723" s="51" t="s">
        <v>1631</v>
      </c>
      <c r="C6723" s="51" t="s">
        <v>396</v>
      </c>
      <c r="D6723" s="51" t="str">
        <f t="shared" ref="D6723:D6786" si="105">C6723&amp;E6723</f>
        <v>PCPISerbia</v>
      </c>
      <c r="E6723" s="51" t="s">
        <v>276</v>
      </c>
      <c r="F6723" s="51" t="s">
        <v>397</v>
      </c>
      <c r="G6723" s="51" t="s">
        <v>398</v>
      </c>
      <c r="H6723" s="51" t="s">
        <v>360</v>
      </c>
      <c r="I6723" s="51"/>
      <c r="J6723" s="51" t="s">
        <v>1633</v>
      </c>
      <c r="K6723" s="51">
        <v>163.114</v>
      </c>
      <c r="L6723" s="51">
        <v>175.66399999999999</v>
      </c>
      <c r="M6723" s="51">
        <v>179.322</v>
      </c>
      <c r="N6723" s="51">
        <v>181.81899999999999</v>
      </c>
      <c r="O6723" s="51">
        <v>183.86</v>
      </c>
      <c r="P6723" s="51">
        <v>189.61600000000001</v>
      </c>
      <c r="Q6723" s="51">
        <v>193.333</v>
      </c>
      <c r="R6723" s="51">
        <v>196.90899999999999</v>
      </c>
      <c r="S6723" s="51">
        <v>200.20099999999999</v>
      </c>
      <c r="T6723" s="51">
        <v>204.577</v>
      </c>
      <c r="U6723" s="51">
        <v>2020</v>
      </c>
    </row>
    <row r="6724" spans="1:21" ht="15.5">
      <c r="A6724" s="51">
        <v>942</v>
      </c>
      <c r="B6724" s="51" t="s">
        <v>1631</v>
      </c>
      <c r="C6724" s="51" t="s">
        <v>400</v>
      </c>
      <c r="D6724" s="51" t="str">
        <f t="shared" si="105"/>
        <v>PCPIPCHSerbia</v>
      </c>
      <c r="E6724" s="51" t="s">
        <v>276</v>
      </c>
      <c r="F6724" s="51" t="s">
        <v>397</v>
      </c>
      <c r="G6724" s="51" t="s">
        <v>401</v>
      </c>
      <c r="H6724" s="51" t="s">
        <v>347</v>
      </c>
      <c r="I6724" s="51"/>
      <c r="J6724" s="51" t="s">
        <v>402</v>
      </c>
      <c r="K6724" s="51">
        <v>7.33</v>
      </c>
      <c r="L6724" s="51">
        <v>7.694</v>
      </c>
      <c r="M6724" s="51">
        <v>2.0819999999999999</v>
      </c>
      <c r="N6724" s="51">
        <v>1.3919999999999999</v>
      </c>
      <c r="O6724" s="51">
        <v>1.1220000000000001</v>
      </c>
      <c r="P6724" s="51">
        <v>3.1309999999999998</v>
      </c>
      <c r="Q6724" s="51">
        <v>1.96</v>
      </c>
      <c r="R6724" s="51">
        <v>1.85</v>
      </c>
      <c r="S6724" s="51">
        <v>1.6719999999999999</v>
      </c>
      <c r="T6724" s="51">
        <v>2.1850000000000001</v>
      </c>
      <c r="U6724" s="51">
        <v>2020</v>
      </c>
    </row>
    <row r="6725" spans="1:21" ht="15.5">
      <c r="A6725" s="51">
        <v>942</v>
      </c>
      <c r="B6725" s="51" t="s">
        <v>1631</v>
      </c>
      <c r="C6725" s="51" t="s">
        <v>403</v>
      </c>
      <c r="D6725" s="51" t="str">
        <f t="shared" si="105"/>
        <v>PCPIESerbia</v>
      </c>
      <c r="E6725" s="51" t="s">
        <v>276</v>
      </c>
      <c r="F6725" s="51" t="s">
        <v>404</v>
      </c>
      <c r="G6725" s="51" t="s">
        <v>405</v>
      </c>
      <c r="H6725" s="51" t="s">
        <v>360</v>
      </c>
      <c r="I6725" s="51"/>
      <c r="J6725" s="51" t="s">
        <v>1633</v>
      </c>
      <c r="K6725" s="51">
        <v>170.07400000000001</v>
      </c>
      <c r="L6725" s="51">
        <v>173.80799999999999</v>
      </c>
      <c r="M6725" s="51">
        <v>176.85400000000001</v>
      </c>
      <c r="N6725" s="51">
        <v>179.60499999999999</v>
      </c>
      <c r="O6725" s="51">
        <v>182.35599999999999</v>
      </c>
      <c r="P6725" s="51">
        <v>187.858</v>
      </c>
      <c r="Q6725" s="51">
        <v>191.59200000000001</v>
      </c>
      <c r="R6725" s="51">
        <v>195.137</v>
      </c>
      <c r="S6725" s="51">
        <v>198.45400000000001</v>
      </c>
      <c r="T6725" s="51">
        <v>203.018</v>
      </c>
      <c r="U6725" s="51">
        <v>2020</v>
      </c>
    </row>
    <row r="6726" spans="1:21" ht="15.5">
      <c r="A6726" s="51">
        <v>942</v>
      </c>
      <c r="B6726" s="51" t="s">
        <v>1631</v>
      </c>
      <c r="C6726" s="51" t="s">
        <v>406</v>
      </c>
      <c r="D6726" s="51" t="str">
        <f t="shared" si="105"/>
        <v>PCPIEPCHSerbia</v>
      </c>
      <c r="E6726" s="51" t="s">
        <v>276</v>
      </c>
      <c r="F6726" s="51" t="s">
        <v>404</v>
      </c>
      <c r="G6726" s="51" t="s">
        <v>407</v>
      </c>
      <c r="H6726" s="51" t="s">
        <v>347</v>
      </c>
      <c r="I6726" s="51"/>
      <c r="J6726" s="51" t="s">
        <v>408</v>
      </c>
      <c r="K6726" s="51">
        <v>12.183999999999999</v>
      </c>
      <c r="L6726" s="51">
        <v>2.1949999999999998</v>
      </c>
      <c r="M6726" s="51">
        <v>1.752</v>
      </c>
      <c r="N6726" s="51">
        <v>1.556</v>
      </c>
      <c r="O6726" s="51">
        <v>1.532</v>
      </c>
      <c r="P6726" s="51">
        <v>3.0169999999999999</v>
      </c>
      <c r="Q6726" s="51">
        <v>1.9870000000000001</v>
      </c>
      <c r="R6726" s="51">
        <v>1.85</v>
      </c>
      <c r="S6726" s="51">
        <v>1.7</v>
      </c>
      <c r="T6726" s="51">
        <v>2.2999999999999998</v>
      </c>
      <c r="U6726" s="51">
        <v>2020</v>
      </c>
    </row>
    <row r="6727" spans="1:21" ht="15.5">
      <c r="A6727" s="51">
        <v>942</v>
      </c>
      <c r="B6727" s="51" t="s">
        <v>1631</v>
      </c>
      <c r="C6727" s="51" t="s">
        <v>409</v>
      </c>
      <c r="D6727" s="51" t="str">
        <f t="shared" si="105"/>
        <v>FLIBOR6Serbia</v>
      </c>
      <c r="E6727" s="51" t="s">
        <v>276</v>
      </c>
      <c r="F6727" s="51" t="s">
        <v>410</v>
      </c>
      <c r="G6727" s="51"/>
      <c r="H6727" s="51" t="s">
        <v>384</v>
      </c>
      <c r="I6727" s="51"/>
      <c r="J6727" s="51"/>
      <c r="K6727" s="51"/>
      <c r="L6727" s="51"/>
      <c r="M6727" s="51"/>
      <c r="N6727" s="51"/>
      <c r="O6727" s="51"/>
      <c r="P6727" s="51"/>
      <c r="Q6727" s="51"/>
      <c r="R6727" s="51"/>
      <c r="S6727" s="51"/>
      <c r="T6727" s="51"/>
      <c r="U6727" s="51"/>
    </row>
    <row r="6728" spans="1:21" ht="15.5">
      <c r="A6728" s="51">
        <v>942</v>
      </c>
      <c r="B6728" s="51" t="s">
        <v>1631</v>
      </c>
      <c r="C6728" s="51" t="s">
        <v>411</v>
      </c>
      <c r="D6728" s="51" t="str">
        <f t="shared" si="105"/>
        <v>TM_RPCHSerbia</v>
      </c>
      <c r="E6728" s="51" t="s">
        <v>276</v>
      </c>
      <c r="F6728" s="51" t="s">
        <v>412</v>
      </c>
      <c r="G6728" s="51" t="s">
        <v>413</v>
      </c>
      <c r="H6728" s="51" t="s">
        <v>347</v>
      </c>
      <c r="I6728" s="51"/>
      <c r="J6728" s="51" t="s">
        <v>1634</v>
      </c>
      <c r="K6728" s="51">
        <v>0.99</v>
      </c>
      <c r="L6728" s="51">
        <v>2.6709999999999998</v>
      </c>
      <c r="M6728" s="51">
        <v>3.234</v>
      </c>
      <c r="N6728" s="51">
        <v>7.8769999999999998</v>
      </c>
      <c r="O6728" s="51">
        <v>10.532</v>
      </c>
      <c r="P6728" s="51">
        <v>10.587</v>
      </c>
      <c r="Q6728" s="51">
        <v>10.175000000000001</v>
      </c>
      <c r="R6728" s="51">
        <v>11.372</v>
      </c>
      <c r="S6728" s="51">
        <v>-3.851</v>
      </c>
      <c r="T6728" s="51">
        <v>6.6150000000000002</v>
      </c>
      <c r="U6728" s="51">
        <v>2020</v>
      </c>
    </row>
    <row r="6729" spans="1:21" ht="15.5">
      <c r="A6729" s="51">
        <v>942</v>
      </c>
      <c r="B6729" s="51" t="s">
        <v>1631</v>
      </c>
      <c r="C6729" s="51" t="s">
        <v>415</v>
      </c>
      <c r="D6729" s="51" t="str">
        <f t="shared" si="105"/>
        <v>TMG_RPCHSerbia</v>
      </c>
      <c r="E6729" s="51" t="s">
        <v>276</v>
      </c>
      <c r="F6729" s="51" t="s">
        <v>416</v>
      </c>
      <c r="G6729" s="51" t="s">
        <v>417</v>
      </c>
      <c r="H6729" s="51" t="s">
        <v>347</v>
      </c>
      <c r="I6729" s="51"/>
      <c r="J6729" s="51" t="s">
        <v>1634</v>
      </c>
      <c r="K6729" s="51">
        <v>0.753</v>
      </c>
      <c r="L6729" s="51">
        <v>2.6840000000000002</v>
      </c>
      <c r="M6729" s="51">
        <v>1.93</v>
      </c>
      <c r="N6729" s="51">
        <v>7.1749999999999998</v>
      </c>
      <c r="O6729" s="51">
        <v>10.962999999999999</v>
      </c>
      <c r="P6729" s="51">
        <v>9.9640000000000004</v>
      </c>
      <c r="Q6729" s="51">
        <v>8.9450000000000003</v>
      </c>
      <c r="R6729" s="51">
        <v>9.8070000000000004</v>
      </c>
      <c r="S6729" s="51">
        <v>-1.577</v>
      </c>
      <c r="T6729" s="51">
        <v>6.7069999999999999</v>
      </c>
      <c r="U6729" s="51">
        <v>2020</v>
      </c>
    </row>
    <row r="6730" spans="1:21" ht="15.5">
      <c r="A6730" s="51">
        <v>942</v>
      </c>
      <c r="B6730" s="51" t="s">
        <v>1631</v>
      </c>
      <c r="C6730" s="51" t="s">
        <v>418</v>
      </c>
      <c r="D6730" s="51" t="str">
        <f t="shared" si="105"/>
        <v>TX_RPCHSerbia</v>
      </c>
      <c r="E6730" s="51" t="s">
        <v>276</v>
      </c>
      <c r="F6730" s="51" t="s">
        <v>419</v>
      </c>
      <c r="G6730" s="51" t="s">
        <v>420</v>
      </c>
      <c r="H6730" s="51" t="s">
        <v>347</v>
      </c>
      <c r="I6730" s="51"/>
      <c r="J6730" s="51" t="s">
        <v>1634</v>
      </c>
      <c r="K6730" s="51">
        <v>-7.2999999999999995E-2</v>
      </c>
      <c r="L6730" s="51">
        <v>17.901</v>
      </c>
      <c r="M6730" s="51">
        <v>4.2220000000000004</v>
      </c>
      <c r="N6730" s="51">
        <v>10.832000000000001</v>
      </c>
      <c r="O6730" s="51">
        <v>11.317</v>
      </c>
      <c r="P6730" s="51">
        <v>9.7669999999999995</v>
      </c>
      <c r="Q6730" s="51">
        <v>7.8760000000000003</v>
      </c>
      <c r="R6730" s="51">
        <v>10.09</v>
      </c>
      <c r="S6730" s="51">
        <v>-4.5549999999999997</v>
      </c>
      <c r="T6730" s="51">
        <v>6.492</v>
      </c>
      <c r="U6730" s="51">
        <v>2020</v>
      </c>
    </row>
    <row r="6731" spans="1:21" ht="15.5">
      <c r="A6731" s="51">
        <v>942</v>
      </c>
      <c r="B6731" s="51" t="s">
        <v>1631</v>
      </c>
      <c r="C6731" s="51" t="s">
        <v>421</v>
      </c>
      <c r="D6731" s="51" t="str">
        <f t="shared" si="105"/>
        <v>TXG_RPCHSerbia</v>
      </c>
      <c r="E6731" s="51" t="s">
        <v>276</v>
      </c>
      <c r="F6731" s="51" t="s">
        <v>422</v>
      </c>
      <c r="G6731" s="51" t="s">
        <v>423</v>
      </c>
      <c r="H6731" s="51" t="s">
        <v>347</v>
      </c>
      <c r="I6731" s="51"/>
      <c r="J6731" s="51" t="s">
        <v>1634</v>
      </c>
      <c r="K6731" s="51">
        <v>-0.83599999999999997</v>
      </c>
      <c r="L6731" s="51">
        <v>21.908999999999999</v>
      </c>
      <c r="M6731" s="51">
        <v>1.6679999999999999</v>
      </c>
      <c r="N6731" s="51">
        <v>9.6140000000000008</v>
      </c>
      <c r="O6731" s="51">
        <v>12.662000000000001</v>
      </c>
      <c r="P6731" s="51">
        <v>8.4700000000000006</v>
      </c>
      <c r="Q6731" s="51">
        <v>5.6989999999999998</v>
      </c>
      <c r="R6731" s="51">
        <v>8.4489999999999998</v>
      </c>
      <c r="S6731" s="51">
        <v>-1.9379999999999999</v>
      </c>
      <c r="T6731" s="51">
        <v>7.4489999999999998</v>
      </c>
      <c r="U6731" s="51">
        <v>2020</v>
      </c>
    </row>
    <row r="6732" spans="1:21" ht="15.5">
      <c r="A6732" s="51">
        <v>942</v>
      </c>
      <c r="B6732" s="51" t="s">
        <v>1631</v>
      </c>
      <c r="C6732" s="51" t="s">
        <v>424</v>
      </c>
      <c r="D6732" s="51" t="str">
        <f t="shared" si="105"/>
        <v>LURSerbia</v>
      </c>
      <c r="E6732" s="51" t="s">
        <v>276</v>
      </c>
      <c r="F6732" s="51" t="s">
        <v>425</v>
      </c>
      <c r="G6732" s="51" t="s">
        <v>426</v>
      </c>
      <c r="H6732" s="51" t="s">
        <v>427</v>
      </c>
      <c r="I6732" s="51"/>
      <c r="J6732" s="51" t="s">
        <v>1635</v>
      </c>
      <c r="K6732" s="51">
        <v>24.6</v>
      </c>
      <c r="L6732" s="51">
        <v>23</v>
      </c>
      <c r="M6732" s="51">
        <v>19.893999999999998</v>
      </c>
      <c r="N6732" s="51">
        <v>18.231000000000002</v>
      </c>
      <c r="O6732" s="51">
        <v>15.917</v>
      </c>
      <c r="P6732" s="51">
        <v>14.051</v>
      </c>
      <c r="Q6732" s="51">
        <v>13.273</v>
      </c>
      <c r="R6732" s="51">
        <v>10.909000000000001</v>
      </c>
      <c r="S6732" s="51">
        <v>13.318</v>
      </c>
      <c r="T6732" s="51">
        <v>12.99</v>
      </c>
      <c r="U6732" s="51">
        <v>2020</v>
      </c>
    </row>
    <row r="6733" spans="1:21" ht="15.5">
      <c r="A6733" s="51">
        <v>942</v>
      </c>
      <c r="B6733" s="51" t="s">
        <v>1631</v>
      </c>
      <c r="C6733" s="51" t="s">
        <v>428</v>
      </c>
      <c r="D6733" s="51" t="str">
        <f t="shared" si="105"/>
        <v>LESerbia</v>
      </c>
      <c r="E6733" s="51" t="s">
        <v>276</v>
      </c>
      <c r="F6733" s="51" t="s">
        <v>429</v>
      </c>
      <c r="G6733" s="51" t="s">
        <v>430</v>
      </c>
      <c r="H6733" s="51" t="s">
        <v>431</v>
      </c>
      <c r="I6733" s="51" t="s">
        <v>432</v>
      </c>
      <c r="J6733" s="51"/>
      <c r="K6733" s="51"/>
      <c r="L6733" s="51"/>
      <c r="M6733" s="51"/>
      <c r="N6733" s="51"/>
      <c r="O6733" s="51"/>
      <c r="P6733" s="51"/>
      <c r="Q6733" s="51"/>
      <c r="R6733" s="51"/>
      <c r="S6733" s="51"/>
      <c r="T6733" s="51"/>
      <c r="U6733" s="51"/>
    </row>
    <row r="6734" spans="1:21" ht="15.5">
      <c r="A6734" s="51">
        <v>942</v>
      </c>
      <c r="B6734" s="51" t="s">
        <v>1631</v>
      </c>
      <c r="C6734" s="51" t="s">
        <v>433</v>
      </c>
      <c r="D6734" s="51" t="str">
        <f t="shared" si="105"/>
        <v>LPSerbia</v>
      </c>
      <c r="E6734" s="51" t="s">
        <v>276</v>
      </c>
      <c r="F6734" s="51" t="s">
        <v>434</v>
      </c>
      <c r="G6734" s="51" t="s">
        <v>435</v>
      </c>
      <c r="H6734" s="51" t="s">
        <v>431</v>
      </c>
      <c r="I6734" s="51" t="s">
        <v>432</v>
      </c>
      <c r="J6734" s="51" t="s">
        <v>1636</v>
      </c>
      <c r="K6734" s="51">
        <v>7.2009999999999996</v>
      </c>
      <c r="L6734" s="51">
        <v>7.1669999999999998</v>
      </c>
      <c r="M6734" s="51">
        <v>7.1319999999999997</v>
      </c>
      <c r="N6734" s="51">
        <v>7.0949999999999998</v>
      </c>
      <c r="O6734" s="51">
        <v>7.0579999999999998</v>
      </c>
      <c r="P6734" s="51">
        <v>7.0209999999999999</v>
      </c>
      <c r="Q6734" s="51">
        <v>6.9829999999999997</v>
      </c>
      <c r="R6734" s="51">
        <v>6.9640000000000004</v>
      </c>
      <c r="S6734" s="51">
        <v>6.9359999999999999</v>
      </c>
      <c r="T6734" s="51">
        <v>6.9080000000000004</v>
      </c>
      <c r="U6734" s="51">
        <v>2020</v>
      </c>
    </row>
    <row r="6735" spans="1:21" ht="15.5">
      <c r="A6735" s="51">
        <v>942</v>
      </c>
      <c r="B6735" s="51" t="s">
        <v>1631</v>
      </c>
      <c r="C6735" s="51" t="s">
        <v>437</v>
      </c>
      <c r="D6735" s="51" t="str">
        <f t="shared" si="105"/>
        <v>GGRSerbia</v>
      </c>
      <c r="E6735" s="51" t="s">
        <v>276</v>
      </c>
      <c r="F6735" s="51" t="s">
        <v>438</v>
      </c>
      <c r="G6735" s="51" t="s">
        <v>439</v>
      </c>
      <c r="H6735" s="51" t="s">
        <v>342</v>
      </c>
      <c r="I6735" s="51" t="s">
        <v>343</v>
      </c>
      <c r="J6735" s="51" t="s">
        <v>1637</v>
      </c>
      <c r="K6735" s="51">
        <v>1477.2</v>
      </c>
      <c r="L6735" s="51">
        <v>1537.96</v>
      </c>
      <c r="M6735" s="51">
        <v>1620.75</v>
      </c>
      <c r="N6735" s="51">
        <v>1694.84</v>
      </c>
      <c r="O6735" s="51">
        <v>1842.65</v>
      </c>
      <c r="P6735" s="51">
        <v>1973.38</v>
      </c>
      <c r="Q6735" s="51">
        <v>2105.2399999999998</v>
      </c>
      <c r="R6735" s="51">
        <v>2278.5300000000002</v>
      </c>
      <c r="S6735" s="51">
        <v>2254.96</v>
      </c>
      <c r="T6735" s="51">
        <v>2436.38</v>
      </c>
      <c r="U6735" s="51">
        <v>2020</v>
      </c>
    </row>
    <row r="6736" spans="1:21" ht="15.5">
      <c r="A6736" s="51">
        <v>942</v>
      </c>
      <c r="B6736" s="51" t="s">
        <v>1631</v>
      </c>
      <c r="C6736" s="51" t="s">
        <v>441</v>
      </c>
      <c r="D6736" s="51" t="str">
        <f t="shared" si="105"/>
        <v>GGR_NGDPSerbia</v>
      </c>
      <c r="E6736" s="51" t="s">
        <v>276</v>
      </c>
      <c r="F6736" s="51" t="s">
        <v>438</v>
      </c>
      <c r="G6736" s="51" t="s">
        <v>439</v>
      </c>
      <c r="H6736" s="51" t="s">
        <v>392</v>
      </c>
      <c r="I6736" s="51"/>
      <c r="J6736" s="51" t="s">
        <v>442</v>
      </c>
      <c r="K6736" s="51">
        <v>38.744</v>
      </c>
      <c r="L6736" s="51">
        <v>37.292000000000002</v>
      </c>
      <c r="M6736" s="51">
        <v>38.927999999999997</v>
      </c>
      <c r="N6736" s="51">
        <v>39.277999999999999</v>
      </c>
      <c r="O6736" s="51">
        <v>40.692999999999998</v>
      </c>
      <c r="P6736" s="51">
        <v>41.451999999999998</v>
      </c>
      <c r="Q6736" s="51">
        <v>41.5</v>
      </c>
      <c r="R6736" s="51">
        <v>42.057000000000002</v>
      </c>
      <c r="S6736" s="51">
        <v>41.273000000000003</v>
      </c>
      <c r="T6736" s="51">
        <v>41.493000000000002</v>
      </c>
      <c r="U6736" s="51">
        <v>2020</v>
      </c>
    </row>
    <row r="6737" spans="1:21" ht="15.5">
      <c r="A6737" s="51">
        <v>942</v>
      </c>
      <c r="B6737" s="51" t="s">
        <v>1631</v>
      </c>
      <c r="C6737" s="51" t="s">
        <v>443</v>
      </c>
      <c r="D6737" s="51" t="str">
        <f t="shared" si="105"/>
        <v>GGXSerbia</v>
      </c>
      <c r="E6737" s="51" t="s">
        <v>276</v>
      </c>
      <c r="F6737" s="51" t="s">
        <v>444</v>
      </c>
      <c r="G6737" s="51" t="s">
        <v>445</v>
      </c>
      <c r="H6737" s="51" t="s">
        <v>342</v>
      </c>
      <c r="I6737" s="51" t="s">
        <v>343</v>
      </c>
      <c r="J6737" s="51" t="s">
        <v>1637</v>
      </c>
      <c r="K6737" s="51">
        <v>1719.51</v>
      </c>
      <c r="L6737" s="51">
        <v>1743.71</v>
      </c>
      <c r="M6737" s="51">
        <v>1864.26</v>
      </c>
      <c r="N6737" s="51">
        <v>1840.66</v>
      </c>
      <c r="O6737" s="51">
        <v>1893.32</v>
      </c>
      <c r="P6737" s="51">
        <v>1908.17</v>
      </c>
      <c r="Q6737" s="51">
        <v>2064.09</v>
      </c>
      <c r="R6737" s="51">
        <v>2278.7800000000002</v>
      </c>
      <c r="S6737" s="51">
        <v>2653.4</v>
      </c>
      <c r="T6737" s="51">
        <v>2704.88</v>
      </c>
      <c r="U6737" s="51">
        <v>2020</v>
      </c>
    </row>
    <row r="6738" spans="1:21" ht="15.5">
      <c r="A6738" s="51">
        <v>942</v>
      </c>
      <c r="B6738" s="51" t="s">
        <v>1631</v>
      </c>
      <c r="C6738" s="51" t="s">
        <v>446</v>
      </c>
      <c r="D6738" s="51" t="str">
        <f t="shared" si="105"/>
        <v>GGX_NGDPSerbia</v>
      </c>
      <c r="E6738" s="51" t="s">
        <v>276</v>
      </c>
      <c r="F6738" s="51" t="s">
        <v>444</v>
      </c>
      <c r="G6738" s="51" t="s">
        <v>445</v>
      </c>
      <c r="H6738" s="51" t="s">
        <v>392</v>
      </c>
      <c r="I6738" s="51"/>
      <c r="J6738" s="51" t="s">
        <v>447</v>
      </c>
      <c r="K6738" s="51">
        <v>45.1</v>
      </c>
      <c r="L6738" s="51">
        <v>42.281999999999996</v>
      </c>
      <c r="M6738" s="51">
        <v>44.777000000000001</v>
      </c>
      <c r="N6738" s="51">
        <v>42.656999999999996</v>
      </c>
      <c r="O6738" s="51">
        <v>41.811999999999998</v>
      </c>
      <c r="P6738" s="51">
        <v>40.082000000000001</v>
      </c>
      <c r="Q6738" s="51">
        <v>40.688000000000002</v>
      </c>
      <c r="R6738" s="51">
        <v>42.061</v>
      </c>
      <c r="S6738" s="51">
        <v>48.564999999999998</v>
      </c>
      <c r="T6738" s="51">
        <v>46.066000000000003</v>
      </c>
      <c r="U6738" s="51">
        <v>2020</v>
      </c>
    </row>
    <row r="6739" spans="1:21" ht="15.5">
      <c r="A6739" s="51">
        <v>942</v>
      </c>
      <c r="B6739" s="51" t="s">
        <v>1631</v>
      </c>
      <c r="C6739" s="51" t="s">
        <v>448</v>
      </c>
      <c r="D6739" s="51" t="str">
        <f t="shared" si="105"/>
        <v>GGXCNLSerbia</v>
      </c>
      <c r="E6739" s="51" t="s">
        <v>276</v>
      </c>
      <c r="F6739" s="51" t="s">
        <v>449</v>
      </c>
      <c r="G6739" s="51" t="s">
        <v>450</v>
      </c>
      <c r="H6739" s="51" t="s">
        <v>342</v>
      </c>
      <c r="I6739" s="51" t="s">
        <v>343</v>
      </c>
      <c r="J6739" s="51" t="s">
        <v>1637</v>
      </c>
      <c r="K6739" s="51">
        <v>-242.30600000000001</v>
      </c>
      <c r="L6739" s="51">
        <v>-205.75399999999999</v>
      </c>
      <c r="M6739" s="51">
        <v>-243.51400000000001</v>
      </c>
      <c r="N6739" s="51">
        <v>-145.82599999999999</v>
      </c>
      <c r="O6739" s="51">
        <v>-50.673999999999999</v>
      </c>
      <c r="P6739" s="51">
        <v>65.209999999999994</v>
      </c>
      <c r="Q6739" s="51">
        <v>41.15</v>
      </c>
      <c r="R6739" s="51">
        <v>-0.247</v>
      </c>
      <c r="S6739" s="51">
        <v>-398.43700000000001</v>
      </c>
      <c r="T6739" s="51">
        <v>-268.50599999999997</v>
      </c>
      <c r="U6739" s="51">
        <v>2020</v>
      </c>
    </row>
    <row r="6740" spans="1:21" ht="15.5">
      <c r="A6740" s="51">
        <v>942</v>
      </c>
      <c r="B6740" s="51" t="s">
        <v>1631</v>
      </c>
      <c r="C6740" s="51" t="s">
        <v>451</v>
      </c>
      <c r="D6740" s="51" t="str">
        <f t="shared" si="105"/>
        <v>GGXCNL_NGDPSerbia</v>
      </c>
      <c r="E6740" s="51" t="s">
        <v>276</v>
      </c>
      <c r="F6740" s="51" t="s">
        <v>449</v>
      </c>
      <c r="G6740" s="51" t="s">
        <v>450</v>
      </c>
      <c r="H6740" s="51" t="s">
        <v>392</v>
      </c>
      <c r="I6740" s="51"/>
      <c r="J6740" s="51" t="s">
        <v>452</v>
      </c>
      <c r="K6740" s="51">
        <v>-6.3550000000000004</v>
      </c>
      <c r="L6740" s="51">
        <v>-4.9889999999999999</v>
      </c>
      <c r="M6740" s="51">
        <v>-5.8490000000000002</v>
      </c>
      <c r="N6740" s="51">
        <v>-3.379</v>
      </c>
      <c r="O6740" s="51">
        <v>-1.119</v>
      </c>
      <c r="P6740" s="51">
        <v>1.37</v>
      </c>
      <c r="Q6740" s="51">
        <v>0.81100000000000005</v>
      </c>
      <c r="R6740" s="51">
        <v>-5.0000000000000001E-3</v>
      </c>
      <c r="S6740" s="51">
        <v>-7.2930000000000001</v>
      </c>
      <c r="T6740" s="51">
        <v>-4.5730000000000004</v>
      </c>
      <c r="U6740" s="51">
        <v>2020</v>
      </c>
    </row>
    <row r="6741" spans="1:21" ht="15.5">
      <c r="A6741" s="51">
        <v>942</v>
      </c>
      <c r="B6741" s="51" t="s">
        <v>1631</v>
      </c>
      <c r="C6741" s="51" t="s">
        <v>453</v>
      </c>
      <c r="D6741" s="51" t="str">
        <f t="shared" si="105"/>
        <v>GGSBSerbia</v>
      </c>
      <c r="E6741" s="51" t="s">
        <v>276</v>
      </c>
      <c r="F6741" s="51" t="s">
        <v>454</v>
      </c>
      <c r="G6741" s="51" t="s">
        <v>455</v>
      </c>
      <c r="H6741" s="51" t="s">
        <v>342</v>
      </c>
      <c r="I6741" s="51" t="s">
        <v>343</v>
      </c>
      <c r="J6741" s="51" t="s">
        <v>1637</v>
      </c>
      <c r="K6741" s="51">
        <v>-211.23500000000001</v>
      </c>
      <c r="L6741" s="51">
        <v>-213.017</v>
      </c>
      <c r="M6741" s="51">
        <v>-210.49</v>
      </c>
      <c r="N6741" s="51">
        <v>-136.69399999999999</v>
      </c>
      <c r="O6741" s="51">
        <v>-53.524000000000001</v>
      </c>
      <c r="P6741" s="51">
        <v>49.904000000000003</v>
      </c>
      <c r="Q6741" s="51">
        <v>35.222999999999999</v>
      </c>
      <c r="R6741" s="51">
        <v>-27.821999999999999</v>
      </c>
      <c r="S6741" s="51">
        <v>-45.465000000000003</v>
      </c>
      <c r="T6741" s="51">
        <v>-81.117000000000004</v>
      </c>
      <c r="U6741" s="51">
        <v>2020</v>
      </c>
    </row>
    <row r="6742" spans="1:21" ht="15.5">
      <c r="A6742" s="51">
        <v>942</v>
      </c>
      <c r="B6742" s="51" t="s">
        <v>1631</v>
      </c>
      <c r="C6742" s="51" t="s">
        <v>456</v>
      </c>
      <c r="D6742" s="51" t="str">
        <f t="shared" si="105"/>
        <v>GGSB_NPGDPSerbia</v>
      </c>
      <c r="E6742" s="51" t="s">
        <v>276</v>
      </c>
      <c r="F6742" s="51" t="s">
        <v>454</v>
      </c>
      <c r="G6742" s="51" t="s">
        <v>455</v>
      </c>
      <c r="H6742" s="51" t="s">
        <v>380</v>
      </c>
      <c r="I6742" s="51"/>
      <c r="J6742" s="51" t="s">
        <v>505</v>
      </c>
      <c r="K6742" s="51">
        <v>-5.4880000000000004</v>
      </c>
      <c r="L6742" s="51">
        <v>-5.2309999999999999</v>
      </c>
      <c r="M6742" s="51">
        <v>-4.9909999999999997</v>
      </c>
      <c r="N6742" s="51">
        <v>-3.149</v>
      </c>
      <c r="O6742" s="51">
        <v>-1.179</v>
      </c>
      <c r="P6742" s="51">
        <v>1.0409999999999999</v>
      </c>
      <c r="Q6742" s="51">
        <v>0.69399999999999995</v>
      </c>
      <c r="R6742" s="51">
        <v>-0.51600000000000001</v>
      </c>
      <c r="S6742" s="51">
        <v>-0.81799999999999995</v>
      </c>
      <c r="T6742" s="51">
        <v>-1.3720000000000001</v>
      </c>
      <c r="U6742" s="51">
        <v>2020</v>
      </c>
    </row>
    <row r="6743" spans="1:21" ht="15.5">
      <c r="A6743" s="51">
        <v>942</v>
      </c>
      <c r="B6743" s="51" t="s">
        <v>1631</v>
      </c>
      <c r="C6743" s="51" t="s">
        <v>457</v>
      </c>
      <c r="D6743" s="51" t="str">
        <f t="shared" si="105"/>
        <v>GGXONLBSerbia</v>
      </c>
      <c r="E6743" s="51" t="s">
        <v>276</v>
      </c>
      <c r="F6743" s="51" t="s">
        <v>458</v>
      </c>
      <c r="G6743" s="51" t="s">
        <v>459</v>
      </c>
      <c r="H6743" s="51" t="s">
        <v>342</v>
      </c>
      <c r="I6743" s="51" t="s">
        <v>343</v>
      </c>
      <c r="J6743" s="51" t="s">
        <v>1637</v>
      </c>
      <c r="K6743" s="51">
        <v>-174.11099999999999</v>
      </c>
      <c r="L6743" s="51">
        <v>-111.221</v>
      </c>
      <c r="M6743" s="51">
        <v>-128.34200000000001</v>
      </c>
      <c r="N6743" s="51">
        <v>-15.958</v>
      </c>
      <c r="O6743" s="51">
        <v>80.929000000000002</v>
      </c>
      <c r="P6743" s="51">
        <v>186.43</v>
      </c>
      <c r="Q6743" s="51">
        <v>149.78200000000001</v>
      </c>
      <c r="R6743" s="51">
        <v>108.68899999999999</v>
      </c>
      <c r="S6743" s="51">
        <v>-288.18799999999999</v>
      </c>
      <c r="T6743" s="51">
        <v>-155.78200000000001</v>
      </c>
      <c r="U6743" s="51">
        <v>2020</v>
      </c>
    </row>
    <row r="6744" spans="1:21" ht="15.5">
      <c r="A6744" s="51">
        <v>942</v>
      </c>
      <c r="B6744" s="51" t="s">
        <v>1631</v>
      </c>
      <c r="C6744" s="51" t="s">
        <v>460</v>
      </c>
      <c r="D6744" s="51" t="str">
        <f t="shared" si="105"/>
        <v>GGXONLB_NGDPSerbia</v>
      </c>
      <c r="E6744" s="51" t="s">
        <v>276</v>
      </c>
      <c r="F6744" s="51" t="s">
        <v>458</v>
      </c>
      <c r="G6744" s="51" t="s">
        <v>459</v>
      </c>
      <c r="H6744" s="51" t="s">
        <v>392</v>
      </c>
      <c r="I6744" s="51"/>
      <c r="J6744" s="51" t="s">
        <v>461</v>
      </c>
      <c r="K6744" s="51">
        <v>-4.5670000000000002</v>
      </c>
      <c r="L6744" s="51">
        <v>-2.6970000000000001</v>
      </c>
      <c r="M6744" s="51">
        <v>-3.0830000000000002</v>
      </c>
      <c r="N6744" s="51">
        <v>-0.37</v>
      </c>
      <c r="O6744" s="51">
        <v>1.7869999999999999</v>
      </c>
      <c r="P6744" s="51">
        <v>3.9159999999999999</v>
      </c>
      <c r="Q6744" s="51">
        <v>2.9529999999999998</v>
      </c>
      <c r="R6744" s="51">
        <v>2.0059999999999998</v>
      </c>
      <c r="S6744" s="51">
        <v>-5.2750000000000004</v>
      </c>
      <c r="T6744" s="51">
        <v>-2.653</v>
      </c>
      <c r="U6744" s="51">
        <v>2020</v>
      </c>
    </row>
    <row r="6745" spans="1:21" ht="15.5">
      <c r="A6745" s="51">
        <v>942</v>
      </c>
      <c r="B6745" s="51" t="s">
        <v>1631</v>
      </c>
      <c r="C6745" s="51" t="s">
        <v>462</v>
      </c>
      <c r="D6745" s="51" t="str">
        <f t="shared" si="105"/>
        <v>GGXWDNSerbia</v>
      </c>
      <c r="E6745" s="51" t="s">
        <v>276</v>
      </c>
      <c r="F6745" s="51" t="s">
        <v>463</v>
      </c>
      <c r="G6745" s="51" t="s">
        <v>464</v>
      </c>
      <c r="H6745" s="51" t="s">
        <v>342</v>
      </c>
      <c r="I6745" s="51" t="s">
        <v>343</v>
      </c>
      <c r="J6745" s="51" t="s">
        <v>1637</v>
      </c>
      <c r="K6745" s="51">
        <v>1852.11</v>
      </c>
      <c r="L6745" s="51">
        <v>2048.42</v>
      </c>
      <c r="M6745" s="51">
        <v>2637.63</v>
      </c>
      <c r="N6745" s="51">
        <v>2931.86</v>
      </c>
      <c r="O6745" s="51">
        <v>3007.35</v>
      </c>
      <c r="P6745" s="51">
        <v>2690.42</v>
      </c>
      <c r="Q6745" s="51">
        <v>2654.98</v>
      </c>
      <c r="R6745" s="51">
        <v>2647.2</v>
      </c>
      <c r="S6745" s="51">
        <v>2981.69</v>
      </c>
      <c r="T6745" s="51">
        <v>3306.3</v>
      </c>
      <c r="U6745" s="51">
        <v>2020</v>
      </c>
    </row>
    <row r="6746" spans="1:21" ht="15.5">
      <c r="A6746" s="51">
        <v>942</v>
      </c>
      <c r="B6746" s="51" t="s">
        <v>1631</v>
      </c>
      <c r="C6746" s="51" t="s">
        <v>465</v>
      </c>
      <c r="D6746" s="51" t="str">
        <f t="shared" si="105"/>
        <v>GGXWDN_NGDPSerbia</v>
      </c>
      <c r="E6746" s="51" t="s">
        <v>276</v>
      </c>
      <c r="F6746" s="51" t="s">
        <v>463</v>
      </c>
      <c r="G6746" s="51" t="s">
        <v>464</v>
      </c>
      <c r="H6746" s="51" t="s">
        <v>392</v>
      </c>
      <c r="I6746" s="51"/>
      <c r="J6746" s="51" t="s">
        <v>487</v>
      </c>
      <c r="K6746" s="51">
        <v>48.578000000000003</v>
      </c>
      <c r="L6746" s="51">
        <v>49.67</v>
      </c>
      <c r="M6746" s="51">
        <v>63.351999999999997</v>
      </c>
      <c r="N6746" s="51">
        <v>67.945999999999998</v>
      </c>
      <c r="O6746" s="51">
        <v>66.414000000000001</v>
      </c>
      <c r="P6746" s="51">
        <v>56.512999999999998</v>
      </c>
      <c r="Q6746" s="51">
        <v>52.335999999999999</v>
      </c>
      <c r="R6746" s="51">
        <v>48.862000000000002</v>
      </c>
      <c r="S6746" s="51">
        <v>54.573999999999998</v>
      </c>
      <c r="T6746" s="51">
        <v>56.308999999999997</v>
      </c>
      <c r="U6746" s="51">
        <v>2020</v>
      </c>
    </row>
    <row r="6747" spans="1:21" ht="15.5">
      <c r="A6747" s="51">
        <v>942</v>
      </c>
      <c r="B6747" s="51" t="s">
        <v>1631</v>
      </c>
      <c r="C6747" s="51" t="s">
        <v>466</v>
      </c>
      <c r="D6747" s="51" t="str">
        <f t="shared" si="105"/>
        <v>GGXWDGSerbia</v>
      </c>
      <c r="E6747" s="51" t="s">
        <v>276</v>
      </c>
      <c r="F6747" s="51" t="s">
        <v>467</v>
      </c>
      <c r="G6747" s="51" t="s">
        <v>468</v>
      </c>
      <c r="H6747" s="51" t="s">
        <v>342</v>
      </c>
      <c r="I6747" s="51" t="s">
        <v>343</v>
      </c>
      <c r="J6747" s="51" t="s">
        <v>1637</v>
      </c>
      <c r="K6747" s="51">
        <v>2074.1799999999998</v>
      </c>
      <c r="L6747" s="51">
        <v>2370.0300000000002</v>
      </c>
      <c r="M6747" s="51">
        <v>2811.97</v>
      </c>
      <c r="N6747" s="51">
        <v>3073.7</v>
      </c>
      <c r="O6747" s="51">
        <v>3114.14</v>
      </c>
      <c r="P6747" s="51">
        <v>2792.1</v>
      </c>
      <c r="Q6747" s="51">
        <v>2759.95</v>
      </c>
      <c r="R6747" s="51">
        <v>2858.87</v>
      </c>
      <c r="S6747" s="51">
        <v>3188.99</v>
      </c>
      <c r="T6747" s="51">
        <v>3463.6</v>
      </c>
      <c r="U6747" s="51">
        <v>2020</v>
      </c>
    </row>
    <row r="6748" spans="1:21" ht="15.5">
      <c r="A6748" s="51">
        <v>942</v>
      </c>
      <c r="B6748" s="51" t="s">
        <v>1631</v>
      </c>
      <c r="C6748" s="51" t="s">
        <v>469</v>
      </c>
      <c r="D6748" s="51" t="str">
        <f t="shared" si="105"/>
        <v>GGXWDG_NGDPSerbia</v>
      </c>
      <c r="E6748" s="51" t="s">
        <v>276</v>
      </c>
      <c r="F6748" s="51" t="s">
        <v>467</v>
      </c>
      <c r="G6748" s="51" t="s">
        <v>468</v>
      </c>
      <c r="H6748" s="51" t="s">
        <v>392</v>
      </c>
      <c r="I6748" s="51"/>
      <c r="J6748" s="51" t="s">
        <v>470</v>
      </c>
      <c r="K6748" s="51">
        <v>54.402000000000001</v>
      </c>
      <c r="L6748" s="51">
        <v>57.468000000000004</v>
      </c>
      <c r="M6748" s="51">
        <v>67.540000000000006</v>
      </c>
      <c r="N6748" s="51">
        <v>71.233000000000004</v>
      </c>
      <c r="O6748" s="51">
        <v>68.772000000000006</v>
      </c>
      <c r="P6748" s="51">
        <v>58.649000000000001</v>
      </c>
      <c r="Q6748" s="51">
        <v>54.405000000000001</v>
      </c>
      <c r="R6748" s="51">
        <v>52.768999999999998</v>
      </c>
      <c r="S6748" s="51">
        <v>58.369</v>
      </c>
      <c r="T6748" s="51">
        <v>58.988</v>
      </c>
      <c r="U6748" s="51">
        <v>2020</v>
      </c>
    </row>
    <row r="6749" spans="1:21" ht="15.5">
      <c r="A6749" s="51">
        <v>942</v>
      </c>
      <c r="B6749" s="51" t="s">
        <v>1631</v>
      </c>
      <c r="C6749" s="51" t="s">
        <v>471</v>
      </c>
      <c r="D6749" s="51" t="str">
        <f t="shared" si="105"/>
        <v>NGDP_FYSerbia</v>
      </c>
      <c r="E6749" s="51" t="s">
        <v>276</v>
      </c>
      <c r="F6749" s="51" t="s">
        <v>472</v>
      </c>
      <c r="G6749" s="51" t="s">
        <v>473</v>
      </c>
      <c r="H6749" s="51" t="s">
        <v>342</v>
      </c>
      <c r="I6749" s="51" t="s">
        <v>343</v>
      </c>
      <c r="J6749" s="51" t="s">
        <v>1637</v>
      </c>
      <c r="K6749" s="51">
        <v>3812.69</v>
      </c>
      <c r="L6749" s="51">
        <v>4124.05</v>
      </c>
      <c r="M6749" s="51">
        <v>4163.43</v>
      </c>
      <c r="N6749" s="51">
        <v>4315.0200000000004</v>
      </c>
      <c r="O6749" s="51">
        <v>4528.1899999999996</v>
      </c>
      <c r="P6749" s="51">
        <v>4760.6899999999996</v>
      </c>
      <c r="Q6749" s="51">
        <v>5072.93</v>
      </c>
      <c r="R6749" s="51">
        <v>5417.73</v>
      </c>
      <c r="S6749" s="51">
        <v>5463.54</v>
      </c>
      <c r="T6749" s="51">
        <v>5871.73</v>
      </c>
      <c r="U6749" s="51">
        <v>2020</v>
      </c>
    </row>
    <row r="6750" spans="1:21" ht="15.5">
      <c r="A6750" s="51">
        <v>942</v>
      </c>
      <c r="B6750" s="51" t="s">
        <v>1631</v>
      </c>
      <c r="C6750" s="51" t="s">
        <v>474</v>
      </c>
      <c r="D6750" s="51" t="str">
        <f t="shared" si="105"/>
        <v>BCASerbia</v>
      </c>
      <c r="E6750" s="51" t="s">
        <v>276</v>
      </c>
      <c r="F6750" s="51" t="s">
        <v>475</v>
      </c>
      <c r="G6750" s="51" t="s">
        <v>476</v>
      </c>
      <c r="H6750" s="51" t="s">
        <v>352</v>
      </c>
      <c r="I6750" s="51" t="s">
        <v>343</v>
      </c>
      <c r="J6750" s="51" t="s">
        <v>1638</v>
      </c>
      <c r="K6750" s="51">
        <v>-4.6740000000000004</v>
      </c>
      <c r="L6750" s="51">
        <v>-2.778</v>
      </c>
      <c r="M6750" s="51">
        <v>-2.6320000000000001</v>
      </c>
      <c r="N6750" s="51">
        <v>-1.369</v>
      </c>
      <c r="O6750" s="51">
        <v>-1.1890000000000001</v>
      </c>
      <c r="P6750" s="51">
        <v>-2.3109999999999999</v>
      </c>
      <c r="Q6750" s="51">
        <v>-2.4510000000000001</v>
      </c>
      <c r="R6750" s="51">
        <v>-3.54</v>
      </c>
      <c r="S6750" s="51">
        <v>-2.258</v>
      </c>
      <c r="T6750" s="51">
        <v>-3.44</v>
      </c>
      <c r="U6750" s="51">
        <v>2020</v>
      </c>
    </row>
    <row r="6751" spans="1:21" ht="15.5">
      <c r="A6751" s="51">
        <v>942</v>
      </c>
      <c r="B6751" s="51" t="s">
        <v>1631</v>
      </c>
      <c r="C6751" s="51" t="s">
        <v>478</v>
      </c>
      <c r="D6751" s="51" t="str">
        <f t="shared" si="105"/>
        <v>BCA_NGDPDSerbia</v>
      </c>
      <c r="E6751" s="51" t="s">
        <v>276</v>
      </c>
      <c r="F6751" s="51" t="s">
        <v>475</v>
      </c>
      <c r="G6751" s="51" t="s">
        <v>476</v>
      </c>
      <c r="H6751" s="51" t="s">
        <v>392</v>
      </c>
      <c r="I6751" s="51"/>
      <c r="J6751" s="51" t="s">
        <v>479</v>
      </c>
      <c r="K6751" s="51">
        <v>-10.788</v>
      </c>
      <c r="L6751" s="51">
        <v>-5.7370000000000001</v>
      </c>
      <c r="M6751" s="51">
        <v>-5.5890000000000004</v>
      </c>
      <c r="N6751" s="51">
        <v>-3.4529999999999998</v>
      </c>
      <c r="O6751" s="51">
        <v>-2.9220000000000002</v>
      </c>
      <c r="P6751" s="51">
        <v>-5.23</v>
      </c>
      <c r="Q6751" s="51">
        <v>-4.84</v>
      </c>
      <c r="R6751" s="51">
        <v>-6.8760000000000003</v>
      </c>
      <c r="S6751" s="51">
        <v>-4.2640000000000002</v>
      </c>
      <c r="T6751" s="51">
        <v>-5.6909999999999998</v>
      </c>
      <c r="U6751" s="51">
        <v>2019</v>
      </c>
    </row>
    <row r="6752" spans="1:21" ht="15.5">
      <c r="A6752" s="51">
        <v>718</v>
      </c>
      <c r="B6752" s="51" t="s">
        <v>1639</v>
      </c>
      <c r="C6752" s="51" t="s">
        <v>338</v>
      </c>
      <c r="D6752" s="51" t="str">
        <f t="shared" si="105"/>
        <v>NGDP_RSeychelles</v>
      </c>
      <c r="E6752" s="51" t="s">
        <v>243</v>
      </c>
      <c r="F6752" s="51" t="s">
        <v>340</v>
      </c>
      <c r="G6752" s="51" t="s">
        <v>341</v>
      </c>
      <c r="H6752" s="51" t="s">
        <v>342</v>
      </c>
      <c r="I6752" s="51" t="s">
        <v>343</v>
      </c>
      <c r="J6752" s="51" t="s">
        <v>1640</v>
      </c>
      <c r="K6752" s="51">
        <v>6.9390000000000001</v>
      </c>
      <c r="L6752" s="51">
        <v>7.3570000000000002</v>
      </c>
      <c r="M6752" s="51">
        <v>7.69</v>
      </c>
      <c r="N6752" s="51">
        <v>8.0679999999999996</v>
      </c>
      <c r="O6752" s="51">
        <v>8.423</v>
      </c>
      <c r="P6752" s="51">
        <v>8.843</v>
      </c>
      <c r="Q6752" s="51">
        <v>8.9600000000000009</v>
      </c>
      <c r="R6752" s="51">
        <v>9.1319999999999997</v>
      </c>
      <c r="S6752" s="51">
        <v>7.9119999999999999</v>
      </c>
      <c r="T6752" s="51">
        <v>8.0549999999999997</v>
      </c>
      <c r="U6752" s="51">
        <v>2019</v>
      </c>
    </row>
    <row r="6753" spans="1:21" ht="15.5">
      <c r="A6753" s="51">
        <v>718</v>
      </c>
      <c r="B6753" s="51" t="s">
        <v>1639</v>
      </c>
      <c r="C6753" s="51" t="s">
        <v>345</v>
      </c>
      <c r="D6753" s="51" t="str">
        <f t="shared" si="105"/>
        <v>NGDP_RPCHSeychelles</v>
      </c>
      <c r="E6753" s="51" t="s">
        <v>243</v>
      </c>
      <c r="F6753" s="51" t="s">
        <v>340</v>
      </c>
      <c r="G6753" s="51" t="s">
        <v>346</v>
      </c>
      <c r="H6753" s="51" t="s">
        <v>347</v>
      </c>
      <c r="I6753" s="51"/>
      <c r="J6753" s="51" t="s">
        <v>348</v>
      </c>
      <c r="K6753" s="51">
        <v>3.68</v>
      </c>
      <c r="L6753" s="51">
        <v>6.0179999999999998</v>
      </c>
      <c r="M6753" s="51">
        <v>4.5309999999999997</v>
      </c>
      <c r="N6753" s="51">
        <v>4.9109999999999996</v>
      </c>
      <c r="O6753" s="51">
        <v>4.4000000000000004</v>
      </c>
      <c r="P6753" s="51">
        <v>4.984</v>
      </c>
      <c r="Q6753" s="51">
        <v>1.3280000000000001</v>
      </c>
      <c r="R6753" s="51">
        <v>1.915</v>
      </c>
      <c r="S6753" s="51">
        <v>-13.359</v>
      </c>
      <c r="T6753" s="51">
        <v>1.8029999999999999</v>
      </c>
      <c r="U6753" s="51">
        <v>2019</v>
      </c>
    </row>
    <row r="6754" spans="1:21" ht="15.5">
      <c r="A6754" s="51">
        <v>718</v>
      </c>
      <c r="B6754" s="51" t="s">
        <v>1639</v>
      </c>
      <c r="C6754" s="51" t="s">
        <v>349</v>
      </c>
      <c r="D6754" s="51" t="str">
        <f t="shared" si="105"/>
        <v>NGDPSeychelles</v>
      </c>
      <c r="E6754" s="51" t="s">
        <v>243</v>
      </c>
      <c r="F6754" s="51" t="s">
        <v>155</v>
      </c>
      <c r="G6754" s="51" t="s">
        <v>350</v>
      </c>
      <c r="H6754" s="51" t="s">
        <v>342</v>
      </c>
      <c r="I6754" s="51" t="s">
        <v>343</v>
      </c>
      <c r="J6754" s="51" t="s">
        <v>1640</v>
      </c>
      <c r="K6754" s="51">
        <v>14.519</v>
      </c>
      <c r="L6754" s="51">
        <v>16.015000000000001</v>
      </c>
      <c r="M6754" s="51">
        <v>17.119</v>
      </c>
      <c r="N6754" s="51">
        <v>18.34</v>
      </c>
      <c r="O6754" s="51">
        <v>18.989000000000001</v>
      </c>
      <c r="P6754" s="51">
        <v>20.858000000000001</v>
      </c>
      <c r="Q6754" s="51">
        <v>21.54</v>
      </c>
      <c r="R6754" s="51">
        <v>22.192</v>
      </c>
      <c r="S6754" s="51">
        <v>19.913</v>
      </c>
      <c r="T6754" s="51">
        <v>21.492999999999999</v>
      </c>
      <c r="U6754" s="51">
        <v>2019</v>
      </c>
    </row>
    <row r="6755" spans="1:21" ht="15.5">
      <c r="A6755" s="51">
        <v>718</v>
      </c>
      <c r="B6755" s="51" t="s">
        <v>1639</v>
      </c>
      <c r="C6755" s="51" t="s">
        <v>157</v>
      </c>
      <c r="D6755" s="51" t="str">
        <f t="shared" si="105"/>
        <v>NGDPDSeychelles</v>
      </c>
      <c r="E6755" s="51" t="s">
        <v>243</v>
      </c>
      <c r="F6755" s="51" t="s">
        <v>155</v>
      </c>
      <c r="G6755" s="51" t="s">
        <v>351</v>
      </c>
      <c r="H6755" s="51" t="s">
        <v>352</v>
      </c>
      <c r="I6755" s="51" t="s">
        <v>343</v>
      </c>
      <c r="J6755" s="51" t="s">
        <v>353</v>
      </c>
      <c r="K6755" s="51">
        <v>1.06</v>
      </c>
      <c r="L6755" s="51">
        <v>1.3280000000000001</v>
      </c>
      <c r="M6755" s="51">
        <v>1.343</v>
      </c>
      <c r="N6755" s="51">
        <v>1.377</v>
      </c>
      <c r="O6755" s="51">
        <v>1.4259999999999999</v>
      </c>
      <c r="P6755" s="51">
        <v>1.528</v>
      </c>
      <c r="Q6755" s="51">
        <v>1.542</v>
      </c>
      <c r="R6755" s="51">
        <v>1.58</v>
      </c>
      <c r="S6755" s="51">
        <v>1.131</v>
      </c>
      <c r="T6755" s="51">
        <v>0.94799999999999995</v>
      </c>
      <c r="U6755" s="51">
        <v>2019</v>
      </c>
    </row>
    <row r="6756" spans="1:21" ht="15.5">
      <c r="A6756" s="51">
        <v>718</v>
      </c>
      <c r="B6756" s="51" t="s">
        <v>1639</v>
      </c>
      <c r="C6756" s="51" t="s">
        <v>354</v>
      </c>
      <c r="D6756" s="51" t="str">
        <f t="shared" si="105"/>
        <v>PPPGDPSeychelles</v>
      </c>
      <c r="E6756" s="51" t="s">
        <v>243</v>
      </c>
      <c r="F6756" s="51" t="s">
        <v>155</v>
      </c>
      <c r="G6756" s="51" t="s">
        <v>355</v>
      </c>
      <c r="H6756" s="51" t="s">
        <v>356</v>
      </c>
      <c r="I6756" s="51" t="s">
        <v>343</v>
      </c>
      <c r="J6756" s="51" t="s">
        <v>353</v>
      </c>
      <c r="K6756" s="51">
        <v>1.9039999999999999</v>
      </c>
      <c r="L6756" s="51">
        <v>2.012</v>
      </c>
      <c r="M6756" s="51">
        <v>2.1829999999999998</v>
      </c>
      <c r="N6756" s="51">
        <v>2.2480000000000002</v>
      </c>
      <c r="O6756" s="51">
        <v>2.4300000000000002</v>
      </c>
      <c r="P6756" s="51">
        <v>2.617</v>
      </c>
      <c r="Q6756" s="51">
        <v>2.7160000000000002</v>
      </c>
      <c r="R6756" s="51">
        <v>2.8170000000000002</v>
      </c>
      <c r="S6756" s="51">
        <v>2.4710000000000001</v>
      </c>
      <c r="T6756" s="51">
        <v>2.5609999999999999</v>
      </c>
      <c r="U6756" s="51">
        <v>2019</v>
      </c>
    </row>
    <row r="6757" spans="1:21" ht="15.5">
      <c r="A6757" s="51">
        <v>718</v>
      </c>
      <c r="B6757" s="51" t="s">
        <v>1639</v>
      </c>
      <c r="C6757" s="51" t="s">
        <v>357</v>
      </c>
      <c r="D6757" s="51" t="str">
        <f t="shared" si="105"/>
        <v>NGDP_DSeychelles</v>
      </c>
      <c r="E6757" s="51" t="s">
        <v>243</v>
      </c>
      <c r="F6757" s="51" t="s">
        <v>358</v>
      </c>
      <c r="G6757" s="51" t="s">
        <v>359</v>
      </c>
      <c r="H6757" s="51" t="s">
        <v>360</v>
      </c>
      <c r="I6757" s="51"/>
      <c r="J6757" s="51" t="s">
        <v>361</v>
      </c>
      <c r="K6757" s="51">
        <v>209.23099999999999</v>
      </c>
      <c r="L6757" s="51">
        <v>217.67699999999999</v>
      </c>
      <c r="M6757" s="51">
        <v>222.60599999999999</v>
      </c>
      <c r="N6757" s="51">
        <v>227.31399999999999</v>
      </c>
      <c r="O6757" s="51">
        <v>225.44300000000001</v>
      </c>
      <c r="P6757" s="51">
        <v>235.86799999999999</v>
      </c>
      <c r="Q6757" s="51">
        <v>240.39500000000001</v>
      </c>
      <c r="R6757" s="51">
        <v>243.01900000000001</v>
      </c>
      <c r="S6757" s="51">
        <v>251.68199999999999</v>
      </c>
      <c r="T6757" s="51">
        <v>266.84500000000003</v>
      </c>
      <c r="U6757" s="51">
        <v>2019</v>
      </c>
    </row>
    <row r="6758" spans="1:21" ht="15.5">
      <c r="A6758" s="51">
        <v>718</v>
      </c>
      <c r="B6758" s="51" t="s">
        <v>1639</v>
      </c>
      <c r="C6758" s="51" t="s">
        <v>362</v>
      </c>
      <c r="D6758" s="51" t="str">
        <f t="shared" si="105"/>
        <v>NGDPRPCSeychelles</v>
      </c>
      <c r="E6758" s="51" t="s">
        <v>243</v>
      </c>
      <c r="F6758" s="51" t="s">
        <v>363</v>
      </c>
      <c r="G6758" s="51" t="s">
        <v>364</v>
      </c>
      <c r="H6758" s="51" t="s">
        <v>342</v>
      </c>
      <c r="I6758" s="51" t="s">
        <v>333</v>
      </c>
      <c r="J6758" s="51" t="s">
        <v>365</v>
      </c>
      <c r="K6758" s="51">
        <v>78586.28</v>
      </c>
      <c r="L6758" s="51">
        <v>81791.05</v>
      </c>
      <c r="M6758" s="51">
        <v>84177.38</v>
      </c>
      <c r="N6758" s="51">
        <v>86619.1</v>
      </c>
      <c r="O6758" s="51">
        <v>89801.76</v>
      </c>
      <c r="P6758" s="51">
        <v>93622.41</v>
      </c>
      <c r="Q6758" s="51">
        <v>93827.6</v>
      </c>
      <c r="R6758" s="51">
        <v>94720.23</v>
      </c>
      <c r="S6758" s="51">
        <v>81389.02</v>
      </c>
      <c r="T6758" s="51">
        <v>82150.87</v>
      </c>
      <c r="U6758" s="51">
        <v>2015</v>
      </c>
    </row>
    <row r="6759" spans="1:21" ht="15.5">
      <c r="A6759" s="51">
        <v>718</v>
      </c>
      <c r="B6759" s="51" t="s">
        <v>1639</v>
      </c>
      <c r="C6759" s="51" t="s">
        <v>366</v>
      </c>
      <c r="D6759" s="51" t="str">
        <f t="shared" si="105"/>
        <v>NGDPRPPPPCSeychelles</v>
      </c>
      <c r="E6759" s="51" t="s">
        <v>243</v>
      </c>
      <c r="F6759" s="51" t="s">
        <v>363</v>
      </c>
      <c r="G6759" s="51" t="s">
        <v>367</v>
      </c>
      <c r="H6759" s="51" t="s">
        <v>368</v>
      </c>
      <c r="I6759" s="51" t="s">
        <v>333</v>
      </c>
      <c r="J6759" s="51" t="s">
        <v>365</v>
      </c>
      <c r="K6759" s="51">
        <v>23261.08</v>
      </c>
      <c r="L6759" s="51">
        <v>24209.67</v>
      </c>
      <c r="M6759" s="51">
        <v>24916.01</v>
      </c>
      <c r="N6759" s="51">
        <v>25638.75</v>
      </c>
      <c r="O6759" s="51">
        <v>26580.799999999999</v>
      </c>
      <c r="P6759" s="51">
        <v>27711.69</v>
      </c>
      <c r="Q6759" s="51">
        <v>27772.42</v>
      </c>
      <c r="R6759" s="51">
        <v>28036.639999999999</v>
      </c>
      <c r="S6759" s="51">
        <v>24090.67</v>
      </c>
      <c r="T6759" s="51">
        <v>24316.18</v>
      </c>
      <c r="U6759" s="51">
        <v>2015</v>
      </c>
    </row>
    <row r="6760" spans="1:21" ht="15.5">
      <c r="A6760" s="51">
        <v>718</v>
      </c>
      <c r="B6760" s="51" t="s">
        <v>1639</v>
      </c>
      <c r="C6760" s="51" t="s">
        <v>369</v>
      </c>
      <c r="D6760" s="51" t="str">
        <f t="shared" si="105"/>
        <v>NGDPPCSeychelles</v>
      </c>
      <c r="E6760" s="51" t="s">
        <v>243</v>
      </c>
      <c r="F6760" s="51" t="s">
        <v>370</v>
      </c>
      <c r="G6760" s="51" t="s">
        <v>371</v>
      </c>
      <c r="H6760" s="51" t="s">
        <v>342</v>
      </c>
      <c r="I6760" s="51" t="s">
        <v>333</v>
      </c>
      <c r="J6760" s="51" t="s">
        <v>372</v>
      </c>
      <c r="K6760" s="51">
        <v>164426.72</v>
      </c>
      <c r="L6760" s="51">
        <v>178040.07</v>
      </c>
      <c r="M6760" s="51">
        <v>187383.69</v>
      </c>
      <c r="N6760" s="51">
        <v>196897.61</v>
      </c>
      <c r="O6760" s="51">
        <v>202451.9</v>
      </c>
      <c r="P6760" s="51">
        <v>220825.38</v>
      </c>
      <c r="Q6760" s="51">
        <v>225556.51</v>
      </c>
      <c r="R6760" s="51">
        <v>230188.24</v>
      </c>
      <c r="S6760" s="51">
        <v>204841.49</v>
      </c>
      <c r="T6760" s="51">
        <v>219215.2</v>
      </c>
      <c r="U6760" s="51">
        <v>2015</v>
      </c>
    </row>
    <row r="6761" spans="1:21" ht="15.5">
      <c r="A6761" s="51">
        <v>718</v>
      </c>
      <c r="B6761" s="51" t="s">
        <v>1639</v>
      </c>
      <c r="C6761" s="51" t="s">
        <v>373</v>
      </c>
      <c r="D6761" s="51" t="str">
        <f t="shared" si="105"/>
        <v>NGDPDPCSeychelles</v>
      </c>
      <c r="E6761" s="51" t="s">
        <v>243</v>
      </c>
      <c r="F6761" s="51" t="s">
        <v>370</v>
      </c>
      <c r="G6761" s="51" t="s">
        <v>374</v>
      </c>
      <c r="H6761" s="51" t="s">
        <v>352</v>
      </c>
      <c r="I6761" s="51" t="s">
        <v>333</v>
      </c>
      <c r="J6761" s="51" t="s">
        <v>372</v>
      </c>
      <c r="K6761" s="51">
        <v>11999.9</v>
      </c>
      <c r="L6761" s="51">
        <v>14762.22</v>
      </c>
      <c r="M6761" s="51">
        <v>14701.37</v>
      </c>
      <c r="N6761" s="51">
        <v>14786.12</v>
      </c>
      <c r="O6761" s="51">
        <v>15199.21</v>
      </c>
      <c r="P6761" s="51">
        <v>16180.94</v>
      </c>
      <c r="Q6761" s="51">
        <v>16143.34</v>
      </c>
      <c r="R6761" s="51">
        <v>16389.259999999998</v>
      </c>
      <c r="S6761" s="51">
        <v>11638.72</v>
      </c>
      <c r="T6761" s="51">
        <v>9665.57</v>
      </c>
      <c r="U6761" s="51">
        <v>2015</v>
      </c>
    </row>
    <row r="6762" spans="1:21" ht="15.5">
      <c r="A6762" s="51">
        <v>718</v>
      </c>
      <c r="B6762" s="51" t="s">
        <v>1639</v>
      </c>
      <c r="C6762" s="51" t="s">
        <v>375</v>
      </c>
      <c r="D6762" s="51" t="str">
        <f t="shared" si="105"/>
        <v>PPPPCSeychelles</v>
      </c>
      <c r="E6762" s="51" t="s">
        <v>243</v>
      </c>
      <c r="F6762" s="51" t="s">
        <v>370</v>
      </c>
      <c r="G6762" s="51" t="s">
        <v>376</v>
      </c>
      <c r="H6762" s="51" t="s">
        <v>356</v>
      </c>
      <c r="I6762" s="51" t="s">
        <v>333</v>
      </c>
      <c r="J6762" s="51" t="s">
        <v>372</v>
      </c>
      <c r="K6762" s="51">
        <v>21565.040000000001</v>
      </c>
      <c r="L6762" s="51">
        <v>22369.39</v>
      </c>
      <c r="M6762" s="51">
        <v>23889.78</v>
      </c>
      <c r="N6762" s="51">
        <v>24138.25</v>
      </c>
      <c r="O6762" s="51">
        <v>25904.45</v>
      </c>
      <c r="P6762" s="51">
        <v>27711.69</v>
      </c>
      <c r="Q6762" s="51">
        <v>28439.23</v>
      </c>
      <c r="R6762" s="51">
        <v>29222.32</v>
      </c>
      <c r="S6762" s="51">
        <v>25413.87</v>
      </c>
      <c r="T6762" s="51">
        <v>26119.21</v>
      </c>
      <c r="U6762" s="51">
        <v>2015</v>
      </c>
    </row>
    <row r="6763" spans="1:21" ht="15.5">
      <c r="A6763" s="51">
        <v>718</v>
      </c>
      <c r="B6763" s="51" t="s">
        <v>1639</v>
      </c>
      <c r="C6763" s="51" t="s">
        <v>377</v>
      </c>
      <c r="D6763" s="51" t="str">
        <f t="shared" si="105"/>
        <v>NGAP_NPGDPSeychelles</v>
      </c>
      <c r="E6763" s="51" t="s">
        <v>243</v>
      </c>
      <c r="F6763" s="51" t="s">
        <v>378</v>
      </c>
      <c r="G6763" s="51" t="s">
        <v>379</v>
      </c>
      <c r="H6763" s="51" t="s">
        <v>380</v>
      </c>
      <c r="I6763" s="51"/>
      <c r="J6763" s="51"/>
      <c r="K6763" s="51"/>
      <c r="L6763" s="51"/>
      <c r="M6763" s="51"/>
      <c r="N6763" s="51"/>
      <c r="O6763" s="51"/>
      <c r="P6763" s="51"/>
      <c r="Q6763" s="51"/>
      <c r="R6763" s="51"/>
      <c r="S6763" s="51"/>
      <c r="T6763" s="51"/>
      <c r="U6763" s="51"/>
    </row>
    <row r="6764" spans="1:21" ht="15.5">
      <c r="A6764" s="51">
        <v>718</v>
      </c>
      <c r="B6764" s="51" t="s">
        <v>1639</v>
      </c>
      <c r="C6764" s="51" t="s">
        <v>381</v>
      </c>
      <c r="D6764" s="51" t="str">
        <f t="shared" si="105"/>
        <v>PPPSHSeychelles</v>
      </c>
      <c r="E6764" s="51" t="s">
        <v>243</v>
      </c>
      <c r="F6764" s="51" t="s">
        <v>382</v>
      </c>
      <c r="G6764" s="51" t="s">
        <v>383</v>
      </c>
      <c r="H6764" s="51" t="s">
        <v>384</v>
      </c>
      <c r="I6764" s="51"/>
      <c r="J6764" s="51" t="s">
        <v>353</v>
      </c>
      <c r="K6764" s="51">
        <v>2E-3</v>
      </c>
      <c r="L6764" s="51">
        <v>2E-3</v>
      </c>
      <c r="M6764" s="51">
        <v>2E-3</v>
      </c>
      <c r="N6764" s="51">
        <v>2E-3</v>
      </c>
      <c r="O6764" s="51">
        <v>2E-3</v>
      </c>
      <c r="P6764" s="51">
        <v>2E-3</v>
      </c>
      <c r="Q6764" s="51">
        <v>2E-3</v>
      </c>
      <c r="R6764" s="51">
        <v>2E-3</v>
      </c>
      <c r="S6764" s="51">
        <v>2E-3</v>
      </c>
      <c r="T6764" s="51">
        <v>2E-3</v>
      </c>
      <c r="U6764" s="51">
        <v>2019</v>
      </c>
    </row>
    <row r="6765" spans="1:21" ht="15.5">
      <c r="A6765" s="51">
        <v>718</v>
      </c>
      <c r="B6765" s="51" t="s">
        <v>1639</v>
      </c>
      <c r="C6765" s="51" t="s">
        <v>385</v>
      </c>
      <c r="D6765" s="51" t="str">
        <f t="shared" si="105"/>
        <v>PPPEXSeychelles</v>
      </c>
      <c r="E6765" s="51" t="s">
        <v>243</v>
      </c>
      <c r="F6765" s="51" t="s">
        <v>386</v>
      </c>
      <c r="G6765" s="51" t="s">
        <v>387</v>
      </c>
      <c r="H6765" s="51" t="s">
        <v>388</v>
      </c>
      <c r="I6765" s="51"/>
      <c r="J6765" s="51" t="s">
        <v>353</v>
      </c>
      <c r="K6765" s="51">
        <v>7.625</v>
      </c>
      <c r="L6765" s="51">
        <v>7.9589999999999996</v>
      </c>
      <c r="M6765" s="51">
        <v>7.8440000000000003</v>
      </c>
      <c r="N6765" s="51">
        <v>8.157</v>
      </c>
      <c r="O6765" s="51">
        <v>7.8150000000000004</v>
      </c>
      <c r="P6765" s="51">
        <v>7.9690000000000003</v>
      </c>
      <c r="Q6765" s="51">
        <v>7.931</v>
      </c>
      <c r="R6765" s="51">
        <v>7.8769999999999998</v>
      </c>
      <c r="S6765" s="51">
        <v>8.06</v>
      </c>
      <c r="T6765" s="51">
        <v>8.3930000000000007</v>
      </c>
      <c r="U6765" s="51">
        <v>2019</v>
      </c>
    </row>
    <row r="6766" spans="1:21" ht="15.5">
      <c r="A6766" s="51">
        <v>718</v>
      </c>
      <c r="B6766" s="51" t="s">
        <v>1639</v>
      </c>
      <c r="C6766" s="51" t="s">
        <v>389</v>
      </c>
      <c r="D6766" s="51" t="str">
        <f t="shared" si="105"/>
        <v>NID_NGDPSeychelles</v>
      </c>
      <c r="E6766" s="51" t="s">
        <v>243</v>
      </c>
      <c r="F6766" s="51" t="s">
        <v>390</v>
      </c>
      <c r="G6766" s="51" t="s">
        <v>391</v>
      </c>
      <c r="H6766" s="51" t="s">
        <v>392</v>
      </c>
      <c r="I6766" s="51"/>
      <c r="J6766" s="51" t="s">
        <v>1640</v>
      </c>
      <c r="K6766" s="51">
        <v>38.106000000000002</v>
      </c>
      <c r="L6766" s="51">
        <v>38.457000000000001</v>
      </c>
      <c r="M6766" s="51">
        <v>37.692999999999998</v>
      </c>
      <c r="N6766" s="51">
        <v>33.787999999999997</v>
      </c>
      <c r="O6766" s="51">
        <v>30.227</v>
      </c>
      <c r="P6766" s="51">
        <v>28.859000000000002</v>
      </c>
      <c r="Q6766" s="51">
        <v>26.696999999999999</v>
      </c>
      <c r="R6766" s="51">
        <v>26.382999999999999</v>
      </c>
      <c r="S6766" s="51">
        <v>22.350999999999999</v>
      </c>
      <c r="T6766" s="51">
        <v>32.798999999999999</v>
      </c>
      <c r="U6766" s="51">
        <v>2019</v>
      </c>
    </row>
    <row r="6767" spans="1:21" ht="15.5">
      <c r="A6767" s="51">
        <v>718</v>
      </c>
      <c r="B6767" s="51" t="s">
        <v>1639</v>
      </c>
      <c r="C6767" s="51" t="s">
        <v>393</v>
      </c>
      <c r="D6767" s="51" t="str">
        <f t="shared" si="105"/>
        <v>NGSD_NGDPSeychelles</v>
      </c>
      <c r="E6767" s="51" t="s">
        <v>243</v>
      </c>
      <c r="F6767" s="51" t="s">
        <v>394</v>
      </c>
      <c r="G6767" s="51" t="s">
        <v>395</v>
      </c>
      <c r="H6767" s="51" t="s">
        <v>392</v>
      </c>
      <c r="I6767" s="51"/>
      <c r="J6767" s="51" t="s">
        <v>1640</v>
      </c>
      <c r="K6767" s="51">
        <v>16.969000000000001</v>
      </c>
      <c r="L6767" s="51">
        <v>26.512</v>
      </c>
      <c r="M6767" s="51">
        <v>14.582000000000001</v>
      </c>
      <c r="N6767" s="51">
        <v>15.186999999999999</v>
      </c>
      <c r="O6767" s="51">
        <v>9.6419999999999995</v>
      </c>
      <c r="P6767" s="51">
        <v>8.8079999999999998</v>
      </c>
      <c r="Q6767" s="51">
        <v>8.3140000000000001</v>
      </c>
      <c r="R6767" s="51">
        <v>9.3559999999999999</v>
      </c>
      <c r="S6767" s="51">
        <v>-6.72</v>
      </c>
      <c r="T6767" s="51">
        <v>-4.1020000000000003</v>
      </c>
      <c r="U6767" s="51">
        <v>2019</v>
      </c>
    </row>
    <row r="6768" spans="1:21" ht="15.5">
      <c r="A6768" s="51">
        <v>718</v>
      </c>
      <c r="B6768" s="51" t="s">
        <v>1639</v>
      </c>
      <c r="C6768" s="51" t="s">
        <v>396</v>
      </c>
      <c r="D6768" s="51" t="str">
        <f t="shared" si="105"/>
        <v>PCPISeychelles</v>
      </c>
      <c r="E6768" s="51" t="s">
        <v>243</v>
      </c>
      <c r="F6768" s="51" t="s">
        <v>397</v>
      </c>
      <c r="G6768" s="51" t="s">
        <v>398</v>
      </c>
      <c r="H6768" s="51" t="s">
        <v>360</v>
      </c>
      <c r="I6768" s="51"/>
      <c r="J6768" s="51" t="s">
        <v>1641</v>
      </c>
      <c r="K6768" s="51">
        <v>94.531000000000006</v>
      </c>
      <c r="L6768" s="51">
        <v>98.632999999999996</v>
      </c>
      <c r="M6768" s="51">
        <v>100</v>
      </c>
      <c r="N6768" s="51">
        <v>104.04300000000001</v>
      </c>
      <c r="O6768" s="51">
        <v>102.985</v>
      </c>
      <c r="P6768" s="51">
        <v>105.928</v>
      </c>
      <c r="Q6768" s="51">
        <v>109.85</v>
      </c>
      <c r="R6768" s="51">
        <v>111.83499999999999</v>
      </c>
      <c r="S6768" s="51">
        <v>113.18</v>
      </c>
      <c r="T6768" s="51">
        <v>117.401</v>
      </c>
      <c r="U6768" s="51">
        <v>2019</v>
      </c>
    </row>
    <row r="6769" spans="1:21" ht="15.5">
      <c r="A6769" s="51">
        <v>718</v>
      </c>
      <c r="B6769" s="51" t="s">
        <v>1639</v>
      </c>
      <c r="C6769" s="51" t="s">
        <v>400</v>
      </c>
      <c r="D6769" s="51" t="str">
        <f t="shared" si="105"/>
        <v>PCPIPCHSeychelles</v>
      </c>
      <c r="E6769" s="51" t="s">
        <v>243</v>
      </c>
      <c r="F6769" s="51" t="s">
        <v>397</v>
      </c>
      <c r="G6769" s="51" t="s">
        <v>401</v>
      </c>
      <c r="H6769" s="51" t="s">
        <v>347</v>
      </c>
      <c r="I6769" s="51"/>
      <c r="J6769" s="51" t="s">
        <v>402</v>
      </c>
      <c r="K6769" s="51">
        <v>7.11</v>
      </c>
      <c r="L6769" s="51">
        <v>4.3390000000000004</v>
      </c>
      <c r="M6769" s="51">
        <v>1.3859999999999999</v>
      </c>
      <c r="N6769" s="51">
        <v>4.0430000000000001</v>
      </c>
      <c r="O6769" s="51">
        <v>-1.016</v>
      </c>
      <c r="P6769" s="51">
        <v>2.8580000000000001</v>
      </c>
      <c r="Q6769" s="51">
        <v>3.702</v>
      </c>
      <c r="R6769" s="51">
        <v>1.8069999999999999</v>
      </c>
      <c r="S6769" s="51">
        <v>1.2030000000000001</v>
      </c>
      <c r="T6769" s="51">
        <v>3.73</v>
      </c>
      <c r="U6769" s="51">
        <v>2019</v>
      </c>
    </row>
    <row r="6770" spans="1:21" ht="15.5">
      <c r="A6770" s="51">
        <v>718</v>
      </c>
      <c r="B6770" s="51" t="s">
        <v>1639</v>
      </c>
      <c r="C6770" s="51" t="s">
        <v>403</v>
      </c>
      <c r="D6770" s="51" t="str">
        <f t="shared" si="105"/>
        <v>PCPIESeychelles</v>
      </c>
      <c r="E6770" s="51" t="s">
        <v>243</v>
      </c>
      <c r="F6770" s="51" t="s">
        <v>404</v>
      </c>
      <c r="G6770" s="51" t="s">
        <v>405</v>
      </c>
      <c r="H6770" s="51" t="s">
        <v>360</v>
      </c>
      <c r="I6770" s="51"/>
      <c r="J6770" s="51" t="s">
        <v>1641</v>
      </c>
      <c r="K6770" s="51">
        <v>96.341999999999999</v>
      </c>
      <c r="L6770" s="51">
        <v>99.635999999999996</v>
      </c>
      <c r="M6770" s="51">
        <v>100.158</v>
      </c>
      <c r="N6770" s="51">
        <v>103.33</v>
      </c>
      <c r="O6770" s="51">
        <v>103.087</v>
      </c>
      <c r="P6770" s="51">
        <v>106.69199999999999</v>
      </c>
      <c r="Q6770" s="51">
        <v>110.3</v>
      </c>
      <c r="R6770" s="51">
        <v>112.166</v>
      </c>
      <c r="S6770" s="51">
        <v>116.411</v>
      </c>
      <c r="T6770" s="51">
        <v>118.187</v>
      </c>
      <c r="U6770" s="51">
        <v>2019</v>
      </c>
    </row>
    <row r="6771" spans="1:21" ht="15.5">
      <c r="A6771" s="51">
        <v>718</v>
      </c>
      <c r="B6771" s="51" t="s">
        <v>1639</v>
      </c>
      <c r="C6771" s="51" t="s">
        <v>406</v>
      </c>
      <c r="D6771" s="51" t="str">
        <f t="shared" si="105"/>
        <v>PCPIEPCHSeychelles</v>
      </c>
      <c r="E6771" s="51" t="s">
        <v>243</v>
      </c>
      <c r="F6771" s="51" t="s">
        <v>404</v>
      </c>
      <c r="G6771" s="51" t="s">
        <v>407</v>
      </c>
      <c r="H6771" s="51" t="s">
        <v>347</v>
      </c>
      <c r="I6771" s="51"/>
      <c r="J6771" s="51" t="s">
        <v>408</v>
      </c>
      <c r="K6771" s="51">
        <v>5.7969999999999997</v>
      </c>
      <c r="L6771" s="51">
        <v>3.419</v>
      </c>
      <c r="M6771" s="51">
        <v>0.52400000000000002</v>
      </c>
      <c r="N6771" s="51">
        <v>3.1669999999999998</v>
      </c>
      <c r="O6771" s="51">
        <v>-0.23599999999999999</v>
      </c>
      <c r="P6771" s="51">
        <v>3.4980000000000002</v>
      </c>
      <c r="Q6771" s="51">
        <v>3.3820000000000001</v>
      </c>
      <c r="R6771" s="51">
        <v>1.6919999999999999</v>
      </c>
      <c r="S6771" s="51">
        <v>3.7839999999999998</v>
      </c>
      <c r="T6771" s="51">
        <v>1.526</v>
      </c>
      <c r="U6771" s="51">
        <v>2019</v>
      </c>
    </row>
    <row r="6772" spans="1:21" ht="15.5">
      <c r="A6772" s="51">
        <v>718</v>
      </c>
      <c r="B6772" s="51" t="s">
        <v>1639</v>
      </c>
      <c r="C6772" s="51" t="s">
        <v>409</v>
      </c>
      <c r="D6772" s="51" t="str">
        <f t="shared" si="105"/>
        <v>FLIBOR6Seychelles</v>
      </c>
      <c r="E6772" s="51" t="s">
        <v>243</v>
      </c>
      <c r="F6772" s="51" t="s">
        <v>410</v>
      </c>
      <c r="G6772" s="51"/>
      <c r="H6772" s="51" t="s">
        <v>384</v>
      </c>
      <c r="I6772" s="51"/>
      <c r="J6772" s="51"/>
      <c r="K6772" s="51"/>
      <c r="L6772" s="51"/>
      <c r="M6772" s="51"/>
      <c r="N6772" s="51"/>
      <c r="O6772" s="51"/>
      <c r="P6772" s="51"/>
      <c r="Q6772" s="51"/>
      <c r="R6772" s="51"/>
      <c r="S6772" s="51"/>
      <c r="T6772" s="51"/>
      <c r="U6772" s="51"/>
    </row>
    <row r="6773" spans="1:21" ht="15.5">
      <c r="A6773" s="51">
        <v>718</v>
      </c>
      <c r="B6773" s="51" t="s">
        <v>1639</v>
      </c>
      <c r="C6773" s="51" t="s">
        <v>411</v>
      </c>
      <c r="D6773" s="51" t="str">
        <f t="shared" si="105"/>
        <v>TM_RPCHSeychelles</v>
      </c>
      <c r="E6773" s="51" t="s">
        <v>243</v>
      </c>
      <c r="F6773" s="51" t="s">
        <v>412</v>
      </c>
      <c r="G6773" s="51" t="s">
        <v>413</v>
      </c>
      <c r="H6773" s="51" t="s">
        <v>347</v>
      </c>
      <c r="I6773" s="51"/>
      <c r="J6773" s="51" t="s">
        <v>1642</v>
      </c>
      <c r="K6773" s="51">
        <v>12.05</v>
      </c>
      <c r="L6773" s="51">
        <v>2.157</v>
      </c>
      <c r="M6773" s="51">
        <v>20.981999999999999</v>
      </c>
      <c r="N6773" s="51">
        <v>7.2050000000000001</v>
      </c>
      <c r="O6773" s="51">
        <v>7.7460000000000004</v>
      </c>
      <c r="P6773" s="51">
        <v>7.5010000000000003</v>
      </c>
      <c r="Q6773" s="51">
        <v>2.2010000000000001</v>
      </c>
      <c r="R6773" s="51">
        <v>-1.5109999999999999</v>
      </c>
      <c r="S6773" s="51">
        <v>-18.052</v>
      </c>
      <c r="T6773" s="51">
        <v>-10.321999999999999</v>
      </c>
      <c r="U6773" s="51">
        <v>2017</v>
      </c>
    </row>
    <row r="6774" spans="1:21" ht="15.5">
      <c r="A6774" s="51">
        <v>718</v>
      </c>
      <c r="B6774" s="51" t="s">
        <v>1639</v>
      </c>
      <c r="C6774" s="51" t="s">
        <v>415</v>
      </c>
      <c r="D6774" s="51" t="str">
        <f t="shared" si="105"/>
        <v>TMG_RPCHSeychelles</v>
      </c>
      <c r="E6774" s="51" t="s">
        <v>243</v>
      </c>
      <c r="F6774" s="51" t="s">
        <v>416</v>
      </c>
      <c r="G6774" s="51" t="s">
        <v>417</v>
      </c>
      <c r="H6774" s="51" t="s">
        <v>347</v>
      </c>
      <c r="I6774" s="51"/>
      <c r="J6774" s="51" t="s">
        <v>1642</v>
      </c>
      <c r="K6774" s="51">
        <v>8.3140000000000001</v>
      </c>
      <c r="L6774" s="51">
        <v>4.1219999999999999</v>
      </c>
      <c r="M6774" s="51">
        <v>8.6679999999999993</v>
      </c>
      <c r="N6774" s="51">
        <v>2.0169999999999999</v>
      </c>
      <c r="O6774" s="51">
        <v>9.7729999999999997</v>
      </c>
      <c r="P6774" s="51">
        <v>9.8350000000000009</v>
      </c>
      <c r="Q6774" s="51">
        <v>-3.278</v>
      </c>
      <c r="R6774" s="51">
        <v>-3.694</v>
      </c>
      <c r="S6774" s="51">
        <v>-16.600999999999999</v>
      </c>
      <c r="T6774" s="51">
        <v>-10.268000000000001</v>
      </c>
      <c r="U6774" s="51">
        <v>2017</v>
      </c>
    </row>
    <row r="6775" spans="1:21" ht="15.5">
      <c r="A6775" s="51">
        <v>718</v>
      </c>
      <c r="B6775" s="51" t="s">
        <v>1639</v>
      </c>
      <c r="C6775" s="51" t="s">
        <v>418</v>
      </c>
      <c r="D6775" s="51" t="str">
        <f t="shared" si="105"/>
        <v>TX_RPCHSeychelles</v>
      </c>
      <c r="E6775" s="51" t="s">
        <v>243</v>
      </c>
      <c r="F6775" s="51" t="s">
        <v>419</v>
      </c>
      <c r="G6775" s="51" t="s">
        <v>420</v>
      </c>
      <c r="H6775" s="51" t="s">
        <v>347</v>
      </c>
      <c r="I6775" s="51"/>
      <c r="J6775" s="51" t="s">
        <v>1642</v>
      </c>
      <c r="K6775" s="51">
        <v>22.545000000000002</v>
      </c>
      <c r="L6775" s="51">
        <v>-7.5339999999999998</v>
      </c>
      <c r="M6775" s="51">
        <v>12.281000000000001</v>
      </c>
      <c r="N6775" s="51">
        <v>28.317</v>
      </c>
      <c r="O6775" s="51">
        <v>-7.8460000000000001</v>
      </c>
      <c r="P6775" s="51">
        <v>3.9790000000000001</v>
      </c>
      <c r="Q6775" s="51">
        <v>-0.28599999999999998</v>
      </c>
      <c r="R6775" s="51">
        <v>4.1840000000000002</v>
      </c>
      <c r="S6775" s="51">
        <v>-18.774999999999999</v>
      </c>
      <c r="T6775" s="51">
        <v>-15.186</v>
      </c>
      <c r="U6775" s="51">
        <v>2017</v>
      </c>
    </row>
    <row r="6776" spans="1:21" ht="15.5">
      <c r="A6776" s="51">
        <v>718</v>
      </c>
      <c r="B6776" s="51" t="s">
        <v>1639</v>
      </c>
      <c r="C6776" s="51" t="s">
        <v>421</v>
      </c>
      <c r="D6776" s="51" t="str">
        <f t="shared" si="105"/>
        <v>TXG_RPCHSeychelles</v>
      </c>
      <c r="E6776" s="51" t="s">
        <v>243</v>
      </c>
      <c r="F6776" s="51" t="s">
        <v>422</v>
      </c>
      <c r="G6776" s="51" t="s">
        <v>423</v>
      </c>
      <c r="H6776" s="51" t="s">
        <v>347</v>
      </c>
      <c r="I6776" s="51"/>
      <c r="J6776" s="51" t="s">
        <v>1642</v>
      </c>
      <c r="K6776" s="51">
        <v>31.577999999999999</v>
      </c>
      <c r="L6776" s="51">
        <v>-7.7590000000000003</v>
      </c>
      <c r="M6776" s="51">
        <v>-11.94</v>
      </c>
      <c r="N6776" s="51">
        <v>13.254</v>
      </c>
      <c r="O6776" s="51">
        <v>-9.7100000000000009</v>
      </c>
      <c r="P6776" s="51">
        <v>7.0780000000000003</v>
      </c>
      <c r="Q6776" s="51">
        <v>-2.7559999999999998</v>
      </c>
      <c r="R6776" s="51">
        <v>-8.2170000000000005</v>
      </c>
      <c r="S6776" s="51">
        <v>4.0010000000000003</v>
      </c>
      <c r="T6776" s="51">
        <v>-0.92700000000000005</v>
      </c>
      <c r="U6776" s="51">
        <v>2017</v>
      </c>
    </row>
    <row r="6777" spans="1:21" ht="15.5">
      <c r="A6777" s="51">
        <v>718</v>
      </c>
      <c r="B6777" s="51" t="s">
        <v>1639</v>
      </c>
      <c r="C6777" s="51" t="s">
        <v>424</v>
      </c>
      <c r="D6777" s="51" t="str">
        <f t="shared" si="105"/>
        <v>LURSeychelles</v>
      </c>
      <c r="E6777" s="51" t="s">
        <v>243</v>
      </c>
      <c r="F6777" s="51" t="s">
        <v>425</v>
      </c>
      <c r="G6777" s="51" t="s">
        <v>426</v>
      </c>
      <c r="H6777" s="51" t="s">
        <v>427</v>
      </c>
      <c r="I6777" s="51"/>
      <c r="J6777" s="51" t="s">
        <v>1643</v>
      </c>
      <c r="K6777" s="51">
        <v>3.7050000000000001</v>
      </c>
      <c r="L6777" s="51">
        <v>3.3250000000000002</v>
      </c>
      <c r="M6777" s="51">
        <v>2.9830000000000001</v>
      </c>
      <c r="N6777" s="51">
        <v>2.6840000000000002</v>
      </c>
      <c r="O6777" s="51">
        <v>2.6840000000000002</v>
      </c>
      <c r="P6777" s="51">
        <v>3</v>
      </c>
      <c r="Q6777" s="51">
        <v>3</v>
      </c>
      <c r="R6777" s="51">
        <v>3</v>
      </c>
      <c r="S6777" s="51">
        <v>3</v>
      </c>
      <c r="T6777" s="51">
        <v>3</v>
      </c>
      <c r="U6777" s="51">
        <v>2015</v>
      </c>
    </row>
    <row r="6778" spans="1:21" ht="15.5">
      <c r="A6778" s="51">
        <v>718</v>
      </c>
      <c r="B6778" s="51" t="s">
        <v>1639</v>
      </c>
      <c r="C6778" s="51" t="s">
        <v>428</v>
      </c>
      <c r="D6778" s="51" t="str">
        <f t="shared" si="105"/>
        <v>LESeychelles</v>
      </c>
      <c r="E6778" s="51" t="s">
        <v>243</v>
      </c>
      <c r="F6778" s="51" t="s">
        <v>429</v>
      </c>
      <c r="G6778" s="51" t="s">
        <v>430</v>
      </c>
      <c r="H6778" s="51" t="s">
        <v>431</v>
      </c>
      <c r="I6778" s="51" t="s">
        <v>432</v>
      </c>
      <c r="J6778" s="51"/>
      <c r="K6778" s="51"/>
      <c r="L6778" s="51"/>
      <c r="M6778" s="51"/>
      <c r="N6778" s="51"/>
      <c r="O6778" s="51"/>
      <c r="P6778" s="51"/>
      <c r="Q6778" s="51"/>
      <c r="R6778" s="51"/>
      <c r="S6778" s="51"/>
      <c r="T6778" s="51"/>
      <c r="U6778" s="51"/>
    </row>
    <row r="6779" spans="1:21" ht="15.5">
      <c r="A6779" s="51">
        <v>718</v>
      </c>
      <c r="B6779" s="51" t="s">
        <v>1639</v>
      </c>
      <c r="C6779" s="51" t="s">
        <v>433</v>
      </c>
      <c r="D6779" s="51" t="str">
        <f t="shared" si="105"/>
        <v>LPSeychelles</v>
      </c>
      <c r="E6779" s="51" t="s">
        <v>243</v>
      </c>
      <c r="F6779" s="51" t="s">
        <v>434</v>
      </c>
      <c r="G6779" s="51" t="s">
        <v>435</v>
      </c>
      <c r="H6779" s="51" t="s">
        <v>431</v>
      </c>
      <c r="I6779" s="51" t="s">
        <v>432</v>
      </c>
      <c r="J6779" s="51" t="s">
        <v>1644</v>
      </c>
      <c r="K6779" s="51">
        <v>8.7999999999999995E-2</v>
      </c>
      <c r="L6779" s="51">
        <v>0.09</v>
      </c>
      <c r="M6779" s="51">
        <v>9.0999999999999998E-2</v>
      </c>
      <c r="N6779" s="51">
        <v>9.2999999999999999E-2</v>
      </c>
      <c r="O6779" s="51">
        <v>9.4E-2</v>
      </c>
      <c r="P6779" s="51">
        <v>9.4E-2</v>
      </c>
      <c r="Q6779" s="51">
        <v>9.5000000000000001E-2</v>
      </c>
      <c r="R6779" s="51">
        <v>9.6000000000000002E-2</v>
      </c>
      <c r="S6779" s="51">
        <v>9.7000000000000003E-2</v>
      </c>
      <c r="T6779" s="51">
        <v>9.8000000000000004E-2</v>
      </c>
      <c r="U6779" s="51">
        <v>2015</v>
      </c>
    </row>
    <row r="6780" spans="1:21" ht="15.5">
      <c r="A6780" s="51">
        <v>718</v>
      </c>
      <c r="B6780" s="51" t="s">
        <v>1639</v>
      </c>
      <c r="C6780" s="51" t="s">
        <v>437</v>
      </c>
      <c r="D6780" s="51" t="str">
        <f t="shared" si="105"/>
        <v>GGRSeychelles</v>
      </c>
      <c r="E6780" s="51" t="s">
        <v>243</v>
      </c>
      <c r="F6780" s="51" t="s">
        <v>438</v>
      </c>
      <c r="G6780" s="51" t="s">
        <v>439</v>
      </c>
      <c r="H6780" s="51" t="s">
        <v>342</v>
      </c>
      <c r="I6780" s="51" t="s">
        <v>343</v>
      </c>
      <c r="J6780" s="51" t="s">
        <v>1645</v>
      </c>
      <c r="K6780" s="51">
        <v>6.024</v>
      </c>
      <c r="L6780" s="51">
        <v>6.1109999999999998</v>
      </c>
      <c r="M6780" s="51">
        <v>6.4130000000000003</v>
      </c>
      <c r="N6780" s="51">
        <v>6.2759999999999998</v>
      </c>
      <c r="O6780" s="51">
        <v>7.2050000000000001</v>
      </c>
      <c r="P6780" s="51">
        <v>7.4749999999999996</v>
      </c>
      <c r="Q6780" s="51">
        <v>8.2739999999999991</v>
      </c>
      <c r="R6780" s="51">
        <v>8.4350000000000005</v>
      </c>
      <c r="S6780" s="51">
        <v>7.077</v>
      </c>
      <c r="T6780" s="51">
        <v>8.3919999999999995</v>
      </c>
      <c r="U6780" s="51">
        <v>2019</v>
      </c>
    </row>
    <row r="6781" spans="1:21" ht="15.5">
      <c r="A6781" s="51">
        <v>718</v>
      </c>
      <c r="B6781" s="51" t="s">
        <v>1639</v>
      </c>
      <c r="C6781" s="51" t="s">
        <v>441</v>
      </c>
      <c r="D6781" s="51" t="str">
        <f t="shared" si="105"/>
        <v>GGR_NGDPSeychelles</v>
      </c>
      <c r="E6781" s="51" t="s">
        <v>243</v>
      </c>
      <c r="F6781" s="51" t="s">
        <v>438</v>
      </c>
      <c r="G6781" s="51" t="s">
        <v>439</v>
      </c>
      <c r="H6781" s="51" t="s">
        <v>392</v>
      </c>
      <c r="I6781" s="51"/>
      <c r="J6781" s="51" t="s">
        <v>442</v>
      </c>
      <c r="K6781" s="51">
        <v>41.491</v>
      </c>
      <c r="L6781" s="51">
        <v>38.161000000000001</v>
      </c>
      <c r="M6781" s="51">
        <v>37.457999999999998</v>
      </c>
      <c r="N6781" s="51">
        <v>34.220999999999997</v>
      </c>
      <c r="O6781" s="51">
        <v>37.945</v>
      </c>
      <c r="P6781" s="51">
        <v>35.837000000000003</v>
      </c>
      <c r="Q6781" s="51">
        <v>38.414000000000001</v>
      </c>
      <c r="R6781" s="51">
        <v>38.01</v>
      </c>
      <c r="S6781" s="51">
        <v>35.537999999999997</v>
      </c>
      <c r="T6781" s="51">
        <v>39.042999999999999</v>
      </c>
      <c r="U6781" s="51">
        <v>2019</v>
      </c>
    </row>
    <row r="6782" spans="1:21" ht="15.5">
      <c r="A6782" s="51">
        <v>718</v>
      </c>
      <c r="B6782" s="51" t="s">
        <v>1639</v>
      </c>
      <c r="C6782" s="51" t="s">
        <v>443</v>
      </c>
      <c r="D6782" s="51" t="str">
        <f t="shared" si="105"/>
        <v>GGXSeychelles</v>
      </c>
      <c r="E6782" s="51" t="s">
        <v>243</v>
      </c>
      <c r="F6782" s="51" t="s">
        <v>444</v>
      </c>
      <c r="G6782" s="51" t="s">
        <v>445</v>
      </c>
      <c r="H6782" s="51" t="s">
        <v>342</v>
      </c>
      <c r="I6782" s="51" t="s">
        <v>343</v>
      </c>
      <c r="J6782" s="51" t="s">
        <v>1645</v>
      </c>
      <c r="K6782" s="51">
        <v>5.6050000000000004</v>
      </c>
      <c r="L6782" s="51">
        <v>6.0519999999999996</v>
      </c>
      <c r="M6782" s="51">
        <v>5.7850000000000001</v>
      </c>
      <c r="N6782" s="51">
        <v>5.9340000000000002</v>
      </c>
      <c r="O6782" s="51">
        <v>7.1660000000000004</v>
      </c>
      <c r="P6782" s="51">
        <v>7.3739999999999997</v>
      </c>
      <c r="Q6782" s="51">
        <v>8.2319999999999993</v>
      </c>
      <c r="R6782" s="51">
        <v>8.23</v>
      </c>
      <c r="S6782" s="51">
        <v>10.432</v>
      </c>
      <c r="T6782" s="51">
        <v>11.177</v>
      </c>
      <c r="U6782" s="51">
        <v>2019</v>
      </c>
    </row>
    <row r="6783" spans="1:21" ht="15.5">
      <c r="A6783" s="51">
        <v>718</v>
      </c>
      <c r="B6783" s="51" t="s">
        <v>1639</v>
      </c>
      <c r="C6783" s="51" t="s">
        <v>446</v>
      </c>
      <c r="D6783" s="51" t="str">
        <f t="shared" si="105"/>
        <v>GGX_NGDPSeychelles</v>
      </c>
      <c r="E6783" s="51" t="s">
        <v>243</v>
      </c>
      <c r="F6783" s="51" t="s">
        <v>444</v>
      </c>
      <c r="G6783" s="51" t="s">
        <v>445</v>
      </c>
      <c r="H6783" s="51" t="s">
        <v>392</v>
      </c>
      <c r="I6783" s="51"/>
      <c r="J6783" s="51" t="s">
        <v>447</v>
      </c>
      <c r="K6783" s="51">
        <v>38.600999999999999</v>
      </c>
      <c r="L6783" s="51">
        <v>37.792000000000002</v>
      </c>
      <c r="M6783" s="51">
        <v>33.790999999999997</v>
      </c>
      <c r="N6783" s="51">
        <v>32.356999999999999</v>
      </c>
      <c r="O6783" s="51">
        <v>37.738999999999997</v>
      </c>
      <c r="P6783" s="51">
        <v>35.353999999999999</v>
      </c>
      <c r="Q6783" s="51">
        <v>38.215000000000003</v>
      </c>
      <c r="R6783" s="51">
        <v>37.087000000000003</v>
      </c>
      <c r="S6783" s="51">
        <v>52.387999999999998</v>
      </c>
      <c r="T6783" s="51">
        <v>52.000999999999998</v>
      </c>
      <c r="U6783" s="51">
        <v>2019</v>
      </c>
    </row>
    <row r="6784" spans="1:21" ht="15.5">
      <c r="A6784" s="51">
        <v>718</v>
      </c>
      <c r="B6784" s="51" t="s">
        <v>1639</v>
      </c>
      <c r="C6784" s="51" t="s">
        <v>448</v>
      </c>
      <c r="D6784" s="51" t="str">
        <f t="shared" si="105"/>
        <v>GGXCNLSeychelles</v>
      </c>
      <c r="E6784" s="51" t="s">
        <v>243</v>
      </c>
      <c r="F6784" s="51" t="s">
        <v>449</v>
      </c>
      <c r="G6784" s="51" t="s">
        <v>450</v>
      </c>
      <c r="H6784" s="51" t="s">
        <v>342</v>
      </c>
      <c r="I6784" s="51" t="s">
        <v>343</v>
      </c>
      <c r="J6784" s="51" t="s">
        <v>1645</v>
      </c>
      <c r="K6784" s="51">
        <v>0.42</v>
      </c>
      <c r="L6784" s="51">
        <v>5.8999999999999997E-2</v>
      </c>
      <c r="M6784" s="51">
        <v>0.628</v>
      </c>
      <c r="N6784" s="51">
        <v>0.34200000000000003</v>
      </c>
      <c r="O6784" s="51">
        <v>3.9E-2</v>
      </c>
      <c r="P6784" s="51">
        <v>0.10100000000000001</v>
      </c>
      <c r="Q6784" s="51">
        <v>4.2999999999999997E-2</v>
      </c>
      <c r="R6784" s="51">
        <v>0.20499999999999999</v>
      </c>
      <c r="S6784" s="51">
        <v>-3.355</v>
      </c>
      <c r="T6784" s="51">
        <v>-2.7850000000000001</v>
      </c>
      <c r="U6784" s="51">
        <v>2019</v>
      </c>
    </row>
    <row r="6785" spans="1:21" ht="15.5">
      <c r="A6785" s="51">
        <v>718</v>
      </c>
      <c r="B6785" s="51" t="s">
        <v>1639</v>
      </c>
      <c r="C6785" s="51" t="s">
        <v>451</v>
      </c>
      <c r="D6785" s="51" t="str">
        <f t="shared" si="105"/>
        <v>GGXCNL_NGDPSeychelles</v>
      </c>
      <c r="E6785" s="51" t="s">
        <v>243</v>
      </c>
      <c r="F6785" s="51" t="s">
        <v>449</v>
      </c>
      <c r="G6785" s="51" t="s">
        <v>450</v>
      </c>
      <c r="H6785" s="51" t="s">
        <v>392</v>
      </c>
      <c r="I6785" s="51"/>
      <c r="J6785" s="51" t="s">
        <v>452</v>
      </c>
      <c r="K6785" s="51">
        <v>2.89</v>
      </c>
      <c r="L6785" s="51">
        <v>0.36799999999999999</v>
      </c>
      <c r="M6785" s="51">
        <v>3.6680000000000001</v>
      </c>
      <c r="N6785" s="51">
        <v>1.8640000000000001</v>
      </c>
      <c r="O6785" s="51">
        <v>0.20499999999999999</v>
      </c>
      <c r="P6785" s="51">
        <v>0.48199999999999998</v>
      </c>
      <c r="Q6785" s="51">
        <v>0.19800000000000001</v>
      </c>
      <c r="R6785" s="51">
        <v>0.92400000000000004</v>
      </c>
      <c r="S6785" s="51">
        <v>-16.850000000000001</v>
      </c>
      <c r="T6785" s="51">
        <v>-12.957000000000001</v>
      </c>
      <c r="U6785" s="51">
        <v>2019</v>
      </c>
    </row>
    <row r="6786" spans="1:21" ht="15.5">
      <c r="A6786" s="51">
        <v>718</v>
      </c>
      <c r="B6786" s="51" t="s">
        <v>1639</v>
      </c>
      <c r="C6786" s="51" t="s">
        <v>453</v>
      </c>
      <c r="D6786" s="51" t="str">
        <f t="shared" si="105"/>
        <v>GGSBSeychelles</v>
      </c>
      <c r="E6786" s="51" t="s">
        <v>243</v>
      </c>
      <c r="F6786" s="51" t="s">
        <v>454</v>
      </c>
      <c r="G6786" s="51" t="s">
        <v>455</v>
      </c>
      <c r="H6786" s="51" t="s">
        <v>342</v>
      </c>
      <c r="I6786" s="51" t="s">
        <v>343</v>
      </c>
      <c r="J6786" s="51"/>
      <c r="K6786" s="51"/>
      <c r="L6786" s="51"/>
      <c r="M6786" s="51"/>
      <c r="N6786" s="51"/>
      <c r="O6786" s="51"/>
      <c r="P6786" s="51"/>
      <c r="Q6786" s="51"/>
      <c r="R6786" s="51"/>
      <c r="S6786" s="51"/>
      <c r="T6786" s="51"/>
      <c r="U6786" s="51"/>
    </row>
    <row r="6787" spans="1:21" ht="15.5">
      <c r="A6787" s="51">
        <v>718</v>
      </c>
      <c r="B6787" s="51" t="s">
        <v>1639</v>
      </c>
      <c r="C6787" s="51" t="s">
        <v>456</v>
      </c>
      <c r="D6787" s="51" t="str">
        <f t="shared" ref="D6787:D6850" si="106">C6787&amp;E6787</f>
        <v>GGSB_NPGDPSeychelles</v>
      </c>
      <c r="E6787" s="51" t="s">
        <v>243</v>
      </c>
      <c r="F6787" s="51" t="s">
        <v>454</v>
      </c>
      <c r="G6787" s="51" t="s">
        <v>455</v>
      </c>
      <c r="H6787" s="51" t="s">
        <v>380</v>
      </c>
      <c r="I6787" s="51"/>
      <c r="J6787" s="51"/>
      <c r="K6787" s="51"/>
      <c r="L6787" s="51"/>
      <c r="M6787" s="51"/>
      <c r="N6787" s="51"/>
      <c r="O6787" s="51"/>
      <c r="P6787" s="51"/>
      <c r="Q6787" s="51"/>
      <c r="R6787" s="51"/>
      <c r="S6787" s="51"/>
      <c r="T6787" s="51"/>
      <c r="U6787" s="51"/>
    </row>
    <row r="6788" spans="1:21" ht="15.5">
      <c r="A6788" s="51">
        <v>718</v>
      </c>
      <c r="B6788" s="51" t="s">
        <v>1639</v>
      </c>
      <c r="C6788" s="51" t="s">
        <v>457</v>
      </c>
      <c r="D6788" s="51" t="str">
        <f t="shared" si="106"/>
        <v>GGXONLBSeychelles</v>
      </c>
      <c r="E6788" s="51" t="s">
        <v>243</v>
      </c>
      <c r="F6788" s="51" t="s">
        <v>458</v>
      </c>
      <c r="G6788" s="51" t="s">
        <v>459</v>
      </c>
      <c r="H6788" s="51" t="s">
        <v>342</v>
      </c>
      <c r="I6788" s="51" t="s">
        <v>343</v>
      </c>
      <c r="J6788" s="51" t="s">
        <v>1645</v>
      </c>
      <c r="K6788" s="51">
        <v>0.95799999999999996</v>
      </c>
      <c r="L6788" s="51">
        <v>0.84899999999999998</v>
      </c>
      <c r="M6788" s="51">
        <v>1.032</v>
      </c>
      <c r="N6788" s="51">
        <v>0.90600000000000003</v>
      </c>
      <c r="O6788" s="51">
        <v>0.746</v>
      </c>
      <c r="P6788" s="51">
        <v>0.72699999999999998</v>
      </c>
      <c r="Q6788" s="51">
        <v>0.72699999999999998</v>
      </c>
      <c r="R6788" s="51">
        <v>0.748</v>
      </c>
      <c r="S6788" s="51">
        <v>-2.8029999999999999</v>
      </c>
      <c r="T6788" s="51">
        <v>-1.9650000000000001</v>
      </c>
      <c r="U6788" s="51">
        <v>2019</v>
      </c>
    </row>
    <row r="6789" spans="1:21" ht="15.5">
      <c r="A6789" s="51">
        <v>718</v>
      </c>
      <c r="B6789" s="51" t="s">
        <v>1639</v>
      </c>
      <c r="C6789" s="51" t="s">
        <v>460</v>
      </c>
      <c r="D6789" s="51" t="str">
        <f t="shared" si="106"/>
        <v>GGXONLB_NGDPSeychelles</v>
      </c>
      <c r="E6789" s="51" t="s">
        <v>243</v>
      </c>
      <c r="F6789" s="51" t="s">
        <v>458</v>
      </c>
      <c r="G6789" s="51" t="s">
        <v>459</v>
      </c>
      <c r="H6789" s="51" t="s">
        <v>392</v>
      </c>
      <c r="I6789" s="51"/>
      <c r="J6789" s="51" t="s">
        <v>461</v>
      </c>
      <c r="K6789" s="51">
        <v>6.5949999999999998</v>
      </c>
      <c r="L6789" s="51">
        <v>5.2990000000000004</v>
      </c>
      <c r="M6789" s="51">
        <v>6.0309999999999997</v>
      </c>
      <c r="N6789" s="51">
        <v>4.9379999999999997</v>
      </c>
      <c r="O6789" s="51">
        <v>3.931</v>
      </c>
      <c r="P6789" s="51">
        <v>3.4849999999999999</v>
      </c>
      <c r="Q6789" s="51">
        <v>3.375</v>
      </c>
      <c r="R6789" s="51">
        <v>3.37</v>
      </c>
      <c r="S6789" s="51">
        <v>-14.074999999999999</v>
      </c>
      <c r="T6789" s="51">
        <v>-9.141</v>
      </c>
      <c r="U6789" s="51">
        <v>2019</v>
      </c>
    </row>
    <row r="6790" spans="1:21" ht="15.5">
      <c r="A6790" s="51">
        <v>718</v>
      </c>
      <c r="B6790" s="51" t="s">
        <v>1639</v>
      </c>
      <c r="C6790" s="51" t="s">
        <v>462</v>
      </c>
      <c r="D6790" s="51" t="str">
        <f t="shared" si="106"/>
        <v>GGXWDNSeychelles</v>
      </c>
      <c r="E6790" s="51" t="s">
        <v>243</v>
      </c>
      <c r="F6790" s="51" t="s">
        <v>463</v>
      </c>
      <c r="G6790" s="51" t="s">
        <v>464</v>
      </c>
      <c r="H6790" s="51" t="s">
        <v>342</v>
      </c>
      <c r="I6790" s="51" t="s">
        <v>343</v>
      </c>
      <c r="J6790" s="51" t="s">
        <v>1645</v>
      </c>
      <c r="K6790" s="51">
        <v>9.81</v>
      </c>
      <c r="L6790" s="51">
        <v>9.0280000000000005</v>
      </c>
      <c r="M6790" s="51">
        <v>9.4779999999999998</v>
      </c>
      <c r="N6790" s="51">
        <v>9.0079999999999991</v>
      </c>
      <c r="O6790" s="51">
        <v>9.6780000000000008</v>
      </c>
      <c r="P6790" s="51">
        <v>9.9440000000000008</v>
      </c>
      <c r="Q6790" s="51">
        <v>9.7970000000000006</v>
      </c>
      <c r="R6790" s="51">
        <v>10.172000000000001</v>
      </c>
      <c r="S6790" s="51">
        <v>17.445</v>
      </c>
      <c r="T6790" s="51">
        <v>21.875</v>
      </c>
      <c r="U6790" s="51">
        <v>2019</v>
      </c>
    </row>
    <row r="6791" spans="1:21" ht="15.5">
      <c r="A6791" s="51">
        <v>718</v>
      </c>
      <c r="B6791" s="51" t="s">
        <v>1639</v>
      </c>
      <c r="C6791" s="51" t="s">
        <v>465</v>
      </c>
      <c r="D6791" s="51" t="str">
        <f t="shared" si="106"/>
        <v>GGXWDN_NGDPSeychelles</v>
      </c>
      <c r="E6791" s="51" t="s">
        <v>243</v>
      </c>
      <c r="F6791" s="51" t="s">
        <v>463</v>
      </c>
      <c r="G6791" s="51" t="s">
        <v>464</v>
      </c>
      <c r="H6791" s="51" t="s">
        <v>392</v>
      </c>
      <c r="I6791" s="51"/>
      <c r="J6791" s="51" t="s">
        <v>487</v>
      </c>
      <c r="K6791" s="51">
        <v>67.564999999999998</v>
      </c>
      <c r="L6791" s="51">
        <v>56.371000000000002</v>
      </c>
      <c r="M6791" s="51">
        <v>55.363</v>
      </c>
      <c r="N6791" s="51">
        <v>49.119</v>
      </c>
      <c r="O6791" s="51">
        <v>50.963999999999999</v>
      </c>
      <c r="P6791" s="51">
        <v>47.676000000000002</v>
      </c>
      <c r="Q6791" s="51">
        <v>45.481999999999999</v>
      </c>
      <c r="R6791" s="51">
        <v>45.834000000000003</v>
      </c>
      <c r="S6791" s="51">
        <v>87.603999999999999</v>
      </c>
      <c r="T6791" s="51">
        <v>101.77500000000001</v>
      </c>
      <c r="U6791" s="51">
        <v>2019</v>
      </c>
    </row>
    <row r="6792" spans="1:21" ht="15.5">
      <c r="A6792" s="51">
        <v>718</v>
      </c>
      <c r="B6792" s="51" t="s">
        <v>1639</v>
      </c>
      <c r="C6792" s="51" t="s">
        <v>466</v>
      </c>
      <c r="D6792" s="51" t="str">
        <f t="shared" si="106"/>
        <v>GGXWDGSeychelles</v>
      </c>
      <c r="E6792" s="51" t="s">
        <v>243</v>
      </c>
      <c r="F6792" s="51" t="s">
        <v>467</v>
      </c>
      <c r="G6792" s="51" t="s">
        <v>468</v>
      </c>
      <c r="H6792" s="51" t="s">
        <v>342</v>
      </c>
      <c r="I6792" s="51" t="s">
        <v>343</v>
      </c>
      <c r="J6792" s="51" t="s">
        <v>1645</v>
      </c>
      <c r="K6792" s="51">
        <v>11.625999999999999</v>
      </c>
      <c r="L6792" s="51">
        <v>10.922000000000001</v>
      </c>
      <c r="M6792" s="51">
        <v>12.451000000000001</v>
      </c>
      <c r="N6792" s="51">
        <v>12.315</v>
      </c>
      <c r="O6792" s="51">
        <v>13.129</v>
      </c>
      <c r="P6792" s="51">
        <v>12.957000000000001</v>
      </c>
      <c r="Q6792" s="51">
        <v>12.727</v>
      </c>
      <c r="R6792" s="51">
        <v>12.815</v>
      </c>
      <c r="S6792" s="51">
        <v>19.588999999999999</v>
      </c>
      <c r="T6792" s="51">
        <v>23.719000000000001</v>
      </c>
      <c r="U6792" s="51">
        <v>2019</v>
      </c>
    </row>
    <row r="6793" spans="1:21" ht="15.5">
      <c r="A6793" s="51">
        <v>718</v>
      </c>
      <c r="B6793" s="51" t="s">
        <v>1639</v>
      </c>
      <c r="C6793" s="51" t="s">
        <v>469</v>
      </c>
      <c r="D6793" s="51" t="str">
        <f t="shared" si="106"/>
        <v>GGXWDG_NGDPSeychelles</v>
      </c>
      <c r="E6793" s="51" t="s">
        <v>243</v>
      </c>
      <c r="F6793" s="51" t="s">
        <v>467</v>
      </c>
      <c r="G6793" s="51" t="s">
        <v>468</v>
      </c>
      <c r="H6793" s="51" t="s">
        <v>392</v>
      </c>
      <c r="I6793" s="51"/>
      <c r="J6793" s="51" t="s">
        <v>470</v>
      </c>
      <c r="K6793" s="51">
        <v>80.069000000000003</v>
      </c>
      <c r="L6793" s="51">
        <v>68.198999999999998</v>
      </c>
      <c r="M6793" s="51">
        <v>72.730999999999995</v>
      </c>
      <c r="N6793" s="51">
        <v>67.147999999999996</v>
      </c>
      <c r="O6793" s="51">
        <v>69.138000000000005</v>
      </c>
      <c r="P6793" s="51">
        <v>62.122</v>
      </c>
      <c r="Q6793" s="51">
        <v>59.084000000000003</v>
      </c>
      <c r="R6793" s="51">
        <v>57.746000000000002</v>
      </c>
      <c r="S6793" s="51">
        <v>98.375</v>
      </c>
      <c r="T6793" s="51">
        <v>110.357</v>
      </c>
      <c r="U6793" s="51">
        <v>2019</v>
      </c>
    </row>
    <row r="6794" spans="1:21" ht="15.5">
      <c r="A6794" s="51">
        <v>718</v>
      </c>
      <c r="B6794" s="51" t="s">
        <v>1639</v>
      </c>
      <c r="C6794" s="51" t="s">
        <v>471</v>
      </c>
      <c r="D6794" s="51" t="str">
        <f t="shared" si="106"/>
        <v>NGDP_FYSeychelles</v>
      </c>
      <c r="E6794" s="51" t="s">
        <v>243</v>
      </c>
      <c r="F6794" s="51" t="s">
        <v>472</v>
      </c>
      <c r="G6794" s="51" t="s">
        <v>473</v>
      </c>
      <c r="H6794" s="51" t="s">
        <v>342</v>
      </c>
      <c r="I6794" s="51" t="s">
        <v>343</v>
      </c>
      <c r="J6794" s="51" t="s">
        <v>1645</v>
      </c>
      <c r="K6794" s="51">
        <v>14.519</v>
      </c>
      <c r="L6794" s="51">
        <v>16.015000000000001</v>
      </c>
      <c r="M6794" s="51">
        <v>17.119</v>
      </c>
      <c r="N6794" s="51">
        <v>18.34</v>
      </c>
      <c r="O6794" s="51">
        <v>18.989000000000001</v>
      </c>
      <c r="P6794" s="51">
        <v>20.858000000000001</v>
      </c>
      <c r="Q6794" s="51">
        <v>21.54</v>
      </c>
      <c r="R6794" s="51">
        <v>22.192</v>
      </c>
      <c r="S6794" s="51">
        <v>19.913</v>
      </c>
      <c r="T6794" s="51">
        <v>21.492999999999999</v>
      </c>
      <c r="U6794" s="51">
        <v>2019</v>
      </c>
    </row>
    <row r="6795" spans="1:21" ht="15.5">
      <c r="A6795" s="51">
        <v>718</v>
      </c>
      <c r="B6795" s="51" t="s">
        <v>1639</v>
      </c>
      <c r="C6795" s="51" t="s">
        <v>474</v>
      </c>
      <c r="D6795" s="51" t="str">
        <f t="shared" si="106"/>
        <v>BCASeychelles</v>
      </c>
      <c r="E6795" s="51" t="s">
        <v>243</v>
      </c>
      <c r="F6795" s="51" t="s">
        <v>475</v>
      </c>
      <c r="G6795" s="51" t="s">
        <v>476</v>
      </c>
      <c r="H6795" s="51" t="s">
        <v>352</v>
      </c>
      <c r="I6795" s="51" t="s">
        <v>343</v>
      </c>
      <c r="J6795" s="51" t="s">
        <v>1646</v>
      </c>
      <c r="K6795" s="51">
        <v>-0.224</v>
      </c>
      <c r="L6795" s="51">
        <v>-0.159</v>
      </c>
      <c r="M6795" s="51">
        <v>-0.31</v>
      </c>
      <c r="N6795" s="51">
        <v>-0.25600000000000001</v>
      </c>
      <c r="O6795" s="51">
        <v>-0.29299999999999998</v>
      </c>
      <c r="P6795" s="51">
        <v>-0.30599999999999999</v>
      </c>
      <c r="Q6795" s="51">
        <v>-0.28299999999999997</v>
      </c>
      <c r="R6795" s="51">
        <v>-0.26900000000000002</v>
      </c>
      <c r="S6795" s="51">
        <v>-0.32900000000000001</v>
      </c>
      <c r="T6795" s="51">
        <v>-0.35</v>
      </c>
      <c r="U6795" s="51">
        <v>2017</v>
      </c>
    </row>
    <row r="6796" spans="1:21" ht="15.5">
      <c r="A6796" s="51">
        <v>718</v>
      </c>
      <c r="B6796" s="51" t="s">
        <v>1639</v>
      </c>
      <c r="C6796" s="51" t="s">
        <v>478</v>
      </c>
      <c r="D6796" s="51" t="str">
        <f t="shared" si="106"/>
        <v>BCA_NGDPDSeychelles</v>
      </c>
      <c r="E6796" s="51" t="s">
        <v>243</v>
      </c>
      <c r="F6796" s="51" t="s">
        <v>475</v>
      </c>
      <c r="G6796" s="51" t="s">
        <v>476</v>
      </c>
      <c r="H6796" s="51" t="s">
        <v>392</v>
      </c>
      <c r="I6796" s="51"/>
      <c r="J6796" s="51" t="s">
        <v>479</v>
      </c>
      <c r="K6796" s="51">
        <v>-21.138000000000002</v>
      </c>
      <c r="L6796" s="51">
        <v>-11.945</v>
      </c>
      <c r="M6796" s="51">
        <v>-23.111000000000001</v>
      </c>
      <c r="N6796" s="51">
        <v>-18.600999999999999</v>
      </c>
      <c r="O6796" s="51">
        <v>-20.585000000000001</v>
      </c>
      <c r="P6796" s="51">
        <v>-20.050999999999998</v>
      </c>
      <c r="Q6796" s="51">
        <v>-18.382999999999999</v>
      </c>
      <c r="R6796" s="51">
        <v>-17.027000000000001</v>
      </c>
      <c r="S6796" s="51">
        <v>-29.071000000000002</v>
      </c>
      <c r="T6796" s="51">
        <v>-36.901000000000003</v>
      </c>
      <c r="U6796" s="51">
        <v>2017</v>
      </c>
    </row>
    <row r="6797" spans="1:21" ht="15.5">
      <c r="A6797" s="51">
        <v>724</v>
      </c>
      <c r="B6797" s="51" t="s">
        <v>1647</v>
      </c>
      <c r="C6797" s="51" t="s">
        <v>338</v>
      </c>
      <c r="D6797" s="51" t="str">
        <f t="shared" si="106"/>
        <v>NGDP_RSierra Leone</v>
      </c>
      <c r="E6797" s="51" t="s">
        <v>1648</v>
      </c>
      <c r="F6797" s="51" t="s">
        <v>340</v>
      </c>
      <c r="G6797" s="51" t="s">
        <v>341</v>
      </c>
      <c r="H6797" s="51" t="s">
        <v>342</v>
      </c>
      <c r="I6797" s="51" t="s">
        <v>343</v>
      </c>
      <c r="J6797" s="51" t="s">
        <v>1649</v>
      </c>
      <c r="K6797" s="51">
        <v>8464.5499999999993</v>
      </c>
      <c r="L6797" s="51">
        <v>10218.43</v>
      </c>
      <c r="M6797" s="51">
        <v>10683.92</v>
      </c>
      <c r="N6797" s="51">
        <v>8494.49</v>
      </c>
      <c r="O6797" s="51">
        <v>9034.25</v>
      </c>
      <c r="P6797" s="51">
        <v>9374.35</v>
      </c>
      <c r="Q6797" s="51">
        <v>9699.14</v>
      </c>
      <c r="R6797" s="51">
        <v>10233.33</v>
      </c>
      <c r="S6797" s="51">
        <v>10003.23</v>
      </c>
      <c r="T6797" s="51">
        <v>10307.17</v>
      </c>
      <c r="U6797" s="51">
        <v>2018</v>
      </c>
    </row>
    <row r="6798" spans="1:21" ht="15.5">
      <c r="A6798" s="51">
        <v>724</v>
      </c>
      <c r="B6798" s="51" t="s">
        <v>1647</v>
      </c>
      <c r="C6798" s="51" t="s">
        <v>345</v>
      </c>
      <c r="D6798" s="51" t="str">
        <f t="shared" si="106"/>
        <v>NGDP_RPCHSierra Leone</v>
      </c>
      <c r="E6798" s="51" t="s">
        <v>1648</v>
      </c>
      <c r="F6798" s="51" t="s">
        <v>340</v>
      </c>
      <c r="G6798" s="51" t="s">
        <v>346</v>
      </c>
      <c r="H6798" s="51" t="s">
        <v>347</v>
      </c>
      <c r="I6798" s="51"/>
      <c r="J6798" s="51" t="s">
        <v>348</v>
      </c>
      <c r="K6798" s="51">
        <v>15.178000000000001</v>
      </c>
      <c r="L6798" s="51">
        <v>20.72</v>
      </c>
      <c r="M6798" s="51">
        <v>4.5549999999999997</v>
      </c>
      <c r="N6798" s="51">
        <v>-20.492999999999999</v>
      </c>
      <c r="O6798" s="51">
        <v>6.3540000000000001</v>
      </c>
      <c r="P6798" s="51">
        <v>3.7650000000000001</v>
      </c>
      <c r="Q6798" s="51">
        <v>3.4649999999999999</v>
      </c>
      <c r="R6798" s="51">
        <v>5.508</v>
      </c>
      <c r="S6798" s="51">
        <v>-2.2490000000000001</v>
      </c>
      <c r="T6798" s="51">
        <v>3.0379999999999998</v>
      </c>
      <c r="U6798" s="51">
        <v>2018</v>
      </c>
    </row>
    <row r="6799" spans="1:21" ht="15.5">
      <c r="A6799" s="51">
        <v>724</v>
      </c>
      <c r="B6799" s="51" t="s">
        <v>1647</v>
      </c>
      <c r="C6799" s="51" t="s">
        <v>349</v>
      </c>
      <c r="D6799" s="51" t="str">
        <f t="shared" si="106"/>
        <v>NGDPSierra Leone</v>
      </c>
      <c r="E6799" s="51" t="s">
        <v>1648</v>
      </c>
      <c r="F6799" s="51" t="s">
        <v>155</v>
      </c>
      <c r="G6799" s="51" t="s">
        <v>350</v>
      </c>
      <c r="H6799" s="51" t="s">
        <v>342</v>
      </c>
      <c r="I6799" s="51" t="s">
        <v>343</v>
      </c>
      <c r="J6799" s="51" t="s">
        <v>1649</v>
      </c>
      <c r="K6799" s="51">
        <v>16514.3</v>
      </c>
      <c r="L6799" s="51">
        <v>21317.38</v>
      </c>
      <c r="M6799" s="51">
        <v>22689.45</v>
      </c>
      <c r="N6799" s="51">
        <v>21583.3</v>
      </c>
      <c r="O6799" s="51">
        <v>24296.29</v>
      </c>
      <c r="P6799" s="51">
        <v>27465.43</v>
      </c>
      <c r="Q6799" s="51">
        <v>32401.63</v>
      </c>
      <c r="R6799" s="51">
        <v>37137.730000000003</v>
      </c>
      <c r="S6799" s="51">
        <v>41364.69</v>
      </c>
      <c r="T6799" s="51">
        <v>48505.13</v>
      </c>
      <c r="U6799" s="51">
        <v>2018</v>
      </c>
    </row>
    <row r="6800" spans="1:21" ht="15.5">
      <c r="A6800" s="51">
        <v>724</v>
      </c>
      <c r="B6800" s="51" t="s">
        <v>1647</v>
      </c>
      <c r="C6800" s="51" t="s">
        <v>157</v>
      </c>
      <c r="D6800" s="51" t="str">
        <f t="shared" si="106"/>
        <v>NGDPDSierra Leone</v>
      </c>
      <c r="E6800" s="51" t="s">
        <v>1648</v>
      </c>
      <c r="F6800" s="51" t="s">
        <v>155</v>
      </c>
      <c r="G6800" s="51" t="s">
        <v>351</v>
      </c>
      <c r="H6800" s="51" t="s">
        <v>352</v>
      </c>
      <c r="I6800" s="51" t="s">
        <v>343</v>
      </c>
      <c r="J6800" s="51" t="s">
        <v>353</v>
      </c>
      <c r="K6800" s="51">
        <v>3.802</v>
      </c>
      <c r="L6800" s="51">
        <v>4.9160000000000004</v>
      </c>
      <c r="M6800" s="51">
        <v>5.0069999999999997</v>
      </c>
      <c r="N6800" s="51">
        <v>4.2519999999999998</v>
      </c>
      <c r="O6800" s="51">
        <v>3.855</v>
      </c>
      <c r="P6800" s="51">
        <v>3.7130000000000001</v>
      </c>
      <c r="Q6800" s="51">
        <v>4.085</v>
      </c>
      <c r="R6800" s="51">
        <v>4.1189999999999998</v>
      </c>
      <c r="S6800" s="51">
        <v>4.2039999999999997</v>
      </c>
      <c r="T6800" s="51">
        <v>4.42</v>
      </c>
      <c r="U6800" s="51">
        <v>2018</v>
      </c>
    </row>
    <row r="6801" spans="1:21" ht="15.5">
      <c r="A6801" s="51">
        <v>724</v>
      </c>
      <c r="B6801" s="51" t="s">
        <v>1647</v>
      </c>
      <c r="C6801" s="51" t="s">
        <v>354</v>
      </c>
      <c r="D6801" s="51" t="str">
        <f t="shared" si="106"/>
        <v>PPPGDPSierra Leone</v>
      </c>
      <c r="E6801" s="51" t="s">
        <v>1648</v>
      </c>
      <c r="F6801" s="51" t="s">
        <v>155</v>
      </c>
      <c r="G6801" s="51" t="s">
        <v>355</v>
      </c>
      <c r="H6801" s="51" t="s">
        <v>356</v>
      </c>
      <c r="I6801" s="51" t="s">
        <v>343</v>
      </c>
      <c r="J6801" s="51" t="s">
        <v>353</v>
      </c>
      <c r="K6801" s="51">
        <v>9.4339999999999993</v>
      </c>
      <c r="L6801" s="51">
        <v>11.988</v>
      </c>
      <c r="M6801" s="51">
        <v>12.544</v>
      </c>
      <c r="N6801" s="51">
        <v>11.468999999999999</v>
      </c>
      <c r="O6801" s="51">
        <v>12.3</v>
      </c>
      <c r="P6801" s="51">
        <v>12.234</v>
      </c>
      <c r="Q6801" s="51">
        <v>12.962</v>
      </c>
      <c r="R6801" s="51">
        <v>13.92</v>
      </c>
      <c r="S6801" s="51">
        <v>13.772</v>
      </c>
      <c r="T6801" s="51">
        <v>14.449</v>
      </c>
      <c r="U6801" s="51">
        <v>2018</v>
      </c>
    </row>
    <row r="6802" spans="1:21" ht="15.5">
      <c r="A6802" s="51">
        <v>724</v>
      </c>
      <c r="B6802" s="51" t="s">
        <v>1647</v>
      </c>
      <c r="C6802" s="51" t="s">
        <v>357</v>
      </c>
      <c r="D6802" s="51" t="str">
        <f t="shared" si="106"/>
        <v>NGDP_DSierra Leone</v>
      </c>
      <c r="E6802" s="51" t="s">
        <v>1648</v>
      </c>
      <c r="F6802" s="51" t="s">
        <v>358</v>
      </c>
      <c r="G6802" s="51" t="s">
        <v>359</v>
      </c>
      <c r="H6802" s="51" t="s">
        <v>360</v>
      </c>
      <c r="I6802" s="51"/>
      <c r="J6802" s="51" t="s">
        <v>361</v>
      </c>
      <c r="K6802" s="51">
        <v>195.09899999999999</v>
      </c>
      <c r="L6802" s="51">
        <v>208.61699999999999</v>
      </c>
      <c r="M6802" s="51">
        <v>212.37</v>
      </c>
      <c r="N6802" s="51">
        <v>254.08600000000001</v>
      </c>
      <c r="O6802" s="51">
        <v>268.935</v>
      </c>
      <c r="P6802" s="51">
        <v>292.98500000000001</v>
      </c>
      <c r="Q6802" s="51">
        <v>334.06700000000001</v>
      </c>
      <c r="R6802" s="51">
        <v>362.90899999999999</v>
      </c>
      <c r="S6802" s="51">
        <v>413.51299999999998</v>
      </c>
      <c r="T6802" s="51">
        <v>470.596</v>
      </c>
      <c r="U6802" s="51">
        <v>2018</v>
      </c>
    </row>
    <row r="6803" spans="1:21" ht="15.5">
      <c r="A6803" s="51">
        <v>724</v>
      </c>
      <c r="B6803" s="51" t="s">
        <v>1647</v>
      </c>
      <c r="C6803" s="51" t="s">
        <v>362</v>
      </c>
      <c r="D6803" s="51" t="str">
        <f t="shared" si="106"/>
        <v>NGDPRPCSierra Leone</v>
      </c>
      <c r="E6803" s="51" t="s">
        <v>1648</v>
      </c>
      <c r="F6803" s="51" t="s">
        <v>363</v>
      </c>
      <c r="G6803" s="51" t="s">
        <v>364</v>
      </c>
      <c r="H6803" s="51" t="s">
        <v>342</v>
      </c>
      <c r="I6803" s="51" t="s">
        <v>333</v>
      </c>
      <c r="J6803" s="51" t="s">
        <v>365</v>
      </c>
      <c r="K6803" s="51">
        <v>1260998.07</v>
      </c>
      <c r="L6803" s="51">
        <v>1488703.35</v>
      </c>
      <c r="M6803" s="51">
        <v>1522545.61</v>
      </c>
      <c r="N6803" s="51">
        <v>1184409.8999999999</v>
      </c>
      <c r="O6803" s="51">
        <v>1232698.7</v>
      </c>
      <c r="P6803" s="51">
        <v>1251844.56</v>
      </c>
      <c r="Q6803" s="51">
        <v>1267835.43</v>
      </c>
      <c r="R6803" s="51">
        <v>1309385.75</v>
      </c>
      <c r="S6803" s="51">
        <v>1252885.52</v>
      </c>
      <c r="T6803" s="51">
        <v>1263663.06</v>
      </c>
      <c r="U6803" s="51">
        <v>2017</v>
      </c>
    </row>
    <row r="6804" spans="1:21" ht="15.5">
      <c r="A6804" s="51">
        <v>724</v>
      </c>
      <c r="B6804" s="51" t="s">
        <v>1647</v>
      </c>
      <c r="C6804" s="51" t="s">
        <v>366</v>
      </c>
      <c r="D6804" s="51" t="str">
        <f t="shared" si="106"/>
        <v>NGDPRPPPPCSierra Leone</v>
      </c>
      <c r="E6804" s="51" t="s">
        <v>1648</v>
      </c>
      <c r="F6804" s="51" t="s">
        <v>363</v>
      </c>
      <c r="G6804" s="51" t="s">
        <v>367</v>
      </c>
      <c r="H6804" s="51" t="s">
        <v>368</v>
      </c>
      <c r="I6804" s="51" t="s">
        <v>333</v>
      </c>
      <c r="J6804" s="51" t="s">
        <v>365</v>
      </c>
      <c r="K6804" s="51">
        <v>1645.68</v>
      </c>
      <c r="L6804" s="51">
        <v>1942.84</v>
      </c>
      <c r="M6804" s="51">
        <v>1987.01</v>
      </c>
      <c r="N6804" s="51">
        <v>1545.72</v>
      </c>
      <c r="O6804" s="51">
        <v>1608.74</v>
      </c>
      <c r="P6804" s="51">
        <v>1633.73</v>
      </c>
      <c r="Q6804" s="51">
        <v>1654.6</v>
      </c>
      <c r="R6804" s="51">
        <v>1708.82</v>
      </c>
      <c r="S6804" s="51">
        <v>1635.09</v>
      </c>
      <c r="T6804" s="51">
        <v>1649.15</v>
      </c>
      <c r="U6804" s="51">
        <v>2017</v>
      </c>
    </row>
    <row r="6805" spans="1:21" ht="15.5">
      <c r="A6805" s="51">
        <v>724</v>
      </c>
      <c r="B6805" s="51" t="s">
        <v>1647</v>
      </c>
      <c r="C6805" s="51" t="s">
        <v>369</v>
      </c>
      <c r="D6805" s="51" t="str">
        <f t="shared" si="106"/>
        <v>NGDPPCSierra Leone</v>
      </c>
      <c r="E6805" s="51" t="s">
        <v>1648</v>
      </c>
      <c r="F6805" s="51" t="s">
        <v>370</v>
      </c>
      <c r="G6805" s="51" t="s">
        <v>371</v>
      </c>
      <c r="H6805" s="51" t="s">
        <v>342</v>
      </c>
      <c r="I6805" s="51" t="s">
        <v>333</v>
      </c>
      <c r="J6805" s="51" t="s">
        <v>372</v>
      </c>
      <c r="K6805" s="51">
        <v>2460200.69</v>
      </c>
      <c r="L6805" s="51">
        <v>3105688.31</v>
      </c>
      <c r="M6805" s="51">
        <v>3233431.01</v>
      </c>
      <c r="N6805" s="51">
        <v>3009419.99</v>
      </c>
      <c r="O6805" s="51">
        <v>3315162.12</v>
      </c>
      <c r="P6805" s="51">
        <v>3667714.84</v>
      </c>
      <c r="Q6805" s="51">
        <v>4235421.42</v>
      </c>
      <c r="R6805" s="51">
        <v>4751884.01</v>
      </c>
      <c r="S6805" s="51">
        <v>5180849.18</v>
      </c>
      <c r="T6805" s="51">
        <v>5946747.4100000001</v>
      </c>
      <c r="U6805" s="51">
        <v>2017</v>
      </c>
    </row>
    <row r="6806" spans="1:21" ht="15.5">
      <c r="A6806" s="51">
        <v>724</v>
      </c>
      <c r="B6806" s="51" t="s">
        <v>1647</v>
      </c>
      <c r="C6806" s="51" t="s">
        <v>373</v>
      </c>
      <c r="D6806" s="51" t="str">
        <f t="shared" si="106"/>
        <v>NGDPDPCSierra Leone</v>
      </c>
      <c r="E6806" s="51" t="s">
        <v>1648</v>
      </c>
      <c r="F6806" s="51" t="s">
        <v>370</v>
      </c>
      <c r="G6806" s="51" t="s">
        <v>374</v>
      </c>
      <c r="H6806" s="51" t="s">
        <v>352</v>
      </c>
      <c r="I6806" s="51" t="s">
        <v>333</v>
      </c>
      <c r="J6806" s="51" t="s">
        <v>372</v>
      </c>
      <c r="K6806" s="51">
        <v>566.37</v>
      </c>
      <c r="L6806" s="51">
        <v>716.14800000000002</v>
      </c>
      <c r="M6806" s="51">
        <v>713.53</v>
      </c>
      <c r="N6806" s="51">
        <v>592.90300000000002</v>
      </c>
      <c r="O6806" s="51">
        <v>525.94799999999998</v>
      </c>
      <c r="P6806" s="51">
        <v>495.81200000000001</v>
      </c>
      <c r="Q6806" s="51">
        <v>533.97199999999998</v>
      </c>
      <c r="R6806" s="51">
        <v>527.02599999999995</v>
      </c>
      <c r="S6806" s="51">
        <v>526.51400000000001</v>
      </c>
      <c r="T6806" s="51">
        <v>541.87300000000005</v>
      </c>
      <c r="U6806" s="51">
        <v>2017</v>
      </c>
    </row>
    <row r="6807" spans="1:21" ht="15.5">
      <c r="A6807" s="51">
        <v>724</v>
      </c>
      <c r="B6807" s="51" t="s">
        <v>1647</v>
      </c>
      <c r="C6807" s="51" t="s">
        <v>375</v>
      </c>
      <c r="D6807" s="51" t="str">
        <f t="shared" si="106"/>
        <v>PPPPCSierra Leone</v>
      </c>
      <c r="E6807" s="51" t="s">
        <v>1648</v>
      </c>
      <c r="F6807" s="51" t="s">
        <v>370</v>
      </c>
      <c r="G6807" s="51" t="s">
        <v>376</v>
      </c>
      <c r="H6807" s="51" t="s">
        <v>356</v>
      </c>
      <c r="I6807" s="51" t="s">
        <v>333</v>
      </c>
      <c r="J6807" s="51" t="s">
        <v>372</v>
      </c>
      <c r="K6807" s="51">
        <v>1405.48</v>
      </c>
      <c r="L6807" s="51">
        <v>1746.55</v>
      </c>
      <c r="M6807" s="51">
        <v>1787.66</v>
      </c>
      <c r="N6807" s="51">
        <v>1599.22</v>
      </c>
      <c r="O6807" s="51">
        <v>1678.27</v>
      </c>
      <c r="P6807" s="51">
        <v>1633.73</v>
      </c>
      <c r="Q6807" s="51">
        <v>1694.33</v>
      </c>
      <c r="R6807" s="51">
        <v>1781.09</v>
      </c>
      <c r="S6807" s="51">
        <v>1724.9</v>
      </c>
      <c r="T6807" s="51">
        <v>1771.44</v>
      </c>
      <c r="U6807" s="51">
        <v>2017</v>
      </c>
    </row>
    <row r="6808" spans="1:21" ht="15.5">
      <c r="A6808" s="51">
        <v>724</v>
      </c>
      <c r="B6808" s="51" t="s">
        <v>1647</v>
      </c>
      <c r="C6808" s="51" t="s">
        <v>377</v>
      </c>
      <c r="D6808" s="51" t="str">
        <f t="shared" si="106"/>
        <v>NGAP_NPGDPSierra Leone</v>
      </c>
      <c r="E6808" s="51" t="s">
        <v>1648</v>
      </c>
      <c r="F6808" s="51" t="s">
        <v>378</v>
      </c>
      <c r="G6808" s="51" t="s">
        <v>379</v>
      </c>
      <c r="H6808" s="51" t="s">
        <v>380</v>
      </c>
      <c r="I6808" s="51"/>
      <c r="J6808" s="51"/>
      <c r="K6808" s="51"/>
      <c r="L6808" s="51"/>
      <c r="M6808" s="51"/>
      <c r="N6808" s="51"/>
      <c r="O6808" s="51"/>
      <c r="P6808" s="51"/>
      <c r="Q6808" s="51"/>
      <c r="R6808" s="51"/>
      <c r="S6808" s="51"/>
      <c r="T6808" s="51"/>
      <c r="U6808" s="51"/>
    </row>
    <row r="6809" spans="1:21" ht="15.5">
      <c r="A6809" s="51">
        <v>724</v>
      </c>
      <c r="B6809" s="51" t="s">
        <v>1647</v>
      </c>
      <c r="C6809" s="51" t="s">
        <v>381</v>
      </c>
      <c r="D6809" s="51" t="str">
        <f t="shared" si="106"/>
        <v>PPPSHSierra Leone</v>
      </c>
      <c r="E6809" s="51" t="s">
        <v>1648</v>
      </c>
      <c r="F6809" s="51" t="s">
        <v>382</v>
      </c>
      <c r="G6809" s="51" t="s">
        <v>383</v>
      </c>
      <c r="H6809" s="51" t="s">
        <v>384</v>
      </c>
      <c r="I6809" s="51"/>
      <c r="J6809" s="51" t="s">
        <v>353</v>
      </c>
      <c r="K6809" s="51">
        <v>8.9999999999999993E-3</v>
      </c>
      <c r="L6809" s="51">
        <v>1.0999999999999999E-2</v>
      </c>
      <c r="M6809" s="51">
        <v>1.2E-2</v>
      </c>
      <c r="N6809" s="51">
        <v>0.01</v>
      </c>
      <c r="O6809" s="51">
        <v>1.0999999999999999E-2</v>
      </c>
      <c r="P6809" s="51">
        <v>0.01</v>
      </c>
      <c r="Q6809" s="51">
        <v>0.01</v>
      </c>
      <c r="R6809" s="51">
        <v>0.01</v>
      </c>
      <c r="S6809" s="51">
        <v>0.01</v>
      </c>
      <c r="T6809" s="51">
        <v>0.01</v>
      </c>
      <c r="U6809" s="51">
        <v>2018</v>
      </c>
    </row>
    <row r="6810" spans="1:21" ht="15.5">
      <c r="A6810" s="51">
        <v>724</v>
      </c>
      <c r="B6810" s="51" t="s">
        <v>1647</v>
      </c>
      <c r="C6810" s="51" t="s">
        <v>385</v>
      </c>
      <c r="D6810" s="51" t="str">
        <f t="shared" si="106"/>
        <v>PPPEXSierra Leone</v>
      </c>
      <c r="E6810" s="51" t="s">
        <v>1648</v>
      </c>
      <c r="F6810" s="51" t="s">
        <v>386</v>
      </c>
      <c r="G6810" s="51" t="s">
        <v>387</v>
      </c>
      <c r="H6810" s="51" t="s">
        <v>388</v>
      </c>
      <c r="I6810" s="51"/>
      <c r="J6810" s="51" t="s">
        <v>353</v>
      </c>
      <c r="K6810" s="51">
        <v>1750.44</v>
      </c>
      <c r="L6810" s="51">
        <v>1778.18</v>
      </c>
      <c r="M6810" s="51">
        <v>1808.76</v>
      </c>
      <c r="N6810" s="51">
        <v>1881.81</v>
      </c>
      <c r="O6810" s="51">
        <v>1975.34</v>
      </c>
      <c r="P6810" s="51">
        <v>2245</v>
      </c>
      <c r="Q6810" s="51">
        <v>2499.77</v>
      </c>
      <c r="R6810" s="51">
        <v>2667.96</v>
      </c>
      <c r="S6810" s="51">
        <v>3003.57</v>
      </c>
      <c r="T6810" s="51">
        <v>3357.02</v>
      </c>
      <c r="U6810" s="51">
        <v>2018</v>
      </c>
    </row>
    <row r="6811" spans="1:21" ht="15.5">
      <c r="A6811" s="51">
        <v>724</v>
      </c>
      <c r="B6811" s="51" t="s">
        <v>1647</v>
      </c>
      <c r="C6811" s="51" t="s">
        <v>389</v>
      </c>
      <c r="D6811" s="51" t="str">
        <f t="shared" si="106"/>
        <v>NID_NGDPSierra Leone</v>
      </c>
      <c r="E6811" s="51" t="s">
        <v>1648</v>
      </c>
      <c r="F6811" s="51" t="s">
        <v>390</v>
      </c>
      <c r="G6811" s="51" t="s">
        <v>391</v>
      </c>
      <c r="H6811" s="51" t="s">
        <v>392</v>
      </c>
      <c r="I6811" s="51"/>
      <c r="J6811" s="51" t="s">
        <v>1649</v>
      </c>
      <c r="K6811" s="51">
        <v>27.858000000000001</v>
      </c>
      <c r="L6811" s="51">
        <v>12.726000000000001</v>
      </c>
      <c r="M6811" s="51">
        <v>13.14</v>
      </c>
      <c r="N6811" s="51">
        <v>13.813000000000001</v>
      </c>
      <c r="O6811" s="51">
        <v>12.271000000000001</v>
      </c>
      <c r="P6811" s="51">
        <v>18.824000000000002</v>
      </c>
      <c r="Q6811" s="51">
        <v>16.928999999999998</v>
      </c>
      <c r="R6811" s="51">
        <v>16.116</v>
      </c>
      <c r="S6811" s="51">
        <v>15.801</v>
      </c>
      <c r="T6811" s="51">
        <v>17.254999999999999</v>
      </c>
      <c r="U6811" s="51">
        <v>2018</v>
      </c>
    </row>
    <row r="6812" spans="1:21" ht="15.5">
      <c r="A6812" s="51">
        <v>724</v>
      </c>
      <c r="B6812" s="51" t="s">
        <v>1647</v>
      </c>
      <c r="C6812" s="51" t="s">
        <v>393</v>
      </c>
      <c r="D6812" s="51" t="str">
        <f t="shared" si="106"/>
        <v>NGSD_NGDPSierra Leone</v>
      </c>
      <c r="E6812" s="51" t="s">
        <v>1648</v>
      </c>
      <c r="F6812" s="51" t="s">
        <v>394</v>
      </c>
      <c r="G6812" s="51" t="s">
        <v>395</v>
      </c>
      <c r="H6812" s="51" t="s">
        <v>392</v>
      </c>
      <c r="I6812" s="51"/>
      <c r="J6812" s="51" t="s">
        <v>1649</v>
      </c>
      <c r="K6812" s="51">
        <v>-3.6269999999999998</v>
      </c>
      <c r="L6812" s="51">
        <v>-2.14</v>
      </c>
      <c r="M6812" s="51">
        <v>3.867</v>
      </c>
      <c r="N6812" s="51">
        <v>-10.331</v>
      </c>
      <c r="O6812" s="51">
        <v>2.8450000000000002</v>
      </c>
      <c r="P6812" s="51">
        <v>-2.968</v>
      </c>
      <c r="Q6812" s="51">
        <v>-1.7210000000000001</v>
      </c>
      <c r="R6812" s="51">
        <v>-6.109</v>
      </c>
      <c r="S6812" s="51">
        <v>0.81499999999999995</v>
      </c>
      <c r="T6812" s="51">
        <v>3.1549999999999998</v>
      </c>
      <c r="U6812" s="51">
        <v>2018</v>
      </c>
    </row>
    <row r="6813" spans="1:21" ht="15.5">
      <c r="A6813" s="51">
        <v>724</v>
      </c>
      <c r="B6813" s="51" t="s">
        <v>1647</v>
      </c>
      <c r="C6813" s="51" t="s">
        <v>396</v>
      </c>
      <c r="D6813" s="51" t="str">
        <f t="shared" si="106"/>
        <v>PCPISierra Leone</v>
      </c>
      <c r="E6813" s="51" t="s">
        <v>1648</v>
      </c>
      <c r="F6813" s="51" t="s">
        <v>397</v>
      </c>
      <c r="G6813" s="51" t="s">
        <v>398</v>
      </c>
      <c r="H6813" s="51" t="s">
        <v>360</v>
      </c>
      <c r="I6813" s="51"/>
      <c r="J6813" s="51" t="s">
        <v>1650</v>
      </c>
      <c r="K6813" s="51">
        <v>131.125</v>
      </c>
      <c r="L6813" s="51">
        <v>138.36099999999999</v>
      </c>
      <c r="M6813" s="51">
        <v>144.78800000000001</v>
      </c>
      <c r="N6813" s="51">
        <v>154.47999999999999</v>
      </c>
      <c r="O6813" s="51">
        <v>171.29300000000001</v>
      </c>
      <c r="P6813" s="51">
        <v>202.50200000000001</v>
      </c>
      <c r="Q6813" s="51">
        <v>234.96799999999999</v>
      </c>
      <c r="R6813" s="51">
        <v>269.75099999999998</v>
      </c>
      <c r="S6813" s="51">
        <v>312.09100000000001</v>
      </c>
      <c r="T6813" s="51">
        <v>360.46499999999997</v>
      </c>
      <c r="U6813" s="51">
        <v>2019</v>
      </c>
    </row>
    <row r="6814" spans="1:21" ht="15.5">
      <c r="A6814" s="51">
        <v>724</v>
      </c>
      <c r="B6814" s="51" t="s">
        <v>1647</v>
      </c>
      <c r="C6814" s="51" t="s">
        <v>400</v>
      </c>
      <c r="D6814" s="51" t="str">
        <f t="shared" si="106"/>
        <v>PCPIPCHSierra Leone</v>
      </c>
      <c r="E6814" s="51" t="s">
        <v>1648</v>
      </c>
      <c r="F6814" s="51" t="s">
        <v>397</v>
      </c>
      <c r="G6814" s="51" t="s">
        <v>401</v>
      </c>
      <c r="H6814" s="51" t="s">
        <v>347</v>
      </c>
      <c r="I6814" s="51"/>
      <c r="J6814" s="51" t="s">
        <v>402</v>
      </c>
      <c r="K6814" s="51">
        <v>6.5880000000000001</v>
      </c>
      <c r="L6814" s="51">
        <v>5.5179999999999998</v>
      </c>
      <c r="M6814" s="51">
        <v>4.6449999999999996</v>
      </c>
      <c r="N6814" s="51">
        <v>6.694</v>
      </c>
      <c r="O6814" s="51">
        <v>10.882999999999999</v>
      </c>
      <c r="P6814" s="51">
        <v>18.22</v>
      </c>
      <c r="Q6814" s="51">
        <v>16.033000000000001</v>
      </c>
      <c r="R6814" s="51">
        <v>14.803000000000001</v>
      </c>
      <c r="S6814" s="51">
        <v>15.696</v>
      </c>
      <c r="T6814" s="51">
        <v>15.5</v>
      </c>
      <c r="U6814" s="51">
        <v>2019</v>
      </c>
    </row>
    <row r="6815" spans="1:21" ht="15.5">
      <c r="A6815" s="51">
        <v>724</v>
      </c>
      <c r="B6815" s="51" t="s">
        <v>1647</v>
      </c>
      <c r="C6815" s="51" t="s">
        <v>403</v>
      </c>
      <c r="D6815" s="51" t="str">
        <f t="shared" si="106"/>
        <v>PCPIESierra Leone</v>
      </c>
      <c r="E6815" s="51" t="s">
        <v>1648</v>
      </c>
      <c r="F6815" s="51" t="s">
        <v>404</v>
      </c>
      <c r="G6815" s="51" t="s">
        <v>405</v>
      </c>
      <c r="H6815" s="51" t="s">
        <v>360</v>
      </c>
      <c r="I6815" s="51"/>
      <c r="J6815" s="51" t="s">
        <v>1650</v>
      </c>
      <c r="K6815" s="51">
        <v>133.58000000000001</v>
      </c>
      <c r="L6815" s="51">
        <v>140.76</v>
      </c>
      <c r="M6815" s="51">
        <v>147.26</v>
      </c>
      <c r="N6815" s="51">
        <v>159.6</v>
      </c>
      <c r="O6815" s="51">
        <v>187.39</v>
      </c>
      <c r="P6815" s="51">
        <v>216.11</v>
      </c>
      <c r="Q6815" s="51">
        <v>246.9</v>
      </c>
      <c r="R6815" s="51">
        <v>281.2</v>
      </c>
      <c r="S6815" s="51">
        <v>310.58</v>
      </c>
      <c r="T6815" s="51">
        <v>351.887</v>
      </c>
      <c r="U6815" s="51">
        <v>2019</v>
      </c>
    </row>
    <row r="6816" spans="1:21" ht="15.5">
      <c r="A6816" s="51">
        <v>724</v>
      </c>
      <c r="B6816" s="51" t="s">
        <v>1647</v>
      </c>
      <c r="C6816" s="51" t="s">
        <v>406</v>
      </c>
      <c r="D6816" s="51" t="str">
        <f t="shared" si="106"/>
        <v>PCPIEPCHSierra Leone</v>
      </c>
      <c r="E6816" s="51" t="s">
        <v>1648</v>
      </c>
      <c r="F6816" s="51" t="s">
        <v>404</v>
      </c>
      <c r="G6816" s="51" t="s">
        <v>407</v>
      </c>
      <c r="H6816" s="51" t="s">
        <v>347</v>
      </c>
      <c r="I6816" s="51"/>
      <c r="J6816" s="51" t="s">
        <v>408</v>
      </c>
      <c r="K6816" s="51">
        <v>6.21</v>
      </c>
      <c r="L6816" s="51">
        <v>5.375</v>
      </c>
      <c r="M6816" s="51">
        <v>4.6180000000000003</v>
      </c>
      <c r="N6816" s="51">
        <v>8.3800000000000008</v>
      </c>
      <c r="O6816" s="51">
        <v>17.411999999999999</v>
      </c>
      <c r="P6816" s="51">
        <v>15.326000000000001</v>
      </c>
      <c r="Q6816" s="51">
        <v>14.247</v>
      </c>
      <c r="R6816" s="51">
        <v>13.891999999999999</v>
      </c>
      <c r="S6816" s="51">
        <v>10.448</v>
      </c>
      <c r="T6816" s="51">
        <v>13.3</v>
      </c>
      <c r="U6816" s="51">
        <v>2019</v>
      </c>
    </row>
    <row r="6817" spans="1:21" ht="15.5">
      <c r="A6817" s="51">
        <v>724</v>
      </c>
      <c r="B6817" s="51" t="s">
        <v>1647</v>
      </c>
      <c r="C6817" s="51" t="s">
        <v>409</v>
      </c>
      <c r="D6817" s="51" t="str">
        <f t="shared" si="106"/>
        <v>FLIBOR6Sierra Leone</v>
      </c>
      <c r="E6817" s="51" t="s">
        <v>1648</v>
      </c>
      <c r="F6817" s="51" t="s">
        <v>410</v>
      </c>
      <c r="G6817" s="51"/>
      <c r="H6817" s="51" t="s">
        <v>384</v>
      </c>
      <c r="I6817" s="51"/>
      <c r="J6817" s="51"/>
      <c r="K6817" s="51"/>
      <c r="L6817" s="51"/>
      <c r="M6817" s="51"/>
      <c r="N6817" s="51"/>
      <c r="O6817" s="51"/>
      <c r="P6817" s="51"/>
      <c r="Q6817" s="51"/>
      <c r="R6817" s="51"/>
      <c r="S6817" s="51"/>
      <c r="T6817" s="51"/>
      <c r="U6817" s="51"/>
    </row>
    <row r="6818" spans="1:21" ht="15.5">
      <c r="A6818" s="51">
        <v>724</v>
      </c>
      <c r="B6818" s="51" t="s">
        <v>1647</v>
      </c>
      <c r="C6818" s="51" t="s">
        <v>411</v>
      </c>
      <c r="D6818" s="51" t="str">
        <f t="shared" si="106"/>
        <v>TM_RPCHSierra Leone</v>
      </c>
      <c r="E6818" s="51" t="s">
        <v>1648</v>
      </c>
      <c r="F6818" s="51" t="s">
        <v>412</v>
      </c>
      <c r="G6818" s="51" t="s">
        <v>413</v>
      </c>
      <c r="H6818" s="51" t="s">
        <v>347</v>
      </c>
      <c r="I6818" s="51"/>
      <c r="J6818" s="51" t="s">
        <v>1651</v>
      </c>
      <c r="K6818" s="51">
        <v>17.57</v>
      </c>
      <c r="L6818" s="51">
        <v>-6.5720000000000001</v>
      </c>
      <c r="M6818" s="51">
        <v>29.09</v>
      </c>
      <c r="N6818" s="51">
        <v>-10.377000000000001</v>
      </c>
      <c r="O6818" s="51">
        <v>-31.809000000000001</v>
      </c>
      <c r="P6818" s="51">
        <v>8.1859999999999999</v>
      </c>
      <c r="Q6818" s="51">
        <v>-5.1929999999999996</v>
      </c>
      <c r="R6818" s="51">
        <v>15.795999999999999</v>
      </c>
      <c r="S6818" s="51">
        <v>-5.726</v>
      </c>
      <c r="T6818" s="51">
        <v>4.8090000000000002</v>
      </c>
      <c r="U6818" s="51">
        <v>2018</v>
      </c>
    </row>
    <row r="6819" spans="1:21" ht="15.5">
      <c r="A6819" s="51">
        <v>724</v>
      </c>
      <c r="B6819" s="51" t="s">
        <v>1647</v>
      </c>
      <c r="C6819" s="51" t="s">
        <v>415</v>
      </c>
      <c r="D6819" s="51" t="str">
        <f t="shared" si="106"/>
        <v>TMG_RPCHSierra Leone</v>
      </c>
      <c r="E6819" s="51" t="s">
        <v>1648</v>
      </c>
      <c r="F6819" s="51" t="s">
        <v>416</v>
      </c>
      <c r="G6819" s="51" t="s">
        <v>417</v>
      </c>
      <c r="H6819" s="51" t="s">
        <v>347</v>
      </c>
      <c r="I6819" s="51"/>
      <c r="J6819" s="51" t="s">
        <v>1651</v>
      </c>
      <c r="K6819" s="51">
        <v>17.640999999999998</v>
      </c>
      <c r="L6819" s="51">
        <v>-17.850999999999999</v>
      </c>
      <c r="M6819" s="51">
        <v>6.6360000000000001</v>
      </c>
      <c r="N6819" s="51">
        <v>-5.2720000000000002</v>
      </c>
      <c r="O6819" s="51">
        <v>-22.827000000000002</v>
      </c>
      <c r="P6819" s="51">
        <v>19.443999999999999</v>
      </c>
      <c r="Q6819" s="51">
        <v>-4.6509999999999998</v>
      </c>
      <c r="R6819" s="51">
        <v>16.471</v>
      </c>
      <c r="S6819" s="51">
        <v>-4.931</v>
      </c>
      <c r="T6819" s="51">
        <v>2.4929999999999999</v>
      </c>
      <c r="U6819" s="51">
        <v>2018</v>
      </c>
    </row>
    <row r="6820" spans="1:21" ht="15.5">
      <c r="A6820" s="51">
        <v>724</v>
      </c>
      <c r="B6820" s="51" t="s">
        <v>1647</v>
      </c>
      <c r="C6820" s="51" t="s">
        <v>418</v>
      </c>
      <c r="D6820" s="51" t="str">
        <f t="shared" si="106"/>
        <v>TX_RPCHSierra Leone</v>
      </c>
      <c r="E6820" s="51" t="s">
        <v>1648</v>
      </c>
      <c r="F6820" s="51" t="s">
        <v>419</v>
      </c>
      <c r="G6820" s="51" t="s">
        <v>420</v>
      </c>
      <c r="H6820" s="51" t="s">
        <v>347</v>
      </c>
      <c r="I6820" s="51"/>
      <c r="J6820" s="51" t="s">
        <v>1651</v>
      </c>
      <c r="K6820" s="51">
        <v>115.092</v>
      </c>
      <c r="L6820" s="51">
        <v>51.826999999999998</v>
      </c>
      <c r="M6820" s="51">
        <v>3.2040000000000002</v>
      </c>
      <c r="N6820" s="51">
        <v>-25.585999999999999</v>
      </c>
      <c r="O6820" s="51">
        <v>-5.46</v>
      </c>
      <c r="P6820" s="51">
        <v>-15.866</v>
      </c>
      <c r="Q6820" s="51">
        <v>4.2210000000000001</v>
      </c>
      <c r="R6820" s="51">
        <v>10.6</v>
      </c>
      <c r="S6820" s="51">
        <v>-14.79</v>
      </c>
      <c r="T6820" s="51">
        <v>30.507000000000001</v>
      </c>
      <c r="U6820" s="51">
        <v>2018</v>
      </c>
    </row>
    <row r="6821" spans="1:21" ht="15.5">
      <c r="A6821" s="51">
        <v>724</v>
      </c>
      <c r="B6821" s="51" t="s">
        <v>1647</v>
      </c>
      <c r="C6821" s="51" t="s">
        <v>421</v>
      </c>
      <c r="D6821" s="51" t="str">
        <f t="shared" si="106"/>
        <v>TXG_RPCHSierra Leone</v>
      </c>
      <c r="E6821" s="51" t="s">
        <v>1648</v>
      </c>
      <c r="F6821" s="51" t="s">
        <v>422</v>
      </c>
      <c r="G6821" s="51" t="s">
        <v>423</v>
      </c>
      <c r="H6821" s="51" t="s">
        <v>347</v>
      </c>
      <c r="I6821" s="51"/>
      <c r="J6821" s="51" t="s">
        <v>1651</v>
      </c>
      <c r="K6821" s="51">
        <v>159.69800000000001</v>
      </c>
      <c r="L6821" s="51">
        <v>55.537999999999997</v>
      </c>
      <c r="M6821" s="51">
        <v>1.968</v>
      </c>
      <c r="N6821" s="51">
        <v>-33.860999999999997</v>
      </c>
      <c r="O6821" s="51">
        <v>10.377000000000001</v>
      </c>
      <c r="P6821" s="51">
        <v>-16.088000000000001</v>
      </c>
      <c r="Q6821" s="51">
        <v>3.75</v>
      </c>
      <c r="R6821" s="51">
        <v>11.795999999999999</v>
      </c>
      <c r="S6821" s="51">
        <v>-15.984999999999999</v>
      </c>
      <c r="T6821" s="51">
        <v>34.203000000000003</v>
      </c>
      <c r="U6821" s="51">
        <v>2018</v>
      </c>
    </row>
    <row r="6822" spans="1:21" ht="15.5">
      <c r="A6822" s="51">
        <v>724</v>
      </c>
      <c r="B6822" s="51" t="s">
        <v>1647</v>
      </c>
      <c r="C6822" s="51" t="s">
        <v>424</v>
      </c>
      <c r="D6822" s="51" t="str">
        <f t="shared" si="106"/>
        <v>LURSierra Leone</v>
      </c>
      <c r="E6822" s="51" t="s">
        <v>1648</v>
      </c>
      <c r="F6822" s="51" t="s">
        <v>425</v>
      </c>
      <c r="G6822" s="51" t="s">
        <v>426</v>
      </c>
      <c r="H6822" s="51" t="s">
        <v>427</v>
      </c>
      <c r="I6822" s="51"/>
      <c r="J6822" s="51"/>
      <c r="K6822" s="51"/>
      <c r="L6822" s="51"/>
      <c r="M6822" s="51"/>
      <c r="N6822" s="51"/>
      <c r="O6822" s="51"/>
      <c r="P6822" s="51"/>
      <c r="Q6822" s="51"/>
      <c r="R6822" s="51"/>
      <c r="S6822" s="51"/>
      <c r="T6822" s="51"/>
      <c r="U6822" s="51"/>
    </row>
    <row r="6823" spans="1:21" ht="15.5">
      <c r="A6823" s="51">
        <v>724</v>
      </c>
      <c r="B6823" s="51" t="s">
        <v>1647</v>
      </c>
      <c r="C6823" s="51" t="s">
        <v>428</v>
      </c>
      <c r="D6823" s="51" t="str">
        <f t="shared" si="106"/>
        <v>LESierra Leone</v>
      </c>
      <c r="E6823" s="51" t="s">
        <v>1648</v>
      </c>
      <c r="F6823" s="51" t="s">
        <v>429</v>
      </c>
      <c r="G6823" s="51" t="s">
        <v>430</v>
      </c>
      <c r="H6823" s="51" t="s">
        <v>431</v>
      </c>
      <c r="I6823" s="51" t="s">
        <v>432</v>
      </c>
      <c r="J6823" s="51"/>
      <c r="K6823" s="51"/>
      <c r="L6823" s="51"/>
      <c r="M6823" s="51"/>
      <c r="N6823" s="51"/>
      <c r="O6823" s="51"/>
      <c r="P6823" s="51"/>
      <c r="Q6823" s="51"/>
      <c r="R6823" s="51"/>
      <c r="S6823" s="51"/>
      <c r="T6823" s="51"/>
      <c r="U6823" s="51"/>
    </row>
    <row r="6824" spans="1:21" ht="15.5">
      <c r="A6824" s="51">
        <v>724</v>
      </c>
      <c r="B6824" s="51" t="s">
        <v>1647</v>
      </c>
      <c r="C6824" s="51" t="s">
        <v>433</v>
      </c>
      <c r="D6824" s="51" t="str">
        <f t="shared" si="106"/>
        <v>LPSierra Leone</v>
      </c>
      <c r="E6824" s="51" t="s">
        <v>1648</v>
      </c>
      <c r="F6824" s="51" t="s">
        <v>434</v>
      </c>
      <c r="G6824" s="51" t="s">
        <v>435</v>
      </c>
      <c r="H6824" s="51" t="s">
        <v>431</v>
      </c>
      <c r="I6824" s="51" t="s">
        <v>432</v>
      </c>
      <c r="J6824" s="51" t="s">
        <v>1652</v>
      </c>
      <c r="K6824" s="51">
        <v>6.7130000000000001</v>
      </c>
      <c r="L6824" s="51">
        <v>6.8639999999999999</v>
      </c>
      <c r="M6824" s="51">
        <v>7.0170000000000003</v>
      </c>
      <c r="N6824" s="51">
        <v>7.1719999999999997</v>
      </c>
      <c r="O6824" s="51">
        <v>7.3289999999999997</v>
      </c>
      <c r="P6824" s="51">
        <v>7.4880000000000004</v>
      </c>
      <c r="Q6824" s="51">
        <v>7.65</v>
      </c>
      <c r="R6824" s="51">
        <v>7.8150000000000004</v>
      </c>
      <c r="S6824" s="51">
        <v>7.984</v>
      </c>
      <c r="T6824" s="51">
        <v>8.157</v>
      </c>
      <c r="U6824" s="51">
        <v>2017</v>
      </c>
    </row>
    <row r="6825" spans="1:21" ht="15.5">
      <c r="A6825" s="51">
        <v>724</v>
      </c>
      <c r="B6825" s="51" t="s">
        <v>1647</v>
      </c>
      <c r="C6825" s="51" t="s">
        <v>437</v>
      </c>
      <c r="D6825" s="51" t="str">
        <f t="shared" si="106"/>
        <v>GGRSierra Leone</v>
      </c>
      <c r="E6825" s="51" t="s">
        <v>1648</v>
      </c>
      <c r="F6825" s="51" t="s">
        <v>438</v>
      </c>
      <c r="G6825" s="51" t="s">
        <v>439</v>
      </c>
      <c r="H6825" s="51" t="s">
        <v>342</v>
      </c>
      <c r="I6825" s="51" t="s">
        <v>343</v>
      </c>
      <c r="J6825" s="51" t="s">
        <v>1653</v>
      </c>
      <c r="K6825" s="51">
        <v>2506.0700000000002</v>
      </c>
      <c r="L6825" s="51">
        <v>2827.59</v>
      </c>
      <c r="M6825" s="51">
        <v>3185.45</v>
      </c>
      <c r="N6825" s="51">
        <v>3494.71</v>
      </c>
      <c r="O6825" s="51">
        <v>3615.41</v>
      </c>
      <c r="P6825" s="51">
        <v>4022.77</v>
      </c>
      <c r="Q6825" s="51">
        <v>5108.75</v>
      </c>
      <c r="R6825" s="51">
        <v>6666.33</v>
      </c>
      <c r="S6825" s="51">
        <v>7980.3</v>
      </c>
      <c r="T6825" s="51">
        <v>9659.9599999999991</v>
      </c>
      <c r="U6825" s="51">
        <v>2019</v>
      </c>
    </row>
    <row r="6826" spans="1:21" ht="15.5">
      <c r="A6826" s="51">
        <v>724</v>
      </c>
      <c r="B6826" s="51" t="s">
        <v>1647</v>
      </c>
      <c r="C6826" s="51" t="s">
        <v>441</v>
      </c>
      <c r="D6826" s="51" t="str">
        <f t="shared" si="106"/>
        <v>GGR_NGDPSierra Leone</v>
      </c>
      <c r="E6826" s="51" t="s">
        <v>1648</v>
      </c>
      <c r="F6826" s="51" t="s">
        <v>438</v>
      </c>
      <c r="G6826" s="51" t="s">
        <v>439</v>
      </c>
      <c r="H6826" s="51" t="s">
        <v>392</v>
      </c>
      <c r="I6826" s="51"/>
      <c r="J6826" s="51" t="s">
        <v>442</v>
      </c>
      <c r="K6826" s="51">
        <v>15.175000000000001</v>
      </c>
      <c r="L6826" s="51">
        <v>13.263999999999999</v>
      </c>
      <c r="M6826" s="51">
        <v>14.039</v>
      </c>
      <c r="N6826" s="51">
        <v>16.192</v>
      </c>
      <c r="O6826" s="51">
        <v>14.881</v>
      </c>
      <c r="P6826" s="51">
        <v>14.647</v>
      </c>
      <c r="Q6826" s="51">
        <v>15.766999999999999</v>
      </c>
      <c r="R6826" s="51">
        <v>17.95</v>
      </c>
      <c r="S6826" s="51">
        <v>19.292999999999999</v>
      </c>
      <c r="T6826" s="51">
        <v>19.914999999999999</v>
      </c>
      <c r="U6826" s="51">
        <v>2019</v>
      </c>
    </row>
    <row r="6827" spans="1:21" ht="15.5">
      <c r="A6827" s="51">
        <v>724</v>
      </c>
      <c r="B6827" s="51" t="s">
        <v>1647</v>
      </c>
      <c r="C6827" s="51" t="s">
        <v>443</v>
      </c>
      <c r="D6827" s="51" t="str">
        <f t="shared" si="106"/>
        <v>GGXSierra Leone</v>
      </c>
      <c r="E6827" s="51" t="s">
        <v>1648</v>
      </c>
      <c r="F6827" s="51" t="s">
        <v>444</v>
      </c>
      <c r="G6827" s="51" t="s">
        <v>445</v>
      </c>
      <c r="H6827" s="51" t="s">
        <v>342</v>
      </c>
      <c r="I6827" s="51" t="s">
        <v>343</v>
      </c>
      <c r="J6827" s="51" t="s">
        <v>1653</v>
      </c>
      <c r="K6827" s="51">
        <v>3357.86</v>
      </c>
      <c r="L6827" s="51">
        <v>3337.09</v>
      </c>
      <c r="M6827" s="51">
        <v>4003.51</v>
      </c>
      <c r="N6827" s="51">
        <v>4476.3500000000004</v>
      </c>
      <c r="O6827" s="51">
        <v>5670.78</v>
      </c>
      <c r="P6827" s="51">
        <v>6434.83</v>
      </c>
      <c r="Q6827" s="51">
        <v>6919.96</v>
      </c>
      <c r="R6827" s="51">
        <v>7813.99</v>
      </c>
      <c r="S6827" s="51">
        <v>10249.48</v>
      </c>
      <c r="T6827" s="51">
        <v>11269.14</v>
      </c>
      <c r="U6827" s="51">
        <v>2019</v>
      </c>
    </row>
    <row r="6828" spans="1:21" ht="15.5">
      <c r="A6828" s="51">
        <v>724</v>
      </c>
      <c r="B6828" s="51" t="s">
        <v>1647</v>
      </c>
      <c r="C6828" s="51" t="s">
        <v>446</v>
      </c>
      <c r="D6828" s="51" t="str">
        <f t="shared" si="106"/>
        <v>GGX_NGDPSierra Leone</v>
      </c>
      <c r="E6828" s="51" t="s">
        <v>1648</v>
      </c>
      <c r="F6828" s="51" t="s">
        <v>444</v>
      </c>
      <c r="G6828" s="51" t="s">
        <v>445</v>
      </c>
      <c r="H6828" s="51" t="s">
        <v>392</v>
      </c>
      <c r="I6828" s="51"/>
      <c r="J6828" s="51" t="s">
        <v>447</v>
      </c>
      <c r="K6828" s="51">
        <v>20.332999999999998</v>
      </c>
      <c r="L6828" s="51">
        <v>15.654</v>
      </c>
      <c r="M6828" s="51">
        <v>17.645</v>
      </c>
      <c r="N6828" s="51">
        <v>20.74</v>
      </c>
      <c r="O6828" s="51">
        <v>23.34</v>
      </c>
      <c r="P6828" s="51">
        <v>23.428999999999998</v>
      </c>
      <c r="Q6828" s="51">
        <v>21.356999999999999</v>
      </c>
      <c r="R6828" s="51">
        <v>21.041</v>
      </c>
      <c r="S6828" s="51">
        <v>24.777999999999999</v>
      </c>
      <c r="T6828" s="51">
        <v>23.233000000000001</v>
      </c>
      <c r="U6828" s="51">
        <v>2019</v>
      </c>
    </row>
    <row r="6829" spans="1:21" ht="15.5">
      <c r="A6829" s="51">
        <v>724</v>
      </c>
      <c r="B6829" s="51" t="s">
        <v>1647</v>
      </c>
      <c r="C6829" s="51" t="s">
        <v>448</v>
      </c>
      <c r="D6829" s="51" t="str">
        <f t="shared" si="106"/>
        <v>GGXCNLSierra Leone</v>
      </c>
      <c r="E6829" s="51" t="s">
        <v>1648</v>
      </c>
      <c r="F6829" s="51" t="s">
        <v>449</v>
      </c>
      <c r="G6829" s="51" t="s">
        <v>450</v>
      </c>
      <c r="H6829" s="51" t="s">
        <v>342</v>
      </c>
      <c r="I6829" s="51" t="s">
        <v>343</v>
      </c>
      <c r="J6829" s="51" t="s">
        <v>1653</v>
      </c>
      <c r="K6829" s="51">
        <v>-851.78899999999999</v>
      </c>
      <c r="L6829" s="51">
        <v>-509.49900000000002</v>
      </c>
      <c r="M6829" s="51">
        <v>-818.06799999999998</v>
      </c>
      <c r="N6829" s="51">
        <v>-981.63300000000004</v>
      </c>
      <c r="O6829" s="51">
        <v>-2055.36</v>
      </c>
      <c r="P6829" s="51">
        <v>-2412.06</v>
      </c>
      <c r="Q6829" s="51">
        <v>-1811.21</v>
      </c>
      <c r="R6829" s="51">
        <v>-1147.6600000000001</v>
      </c>
      <c r="S6829" s="51">
        <v>-2269.17</v>
      </c>
      <c r="T6829" s="51">
        <v>-1609.18</v>
      </c>
      <c r="U6829" s="51">
        <v>2019</v>
      </c>
    </row>
    <row r="6830" spans="1:21" ht="15.5">
      <c r="A6830" s="51">
        <v>724</v>
      </c>
      <c r="B6830" s="51" t="s">
        <v>1647</v>
      </c>
      <c r="C6830" s="51" t="s">
        <v>451</v>
      </c>
      <c r="D6830" s="51" t="str">
        <f t="shared" si="106"/>
        <v>GGXCNL_NGDPSierra Leone</v>
      </c>
      <c r="E6830" s="51" t="s">
        <v>1648</v>
      </c>
      <c r="F6830" s="51" t="s">
        <v>449</v>
      </c>
      <c r="G6830" s="51" t="s">
        <v>450</v>
      </c>
      <c r="H6830" s="51" t="s">
        <v>392</v>
      </c>
      <c r="I6830" s="51"/>
      <c r="J6830" s="51" t="s">
        <v>452</v>
      </c>
      <c r="K6830" s="51">
        <v>-5.1580000000000004</v>
      </c>
      <c r="L6830" s="51">
        <v>-2.39</v>
      </c>
      <c r="M6830" s="51">
        <v>-3.605</v>
      </c>
      <c r="N6830" s="51">
        <v>-4.548</v>
      </c>
      <c r="O6830" s="51">
        <v>-8.4600000000000009</v>
      </c>
      <c r="P6830" s="51">
        <v>-8.782</v>
      </c>
      <c r="Q6830" s="51">
        <v>-5.59</v>
      </c>
      <c r="R6830" s="51">
        <v>-3.09</v>
      </c>
      <c r="S6830" s="51">
        <v>-5.4859999999999998</v>
      </c>
      <c r="T6830" s="51">
        <v>-3.3180000000000001</v>
      </c>
      <c r="U6830" s="51">
        <v>2019</v>
      </c>
    </row>
    <row r="6831" spans="1:21" ht="15.5">
      <c r="A6831" s="51">
        <v>724</v>
      </c>
      <c r="B6831" s="51" t="s">
        <v>1647</v>
      </c>
      <c r="C6831" s="51" t="s">
        <v>453</v>
      </c>
      <c r="D6831" s="51" t="str">
        <f t="shared" si="106"/>
        <v>GGSBSierra Leone</v>
      </c>
      <c r="E6831" s="51" t="s">
        <v>1648</v>
      </c>
      <c r="F6831" s="51" t="s">
        <v>454</v>
      </c>
      <c r="G6831" s="51" t="s">
        <v>455</v>
      </c>
      <c r="H6831" s="51" t="s">
        <v>342</v>
      </c>
      <c r="I6831" s="51" t="s">
        <v>343</v>
      </c>
      <c r="J6831" s="51"/>
      <c r="K6831" s="51"/>
      <c r="L6831" s="51"/>
      <c r="M6831" s="51"/>
      <c r="N6831" s="51"/>
      <c r="O6831" s="51"/>
      <c r="P6831" s="51"/>
      <c r="Q6831" s="51"/>
      <c r="R6831" s="51"/>
      <c r="S6831" s="51"/>
      <c r="T6831" s="51"/>
      <c r="U6831" s="51"/>
    </row>
    <row r="6832" spans="1:21" ht="15.5">
      <c r="A6832" s="51">
        <v>724</v>
      </c>
      <c r="B6832" s="51" t="s">
        <v>1647</v>
      </c>
      <c r="C6832" s="51" t="s">
        <v>456</v>
      </c>
      <c r="D6832" s="51" t="str">
        <f t="shared" si="106"/>
        <v>GGSB_NPGDPSierra Leone</v>
      </c>
      <c r="E6832" s="51" t="s">
        <v>1648</v>
      </c>
      <c r="F6832" s="51" t="s">
        <v>454</v>
      </c>
      <c r="G6832" s="51" t="s">
        <v>455</v>
      </c>
      <c r="H6832" s="51" t="s">
        <v>380</v>
      </c>
      <c r="I6832" s="51"/>
      <c r="J6832" s="51"/>
      <c r="K6832" s="51"/>
      <c r="L6832" s="51"/>
      <c r="M6832" s="51"/>
      <c r="N6832" s="51"/>
      <c r="O6832" s="51"/>
      <c r="P6832" s="51"/>
      <c r="Q6832" s="51"/>
      <c r="R6832" s="51"/>
      <c r="S6832" s="51"/>
      <c r="T6832" s="51"/>
      <c r="U6832" s="51"/>
    </row>
    <row r="6833" spans="1:21" ht="15.5">
      <c r="A6833" s="51">
        <v>724</v>
      </c>
      <c r="B6833" s="51" t="s">
        <v>1647</v>
      </c>
      <c r="C6833" s="51" t="s">
        <v>457</v>
      </c>
      <c r="D6833" s="51" t="str">
        <f t="shared" si="106"/>
        <v>GGXONLBSierra Leone</v>
      </c>
      <c r="E6833" s="51" t="s">
        <v>1648</v>
      </c>
      <c r="F6833" s="51" t="s">
        <v>458</v>
      </c>
      <c r="G6833" s="51" t="s">
        <v>459</v>
      </c>
      <c r="H6833" s="51" t="s">
        <v>342</v>
      </c>
      <c r="I6833" s="51" t="s">
        <v>343</v>
      </c>
      <c r="J6833" s="51" t="s">
        <v>1653</v>
      </c>
      <c r="K6833" s="51">
        <v>-563.42100000000005</v>
      </c>
      <c r="L6833" s="51">
        <v>-208.34200000000001</v>
      </c>
      <c r="M6833" s="51">
        <v>-596.04999999999995</v>
      </c>
      <c r="N6833" s="51">
        <v>-807.06299999999999</v>
      </c>
      <c r="O6833" s="51">
        <v>-1853.56</v>
      </c>
      <c r="P6833" s="51">
        <v>-1810.01</v>
      </c>
      <c r="Q6833" s="51">
        <v>-904.91399999999999</v>
      </c>
      <c r="R6833" s="51">
        <v>-162.07300000000001</v>
      </c>
      <c r="S6833" s="51">
        <v>-1060.26</v>
      </c>
      <c r="T6833" s="51">
        <v>-331.56799999999998</v>
      </c>
      <c r="U6833" s="51">
        <v>2019</v>
      </c>
    </row>
    <row r="6834" spans="1:21" ht="15.5">
      <c r="A6834" s="51">
        <v>724</v>
      </c>
      <c r="B6834" s="51" t="s">
        <v>1647</v>
      </c>
      <c r="C6834" s="51" t="s">
        <v>460</v>
      </c>
      <c r="D6834" s="51" t="str">
        <f t="shared" si="106"/>
        <v>GGXONLB_NGDPSierra Leone</v>
      </c>
      <c r="E6834" s="51" t="s">
        <v>1648</v>
      </c>
      <c r="F6834" s="51" t="s">
        <v>458</v>
      </c>
      <c r="G6834" s="51" t="s">
        <v>459</v>
      </c>
      <c r="H6834" s="51" t="s">
        <v>392</v>
      </c>
      <c r="I6834" s="51"/>
      <c r="J6834" s="51" t="s">
        <v>461</v>
      </c>
      <c r="K6834" s="51">
        <v>-3.4119999999999999</v>
      </c>
      <c r="L6834" s="51">
        <v>-0.97699999999999998</v>
      </c>
      <c r="M6834" s="51">
        <v>-2.6269999999999998</v>
      </c>
      <c r="N6834" s="51">
        <v>-3.7389999999999999</v>
      </c>
      <c r="O6834" s="51">
        <v>-7.6289999999999996</v>
      </c>
      <c r="P6834" s="51">
        <v>-6.59</v>
      </c>
      <c r="Q6834" s="51">
        <v>-2.7930000000000001</v>
      </c>
      <c r="R6834" s="51">
        <v>-0.436</v>
      </c>
      <c r="S6834" s="51">
        <v>-2.5630000000000002</v>
      </c>
      <c r="T6834" s="51">
        <v>-0.68400000000000005</v>
      </c>
      <c r="U6834" s="51">
        <v>2019</v>
      </c>
    </row>
    <row r="6835" spans="1:21" ht="15.5">
      <c r="A6835" s="51">
        <v>724</v>
      </c>
      <c r="B6835" s="51" t="s">
        <v>1647</v>
      </c>
      <c r="C6835" s="51" t="s">
        <v>462</v>
      </c>
      <c r="D6835" s="51" t="str">
        <f t="shared" si="106"/>
        <v>GGXWDNSierra Leone</v>
      </c>
      <c r="E6835" s="51" t="s">
        <v>1648</v>
      </c>
      <c r="F6835" s="51" t="s">
        <v>463</v>
      </c>
      <c r="G6835" s="51" t="s">
        <v>464</v>
      </c>
      <c r="H6835" s="51" t="s">
        <v>342</v>
      </c>
      <c r="I6835" s="51" t="s">
        <v>343</v>
      </c>
      <c r="J6835" s="51"/>
      <c r="K6835" s="51"/>
      <c r="L6835" s="51"/>
      <c r="M6835" s="51"/>
      <c r="N6835" s="51"/>
      <c r="O6835" s="51"/>
      <c r="P6835" s="51"/>
      <c r="Q6835" s="51"/>
      <c r="R6835" s="51"/>
      <c r="S6835" s="51"/>
      <c r="T6835" s="51"/>
      <c r="U6835" s="51"/>
    </row>
    <row r="6836" spans="1:21" ht="15.5">
      <c r="A6836" s="51">
        <v>724</v>
      </c>
      <c r="B6836" s="51" t="s">
        <v>1647</v>
      </c>
      <c r="C6836" s="51" t="s">
        <v>465</v>
      </c>
      <c r="D6836" s="51" t="str">
        <f t="shared" si="106"/>
        <v>GGXWDN_NGDPSierra Leone</v>
      </c>
      <c r="E6836" s="51" t="s">
        <v>1648</v>
      </c>
      <c r="F6836" s="51" t="s">
        <v>463</v>
      </c>
      <c r="G6836" s="51" t="s">
        <v>464</v>
      </c>
      <c r="H6836" s="51" t="s">
        <v>392</v>
      </c>
      <c r="I6836" s="51"/>
      <c r="J6836" s="51"/>
      <c r="K6836" s="51"/>
      <c r="L6836" s="51"/>
      <c r="M6836" s="51"/>
      <c r="N6836" s="51"/>
      <c r="O6836" s="51"/>
      <c r="P6836" s="51"/>
      <c r="Q6836" s="51"/>
      <c r="R6836" s="51"/>
      <c r="S6836" s="51"/>
      <c r="T6836" s="51"/>
      <c r="U6836" s="51"/>
    </row>
    <row r="6837" spans="1:21" ht="15.5">
      <c r="A6837" s="51">
        <v>724</v>
      </c>
      <c r="B6837" s="51" t="s">
        <v>1647</v>
      </c>
      <c r="C6837" s="51" t="s">
        <v>466</v>
      </c>
      <c r="D6837" s="51" t="str">
        <f t="shared" si="106"/>
        <v>GGXWDGSierra Leone</v>
      </c>
      <c r="E6837" s="51" t="s">
        <v>1648</v>
      </c>
      <c r="F6837" s="51" t="s">
        <v>467</v>
      </c>
      <c r="G6837" s="51" t="s">
        <v>468</v>
      </c>
      <c r="H6837" s="51" t="s">
        <v>342</v>
      </c>
      <c r="I6837" s="51" t="s">
        <v>343</v>
      </c>
      <c r="J6837" s="51" t="s">
        <v>1653</v>
      </c>
      <c r="K6837" s="51">
        <v>6015.8</v>
      </c>
      <c r="L6837" s="51">
        <v>6520.72</v>
      </c>
      <c r="M6837" s="51">
        <v>7961.61</v>
      </c>
      <c r="N6837" s="51">
        <v>9860.5499999999993</v>
      </c>
      <c r="O6837" s="51">
        <v>14753.89</v>
      </c>
      <c r="P6837" s="51">
        <v>18993.61</v>
      </c>
      <c r="Q6837" s="51">
        <v>22386.06</v>
      </c>
      <c r="R6837" s="51">
        <v>26611.47</v>
      </c>
      <c r="S6837" s="51">
        <v>29760.86</v>
      </c>
      <c r="T6837" s="51">
        <v>34135</v>
      </c>
      <c r="U6837" s="51">
        <v>2019</v>
      </c>
    </row>
    <row r="6838" spans="1:21" ht="15.5">
      <c r="A6838" s="51">
        <v>724</v>
      </c>
      <c r="B6838" s="51" t="s">
        <v>1647</v>
      </c>
      <c r="C6838" s="51" t="s">
        <v>469</v>
      </c>
      <c r="D6838" s="51" t="str">
        <f t="shared" si="106"/>
        <v>GGXWDG_NGDPSierra Leone</v>
      </c>
      <c r="E6838" s="51" t="s">
        <v>1648</v>
      </c>
      <c r="F6838" s="51" t="s">
        <v>467</v>
      </c>
      <c r="G6838" s="51" t="s">
        <v>468</v>
      </c>
      <c r="H6838" s="51" t="s">
        <v>392</v>
      </c>
      <c r="I6838" s="51"/>
      <c r="J6838" s="51" t="s">
        <v>470</v>
      </c>
      <c r="K6838" s="51">
        <v>36.427999999999997</v>
      </c>
      <c r="L6838" s="51">
        <v>30.588999999999999</v>
      </c>
      <c r="M6838" s="51">
        <v>35.088999999999999</v>
      </c>
      <c r="N6838" s="51">
        <v>45.686</v>
      </c>
      <c r="O6838" s="51">
        <v>60.725000000000001</v>
      </c>
      <c r="P6838" s="51">
        <v>69.155000000000001</v>
      </c>
      <c r="Q6838" s="51">
        <v>69.088999999999999</v>
      </c>
      <c r="R6838" s="51">
        <v>71.656000000000006</v>
      </c>
      <c r="S6838" s="51">
        <v>71.947000000000003</v>
      </c>
      <c r="T6838" s="51">
        <v>70.373999999999995</v>
      </c>
      <c r="U6838" s="51">
        <v>2019</v>
      </c>
    </row>
    <row r="6839" spans="1:21" ht="15.5">
      <c r="A6839" s="51">
        <v>724</v>
      </c>
      <c r="B6839" s="51" t="s">
        <v>1647</v>
      </c>
      <c r="C6839" s="51" t="s">
        <v>471</v>
      </c>
      <c r="D6839" s="51" t="str">
        <f t="shared" si="106"/>
        <v>NGDP_FYSierra Leone</v>
      </c>
      <c r="E6839" s="51" t="s">
        <v>1648</v>
      </c>
      <c r="F6839" s="51" t="s">
        <v>472</v>
      </c>
      <c r="G6839" s="51" t="s">
        <v>473</v>
      </c>
      <c r="H6839" s="51" t="s">
        <v>342</v>
      </c>
      <c r="I6839" s="51" t="s">
        <v>343</v>
      </c>
      <c r="J6839" s="51" t="s">
        <v>1653</v>
      </c>
      <c r="K6839" s="51">
        <v>16514.3</v>
      </c>
      <c r="L6839" s="51">
        <v>21317.38</v>
      </c>
      <c r="M6839" s="51">
        <v>22689.45</v>
      </c>
      <c r="N6839" s="51">
        <v>21583.3</v>
      </c>
      <c r="O6839" s="51">
        <v>24296.29</v>
      </c>
      <c r="P6839" s="51">
        <v>27465.43</v>
      </c>
      <c r="Q6839" s="51">
        <v>32401.63</v>
      </c>
      <c r="R6839" s="51">
        <v>37137.730000000003</v>
      </c>
      <c r="S6839" s="51">
        <v>41364.69</v>
      </c>
      <c r="T6839" s="51">
        <v>48505.13</v>
      </c>
      <c r="U6839" s="51">
        <v>2019</v>
      </c>
    </row>
    <row r="6840" spans="1:21" ht="15.5">
      <c r="A6840" s="51">
        <v>724</v>
      </c>
      <c r="B6840" s="51" t="s">
        <v>1647</v>
      </c>
      <c r="C6840" s="51" t="s">
        <v>474</v>
      </c>
      <c r="D6840" s="51" t="str">
        <f t="shared" si="106"/>
        <v>BCASierra Leone</v>
      </c>
      <c r="E6840" s="51" t="s">
        <v>1648</v>
      </c>
      <c r="F6840" s="51" t="s">
        <v>475</v>
      </c>
      <c r="G6840" s="51" t="s">
        <v>476</v>
      </c>
      <c r="H6840" s="51" t="s">
        <v>352</v>
      </c>
      <c r="I6840" s="51" t="s">
        <v>343</v>
      </c>
      <c r="J6840" s="51" t="s">
        <v>1654</v>
      </c>
      <c r="K6840" s="51">
        <v>-1.21</v>
      </c>
      <c r="L6840" s="51">
        <v>-0.73099999999999998</v>
      </c>
      <c r="M6840" s="51">
        <v>-0.46400000000000002</v>
      </c>
      <c r="N6840" s="51">
        <v>-1.0269999999999999</v>
      </c>
      <c r="O6840" s="51">
        <v>-0.36299999999999999</v>
      </c>
      <c r="P6840" s="51">
        <v>-0.80900000000000005</v>
      </c>
      <c r="Q6840" s="51">
        <v>-0.76200000000000001</v>
      </c>
      <c r="R6840" s="51">
        <v>-0.91500000000000004</v>
      </c>
      <c r="S6840" s="51">
        <v>-0.63</v>
      </c>
      <c r="T6840" s="51">
        <v>-0.623</v>
      </c>
      <c r="U6840" s="51">
        <v>2018</v>
      </c>
    </row>
    <row r="6841" spans="1:21" ht="15.5">
      <c r="A6841" s="51">
        <v>724</v>
      </c>
      <c r="B6841" s="51" t="s">
        <v>1647</v>
      </c>
      <c r="C6841" s="51" t="s">
        <v>478</v>
      </c>
      <c r="D6841" s="51" t="str">
        <f t="shared" si="106"/>
        <v>BCA_NGDPDSierra Leone</v>
      </c>
      <c r="E6841" s="51" t="s">
        <v>1648</v>
      </c>
      <c r="F6841" s="51" t="s">
        <v>475</v>
      </c>
      <c r="G6841" s="51" t="s">
        <v>476</v>
      </c>
      <c r="H6841" s="51" t="s">
        <v>392</v>
      </c>
      <c r="I6841" s="51"/>
      <c r="J6841" s="51" t="s">
        <v>479</v>
      </c>
      <c r="K6841" s="51">
        <v>-31.832999999999998</v>
      </c>
      <c r="L6841" s="51">
        <v>-14.866</v>
      </c>
      <c r="M6841" s="51">
        <v>-9.2729999999999997</v>
      </c>
      <c r="N6841" s="51">
        <v>-24.143999999999998</v>
      </c>
      <c r="O6841" s="51">
        <v>-9.4260000000000002</v>
      </c>
      <c r="P6841" s="51">
        <v>-21.792000000000002</v>
      </c>
      <c r="Q6841" s="51">
        <v>-18.649999999999999</v>
      </c>
      <c r="R6841" s="51">
        <v>-22.225000000000001</v>
      </c>
      <c r="S6841" s="51">
        <v>-14.984999999999999</v>
      </c>
      <c r="T6841" s="51">
        <v>-14.1</v>
      </c>
      <c r="U6841" s="51">
        <v>2018</v>
      </c>
    </row>
    <row r="6842" spans="1:21" ht="15.5">
      <c r="A6842" s="51">
        <v>576</v>
      </c>
      <c r="B6842" s="51" t="s">
        <v>1655</v>
      </c>
      <c r="C6842" s="51" t="s">
        <v>338</v>
      </c>
      <c r="D6842" s="51" t="str">
        <f t="shared" si="106"/>
        <v>NGDP_RSingapore</v>
      </c>
      <c r="E6842" s="51" t="s">
        <v>244</v>
      </c>
      <c r="F6842" s="51" t="s">
        <v>340</v>
      </c>
      <c r="G6842" s="51" t="s">
        <v>341</v>
      </c>
      <c r="H6842" s="51" t="s">
        <v>342</v>
      </c>
      <c r="I6842" s="51" t="s">
        <v>343</v>
      </c>
      <c r="J6842" s="51" t="s">
        <v>1656</v>
      </c>
      <c r="K6842" s="51">
        <v>377.32600000000002</v>
      </c>
      <c r="L6842" s="51">
        <v>395.57900000000001</v>
      </c>
      <c r="M6842" s="51">
        <v>411.15699999999998</v>
      </c>
      <c r="N6842" s="51">
        <v>423.44400000000002</v>
      </c>
      <c r="O6842" s="51">
        <v>437.541</v>
      </c>
      <c r="P6842" s="51">
        <v>457.31900000000002</v>
      </c>
      <c r="Q6842" s="51">
        <v>473.31400000000002</v>
      </c>
      <c r="R6842" s="51">
        <v>479.68099999999998</v>
      </c>
      <c r="S6842" s="51">
        <v>453.82100000000003</v>
      </c>
      <c r="T6842" s="51">
        <v>477.41</v>
      </c>
      <c r="U6842" s="51">
        <v>2019</v>
      </c>
    </row>
    <row r="6843" spans="1:21" ht="15.5">
      <c r="A6843" s="51">
        <v>576</v>
      </c>
      <c r="B6843" s="51" t="s">
        <v>1655</v>
      </c>
      <c r="C6843" s="51" t="s">
        <v>345</v>
      </c>
      <c r="D6843" s="51" t="str">
        <f t="shared" si="106"/>
        <v>NGDP_RPCHSingapore</v>
      </c>
      <c r="E6843" s="51" t="s">
        <v>244</v>
      </c>
      <c r="F6843" s="51" t="s">
        <v>340</v>
      </c>
      <c r="G6843" s="51" t="s">
        <v>346</v>
      </c>
      <c r="H6843" s="51" t="s">
        <v>347</v>
      </c>
      <c r="I6843" s="51"/>
      <c r="J6843" s="51" t="s">
        <v>348</v>
      </c>
      <c r="K6843" s="51">
        <v>4.4619999999999997</v>
      </c>
      <c r="L6843" s="51">
        <v>4.8369999999999997</v>
      </c>
      <c r="M6843" s="51">
        <v>3.9380000000000002</v>
      </c>
      <c r="N6843" s="51">
        <v>2.9889999999999999</v>
      </c>
      <c r="O6843" s="51">
        <v>3.3290000000000002</v>
      </c>
      <c r="P6843" s="51">
        <v>4.5199999999999996</v>
      </c>
      <c r="Q6843" s="51">
        <v>3.4969999999999999</v>
      </c>
      <c r="R6843" s="51">
        <v>1.345</v>
      </c>
      <c r="S6843" s="51">
        <v>-5.391</v>
      </c>
      <c r="T6843" s="51">
        <v>5.1980000000000004</v>
      </c>
      <c r="U6843" s="51">
        <v>2019</v>
      </c>
    </row>
    <row r="6844" spans="1:21" ht="15.5">
      <c r="A6844" s="51">
        <v>576</v>
      </c>
      <c r="B6844" s="51" t="s">
        <v>1655</v>
      </c>
      <c r="C6844" s="51" t="s">
        <v>349</v>
      </c>
      <c r="D6844" s="51" t="str">
        <f t="shared" si="106"/>
        <v>NGDPSingapore</v>
      </c>
      <c r="E6844" s="51" t="s">
        <v>244</v>
      </c>
      <c r="F6844" s="51" t="s">
        <v>155</v>
      </c>
      <c r="G6844" s="51" t="s">
        <v>350</v>
      </c>
      <c r="H6844" s="51" t="s">
        <v>342</v>
      </c>
      <c r="I6844" s="51" t="s">
        <v>343</v>
      </c>
      <c r="J6844" s="51" t="s">
        <v>1656</v>
      </c>
      <c r="K6844" s="51">
        <v>368.77100000000002</v>
      </c>
      <c r="L6844" s="51">
        <v>384.87</v>
      </c>
      <c r="M6844" s="51">
        <v>398.94799999999998</v>
      </c>
      <c r="N6844" s="51">
        <v>423.44400000000002</v>
      </c>
      <c r="O6844" s="51">
        <v>440.37200000000001</v>
      </c>
      <c r="P6844" s="51">
        <v>474.11500000000001</v>
      </c>
      <c r="Q6844" s="51">
        <v>507.12400000000002</v>
      </c>
      <c r="R6844" s="51">
        <v>510.738</v>
      </c>
      <c r="S6844" s="51">
        <v>469.096</v>
      </c>
      <c r="T6844" s="51">
        <v>494.07799999999997</v>
      </c>
      <c r="U6844" s="51">
        <v>2019</v>
      </c>
    </row>
    <row r="6845" spans="1:21" ht="15.5">
      <c r="A6845" s="51">
        <v>576</v>
      </c>
      <c r="B6845" s="51" t="s">
        <v>1655</v>
      </c>
      <c r="C6845" s="51" t="s">
        <v>157</v>
      </c>
      <c r="D6845" s="51" t="str">
        <f t="shared" si="106"/>
        <v>NGDPDSingapore</v>
      </c>
      <c r="E6845" s="51" t="s">
        <v>244</v>
      </c>
      <c r="F6845" s="51" t="s">
        <v>155</v>
      </c>
      <c r="G6845" s="51" t="s">
        <v>351</v>
      </c>
      <c r="H6845" s="51" t="s">
        <v>352</v>
      </c>
      <c r="I6845" s="51" t="s">
        <v>343</v>
      </c>
      <c r="J6845" s="51" t="s">
        <v>353</v>
      </c>
      <c r="K6845" s="51">
        <v>295.09300000000002</v>
      </c>
      <c r="L6845" s="51">
        <v>307.57600000000002</v>
      </c>
      <c r="M6845" s="51">
        <v>314.86399999999998</v>
      </c>
      <c r="N6845" s="51">
        <v>307.99900000000002</v>
      </c>
      <c r="O6845" s="51">
        <v>318.75299999999999</v>
      </c>
      <c r="P6845" s="51">
        <v>343.33199999999999</v>
      </c>
      <c r="Q6845" s="51">
        <v>375.96300000000002</v>
      </c>
      <c r="R6845" s="51">
        <v>374.39</v>
      </c>
      <c r="S6845" s="51">
        <v>339.98099999999999</v>
      </c>
      <c r="T6845" s="51">
        <v>374.39400000000001</v>
      </c>
      <c r="U6845" s="51">
        <v>2019</v>
      </c>
    </row>
    <row r="6846" spans="1:21" ht="15.5">
      <c r="A6846" s="51">
        <v>576</v>
      </c>
      <c r="B6846" s="51" t="s">
        <v>1655</v>
      </c>
      <c r="C6846" s="51" t="s">
        <v>354</v>
      </c>
      <c r="D6846" s="51" t="str">
        <f t="shared" si="106"/>
        <v>PPPGDPSingapore</v>
      </c>
      <c r="E6846" s="51" t="s">
        <v>244</v>
      </c>
      <c r="F6846" s="51" t="s">
        <v>155</v>
      </c>
      <c r="G6846" s="51" t="s">
        <v>355</v>
      </c>
      <c r="H6846" s="51" t="s">
        <v>356</v>
      </c>
      <c r="I6846" s="51" t="s">
        <v>343</v>
      </c>
      <c r="J6846" s="51" t="s">
        <v>353</v>
      </c>
      <c r="K6846" s="51">
        <v>435.96499999999997</v>
      </c>
      <c r="L6846" s="51">
        <v>448.14</v>
      </c>
      <c r="M6846" s="51">
        <v>461.77199999999999</v>
      </c>
      <c r="N6846" s="51">
        <v>481.40499999999997</v>
      </c>
      <c r="O6846" s="51">
        <v>501.38799999999998</v>
      </c>
      <c r="P6846" s="51">
        <v>535.13099999999997</v>
      </c>
      <c r="Q6846" s="51">
        <v>567.14499999999998</v>
      </c>
      <c r="R6846" s="51">
        <v>585.03499999999997</v>
      </c>
      <c r="S6846" s="51">
        <v>560.20500000000004</v>
      </c>
      <c r="T6846" s="51">
        <v>600.06299999999999</v>
      </c>
      <c r="U6846" s="51">
        <v>2019</v>
      </c>
    </row>
    <row r="6847" spans="1:21" ht="15.5">
      <c r="A6847" s="51">
        <v>576</v>
      </c>
      <c r="B6847" s="51" t="s">
        <v>1655</v>
      </c>
      <c r="C6847" s="51" t="s">
        <v>357</v>
      </c>
      <c r="D6847" s="51" t="str">
        <f t="shared" si="106"/>
        <v>NGDP_DSingapore</v>
      </c>
      <c r="E6847" s="51" t="s">
        <v>244</v>
      </c>
      <c r="F6847" s="51" t="s">
        <v>358</v>
      </c>
      <c r="G6847" s="51" t="s">
        <v>359</v>
      </c>
      <c r="H6847" s="51" t="s">
        <v>360</v>
      </c>
      <c r="I6847" s="51"/>
      <c r="J6847" s="51" t="s">
        <v>361</v>
      </c>
      <c r="K6847" s="51">
        <v>97.733000000000004</v>
      </c>
      <c r="L6847" s="51">
        <v>97.293000000000006</v>
      </c>
      <c r="M6847" s="51">
        <v>97.031000000000006</v>
      </c>
      <c r="N6847" s="51">
        <v>100</v>
      </c>
      <c r="O6847" s="51">
        <v>100.64700000000001</v>
      </c>
      <c r="P6847" s="51">
        <v>103.673</v>
      </c>
      <c r="Q6847" s="51">
        <v>107.143</v>
      </c>
      <c r="R6847" s="51">
        <v>106.474</v>
      </c>
      <c r="S6847" s="51">
        <v>103.366</v>
      </c>
      <c r="T6847" s="51">
        <v>103.491</v>
      </c>
      <c r="U6847" s="51">
        <v>2019</v>
      </c>
    </row>
    <row r="6848" spans="1:21" ht="15.5">
      <c r="A6848" s="51">
        <v>576</v>
      </c>
      <c r="B6848" s="51" t="s">
        <v>1655</v>
      </c>
      <c r="C6848" s="51" t="s">
        <v>362</v>
      </c>
      <c r="D6848" s="51" t="str">
        <f t="shared" si="106"/>
        <v>NGDPRPCSingapore</v>
      </c>
      <c r="E6848" s="51" t="s">
        <v>244</v>
      </c>
      <c r="F6848" s="51" t="s">
        <v>363</v>
      </c>
      <c r="G6848" s="51" t="s">
        <v>364</v>
      </c>
      <c r="H6848" s="51" t="s">
        <v>342</v>
      </c>
      <c r="I6848" s="51" t="s">
        <v>333</v>
      </c>
      <c r="J6848" s="51" t="s">
        <v>365</v>
      </c>
      <c r="K6848" s="51">
        <v>71026.97</v>
      </c>
      <c r="L6848" s="51">
        <v>73266.69</v>
      </c>
      <c r="M6848" s="51">
        <v>75169.53</v>
      </c>
      <c r="N6848" s="51">
        <v>76502.97</v>
      </c>
      <c r="O6848" s="51">
        <v>78030.789999999994</v>
      </c>
      <c r="P6848" s="51">
        <v>81485.850000000006</v>
      </c>
      <c r="Q6848" s="51">
        <v>83940.59</v>
      </c>
      <c r="R6848" s="51">
        <v>84101.88</v>
      </c>
      <c r="S6848" s="51">
        <v>78625.320000000007</v>
      </c>
      <c r="T6848" s="51">
        <v>81741.539999999994</v>
      </c>
      <c r="U6848" s="51">
        <v>2019</v>
      </c>
    </row>
    <row r="6849" spans="1:21" ht="15.5">
      <c r="A6849" s="51">
        <v>576</v>
      </c>
      <c r="B6849" s="51" t="s">
        <v>1655</v>
      </c>
      <c r="C6849" s="51" t="s">
        <v>366</v>
      </c>
      <c r="D6849" s="51" t="str">
        <f t="shared" si="106"/>
        <v>NGDPRPPPPCSingapore</v>
      </c>
      <c r="E6849" s="51" t="s">
        <v>244</v>
      </c>
      <c r="F6849" s="51" t="s">
        <v>363</v>
      </c>
      <c r="G6849" s="51" t="s">
        <v>367</v>
      </c>
      <c r="H6849" s="51" t="s">
        <v>368</v>
      </c>
      <c r="I6849" s="51" t="s">
        <v>333</v>
      </c>
      <c r="J6849" s="51" t="s">
        <v>365</v>
      </c>
      <c r="K6849" s="51">
        <v>83112.009999999995</v>
      </c>
      <c r="L6849" s="51">
        <v>85732.800000000003</v>
      </c>
      <c r="M6849" s="51">
        <v>87959.42</v>
      </c>
      <c r="N6849" s="51">
        <v>89519.74</v>
      </c>
      <c r="O6849" s="51">
        <v>91307.5</v>
      </c>
      <c r="P6849" s="51">
        <v>95350.44</v>
      </c>
      <c r="Q6849" s="51">
        <v>98222.85</v>
      </c>
      <c r="R6849" s="51">
        <v>98411.58</v>
      </c>
      <c r="S6849" s="51">
        <v>92003.19</v>
      </c>
      <c r="T6849" s="51">
        <v>95649.63</v>
      </c>
      <c r="U6849" s="51">
        <v>2019</v>
      </c>
    </row>
    <row r="6850" spans="1:21" ht="15.5">
      <c r="A6850" s="51">
        <v>576</v>
      </c>
      <c r="B6850" s="51" t="s">
        <v>1655</v>
      </c>
      <c r="C6850" s="51" t="s">
        <v>369</v>
      </c>
      <c r="D6850" s="51" t="str">
        <f t="shared" si="106"/>
        <v>NGDPPCSingapore</v>
      </c>
      <c r="E6850" s="51" t="s">
        <v>244</v>
      </c>
      <c r="F6850" s="51" t="s">
        <v>370</v>
      </c>
      <c r="G6850" s="51" t="s">
        <v>371</v>
      </c>
      <c r="H6850" s="51" t="s">
        <v>342</v>
      </c>
      <c r="I6850" s="51" t="s">
        <v>333</v>
      </c>
      <c r="J6850" s="51" t="s">
        <v>372</v>
      </c>
      <c r="K6850" s="51">
        <v>69416.45</v>
      </c>
      <c r="L6850" s="51">
        <v>71283.34</v>
      </c>
      <c r="M6850" s="51">
        <v>72937.48</v>
      </c>
      <c r="N6850" s="51">
        <v>76502.97</v>
      </c>
      <c r="O6850" s="51">
        <v>78535.75</v>
      </c>
      <c r="P6850" s="51">
        <v>84478.57</v>
      </c>
      <c r="Q6850" s="51">
        <v>89936.7</v>
      </c>
      <c r="R6850" s="51">
        <v>89547.05</v>
      </c>
      <c r="S6850" s="51">
        <v>81271.69</v>
      </c>
      <c r="T6850" s="51">
        <v>84595.35</v>
      </c>
      <c r="U6850" s="51">
        <v>2019</v>
      </c>
    </row>
    <row r="6851" spans="1:21" ht="15.5">
      <c r="A6851" s="51">
        <v>576</v>
      </c>
      <c r="B6851" s="51" t="s">
        <v>1655</v>
      </c>
      <c r="C6851" s="51" t="s">
        <v>373</v>
      </c>
      <c r="D6851" s="51" t="str">
        <f t="shared" ref="D6851:D6914" si="107">C6851&amp;E6851</f>
        <v>NGDPDPCSingapore</v>
      </c>
      <c r="E6851" s="51" t="s">
        <v>244</v>
      </c>
      <c r="F6851" s="51" t="s">
        <v>370</v>
      </c>
      <c r="G6851" s="51" t="s">
        <v>374</v>
      </c>
      <c r="H6851" s="51" t="s">
        <v>352</v>
      </c>
      <c r="I6851" s="51" t="s">
        <v>333</v>
      </c>
      <c r="J6851" s="51" t="s">
        <v>372</v>
      </c>
      <c r="K6851" s="51">
        <v>55547.55</v>
      </c>
      <c r="L6851" s="51">
        <v>56967.43</v>
      </c>
      <c r="M6851" s="51">
        <v>57564.800000000003</v>
      </c>
      <c r="N6851" s="51">
        <v>55645.61</v>
      </c>
      <c r="O6851" s="51">
        <v>56846.27</v>
      </c>
      <c r="P6851" s="51">
        <v>61175.44</v>
      </c>
      <c r="Q6851" s="51">
        <v>66675.77</v>
      </c>
      <c r="R6851" s="51">
        <v>65641.31</v>
      </c>
      <c r="S6851" s="51">
        <v>58902.22</v>
      </c>
      <c r="T6851" s="51">
        <v>64103.199999999997</v>
      </c>
      <c r="U6851" s="51">
        <v>2019</v>
      </c>
    </row>
    <row r="6852" spans="1:21" ht="15.5">
      <c r="A6852" s="51">
        <v>576</v>
      </c>
      <c r="B6852" s="51" t="s">
        <v>1655</v>
      </c>
      <c r="C6852" s="51" t="s">
        <v>375</v>
      </c>
      <c r="D6852" s="51" t="str">
        <f t="shared" si="107"/>
        <v>PPPPCSingapore</v>
      </c>
      <c r="E6852" s="51" t="s">
        <v>244</v>
      </c>
      <c r="F6852" s="51" t="s">
        <v>370</v>
      </c>
      <c r="G6852" s="51" t="s">
        <v>376</v>
      </c>
      <c r="H6852" s="51" t="s">
        <v>356</v>
      </c>
      <c r="I6852" s="51" t="s">
        <v>333</v>
      </c>
      <c r="J6852" s="51" t="s">
        <v>372</v>
      </c>
      <c r="K6852" s="51">
        <v>82064.960000000006</v>
      </c>
      <c r="L6852" s="51">
        <v>83001.789999999994</v>
      </c>
      <c r="M6852" s="51">
        <v>84423.19</v>
      </c>
      <c r="N6852" s="51">
        <v>86974.75</v>
      </c>
      <c r="O6852" s="51">
        <v>89417.35</v>
      </c>
      <c r="P6852" s="51">
        <v>95350.44</v>
      </c>
      <c r="Q6852" s="51">
        <v>100581.15</v>
      </c>
      <c r="R6852" s="51">
        <v>102573.47</v>
      </c>
      <c r="S6852" s="51">
        <v>97056.53</v>
      </c>
      <c r="T6852" s="51">
        <v>102741.99</v>
      </c>
      <c r="U6852" s="51">
        <v>2019</v>
      </c>
    </row>
    <row r="6853" spans="1:21" ht="15.5">
      <c r="A6853" s="51">
        <v>576</v>
      </c>
      <c r="B6853" s="51" t="s">
        <v>1655</v>
      </c>
      <c r="C6853" s="51" t="s">
        <v>377</v>
      </c>
      <c r="D6853" s="51" t="str">
        <f t="shared" si="107"/>
        <v>NGAP_NPGDPSingapore</v>
      </c>
      <c r="E6853" s="51" t="s">
        <v>244</v>
      </c>
      <c r="F6853" s="51" t="s">
        <v>378</v>
      </c>
      <c r="G6853" s="51" t="s">
        <v>379</v>
      </c>
      <c r="H6853" s="51" t="s">
        <v>380</v>
      </c>
      <c r="I6853" s="51"/>
      <c r="J6853" s="51"/>
      <c r="K6853" s="51"/>
      <c r="L6853" s="51"/>
      <c r="M6853" s="51"/>
      <c r="N6853" s="51"/>
      <c r="O6853" s="51"/>
      <c r="P6853" s="51"/>
      <c r="Q6853" s="51"/>
      <c r="R6853" s="51"/>
      <c r="S6853" s="51"/>
      <c r="T6853" s="51"/>
      <c r="U6853" s="51"/>
    </row>
    <row r="6854" spans="1:21" ht="15.5">
      <c r="A6854" s="51">
        <v>576</v>
      </c>
      <c r="B6854" s="51" t="s">
        <v>1655</v>
      </c>
      <c r="C6854" s="51" t="s">
        <v>381</v>
      </c>
      <c r="D6854" s="51" t="str">
        <f t="shared" si="107"/>
        <v>PPPSHSingapore</v>
      </c>
      <c r="E6854" s="51" t="s">
        <v>244</v>
      </c>
      <c r="F6854" s="51" t="s">
        <v>382</v>
      </c>
      <c r="G6854" s="51" t="s">
        <v>383</v>
      </c>
      <c r="H6854" s="51" t="s">
        <v>384</v>
      </c>
      <c r="I6854" s="51"/>
      <c r="J6854" s="51" t="s">
        <v>353</v>
      </c>
      <c r="K6854" s="51">
        <v>0.435</v>
      </c>
      <c r="L6854" s="51">
        <v>0.42699999999999999</v>
      </c>
      <c r="M6854" s="51">
        <v>0.42399999999999999</v>
      </c>
      <c r="N6854" s="51">
        <v>0.433</v>
      </c>
      <c r="O6854" s="51">
        <v>0.434</v>
      </c>
      <c r="P6854" s="51">
        <v>0.44</v>
      </c>
      <c r="Q6854" s="51">
        <v>0.44</v>
      </c>
      <c r="R6854" s="51">
        <v>0.434</v>
      </c>
      <c r="S6854" s="51">
        <v>0.42599999999999999</v>
      </c>
      <c r="T6854" s="51">
        <v>0.42299999999999999</v>
      </c>
      <c r="U6854" s="51">
        <v>2019</v>
      </c>
    </row>
    <row r="6855" spans="1:21" ht="15.5">
      <c r="A6855" s="51">
        <v>576</v>
      </c>
      <c r="B6855" s="51" t="s">
        <v>1655</v>
      </c>
      <c r="C6855" s="51" t="s">
        <v>385</v>
      </c>
      <c r="D6855" s="51" t="str">
        <f t="shared" si="107"/>
        <v>PPPEXSingapore</v>
      </c>
      <c r="E6855" s="51" t="s">
        <v>244</v>
      </c>
      <c r="F6855" s="51" t="s">
        <v>386</v>
      </c>
      <c r="G6855" s="51" t="s">
        <v>387</v>
      </c>
      <c r="H6855" s="51" t="s">
        <v>388</v>
      </c>
      <c r="I6855" s="51"/>
      <c r="J6855" s="51" t="s">
        <v>353</v>
      </c>
      <c r="K6855" s="51">
        <v>0.84599999999999997</v>
      </c>
      <c r="L6855" s="51">
        <v>0.85899999999999999</v>
      </c>
      <c r="M6855" s="51">
        <v>0.86399999999999999</v>
      </c>
      <c r="N6855" s="51">
        <v>0.88</v>
      </c>
      <c r="O6855" s="51">
        <v>0.878</v>
      </c>
      <c r="P6855" s="51">
        <v>0.88600000000000001</v>
      </c>
      <c r="Q6855" s="51">
        <v>0.89400000000000002</v>
      </c>
      <c r="R6855" s="51">
        <v>0.873</v>
      </c>
      <c r="S6855" s="51">
        <v>0.83699999999999997</v>
      </c>
      <c r="T6855" s="51">
        <v>0.82299999999999995</v>
      </c>
      <c r="U6855" s="51">
        <v>2019</v>
      </c>
    </row>
    <row r="6856" spans="1:21" ht="15.5">
      <c r="A6856" s="51">
        <v>576</v>
      </c>
      <c r="B6856" s="51" t="s">
        <v>1655</v>
      </c>
      <c r="C6856" s="51" t="s">
        <v>389</v>
      </c>
      <c r="D6856" s="51" t="str">
        <f t="shared" si="107"/>
        <v>NID_NGDPSingapore</v>
      </c>
      <c r="E6856" s="51" t="s">
        <v>244</v>
      </c>
      <c r="F6856" s="51" t="s">
        <v>390</v>
      </c>
      <c r="G6856" s="51" t="s">
        <v>391</v>
      </c>
      <c r="H6856" s="51" t="s">
        <v>392</v>
      </c>
      <c r="I6856" s="51"/>
      <c r="J6856" s="51" t="s">
        <v>1656</v>
      </c>
      <c r="K6856" s="51">
        <v>29.263000000000002</v>
      </c>
      <c r="L6856" s="51">
        <v>29.98</v>
      </c>
      <c r="M6856" s="51">
        <v>29.43</v>
      </c>
      <c r="N6856" s="51">
        <v>25.353000000000002</v>
      </c>
      <c r="O6856" s="51">
        <v>26.475999999999999</v>
      </c>
      <c r="P6856" s="51">
        <v>27.324999999999999</v>
      </c>
      <c r="Q6856" s="51">
        <v>24.986999999999998</v>
      </c>
      <c r="R6856" s="51">
        <v>24.658999999999999</v>
      </c>
      <c r="S6856" s="51">
        <v>22.619</v>
      </c>
      <c r="T6856" s="51">
        <v>24.323</v>
      </c>
      <c r="U6856" s="51">
        <v>2019</v>
      </c>
    </row>
    <row r="6857" spans="1:21" ht="15.5">
      <c r="A6857" s="51">
        <v>576</v>
      </c>
      <c r="B6857" s="51" t="s">
        <v>1655</v>
      </c>
      <c r="C6857" s="51" t="s">
        <v>393</v>
      </c>
      <c r="D6857" s="51" t="str">
        <f t="shared" si="107"/>
        <v>NGSD_NGDPSingapore</v>
      </c>
      <c r="E6857" s="51" t="s">
        <v>244</v>
      </c>
      <c r="F6857" s="51" t="s">
        <v>394</v>
      </c>
      <c r="G6857" s="51" t="s">
        <v>395</v>
      </c>
      <c r="H6857" s="51" t="s">
        <v>392</v>
      </c>
      <c r="I6857" s="51"/>
      <c r="J6857" s="51" t="s">
        <v>1656</v>
      </c>
      <c r="K6857" s="51">
        <v>46.905999999999999</v>
      </c>
      <c r="L6857" s="51">
        <v>45.686999999999998</v>
      </c>
      <c r="M6857" s="51">
        <v>47.38</v>
      </c>
      <c r="N6857" s="51">
        <v>44.045999999999999</v>
      </c>
      <c r="O6857" s="51">
        <v>44.048000000000002</v>
      </c>
      <c r="P6857" s="51">
        <v>44.591999999999999</v>
      </c>
      <c r="Q6857" s="51">
        <v>40.396000000000001</v>
      </c>
      <c r="R6857" s="51">
        <v>38.920999999999999</v>
      </c>
      <c r="S6857" s="51">
        <v>40.204000000000001</v>
      </c>
      <c r="T6857" s="51">
        <v>38.908999999999999</v>
      </c>
      <c r="U6857" s="51">
        <v>2019</v>
      </c>
    </row>
    <row r="6858" spans="1:21" ht="15.5">
      <c r="A6858" s="51">
        <v>576</v>
      </c>
      <c r="B6858" s="51" t="s">
        <v>1655</v>
      </c>
      <c r="C6858" s="51" t="s">
        <v>396</v>
      </c>
      <c r="D6858" s="51" t="str">
        <f t="shared" si="107"/>
        <v>PCPISingapore</v>
      </c>
      <c r="E6858" s="51" t="s">
        <v>244</v>
      </c>
      <c r="F6858" s="51" t="s">
        <v>397</v>
      </c>
      <c r="G6858" s="51" t="s">
        <v>398</v>
      </c>
      <c r="H6858" s="51" t="s">
        <v>360</v>
      </c>
      <c r="I6858" s="51"/>
      <c r="J6858" s="51" t="s">
        <v>1657</v>
      </c>
      <c r="K6858" s="51">
        <v>96.204999999999998</v>
      </c>
      <c r="L6858" s="51">
        <v>98.474000000000004</v>
      </c>
      <c r="M6858" s="51">
        <v>99.483000000000004</v>
      </c>
      <c r="N6858" s="51">
        <v>98.962999999999994</v>
      </c>
      <c r="O6858" s="51">
        <v>98.436000000000007</v>
      </c>
      <c r="P6858" s="51">
        <v>99.004000000000005</v>
      </c>
      <c r="Q6858" s="51">
        <v>99.438000000000002</v>
      </c>
      <c r="R6858" s="51">
        <v>100</v>
      </c>
      <c r="S6858" s="51">
        <v>99.817999999999998</v>
      </c>
      <c r="T6858" s="51">
        <v>99.991</v>
      </c>
      <c r="U6858" s="51">
        <v>2019</v>
      </c>
    </row>
    <row r="6859" spans="1:21" ht="15.5">
      <c r="A6859" s="51">
        <v>576</v>
      </c>
      <c r="B6859" s="51" t="s">
        <v>1655</v>
      </c>
      <c r="C6859" s="51" t="s">
        <v>400</v>
      </c>
      <c r="D6859" s="51" t="str">
        <f t="shared" si="107"/>
        <v>PCPIPCHSingapore</v>
      </c>
      <c r="E6859" s="51" t="s">
        <v>244</v>
      </c>
      <c r="F6859" s="51" t="s">
        <v>397</v>
      </c>
      <c r="G6859" s="51" t="s">
        <v>401</v>
      </c>
      <c r="H6859" s="51" t="s">
        <v>347</v>
      </c>
      <c r="I6859" s="51"/>
      <c r="J6859" s="51" t="s">
        <v>402</v>
      </c>
      <c r="K6859" s="51">
        <v>4.5759999999999996</v>
      </c>
      <c r="L6859" s="51">
        <v>2.359</v>
      </c>
      <c r="M6859" s="51">
        <v>1.0249999999999999</v>
      </c>
      <c r="N6859" s="51">
        <v>-0.52300000000000002</v>
      </c>
      <c r="O6859" s="51">
        <v>-0.53200000000000003</v>
      </c>
      <c r="P6859" s="51">
        <v>0.57599999999999996</v>
      </c>
      <c r="Q6859" s="51">
        <v>0.439</v>
      </c>
      <c r="R6859" s="51">
        <v>0.56499999999999995</v>
      </c>
      <c r="S6859" s="51">
        <v>-0.182</v>
      </c>
      <c r="T6859" s="51">
        <v>0.17399999999999999</v>
      </c>
      <c r="U6859" s="51">
        <v>2019</v>
      </c>
    </row>
    <row r="6860" spans="1:21" ht="15.5">
      <c r="A6860" s="51">
        <v>576</v>
      </c>
      <c r="B6860" s="51" t="s">
        <v>1655</v>
      </c>
      <c r="C6860" s="51" t="s">
        <v>403</v>
      </c>
      <c r="D6860" s="51" t="str">
        <f t="shared" si="107"/>
        <v>PCPIESingapore</v>
      </c>
      <c r="E6860" s="51" t="s">
        <v>244</v>
      </c>
      <c r="F6860" s="51" t="s">
        <v>404</v>
      </c>
      <c r="G6860" s="51" t="s">
        <v>405</v>
      </c>
      <c r="H6860" s="51" t="s">
        <v>360</v>
      </c>
      <c r="I6860" s="51"/>
      <c r="J6860" s="51" t="s">
        <v>1657</v>
      </c>
      <c r="K6860" s="51">
        <v>97.936000000000007</v>
      </c>
      <c r="L6860" s="51">
        <v>99.403999999999996</v>
      </c>
      <c r="M6860" s="51">
        <v>99.328000000000003</v>
      </c>
      <c r="N6860" s="51">
        <v>98.692999999999998</v>
      </c>
      <c r="O6860" s="51">
        <v>98.853999999999999</v>
      </c>
      <c r="P6860" s="51">
        <v>99.224999999999994</v>
      </c>
      <c r="Q6860" s="51">
        <v>99.686000000000007</v>
      </c>
      <c r="R6860" s="51">
        <v>100.44499999999999</v>
      </c>
      <c r="S6860" s="51">
        <v>100.46899999999999</v>
      </c>
      <c r="T6860" s="51">
        <v>100.875</v>
      </c>
      <c r="U6860" s="51">
        <v>2019</v>
      </c>
    </row>
    <row r="6861" spans="1:21" ht="15.5">
      <c r="A6861" s="51">
        <v>576</v>
      </c>
      <c r="B6861" s="51" t="s">
        <v>1655</v>
      </c>
      <c r="C6861" s="51" t="s">
        <v>406</v>
      </c>
      <c r="D6861" s="51" t="str">
        <f t="shared" si="107"/>
        <v>PCPIEPCHSingapore</v>
      </c>
      <c r="E6861" s="51" t="s">
        <v>244</v>
      </c>
      <c r="F6861" s="51" t="s">
        <v>404</v>
      </c>
      <c r="G6861" s="51" t="s">
        <v>407</v>
      </c>
      <c r="H6861" s="51" t="s">
        <v>347</v>
      </c>
      <c r="I6861" s="51"/>
      <c r="J6861" s="51" t="s">
        <v>408</v>
      </c>
      <c r="K6861" s="51">
        <v>4.3239999999999998</v>
      </c>
      <c r="L6861" s="51">
        <v>1.4990000000000001</v>
      </c>
      <c r="M6861" s="51">
        <v>-7.5999999999999998E-2</v>
      </c>
      <c r="N6861" s="51">
        <v>-0.63900000000000001</v>
      </c>
      <c r="O6861" s="51">
        <v>0.16300000000000001</v>
      </c>
      <c r="P6861" s="51">
        <v>0.375</v>
      </c>
      <c r="Q6861" s="51">
        <v>0.46500000000000002</v>
      </c>
      <c r="R6861" s="51">
        <v>0.76100000000000001</v>
      </c>
      <c r="S6861" s="51">
        <v>2.4E-2</v>
      </c>
      <c r="T6861" s="51">
        <v>0.40400000000000003</v>
      </c>
      <c r="U6861" s="51">
        <v>2019</v>
      </c>
    </row>
    <row r="6862" spans="1:21" ht="15.5">
      <c r="A6862" s="51">
        <v>576</v>
      </c>
      <c r="B6862" s="51" t="s">
        <v>1655</v>
      </c>
      <c r="C6862" s="51" t="s">
        <v>409</v>
      </c>
      <c r="D6862" s="51" t="str">
        <f t="shared" si="107"/>
        <v>FLIBOR6Singapore</v>
      </c>
      <c r="E6862" s="51" t="s">
        <v>244</v>
      </c>
      <c r="F6862" s="51" t="s">
        <v>410</v>
      </c>
      <c r="G6862" s="51"/>
      <c r="H6862" s="51" t="s">
        <v>384</v>
      </c>
      <c r="I6862" s="51"/>
      <c r="J6862" s="51"/>
      <c r="K6862" s="51"/>
      <c r="L6862" s="51"/>
      <c r="M6862" s="51"/>
      <c r="N6862" s="51"/>
      <c r="O6862" s="51"/>
      <c r="P6862" s="51"/>
      <c r="Q6862" s="51"/>
      <c r="R6862" s="51"/>
      <c r="S6862" s="51"/>
      <c r="T6862" s="51"/>
      <c r="U6862" s="51"/>
    </row>
    <row r="6863" spans="1:21" ht="15.5">
      <c r="A6863" s="51">
        <v>576</v>
      </c>
      <c r="B6863" s="51" t="s">
        <v>1655</v>
      </c>
      <c r="C6863" s="51" t="s">
        <v>411</v>
      </c>
      <c r="D6863" s="51" t="str">
        <f t="shared" si="107"/>
        <v>TM_RPCHSingapore</v>
      </c>
      <c r="E6863" s="51" t="s">
        <v>244</v>
      </c>
      <c r="F6863" s="51" t="s">
        <v>412</v>
      </c>
      <c r="G6863" s="51" t="s">
        <v>413</v>
      </c>
      <c r="H6863" s="51" t="s">
        <v>347</v>
      </c>
      <c r="I6863" s="51"/>
      <c r="J6863" s="51" t="s">
        <v>1658</v>
      </c>
      <c r="K6863" s="51">
        <v>2.5819999999999999</v>
      </c>
      <c r="L6863" s="51">
        <v>6.5129999999999999</v>
      </c>
      <c r="M6863" s="51">
        <v>2.7690000000000001</v>
      </c>
      <c r="N6863" s="51">
        <v>3.3809999999999998</v>
      </c>
      <c r="O6863" s="51">
        <v>0.05</v>
      </c>
      <c r="P6863" s="51">
        <v>7.7670000000000003</v>
      </c>
      <c r="Q6863" s="51">
        <v>7.4720000000000004</v>
      </c>
      <c r="R6863" s="51">
        <v>0.21099999999999999</v>
      </c>
      <c r="S6863" s="51">
        <v>-7.0759999999999996</v>
      </c>
      <c r="T6863" s="51">
        <v>7.915</v>
      </c>
      <c r="U6863" s="51">
        <v>2019</v>
      </c>
    </row>
    <row r="6864" spans="1:21" ht="15.5">
      <c r="A6864" s="51">
        <v>576</v>
      </c>
      <c r="B6864" s="51" t="s">
        <v>1655</v>
      </c>
      <c r="C6864" s="51" t="s">
        <v>415</v>
      </c>
      <c r="D6864" s="51" t="str">
        <f t="shared" si="107"/>
        <v>TMG_RPCHSingapore</v>
      </c>
      <c r="E6864" s="51" t="s">
        <v>244</v>
      </c>
      <c r="F6864" s="51" t="s">
        <v>416</v>
      </c>
      <c r="G6864" s="51" t="s">
        <v>417</v>
      </c>
      <c r="H6864" s="51" t="s">
        <v>347</v>
      </c>
      <c r="I6864" s="51"/>
      <c r="J6864" s="51" t="s">
        <v>1658</v>
      </c>
      <c r="K6864" s="51">
        <v>-0.27</v>
      </c>
      <c r="L6864" s="51">
        <v>3.35</v>
      </c>
      <c r="M6864" s="51">
        <v>-1.6850000000000001</v>
      </c>
      <c r="N6864" s="51">
        <v>-1.6459999999999999</v>
      </c>
      <c r="O6864" s="51">
        <v>-1.6839999999999999</v>
      </c>
      <c r="P6864" s="51">
        <v>6.742</v>
      </c>
      <c r="Q6864" s="51">
        <v>5.194</v>
      </c>
      <c r="R6864" s="51">
        <v>-1.6339999999999999</v>
      </c>
      <c r="S6864" s="51">
        <v>-0.7</v>
      </c>
      <c r="T6864" s="51">
        <v>8.1440000000000001</v>
      </c>
      <c r="U6864" s="51">
        <v>2019</v>
      </c>
    </row>
    <row r="6865" spans="1:21" ht="15.5">
      <c r="A6865" s="51">
        <v>576</v>
      </c>
      <c r="B6865" s="51" t="s">
        <v>1655</v>
      </c>
      <c r="C6865" s="51" t="s">
        <v>418</v>
      </c>
      <c r="D6865" s="51" t="str">
        <f t="shared" si="107"/>
        <v>TX_RPCHSingapore</v>
      </c>
      <c r="E6865" s="51" t="s">
        <v>244</v>
      </c>
      <c r="F6865" s="51" t="s">
        <v>419</v>
      </c>
      <c r="G6865" s="51" t="s">
        <v>420</v>
      </c>
      <c r="H6865" s="51" t="s">
        <v>347</v>
      </c>
      <c r="I6865" s="51"/>
      <c r="J6865" s="51" t="s">
        <v>1658</v>
      </c>
      <c r="K6865" s="51">
        <v>1.397</v>
      </c>
      <c r="L6865" s="51">
        <v>6.14</v>
      </c>
      <c r="M6865" s="51">
        <v>3.62</v>
      </c>
      <c r="N6865" s="51">
        <v>4.968</v>
      </c>
      <c r="O6865" s="51">
        <v>-0.105</v>
      </c>
      <c r="P6865" s="51">
        <v>7.0970000000000004</v>
      </c>
      <c r="Q6865" s="51">
        <v>7.7140000000000004</v>
      </c>
      <c r="R6865" s="51">
        <v>0.15</v>
      </c>
      <c r="S6865" s="51">
        <v>-4.32</v>
      </c>
      <c r="T6865" s="51">
        <v>7.7380000000000004</v>
      </c>
      <c r="U6865" s="51">
        <v>2019</v>
      </c>
    </row>
    <row r="6866" spans="1:21" ht="15.5">
      <c r="A6866" s="51">
        <v>576</v>
      </c>
      <c r="B6866" s="51" t="s">
        <v>1655</v>
      </c>
      <c r="C6866" s="51" t="s">
        <v>421</v>
      </c>
      <c r="D6866" s="51" t="str">
        <f t="shared" si="107"/>
        <v>TXG_RPCHSingapore</v>
      </c>
      <c r="E6866" s="51" t="s">
        <v>244</v>
      </c>
      <c r="F6866" s="51" t="s">
        <v>422</v>
      </c>
      <c r="G6866" s="51" t="s">
        <v>423</v>
      </c>
      <c r="H6866" s="51" t="s">
        <v>347</v>
      </c>
      <c r="I6866" s="51"/>
      <c r="J6866" s="51" t="s">
        <v>1658</v>
      </c>
      <c r="K6866" s="51">
        <v>-0.27400000000000002</v>
      </c>
      <c r="L6866" s="51">
        <v>4.266</v>
      </c>
      <c r="M6866" s="51">
        <v>1.214</v>
      </c>
      <c r="N6866" s="51">
        <v>1.532</v>
      </c>
      <c r="O6866" s="51">
        <v>-1.5549999999999999</v>
      </c>
      <c r="P6866" s="51">
        <v>6.8360000000000003</v>
      </c>
      <c r="Q6866" s="51">
        <v>3.9950000000000001</v>
      </c>
      <c r="R6866" s="51">
        <v>-1.5309999999999999</v>
      </c>
      <c r="S6866" s="51">
        <v>0.48399999999999999</v>
      </c>
      <c r="T6866" s="51">
        <v>7.8970000000000002</v>
      </c>
      <c r="U6866" s="51">
        <v>2019</v>
      </c>
    </row>
    <row r="6867" spans="1:21" ht="15.5">
      <c r="A6867" s="51">
        <v>576</v>
      </c>
      <c r="B6867" s="51" t="s">
        <v>1655</v>
      </c>
      <c r="C6867" s="51" t="s">
        <v>424</v>
      </c>
      <c r="D6867" s="51" t="str">
        <f t="shared" si="107"/>
        <v>LURSingapore</v>
      </c>
      <c r="E6867" s="51" t="s">
        <v>244</v>
      </c>
      <c r="F6867" s="51" t="s">
        <v>425</v>
      </c>
      <c r="G6867" s="51" t="s">
        <v>426</v>
      </c>
      <c r="H6867" s="51" t="s">
        <v>427</v>
      </c>
      <c r="I6867" s="51"/>
      <c r="J6867" s="51" t="s">
        <v>1659</v>
      </c>
      <c r="K6867" s="51">
        <v>1.95</v>
      </c>
      <c r="L6867" s="51">
        <v>1.9</v>
      </c>
      <c r="M6867" s="51">
        <v>1.95</v>
      </c>
      <c r="N6867" s="51">
        <v>1.9</v>
      </c>
      <c r="O6867" s="51">
        <v>2.0750000000000002</v>
      </c>
      <c r="P6867" s="51">
        <v>2.1749999999999998</v>
      </c>
      <c r="Q6867" s="51">
        <v>2.1</v>
      </c>
      <c r="R6867" s="51">
        <v>2.25</v>
      </c>
      <c r="S6867" s="51">
        <v>3.05</v>
      </c>
      <c r="T6867" s="51">
        <v>2.8</v>
      </c>
      <c r="U6867" s="51">
        <v>2019</v>
      </c>
    </row>
    <row r="6868" spans="1:21" ht="15.5">
      <c r="A6868" s="51">
        <v>576</v>
      </c>
      <c r="B6868" s="51" t="s">
        <v>1655</v>
      </c>
      <c r="C6868" s="51" t="s">
        <v>428</v>
      </c>
      <c r="D6868" s="51" t="str">
        <f t="shared" si="107"/>
        <v>LESingapore</v>
      </c>
      <c r="E6868" s="51" t="s">
        <v>244</v>
      </c>
      <c r="F6868" s="51" t="s">
        <v>429</v>
      </c>
      <c r="G6868" s="51" t="s">
        <v>430</v>
      </c>
      <c r="H6868" s="51" t="s">
        <v>431</v>
      </c>
      <c r="I6868" s="51" t="s">
        <v>432</v>
      </c>
      <c r="J6868" s="51" t="s">
        <v>1659</v>
      </c>
      <c r="K6868" s="51">
        <v>3.3029999999999999</v>
      </c>
      <c r="L6868" s="51">
        <v>3.4380000000000002</v>
      </c>
      <c r="M6868" s="51">
        <v>3.57</v>
      </c>
      <c r="N6868" s="51">
        <v>3.6349999999999998</v>
      </c>
      <c r="O6868" s="51">
        <v>3.6720000000000002</v>
      </c>
      <c r="P6868" s="51">
        <v>3.6629999999999998</v>
      </c>
      <c r="Q6868" s="51">
        <v>3.6920000000000002</v>
      </c>
      <c r="R6868" s="51">
        <v>3.7530000000000001</v>
      </c>
      <c r="S6868" s="51">
        <v>3.653</v>
      </c>
      <c r="T6868" s="51">
        <v>3.714</v>
      </c>
      <c r="U6868" s="51">
        <v>2019</v>
      </c>
    </row>
    <row r="6869" spans="1:21" ht="15.5">
      <c r="A6869" s="51">
        <v>576</v>
      </c>
      <c r="B6869" s="51" t="s">
        <v>1655</v>
      </c>
      <c r="C6869" s="51" t="s">
        <v>433</v>
      </c>
      <c r="D6869" s="51" t="str">
        <f t="shared" si="107"/>
        <v>LPSingapore</v>
      </c>
      <c r="E6869" s="51" t="s">
        <v>244</v>
      </c>
      <c r="F6869" s="51" t="s">
        <v>434</v>
      </c>
      <c r="G6869" s="51" t="s">
        <v>435</v>
      </c>
      <c r="H6869" s="51" t="s">
        <v>431</v>
      </c>
      <c r="I6869" s="51" t="s">
        <v>432</v>
      </c>
      <c r="J6869" s="51" t="s">
        <v>1660</v>
      </c>
      <c r="K6869" s="51">
        <v>5.3120000000000003</v>
      </c>
      <c r="L6869" s="51">
        <v>5.399</v>
      </c>
      <c r="M6869" s="51">
        <v>5.47</v>
      </c>
      <c r="N6869" s="51">
        <v>5.5350000000000001</v>
      </c>
      <c r="O6869" s="51">
        <v>5.6070000000000002</v>
      </c>
      <c r="P6869" s="51">
        <v>5.6120000000000001</v>
      </c>
      <c r="Q6869" s="51">
        <v>5.6390000000000002</v>
      </c>
      <c r="R6869" s="51">
        <v>5.7039999999999997</v>
      </c>
      <c r="S6869" s="51">
        <v>5.7720000000000002</v>
      </c>
      <c r="T6869" s="51">
        <v>5.84</v>
      </c>
      <c r="U6869" s="51">
        <v>2019</v>
      </c>
    </row>
    <row r="6870" spans="1:21" ht="15.5">
      <c r="A6870" s="51">
        <v>576</v>
      </c>
      <c r="B6870" s="51" t="s">
        <v>1655</v>
      </c>
      <c r="C6870" s="51" t="s">
        <v>437</v>
      </c>
      <c r="D6870" s="51" t="str">
        <f t="shared" si="107"/>
        <v>GGRSingapore</v>
      </c>
      <c r="E6870" s="51" t="s">
        <v>244</v>
      </c>
      <c r="F6870" s="51" t="s">
        <v>438</v>
      </c>
      <c r="G6870" s="51" t="s">
        <v>439</v>
      </c>
      <c r="H6870" s="51" t="s">
        <v>342</v>
      </c>
      <c r="I6870" s="51" t="s">
        <v>343</v>
      </c>
      <c r="J6870" s="51" t="s">
        <v>1661</v>
      </c>
      <c r="K6870" s="51">
        <v>63.750999999999998</v>
      </c>
      <c r="L6870" s="51">
        <v>65.515000000000001</v>
      </c>
      <c r="M6870" s="51">
        <v>69.575999999999993</v>
      </c>
      <c r="N6870" s="51">
        <v>73.769000000000005</v>
      </c>
      <c r="O6870" s="51">
        <v>84.81</v>
      </c>
      <c r="P6870" s="51">
        <v>90.623000000000005</v>
      </c>
      <c r="Q6870" s="51">
        <v>90.153000000000006</v>
      </c>
      <c r="R6870" s="51">
        <v>91.491</v>
      </c>
      <c r="S6870" s="51">
        <v>82.748000000000005</v>
      </c>
      <c r="T6870" s="51">
        <v>96.195999999999998</v>
      </c>
      <c r="U6870" s="51">
        <v>2020</v>
      </c>
    </row>
    <row r="6871" spans="1:21" ht="15.5">
      <c r="A6871" s="51">
        <v>576</v>
      </c>
      <c r="B6871" s="51" t="s">
        <v>1655</v>
      </c>
      <c r="C6871" s="51" t="s">
        <v>441</v>
      </c>
      <c r="D6871" s="51" t="str">
        <f t="shared" si="107"/>
        <v>GGR_NGDPSingapore</v>
      </c>
      <c r="E6871" s="51" t="s">
        <v>244</v>
      </c>
      <c r="F6871" s="51" t="s">
        <v>438</v>
      </c>
      <c r="G6871" s="51" t="s">
        <v>439</v>
      </c>
      <c r="H6871" s="51" t="s">
        <v>392</v>
      </c>
      <c r="I6871" s="51"/>
      <c r="J6871" s="51" t="s">
        <v>442</v>
      </c>
      <c r="K6871" s="51">
        <v>17.163</v>
      </c>
      <c r="L6871" s="51">
        <v>16.876000000000001</v>
      </c>
      <c r="M6871" s="51">
        <v>17.175000000000001</v>
      </c>
      <c r="N6871" s="51">
        <v>17.3</v>
      </c>
      <c r="O6871" s="51">
        <v>18.853999999999999</v>
      </c>
      <c r="P6871" s="51">
        <v>18.885999999999999</v>
      </c>
      <c r="Q6871" s="51">
        <v>17.617000000000001</v>
      </c>
      <c r="R6871" s="51">
        <v>17.986000000000001</v>
      </c>
      <c r="S6871" s="51">
        <v>17.690999999999999</v>
      </c>
      <c r="T6871" s="51">
        <v>19.257999999999999</v>
      </c>
      <c r="U6871" s="51">
        <v>2020</v>
      </c>
    </row>
    <row r="6872" spans="1:21" ht="15.5">
      <c r="A6872" s="51">
        <v>576</v>
      </c>
      <c r="B6872" s="51" t="s">
        <v>1655</v>
      </c>
      <c r="C6872" s="51" t="s">
        <v>443</v>
      </c>
      <c r="D6872" s="51" t="str">
        <f t="shared" si="107"/>
        <v>GGXSingapore</v>
      </c>
      <c r="E6872" s="51" t="s">
        <v>244</v>
      </c>
      <c r="F6872" s="51" t="s">
        <v>444</v>
      </c>
      <c r="G6872" s="51" t="s">
        <v>445</v>
      </c>
      <c r="H6872" s="51" t="s">
        <v>342</v>
      </c>
      <c r="I6872" s="51" t="s">
        <v>343</v>
      </c>
      <c r="J6872" s="51" t="s">
        <v>1661</v>
      </c>
      <c r="K6872" s="51">
        <v>36.499000000000002</v>
      </c>
      <c r="L6872" s="51">
        <v>42.369</v>
      </c>
      <c r="M6872" s="51">
        <v>50.942</v>
      </c>
      <c r="N6872" s="51">
        <v>61.566000000000003</v>
      </c>
      <c r="O6872" s="51">
        <v>68.356999999999999</v>
      </c>
      <c r="P6872" s="51">
        <v>65.144999999999996</v>
      </c>
      <c r="Q6872" s="51">
        <v>71.253</v>
      </c>
      <c r="R6872" s="51">
        <v>71.974999999999994</v>
      </c>
      <c r="S6872" s="51">
        <v>124.541</v>
      </c>
      <c r="T6872" s="51">
        <v>97.358999999999995</v>
      </c>
      <c r="U6872" s="51">
        <v>2020</v>
      </c>
    </row>
    <row r="6873" spans="1:21" ht="15.5">
      <c r="A6873" s="51">
        <v>576</v>
      </c>
      <c r="B6873" s="51" t="s">
        <v>1655</v>
      </c>
      <c r="C6873" s="51" t="s">
        <v>446</v>
      </c>
      <c r="D6873" s="51" t="str">
        <f t="shared" si="107"/>
        <v>GGX_NGDPSingapore</v>
      </c>
      <c r="E6873" s="51" t="s">
        <v>244</v>
      </c>
      <c r="F6873" s="51" t="s">
        <v>444</v>
      </c>
      <c r="G6873" s="51" t="s">
        <v>445</v>
      </c>
      <c r="H6873" s="51" t="s">
        <v>392</v>
      </c>
      <c r="I6873" s="51"/>
      <c r="J6873" s="51" t="s">
        <v>447</v>
      </c>
      <c r="K6873" s="51">
        <v>9.8260000000000005</v>
      </c>
      <c r="L6873" s="51">
        <v>10.914</v>
      </c>
      <c r="M6873" s="51">
        <v>12.574999999999999</v>
      </c>
      <c r="N6873" s="51">
        <v>14.438000000000001</v>
      </c>
      <c r="O6873" s="51">
        <v>15.196</v>
      </c>
      <c r="P6873" s="51">
        <v>13.576000000000001</v>
      </c>
      <c r="Q6873" s="51">
        <v>13.923999999999999</v>
      </c>
      <c r="R6873" s="51">
        <v>14.148999999999999</v>
      </c>
      <c r="S6873" s="51">
        <v>26.626999999999999</v>
      </c>
      <c r="T6873" s="51">
        <v>19.491</v>
      </c>
      <c r="U6873" s="51">
        <v>2020</v>
      </c>
    </row>
    <row r="6874" spans="1:21" ht="15.5">
      <c r="A6874" s="51">
        <v>576</v>
      </c>
      <c r="B6874" s="51" t="s">
        <v>1655</v>
      </c>
      <c r="C6874" s="51" t="s">
        <v>448</v>
      </c>
      <c r="D6874" s="51" t="str">
        <f t="shared" si="107"/>
        <v>GGXCNLSingapore</v>
      </c>
      <c r="E6874" s="51" t="s">
        <v>244</v>
      </c>
      <c r="F6874" s="51" t="s">
        <v>449</v>
      </c>
      <c r="G6874" s="51" t="s">
        <v>450</v>
      </c>
      <c r="H6874" s="51" t="s">
        <v>342</v>
      </c>
      <c r="I6874" s="51" t="s">
        <v>343</v>
      </c>
      <c r="J6874" s="51" t="s">
        <v>1661</v>
      </c>
      <c r="K6874" s="51">
        <v>27.251999999999999</v>
      </c>
      <c r="L6874" s="51">
        <v>23.146000000000001</v>
      </c>
      <c r="M6874" s="51">
        <v>18.634</v>
      </c>
      <c r="N6874" s="51">
        <v>12.202999999999999</v>
      </c>
      <c r="O6874" s="51">
        <v>16.452999999999999</v>
      </c>
      <c r="P6874" s="51">
        <v>25.478000000000002</v>
      </c>
      <c r="Q6874" s="51">
        <v>18.899999999999999</v>
      </c>
      <c r="R6874" s="51">
        <v>19.515999999999998</v>
      </c>
      <c r="S6874" s="51">
        <v>-41.793999999999997</v>
      </c>
      <c r="T6874" s="51">
        <v>-1.163</v>
      </c>
      <c r="U6874" s="51">
        <v>2020</v>
      </c>
    </row>
    <row r="6875" spans="1:21" ht="15.5">
      <c r="A6875" s="51">
        <v>576</v>
      </c>
      <c r="B6875" s="51" t="s">
        <v>1655</v>
      </c>
      <c r="C6875" s="51" t="s">
        <v>451</v>
      </c>
      <c r="D6875" s="51" t="str">
        <f t="shared" si="107"/>
        <v>GGXCNL_NGDPSingapore</v>
      </c>
      <c r="E6875" s="51" t="s">
        <v>244</v>
      </c>
      <c r="F6875" s="51" t="s">
        <v>449</v>
      </c>
      <c r="G6875" s="51" t="s">
        <v>450</v>
      </c>
      <c r="H6875" s="51" t="s">
        <v>392</v>
      </c>
      <c r="I6875" s="51"/>
      <c r="J6875" s="51" t="s">
        <v>452</v>
      </c>
      <c r="K6875" s="51">
        <v>7.3369999999999997</v>
      </c>
      <c r="L6875" s="51">
        <v>5.9619999999999997</v>
      </c>
      <c r="M6875" s="51">
        <v>4.5999999999999996</v>
      </c>
      <c r="N6875" s="51">
        <v>2.8620000000000001</v>
      </c>
      <c r="O6875" s="51">
        <v>3.6579999999999999</v>
      </c>
      <c r="P6875" s="51">
        <v>5.31</v>
      </c>
      <c r="Q6875" s="51">
        <v>3.6930000000000001</v>
      </c>
      <c r="R6875" s="51">
        <v>3.8370000000000002</v>
      </c>
      <c r="S6875" s="51">
        <v>-8.9350000000000005</v>
      </c>
      <c r="T6875" s="51">
        <v>-0.23300000000000001</v>
      </c>
      <c r="U6875" s="51">
        <v>2020</v>
      </c>
    </row>
    <row r="6876" spans="1:21" ht="15.5">
      <c r="A6876" s="51">
        <v>576</v>
      </c>
      <c r="B6876" s="51" t="s">
        <v>1655</v>
      </c>
      <c r="C6876" s="51" t="s">
        <v>453</v>
      </c>
      <c r="D6876" s="51" t="str">
        <f t="shared" si="107"/>
        <v>GGSBSingapore</v>
      </c>
      <c r="E6876" s="51" t="s">
        <v>244</v>
      </c>
      <c r="F6876" s="51" t="s">
        <v>454</v>
      </c>
      <c r="G6876" s="51" t="s">
        <v>455</v>
      </c>
      <c r="H6876" s="51" t="s">
        <v>342</v>
      </c>
      <c r="I6876" s="51" t="s">
        <v>343</v>
      </c>
      <c r="J6876" s="51" t="s">
        <v>1661</v>
      </c>
      <c r="K6876" s="51">
        <v>8.7119999999999997</v>
      </c>
      <c r="L6876" s="51">
        <v>5.6890000000000001</v>
      </c>
      <c r="M6876" s="51">
        <v>3.8650000000000002</v>
      </c>
      <c r="N6876" s="51">
        <v>-2.8809999999999998</v>
      </c>
      <c r="O6876" s="51">
        <v>5.2169999999999996</v>
      </c>
      <c r="P6876" s="51">
        <v>8.391</v>
      </c>
      <c r="Q6876" s="51">
        <v>3.0979999999999999</v>
      </c>
      <c r="R6876" s="51">
        <v>8.9510000000000005</v>
      </c>
      <c r="S6876" s="51">
        <v>-47.220999999999997</v>
      </c>
      <c r="T6876" s="51">
        <v>-12.391999999999999</v>
      </c>
      <c r="U6876" s="51">
        <v>2020</v>
      </c>
    </row>
    <row r="6877" spans="1:21" ht="15.5">
      <c r="A6877" s="51">
        <v>576</v>
      </c>
      <c r="B6877" s="51" t="s">
        <v>1655</v>
      </c>
      <c r="C6877" s="51" t="s">
        <v>456</v>
      </c>
      <c r="D6877" s="51" t="str">
        <f t="shared" si="107"/>
        <v>GGSB_NPGDPSingapore</v>
      </c>
      <c r="E6877" s="51" t="s">
        <v>244</v>
      </c>
      <c r="F6877" s="51" t="s">
        <v>454</v>
      </c>
      <c r="G6877" s="51" t="s">
        <v>455</v>
      </c>
      <c r="H6877" s="51" t="s">
        <v>380</v>
      </c>
      <c r="I6877" s="51"/>
      <c r="J6877" s="51" t="s">
        <v>505</v>
      </c>
      <c r="K6877" s="51">
        <v>2.3730000000000002</v>
      </c>
      <c r="L6877" s="51">
        <v>1.484</v>
      </c>
      <c r="M6877" s="51">
        <v>0.96899999999999997</v>
      </c>
      <c r="N6877" s="51">
        <v>-0.67600000000000005</v>
      </c>
      <c r="O6877" s="51">
        <v>1.179</v>
      </c>
      <c r="P6877" s="51">
        <v>1.798</v>
      </c>
      <c r="Q6877" s="51">
        <v>0.626</v>
      </c>
      <c r="R6877" s="51">
        <v>1.748</v>
      </c>
      <c r="S6877" s="51">
        <v>-9.7639999999999993</v>
      </c>
      <c r="T6877" s="51">
        <v>-2.4870000000000001</v>
      </c>
      <c r="U6877" s="51">
        <v>2020</v>
      </c>
    </row>
    <row r="6878" spans="1:21" ht="15.5">
      <c r="A6878" s="51">
        <v>576</v>
      </c>
      <c r="B6878" s="51" t="s">
        <v>1655</v>
      </c>
      <c r="C6878" s="51" t="s">
        <v>457</v>
      </c>
      <c r="D6878" s="51" t="str">
        <f t="shared" si="107"/>
        <v>GGXONLBSingapore</v>
      </c>
      <c r="E6878" s="51" t="s">
        <v>244</v>
      </c>
      <c r="F6878" s="51" t="s">
        <v>458</v>
      </c>
      <c r="G6878" s="51" t="s">
        <v>459</v>
      </c>
      <c r="H6878" s="51" t="s">
        <v>342</v>
      </c>
      <c r="I6878" s="51" t="s">
        <v>343</v>
      </c>
      <c r="J6878" s="51"/>
      <c r="K6878" s="51"/>
      <c r="L6878" s="51"/>
      <c r="M6878" s="51"/>
      <c r="N6878" s="51"/>
      <c r="O6878" s="51"/>
      <c r="P6878" s="51"/>
      <c r="Q6878" s="51"/>
      <c r="R6878" s="51"/>
      <c r="S6878" s="51"/>
      <c r="T6878" s="51"/>
      <c r="U6878" s="51"/>
    </row>
    <row r="6879" spans="1:21" ht="15.5">
      <c r="A6879" s="51">
        <v>576</v>
      </c>
      <c r="B6879" s="51" t="s">
        <v>1655</v>
      </c>
      <c r="C6879" s="51" t="s">
        <v>460</v>
      </c>
      <c r="D6879" s="51" t="str">
        <f t="shared" si="107"/>
        <v>GGXONLB_NGDPSingapore</v>
      </c>
      <c r="E6879" s="51" t="s">
        <v>244</v>
      </c>
      <c r="F6879" s="51" t="s">
        <v>458</v>
      </c>
      <c r="G6879" s="51" t="s">
        <v>459</v>
      </c>
      <c r="H6879" s="51" t="s">
        <v>392</v>
      </c>
      <c r="I6879" s="51"/>
      <c r="J6879" s="51"/>
      <c r="K6879" s="51"/>
      <c r="L6879" s="51"/>
      <c r="M6879" s="51"/>
      <c r="N6879" s="51"/>
      <c r="O6879" s="51"/>
      <c r="P6879" s="51"/>
      <c r="Q6879" s="51"/>
      <c r="R6879" s="51"/>
      <c r="S6879" s="51"/>
      <c r="T6879" s="51"/>
      <c r="U6879" s="51"/>
    </row>
    <row r="6880" spans="1:21" ht="15.5">
      <c r="A6880" s="51">
        <v>576</v>
      </c>
      <c r="B6880" s="51" t="s">
        <v>1655</v>
      </c>
      <c r="C6880" s="51" t="s">
        <v>462</v>
      </c>
      <c r="D6880" s="51" t="str">
        <f t="shared" si="107"/>
        <v>GGXWDNSingapore</v>
      </c>
      <c r="E6880" s="51" t="s">
        <v>244</v>
      </c>
      <c r="F6880" s="51" t="s">
        <v>463</v>
      </c>
      <c r="G6880" s="51" t="s">
        <v>464</v>
      </c>
      <c r="H6880" s="51" t="s">
        <v>342</v>
      </c>
      <c r="I6880" s="51" t="s">
        <v>343</v>
      </c>
      <c r="J6880" s="51"/>
      <c r="K6880" s="51"/>
      <c r="L6880" s="51"/>
      <c r="M6880" s="51"/>
      <c r="N6880" s="51"/>
      <c r="O6880" s="51"/>
      <c r="P6880" s="51"/>
      <c r="Q6880" s="51"/>
      <c r="R6880" s="51"/>
      <c r="S6880" s="51"/>
      <c r="T6880" s="51"/>
      <c r="U6880" s="51"/>
    </row>
    <row r="6881" spans="1:21" ht="15.5">
      <c r="A6881" s="51">
        <v>576</v>
      </c>
      <c r="B6881" s="51" t="s">
        <v>1655</v>
      </c>
      <c r="C6881" s="51" t="s">
        <v>465</v>
      </c>
      <c r="D6881" s="51" t="str">
        <f t="shared" si="107"/>
        <v>GGXWDN_NGDPSingapore</v>
      </c>
      <c r="E6881" s="51" t="s">
        <v>244</v>
      </c>
      <c r="F6881" s="51" t="s">
        <v>463</v>
      </c>
      <c r="G6881" s="51" t="s">
        <v>464</v>
      </c>
      <c r="H6881" s="51" t="s">
        <v>392</v>
      </c>
      <c r="I6881" s="51"/>
      <c r="J6881" s="51"/>
      <c r="K6881" s="51"/>
      <c r="L6881" s="51"/>
      <c r="M6881" s="51"/>
      <c r="N6881" s="51"/>
      <c r="O6881" s="51"/>
      <c r="P6881" s="51"/>
      <c r="Q6881" s="51"/>
      <c r="R6881" s="51"/>
      <c r="S6881" s="51"/>
      <c r="T6881" s="51"/>
      <c r="U6881" s="51"/>
    </row>
    <row r="6882" spans="1:21" ht="15.5">
      <c r="A6882" s="51">
        <v>576</v>
      </c>
      <c r="B6882" s="51" t="s">
        <v>1655</v>
      </c>
      <c r="C6882" s="51" t="s">
        <v>466</v>
      </c>
      <c r="D6882" s="51" t="str">
        <f t="shared" si="107"/>
        <v>GGXWDGSingapore</v>
      </c>
      <c r="E6882" s="51" t="s">
        <v>244</v>
      </c>
      <c r="F6882" s="51" t="s">
        <v>467</v>
      </c>
      <c r="G6882" s="51" t="s">
        <v>468</v>
      </c>
      <c r="H6882" s="51" t="s">
        <v>342</v>
      </c>
      <c r="I6882" s="51" t="s">
        <v>343</v>
      </c>
      <c r="J6882" s="51" t="s">
        <v>1661</v>
      </c>
      <c r="K6882" s="51">
        <v>396.46600000000001</v>
      </c>
      <c r="L6882" s="51">
        <v>381.142</v>
      </c>
      <c r="M6882" s="51">
        <v>395.99299999999999</v>
      </c>
      <c r="N6882" s="51">
        <v>435.976</v>
      </c>
      <c r="O6882" s="51">
        <v>479.22699999999998</v>
      </c>
      <c r="P6882" s="51">
        <v>517.09199999999998</v>
      </c>
      <c r="Q6882" s="51">
        <v>561.62900000000002</v>
      </c>
      <c r="R6882" s="51">
        <v>656.25800000000004</v>
      </c>
      <c r="S6882" s="51">
        <v>600.42700000000002</v>
      </c>
      <c r="T6882" s="51">
        <v>647.06299999999999</v>
      </c>
      <c r="U6882" s="51">
        <v>2020</v>
      </c>
    </row>
    <row r="6883" spans="1:21" ht="15.5">
      <c r="A6883" s="51">
        <v>576</v>
      </c>
      <c r="B6883" s="51" t="s">
        <v>1655</v>
      </c>
      <c r="C6883" s="51" t="s">
        <v>469</v>
      </c>
      <c r="D6883" s="51" t="str">
        <f t="shared" si="107"/>
        <v>GGXWDG_NGDPSingapore</v>
      </c>
      <c r="E6883" s="51" t="s">
        <v>244</v>
      </c>
      <c r="F6883" s="51" t="s">
        <v>467</v>
      </c>
      <c r="G6883" s="51" t="s">
        <v>468</v>
      </c>
      <c r="H6883" s="51" t="s">
        <v>392</v>
      </c>
      <c r="I6883" s="51"/>
      <c r="J6883" s="51" t="s">
        <v>470</v>
      </c>
      <c r="K6883" s="51">
        <v>106.73699999999999</v>
      </c>
      <c r="L6883" s="51">
        <v>98.177000000000007</v>
      </c>
      <c r="M6883" s="51">
        <v>97.754000000000005</v>
      </c>
      <c r="N6883" s="51">
        <v>102.244</v>
      </c>
      <c r="O6883" s="51">
        <v>106.53700000000001</v>
      </c>
      <c r="P6883" s="51">
        <v>107.76300000000001</v>
      </c>
      <c r="Q6883" s="51">
        <v>109.751</v>
      </c>
      <c r="R6883" s="51">
        <v>129.01</v>
      </c>
      <c r="S6883" s="51">
        <v>128.37100000000001</v>
      </c>
      <c r="T6883" s="51">
        <v>129.54</v>
      </c>
      <c r="U6883" s="51">
        <v>2020</v>
      </c>
    </row>
    <row r="6884" spans="1:21" ht="15.5">
      <c r="A6884" s="51">
        <v>576</v>
      </c>
      <c r="B6884" s="51" t="s">
        <v>1655</v>
      </c>
      <c r="C6884" s="51" t="s">
        <v>471</v>
      </c>
      <c r="D6884" s="51" t="str">
        <f t="shared" si="107"/>
        <v>NGDP_FYSingapore</v>
      </c>
      <c r="E6884" s="51" t="s">
        <v>244</v>
      </c>
      <c r="F6884" s="51" t="s">
        <v>472</v>
      </c>
      <c r="G6884" s="51" t="s">
        <v>473</v>
      </c>
      <c r="H6884" s="51" t="s">
        <v>342</v>
      </c>
      <c r="I6884" s="51" t="s">
        <v>343</v>
      </c>
      <c r="J6884" s="51" t="s">
        <v>1661</v>
      </c>
      <c r="K6884" s="51">
        <v>371.44299999999998</v>
      </c>
      <c r="L6884" s="51">
        <v>388.21800000000002</v>
      </c>
      <c r="M6884" s="51">
        <v>405.09199999999998</v>
      </c>
      <c r="N6884" s="51">
        <v>426.40699999999998</v>
      </c>
      <c r="O6884" s="51">
        <v>449.822</v>
      </c>
      <c r="P6884" s="51">
        <v>479.84399999999999</v>
      </c>
      <c r="Q6884" s="51">
        <v>511.73</v>
      </c>
      <c r="R6884" s="51">
        <v>508.68900000000002</v>
      </c>
      <c r="S6884" s="51">
        <v>467.72800000000001</v>
      </c>
      <c r="T6884" s="51">
        <v>499.50700000000001</v>
      </c>
      <c r="U6884" s="51">
        <v>2020</v>
      </c>
    </row>
    <row r="6885" spans="1:21" ht="15.5">
      <c r="A6885" s="51">
        <v>576</v>
      </c>
      <c r="B6885" s="51" t="s">
        <v>1655</v>
      </c>
      <c r="C6885" s="51" t="s">
        <v>474</v>
      </c>
      <c r="D6885" s="51" t="str">
        <f t="shared" si="107"/>
        <v>BCASingapore</v>
      </c>
      <c r="E6885" s="51" t="s">
        <v>244</v>
      </c>
      <c r="F6885" s="51" t="s">
        <v>475</v>
      </c>
      <c r="G6885" s="51" t="s">
        <v>476</v>
      </c>
      <c r="H6885" s="51" t="s">
        <v>352</v>
      </c>
      <c r="I6885" s="51" t="s">
        <v>343</v>
      </c>
      <c r="J6885" s="51" t="s">
        <v>1662</v>
      </c>
      <c r="K6885" s="51">
        <v>52.064</v>
      </c>
      <c r="L6885" s="51">
        <v>48.311999999999998</v>
      </c>
      <c r="M6885" s="51">
        <v>56.518999999999998</v>
      </c>
      <c r="N6885" s="51">
        <v>57.573999999999998</v>
      </c>
      <c r="O6885" s="51">
        <v>56.012</v>
      </c>
      <c r="P6885" s="51">
        <v>59.281999999999996</v>
      </c>
      <c r="Q6885" s="51">
        <v>57.933</v>
      </c>
      <c r="R6885" s="51">
        <v>53.398000000000003</v>
      </c>
      <c r="S6885" s="51">
        <v>59.783999999999999</v>
      </c>
      <c r="T6885" s="51">
        <v>54.61</v>
      </c>
      <c r="U6885" s="51">
        <v>2019</v>
      </c>
    </row>
    <row r="6886" spans="1:21" ht="15.5">
      <c r="A6886" s="51">
        <v>576</v>
      </c>
      <c r="B6886" s="51" t="s">
        <v>1655</v>
      </c>
      <c r="C6886" s="51" t="s">
        <v>478</v>
      </c>
      <c r="D6886" s="51" t="str">
        <f t="shared" si="107"/>
        <v>BCA_NGDPDSingapore</v>
      </c>
      <c r="E6886" s="51" t="s">
        <v>244</v>
      </c>
      <c r="F6886" s="51" t="s">
        <v>475</v>
      </c>
      <c r="G6886" s="51" t="s">
        <v>476</v>
      </c>
      <c r="H6886" s="51" t="s">
        <v>392</v>
      </c>
      <c r="I6886" s="51"/>
      <c r="J6886" s="51" t="s">
        <v>479</v>
      </c>
      <c r="K6886" s="51">
        <v>17.643000000000001</v>
      </c>
      <c r="L6886" s="51">
        <v>15.707000000000001</v>
      </c>
      <c r="M6886" s="51">
        <v>17.95</v>
      </c>
      <c r="N6886" s="51">
        <v>18.693000000000001</v>
      </c>
      <c r="O6886" s="51">
        <v>17.571999999999999</v>
      </c>
      <c r="P6886" s="51">
        <v>17.266999999999999</v>
      </c>
      <c r="Q6886" s="51">
        <v>15.409000000000001</v>
      </c>
      <c r="R6886" s="51">
        <v>14.263</v>
      </c>
      <c r="S6886" s="51">
        <v>17.585000000000001</v>
      </c>
      <c r="T6886" s="51">
        <v>14.586</v>
      </c>
      <c r="U6886" s="51">
        <v>2019</v>
      </c>
    </row>
    <row r="6887" spans="1:21" ht="15.5">
      <c r="A6887" s="51">
        <v>936</v>
      </c>
      <c r="B6887" s="51" t="s">
        <v>1663</v>
      </c>
      <c r="C6887" s="51" t="s">
        <v>338</v>
      </c>
      <c r="D6887" s="51" t="str">
        <f t="shared" si="107"/>
        <v>NGDP_RSlovak Republic</v>
      </c>
      <c r="E6887" s="51" t="s">
        <v>60</v>
      </c>
      <c r="F6887" s="51" t="s">
        <v>340</v>
      </c>
      <c r="G6887" s="51" t="s">
        <v>341</v>
      </c>
      <c r="H6887" s="51" t="s">
        <v>342</v>
      </c>
      <c r="I6887" s="51" t="s">
        <v>343</v>
      </c>
      <c r="J6887" s="51" t="s">
        <v>1664</v>
      </c>
      <c r="K6887" s="51">
        <v>73.653999999999996</v>
      </c>
      <c r="L6887" s="51">
        <v>74.144999999999996</v>
      </c>
      <c r="M6887" s="51">
        <v>76.102999999999994</v>
      </c>
      <c r="N6887" s="51">
        <v>79.768000000000001</v>
      </c>
      <c r="O6887" s="51">
        <v>81.468999999999994</v>
      </c>
      <c r="P6887" s="51">
        <v>83.947999999999993</v>
      </c>
      <c r="Q6887" s="51">
        <v>87.111999999999995</v>
      </c>
      <c r="R6887" s="51">
        <v>89.13</v>
      </c>
      <c r="S6887" s="51">
        <v>84.495000000000005</v>
      </c>
      <c r="T6887" s="51">
        <v>88.444999999999993</v>
      </c>
      <c r="U6887" s="51">
        <v>2019</v>
      </c>
    </row>
    <row r="6888" spans="1:21" ht="15.5">
      <c r="A6888" s="51">
        <v>936</v>
      </c>
      <c r="B6888" s="51" t="s">
        <v>1663</v>
      </c>
      <c r="C6888" s="51" t="s">
        <v>345</v>
      </c>
      <c r="D6888" s="51" t="str">
        <f t="shared" si="107"/>
        <v>NGDP_RPCHSlovak Republic</v>
      </c>
      <c r="E6888" s="51" t="s">
        <v>60</v>
      </c>
      <c r="F6888" s="51" t="s">
        <v>340</v>
      </c>
      <c r="G6888" s="51" t="s">
        <v>346</v>
      </c>
      <c r="H6888" s="51" t="s">
        <v>347</v>
      </c>
      <c r="I6888" s="51"/>
      <c r="J6888" s="51" t="s">
        <v>348</v>
      </c>
      <c r="K6888" s="51">
        <v>1.897</v>
      </c>
      <c r="L6888" s="51">
        <v>0.66600000000000004</v>
      </c>
      <c r="M6888" s="51">
        <v>2.6419999999999999</v>
      </c>
      <c r="N6888" s="51">
        <v>4.8150000000000004</v>
      </c>
      <c r="O6888" s="51">
        <v>2.133</v>
      </c>
      <c r="P6888" s="51">
        <v>3.0430000000000001</v>
      </c>
      <c r="Q6888" s="51">
        <v>3.7690000000000001</v>
      </c>
      <c r="R6888" s="51">
        <v>2.3170000000000002</v>
      </c>
      <c r="S6888" s="51">
        <v>-5.2</v>
      </c>
      <c r="T6888" s="51">
        <v>4.6749999999999998</v>
      </c>
      <c r="U6888" s="51">
        <v>2019</v>
      </c>
    </row>
    <row r="6889" spans="1:21" ht="15.5">
      <c r="A6889" s="51">
        <v>936</v>
      </c>
      <c r="B6889" s="51" t="s">
        <v>1663</v>
      </c>
      <c r="C6889" s="51" t="s">
        <v>349</v>
      </c>
      <c r="D6889" s="51" t="str">
        <f t="shared" si="107"/>
        <v>NGDPSlovak Republic</v>
      </c>
      <c r="E6889" s="51" t="s">
        <v>60</v>
      </c>
      <c r="F6889" s="51" t="s">
        <v>155</v>
      </c>
      <c r="G6889" s="51" t="s">
        <v>350</v>
      </c>
      <c r="H6889" s="51" t="s">
        <v>342</v>
      </c>
      <c r="I6889" s="51" t="s">
        <v>343</v>
      </c>
      <c r="J6889" s="51" t="s">
        <v>1664</v>
      </c>
      <c r="K6889" s="51">
        <v>73.575999999999993</v>
      </c>
      <c r="L6889" s="51">
        <v>74.448999999999998</v>
      </c>
      <c r="M6889" s="51">
        <v>76.27</v>
      </c>
      <c r="N6889" s="51">
        <v>79.768000000000001</v>
      </c>
      <c r="O6889" s="51">
        <v>81.052000000000007</v>
      </c>
      <c r="P6889" s="51">
        <v>84.531999999999996</v>
      </c>
      <c r="Q6889" s="51">
        <v>89.506</v>
      </c>
      <c r="R6889" s="51">
        <v>93.864999999999995</v>
      </c>
      <c r="S6889" s="51">
        <v>91.203000000000003</v>
      </c>
      <c r="T6889" s="51">
        <v>96.569000000000003</v>
      </c>
      <c r="U6889" s="51">
        <v>2019</v>
      </c>
    </row>
    <row r="6890" spans="1:21" ht="15.5">
      <c r="A6890" s="51">
        <v>936</v>
      </c>
      <c r="B6890" s="51" t="s">
        <v>1663</v>
      </c>
      <c r="C6890" s="51" t="s">
        <v>157</v>
      </c>
      <c r="D6890" s="51" t="str">
        <f t="shared" si="107"/>
        <v>NGDPDSlovak Republic</v>
      </c>
      <c r="E6890" s="51" t="s">
        <v>60</v>
      </c>
      <c r="F6890" s="51" t="s">
        <v>155</v>
      </c>
      <c r="G6890" s="51" t="s">
        <v>351</v>
      </c>
      <c r="H6890" s="51" t="s">
        <v>352</v>
      </c>
      <c r="I6890" s="51" t="s">
        <v>343</v>
      </c>
      <c r="J6890" s="51" t="s">
        <v>353</v>
      </c>
      <c r="K6890" s="51">
        <v>94.588999999999999</v>
      </c>
      <c r="L6890" s="51">
        <v>98.878</v>
      </c>
      <c r="M6890" s="51">
        <v>101.351</v>
      </c>
      <c r="N6890" s="51">
        <v>88.512</v>
      </c>
      <c r="O6890" s="51">
        <v>89.691000000000003</v>
      </c>
      <c r="P6890" s="51">
        <v>95.460999999999999</v>
      </c>
      <c r="Q6890" s="51">
        <v>105.75</v>
      </c>
      <c r="R6890" s="51">
        <v>105.09099999999999</v>
      </c>
      <c r="S6890" s="51">
        <v>104.08799999999999</v>
      </c>
      <c r="T6890" s="51">
        <v>117.664</v>
      </c>
      <c r="U6890" s="51">
        <v>2019</v>
      </c>
    </row>
    <row r="6891" spans="1:21" ht="15.5">
      <c r="A6891" s="51">
        <v>936</v>
      </c>
      <c r="B6891" s="51" t="s">
        <v>1663</v>
      </c>
      <c r="C6891" s="51" t="s">
        <v>354</v>
      </c>
      <c r="D6891" s="51" t="str">
        <f t="shared" si="107"/>
        <v>PPPGDPSlovak Republic</v>
      </c>
      <c r="E6891" s="51" t="s">
        <v>60</v>
      </c>
      <c r="F6891" s="51" t="s">
        <v>155</v>
      </c>
      <c r="G6891" s="51" t="s">
        <v>355</v>
      </c>
      <c r="H6891" s="51" t="s">
        <v>356</v>
      </c>
      <c r="I6891" s="51" t="s">
        <v>343</v>
      </c>
      <c r="J6891" s="51" t="s">
        <v>353</v>
      </c>
      <c r="K6891" s="51">
        <v>145.827</v>
      </c>
      <c r="L6891" s="51">
        <v>151.589</v>
      </c>
      <c r="M6891" s="51">
        <v>157.124</v>
      </c>
      <c r="N6891" s="51">
        <v>162.322</v>
      </c>
      <c r="O6891" s="51">
        <v>161.05799999999999</v>
      </c>
      <c r="P6891" s="51">
        <v>168.13499999999999</v>
      </c>
      <c r="Q6891" s="51">
        <v>178.66</v>
      </c>
      <c r="R6891" s="51">
        <v>186.06299999999999</v>
      </c>
      <c r="S6891" s="51">
        <v>178.52600000000001</v>
      </c>
      <c r="T6891" s="51">
        <v>190.27699999999999</v>
      </c>
      <c r="U6891" s="51">
        <v>2019</v>
      </c>
    </row>
    <row r="6892" spans="1:21" ht="15.5">
      <c r="A6892" s="51">
        <v>936</v>
      </c>
      <c r="B6892" s="51" t="s">
        <v>1663</v>
      </c>
      <c r="C6892" s="51" t="s">
        <v>357</v>
      </c>
      <c r="D6892" s="51" t="str">
        <f t="shared" si="107"/>
        <v>NGDP_DSlovak Republic</v>
      </c>
      <c r="E6892" s="51" t="s">
        <v>60</v>
      </c>
      <c r="F6892" s="51" t="s">
        <v>358</v>
      </c>
      <c r="G6892" s="51" t="s">
        <v>359</v>
      </c>
      <c r="H6892" s="51" t="s">
        <v>360</v>
      </c>
      <c r="I6892" s="51"/>
      <c r="J6892" s="51" t="s">
        <v>361</v>
      </c>
      <c r="K6892" s="51">
        <v>99.894000000000005</v>
      </c>
      <c r="L6892" s="51">
        <v>100.41</v>
      </c>
      <c r="M6892" s="51">
        <v>100.21899999999999</v>
      </c>
      <c r="N6892" s="51">
        <v>100</v>
      </c>
      <c r="O6892" s="51">
        <v>99.488</v>
      </c>
      <c r="P6892" s="51">
        <v>100.696</v>
      </c>
      <c r="Q6892" s="51">
        <v>102.748</v>
      </c>
      <c r="R6892" s="51">
        <v>105.312</v>
      </c>
      <c r="S6892" s="51">
        <v>107.938</v>
      </c>
      <c r="T6892" s="51">
        <v>109.185</v>
      </c>
      <c r="U6892" s="51">
        <v>2019</v>
      </c>
    </row>
    <row r="6893" spans="1:21" ht="15.5">
      <c r="A6893" s="51">
        <v>936</v>
      </c>
      <c r="B6893" s="51" t="s">
        <v>1663</v>
      </c>
      <c r="C6893" s="51" t="s">
        <v>362</v>
      </c>
      <c r="D6893" s="51" t="str">
        <f t="shared" si="107"/>
        <v>NGDPRPCSlovak Republic</v>
      </c>
      <c r="E6893" s="51" t="s">
        <v>60</v>
      </c>
      <c r="F6893" s="51" t="s">
        <v>363</v>
      </c>
      <c r="G6893" s="51" t="s">
        <v>364</v>
      </c>
      <c r="H6893" s="51" t="s">
        <v>342</v>
      </c>
      <c r="I6893" s="51" t="s">
        <v>333</v>
      </c>
      <c r="J6893" s="51" t="s">
        <v>365</v>
      </c>
      <c r="K6893" s="51">
        <v>13628.69</v>
      </c>
      <c r="L6893" s="51">
        <v>13702.98</v>
      </c>
      <c r="M6893" s="51">
        <v>14051.68</v>
      </c>
      <c r="N6893" s="51">
        <v>14713.61</v>
      </c>
      <c r="O6893" s="51">
        <v>15013.84</v>
      </c>
      <c r="P6893" s="51">
        <v>15444.84</v>
      </c>
      <c r="Q6893" s="51">
        <v>16004.02</v>
      </c>
      <c r="R6893" s="51">
        <v>16352.9</v>
      </c>
      <c r="S6893" s="51">
        <v>15481.38</v>
      </c>
      <c r="T6893" s="51">
        <v>16182.96</v>
      </c>
      <c r="U6893" s="51">
        <v>2019</v>
      </c>
    </row>
    <row r="6894" spans="1:21" ht="15.5">
      <c r="A6894" s="51">
        <v>936</v>
      </c>
      <c r="B6894" s="51" t="s">
        <v>1663</v>
      </c>
      <c r="C6894" s="51" t="s">
        <v>366</v>
      </c>
      <c r="D6894" s="51" t="str">
        <f t="shared" si="107"/>
        <v>NGDPRPPPPCSlovak Republic</v>
      </c>
      <c r="E6894" s="51" t="s">
        <v>60</v>
      </c>
      <c r="F6894" s="51" t="s">
        <v>363</v>
      </c>
      <c r="G6894" s="51" t="s">
        <v>367</v>
      </c>
      <c r="H6894" s="51" t="s">
        <v>368</v>
      </c>
      <c r="I6894" s="51" t="s">
        <v>333</v>
      </c>
      <c r="J6894" s="51" t="s">
        <v>365</v>
      </c>
      <c r="K6894" s="51">
        <v>27296.12</v>
      </c>
      <c r="L6894" s="51">
        <v>27444.93</v>
      </c>
      <c r="M6894" s="51">
        <v>28143.32</v>
      </c>
      <c r="N6894" s="51">
        <v>29469.05</v>
      </c>
      <c r="O6894" s="51">
        <v>30070.38</v>
      </c>
      <c r="P6894" s="51">
        <v>30933.599999999999</v>
      </c>
      <c r="Q6894" s="51">
        <v>32053.55</v>
      </c>
      <c r="R6894" s="51">
        <v>32752.31</v>
      </c>
      <c r="S6894" s="51">
        <v>31006.79</v>
      </c>
      <c r="T6894" s="51">
        <v>32411.94</v>
      </c>
      <c r="U6894" s="51">
        <v>2019</v>
      </c>
    </row>
    <row r="6895" spans="1:21" ht="15.5">
      <c r="A6895" s="51">
        <v>936</v>
      </c>
      <c r="B6895" s="51" t="s">
        <v>1663</v>
      </c>
      <c r="C6895" s="51" t="s">
        <v>369</v>
      </c>
      <c r="D6895" s="51" t="str">
        <f t="shared" si="107"/>
        <v>NGDPPCSlovak Republic</v>
      </c>
      <c r="E6895" s="51" t="s">
        <v>60</v>
      </c>
      <c r="F6895" s="51" t="s">
        <v>370</v>
      </c>
      <c r="G6895" s="51" t="s">
        <v>371</v>
      </c>
      <c r="H6895" s="51" t="s">
        <v>342</v>
      </c>
      <c r="I6895" s="51" t="s">
        <v>333</v>
      </c>
      <c r="J6895" s="51" t="s">
        <v>372</v>
      </c>
      <c r="K6895" s="51">
        <v>13614.25</v>
      </c>
      <c r="L6895" s="51">
        <v>13759.21</v>
      </c>
      <c r="M6895" s="51">
        <v>14082.46</v>
      </c>
      <c r="N6895" s="51">
        <v>14713.59</v>
      </c>
      <c r="O6895" s="51">
        <v>14936.92</v>
      </c>
      <c r="P6895" s="51">
        <v>15552.32</v>
      </c>
      <c r="Q6895" s="51">
        <v>16443.79</v>
      </c>
      <c r="R6895" s="51">
        <v>17221.64</v>
      </c>
      <c r="S6895" s="51">
        <v>16710.34</v>
      </c>
      <c r="T6895" s="51">
        <v>17669.37</v>
      </c>
      <c r="U6895" s="51">
        <v>2019</v>
      </c>
    </row>
    <row r="6896" spans="1:21" ht="15.5">
      <c r="A6896" s="51">
        <v>936</v>
      </c>
      <c r="B6896" s="51" t="s">
        <v>1663</v>
      </c>
      <c r="C6896" s="51" t="s">
        <v>373</v>
      </c>
      <c r="D6896" s="51" t="str">
        <f t="shared" si="107"/>
        <v>NGDPDPCSlovak Republic</v>
      </c>
      <c r="E6896" s="51" t="s">
        <v>60</v>
      </c>
      <c r="F6896" s="51" t="s">
        <v>370</v>
      </c>
      <c r="G6896" s="51" t="s">
        <v>374</v>
      </c>
      <c r="H6896" s="51" t="s">
        <v>352</v>
      </c>
      <c r="I6896" s="51" t="s">
        <v>333</v>
      </c>
      <c r="J6896" s="51" t="s">
        <v>372</v>
      </c>
      <c r="K6896" s="51">
        <v>17502.509999999998</v>
      </c>
      <c r="L6896" s="51">
        <v>18274.11</v>
      </c>
      <c r="M6896" s="51">
        <v>18713.38</v>
      </c>
      <c r="N6896" s="51">
        <v>16326.57</v>
      </c>
      <c r="O6896" s="51">
        <v>16529.16</v>
      </c>
      <c r="P6896" s="51">
        <v>17562.97</v>
      </c>
      <c r="Q6896" s="51">
        <v>19428.169999999998</v>
      </c>
      <c r="R6896" s="51">
        <v>19281.32</v>
      </c>
      <c r="S6896" s="51">
        <v>19071.2</v>
      </c>
      <c r="T6896" s="51">
        <v>21529.08</v>
      </c>
      <c r="U6896" s="51">
        <v>2019</v>
      </c>
    </row>
    <row r="6897" spans="1:21" ht="15.5">
      <c r="A6897" s="51">
        <v>936</v>
      </c>
      <c r="B6897" s="51" t="s">
        <v>1663</v>
      </c>
      <c r="C6897" s="51" t="s">
        <v>375</v>
      </c>
      <c r="D6897" s="51" t="str">
        <f t="shared" si="107"/>
        <v>PPPPCSlovak Republic</v>
      </c>
      <c r="E6897" s="51" t="s">
        <v>60</v>
      </c>
      <c r="F6897" s="51" t="s">
        <v>370</v>
      </c>
      <c r="G6897" s="51" t="s">
        <v>376</v>
      </c>
      <c r="H6897" s="51" t="s">
        <v>356</v>
      </c>
      <c r="I6897" s="51" t="s">
        <v>333</v>
      </c>
      <c r="J6897" s="51" t="s">
        <v>372</v>
      </c>
      <c r="K6897" s="51">
        <v>26983.39</v>
      </c>
      <c r="L6897" s="51">
        <v>28015.759999999998</v>
      </c>
      <c r="M6897" s="51">
        <v>29011.39</v>
      </c>
      <c r="N6897" s="51">
        <v>29941.18</v>
      </c>
      <c r="O6897" s="51">
        <v>29681.21</v>
      </c>
      <c r="P6897" s="51">
        <v>30933.599999999999</v>
      </c>
      <c r="Q6897" s="51">
        <v>32823.15</v>
      </c>
      <c r="R6897" s="51">
        <v>34137.42</v>
      </c>
      <c r="S6897" s="51">
        <v>32709.86</v>
      </c>
      <c r="T6897" s="51">
        <v>34815.269999999997</v>
      </c>
      <c r="U6897" s="51">
        <v>2019</v>
      </c>
    </row>
    <row r="6898" spans="1:21" ht="15.5">
      <c r="A6898" s="51">
        <v>936</v>
      </c>
      <c r="B6898" s="51" t="s">
        <v>1663</v>
      </c>
      <c r="C6898" s="51" t="s">
        <v>377</v>
      </c>
      <c r="D6898" s="51" t="str">
        <f t="shared" si="107"/>
        <v>NGAP_NPGDPSlovak Republic</v>
      </c>
      <c r="E6898" s="51" t="s">
        <v>60</v>
      </c>
      <c r="F6898" s="51" t="s">
        <v>378</v>
      </c>
      <c r="G6898" s="51" t="s">
        <v>379</v>
      </c>
      <c r="H6898" s="51" t="s">
        <v>380</v>
      </c>
      <c r="I6898" s="51"/>
      <c r="J6898" s="51" t="s">
        <v>348</v>
      </c>
      <c r="K6898" s="51">
        <v>-2.5009999999999999</v>
      </c>
      <c r="L6898" s="51">
        <v>-2.8679999999999999</v>
      </c>
      <c r="M6898" s="51">
        <v>-1.5069999999999999</v>
      </c>
      <c r="N6898" s="51">
        <v>1.19</v>
      </c>
      <c r="O6898" s="51">
        <v>1.27</v>
      </c>
      <c r="P6898" s="51">
        <v>1.514</v>
      </c>
      <c r="Q6898" s="51">
        <v>1.645</v>
      </c>
      <c r="R6898" s="51">
        <v>0.95899999999999996</v>
      </c>
      <c r="S6898" s="51">
        <v>-5.0549999999999997</v>
      </c>
      <c r="T6898" s="51">
        <v>-2.8220000000000001</v>
      </c>
      <c r="U6898" s="51">
        <v>2019</v>
      </c>
    </row>
    <row r="6899" spans="1:21" ht="15.5">
      <c r="A6899" s="51">
        <v>936</v>
      </c>
      <c r="B6899" s="51" t="s">
        <v>1663</v>
      </c>
      <c r="C6899" s="51" t="s">
        <v>381</v>
      </c>
      <c r="D6899" s="51" t="str">
        <f t="shared" si="107"/>
        <v>PPPSHSlovak Republic</v>
      </c>
      <c r="E6899" s="51" t="s">
        <v>60</v>
      </c>
      <c r="F6899" s="51" t="s">
        <v>382</v>
      </c>
      <c r="G6899" s="51" t="s">
        <v>383</v>
      </c>
      <c r="H6899" s="51" t="s">
        <v>384</v>
      </c>
      <c r="I6899" s="51"/>
      <c r="J6899" s="51" t="s">
        <v>353</v>
      </c>
      <c r="K6899" s="51">
        <v>0.14599999999999999</v>
      </c>
      <c r="L6899" s="51">
        <v>0.14399999999999999</v>
      </c>
      <c r="M6899" s="51">
        <v>0.14399999999999999</v>
      </c>
      <c r="N6899" s="51">
        <v>0.14599999999999999</v>
      </c>
      <c r="O6899" s="51">
        <v>0.13900000000000001</v>
      </c>
      <c r="P6899" s="51">
        <v>0.13800000000000001</v>
      </c>
      <c r="Q6899" s="51">
        <v>0.13900000000000001</v>
      </c>
      <c r="R6899" s="51">
        <v>0.13800000000000001</v>
      </c>
      <c r="S6899" s="51">
        <v>0.13600000000000001</v>
      </c>
      <c r="T6899" s="51">
        <v>0.13400000000000001</v>
      </c>
      <c r="U6899" s="51">
        <v>2019</v>
      </c>
    </row>
    <row r="6900" spans="1:21" ht="15.5">
      <c r="A6900" s="51">
        <v>936</v>
      </c>
      <c r="B6900" s="51" t="s">
        <v>1663</v>
      </c>
      <c r="C6900" s="51" t="s">
        <v>385</v>
      </c>
      <c r="D6900" s="51" t="str">
        <f t="shared" si="107"/>
        <v>PPPEXSlovak Republic</v>
      </c>
      <c r="E6900" s="51" t="s">
        <v>60</v>
      </c>
      <c r="F6900" s="51" t="s">
        <v>386</v>
      </c>
      <c r="G6900" s="51" t="s">
        <v>387</v>
      </c>
      <c r="H6900" s="51" t="s">
        <v>388</v>
      </c>
      <c r="I6900" s="51"/>
      <c r="J6900" s="51" t="s">
        <v>353</v>
      </c>
      <c r="K6900" s="51">
        <v>0.505</v>
      </c>
      <c r="L6900" s="51">
        <v>0.49099999999999999</v>
      </c>
      <c r="M6900" s="51">
        <v>0.48499999999999999</v>
      </c>
      <c r="N6900" s="51">
        <v>0.49099999999999999</v>
      </c>
      <c r="O6900" s="51">
        <v>0.503</v>
      </c>
      <c r="P6900" s="51">
        <v>0.503</v>
      </c>
      <c r="Q6900" s="51">
        <v>0.501</v>
      </c>
      <c r="R6900" s="51">
        <v>0.504</v>
      </c>
      <c r="S6900" s="51">
        <v>0.51100000000000001</v>
      </c>
      <c r="T6900" s="51">
        <v>0.50800000000000001</v>
      </c>
      <c r="U6900" s="51">
        <v>2019</v>
      </c>
    </row>
    <row r="6901" spans="1:21" ht="15.5">
      <c r="A6901" s="51">
        <v>936</v>
      </c>
      <c r="B6901" s="51" t="s">
        <v>1663</v>
      </c>
      <c r="C6901" s="51" t="s">
        <v>389</v>
      </c>
      <c r="D6901" s="51" t="str">
        <f t="shared" si="107"/>
        <v>NID_NGDPSlovak Republic</v>
      </c>
      <c r="E6901" s="51" t="s">
        <v>60</v>
      </c>
      <c r="F6901" s="51" t="s">
        <v>390</v>
      </c>
      <c r="G6901" s="51" t="s">
        <v>391</v>
      </c>
      <c r="H6901" s="51" t="s">
        <v>392</v>
      </c>
      <c r="I6901" s="51"/>
      <c r="J6901" s="51" t="s">
        <v>1664</v>
      </c>
      <c r="K6901" s="51">
        <v>20.648</v>
      </c>
      <c r="L6901" s="51">
        <v>20.898</v>
      </c>
      <c r="M6901" s="51">
        <v>21.742999999999999</v>
      </c>
      <c r="N6901" s="51">
        <v>24.253</v>
      </c>
      <c r="O6901" s="51">
        <v>23.045999999999999</v>
      </c>
      <c r="P6901" s="51">
        <v>22.931999999999999</v>
      </c>
      <c r="Q6901" s="51">
        <v>23.199000000000002</v>
      </c>
      <c r="R6901" s="51">
        <v>23.559000000000001</v>
      </c>
      <c r="S6901" s="51">
        <v>16.872</v>
      </c>
      <c r="T6901" s="51">
        <v>18.823</v>
      </c>
      <c r="U6901" s="51">
        <v>2019</v>
      </c>
    </row>
    <row r="6902" spans="1:21" ht="15.5">
      <c r="A6902" s="51">
        <v>936</v>
      </c>
      <c r="B6902" s="51" t="s">
        <v>1663</v>
      </c>
      <c r="C6902" s="51" t="s">
        <v>393</v>
      </c>
      <c r="D6902" s="51" t="str">
        <f t="shared" si="107"/>
        <v>NGSD_NGDPSlovak Republic</v>
      </c>
      <c r="E6902" s="51" t="s">
        <v>60</v>
      </c>
      <c r="F6902" s="51" t="s">
        <v>394</v>
      </c>
      <c r="G6902" s="51" t="s">
        <v>395</v>
      </c>
      <c r="H6902" s="51" t="s">
        <v>392</v>
      </c>
      <c r="I6902" s="51"/>
      <c r="J6902" s="51" t="s">
        <v>1664</v>
      </c>
      <c r="K6902" s="51">
        <v>21.577000000000002</v>
      </c>
      <c r="L6902" s="51">
        <v>22.75</v>
      </c>
      <c r="M6902" s="51">
        <v>22.885000000000002</v>
      </c>
      <c r="N6902" s="51">
        <v>22.161000000000001</v>
      </c>
      <c r="O6902" s="51">
        <v>20.306000000000001</v>
      </c>
      <c r="P6902" s="51">
        <v>21.018000000000001</v>
      </c>
      <c r="Q6902" s="51">
        <v>20.994</v>
      </c>
      <c r="R6902" s="51">
        <v>20.846</v>
      </c>
      <c r="S6902" s="51">
        <v>16.422000000000001</v>
      </c>
      <c r="T6902" s="51">
        <v>17.623000000000001</v>
      </c>
      <c r="U6902" s="51">
        <v>2019</v>
      </c>
    </row>
    <row r="6903" spans="1:21" ht="15.5">
      <c r="A6903" s="51">
        <v>936</v>
      </c>
      <c r="B6903" s="51" t="s">
        <v>1663</v>
      </c>
      <c r="C6903" s="51" t="s">
        <v>396</v>
      </c>
      <c r="D6903" s="51" t="str">
        <f t="shared" si="107"/>
        <v>PCPISlovak Republic</v>
      </c>
      <c r="E6903" s="51" t="s">
        <v>60</v>
      </c>
      <c r="F6903" s="51" t="s">
        <v>397</v>
      </c>
      <c r="G6903" s="51" t="s">
        <v>398</v>
      </c>
      <c r="H6903" s="51" t="s">
        <v>360</v>
      </c>
      <c r="I6903" s="51"/>
      <c r="J6903" s="51" t="s">
        <v>1665</v>
      </c>
      <c r="K6903" s="51">
        <v>98.983999999999995</v>
      </c>
      <c r="L6903" s="51">
        <v>100.429</v>
      </c>
      <c r="M6903" s="51">
        <v>100.333</v>
      </c>
      <c r="N6903" s="51">
        <v>100</v>
      </c>
      <c r="O6903" s="51">
        <v>99.528000000000006</v>
      </c>
      <c r="P6903" s="51">
        <v>100.917</v>
      </c>
      <c r="Q6903" s="51">
        <v>103.46299999999999</v>
      </c>
      <c r="R6903" s="51">
        <v>106.324</v>
      </c>
      <c r="S6903" s="51">
        <v>108.462</v>
      </c>
      <c r="T6903" s="51">
        <v>109.79900000000001</v>
      </c>
      <c r="U6903" s="51">
        <v>2020</v>
      </c>
    </row>
    <row r="6904" spans="1:21" ht="15.5">
      <c r="A6904" s="51">
        <v>936</v>
      </c>
      <c r="B6904" s="51" t="s">
        <v>1663</v>
      </c>
      <c r="C6904" s="51" t="s">
        <v>400</v>
      </c>
      <c r="D6904" s="51" t="str">
        <f t="shared" si="107"/>
        <v>PCPIPCHSlovak Republic</v>
      </c>
      <c r="E6904" s="51" t="s">
        <v>60</v>
      </c>
      <c r="F6904" s="51" t="s">
        <v>397</v>
      </c>
      <c r="G6904" s="51" t="s">
        <v>401</v>
      </c>
      <c r="H6904" s="51" t="s">
        <v>347</v>
      </c>
      <c r="I6904" s="51"/>
      <c r="J6904" s="51" t="s">
        <v>402</v>
      </c>
      <c r="K6904" s="51">
        <v>3.73</v>
      </c>
      <c r="L6904" s="51">
        <v>1.46</v>
      </c>
      <c r="M6904" s="51">
        <v>-9.6000000000000002E-2</v>
      </c>
      <c r="N6904" s="51">
        <v>-0.33100000000000002</v>
      </c>
      <c r="O6904" s="51">
        <v>-0.47199999999999998</v>
      </c>
      <c r="P6904" s="51">
        <v>1.395</v>
      </c>
      <c r="Q6904" s="51">
        <v>2.5230000000000001</v>
      </c>
      <c r="R6904" s="51">
        <v>2.766</v>
      </c>
      <c r="S6904" s="51">
        <v>2.0099999999999998</v>
      </c>
      <c r="T6904" s="51">
        <v>1.2330000000000001</v>
      </c>
      <c r="U6904" s="51">
        <v>2020</v>
      </c>
    </row>
    <row r="6905" spans="1:21" ht="15.5">
      <c r="A6905" s="51">
        <v>936</v>
      </c>
      <c r="B6905" s="51" t="s">
        <v>1663</v>
      </c>
      <c r="C6905" s="51" t="s">
        <v>403</v>
      </c>
      <c r="D6905" s="51" t="str">
        <f t="shared" si="107"/>
        <v>PCPIESlovak Republic</v>
      </c>
      <c r="E6905" s="51" t="s">
        <v>60</v>
      </c>
      <c r="F6905" s="51" t="s">
        <v>404</v>
      </c>
      <c r="G6905" s="51" t="s">
        <v>405</v>
      </c>
      <c r="H6905" s="51" t="s">
        <v>360</v>
      </c>
      <c r="I6905" s="51"/>
      <c r="J6905" s="51" t="s">
        <v>1665</v>
      </c>
      <c r="K6905" s="51">
        <v>100.04</v>
      </c>
      <c r="L6905" s="51">
        <v>100.39</v>
      </c>
      <c r="M6905" s="51">
        <v>100.24</v>
      </c>
      <c r="N6905" s="51">
        <v>99.78</v>
      </c>
      <c r="O6905" s="51">
        <v>100.04</v>
      </c>
      <c r="P6905" s="51">
        <v>102.06</v>
      </c>
      <c r="Q6905" s="51">
        <v>103.97</v>
      </c>
      <c r="R6905" s="51">
        <v>107.25</v>
      </c>
      <c r="S6905" s="51">
        <v>108.99</v>
      </c>
      <c r="T6905" s="51">
        <v>110.675</v>
      </c>
      <c r="U6905" s="51">
        <v>2020</v>
      </c>
    </row>
    <row r="6906" spans="1:21" ht="15.5">
      <c r="A6906" s="51">
        <v>936</v>
      </c>
      <c r="B6906" s="51" t="s">
        <v>1663</v>
      </c>
      <c r="C6906" s="51" t="s">
        <v>406</v>
      </c>
      <c r="D6906" s="51" t="str">
        <f t="shared" si="107"/>
        <v>PCPIEPCHSlovak Republic</v>
      </c>
      <c r="E6906" s="51" t="s">
        <v>60</v>
      </c>
      <c r="F6906" s="51" t="s">
        <v>404</v>
      </c>
      <c r="G6906" s="51" t="s">
        <v>407</v>
      </c>
      <c r="H6906" s="51" t="s">
        <v>347</v>
      </c>
      <c r="I6906" s="51"/>
      <c r="J6906" s="51" t="s">
        <v>408</v>
      </c>
      <c r="K6906" s="51">
        <v>3.347</v>
      </c>
      <c r="L6906" s="51">
        <v>0.35</v>
      </c>
      <c r="M6906" s="51">
        <v>-0.14899999999999999</v>
      </c>
      <c r="N6906" s="51">
        <v>-0.45900000000000002</v>
      </c>
      <c r="O6906" s="51">
        <v>0.26100000000000001</v>
      </c>
      <c r="P6906" s="51">
        <v>2.0190000000000001</v>
      </c>
      <c r="Q6906" s="51">
        <v>1.871</v>
      </c>
      <c r="R6906" s="51">
        <v>3.1549999999999998</v>
      </c>
      <c r="S6906" s="51">
        <v>1.6220000000000001</v>
      </c>
      <c r="T6906" s="51">
        <v>1.546</v>
      </c>
      <c r="U6906" s="51">
        <v>2020</v>
      </c>
    </row>
    <row r="6907" spans="1:21" ht="15.5">
      <c r="A6907" s="51">
        <v>936</v>
      </c>
      <c r="B6907" s="51" t="s">
        <v>1663</v>
      </c>
      <c r="C6907" s="51" t="s">
        <v>409</v>
      </c>
      <c r="D6907" s="51" t="str">
        <f t="shared" si="107"/>
        <v>FLIBOR6Slovak Republic</v>
      </c>
      <c r="E6907" s="51" t="s">
        <v>60</v>
      </c>
      <c r="F6907" s="51" t="s">
        <v>410</v>
      </c>
      <c r="G6907" s="51"/>
      <c r="H6907" s="51" t="s">
        <v>384</v>
      </c>
      <c r="I6907" s="51"/>
      <c r="J6907" s="51"/>
      <c r="K6907" s="51"/>
      <c r="L6907" s="51"/>
      <c r="M6907" s="51"/>
      <c r="N6907" s="51"/>
      <c r="O6907" s="51"/>
      <c r="P6907" s="51"/>
      <c r="Q6907" s="51"/>
      <c r="R6907" s="51"/>
      <c r="S6907" s="51"/>
      <c r="T6907" s="51"/>
      <c r="U6907" s="51"/>
    </row>
    <row r="6908" spans="1:21" ht="15.5">
      <c r="A6908" s="51">
        <v>936</v>
      </c>
      <c r="B6908" s="51" t="s">
        <v>1663</v>
      </c>
      <c r="C6908" s="51" t="s">
        <v>411</v>
      </c>
      <c r="D6908" s="51" t="str">
        <f t="shared" si="107"/>
        <v>TM_RPCHSlovak Republic</v>
      </c>
      <c r="E6908" s="51" t="s">
        <v>60</v>
      </c>
      <c r="F6908" s="51" t="s">
        <v>412</v>
      </c>
      <c r="G6908" s="51" t="s">
        <v>413</v>
      </c>
      <c r="H6908" s="51" t="s">
        <v>347</v>
      </c>
      <c r="I6908" s="51"/>
      <c r="J6908" s="51" t="s">
        <v>1666</v>
      </c>
      <c r="K6908" s="51">
        <v>2.1059999999999999</v>
      </c>
      <c r="L6908" s="51">
        <v>5.625</v>
      </c>
      <c r="M6908" s="51">
        <v>4.5469999999999997</v>
      </c>
      <c r="N6908" s="51">
        <v>8.5190000000000001</v>
      </c>
      <c r="O6908" s="51">
        <v>4.8339999999999996</v>
      </c>
      <c r="P6908" s="51">
        <v>3.907</v>
      </c>
      <c r="Q6908" s="51">
        <v>4.9470000000000001</v>
      </c>
      <c r="R6908" s="51">
        <v>2.0910000000000002</v>
      </c>
      <c r="S6908" s="51">
        <v>-8.5399999999999991</v>
      </c>
      <c r="T6908" s="51">
        <v>11.458</v>
      </c>
      <c r="U6908" s="51">
        <v>2019</v>
      </c>
    </row>
    <row r="6909" spans="1:21" ht="15.5">
      <c r="A6909" s="51">
        <v>936</v>
      </c>
      <c r="B6909" s="51" t="s">
        <v>1663</v>
      </c>
      <c r="C6909" s="51" t="s">
        <v>415</v>
      </c>
      <c r="D6909" s="51" t="str">
        <f t="shared" si="107"/>
        <v>TMG_RPCHSlovak Republic</v>
      </c>
      <c r="E6909" s="51" t="s">
        <v>60</v>
      </c>
      <c r="F6909" s="51" t="s">
        <v>416</v>
      </c>
      <c r="G6909" s="51" t="s">
        <v>417</v>
      </c>
      <c r="H6909" s="51" t="s">
        <v>347</v>
      </c>
      <c r="I6909" s="51"/>
      <c r="J6909" s="51" t="s">
        <v>1666</v>
      </c>
      <c r="K6909" s="51">
        <v>2.5590000000000002</v>
      </c>
      <c r="L6909" s="51">
        <v>4.694</v>
      </c>
      <c r="M6909" s="51">
        <v>4.1319999999999997</v>
      </c>
      <c r="N6909" s="51">
        <v>9.1029999999999998</v>
      </c>
      <c r="O6909" s="51">
        <v>4.2770000000000001</v>
      </c>
      <c r="P6909" s="51">
        <v>3.665</v>
      </c>
      <c r="Q6909" s="51">
        <v>4.46</v>
      </c>
      <c r="R6909" s="51">
        <v>1.885</v>
      </c>
      <c r="S6909" s="51">
        <v>-8.5399999999999991</v>
      </c>
      <c r="T6909" s="51">
        <v>11.458</v>
      </c>
      <c r="U6909" s="51">
        <v>2019</v>
      </c>
    </row>
    <row r="6910" spans="1:21" ht="15.5">
      <c r="A6910" s="51">
        <v>936</v>
      </c>
      <c r="B6910" s="51" t="s">
        <v>1663</v>
      </c>
      <c r="C6910" s="51" t="s">
        <v>418</v>
      </c>
      <c r="D6910" s="51" t="str">
        <f t="shared" si="107"/>
        <v>TX_RPCHSlovak Republic</v>
      </c>
      <c r="E6910" s="51" t="s">
        <v>60</v>
      </c>
      <c r="F6910" s="51" t="s">
        <v>419</v>
      </c>
      <c r="G6910" s="51" t="s">
        <v>420</v>
      </c>
      <c r="H6910" s="51" t="s">
        <v>347</v>
      </c>
      <c r="I6910" s="51"/>
      <c r="J6910" s="51" t="s">
        <v>1666</v>
      </c>
      <c r="K6910" s="51">
        <v>9.1440000000000001</v>
      </c>
      <c r="L6910" s="51">
        <v>6.0110000000000001</v>
      </c>
      <c r="M6910" s="51">
        <v>3.6949999999999998</v>
      </c>
      <c r="N6910" s="51">
        <v>6.6440000000000001</v>
      </c>
      <c r="O6910" s="51">
        <v>5.0309999999999997</v>
      </c>
      <c r="P6910" s="51">
        <v>3.6059999999999999</v>
      </c>
      <c r="Q6910" s="51">
        <v>5.1849999999999996</v>
      </c>
      <c r="R6910" s="51">
        <v>0.77100000000000002</v>
      </c>
      <c r="S6910" s="51">
        <v>-7.133</v>
      </c>
      <c r="T6910" s="51">
        <v>10.789</v>
      </c>
      <c r="U6910" s="51">
        <v>2019</v>
      </c>
    </row>
    <row r="6911" spans="1:21" ht="15.5">
      <c r="A6911" s="51">
        <v>936</v>
      </c>
      <c r="B6911" s="51" t="s">
        <v>1663</v>
      </c>
      <c r="C6911" s="51" t="s">
        <v>421</v>
      </c>
      <c r="D6911" s="51" t="str">
        <f t="shared" si="107"/>
        <v>TXG_RPCHSlovak Republic</v>
      </c>
      <c r="E6911" s="51" t="s">
        <v>60</v>
      </c>
      <c r="F6911" s="51" t="s">
        <v>422</v>
      </c>
      <c r="G6911" s="51" t="s">
        <v>423</v>
      </c>
      <c r="H6911" s="51" t="s">
        <v>347</v>
      </c>
      <c r="I6911" s="51"/>
      <c r="J6911" s="51" t="s">
        <v>1666</v>
      </c>
      <c r="K6911" s="51">
        <v>9.1630000000000003</v>
      </c>
      <c r="L6911" s="51">
        <v>5.383</v>
      </c>
      <c r="M6911" s="51">
        <v>3.7589999999999999</v>
      </c>
      <c r="N6911" s="51">
        <v>6.7309999999999999</v>
      </c>
      <c r="O6911" s="51">
        <v>4.2300000000000004</v>
      </c>
      <c r="P6911" s="51">
        <v>2.95</v>
      </c>
      <c r="Q6911" s="51">
        <v>5.4409999999999998</v>
      </c>
      <c r="R6911" s="51">
        <v>0.32900000000000001</v>
      </c>
      <c r="S6911" s="51">
        <v>-7.133</v>
      </c>
      <c r="T6911" s="51">
        <v>10.789</v>
      </c>
      <c r="U6911" s="51">
        <v>2019</v>
      </c>
    </row>
    <row r="6912" spans="1:21" ht="15.5">
      <c r="A6912" s="51">
        <v>936</v>
      </c>
      <c r="B6912" s="51" t="s">
        <v>1663</v>
      </c>
      <c r="C6912" s="51" t="s">
        <v>424</v>
      </c>
      <c r="D6912" s="51" t="str">
        <f t="shared" si="107"/>
        <v>LURSlovak Republic</v>
      </c>
      <c r="E6912" s="51" t="s">
        <v>60</v>
      </c>
      <c r="F6912" s="51" t="s">
        <v>425</v>
      </c>
      <c r="G6912" s="51" t="s">
        <v>426</v>
      </c>
      <c r="H6912" s="51" t="s">
        <v>427</v>
      </c>
      <c r="I6912" s="51"/>
      <c r="J6912" s="51" t="s">
        <v>1667</v>
      </c>
      <c r="K6912" s="51">
        <v>13.975</v>
      </c>
      <c r="L6912" s="51">
        <v>14.257999999999999</v>
      </c>
      <c r="M6912" s="51">
        <v>13.183</v>
      </c>
      <c r="N6912" s="51">
        <v>11.483000000000001</v>
      </c>
      <c r="O6912" s="51">
        <v>9.6829999999999998</v>
      </c>
      <c r="P6912" s="51">
        <v>8.1080000000000005</v>
      </c>
      <c r="Q6912" s="51">
        <v>6.5419999999999998</v>
      </c>
      <c r="R6912" s="51">
        <v>5.758</v>
      </c>
      <c r="S6912" s="51">
        <v>6.6749999999999998</v>
      </c>
      <c r="T6912" s="51">
        <v>7.3</v>
      </c>
      <c r="U6912" s="51">
        <v>2019</v>
      </c>
    </row>
    <row r="6913" spans="1:21" ht="15.5">
      <c r="A6913" s="51">
        <v>936</v>
      </c>
      <c r="B6913" s="51" t="s">
        <v>1663</v>
      </c>
      <c r="C6913" s="51" t="s">
        <v>428</v>
      </c>
      <c r="D6913" s="51" t="str">
        <f t="shared" si="107"/>
        <v>LESlovak Republic</v>
      </c>
      <c r="E6913" s="51" t="s">
        <v>60</v>
      </c>
      <c r="F6913" s="51" t="s">
        <v>429</v>
      </c>
      <c r="G6913" s="51" t="s">
        <v>430</v>
      </c>
      <c r="H6913" s="51" t="s">
        <v>431</v>
      </c>
      <c r="I6913" s="51" t="s">
        <v>432</v>
      </c>
      <c r="J6913" s="51" t="s">
        <v>1667</v>
      </c>
      <c r="K6913" s="51">
        <v>2.2090000000000001</v>
      </c>
      <c r="L6913" s="51">
        <v>2.1920000000000002</v>
      </c>
      <c r="M6913" s="51">
        <v>2.2229999999999999</v>
      </c>
      <c r="N6913" s="51">
        <v>2.2669999999999999</v>
      </c>
      <c r="O6913" s="51">
        <v>2.3210000000000002</v>
      </c>
      <c r="P6913" s="51">
        <v>2.3719999999999999</v>
      </c>
      <c r="Q6913" s="51">
        <v>2.42</v>
      </c>
      <c r="R6913" s="51">
        <v>2.4449999999999998</v>
      </c>
      <c r="S6913" s="51">
        <v>2.4</v>
      </c>
      <c r="T6913" s="51">
        <v>2.391</v>
      </c>
      <c r="U6913" s="51">
        <v>2019</v>
      </c>
    </row>
    <row r="6914" spans="1:21" ht="15.5">
      <c r="A6914" s="51">
        <v>936</v>
      </c>
      <c r="B6914" s="51" t="s">
        <v>1663</v>
      </c>
      <c r="C6914" s="51" t="s">
        <v>433</v>
      </c>
      <c r="D6914" s="51" t="str">
        <f t="shared" si="107"/>
        <v>LPSlovak Republic</v>
      </c>
      <c r="E6914" s="51" t="s">
        <v>60</v>
      </c>
      <c r="F6914" s="51" t="s">
        <v>434</v>
      </c>
      <c r="G6914" s="51" t="s">
        <v>435</v>
      </c>
      <c r="H6914" s="51" t="s">
        <v>431</v>
      </c>
      <c r="I6914" s="51" t="s">
        <v>432</v>
      </c>
      <c r="J6914" s="51" t="s">
        <v>1668</v>
      </c>
      <c r="K6914" s="51">
        <v>5.4039999999999999</v>
      </c>
      <c r="L6914" s="51">
        <v>5.4109999999999996</v>
      </c>
      <c r="M6914" s="51">
        <v>5.4160000000000004</v>
      </c>
      <c r="N6914" s="51">
        <v>5.4210000000000003</v>
      </c>
      <c r="O6914" s="51">
        <v>5.4260000000000002</v>
      </c>
      <c r="P6914" s="51">
        <v>5.4349999999999996</v>
      </c>
      <c r="Q6914" s="51">
        <v>5.4429999999999996</v>
      </c>
      <c r="R6914" s="51">
        <v>5.45</v>
      </c>
      <c r="S6914" s="51">
        <v>5.4580000000000002</v>
      </c>
      <c r="T6914" s="51">
        <v>5.4649999999999999</v>
      </c>
      <c r="U6914" s="51">
        <v>2019</v>
      </c>
    </row>
    <row r="6915" spans="1:21" ht="15.5">
      <c r="A6915" s="51">
        <v>936</v>
      </c>
      <c r="B6915" s="51" t="s">
        <v>1663</v>
      </c>
      <c r="C6915" s="51" t="s">
        <v>437</v>
      </c>
      <c r="D6915" s="51" t="str">
        <f t="shared" ref="D6915:D6978" si="108">C6915&amp;E6915</f>
        <v>GGRSlovak Republic</v>
      </c>
      <c r="E6915" s="51" t="s">
        <v>60</v>
      </c>
      <c r="F6915" s="51" t="s">
        <v>438</v>
      </c>
      <c r="G6915" s="51" t="s">
        <v>439</v>
      </c>
      <c r="H6915" s="51" t="s">
        <v>342</v>
      </c>
      <c r="I6915" s="51" t="s">
        <v>343</v>
      </c>
      <c r="J6915" s="51" t="s">
        <v>1669</v>
      </c>
      <c r="K6915" s="51">
        <v>27.071000000000002</v>
      </c>
      <c r="L6915" s="51">
        <v>29.497</v>
      </c>
      <c r="M6915" s="51">
        <v>30.658999999999999</v>
      </c>
      <c r="N6915" s="51">
        <v>34.372999999999998</v>
      </c>
      <c r="O6915" s="51">
        <v>32.482999999999997</v>
      </c>
      <c r="P6915" s="51">
        <v>34.185000000000002</v>
      </c>
      <c r="Q6915" s="51">
        <v>36.457000000000001</v>
      </c>
      <c r="R6915" s="51">
        <v>38.853000000000002</v>
      </c>
      <c r="S6915" s="51">
        <v>38.511000000000003</v>
      </c>
      <c r="T6915" s="51">
        <v>40.328000000000003</v>
      </c>
      <c r="U6915" s="51">
        <v>2019</v>
      </c>
    </row>
    <row r="6916" spans="1:21" ht="15.5">
      <c r="A6916" s="51">
        <v>936</v>
      </c>
      <c r="B6916" s="51" t="s">
        <v>1663</v>
      </c>
      <c r="C6916" s="51" t="s">
        <v>441</v>
      </c>
      <c r="D6916" s="51" t="str">
        <f t="shared" si="108"/>
        <v>GGR_NGDPSlovak Republic</v>
      </c>
      <c r="E6916" s="51" t="s">
        <v>60</v>
      </c>
      <c r="F6916" s="51" t="s">
        <v>438</v>
      </c>
      <c r="G6916" s="51" t="s">
        <v>439</v>
      </c>
      <c r="H6916" s="51" t="s">
        <v>392</v>
      </c>
      <c r="I6916" s="51"/>
      <c r="J6916" s="51" t="s">
        <v>442</v>
      </c>
      <c r="K6916" s="51">
        <v>36.793999999999997</v>
      </c>
      <c r="L6916" s="51">
        <v>39.619999999999997</v>
      </c>
      <c r="M6916" s="51">
        <v>40.197000000000003</v>
      </c>
      <c r="N6916" s="51">
        <v>43.091000000000001</v>
      </c>
      <c r="O6916" s="51">
        <v>40.076999999999998</v>
      </c>
      <c r="P6916" s="51">
        <v>40.44</v>
      </c>
      <c r="Q6916" s="51">
        <v>40.731000000000002</v>
      </c>
      <c r="R6916" s="51">
        <v>41.392000000000003</v>
      </c>
      <c r="S6916" s="51">
        <v>42.225000000000001</v>
      </c>
      <c r="T6916" s="51">
        <v>41.761000000000003</v>
      </c>
      <c r="U6916" s="51">
        <v>2019</v>
      </c>
    </row>
    <row r="6917" spans="1:21" ht="15.5">
      <c r="A6917" s="51">
        <v>936</v>
      </c>
      <c r="B6917" s="51" t="s">
        <v>1663</v>
      </c>
      <c r="C6917" s="51" t="s">
        <v>443</v>
      </c>
      <c r="D6917" s="51" t="str">
        <f t="shared" si="108"/>
        <v>GGXSlovak Republic</v>
      </c>
      <c r="E6917" s="51" t="s">
        <v>60</v>
      </c>
      <c r="F6917" s="51" t="s">
        <v>444</v>
      </c>
      <c r="G6917" s="51" t="s">
        <v>445</v>
      </c>
      <c r="H6917" s="51" t="s">
        <v>342</v>
      </c>
      <c r="I6917" s="51" t="s">
        <v>343</v>
      </c>
      <c r="J6917" s="51" t="s">
        <v>1669</v>
      </c>
      <c r="K6917" s="51">
        <v>30.276</v>
      </c>
      <c r="L6917" s="51">
        <v>31.64</v>
      </c>
      <c r="M6917" s="51">
        <v>33.029000000000003</v>
      </c>
      <c r="N6917" s="51">
        <v>36.508000000000003</v>
      </c>
      <c r="O6917" s="51">
        <v>34.575000000000003</v>
      </c>
      <c r="P6917" s="51">
        <v>34.975999999999999</v>
      </c>
      <c r="Q6917" s="51">
        <v>37.343000000000004</v>
      </c>
      <c r="R6917" s="51">
        <v>40.121000000000002</v>
      </c>
      <c r="S6917" s="51">
        <v>45.192999999999998</v>
      </c>
      <c r="T6917" s="51">
        <v>47.152000000000001</v>
      </c>
      <c r="U6917" s="51">
        <v>2019</v>
      </c>
    </row>
    <row r="6918" spans="1:21" ht="15.5">
      <c r="A6918" s="51">
        <v>936</v>
      </c>
      <c r="B6918" s="51" t="s">
        <v>1663</v>
      </c>
      <c r="C6918" s="51" t="s">
        <v>446</v>
      </c>
      <c r="D6918" s="51" t="str">
        <f t="shared" si="108"/>
        <v>GGX_NGDPSlovak Republic</v>
      </c>
      <c r="E6918" s="51" t="s">
        <v>60</v>
      </c>
      <c r="F6918" s="51" t="s">
        <v>444</v>
      </c>
      <c r="G6918" s="51" t="s">
        <v>445</v>
      </c>
      <c r="H6918" s="51" t="s">
        <v>392</v>
      </c>
      <c r="I6918" s="51"/>
      <c r="J6918" s="51" t="s">
        <v>447</v>
      </c>
      <c r="K6918" s="51">
        <v>41.15</v>
      </c>
      <c r="L6918" s="51">
        <v>42.499000000000002</v>
      </c>
      <c r="M6918" s="51">
        <v>43.305</v>
      </c>
      <c r="N6918" s="51">
        <v>45.768000000000001</v>
      </c>
      <c r="O6918" s="51">
        <v>42.658000000000001</v>
      </c>
      <c r="P6918" s="51">
        <v>41.375999999999998</v>
      </c>
      <c r="Q6918" s="51">
        <v>41.722000000000001</v>
      </c>
      <c r="R6918" s="51">
        <v>42.744</v>
      </c>
      <c r="S6918" s="51">
        <v>49.552999999999997</v>
      </c>
      <c r="T6918" s="51">
        <v>48.826999999999998</v>
      </c>
      <c r="U6918" s="51">
        <v>2019</v>
      </c>
    </row>
    <row r="6919" spans="1:21" ht="15.5">
      <c r="A6919" s="51">
        <v>936</v>
      </c>
      <c r="B6919" s="51" t="s">
        <v>1663</v>
      </c>
      <c r="C6919" s="51" t="s">
        <v>448</v>
      </c>
      <c r="D6919" s="51" t="str">
        <f t="shared" si="108"/>
        <v>GGXCNLSlovak Republic</v>
      </c>
      <c r="E6919" s="51" t="s">
        <v>60</v>
      </c>
      <c r="F6919" s="51" t="s">
        <v>449</v>
      </c>
      <c r="G6919" s="51" t="s">
        <v>450</v>
      </c>
      <c r="H6919" s="51" t="s">
        <v>342</v>
      </c>
      <c r="I6919" s="51" t="s">
        <v>343</v>
      </c>
      <c r="J6919" s="51" t="s">
        <v>1669</v>
      </c>
      <c r="K6919" s="51">
        <v>-3.2050000000000001</v>
      </c>
      <c r="L6919" s="51">
        <v>-2.1440000000000001</v>
      </c>
      <c r="M6919" s="51">
        <v>-2.37</v>
      </c>
      <c r="N6919" s="51">
        <v>-2.1349999999999998</v>
      </c>
      <c r="O6919" s="51">
        <v>-2.0920000000000001</v>
      </c>
      <c r="P6919" s="51">
        <v>-0.79100000000000004</v>
      </c>
      <c r="Q6919" s="51">
        <v>-0.88600000000000001</v>
      </c>
      <c r="R6919" s="51">
        <v>-1.2689999999999999</v>
      </c>
      <c r="S6919" s="51">
        <v>-6.6829999999999998</v>
      </c>
      <c r="T6919" s="51">
        <v>-6.8239999999999998</v>
      </c>
      <c r="U6919" s="51">
        <v>2019</v>
      </c>
    </row>
    <row r="6920" spans="1:21" ht="15.5">
      <c r="A6920" s="51">
        <v>936</v>
      </c>
      <c r="B6920" s="51" t="s">
        <v>1663</v>
      </c>
      <c r="C6920" s="51" t="s">
        <v>451</v>
      </c>
      <c r="D6920" s="51" t="str">
        <f t="shared" si="108"/>
        <v>GGXCNL_NGDPSlovak Republic</v>
      </c>
      <c r="E6920" s="51" t="s">
        <v>60</v>
      </c>
      <c r="F6920" s="51" t="s">
        <v>449</v>
      </c>
      <c r="G6920" s="51" t="s">
        <v>450</v>
      </c>
      <c r="H6920" s="51" t="s">
        <v>392</v>
      </c>
      <c r="I6920" s="51"/>
      <c r="J6920" s="51" t="s">
        <v>452</v>
      </c>
      <c r="K6920" s="51">
        <v>-4.3559999999999999</v>
      </c>
      <c r="L6920" s="51">
        <v>-2.88</v>
      </c>
      <c r="M6920" s="51">
        <v>-3.1080000000000001</v>
      </c>
      <c r="N6920" s="51">
        <v>-2.677</v>
      </c>
      <c r="O6920" s="51">
        <v>-2.581</v>
      </c>
      <c r="P6920" s="51">
        <v>-0.93600000000000005</v>
      </c>
      <c r="Q6920" s="51">
        <v>-0.99</v>
      </c>
      <c r="R6920" s="51">
        <v>-1.3520000000000001</v>
      </c>
      <c r="S6920" s="51">
        <v>-7.327</v>
      </c>
      <c r="T6920" s="51">
        <v>-7.0659999999999998</v>
      </c>
      <c r="U6920" s="51">
        <v>2019</v>
      </c>
    </row>
    <row r="6921" spans="1:21" ht="15.5">
      <c r="A6921" s="51">
        <v>936</v>
      </c>
      <c r="B6921" s="51" t="s">
        <v>1663</v>
      </c>
      <c r="C6921" s="51" t="s">
        <v>453</v>
      </c>
      <c r="D6921" s="51" t="str">
        <f t="shared" si="108"/>
        <v>GGSBSlovak Republic</v>
      </c>
      <c r="E6921" s="51" t="s">
        <v>60</v>
      </c>
      <c r="F6921" s="51" t="s">
        <v>454</v>
      </c>
      <c r="G6921" s="51" t="s">
        <v>455</v>
      </c>
      <c r="H6921" s="51" t="s">
        <v>342</v>
      </c>
      <c r="I6921" s="51" t="s">
        <v>343</v>
      </c>
      <c r="J6921" s="51" t="s">
        <v>1669</v>
      </c>
      <c r="K6921" s="51">
        <v>-2.5710000000000002</v>
      </c>
      <c r="L6921" s="51">
        <v>-1.2649999999999999</v>
      </c>
      <c r="M6921" s="51">
        <v>-2.109</v>
      </c>
      <c r="N6921" s="51">
        <v>-2.54</v>
      </c>
      <c r="O6921" s="51">
        <v>-2.464</v>
      </c>
      <c r="P6921" s="51">
        <v>-1.3009999999999999</v>
      </c>
      <c r="Q6921" s="51">
        <v>-1.476</v>
      </c>
      <c r="R6921" s="51">
        <v>-1.6180000000000001</v>
      </c>
      <c r="S6921" s="51">
        <v>-3.081</v>
      </c>
      <c r="T6921" s="51">
        <v>-4.742</v>
      </c>
      <c r="U6921" s="51">
        <v>2019</v>
      </c>
    </row>
    <row r="6922" spans="1:21" ht="15.5">
      <c r="A6922" s="51">
        <v>936</v>
      </c>
      <c r="B6922" s="51" t="s">
        <v>1663</v>
      </c>
      <c r="C6922" s="51" t="s">
        <v>456</v>
      </c>
      <c r="D6922" s="51" t="str">
        <f t="shared" si="108"/>
        <v>GGSB_NPGDPSlovak Republic</v>
      </c>
      <c r="E6922" s="51" t="s">
        <v>60</v>
      </c>
      <c r="F6922" s="51" t="s">
        <v>454</v>
      </c>
      <c r="G6922" s="51" t="s">
        <v>455</v>
      </c>
      <c r="H6922" s="51" t="s">
        <v>380</v>
      </c>
      <c r="I6922" s="51"/>
      <c r="J6922" s="51" t="s">
        <v>505</v>
      </c>
      <c r="K6922" s="51">
        <v>-3.407</v>
      </c>
      <c r="L6922" s="51">
        <v>-1.65</v>
      </c>
      <c r="M6922" s="51">
        <v>-2.7240000000000002</v>
      </c>
      <c r="N6922" s="51">
        <v>-3.222</v>
      </c>
      <c r="O6922" s="51">
        <v>-3.0790000000000002</v>
      </c>
      <c r="P6922" s="51">
        <v>-1.5620000000000001</v>
      </c>
      <c r="Q6922" s="51">
        <v>-1.677</v>
      </c>
      <c r="R6922" s="51">
        <v>-1.74</v>
      </c>
      <c r="S6922" s="51">
        <v>-3.2069999999999999</v>
      </c>
      <c r="T6922" s="51">
        <v>-4.7720000000000002</v>
      </c>
      <c r="U6922" s="51">
        <v>2019</v>
      </c>
    </row>
    <row r="6923" spans="1:21" ht="15.5">
      <c r="A6923" s="51">
        <v>936</v>
      </c>
      <c r="B6923" s="51" t="s">
        <v>1663</v>
      </c>
      <c r="C6923" s="51" t="s">
        <v>457</v>
      </c>
      <c r="D6923" s="51" t="str">
        <f t="shared" si="108"/>
        <v>GGXONLBSlovak Republic</v>
      </c>
      <c r="E6923" s="51" t="s">
        <v>60</v>
      </c>
      <c r="F6923" s="51" t="s">
        <v>458</v>
      </c>
      <c r="G6923" s="51" t="s">
        <v>459</v>
      </c>
      <c r="H6923" s="51" t="s">
        <v>342</v>
      </c>
      <c r="I6923" s="51" t="s">
        <v>343</v>
      </c>
      <c r="J6923" s="51" t="s">
        <v>1669</v>
      </c>
      <c r="K6923" s="51">
        <v>-2.036</v>
      </c>
      <c r="L6923" s="51">
        <v>-0.88</v>
      </c>
      <c r="M6923" s="51">
        <v>-1.081</v>
      </c>
      <c r="N6923" s="51">
        <v>-0.94299999999999995</v>
      </c>
      <c r="O6923" s="51">
        <v>-0.94199999999999995</v>
      </c>
      <c r="P6923" s="51">
        <v>0.23200000000000001</v>
      </c>
      <c r="Q6923" s="51">
        <v>0.14899999999999999</v>
      </c>
      <c r="R6923" s="51">
        <v>-0.26600000000000001</v>
      </c>
      <c r="S6923" s="51">
        <v>-5.7409999999999997</v>
      </c>
      <c r="T6923" s="51">
        <v>-5.915</v>
      </c>
      <c r="U6923" s="51">
        <v>2019</v>
      </c>
    </row>
    <row r="6924" spans="1:21" ht="15.5">
      <c r="A6924" s="51">
        <v>936</v>
      </c>
      <c r="B6924" s="51" t="s">
        <v>1663</v>
      </c>
      <c r="C6924" s="51" t="s">
        <v>460</v>
      </c>
      <c r="D6924" s="51" t="str">
        <f t="shared" si="108"/>
        <v>GGXONLB_NGDPSlovak Republic</v>
      </c>
      <c r="E6924" s="51" t="s">
        <v>60</v>
      </c>
      <c r="F6924" s="51" t="s">
        <v>458</v>
      </c>
      <c r="G6924" s="51" t="s">
        <v>459</v>
      </c>
      <c r="H6924" s="51" t="s">
        <v>392</v>
      </c>
      <c r="I6924" s="51"/>
      <c r="J6924" s="51" t="s">
        <v>461</v>
      </c>
      <c r="K6924" s="51">
        <v>-2.7669999999999999</v>
      </c>
      <c r="L6924" s="51">
        <v>-1.1819999999999999</v>
      </c>
      <c r="M6924" s="51">
        <v>-1.4179999999999999</v>
      </c>
      <c r="N6924" s="51">
        <v>-1.1819999999999999</v>
      </c>
      <c r="O6924" s="51">
        <v>-1.1619999999999999</v>
      </c>
      <c r="P6924" s="51">
        <v>0.27500000000000002</v>
      </c>
      <c r="Q6924" s="51">
        <v>0.16600000000000001</v>
      </c>
      <c r="R6924" s="51">
        <v>-0.28299999999999997</v>
      </c>
      <c r="S6924" s="51">
        <v>-6.2949999999999999</v>
      </c>
      <c r="T6924" s="51">
        <v>-6.125</v>
      </c>
      <c r="U6924" s="51">
        <v>2019</v>
      </c>
    </row>
    <row r="6925" spans="1:21" ht="15.5">
      <c r="A6925" s="51">
        <v>936</v>
      </c>
      <c r="B6925" s="51" t="s">
        <v>1663</v>
      </c>
      <c r="C6925" s="51" t="s">
        <v>462</v>
      </c>
      <c r="D6925" s="51" t="str">
        <f t="shared" si="108"/>
        <v>GGXWDNSlovak Republic</v>
      </c>
      <c r="E6925" s="51" t="s">
        <v>60</v>
      </c>
      <c r="F6925" s="51" t="s">
        <v>463</v>
      </c>
      <c r="G6925" s="51" t="s">
        <v>464</v>
      </c>
      <c r="H6925" s="51" t="s">
        <v>342</v>
      </c>
      <c r="I6925" s="51" t="s">
        <v>343</v>
      </c>
      <c r="J6925" s="51"/>
      <c r="K6925" s="51"/>
      <c r="L6925" s="51"/>
      <c r="M6925" s="51"/>
      <c r="N6925" s="51"/>
      <c r="O6925" s="51"/>
      <c r="P6925" s="51"/>
      <c r="Q6925" s="51"/>
      <c r="R6925" s="51"/>
      <c r="S6925" s="51"/>
      <c r="T6925" s="51"/>
      <c r="U6925" s="51"/>
    </row>
    <row r="6926" spans="1:21" ht="15.5">
      <c r="A6926" s="51">
        <v>936</v>
      </c>
      <c r="B6926" s="51" t="s">
        <v>1663</v>
      </c>
      <c r="C6926" s="51" t="s">
        <v>465</v>
      </c>
      <c r="D6926" s="51" t="str">
        <f t="shared" si="108"/>
        <v>GGXWDN_NGDPSlovak Republic</v>
      </c>
      <c r="E6926" s="51" t="s">
        <v>60</v>
      </c>
      <c r="F6926" s="51" t="s">
        <v>463</v>
      </c>
      <c r="G6926" s="51" t="s">
        <v>464</v>
      </c>
      <c r="H6926" s="51" t="s">
        <v>392</v>
      </c>
      <c r="I6926" s="51"/>
      <c r="J6926" s="51"/>
      <c r="K6926" s="51"/>
      <c r="L6926" s="51"/>
      <c r="M6926" s="51"/>
      <c r="N6926" s="51"/>
      <c r="O6926" s="51"/>
      <c r="P6926" s="51"/>
      <c r="Q6926" s="51"/>
      <c r="R6926" s="51"/>
      <c r="S6926" s="51"/>
      <c r="T6926" s="51"/>
      <c r="U6926" s="51"/>
    </row>
    <row r="6927" spans="1:21" ht="15.5">
      <c r="A6927" s="51">
        <v>936</v>
      </c>
      <c r="B6927" s="51" t="s">
        <v>1663</v>
      </c>
      <c r="C6927" s="51" t="s">
        <v>466</v>
      </c>
      <c r="D6927" s="51" t="str">
        <f t="shared" si="108"/>
        <v>GGXWDGSlovak Republic</v>
      </c>
      <c r="E6927" s="51" t="s">
        <v>60</v>
      </c>
      <c r="F6927" s="51" t="s">
        <v>467</v>
      </c>
      <c r="G6927" s="51" t="s">
        <v>468</v>
      </c>
      <c r="H6927" s="51" t="s">
        <v>342</v>
      </c>
      <c r="I6927" s="51" t="s">
        <v>343</v>
      </c>
      <c r="J6927" s="51" t="s">
        <v>1669</v>
      </c>
      <c r="K6927" s="51">
        <v>38.097999999999999</v>
      </c>
      <c r="L6927" s="51">
        <v>40.741999999999997</v>
      </c>
      <c r="M6927" s="51">
        <v>40.844000000000001</v>
      </c>
      <c r="N6927" s="51">
        <v>41.412999999999997</v>
      </c>
      <c r="O6927" s="51">
        <v>42.481000000000002</v>
      </c>
      <c r="P6927" s="51">
        <v>43.695</v>
      </c>
      <c r="Q6927" s="51">
        <v>44.631</v>
      </c>
      <c r="R6927" s="51">
        <v>45.485999999999997</v>
      </c>
      <c r="S6927" s="51">
        <v>55.325000000000003</v>
      </c>
      <c r="T6927" s="51">
        <v>61.781999999999996</v>
      </c>
      <c r="U6927" s="51">
        <v>2019</v>
      </c>
    </row>
    <row r="6928" spans="1:21" ht="15.5">
      <c r="A6928" s="51">
        <v>936</v>
      </c>
      <c r="B6928" s="51" t="s">
        <v>1663</v>
      </c>
      <c r="C6928" s="51" t="s">
        <v>469</v>
      </c>
      <c r="D6928" s="51" t="str">
        <f t="shared" si="108"/>
        <v>GGXWDG_NGDPSlovak Republic</v>
      </c>
      <c r="E6928" s="51" t="s">
        <v>60</v>
      </c>
      <c r="F6928" s="51" t="s">
        <v>467</v>
      </c>
      <c r="G6928" s="51" t="s">
        <v>468</v>
      </c>
      <c r="H6928" s="51" t="s">
        <v>392</v>
      </c>
      <c r="I6928" s="51"/>
      <c r="J6928" s="51" t="s">
        <v>470</v>
      </c>
      <c r="K6928" s="51">
        <v>51.780999999999999</v>
      </c>
      <c r="L6928" s="51">
        <v>54.725000000000001</v>
      </c>
      <c r="M6928" s="51">
        <v>53.552</v>
      </c>
      <c r="N6928" s="51">
        <v>51.917999999999999</v>
      </c>
      <c r="O6928" s="51">
        <v>52.412999999999997</v>
      </c>
      <c r="P6928" s="51">
        <v>51.69</v>
      </c>
      <c r="Q6928" s="51">
        <v>49.863999999999997</v>
      </c>
      <c r="R6928" s="51">
        <v>48.457999999999998</v>
      </c>
      <c r="S6928" s="51">
        <v>60.661000000000001</v>
      </c>
      <c r="T6928" s="51">
        <v>63.976999999999997</v>
      </c>
      <c r="U6928" s="51">
        <v>2019</v>
      </c>
    </row>
    <row r="6929" spans="1:21" ht="15.5">
      <c r="A6929" s="51">
        <v>936</v>
      </c>
      <c r="B6929" s="51" t="s">
        <v>1663</v>
      </c>
      <c r="C6929" s="51" t="s">
        <v>471</v>
      </c>
      <c r="D6929" s="51" t="str">
        <f t="shared" si="108"/>
        <v>NGDP_FYSlovak Republic</v>
      </c>
      <c r="E6929" s="51" t="s">
        <v>60</v>
      </c>
      <c r="F6929" s="51" t="s">
        <v>472</v>
      </c>
      <c r="G6929" s="51" t="s">
        <v>473</v>
      </c>
      <c r="H6929" s="51" t="s">
        <v>342</v>
      </c>
      <c r="I6929" s="51" t="s">
        <v>343</v>
      </c>
      <c r="J6929" s="51" t="s">
        <v>1669</v>
      </c>
      <c r="K6929" s="51">
        <v>73.575999999999993</v>
      </c>
      <c r="L6929" s="51">
        <v>74.448999999999998</v>
      </c>
      <c r="M6929" s="51">
        <v>76.27</v>
      </c>
      <c r="N6929" s="51">
        <v>79.768000000000001</v>
      </c>
      <c r="O6929" s="51">
        <v>81.052000000000007</v>
      </c>
      <c r="P6929" s="51">
        <v>84.531999999999996</v>
      </c>
      <c r="Q6929" s="51">
        <v>89.506</v>
      </c>
      <c r="R6929" s="51">
        <v>93.864999999999995</v>
      </c>
      <c r="S6929" s="51">
        <v>91.203000000000003</v>
      </c>
      <c r="T6929" s="51">
        <v>96.569000000000003</v>
      </c>
      <c r="U6929" s="51">
        <v>2019</v>
      </c>
    </row>
    <row r="6930" spans="1:21" ht="15.5">
      <c r="A6930" s="51">
        <v>936</v>
      </c>
      <c r="B6930" s="51" t="s">
        <v>1663</v>
      </c>
      <c r="C6930" s="51" t="s">
        <v>474</v>
      </c>
      <c r="D6930" s="51" t="str">
        <f t="shared" si="108"/>
        <v>BCASlovak Republic</v>
      </c>
      <c r="E6930" s="51" t="s">
        <v>60</v>
      </c>
      <c r="F6930" s="51" t="s">
        <v>475</v>
      </c>
      <c r="G6930" s="51" t="s">
        <v>476</v>
      </c>
      <c r="H6930" s="51" t="s">
        <v>352</v>
      </c>
      <c r="I6930" s="51" t="s">
        <v>343</v>
      </c>
      <c r="J6930" s="51" t="s">
        <v>1670</v>
      </c>
      <c r="K6930" s="51">
        <v>0.879</v>
      </c>
      <c r="L6930" s="51">
        <v>1.831</v>
      </c>
      <c r="M6930" s="51">
        <v>1.157</v>
      </c>
      <c r="N6930" s="51">
        <v>-1.8520000000000001</v>
      </c>
      <c r="O6930" s="51">
        <v>-2.4580000000000002</v>
      </c>
      <c r="P6930" s="51">
        <v>-1.827</v>
      </c>
      <c r="Q6930" s="51">
        <v>-2.331</v>
      </c>
      <c r="R6930" s="51">
        <v>-2.8519999999999999</v>
      </c>
      <c r="S6930" s="51">
        <v>-0.46800000000000003</v>
      </c>
      <c r="T6930" s="51">
        <v>-1.4119999999999999</v>
      </c>
      <c r="U6930" s="51">
        <v>2019</v>
      </c>
    </row>
    <row r="6931" spans="1:21" ht="15.5">
      <c r="A6931" s="51">
        <v>936</v>
      </c>
      <c r="B6931" s="51" t="s">
        <v>1663</v>
      </c>
      <c r="C6931" s="51" t="s">
        <v>478</v>
      </c>
      <c r="D6931" s="51" t="str">
        <f t="shared" si="108"/>
        <v>BCA_NGDPDSlovak Republic</v>
      </c>
      <c r="E6931" s="51" t="s">
        <v>60</v>
      </c>
      <c r="F6931" s="51" t="s">
        <v>475</v>
      </c>
      <c r="G6931" s="51" t="s">
        <v>476</v>
      </c>
      <c r="H6931" s="51" t="s">
        <v>392</v>
      </c>
      <c r="I6931" s="51"/>
      <c r="J6931" s="51" t="s">
        <v>479</v>
      </c>
      <c r="K6931" s="51">
        <v>0.93</v>
      </c>
      <c r="L6931" s="51">
        <v>1.8520000000000001</v>
      </c>
      <c r="M6931" s="51">
        <v>1.141</v>
      </c>
      <c r="N6931" s="51">
        <v>-2.0920000000000001</v>
      </c>
      <c r="O6931" s="51">
        <v>-2.7410000000000001</v>
      </c>
      <c r="P6931" s="51">
        <v>-1.9139999999999999</v>
      </c>
      <c r="Q6931" s="51">
        <v>-2.2050000000000001</v>
      </c>
      <c r="R6931" s="51">
        <v>-2.714</v>
      </c>
      <c r="S6931" s="51">
        <v>-0.44900000000000001</v>
      </c>
      <c r="T6931" s="51">
        <v>-1.2</v>
      </c>
      <c r="U6931" s="51">
        <v>2019</v>
      </c>
    </row>
    <row r="6932" spans="1:21" ht="15.5">
      <c r="A6932" s="51">
        <v>961</v>
      </c>
      <c r="B6932" s="51" t="s">
        <v>1671</v>
      </c>
      <c r="C6932" s="51" t="s">
        <v>338</v>
      </c>
      <c r="D6932" s="51" t="str">
        <f t="shared" si="108"/>
        <v>NGDP_RSlovenia</v>
      </c>
      <c r="E6932" s="51" t="s">
        <v>61</v>
      </c>
      <c r="F6932" s="51" t="s">
        <v>340</v>
      </c>
      <c r="G6932" s="51" t="s">
        <v>341</v>
      </c>
      <c r="H6932" s="51" t="s">
        <v>342</v>
      </c>
      <c r="I6932" s="51" t="s">
        <v>343</v>
      </c>
      <c r="J6932" s="51" t="s">
        <v>1672</v>
      </c>
      <c r="K6932" s="51">
        <v>35.709000000000003</v>
      </c>
      <c r="L6932" s="51">
        <v>35.341999999999999</v>
      </c>
      <c r="M6932" s="51">
        <v>36.32</v>
      </c>
      <c r="N6932" s="51">
        <v>37.122999999999998</v>
      </c>
      <c r="O6932" s="51">
        <v>38.307000000000002</v>
      </c>
      <c r="P6932" s="51">
        <v>40.143999999999998</v>
      </c>
      <c r="Q6932" s="51">
        <v>41.904000000000003</v>
      </c>
      <c r="R6932" s="51">
        <v>43.238</v>
      </c>
      <c r="S6932" s="51">
        <v>40.845999999999997</v>
      </c>
      <c r="T6932" s="51">
        <v>42.362000000000002</v>
      </c>
      <c r="U6932" s="51">
        <v>2020</v>
      </c>
    </row>
    <row r="6933" spans="1:21" ht="15.5">
      <c r="A6933" s="51">
        <v>961</v>
      </c>
      <c r="B6933" s="51" t="s">
        <v>1671</v>
      </c>
      <c r="C6933" s="51" t="s">
        <v>345</v>
      </c>
      <c r="D6933" s="51" t="str">
        <f t="shared" si="108"/>
        <v>NGDP_RPCHSlovenia</v>
      </c>
      <c r="E6933" s="51" t="s">
        <v>61</v>
      </c>
      <c r="F6933" s="51" t="s">
        <v>340</v>
      </c>
      <c r="G6933" s="51" t="s">
        <v>346</v>
      </c>
      <c r="H6933" s="51" t="s">
        <v>347</v>
      </c>
      <c r="I6933" s="51"/>
      <c r="J6933" s="51" t="s">
        <v>348</v>
      </c>
      <c r="K6933" s="51">
        <v>-2.6389999999999998</v>
      </c>
      <c r="L6933" s="51">
        <v>-1.0289999999999999</v>
      </c>
      <c r="M6933" s="51">
        <v>2.7679999999999998</v>
      </c>
      <c r="N6933" s="51">
        <v>2.21</v>
      </c>
      <c r="O6933" s="51">
        <v>3.1920000000000002</v>
      </c>
      <c r="P6933" s="51">
        <v>4.7939999999999996</v>
      </c>
      <c r="Q6933" s="51">
        <v>4.3840000000000003</v>
      </c>
      <c r="R6933" s="51">
        <v>3.1840000000000002</v>
      </c>
      <c r="S6933" s="51">
        <v>-5.532</v>
      </c>
      <c r="T6933" s="51">
        <v>3.71</v>
      </c>
      <c r="U6933" s="51">
        <v>2020</v>
      </c>
    </row>
    <row r="6934" spans="1:21" ht="15.5">
      <c r="A6934" s="51">
        <v>961</v>
      </c>
      <c r="B6934" s="51" t="s">
        <v>1671</v>
      </c>
      <c r="C6934" s="51" t="s">
        <v>349</v>
      </c>
      <c r="D6934" s="51" t="str">
        <f t="shared" si="108"/>
        <v>NGDPSlovenia</v>
      </c>
      <c r="E6934" s="51" t="s">
        <v>61</v>
      </c>
      <c r="F6934" s="51" t="s">
        <v>155</v>
      </c>
      <c r="G6934" s="51" t="s">
        <v>350</v>
      </c>
      <c r="H6934" s="51" t="s">
        <v>342</v>
      </c>
      <c r="I6934" s="51" t="s">
        <v>343</v>
      </c>
      <c r="J6934" s="51" t="s">
        <v>1672</v>
      </c>
      <c r="K6934" s="51">
        <v>36.253</v>
      </c>
      <c r="L6934" s="51">
        <v>36.454000000000001</v>
      </c>
      <c r="M6934" s="51">
        <v>37.634</v>
      </c>
      <c r="N6934" s="51">
        <v>38.853000000000002</v>
      </c>
      <c r="O6934" s="51">
        <v>40.442999999999998</v>
      </c>
      <c r="P6934" s="51">
        <v>43.009</v>
      </c>
      <c r="Q6934" s="51">
        <v>45.863</v>
      </c>
      <c r="R6934" s="51">
        <v>48.393000000000001</v>
      </c>
      <c r="S6934" s="51">
        <v>46.296999999999997</v>
      </c>
      <c r="T6934" s="51">
        <v>48.530999999999999</v>
      </c>
      <c r="U6934" s="51">
        <v>2020</v>
      </c>
    </row>
    <row r="6935" spans="1:21" ht="15.5">
      <c r="A6935" s="51">
        <v>961</v>
      </c>
      <c r="B6935" s="51" t="s">
        <v>1671</v>
      </c>
      <c r="C6935" s="51" t="s">
        <v>157</v>
      </c>
      <c r="D6935" s="51" t="str">
        <f t="shared" si="108"/>
        <v>NGDPDSlovenia</v>
      </c>
      <c r="E6935" s="51" t="s">
        <v>61</v>
      </c>
      <c r="F6935" s="51" t="s">
        <v>155</v>
      </c>
      <c r="G6935" s="51" t="s">
        <v>351</v>
      </c>
      <c r="H6935" s="51" t="s">
        <v>352</v>
      </c>
      <c r="I6935" s="51" t="s">
        <v>343</v>
      </c>
      <c r="J6935" s="51" t="s">
        <v>353</v>
      </c>
      <c r="K6935" s="51">
        <v>46.606999999999999</v>
      </c>
      <c r="L6935" s="51">
        <v>48.415999999999997</v>
      </c>
      <c r="M6935" s="51">
        <v>50.01</v>
      </c>
      <c r="N6935" s="51">
        <v>43.112000000000002</v>
      </c>
      <c r="O6935" s="51">
        <v>44.753999999999998</v>
      </c>
      <c r="P6935" s="51">
        <v>48.569000000000003</v>
      </c>
      <c r="Q6935" s="51">
        <v>54.186</v>
      </c>
      <c r="R6935" s="51">
        <v>54.18</v>
      </c>
      <c r="S6935" s="51">
        <v>52.838000000000001</v>
      </c>
      <c r="T6935" s="51">
        <v>59.131999999999998</v>
      </c>
      <c r="U6935" s="51">
        <v>2020</v>
      </c>
    </row>
    <row r="6936" spans="1:21" ht="15.5">
      <c r="A6936" s="51">
        <v>961</v>
      </c>
      <c r="B6936" s="51" t="s">
        <v>1671</v>
      </c>
      <c r="C6936" s="51" t="s">
        <v>354</v>
      </c>
      <c r="D6936" s="51" t="str">
        <f t="shared" si="108"/>
        <v>PPPGDPSlovenia</v>
      </c>
      <c r="E6936" s="51" t="s">
        <v>61</v>
      </c>
      <c r="F6936" s="51" t="s">
        <v>155</v>
      </c>
      <c r="G6936" s="51" t="s">
        <v>355</v>
      </c>
      <c r="H6936" s="51" t="s">
        <v>356</v>
      </c>
      <c r="I6936" s="51" t="s">
        <v>343</v>
      </c>
      <c r="J6936" s="51" t="s">
        <v>353</v>
      </c>
      <c r="K6936" s="51">
        <v>59.746000000000002</v>
      </c>
      <c r="L6936" s="51">
        <v>61.744</v>
      </c>
      <c r="M6936" s="51">
        <v>63.652999999999999</v>
      </c>
      <c r="N6936" s="51">
        <v>65.283000000000001</v>
      </c>
      <c r="O6936" s="51">
        <v>70.072000000000003</v>
      </c>
      <c r="P6936" s="51">
        <v>75.774000000000001</v>
      </c>
      <c r="Q6936" s="51">
        <v>80.995000000000005</v>
      </c>
      <c r="R6936" s="51">
        <v>85.066000000000003</v>
      </c>
      <c r="S6936" s="51">
        <v>81.334000000000003</v>
      </c>
      <c r="T6936" s="51">
        <v>85.888999999999996</v>
      </c>
      <c r="U6936" s="51">
        <v>2020</v>
      </c>
    </row>
    <row r="6937" spans="1:21" ht="15.5">
      <c r="A6937" s="51">
        <v>961</v>
      </c>
      <c r="B6937" s="51" t="s">
        <v>1671</v>
      </c>
      <c r="C6937" s="51" t="s">
        <v>357</v>
      </c>
      <c r="D6937" s="51" t="str">
        <f t="shared" si="108"/>
        <v>NGDP_DSlovenia</v>
      </c>
      <c r="E6937" s="51" t="s">
        <v>61</v>
      </c>
      <c r="F6937" s="51" t="s">
        <v>358</v>
      </c>
      <c r="G6937" s="51" t="s">
        <v>359</v>
      </c>
      <c r="H6937" s="51" t="s">
        <v>360</v>
      </c>
      <c r="I6937" s="51"/>
      <c r="J6937" s="51" t="s">
        <v>361</v>
      </c>
      <c r="K6937" s="51">
        <v>101.524</v>
      </c>
      <c r="L6937" s="51">
        <v>103.149</v>
      </c>
      <c r="M6937" s="51">
        <v>103.619</v>
      </c>
      <c r="N6937" s="51">
        <v>104.661</v>
      </c>
      <c r="O6937" s="51">
        <v>105.575</v>
      </c>
      <c r="P6937" s="51">
        <v>107.13800000000001</v>
      </c>
      <c r="Q6937" s="51">
        <v>109.447</v>
      </c>
      <c r="R6937" s="51">
        <v>111.92100000000001</v>
      </c>
      <c r="S6937" s="51">
        <v>113.345</v>
      </c>
      <c r="T6937" s="51">
        <v>114.565</v>
      </c>
      <c r="U6937" s="51">
        <v>2020</v>
      </c>
    </row>
    <row r="6938" spans="1:21" ht="15.5">
      <c r="A6938" s="51">
        <v>961</v>
      </c>
      <c r="B6938" s="51" t="s">
        <v>1671</v>
      </c>
      <c r="C6938" s="51" t="s">
        <v>362</v>
      </c>
      <c r="D6938" s="51" t="str">
        <f t="shared" si="108"/>
        <v>NGDPRPCSlovenia</v>
      </c>
      <c r="E6938" s="51" t="s">
        <v>61</v>
      </c>
      <c r="F6938" s="51" t="s">
        <v>363</v>
      </c>
      <c r="G6938" s="51" t="s">
        <v>364</v>
      </c>
      <c r="H6938" s="51" t="s">
        <v>342</v>
      </c>
      <c r="I6938" s="51" t="s">
        <v>333</v>
      </c>
      <c r="J6938" s="51" t="s">
        <v>365</v>
      </c>
      <c r="K6938" s="51">
        <v>17372.5</v>
      </c>
      <c r="L6938" s="51">
        <v>17165.89</v>
      </c>
      <c r="M6938" s="51">
        <v>17621.689999999999</v>
      </c>
      <c r="N6938" s="51">
        <v>17995.53</v>
      </c>
      <c r="O6938" s="51">
        <v>18558.099999999999</v>
      </c>
      <c r="P6938" s="51">
        <v>19431.63</v>
      </c>
      <c r="Q6938" s="51">
        <v>20273.939999999999</v>
      </c>
      <c r="R6938" s="51">
        <v>20778.53</v>
      </c>
      <c r="S6938" s="51">
        <v>19488.939999999999</v>
      </c>
      <c r="T6938" s="51">
        <v>20133.09</v>
      </c>
      <c r="U6938" s="51">
        <v>2020</v>
      </c>
    </row>
    <row r="6939" spans="1:21" ht="15.5">
      <c r="A6939" s="51">
        <v>961</v>
      </c>
      <c r="B6939" s="51" t="s">
        <v>1671</v>
      </c>
      <c r="C6939" s="51" t="s">
        <v>366</v>
      </c>
      <c r="D6939" s="51" t="str">
        <f t="shared" si="108"/>
        <v>NGDPRPPPPCSlovenia</v>
      </c>
      <c r="E6939" s="51" t="s">
        <v>61</v>
      </c>
      <c r="F6939" s="51" t="s">
        <v>363</v>
      </c>
      <c r="G6939" s="51" t="s">
        <v>367</v>
      </c>
      <c r="H6939" s="51" t="s">
        <v>368</v>
      </c>
      <c r="I6939" s="51" t="s">
        <v>333</v>
      </c>
      <c r="J6939" s="51" t="s">
        <v>365</v>
      </c>
      <c r="K6939" s="51">
        <v>32791.589999999997</v>
      </c>
      <c r="L6939" s="51">
        <v>32401.61</v>
      </c>
      <c r="M6939" s="51">
        <v>33261.949999999997</v>
      </c>
      <c r="N6939" s="51">
        <v>33967.58</v>
      </c>
      <c r="O6939" s="51">
        <v>35029.47</v>
      </c>
      <c r="P6939" s="51">
        <v>36678.31</v>
      </c>
      <c r="Q6939" s="51">
        <v>38268.22</v>
      </c>
      <c r="R6939" s="51">
        <v>39220.660000000003</v>
      </c>
      <c r="S6939" s="51">
        <v>36786.480000000003</v>
      </c>
      <c r="T6939" s="51">
        <v>38002.36</v>
      </c>
      <c r="U6939" s="51">
        <v>2020</v>
      </c>
    </row>
    <row r="6940" spans="1:21" ht="15.5">
      <c r="A6940" s="51">
        <v>961</v>
      </c>
      <c r="B6940" s="51" t="s">
        <v>1671</v>
      </c>
      <c r="C6940" s="51" t="s">
        <v>369</v>
      </c>
      <c r="D6940" s="51" t="str">
        <f t="shared" si="108"/>
        <v>NGDPPCSlovenia</v>
      </c>
      <c r="E6940" s="51" t="s">
        <v>61</v>
      </c>
      <c r="F6940" s="51" t="s">
        <v>370</v>
      </c>
      <c r="G6940" s="51" t="s">
        <v>371</v>
      </c>
      <c r="H6940" s="51" t="s">
        <v>342</v>
      </c>
      <c r="I6940" s="51" t="s">
        <v>333</v>
      </c>
      <c r="J6940" s="51" t="s">
        <v>372</v>
      </c>
      <c r="K6940" s="51">
        <v>17637.25</v>
      </c>
      <c r="L6940" s="51">
        <v>17706.400000000001</v>
      </c>
      <c r="M6940" s="51">
        <v>18259.46</v>
      </c>
      <c r="N6940" s="51">
        <v>18834.21</v>
      </c>
      <c r="O6940" s="51">
        <v>19592.79</v>
      </c>
      <c r="P6940" s="51">
        <v>20818.63</v>
      </c>
      <c r="Q6940" s="51">
        <v>22189.29</v>
      </c>
      <c r="R6940" s="51">
        <v>23255.52</v>
      </c>
      <c r="S6940" s="51">
        <v>22089.82</v>
      </c>
      <c r="T6940" s="51">
        <v>23065.39</v>
      </c>
      <c r="U6940" s="51">
        <v>2020</v>
      </c>
    </row>
    <row r="6941" spans="1:21" ht="15.5">
      <c r="A6941" s="51">
        <v>961</v>
      </c>
      <c r="B6941" s="51" t="s">
        <v>1671</v>
      </c>
      <c r="C6941" s="51" t="s">
        <v>373</v>
      </c>
      <c r="D6941" s="51" t="str">
        <f t="shared" si="108"/>
        <v>NGDPDPCSlovenia</v>
      </c>
      <c r="E6941" s="51" t="s">
        <v>61</v>
      </c>
      <c r="F6941" s="51" t="s">
        <v>370</v>
      </c>
      <c r="G6941" s="51" t="s">
        <v>374</v>
      </c>
      <c r="H6941" s="51" t="s">
        <v>352</v>
      </c>
      <c r="I6941" s="51" t="s">
        <v>333</v>
      </c>
      <c r="J6941" s="51" t="s">
        <v>372</v>
      </c>
      <c r="K6941" s="51">
        <v>22674.49</v>
      </c>
      <c r="L6941" s="51">
        <v>23516.53</v>
      </c>
      <c r="M6941" s="51">
        <v>24263.96</v>
      </c>
      <c r="N6941" s="51">
        <v>20898.91</v>
      </c>
      <c r="O6941" s="51">
        <v>21681.34</v>
      </c>
      <c r="P6941" s="51">
        <v>23510.11</v>
      </c>
      <c r="Q6941" s="51">
        <v>26216.43</v>
      </c>
      <c r="R6941" s="51">
        <v>26036.84</v>
      </c>
      <c r="S6941" s="51">
        <v>25210.720000000001</v>
      </c>
      <c r="T6941" s="51">
        <v>28103.8</v>
      </c>
      <c r="U6941" s="51">
        <v>2020</v>
      </c>
    </row>
    <row r="6942" spans="1:21" ht="15.5">
      <c r="A6942" s="51">
        <v>961</v>
      </c>
      <c r="B6942" s="51" t="s">
        <v>1671</v>
      </c>
      <c r="C6942" s="51" t="s">
        <v>375</v>
      </c>
      <c r="D6942" s="51" t="str">
        <f t="shared" si="108"/>
        <v>PPPPCSlovenia</v>
      </c>
      <c r="E6942" s="51" t="s">
        <v>61</v>
      </c>
      <c r="F6942" s="51" t="s">
        <v>370</v>
      </c>
      <c r="G6942" s="51" t="s">
        <v>376</v>
      </c>
      <c r="H6942" s="51" t="s">
        <v>356</v>
      </c>
      <c r="I6942" s="51" t="s">
        <v>333</v>
      </c>
      <c r="J6942" s="51" t="s">
        <v>372</v>
      </c>
      <c r="K6942" s="51">
        <v>29066.33</v>
      </c>
      <c r="L6942" s="51">
        <v>29990.16</v>
      </c>
      <c r="M6942" s="51">
        <v>30883.45</v>
      </c>
      <c r="N6942" s="51">
        <v>31646.799999999999</v>
      </c>
      <c r="O6942" s="51">
        <v>33946.639999999999</v>
      </c>
      <c r="P6942" s="51">
        <v>36678.31</v>
      </c>
      <c r="Q6942" s="51">
        <v>39187.03</v>
      </c>
      <c r="R6942" s="51">
        <v>40879.32</v>
      </c>
      <c r="S6942" s="51">
        <v>38807.01</v>
      </c>
      <c r="T6942" s="51">
        <v>40820.21</v>
      </c>
      <c r="U6942" s="51">
        <v>2020</v>
      </c>
    </row>
    <row r="6943" spans="1:21" ht="15.5">
      <c r="A6943" s="51">
        <v>961</v>
      </c>
      <c r="B6943" s="51" t="s">
        <v>1671</v>
      </c>
      <c r="C6943" s="51" t="s">
        <v>377</v>
      </c>
      <c r="D6943" s="51" t="str">
        <f t="shared" si="108"/>
        <v>NGAP_NPGDPSlovenia</v>
      </c>
      <c r="E6943" s="51" t="s">
        <v>61</v>
      </c>
      <c r="F6943" s="51" t="s">
        <v>378</v>
      </c>
      <c r="G6943" s="51" t="s">
        <v>379</v>
      </c>
      <c r="H6943" s="51" t="s">
        <v>380</v>
      </c>
      <c r="I6943" s="51"/>
      <c r="J6943" s="51" t="s">
        <v>348</v>
      </c>
      <c r="K6943" s="51">
        <v>-1.95</v>
      </c>
      <c r="L6943" s="51">
        <v>-2.9540000000000002</v>
      </c>
      <c r="M6943" s="51">
        <v>-2.2650000000000001</v>
      </c>
      <c r="N6943" s="51">
        <v>-1.849</v>
      </c>
      <c r="O6943" s="51">
        <v>-0.19900000000000001</v>
      </c>
      <c r="P6943" s="51">
        <v>-6.3E-2</v>
      </c>
      <c r="Q6943" s="51">
        <v>0.25800000000000001</v>
      </c>
      <c r="R6943" s="51">
        <v>0.60099999999999998</v>
      </c>
      <c r="S6943" s="51">
        <v>-4.7759999999999998</v>
      </c>
      <c r="T6943" s="51">
        <v>-2.625</v>
      </c>
      <c r="U6943" s="51">
        <v>2020</v>
      </c>
    </row>
    <row r="6944" spans="1:21" ht="15.5">
      <c r="A6944" s="51">
        <v>961</v>
      </c>
      <c r="B6944" s="51" t="s">
        <v>1671</v>
      </c>
      <c r="C6944" s="51" t="s">
        <v>381</v>
      </c>
      <c r="D6944" s="51" t="str">
        <f t="shared" si="108"/>
        <v>PPPSHSlovenia</v>
      </c>
      <c r="E6944" s="51" t="s">
        <v>61</v>
      </c>
      <c r="F6944" s="51" t="s">
        <v>382</v>
      </c>
      <c r="G6944" s="51" t="s">
        <v>383</v>
      </c>
      <c r="H6944" s="51" t="s">
        <v>384</v>
      </c>
      <c r="I6944" s="51"/>
      <c r="J6944" s="51" t="s">
        <v>353</v>
      </c>
      <c r="K6944" s="51">
        <v>0.06</v>
      </c>
      <c r="L6944" s="51">
        <v>5.8999999999999997E-2</v>
      </c>
      <c r="M6944" s="51">
        <v>5.8000000000000003E-2</v>
      </c>
      <c r="N6944" s="51">
        <v>5.8999999999999997E-2</v>
      </c>
      <c r="O6944" s="51">
        <v>6.0999999999999999E-2</v>
      </c>
      <c r="P6944" s="51">
        <v>6.2E-2</v>
      </c>
      <c r="Q6944" s="51">
        <v>6.3E-2</v>
      </c>
      <c r="R6944" s="51">
        <v>6.3E-2</v>
      </c>
      <c r="S6944" s="51">
        <v>6.2E-2</v>
      </c>
      <c r="T6944" s="51">
        <v>6.0999999999999999E-2</v>
      </c>
      <c r="U6944" s="51">
        <v>2020</v>
      </c>
    </row>
    <row r="6945" spans="1:21" ht="15.5">
      <c r="A6945" s="51">
        <v>961</v>
      </c>
      <c r="B6945" s="51" t="s">
        <v>1671</v>
      </c>
      <c r="C6945" s="51" t="s">
        <v>385</v>
      </c>
      <c r="D6945" s="51" t="str">
        <f t="shared" si="108"/>
        <v>PPPEXSlovenia</v>
      </c>
      <c r="E6945" s="51" t="s">
        <v>61</v>
      </c>
      <c r="F6945" s="51" t="s">
        <v>386</v>
      </c>
      <c r="G6945" s="51" t="s">
        <v>387</v>
      </c>
      <c r="H6945" s="51" t="s">
        <v>388</v>
      </c>
      <c r="I6945" s="51"/>
      <c r="J6945" s="51" t="s">
        <v>353</v>
      </c>
      <c r="K6945" s="51">
        <v>0.60699999999999998</v>
      </c>
      <c r="L6945" s="51">
        <v>0.59</v>
      </c>
      <c r="M6945" s="51">
        <v>0.59099999999999997</v>
      </c>
      <c r="N6945" s="51">
        <v>0.59499999999999997</v>
      </c>
      <c r="O6945" s="51">
        <v>0.57699999999999996</v>
      </c>
      <c r="P6945" s="51">
        <v>0.56799999999999995</v>
      </c>
      <c r="Q6945" s="51">
        <v>0.56599999999999995</v>
      </c>
      <c r="R6945" s="51">
        <v>0.56899999999999995</v>
      </c>
      <c r="S6945" s="51">
        <v>0.56899999999999995</v>
      </c>
      <c r="T6945" s="51">
        <v>0.56499999999999995</v>
      </c>
      <c r="U6945" s="51">
        <v>2020</v>
      </c>
    </row>
    <row r="6946" spans="1:21" ht="15.5">
      <c r="A6946" s="51">
        <v>961</v>
      </c>
      <c r="B6946" s="51" t="s">
        <v>1671</v>
      </c>
      <c r="C6946" s="51" t="s">
        <v>389</v>
      </c>
      <c r="D6946" s="51" t="str">
        <f t="shared" si="108"/>
        <v>NID_NGDPSlovenia</v>
      </c>
      <c r="E6946" s="51" t="s">
        <v>61</v>
      </c>
      <c r="F6946" s="51" t="s">
        <v>390</v>
      </c>
      <c r="G6946" s="51" t="s">
        <v>391</v>
      </c>
      <c r="H6946" s="51" t="s">
        <v>392</v>
      </c>
      <c r="I6946" s="51"/>
      <c r="J6946" s="51" t="s">
        <v>1672</v>
      </c>
      <c r="K6946" s="51">
        <v>18.759</v>
      </c>
      <c r="L6946" s="51">
        <v>19.587</v>
      </c>
      <c r="M6946" s="51">
        <v>19.373999999999999</v>
      </c>
      <c r="N6946" s="51">
        <v>19.164000000000001</v>
      </c>
      <c r="O6946" s="51">
        <v>18.427</v>
      </c>
      <c r="P6946" s="51">
        <v>20.047000000000001</v>
      </c>
      <c r="Q6946" s="51">
        <v>21.18</v>
      </c>
      <c r="R6946" s="51">
        <v>20.72</v>
      </c>
      <c r="S6946" s="51">
        <v>20.593</v>
      </c>
      <c r="T6946" s="51">
        <v>21.314</v>
      </c>
      <c r="U6946" s="51">
        <v>2020</v>
      </c>
    </row>
    <row r="6947" spans="1:21" ht="15.5">
      <c r="A6947" s="51">
        <v>961</v>
      </c>
      <c r="B6947" s="51" t="s">
        <v>1671</v>
      </c>
      <c r="C6947" s="51" t="s">
        <v>393</v>
      </c>
      <c r="D6947" s="51" t="str">
        <f t="shared" si="108"/>
        <v>NGSD_NGDPSlovenia</v>
      </c>
      <c r="E6947" s="51" t="s">
        <v>61</v>
      </c>
      <c r="F6947" s="51" t="s">
        <v>394</v>
      </c>
      <c r="G6947" s="51" t="s">
        <v>395</v>
      </c>
      <c r="H6947" s="51" t="s">
        <v>392</v>
      </c>
      <c r="I6947" s="51"/>
      <c r="J6947" s="51" t="s">
        <v>1672</v>
      </c>
      <c r="K6947" s="51">
        <v>20.053999999999998</v>
      </c>
      <c r="L6947" s="51">
        <v>22.887</v>
      </c>
      <c r="M6947" s="51">
        <v>24.471</v>
      </c>
      <c r="N6947" s="51">
        <v>22.98</v>
      </c>
      <c r="O6947" s="51">
        <v>23.202999999999999</v>
      </c>
      <c r="P6947" s="51">
        <v>26.263999999999999</v>
      </c>
      <c r="Q6947" s="51">
        <v>27.023</v>
      </c>
      <c r="R6947" s="51">
        <v>26.346</v>
      </c>
      <c r="S6947" s="51">
        <v>27.890999999999998</v>
      </c>
      <c r="T6947" s="51">
        <v>28.263999999999999</v>
      </c>
      <c r="U6947" s="51">
        <v>2020</v>
      </c>
    </row>
    <row r="6948" spans="1:21" ht="15.5">
      <c r="A6948" s="51">
        <v>961</v>
      </c>
      <c r="B6948" s="51" t="s">
        <v>1671</v>
      </c>
      <c r="C6948" s="51" t="s">
        <v>396</v>
      </c>
      <c r="D6948" s="51" t="str">
        <f t="shared" si="108"/>
        <v>PCPISlovenia</v>
      </c>
      <c r="E6948" s="51" t="s">
        <v>61</v>
      </c>
      <c r="F6948" s="51" t="s">
        <v>397</v>
      </c>
      <c r="G6948" s="51" t="s">
        <v>398</v>
      </c>
      <c r="H6948" s="51" t="s">
        <v>360</v>
      </c>
      <c r="I6948" s="51"/>
      <c r="J6948" s="51" t="s">
        <v>1673</v>
      </c>
      <c r="K6948" s="51">
        <v>98.572999999999993</v>
      </c>
      <c r="L6948" s="51">
        <v>100.32</v>
      </c>
      <c r="M6948" s="51">
        <v>100.52200000000001</v>
      </c>
      <c r="N6948" s="51">
        <v>99.998000000000005</v>
      </c>
      <c r="O6948" s="51">
        <v>99.944000000000003</v>
      </c>
      <c r="P6948" s="51">
        <v>101.376</v>
      </c>
      <c r="Q6948" s="51">
        <v>103.13800000000001</v>
      </c>
      <c r="R6948" s="51">
        <v>104.816</v>
      </c>
      <c r="S6948" s="51">
        <v>104.76300000000001</v>
      </c>
      <c r="T6948" s="51">
        <v>105.61</v>
      </c>
      <c r="U6948" s="51">
        <v>2020</v>
      </c>
    </row>
    <row r="6949" spans="1:21" ht="15.5">
      <c r="A6949" s="51">
        <v>961</v>
      </c>
      <c r="B6949" s="51" t="s">
        <v>1671</v>
      </c>
      <c r="C6949" s="51" t="s">
        <v>400</v>
      </c>
      <c r="D6949" s="51" t="str">
        <f t="shared" si="108"/>
        <v>PCPIPCHSlovenia</v>
      </c>
      <c r="E6949" s="51" t="s">
        <v>61</v>
      </c>
      <c r="F6949" s="51" t="s">
        <v>397</v>
      </c>
      <c r="G6949" s="51" t="s">
        <v>401</v>
      </c>
      <c r="H6949" s="51" t="s">
        <v>347</v>
      </c>
      <c r="I6949" s="51"/>
      <c r="J6949" s="51" t="s">
        <v>402</v>
      </c>
      <c r="K6949" s="51">
        <v>2.593</v>
      </c>
      <c r="L6949" s="51">
        <v>1.772</v>
      </c>
      <c r="M6949" s="51">
        <v>0.20100000000000001</v>
      </c>
      <c r="N6949" s="51">
        <v>-0.52100000000000002</v>
      </c>
      <c r="O6949" s="51">
        <v>-5.2999999999999999E-2</v>
      </c>
      <c r="P6949" s="51">
        <v>1.4319999999999999</v>
      </c>
      <c r="Q6949" s="51">
        <v>1.738</v>
      </c>
      <c r="R6949" s="51">
        <v>1.627</v>
      </c>
      <c r="S6949" s="51">
        <v>-5.0999999999999997E-2</v>
      </c>
      <c r="T6949" s="51">
        <v>0.80900000000000005</v>
      </c>
      <c r="U6949" s="51">
        <v>2020</v>
      </c>
    </row>
    <row r="6950" spans="1:21" ht="15.5">
      <c r="A6950" s="51">
        <v>961</v>
      </c>
      <c r="B6950" s="51" t="s">
        <v>1671</v>
      </c>
      <c r="C6950" s="51" t="s">
        <v>403</v>
      </c>
      <c r="D6950" s="51" t="str">
        <f t="shared" si="108"/>
        <v>PCPIESlovenia</v>
      </c>
      <c r="E6950" s="51" t="s">
        <v>61</v>
      </c>
      <c r="F6950" s="51" t="s">
        <v>404</v>
      </c>
      <c r="G6950" s="51" t="s">
        <v>405</v>
      </c>
      <c r="H6950" s="51" t="s">
        <v>360</v>
      </c>
      <c r="I6950" s="51"/>
      <c r="J6950" s="51" t="s">
        <v>1673</v>
      </c>
      <c r="K6950" s="51">
        <v>99.65</v>
      </c>
      <c r="L6950" s="51">
        <v>100.28</v>
      </c>
      <c r="M6950" s="51">
        <v>100.38</v>
      </c>
      <c r="N6950" s="51">
        <v>99.89</v>
      </c>
      <c r="O6950" s="51">
        <v>100.37</v>
      </c>
      <c r="P6950" s="51">
        <v>102.11</v>
      </c>
      <c r="Q6950" s="51">
        <v>103.58</v>
      </c>
      <c r="R6950" s="51">
        <v>105.51</v>
      </c>
      <c r="S6950" s="51">
        <v>104.38</v>
      </c>
      <c r="T6950" s="51">
        <v>106.124</v>
      </c>
      <c r="U6950" s="51">
        <v>2020</v>
      </c>
    </row>
    <row r="6951" spans="1:21" ht="15.5">
      <c r="A6951" s="51">
        <v>961</v>
      </c>
      <c r="B6951" s="51" t="s">
        <v>1671</v>
      </c>
      <c r="C6951" s="51" t="s">
        <v>406</v>
      </c>
      <c r="D6951" s="51" t="str">
        <f t="shared" si="108"/>
        <v>PCPIEPCHSlovenia</v>
      </c>
      <c r="E6951" s="51" t="s">
        <v>61</v>
      </c>
      <c r="F6951" s="51" t="s">
        <v>404</v>
      </c>
      <c r="G6951" s="51" t="s">
        <v>407</v>
      </c>
      <c r="H6951" s="51" t="s">
        <v>347</v>
      </c>
      <c r="I6951" s="51"/>
      <c r="J6951" s="51" t="s">
        <v>408</v>
      </c>
      <c r="K6951" s="51">
        <v>2.6469999999999998</v>
      </c>
      <c r="L6951" s="51">
        <v>0.63200000000000001</v>
      </c>
      <c r="M6951" s="51">
        <v>0.1</v>
      </c>
      <c r="N6951" s="51">
        <v>-0.48799999999999999</v>
      </c>
      <c r="O6951" s="51">
        <v>0.48099999999999998</v>
      </c>
      <c r="P6951" s="51">
        <v>1.734</v>
      </c>
      <c r="Q6951" s="51">
        <v>1.44</v>
      </c>
      <c r="R6951" s="51">
        <v>1.863</v>
      </c>
      <c r="S6951" s="51">
        <v>-1.071</v>
      </c>
      <c r="T6951" s="51">
        <v>1.67</v>
      </c>
      <c r="U6951" s="51">
        <v>2020</v>
      </c>
    </row>
    <row r="6952" spans="1:21" ht="15.5">
      <c r="A6952" s="51">
        <v>961</v>
      </c>
      <c r="B6952" s="51" t="s">
        <v>1671</v>
      </c>
      <c r="C6952" s="51" t="s">
        <v>409</v>
      </c>
      <c r="D6952" s="51" t="str">
        <f t="shared" si="108"/>
        <v>FLIBOR6Slovenia</v>
      </c>
      <c r="E6952" s="51" t="s">
        <v>61</v>
      </c>
      <c r="F6952" s="51" t="s">
        <v>410</v>
      </c>
      <c r="G6952" s="51"/>
      <c r="H6952" s="51" t="s">
        <v>384</v>
      </c>
      <c r="I6952" s="51"/>
      <c r="J6952" s="51"/>
      <c r="K6952" s="51"/>
      <c r="L6952" s="51"/>
      <c r="M6952" s="51"/>
      <c r="N6952" s="51"/>
      <c r="O6952" s="51"/>
      <c r="P6952" s="51"/>
      <c r="Q6952" s="51"/>
      <c r="R6952" s="51"/>
      <c r="S6952" s="51"/>
      <c r="T6952" s="51"/>
      <c r="U6952" s="51"/>
    </row>
    <row r="6953" spans="1:21" ht="15.5">
      <c r="A6953" s="51">
        <v>961</v>
      </c>
      <c r="B6953" s="51" t="s">
        <v>1671</v>
      </c>
      <c r="C6953" s="51" t="s">
        <v>411</v>
      </c>
      <c r="D6953" s="51" t="str">
        <f t="shared" si="108"/>
        <v>TM_RPCHSlovenia</v>
      </c>
      <c r="E6953" s="51" t="s">
        <v>61</v>
      </c>
      <c r="F6953" s="51" t="s">
        <v>412</v>
      </c>
      <c r="G6953" s="51" t="s">
        <v>413</v>
      </c>
      <c r="H6953" s="51" t="s">
        <v>347</v>
      </c>
      <c r="I6953" s="51"/>
      <c r="J6953" s="51" t="s">
        <v>1674</v>
      </c>
      <c r="K6953" s="51">
        <v>-3.5350000000000001</v>
      </c>
      <c r="L6953" s="51">
        <v>2.1110000000000002</v>
      </c>
      <c r="M6953" s="51">
        <v>4.157</v>
      </c>
      <c r="N6953" s="51">
        <v>4.319</v>
      </c>
      <c r="O6953" s="51">
        <v>6.2889999999999997</v>
      </c>
      <c r="P6953" s="51">
        <v>10.739000000000001</v>
      </c>
      <c r="Q6953" s="51">
        <v>7.2119999999999997</v>
      </c>
      <c r="R6953" s="51">
        <v>4.4480000000000004</v>
      </c>
      <c r="S6953" s="51">
        <v>-10.231999999999999</v>
      </c>
      <c r="T6953" s="51">
        <v>9.7010000000000005</v>
      </c>
      <c r="U6953" s="51">
        <v>2020</v>
      </c>
    </row>
    <row r="6954" spans="1:21" ht="15.5">
      <c r="A6954" s="51">
        <v>961</v>
      </c>
      <c r="B6954" s="51" t="s">
        <v>1671</v>
      </c>
      <c r="C6954" s="51" t="s">
        <v>415</v>
      </c>
      <c r="D6954" s="51" t="str">
        <f t="shared" si="108"/>
        <v>TMG_RPCHSlovenia</v>
      </c>
      <c r="E6954" s="51" t="s">
        <v>61</v>
      </c>
      <c r="F6954" s="51" t="s">
        <v>416</v>
      </c>
      <c r="G6954" s="51" t="s">
        <v>417</v>
      </c>
      <c r="H6954" s="51" t="s">
        <v>347</v>
      </c>
      <c r="I6954" s="51"/>
      <c r="J6954" s="51" t="s">
        <v>1674</v>
      </c>
      <c r="K6954" s="51">
        <v>-4.3380000000000001</v>
      </c>
      <c r="L6954" s="51">
        <v>2.9340000000000002</v>
      </c>
      <c r="M6954" s="51">
        <v>3.7949999999999999</v>
      </c>
      <c r="N6954" s="51">
        <v>5.1440000000000001</v>
      </c>
      <c r="O6954" s="51">
        <v>6.5830000000000002</v>
      </c>
      <c r="P6954" s="51">
        <v>10.771000000000001</v>
      </c>
      <c r="Q6954" s="51">
        <v>7.6779999999999999</v>
      </c>
      <c r="R6954" s="51">
        <v>4.6630000000000003</v>
      </c>
      <c r="S6954" s="51">
        <v>-8.8689999999999998</v>
      </c>
      <c r="T6954" s="51">
        <v>9.5570000000000004</v>
      </c>
      <c r="U6954" s="51">
        <v>2020</v>
      </c>
    </row>
    <row r="6955" spans="1:21" ht="15.5">
      <c r="A6955" s="51">
        <v>961</v>
      </c>
      <c r="B6955" s="51" t="s">
        <v>1671</v>
      </c>
      <c r="C6955" s="51" t="s">
        <v>418</v>
      </c>
      <c r="D6955" s="51" t="str">
        <f t="shared" si="108"/>
        <v>TX_RPCHSlovenia</v>
      </c>
      <c r="E6955" s="51" t="s">
        <v>61</v>
      </c>
      <c r="F6955" s="51" t="s">
        <v>419</v>
      </c>
      <c r="G6955" s="51" t="s">
        <v>420</v>
      </c>
      <c r="H6955" s="51" t="s">
        <v>347</v>
      </c>
      <c r="I6955" s="51"/>
      <c r="J6955" s="51" t="s">
        <v>1674</v>
      </c>
      <c r="K6955" s="51">
        <v>0.496</v>
      </c>
      <c r="L6955" s="51">
        <v>3.0619999999999998</v>
      </c>
      <c r="M6955" s="51">
        <v>6.0110000000000001</v>
      </c>
      <c r="N6955" s="51">
        <v>4.7409999999999997</v>
      </c>
      <c r="O6955" s="51">
        <v>6.1630000000000003</v>
      </c>
      <c r="P6955" s="51">
        <v>11.114000000000001</v>
      </c>
      <c r="Q6955" s="51">
        <v>6.2619999999999996</v>
      </c>
      <c r="R6955" s="51">
        <v>4.0819999999999999</v>
      </c>
      <c r="S6955" s="51">
        <v>-8.6709999999999994</v>
      </c>
      <c r="T6955" s="51">
        <v>7.8490000000000002</v>
      </c>
      <c r="U6955" s="51">
        <v>2020</v>
      </c>
    </row>
    <row r="6956" spans="1:21" ht="15.5">
      <c r="A6956" s="51">
        <v>961</v>
      </c>
      <c r="B6956" s="51" t="s">
        <v>1671</v>
      </c>
      <c r="C6956" s="51" t="s">
        <v>421</v>
      </c>
      <c r="D6956" s="51" t="str">
        <f t="shared" si="108"/>
        <v>TXG_RPCHSlovenia</v>
      </c>
      <c r="E6956" s="51" t="s">
        <v>61</v>
      </c>
      <c r="F6956" s="51" t="s">
        <v>422</v>
      </c>
      <c r="G6956" s="51" t="s">
        <v>423</v>
      </c>
      <c r="H6956" s="51" t="s">
        <v>347</v>
      </c>
      <c r="I6956" s="51"/>
      <c r="J6956" s="51" t="s">
        <v>1674</v>
      </c>
      <c r="K6956" s="51">
        <v>0.36299999999999999</v>
      </c>
      <c r="L6956" s="51">
        <v>3.33</v>
      </c>
      <c r="M6956" s="51">
        <v>6.2629999999999999</v>
      </c>
      <c r="N6956" s="51">
        <v>5.3220000000000001</v>
      </c>
      <c r="O6956" s="51">
        <v>5.7160000000000002</v>
      </c>
      <c r="P6956" s="51">
        <v>11.08</v>
      </c>
      <c r="Q6956" s="51">
        <v>5.9470000000000001</v>
      </c>
      <c r="R6956" s="51">
        <v>4.2889999999999997</v>
      </c>
      <c r="S6956" s="51">
        <v>-5.5960000000000001</v>
      </c>
      <c r="T6956" s="51">
        <v>5.5380000000000003</v>
      </c>
      <c r="U6956" s="51">
        <v>2020</v>
      </c>
    </row>
    <row r="6957" spans="1:21" ht="15.5">
      <c r="A6957" s="51">
        <v>961</v>
      </c>
      <c r="B6957" s="51" t="s">
        <v>1671</v>
      </c>
      <c r="C6957" s="51" t="s">
        <v>424</v>
      </c>
      <c r="D6957" s="51" t="str">
        <f t="shared" si="108"/>
        <v>LURSlovenia</v>
      </c>
      <c r="E6957" s="51" t="s">
        <v>61</v>
      </c>
      <c r="F6957" s="51" t="s">
        <v>425</v>
      </c>
      <c r="G6957" s="51" t="s">
        <v>426</v>
      </c>
      <c r="H6957" s="51" t="s">
        <v>427</v>
      </c>
      <c r="I6957" s="51"/>
      <c r="J6957" s="51" t="s">
        <v>549</v>
      </c>
      <c r="K6957" s="51">
        <v>8.9079999999999995</v>
      </c>
      <c r="L6957" s="51">
        <v>10.157999999999999</v>
      </c>
      <c r="M6957" s="51">
        <v>9.7420000000000009</v>
      </c>
      <c r="N6957" s="51">
        <v>8.9920000000000009</v>
      </c>
      <c r="O6957" s="51">
        <v>8.0079999999999991</v>
      </c>
      <c r="P6957" s="51">
        <v>6.5750000000000002</v>
      </c>
      <c r="Q6957" s="51">
        <v>5.125</v>
      </c>
      <c r="R6957" s="51">
        <v>4.4329999999999998</v>
      </c>
      <c r="S6957" s="51">
        <v>5.1319999999999997</v>
      </c>
      <c r="T6957" s="51">
        <v>5.3609999999999998</v>
      </c>
      <c r="U6957" s="51">
        <v>2019</v>
      </c>
    </row>
    <row r="6958" spans="1:21" ht="15.5">
      <c r="A6958" s="51">
        <v>961</v>
      </c>
      <c r="B6958" s="51" t="s">
        <v>1671</v>
      </c>
      <c r="C6958" s="51" t="s">
        <v>428</v>
      </c>
      <c r="D6958" s="51" t="str">
        <f t="shared" si="108"/>
        <v>LESlovenia</v>
      </c>
      <c r="E6958" s="51" t="s">
        <v>61</v>
      </c>
      <c r="F6958" s="51" t="s">
        <v>429</v>
      </c>
      <c r="G6958" s="51" t="s">
        <v>430</v>
      </c>
      <c r="H6958" s="51" t="s">
        <v>431</v>
      </c>
      <c r="I6958" s="51" t="s">
        <v>432</v>
      </c>
      <c r="J6958" s="51" t="s">
        <v>549</v>
      </c>
      <c r="K6958" s="51">
        <v>0.93799999999999994</v>
      </c>
      <c r="L6958" s="51">
        <v>0.92800000000000005</v>
      </c>
      <c r="M6958" s="51">
        <v>0.93200000000000005</v>
      </c>
      <c r="N6958" s="51">
        <v>0.94399999999999995</v>
      </c>
      <c r="O6958" s="51">
        <v>0.96099999999999997</v>
      </c>
      <c r="P6958" s="51">
        <v>0.99</v>
      </c>
      <c r="Q6958" s="51">
        <v>1.0209999999999999</v>
      </c>
      <c r="R6958" s="51">
        <v>1.0469999999999999</v>
      </c>
      <c r="S6958" s="51">
        <v>1.036</v>
      </c>
      <c r="T6958" s="51">
        <v>1.0389999999999999</v>
      </c>
      <c r="U6958" s="51">
        <v>2019</v>
      </c>
    </row>
    <row r="6959" spans="1:21" ht="15.5">
      <c r="A6959" s="51">
        <v>961</v>
      </c>
      <c r="B6959" s="51" t="s">
        <v>1671</v>
      </c>
      <c r="C6959" s="51" t="s">
        <v>433</v>
      </c>
      <c r="D6959" s="51" t="str">
        <f t="shared" si="108"/>
        <v>LPSlovenia</v>
      </c>
      <c r="E6959" s="51" t="s">
        <v>61</v>
      </c>
      <c r="F6959" s="51" t="s">
        <v>434</v>
      </c>
      <c r="G6959" s="51" t="s">
        <v>435</v>
      </c>
      <c r="H6959" s="51" t="s">
        <v>431</v>
      </c>
      <c r="I6959" s="51" t="s">
        <v>432</v>
      </c>
      <c r="J6959" s="51" t="s">
        <v>606</v>
      </c>
      <c r="K6959" s="51">
        <v>2.0550000000000002</v>
      </c>
      <c r="L6959" s="51">
        <v>2.0590000000000002</v>
      </c>
      <c r="M6959" s="51">
        <v>2.0609999999999999</v>
      </c>
      <c r="N6959" s="51">
        <v>2.0630000000000002</v>
      </c>
      <c r="O6959" s="51">
        <v>2.0640000000000001</v>
      </c>
      <c r="P6959" s="51">
        <v>2.0659999999999998</v>
      </c>
      <c r="Q6959" s="51">
        <v>2.0670000000000002</v>
      </c>
      <c r="R6959" s="51">
        <v>2.081</v>
      </c>
      <c r="S6959" s="51">
        <v>2.0960000000000001</v>
      </c>
      <c r="T6959" s="51">
        <v>2.1040000000000001</v>
      </c>
      <c r="U6959" s="51">
        <v>2020</v>
      </c>
    </row>
    <row r="6960" spans="1:21" ht="15.5">
      <c r="A6960" s="51">
        <v>961</v>
      </c>
      <c r="B6960" s="51" t="s">
        <v>1671</v>
      </c>
      <c r="C6960" s="51" t="s">
        <v>437</v>
      </c>
      <c r="D6960" s="51" t="str">
        <f t="shared" si="108"/>
        <v>GGRSlovenia</v>
      </c>
      <c r="E6960" s="51" t="s">
        <v>61</v>
      </c>
      <c r="F6960" s="51" t="s">
        <v>438</v>
      </c>
      <c r="G6960" s="51" t="s">
        <v>439</v>
      </c>
      <c r="H6960" s="51" t="s">
        <v>342</v>
      </c>
      <c r="I6960" s="51" t="s">
        <v>343</v>
      </c>
      <c r="J6960" s="51" t="s">
        <v>1675</v>
      </c>
      <c r="K6960" s="51">
        <v>16.443999999999999</v>
      </c>
      <c r="L6960" s="51">
        <v>16.655999999999999</v>
      </c>
      <c r="M6960" s="51">
        <v>17.062000000000001</v>
      </c>
      <c r="N6960" s="51">
        <v>17.818999999999999</v>
      </c>
      <c r="O6960" s="51">
        <v>17.893999999999998</v>
      </c>
      <c r="P6960" s="51">
        <v>18.928000000000001</v>
      </c>
      <c r="Q6960" s="51">
        <v>20.3</v>
      </c>
      <c r="R6960" s="51">
        <v>21.202000000000002</v>
      </c>
      <c r="S6960" s="51">
        <v>20.716999999999999</v>
      </c>
      <c r="T6960" s="51">
        <v>21.844999999999999</v>
      </c>
      <c r="U6960" s="51">
        <v>2019</v>
      </c>
    </row>
    <row r="6961" spans="1:21" ht="15.5">
      <c r="A6961" s="51">
        <v>961</v>
      </c>
      <c r="B6961" s="51" t="s">
        <v>1671</v>
      </c>
      <c r="C6961" s="51" t="s">
        <v>441</v>
      </c>
      <c r="D6961" s="51" t="str">
        <f t="shared" si="108"/>
        <v>GGR_NGDPSlovenia</v>
      </c>
      <c r="E6961" s="51" t="s">
        <v>61</v>
      </c>
      <c r="F6961" s="51" t="s">
        <v>438</v>
      </c>
      <c r="G6961" s="51" t="s">
        <v>439</v>
      </c>
      <c r="H6961" s="51" t="s">
        <v>392</v>
      </c>
      <c r="I6961" s="51"/>
      <c r="J6961" s="51" t="s">
        <v>442</v>
      </c>
      <c r="K6961" s="51">
        <v>45.36</v>
      </c>
      <c r="L6961" s="51">
        <v>45.689</v>
      </c>
      <c r="M6961" s="51">
        <v>45.335000000000001</v>
      </c>
      <c r="N6961" s="51">
        <v>45.863</v>
      </c>
      <c r="O6961" s="51">
        <v>44.244</v>
      </c>
      <c r="P6961" s="51">
        <v>44.01</v>
      </c>
      <c r="Q6961" s="51">
        <v>44.262999999999998</v>
      </c>
      <c r="R6961" s="51">
        <v>43.813000000000002</v>
      </c>
      <c r="S6961" s="51">
        <v>44.747999999999998</v>
      </c>
      <c r="T6961" s="51">
        <v>45.012</v>
      </c>
      <c r="U6961" s="51">
        <v>2019</v>
      </c>
    </row>
    <row r="6962" spans="1:21" ht="15.5">
      <c r="A6962" s="51">
        <v>961</v>
      </c>
      <c r="B6962" s="51" t="s">
        <v>1671</v>
      </c>
      <c r="C6962" s="51" t="s">
        <v>443</v>
      </c>
      <c r="D6962" s="51" t="str">
        <f t="shared" si="108"/>
        <v>GGXSlovenia</v>
      </c>
      <c r="E6962" s="51" t="s">
        <v>61</v>
      </c>
      <c r="F6962" s="51" t="s">
        <v>444</v>
      </c>
      <c r="G6962" s="51" t="s">
        <v>445</v>
      </c>
      <c r="H6962" s="51" t="s">
        <v>342</v>
      </c>
      <c r="I6962" s="51" t="s">
        <v>343</v>
      </c>
      <c r="J6962" s="51" t="s">
        <v>1675</v>
      </c>
      <c r="K6962" s="51">
        <v>17.893000000000001</v>
      </c>
      <c r="L6962" s="51">
        <v>21.97</v>
      </c>
      <c r="M6962" s="51">
        <v>19.134</v>
      </c>
      <c r="N6962" s="51">
        <v>18.925000000000001</v>
      </c>
      <c r="O6962" s="51">
        <v>18.670000000000002</v>
      </c>
      <c r="P6962" s="51">
        <v>18.956</v>
      </c>
      <c r="Q6962" s="51">
        <v>19.963000000000001</v>
      </c>
      <c r="R6962" s="51">
        <v>20.952999999999999</v>
      </c>
      <c r="S6962" s="51">
        <v>24.645</v>
      </c>
      <c r="T6962" s="51">
        <v>24.864000000000001</v>
      </c>
      <c r="U6962" s="51">
        <v>2019</v>
      </c>
    </row>
    <row r="6963" spans="1:21" ht="15.5">
      <c r="A6963" s="51">
        <v>961</v>
      </c>
      <c r="B6963" s="51" t="s">
        <v>1671</v>
      </c>
      <c r="C6963" s="51" t="s">
        <v>446</v>
      </c>
      <c r="D6963" s="51" t="str">
        <f t="shared" si="108"/>
        <v>GGX_NGDPSlovenia</v>
      </c>
      <c r="E6963" s="51" t="s">
        <v>61</v>
      </c>
      <c r="F6963" s="51" t="s">
        <v>444</v>
      </c>
      <c r="G6963" s="51" t="s">
        <v>445</v>
      </c>
      <c r="H6963" s="51" t="s">
        <v>392</v>
      </c>
      <c r="I6963" s="51"/>
      <c r="J6963" s="51" t="s">
        <v>447</v>
      </c>
      <c r="K6963" s="51">
        <v>49.353999999999999</v>
      </c>
      <c r="L6963" s="51">
        <v>60.267000000000003</v>
      </c>
      <c r="M6963" s="51">
        <v>50.841999999999999</v>
      </c>
      <c r="N6963" s="51">
        <v>48.710999999999999</v>
      </c>
      <c r="O6963" s="51">
        <v>46.162999999999997</v>
      </c>
      <c r="P6963" s="51">
        <v>44.073999999999998</v>
      </c>
      <c r="Q6963" s="51">
        <v>43.527999999999999</v>
      </c>
      <c r="R6963" s="51">
        <v>43.296999999999997</v>
      </c>
      <c r="S6963" s="51">
        <v>53.231999999999999</v>
      </c>
      <c r="T6963" s="51">
        <v>51.231999999999999</v>
      </c>
      <c r="U6963" s="51">
        <v>2019</v>
      </c>
    </row>
    <row r="6964" spans="1:21" ht="15.5">
      <c r="A6964" s="51">
        <v>961</v>
      </c>
      <c r="B6964" s="51" t="s">
        <v>1671</v>
      </c>
      <c r="C6964" s="51" t="s">
        <v>448</v>
      </c>
      <c r="D6964" s="51" t="str">
        <f t="shared" si="108"/>
        <v>GGXCNLSlovenia</v>
      </c>
      <c r="E6964" s="51" t="s">
        <v>61</v>
      </c>
      <c r="F6964" s="51" t="s">
        <v>449</v>
      </c>
      <c r="G6964" s="51" t="s">
        <v>450</v>
      </c>
      <c r="H6964" s="51" t="s">
        <v>342</v>
      </c>
      <c r="I6964" s="51" t="s">
        <v>343</v>
      </c>
      <c r="J6964" s="51" t="s">
        <v>1675</v>
      </c>
      <c r="K6964" s="51">
        <v>-1.448</v>
      </c>
      <c r="L6964" s="51">
        <v>-5.3150000000000004</v>
      </c>
      <c r="M6964" s="51">
        <v>-2.073</v>
      </c>
      <c r="N6964" s="51">
        <v>-1.1060000000000001</v>
      </c>
      <c r="O6964" s="51">
        <v>-0.77600000000000002</v>
      </c>
      <c r="P6964" s="51">
        <v>-2.8000000000000001E-2</v>
      </c>
      <c r="Q6964" s="51">
        <v>0.33700000000000002</v>
      </c>
      <c r="R6964" s="51">
        <v>0.249</v>
      </c>
      <c r="S6964" s="51">
        <v>-3.9279999999999999</v>
      </c>
      <c r="T6964" s="51">
        <v>-3.0190000000000001</v>
      </c>
      <c r="U6964" s="51">
        <v>2019</v>
      </c>
    </row>
    <row r="6965" spans="1:21" ht="15.5">
      <c r="A6965" s="51">
        <v>961</v>
      </c>
      <c r="B6965" s="51" t="s">
        <v>1671</v>
      </c>
      <c r="C6965" s="51" t="s">
        <v>451</v>
      </c>
      <c r="D6965" s="51" t="str">
        <f t="shared" si="108"/>
        <v>GGXCNL_NGDPSlovenia</v>
      </c>
      <c r="E6965" s="51" t="s">
        <v>61</v>
      </c>
      <c r="F6965" s="51" t="s">
        <v>449</v>
      </c>
      <c r="G6965" s="51" t="s">
        <v>450</v>
      </c>
      <c r="H6965" s="51" t="s">
        <v>392</v>
      </c>
      <c r="I6965" s="51"/>
      <c r="J6965" s="51" t="s">
        <v>452</v>
      </c>
      <c r="K6965" s="51">
        <v>-3.9950000000000001</v>
      </c>
      <c r="L6965" s="51">
        <v>-14.579000000000001</v>
      </c>
      <c r="M6965" s="51">
        <v>-5.5069999999999997</v>
      </c>
      <c r="N6965" s="51">
        <v>-2.847</v>
      </c>
      <c r="O6965" s="51">
        <v>-1.919</v>
      </c>
      <c r="P6965" s="51">
        <v>-6.4000000000000001E-2</v>
      </c>
      <c r="Q6965" s="51">
        <v>0.73499999999999999</v>
      </c>
      <c r="R6965" s="51">
        <v>0.51500000000000001</v>
      </c>
      <c r="S6965" s="51">
        <v>-8.4849999999999994</v>
      </c>
      <c r="T6965" s="51">
        <v>-6.22</v>
      </c>
      <c r="U6965" s="51">
        <v>2019</v>
      </c>
    </row>
    <row r="6966" spans="1:21" ht="15.5">
      <c r="A6966" s="51">
        <v>961</v>
      </c>
      <c r="B6966" s="51" t="s">
        <v>1671</v>
      </c>
      <c r="C6966" s="51" t="s">
        <v>453</v>
      </c>
      <c r="D6966" s="51" t="str">
        <f t="shared" si="108"/>
        <v>GGSBSlovenia</v>
      </c>
      <c r="E6966" s="51" t="s">
        <v>61</v>
      </c>
      <c r="F6966" s="51" t="s">
        <v>454</v>
      </c>
      <c r="G6966" s="51" t="s">
        <v>455</v>
      </c>
      <c r="H6966" s="51" t="s">
        <v>342</v>
      </c>
      <c r="I6966" s="51" t="s">
        <v>343</v>
      </c>
      <c r="J6966" s="51" t="s">
        <v>1675</v>
      </c>
      <c r="K6966" s="51">
        <v>-1.121</v>
      </c>
      <c r="L6966" s="51">
        <v>-4.8079999999999998</v>
      </c>
      <c r="M6966" s="51">
        <v>-1.677</v>
      </c>
      <c r="N6966" s="51">
        <v>-0.77100000000000002</v>
      </c>
      <c r="O6966" s="51">
        <v>-0.74099999999999999</v>
      </c>
      <c r="P6966" s="51">
        <v>-1.6E-2</v>
      </c>
      <c r="Q6966" s="51">
        <v>0.14699999999999999</v>
      </c>
      <c r="R6966" s="51">
        <v>2.5999999999999999E-2</v>
      </c>
      <c r="S6966" s="51">
        <v>-2.8889999999999998</v>
      </c>
      <c r="T6966" s="51">
        <v>-2.5270000000000001</v>
      </c>
      <c r="U6966" s="51">
        <v>2019</v>
      </c>
    </row>
    <row r="6967" spans="1:21" ht="15.5">
      <c r="A6967" s="51">
        <v>961</v>
      </c>
      <c r="B6967" s="51" t="s">
        <v>1671</v>
      </c>
      <c r="C6967" s="51" t="s">
        <v>456</v>
      </c>
      <c r="D6967" s="51" t="str">
        <f t="shared" si="108"/>
        <v>GGSB_NPGDPSlovenia</v>
      </c>
      <c r="E6967" s="51" t="s">
        <v>61</v>
      </c>
      <c r="F6967" s="51" t="s">
        <v>454</v>
      </c>
      <c r="G6967" s="51" t="s">
        <v>455</v>
      </c>
      <c r="H6967" s="51" t="s">
        <v>380</v>
      </c>
      <c r="I6967" s="51"/>
      <c r="J6967" s="51" t="s">
        <v>505</v>
      </c>
      <c r="K6967" s="51">
        <v>-3.032</v>
      </c>
      <c r="L6967" s="51">
        <v>-12.798</v>
      </c>
      <c r="M6967" s="51">
        <v>-4.3559999999999999</v>
      </c>
      <c r="N6967" s="51">
        <v>-1.9470000000000001</v>
      </c>
      <c r="O6967" s="51">
        <v>-1.827</v>
      </c>
      <c r="P6967" s="51">
        <v>-3.6999999999999998E-2</v>
      </c>
      <c r="Q6967" s="51">
        <v>0.32200000000000001</v>
      </c>
      <c r="R6967" s="51">
        <v>5.3999999999999999E-2</v>
      </c>
      <c r="S6967" s="51">
        <v>-5.9420000000000002</v>
      </c>
      <c r="T6967" s="51">
        <v>-5.07</v>
      </c>
      <c r="U6967" s="51">
        <v>2019</v>
      </c>
    </row>
    <row r="6968" spans="1:21" ht="15.5">
      <c r="A6968" s="51">
        <v>961</v>
      </c>
      <c r="B6968" s="51" t="s">
        <v>1671</v>
      </c>
      <c r="C6968" s="51" t="s">
        <v>457</v>
      </c>
      <c r="D6968" s="51" t="str">
        <f t="shared" si="108"/>
        <v>GGXONLBSlovenia</v>
      </c>
      <c r="E6968" s="51" t="s">
        <v>61</v>
      </c>
      <c r="F6968" s="51" t="s">
        <v>458</v>
      </c>
      <c r="G6968" s="51" t="s">
        <v>459</v>
      </c>
      <c r="H6968" s="51" t="s">
        <v>342</v>
      </c>
      <c r="I6968" s="51" t="s">
        <v>343</v>
      </c>
      <c r="J6968" s="51" t="s">
        <v>1675</v>
      </c>
      <c r="K6968" s="51">
        <v>-0.93100000000000005</v>
      </c>
      <c r="L6968" s="51">
        <v>-4.59</v>
      </c>
      <c r="M6968" s="51">
        <v>-1.0169999999999999</v>
      </c>
      <c r="N6968" s="51" t="s">
        <v>1171</v>
      </c>
      <c r="O6968" s="51">
        <v>0.28999999999999998</v>
      </c>
      <c r="P6968" s="51">
        <v>0.90500000000000003</v>
      </c>
      <c r="Q6968" s="51">
        <v>1.1559999999999999</v>
      </c>
      <c r="R6968" s="51">
        <v>0.96899999999999997</v>
      </c>
      <c r="S6968" s="51">
        <v>-3.238</v>
      </c>
      <c r="T6968" s="51">
        <v>-2.4409999999999998</v>
      </c>
      <c r="U6968" s="51">
        <v>2019</v>
      </c>
    </row>
    <row r="6969" spans="1:21" ht="15.5">
      <c r="A6969" s="51">
        <v>961</v>
      </c>
      <c r="B6969" s="51" t="s">
        <v>1671</v>
      </c>
      <c r="C6969" s="51" t="s">
        <v>460</v>
      </c>
      <c r="D6969" s="51" t="str">
        <f t="shared" si="108"/>
        <v>GGXONLB_NGDPSlovenia</v>
      </c>
      <c r="E6969" s="51" t="s">
        <v>61</v>
      </c>
      <c r="F6969" s="51" t="s">
        <v>458</v>
      </c>
      <c r="G6969" s="51" t="s">
        <v>459</v>
      </c>
      <c r="H6969" s="51" t="s">
        <v>392</v>
      </c>
      <c r="I6969" s="51"/>
      <c r="J6969" s="51" t="s">
        <v>461</v>
      </c>
      <c r="K6969" s="51">
        <v>-2.5670000000000002</v>
      </c>
      <c r="L6969" s="51">
        <v>-12.590999999999999</v>
      </c>
      <c r="M6969" s="51">
        <v>-2.702</v>
      </c>
      <c r="N6969" s="51" t="s">
        <v>1171</v>
      </c>
      <c r="O6969" s="51">
        <v>0.71699999999999997</v>
      </c>
      <c r="P6969" s="51">
        <v>2.1030000000000002</v>
      </c>
      <c r="Q6969" s="51">
        <v>2.5209999999999999</v>
      </c>
      <c r="R6969" s="51">
        <v>2.0030000000000001</v>
      </c>
      <c r="S6969" s="51">
        <v>-6.9950000000000001</v>
      </c>
      <c r="T6969" s="51">
        <v>-5.0289999999999999</v>
      </c>
      <c r="U6969" s="51">
        <v>2019</v>
      </c>
    </row>
    <row r="6970" spans="1:21" ht="15.5">
      <c r="A6970" s="51">
        <v>961</v>
      </c>
      <c r="B6970" s="51" t="s">
        <v>1671</v>
      </c>
      <c r="C6970" s="51" t="s">
        <v>462</v>
      </c>
      <c r="D6970" s="51" t="str">
        <f t="shared" si="108"/>
        <v>GGXWDNSlovenia</v>
      </c>
      <c r="E6970" s="51" t="s">
        <v>61</v>
      </c>
      <c r="F6970" s="51" t="s">
        <v>463</v>
      </c>
      <c r="G6970" s="51" t="s">
        <v>464</v>
      </c>
      <c r="H6970" s="51" t="s">
        <v>342</v>
      </c>
      <c r="I6970" s="51" t="s">
        <v>343</v>
      </c>
      <c r="J6970" s="51" t="s">
        <v>1675</v>
      </c>
      <c r="K6970" s="51">
        <v>13.254</v>
      </c>
      <c r="L6970" s="51">
        <v>16.48</v>
      </c>
      <c r="M6970" s="51">
        <v>17.489999999999998</v>
      </c>
      <c r="N6970" s="51">
        <v>19.552</v>
      </c>
      <c r="O6970" s="51">
        <v>21.12</v>
      </c>
      <c r="P6970" s="51">
        <v>22.326000000000001</v>
      </c>
      <c r="Q6970" s="51">
        <v>21.01</v>
      </c>
      <c r="R6970" s="51">
        <v>20.677</v>
      </c>
      <c r="S6970" s="51">
        <v>23.38</v>
      </c>
      <c r="T6970" s="51">
        <v>25.405000000000001</v>
      </c>
      <c r="U6970" s="51">
        <v>2019</v>
      </c>
    </row>
    <row r="6971" spans="1:21" ht="15.5">
      <c r="A6971" s="51">
        <v>961</v>
      </c>
      <c r="B6971" s="51" t="s">
        <v>1671</v>
      </c>
      <c r="C6971" s="51" t="s">
        <v>465</v>
      </c>
      <c r="D6971" s="51" t="str">
        <f t="shared" si="108"/>
        <v>GGXWDN_NGDPSlovenia</v>
      </c>
      <c r="E6971" s="51" t="s">
        <v>61</v>
      </c>
      <c r="F6971" s="51" t="s">
        <v>463</v>
      </c>
      <c r="G6971" s="51" t="s">
        <v>464</v>
      </c>
      <c r="H6971" s="51" t="s">
        <v>392</v>
      </c>
      <c r="I6971" s="51"/>
      <c r="J6971" s="51" t="s">
        <v>487</v>
      </c>
      <c r="K6971" s="51">
        <v>36.558999999999997</v>
      </c>
      <c r="L6971" s="51">
        <v>45.207999999999998</v>
      </c>
      <c r="M6971" s="51">
        <v>46.472999999999999</v>
      </c>
      <c r="N6971" s="51">
        <v>50.325000000000003</v>
      </c>
      <c r="O6971" s="51">
        <v>52.220999999999997</v>
      </c>
      <c r="P6971" s="51">
        <v>51.908999999999999</v>
      </c>
      <c r="Q6971" s="51">
        <v>45.81</v>
      </c>
      <c r="R6971" s="51">
        <v>42.728000000000002</v>
      </c>
      <c r="S6971" s="51">
        <v>50.5</v>
      </c>
      <c r="T6971" s="51">
        <v>52.347000000000001</v>
      </c>
      <c r="U6971" s="51">
        <v>2019</v>
      </c>
    </row>
    <row r="6972" spans="1:21" ht="15.5">
      <c r="A6972" s="51">
        <v>961</v>
      </c>
      <c r="B6972" s="51" t="s">
        <v>1671</v>
      </c>
      <c r="C6972" s="51" t="s">
        <v>466</v>
      </c>
      <c r="D6972" s="51" t="str">
        <f t="shared" si="108"/>
        <v>GGXWDGSlovenia</v>
      </c>
      <c r="E6972" s="51" t="s">
        <v>61</v>
      </c>
      <c r="F6972" s="51" t="s">
        <v>467</v>
      </c>
      <c r="G6972" s="51" t="s">
        <v>468</v>
      </c>
      <c r="H6972" s="51" t="s">
        <v>342</v>
      </c>
      <c r="I6972" s="51" t="s">
        <v>343</v>
      </c>
      <c r="J6972" s="51" t="s">
        <v>1675</v>
      </c>
      <c r="K6972" s="51">
        <v>19.417999999999999</v>
      </c>
      <c r="L6972" s="51">
        <v>25.52</v>
      </c>
      <c r="M6972" s="51">
        <v>30.22</v>
      </c>
      <c r="N6972" s="51">
        <v>32.087000000000003</v>
      </c>
      <c r="O6972" s="51">
        <v>31.756</v>
      </c>
      <c r="P6972" s="51">
        <v>31.890999999999998</v>
      </c>
      <c r="Q6972" s="51">
        <v>32.238</v>
      </c>
      <c r="R6972" s="51">
        <v>31.744</v>
      </c>
      <c r="S6972" s="51">
        <v>37.71</v>
      </c>
      <c r="T6972" s="51">
        <v>39.084000000000003</v>
      </c>
      <c r="U6972" s="51">
        <v>2019</v>
      </c>
    </row>
    <row r="6973" spans="1:21" ht="15.5">
      <c r="A6973" s="51">
        <v>961</v>
      </c>
      <c r="B6973" s="51" t="s">
        <v>1671</v>
      </c>
      <c r="C6973" s="51" t="s">
        <v>469</v>
      </c>
      <c r="D6973" s="51" t="str">
        <f t="shared" si="108"/>
        <v>GGXWDG_NGDPSlovenia</v>
      </c>
      <c r="E6973" s="51" t="s">
        <v>61</v>
      </c>
      <c r="F6973" s="51" t="s">
        <v>467</v>
      </c>
      <c r="G6973" s="51" t="s">
        <v>468</v>
      </c>
      <c r="H6973" s="51" t="s">
        <v>392</v>
      </c>
      <c r="I6973" s="51"/>
      <c r="J6973" s="51" t="s">
        <v>470</v>
      </c>
      <c r="K6973" s="51">
        <v>53.561</v>
      </c>
      <c r="L6973" s="51">
        <v>70.006</v>
      </c>
      <c r="M6973" s="51">
        <v>80.299000000000007</v>
      </c>
      <c r="N6973" s="51">
        <v>82.587999999999994</v>
      </c>
      <c r="O6973" s="51">
        <v>78.52</v>
      </c>
      <c r="P6973" s="51">
        <v>74.149000000000001</v>
      </c>
      <c r="Q6973" s="51">
        <v>70.290999999999997</v>
      </c>
      <c r="R6973" s="51">
        <v>65.597999999999999</v>
      </c>
      <c r="S6973" s="51">
        <v>81.451999999999998</v>
      </c>
      <c r="T6973" s="51">
        <v>80.534999999999997</v>
      </c>
      <c r="U6973" s="51">
        <v>2019</v>
      </c>
    </row>
    <row r="6974" spans="1:21" ht="15.5">
      <c r="A6974" s="51">
        <v>961</v>
      </c>
      <c r="B6974" s="51" t="s">
        <v>1671</v>
      </c>
      <c r="C6974" s="51" t="s">
        <v>471</v>
      </c>
      <c r="D6974" s="51" t="str">
        <f t="shared" si="108"/>
        <v>NGDP_FYSlovenia</v>
      </c>
      <c r="E6974" s="51" t="s">
        <v>61</v>
      </c>
      <c r="F6974" s="51" t="s">
        <v>472</v>
      </c>
      <c r="G6974" s="51" t="s">
        <v>473</v>
      </c>
      <c r="H6974" s="51" t="s">
        <v>342</v>
      </c>
      <c r="I6974" s="51" t="s">
        <v>343</v>
      </c>
      <c r="J6974" s="51" t="s">
        <v>1675</v>
      </c>
      <c r="K6974" s="51">
        <v>36.253</v>
      </c>
      <c r="L6974" s="51">
        <v>36.454000000000001</v>
      </c>
      <c r="M6974" s="51">
        <v>37.634</v>
      </c>
      <c r="N6974" s="51">
        <v>38.853000000000002</v>
      </c>
      <c r="O6974" s="51">
        <v>40.442999999999998</v>
      </c>
      <c r="P6974" s="51">
        <v>43.009</v>
      </c>
      <c r="Q6974" s="51">
        <v>45.863</v>
      </c>
      <c r="R6974" s="51">
        <v>48.393000000000001</v>
      </c>
      <c r="S6974" s="51">
        <v>46.296999999999997</v>
      </c>
      <c r="T6974" s="51">
        <v>48.530999999999999</v>
      </c>
      <c r="U6974" s="51">
        <v>2019</v>
      </c>
    </row>
    <row r="6975" spans="1:21" ht="15.5">
      <c r="A6975" s="51">
        <v>961</v>
      </c>
      <c r="B6975" s="51" t="s">
        <v>1671</v>
      </c>
      <c r="C6975" s="51" t="s">
        <v>474</v>
      </c>
      <c r="D6975" s="51" t="str">
        <f t="shared" si="108"/>
        <v>BCASlovenia</v>
      </c>
      <c r="E6975" s="51" t="s">
        <v>61</v>
      </c>
      <c r="F6975" s="51" t="s">
        <v>475</v>
      </c>
      <c r="G6975" s="51" t="s">
        <v>476</v>
      </c>
      <c r="H6975" s="51" t="s">
        <v>352</v>
      </c>
      <c r="I6975" s="51" t="s">
        <v>343</v>
      </c>
      <c r="J6975" s="51" t="s">
        <v>912</v>
      </c>
      <c r="K6975" s="51">
        <v>0.60399999999999998</v>
      </c>
      <c r="L6975" s="51">
        <v>1.5980000000000001</v>
      </c>
      <c r="M6975" s="51">
        <v>2.5489999999999999</v>
      </c>
      <c r="N6975" s="51">
        <v>1.645</v>
      </c>
      <c r="O6975" s="51">
        <v>2.1379999999999999</v>
      </c>
      <c r="P6975" s="51">
        <v>3.02</v>
      </c>
      <c r="Q6975" s="51">
        <v>3.1659999999999999</v>
      </c>
      <c r="R6975" s="51">
        <v>3.0489999999999999</v>
      </c>
      <c r="S6975" s="51">
        <v>3.8559999999999999</v>
      </c>
      <c r="T6975" s="51">
        <v>4.109</v>
      </c>
      <c r="U6975" s="51">
        <v>2020</v>
      </c>
    </row>
    <row r="6976" spans="1:21" ht="15.5">
      <c r="A6976" s="51">
        <v>961</v>
      </c>
      <c r="B6976" s="51" t="s">
        <v>1671</v>
      </c>
      <c r="C6976" s="51" t="s">
        <v>478</v>
      </c>
      <c r="D6976" s="51" t="str">
        <f t="shared" si="108"/>
        <v>BCA_NGDPDSlovenia</v>
      </c>
      <c r="E6976" s="51" t="s">
        <v>61</v>
      </c>
      <c r="F6976" s="51" t="s">
        <v>475</v>
      </c>
      <c r="G6976" s="51" t="s">
        <v>476</v>
      </c>
      <c r="H6976" s="51" t="s">
        <v>392</v>
      </c>
      <c r="I6976" s="51"/>
      <c r="J6976" s="51" t="s">
        <v>479</v>
      </c>
      <c r="K6976" s="51">
        <v>1.2949999999999999</v>
      </c>
      <c r="L6976" s="51">
        <v>3.3</v>
      </c>
      <c r="M6976" s="51">
        <v>5.0970000000000004</v>
      </c>
      <c r="N6976" s="51">
        <v>3.8170000000000002</v>
      </c>
      <c r="O6976" s="51">
        <v>4.7759999999999998</v>
      </c>
      <c r="P6976" s="51">
        <v>6.218</v>
      </c>
      <c r="Q6976" s="51">
        <v>5.843</v>
      </c>
      <c r="R6976" s="51">
        <v>5.6269999999999998</v>
      </c>
      <c r="S6976" s="51">
        <v>7.298</v>
      </c>
      <c r="T6976" s="51">
        <v>6.9489999999999998</v>
      </c>
      <c r="U6976" s="51">
        <v>2020</v>
      </c>
    </row>
    <row r="6977" spans="1:21" ht="15.5">
      <c r="A6977" s="51">
        <v>813</v>
      </c>
      <c r="B6977" s="51" t="s">
        <v>1676</v>
      </c>
      <c r="C6977" s="51" t="s">
        <v>338</v>
      </c>
      <c r="D6977" s="51" t="str">
        <f t="shared" si="108"/>
        <v>NGDP_RSolomon Islands</v>
      </c>
      <c r="E6977" s="51" t="s">
        <v>305</v>
      </c>
      <c r="F6977" s="51" t="s">
        <v>340</v>
      </c>
      <c r="G6977" s="51" t="s">
        <v>341</v>
      </c>
      <c r="H6977" s="51" t="s">
        <v>342</v>
      </c>
      <c r="I6977" s="51" t="s">
        <v>343</v>
      </c>
      <c r="J6977" s="51" t="s">
        <v>1677</v>
      </c>
      <c r="K6977" s="51">
        <v>8.76</v>
      </c>
      <c r="L6977" s="51">
        <v>9.2270000000000003</v>
      </c>
      <c r="M6977" s="51">
        <v>9.3239999999999998</v>
      </c>
      <c r="N6977" s="51">
        <v>9.4559999999999995</v>
      </c>
      <c r="O6977" s="51">
        <v>10.012</v>
      </c>
      <c r="P6977" s="51">
        <v>10.547000000000001</v>
      </c>
      <c r="Q6977" s="51">
        <v>10.962999999999999</v>
      </c>
      <c r="R6977" s="51">
        <v>11.095000000000001</v>
      </c>
      <c r="S6977" s="51">
        <v>10.616</v>
      </c>
      <c r="T6977" s="51">
        <v>10.778</v>
      </c>
      <c r="U6977" s="51">
        <v>2019</v>
      </c>
    </row>
    <row r="6978" spans="1:21" ht="15.5">
      <c r="A6978" s="51">
        <v>813</v>
      </c>
      <c r="B6978" s="51" t="s">
        <v>1676</v>
      </c>
      <c r="C6978" s="51" t="s">
        <v>345</v>
      </c>
      <c r="D6978" s="51" t="str">
        <f t="shared" si="108"/>
        <v>NGDP_RPCHSolomon Islands</v>
      </c>
      <c r="E6978" s="51" t="s">
        <v>305</v>
      </c>
      <c r="F6978" s="51" t="s">
        <v>340</v>
      </c>
      <c r="G6978" s="51" t="s">
        <v>346</v>
      </c>
      <c r="H6978" s="51" t="s">
        <v>347</v>
      </c>
      <c r="I6978" s="51"/>
      <c r="J6978" s="51" t="s">
        <v>348</v>
      </c>
      <c r="K6978" s="51">
        <v>1.865</v>
      </c>
      <c r="L6978" s="51">
        <v>5.3319999999999999</v>
      </c>
      <c r="M6978" s="51">
        <v>1.05</v>
      </c>
      <c r="N6978" s="51">
        <v>1.417</v>
      </c>
      <c r="O6978" s="51">
        <v>5.8730000000000002</v>
      </c>
      <c r="P6978" s="51">
        <v>5.3470000000000004</v>
      </c>
      <c r="Q6978" s="51">
        <v>3.9430000000000001</v>
      </c>
      <c r="R6978" s="51">
        <v>1.204</v>
      </c>
      <c r="S6978" s="51">
        <v>-4.32</v>
      </c>
      <c r="T6978" s="51">
        <v>1.5269999999999999</v>
      </c>
      <c r="U6978" s="51">
        <v>2019</v>
      </c>
    </row>
    <row r="6979" spans="1:21" ht="15.5">
      <c r="A6979" s="51">
        <v>813</v>
      </c>
      <c r="B6979" s="51" t="s">
        <v>1676</v>
      </c>
      <c r="C6979" s="51" t="s">
        <v>349</v>
      </c>
      <c r="D6979" s="51" t="str">
        <f t="shared" ref="D6979:D7042" si="109">C6979&amp;E6979</f>
        <v>NGDPSolomon Islands</v>
      </c>
      <c r="E6979" s="51" t="s">
        <v>305</v>
      </c>
      <c r="F6979" s="51" t="s">
        <v>155</v>
      </c>
      <c r="G6979" s="51" t="s">
        <v>350</v>
      </c>
      <c r="H6979" s="51" t="s">
        <v>342</v>
      </c>
      <c r="I6979" s="51" t="s">
        <v>343</v>
      </c>
      <c r="J6979" s="51" t="s">
        <v>1677</v>
      </c>
      <c r="K6979" s="51">
        <v>8.76</v>
      </c>
      <c r="L6979" s="51">
        <v>9.3810000000000002</v>
      </c>
      <c r="M6979" s="51">
        <v>9.85</v>
      </c>
      <c r="N6979" s="51">
        <v>10.345000000000001</v>
      </c>
      <c r="O6979" s="51">
        <v>10.957000000000001</v>
      </c>
      <c r="P6979" s="51">
        <v>11.702999999999999</v>
      </c>
      <c r="Q6979" s="51">
        <v>12.522</v>
      </c>
      <c r="R6979" s="51">
        <v>12.834</v>
      </c>
      <c r="S6979" s="51">
        <v>12.741</v>
      </c>
      <c r="T6979" s="51">
        <v>13.362</v>
      </c>
      <c r="U6979" s="51">
        <v>2019</v>
      </c>
    </row>
    <row r="6980" spans="1:21" ht="15.5">
      <c r="A6980" s="51">
        <v>813</v>
      </c>
      <c r="B6980" s="51" t="s">
        <v>1676</v>
      </c>
      <c r="C6980" s="51" t="s">
        <v>157</v>
      </c>
      <c r="D6980" s="51" t="str">
        <f t="shared" si="109"/>
        <v>NGDPDSolomon Islands</v>
      </c>
      <c r="E6980" s="51" t="s">
        <v>305</v>
      </c>
      <c r="F6980" s="51" t="s">
        <v>155</v>
      </c>
      <c r="G6980" s="51" t="s">
        <v>351</v>
      </c>
      <c r="H6980" s="51" t="s">
        <v>352</v>
      </c>
      <c r="I6980" s="51" t="s">
        <v>343</v>
      </c>
      <c r="J6980" s="51" t="s">
        <v>353</v>
      </c>
      <c r="K6980" s="51">
        <v>1.1910000000000001</v>
      </c>
      <c r="L6980" s="51">
        <v>1.2849999999999999</v>
      </c>
      <c r="M6980" s="51">
        <v>1.3380000000000001</v>
      </c>
      <c r="N6980" s="51">
        <v>1.3109999999999999</v>
      </c>
      <c r="O6980" s="51">
        <v>1.381</v>
      </c>
      <c r="P6980" s="51">
        <v>1.458</v>
      </c>
      <c r="Q6980" s="51">
        <v>1.5660000000000001</v>
      </c>
      <c r="R6980" s="51">
        <v>1.579</v>
      </c>
      <c r="S6980" s="51">
        <v>1.5669999999999999</v>
      </c>
      <c r="T6980" s="51">
        <v>1.6439999999999999</v>
      </c>
      <c r="U6980" s="51">
        <v>2019</v>
      </c>
    </row>
    <row r="6981" spans="1:21" ht="15.5">
      <c r="A6981" s="51">
        <v>813</v>
      </c>
      <c r="B6981" s="51" t="s">
        <v>1676</v>
      </c>
      <c r="C6981" s="51" t="s">
        <v>354</v>
      </c>
      <c r="D6981" s="51" t="str">
        <f t="shared" si="109"/>
        <v>PPPGDPSolomon Islands</v>
      </c>
      <c r="E6981" s="51" t="s">
        <v>305</v>
      </c>
      <c r="F6981" s="51" t="s">
        <v>155</v>
      </c>
      <c r="G6981" s="51" t="s">
        <v>355</v>
      </c>
      <c r="H6981" s="51" t="s">
        <v>356</v>
      </c>
      <c r="I6981" s="51" t="s">
        <v>343</v>
      </c>
      <c r="J6981" s="51" t="s">
        <v>353</v>
      </c>
      <c r="K6981" s="51">
        <v>1.1679999999999999</v>
      </c>
      <c r="L6981" s="51">
        <v>1.252</v>
      </c>
      <c r="M6981" s="51">
        <v>1.288</v>
      </c>
      <c r="N6981" s="51">
        <v>1.319</v>
      </c>
      <c r="O6981" s="51">
        <v>1.411</v>
      </c>
      <c r="P6981" s="51">
        <v>1.5149999999999999</v>
      </c>
      <c r="Q6981" s="51">
        <v>1.6120000000000001</v>
      </c>
      <c r="R6981" s="51">
        <v>1.661</v>
      </c>
      <c r="S6981" s="51">
        <v>1.6080000000000001</v>
      </c>
      <c r="T6981" s="51">
        <v>1.6619999999999999</v>
      </c>
      <c r="U6981" s="51">
        <v>2019</v>
      </c>
    </row>
    <row r="6982" spans="1:21" ht="15.5">
      <c r="A6982" s="51">
        <v>813</v>
      </c>
      <c r="B6982" s="51" t="s">
        <v>1676</v>
      </c>
      <c r="C6982" s="51" t="s">
        <v>357</v>
      </c>
      <c r="D6982" s="51" t="str">
        <f t="shared" si="109"/>
        <v>NGDP_DSolomon Islands</v>
      </c>
      <c r="E6982" s="51" t="s">
        <v>305</v>
      </c>
      <c r="F6982" s="51" t="s">
        <v>358</v>
      </c>
      <c r="G6982" s="51" t="s">
        <v>359</v>
      </c>
      <c r="H6982" s="51" t="s">
        <v>360</v>
      </c>
      <c r="I6982" s="51"/>
      <c r="J6982" s="51" t="s">
        <v>361</v>
      </c>
      <c r="K6982" s="51">
        <v>100</v>
      </c>
      <c r="L6982" s="51">
        <v>101.669</v>
      </c>
      <c r="M6982" s="51">
        <v>105.64100000000001</v>
      </c>
      <c r="N6982" s="51">
        <v>109.398</v>
      </c>
      <c r="O6982" s="51">
        <v>109.44</v>
      </c>
      <c r="P6982" s="51">
        <v>110.961</v>
      </c>
      <c r="Q6982" s="51">
        <v>114.22199999999999</v>
      </c>
      <c r="R6982" s="51">
        <v>115.669</v>
      </c>
      <c r="S6982" s="51">
        <v>120.02200000000001</v>
      </c>
      <c r="T6982" s="51">
        <v>123.98</v>
      </c>
      <c r="U6982" s="51">
        <v>2019</v>
      </c>
    </row>
    <row r="6983" spans="1:21" ht="15.5">
      <c r="A6983" s="51">
        <v>813</v>
      </c>
      <c r="B6983" s="51" t="s">
        <v>1676</v>
      </c>
      <c r="C6983" s="51" t="s">
        <v>362</v>
      </c>
      <c r="D6983" s="51" t="str">
        <f t="shared" si="109"/>
        <v>NGDPRPCSolomon Islands</v>
      </c>
      <c r="E6983" s="51" t="s">
        <v>305</v>
      </c>
      <c r="F6983" s="51" t="s">
        <v>363</v>
      </c>
      <c r="G6983" s="51" t="s">
        <v>364</v>
      </c>
      <c r="H6983" s="51" t="s">
        <v>342</v>
      </c>
      <c r="I6983" s="51" t="s">
        <v>333</v>
      </c>
      <c r="J6983" s="51" t="s">
        <v>365</v>
      </c>
      <c r="K6983" s="51">
        <v>15939.61</v>
      </c>
      <c r="L6983" s="51">
        <v>16418.96</v>
      </c>
      <c r="M6983" s="51">
        <v>16218.34</v>
      </c>
      <c r="N6983" s="51">
        <v>16094.09</v>
      </c>
      <c r="O6983" s="51">
        <v>16672.52</v>
      </c>
      <c r="P6983" s="51">
        <v>17185.84</v>
      </c>
      <c r="Q6983" s="51">
        <v>17478.96</v>
      </c>
      <c r="R6983" s="51">
        <v>17308.7</v>
      </c>
      <c r="S6983" s="51">
        <v>16204.52</v>
      </c>
      <c r="T6983" s="51">
        <v>16097.79</v>
      </c>
      <c r="U6983" s="51">
        <v>2015</v>
      </c>
    </row>
    <row r="6984" spans="1:21" ht="15.5">
      <c r="A6984" s="51">
        <v>813</v>
      </c>
      <c r="B6984" s="51" t="s">
        <v>1676</v>
      </c>
      <c r="C6984" s="51" t="s">
        <v>366</v>
      </c>
      <c r="D6984" s="51" t="str">
        <f t="shared" si="109"/>
        <v>NGDPRPPPPCSolomon Islands</v>
      </c>
      <c r="E6984" s="51" t="s">
        <v>305</v>
      </c>
      <c r="F6984" s="51" t="s">
        <v>363</v>
      </c>
      <c r="G6984" s="51" t="s">
        <v>367</v>
      </c>
      <c r="H6984" s="51" t="s">
        <v>368</v>
      </c>
      <c r="I6984" s="51" t="s">
        <v>333</v>
      </c>
      <c r="J6984" s="51" t="s">
        <v>365</v>
      </c>
      <c r="K6984" s="51">
        <v>2288.9699999999998</v>
      </c>
      <c r="L6984" s="51">
        <v>2357.8000000000002</v>
      </c>
      <c r="M6984" s="51">
        <v>2328.9899999999998</v>
      </c>
      <c r="N6984" s="51">
        <v>2311.15</v>
      </c>
      <c r="O6984" s="51">
        <v>2394.21</v>
      </c>
      <c r="P6984" s="51">
        <v>2467.9299999999998</v>
      </c>
      <c r="Q6984" s="51">
        <v>2510.02</v>
      </c>
      <c r="R6984" s="51">
        <v>2485.5700000000002</v>
      </c>
      <c r="S6984" s="51">
        <v>2327.0100000000002</v>
      </c>
      <c r="T6984" s="51">
        <v>2311.6799999999998</v>
      </c>
      <c r="U6984" s="51">
        <v>2015</v>
      </c>
    </row>
    <row r="6985" spans="1:21" ht="15.5">
      <c r="A6985" s="51">
        <v>813</v>
      </c>
      <c r="B6985" s="51" t="s">
        <v>1676</v>
      </c>
      <c r="C6985" s="51" t="s">
        <v>369</v>
      </c>
      <c r="D6985" s="51" t="str">
        <f t="shared" si="109"/>
        <v>NGDPPCSolomon Islands</v>
      </c>
      <c r="E6985" s="51" t="s">
        <v>305</v>
      </c>
      <c r="F6985" s="51" t="s">
        <v>370</v>
      </c>
      <c r="G6985" s="51" t="s">
        <v>371</v>
      </c>
      <c r="H6985" s="51" t="s">
        <v>342</v>
      </c>
      <c r="I6985" s="51" t="s">
        <v>333</v>
      </c>
      <c r="J6985" s="51" t="s">
        <v>372</v>
      </c>
      <c r="K6985" s="51">
        <v>15939.61</v>
      </c>
      <c r="L6985" s="51">
        <v>16693.009999999998</v>
      </c>
      <c r="M6985" s="51">
        <v>17133.23</v>
      </c>
      <c r="N6985" s="51">
        <v>17606.57</v>
      </c>
      <c r="O6985" s="51">
        <v>18246.34</v>
      </c>
      <c r="P6985" s="51">
        <v>19069.650000000001</v>
      </c>
      <c r="Q6985" s="51">
        <v>19964.78</v>
      </c>
      <c r="R6985" s="51">
        <v>20020.72</v>
      </c>
      <c r="S6985" s="51">
        <v>19449.07</v>
      </c>
      <c r="T6985" s="51">
        <v>19958</v>
      </c>
      <c r="U6985" s="51">
        <v>2015</v>
      </c>
    </row>
    <row r="6986" spans="1:21" ht="15.5">
      <c r="A6986" s="51">
        <v>813</v>
      </c>
      <c r="B6986" s="51" t="s">
        <v>1676</v>
      </c>
      <c r="C6986" s="51" t="s">
        <v>373</v>
      </c>
      <c r="D6986" s="51" t="str">
        <f t="shared" si="109"/>
        <v>NGDPDPCSolomon Islands</v>
      </c>
      <c r="E6986" s="51" t="s">
        <v>305</v>
      </c>
      <c r="F6986" s="51" t="s">
        <v>370</v>
      </c>
      <c r="G6986" s="51" t="s">
        <v>374</v>
      </c>
      <c r="H6986" s="51" t="s">
        <v>352</v>
      </c>
      <c r="I6986" s="51" t="s">
        <v>333</v>
      </c>
      <c r="J6986" s="51" t="s">
        <v>372</v>
      </c>
      <c r="K6986" s="51">
        <v>2167.12</v>
      </c>
      <c r="L6986" s="51">
        <v>2286.0500000000002</v>
      </c>
      <c r="M6986" s="51">
        <v>2326.59</v>
      </c>
      <c r="N6986" s="51">
        <v>2231.83</v>
      </c>
      <c r="O6986" s="51">
        <v>2299.88</v>
      </c>
      <c r="P6986" s="51">
        <v>2375.04</v>
      </c>
      <c r="Q6986" s="51">
        <v>2496.89</v>
      </c>
      <c r="R6986" s="51">
        <v>2462.5500000000002</v>
      </c>
      <c r="S6986" s="51">
        <v>2392.2399999999998</v>
      </c>
      <c r="T6986" s="51">
        <v>2454.83</v>
      </c>
      <c r="U6986" s="51">
        <v>2015</v>
      </c>
    </row>
    <row r="6987" spans="1:21" ht="15.5">
      <c r="A6987" s="51">
        <v>813</v>
      </c>
      <c r="B6987" s="51" t="s">
        <v>1676</v>
      </c>
      <c r="C6987" s="51" t="s">
        <v>375</v>
      </c>
      <c r="D6987" s="51" t="str">
        <f t="shared" si="109"/>
        <v>PPPPCSolomon Islands</v>
      </c>
      <c r="E6987" s="51" t="s">
        <v>305</v>
      </c>
      <c r="F6987" s="51" t="s">
        <v>370</v>
      </c>
      <c r="G6987" s="51" t="s">
        <v>376</v>
      </c>
      <c r="H6987" s="51" t="s">
        <v>356</v>
      </c>
      <c r="I6987" s="51" t="s">
        <v>333</v>
      </c>
      <c r="J6987" s="51" t="s">
        <v>372</v>
      </c>
      <c r="K6987" s="51">
        <v>2125.13</v>
      </c>
      <c r="L6987" s="51">
        <v>2227.4499999999998</v>
      </c>
      <c r="M6987" s="51">
        <v>2240.9499999999998</v>
      </c>
      <c r="N6987" s="51">
        <v>2244.9499999999998</v>
      </c>
      <c r="O6987" s="51">
        <v>2350.0300000000002</v>
      </c>
      <c r="P6987" s="51">
        <v>2467.9299999999998</v>
      </c>
      <c r="Q6987" s="51">
        <v>2570.29</v>
      </c>
      <c r="R6987" s="51">
        <v>2590.69</v>
      </c>
      <c r="S6987" s="51">
        <v>2454.8200000000002</v>
      </c>
      <c r="T6987" s="51">
        <v>2483.09</v>
      </c>
      <c r="U6987" s="51">
        <v>2015</v>
      </c>
    </row>
    <row r="6988" spans="1:21" ht="15.5">
      <c r="A6988" s="51">
        <v>813</v>
      </c>
      <c r="B6988" s="51" t="s">
        <v>1676</v>
      </c>
      <c r="C6988" s="51" t="s">
        <v>377</v>
      </c>
      <c r="D6988" s="51" t="str">
        <f t="shared" si="109"/>
        <v>NGAP_NPGDPSolomon Islands</v>
      </c>
      <c r="E6988" s="51" t="s">
        <v>305</v>
      </c>
      <c r="F6988" s="51" t="s">
        <v>378</v>
      </c>
      <c r="G6988" s="51" t="s">
        <v>379</v>
      </c>
      <c r="H6988" s="51" t="s">
        <v>380</v>
      </c>
      <c r="I6988" s="51"/>
      <c r="J6988" s="51"/>
      <c r="K6988" s="51"/>
      <c r="L6988" s="51"/>
      <c r="M6988" s="51"/>
      <c r="N6988" s="51"/>
      <c r="O6988" s="51"/>
      <c r="P6988" s="51"/>
      <c r="Q6988" s="51"/>
      <c r="R6988" s="51"/>
      <c r="S6988" s="51"/>
      <c r="T6988" s="51"/>
      <c r="U6988" s="51"/>
    </row>
    <row r="6989" spans="1:21" ht="15.5">
      <c r="A6989" s="51">
        <v>813</v>
      </c>
      <c r="B6989" s="51" t="s">
        <v>1676</v>
      </c>
      <c r="C6989" s="51" t="s">
        <v>381</v>
      </c>
      <c r="D6989" s="51" t="str">
        <f t="shared" si="109"/>
        <v>PPPSHSolomon Islands</v>
      </c>
      <c r="E6989" s="51" t="s">
        <v>305</v>
      </c>
      <c r="F6989" s="51" t="s">
        <v>382</v>
      </c>
      <c r="G6989" s="51" t="s">
        <v>383</v>
      </c>
      <c r="H6989" s="51" t="s">
        <v>384</v>
      </c>
      <c r="I6989" s="51"/>
      <c r="J6989" s="51" t="s">
        <v>353</v>
      </c>
      <c r="K6989" s="51">
        <v>1E-3</v>
      </c>
      <c r="L6989" s="51">
        <v>1E-3</v>
      </c>
      <c r="M6989" s="51">
        <v>1E-3</v>
      </c>
      <c r="N6989" s="51">
        <v>1E-3</v>
      </c>
      <c r="O6989" s="51">
        <v>1E-3</v>
      </c>
      <c r="P6989" s="51">
        <v>1E-3</v>
      </c>
      <c r="Q6989" s="51">
        <v>1E-3</v>
      </c>
      <c r="R6989" s="51">
        <v>1E-3</v>
      </c>
      <c r="S6989" s="51">
        <v>1E-3</v>
      </c>
      <c r="T6989" s="51">
        <v>1E-3</v>
      </c>
      <c r="U6989" s="51">
        <v>2019</v>
      </c>
    </row>
    <row r="6990" spans="1:21" ht="15.5">
      <c r="A6990" s="51">
        <v>813</v>
      </c>
      <c r="B6990" s="51" t="s">
        <v>1676</v>
      </c>
      <c r="C6990" s="51" t="s">
        <v>385</v>
      </c>
      <c r="D6990" s="51" t="str">
        <f t="shared" si="109"/>
        <v>PPPEXSolomon Islands</v>
      </c>
      <c r="E6990" s="51" t="s">
        <v>305</v>
      </c>
      <c r="F6990" s="51" t="s">
        <v>386</v>
      </c>
      <c r="G6990" s="51" t="s">
        <v>387</v>
      </c>
      <c r="H6990" s="51" t="s">
        <v>388</v>
      </c>
      <c r="I6990" s="51"/>
      <c r="J6990" s="51" t="s">
        <v>353</v>
      </c>
      <c r="K6990" s="51">
        <v>7.5010000000000003</v>
      </c>
      <c r="L6990" s="51">
        <v>7.4939999999999998</v>
      </c>
      <c r="M6990" s="51">
        <v>7.6459999999999999</v>
      </c>
      <c r="N6990" s="51">
        <v>7.843</v>
      </c>
      <c r="O6990" s="51">
        <v>7.7640000000000002</v>
      </c>
      <c r="P6990" s="51">
        <v>7.7270000000000003</v>
      </c>
      <c r="Q6990" s="51">
        <v>7.7679999999999998</v>
      </c>
      <c r="R6990" s="51">
        <v>7.7279999999999998</v>
      </c>
      <c r="S6990" s="51">
        <v>7.923</v>
      </c>
      <c r="T6990" s="51">
        <v>8.0380000000000003</v>
      </c>
      <c r="U6990" s="51">
        <v>2019</v>
      </c>
    </row>
    <row r="6991" spans="1:21" ht="15.5">
      <c r="A6991" s="51">
        <v>813</v>
      </c>
      <c r="B6991" s="51" t="s">
        <v>1676</v>
      </c>
      <c r="C6991" s="51" t="s">
        <v>389</v>
      </c>
      <c r="D6991" s="51" t="str">
        <f t="shared" si="109"/>
        <v>NID_NGDPSolomon Islands</v>
      </c>
      <c r="E6991" s="51" t="s">
        <v>305</v>
      </c>
      <c r="F6991" s="51" t="s">
        <v>390</v>
      </c>
      <c r="G6991" s="51" t="s">
        <v>391</v>
      </c>
      <c r="H6991" s="51" t="s">
        <v>392</v>
      </c>
      <c r="I6991" s="51"/>
      <c r="J6991" s="51" t="s">
        <v>1677</v>
      </c>
      <c r="K6991" s="51">
        <v>14.336</v>
      </c>
      <c r="L6991" s="51">
        <v>15.582000000000001</v>
      </c>
      <c r="M6991" s="51">
        <v>13.061</v>
      </c>
      <c r="N6991" s="51">
        <v>15.757999999999999</v>
      </c>
      <c r="O6991" s="51">
        <v>16.186</v>
      </c>
      <c r="P6991" s="51">
        <v>17.963999999999999</v>
      </c>
      <c r="Q6991" s="51">
        <v>12.223000000000001</v>
      </c>
      <c r="R6991" s="51">
        <v>12.609</v>
      </c>
      <c r="S6991" s="51">
        <v>8.5500000000000007</v>
      </c>
      <c r="T6991" s="51">
        <v>17.088999999999999</v>
      </c>
      <c r="U6991" s="51">
        <v>2019</v>
      </c>
    </row>
    <row r="6992" spans="1:21" ht="15.5">
      <c r="A6992" s="51">
        <v>813</v>
      </c>
      <c r="B6992" s="51" t="s">
        <v>1676</v>
      </c>
      <c r="C6992" s="51" t="s">
        <v>393</v>
      </c>
      <c r="D6992" s="51" t="str">
        <f t="shared" si="109"/>
        <v>NGSD_NGDPSolomon Islands</v>
      </c>
      <c r="E6992" s="51" t="s">
        <v>305</v>
      </c>
      <c r="F6992" s="51" t="s">
        <v>394</v>
      </c>
      <c r="G6992" s="51" t="s">
        <v>395</v>
      </c>
      <c r="H6992" s="51" t="s">
        <v>392</v>
      </c>
      <c r="I6992" s="51"/>
      <c r="J6992" s="51" t="s">
        <v>1677</v>
      </c>
      <c r="K6992" s="51">
        <v>15.71</v>
      </c>
      <c r="L6992" s="51">
        <v>12.584</v>
      </c>
      <c r="M6992" s="51">
        <v>9.3109999999999999</v>
      </c>
      <c r="N6992" s="51">
        <v>13.068</v>
      </c>
      <c r="O6992" s="51">
        <v>12.656000000000001</v>
      </c>
      <c r="P6992" s="51">
        <v>13.654</v>
      </c>
      <c r="Q6992" s="51">
        <v>9.17</v>
      </c>
      <c r="R6992" s="51">
        <v>2.8530000000000002</v>
      </c>
      <c r="S6992" s="51">
        <v>6.8019999999999996</v>
      </c>
      <c r="T6992" s="51">
        <v>7.0570000000000004</v>
      </c>
      <c r="U6992" s="51">
        <v>2019</v>
      </c>
    </row>
    <row r="6993" spans="1:21" ht="15.5">
      <c r="A6993" s="51">
        <v>813</v>
      </c>
      <c r="B6993" s="51" t="s">
        <v>1676</v>
      </c>
      <c r="C6993" s="51" t="s">
        <v>396</v>
      </c>
      <c r="D6993" s="51" t="str">
        <f t="shared" si="109"/>
        <v>PCPISolomon Islands</v>
      </c>
      <c r="E6993" s="51" t="s">
        <v>305</v>
      </c>
      <c r="F6993" s="51" t="s">
        <v>397</v>
      </c>
      <c r="G6993" s="51" t="s">
        <v>398</v>
      </c>
      <c r="H6993" s="51" t="s">
        <v>360</v>
      </c>
      <c r="I6993" s="51"/>
      <c r="J6993" s="51" t="s">
        <v>1678</v>
      </c>
      <c r="K6993" s="51">
        <v>89.85</v>
      </c>
      <c r="L6993" s="51">
        <v>94.566999999999993</v>
      </c>
      <c r="M6993" s="51">
        <v>99.575000000000003</v>
      </c>
      <c r="N6993" s="51">
        <v>99.007999999999996</v>
      </c>
      <c r="O6993" s="51">
        <v>99.5</v>
      </c>
      <c r="P6993" s="51">
        <v>100</v>
      </c>
      <c r="Q6993" s="51">
        <v>103.47499999999999</v>
      </c>
      <c r="R6993" s="51">
        <v>105.167</v>
      </c>
      <c r="S6993" s="51">
        <v>108.78</v>
      </c>
      <c r="T6993" s="51">
        <v>111.66</v>
      </c>
      <c r="U6993" s="51">
        <v>2019</v>
      </c>
    </row>
    <row r="6994" spans="1:21" ht="15.5">
      <c r="A6994" s="51">
        <v>813</v>
      </c>
      <c r="B6994" s="51" t="s">
        <v>1676</v>
      </c>
      <c r="C6994" s="51" t="s">
        <v>400</v>
      </c>
      <c r="D6994" s="51" t="str">
        <f t="shared" si="109"/>
        <v>PCPIPCHSolomon Islands</v>
      </c>
      <c r="E6994" s="51" t="s">
        <v>305</v>
      </c>
      <c r="F6994" s="51" t="s">
        <v>397</v>
      </c>
      <c r="G6994" s="51" t="s">
        <v>401</v>
      </c>
      <c r="H6994" s="51" t="s">
        <v>347</v>
      </c>
      <c r="I6994" s="51"/>
      <c r="J6994" s="51" t="s">
        <v>402</v>
      </c>
      <c r="K6994" s="51">
        <v>5.9139999999999997</v>
      </c>
      <c r="L6994" s="51">
        <v>5.2489999999999997</v>
      </c>
      <c r="M6994" s="51">
        <v>5.2960000000000003</v>
      </c>
      <c r="N6994" s="51">
        <v>-0.56899999999999995</v>
      </c>
      <c r="O6994" s="51">
        <v>0.497</v>
      </c>
      <c r="P6994" s="51">
        <v>0.503</v>
      </c>
      <c r="Q6994" s="51">
        <v>3.4750000000000001</v>
      </c>
      <c r="R6994" s="51">
        <v>1.635</v>
      </c>
      <c r="S6994" s="51">
        <v>3.4359999999999999</v>
      </c>
      <c r="T6994" s="51">
        <v>2.6480000000000001</v>
      </c>
      <c r="U6994" s="51">
        <v>2019</v>
      </c>
    </row>
    <row r="6995" spans="1:21" ht="15.5">
      <c r="A6995" s="51">
        <v>813</v>
      </c>
      <c r="B6995" s="51" t="s">
        <v>1676</v>
      </c>
      <c r="C6995" s="51" t="s">
        <v>403</v>
      </c>
      <c r="D6995" s="51" t="str">
        <f t="shared" si="109"/>
        <v>PCPIESolomon Islands</v>
      </c>
      <c r="E6995" s="51" t="s">
        <v>305</v>
      </c>
      <c r="F6995" s="51" t="s">
        <v>404</v>
      </c>
      <c r="G6995" s="51" t="s">
        <v>405</v>
      </c>
      <c r="H6995" s="51" t="s">
        <v>360</v>
      </c>
      <c r="I6995" s="51"/>
      <c r="J6995" s="51" t="s">
        <v>1678</v>
      </c>
      <c r="K6995" s="51">
        <v>90.9</v>
      </c>
      <c r="L6995" s="51">
        <v>91.7</v>
      </c>
      <c r="M6995" s="51">
        <v>97</v>
      </c>
      <c r="N6995" s="51">
        <v>100.4</v>
      </c>
      <c r="O6995" s="51">
        <v>98.2</v>
      </c>
      <c r="P6995" s="51">
        <v>100.3</v>
      </c>
      <c r="Q6995" s="51">
        <v>104.1</v>
      </c>
      <c r="R6995" s="51">
        <v>106.9</v>
      </c>
      <c r="S6995" s="51">
        <v>104.962</v>
      </c>
      <c r="T6995" s="51">
        <v>108.976</v>
      </c>
      <c r="U6995" s="51">
        <v>2019</v>
      </c>
    </row>
    <row r="6996" spans="1:21" ht="15.5">
      <c r="A6996" s="51">
        <v>813</v>
      </c>
      <c r="B6996" s="51" t="s">
        <v>1676</v>
      </c>
      <c r="C6996" s="51" t="s">
        <v>406</v>
      </c>
      <c r="D6996" s="51" t="str">
        <f t="shared" si="109"/>
        <v>PCPIEPCHSolomon Islands</v>
      </c>
      <c r="E6996" s="51" t="s">
        <v>305</v>
      </c>
      <c r="F6996" s="51" t="s">
        <v>404</v>
      </c>
      <c r="G6996" s="51" t="s">
        <v>407</v>
      </c>
      <c r="H6996" s="51" t="s">
        <v>347</v>
      </c>
      <c r="I6996" s="51"/>
      <c r="J6996" s="51" t="s">
        <v>408</v>
      </c>
      <c r="K6996" s="51">
        <v>5.0869999999999997</v>
      </c>
      <c r="L6996" s="51">
        <v>0.88</v>
      </c>
      <c r="M6996" s="51">
        <v>5.78</v>
      </c>
      <c r="N6996" s="51">
        <v>3.5049999999999999</v>
      </c>
      <c r="O6996" s="51">
        <v>-2.1909999999999998</v>
      </c>
      <c r="P6996" s="51">
        <v>2.1379999999999999</v>
      </c>
      <c r="Q6996" s="51">
        <v>3.7890000000000001</v>
      </c>
      <c r="R6996" s="51">
        <v>2.69</v>
      </c>
      <c r="S6996" s="51">
        <v>-1.8129999999999999</v>
      </c>
      <c r="T6996" s="51">
        <v>3.8239999999999998</v>
      </c>
      <c r="U6996" s="51">
        <v>2019</v>
      </c>
    </row>
    <row r="6997" spans="1:21" ht="15.5">
      <c r="A6997" s="51">
        <v>813</v>
      </c>
      <c r="B6997" s="51" t="s">
        <v>1676</v>
      </c>
      <c r="C6997" s="51" t="s">
        <v>409</v>
      </c>
      <c r="D6997" s="51" t="str">
        <f t="shared" si="109"/>
        <v>FLIBOR6Solomon Islands</v>
      </c>
      <c r="E6997" s="51" t="s">
        <v>305</v>
      </c>
      <c r="F6997" s="51" t="s">
        <v>410</v>
      </c>
      <c r="G6997" s="51"/>
      <c r="H6997" s="51" t="s">
        <v>384</v>
      </c>
      <c r="I6997" s="51"/>
      <c r="J6997" s="51"/>
      <c r="K6997" s="51"/>
      <c r="L6997" s="51"/>
      <c r="M6997" s="51"/>
      <c r="N6997" s="51"/>
      <c r="O6997" s="51"/>
      <c r="P6997" s="51"/>
      <c r="Q6997" s="51"/>
      <c r="R6997" s="51"/>
      <c r="S6997" s="51"/>
      <c r="T6997" s="51"/>
      <c r="U6997" s="51"/>
    </row>
    <row r="6998" spans="1:21" ht="15.5">
      <c r="A6998" s="51">
        <v>813</v>
      </c>
      <c r="B6998" s="51" t="s">
        <v>1676</v>
      </c>
      <c r="C6998" s="51" t="s">
        <v>411</v>
      </c>
      <c r="D6998" s="51" t="str">
        <f t="shared" si="109"/>
        <v>TM_RPCHSolomon Islands</v>
      </c>
      <c r="E6998" s="51" t="s">
        <v>305</v>
      </c>
      <c r="F6998" s="51" t="s">
        <v>412</v>
      </c>
      <c r="G6998" s="51" t="s">
        <v>413</v>
      </c>
      <c r="H6998" s="51" t="s">
        <v>347</v>
      </c>
      <c r="I6998" s="51"/>
      <c r="J6998" s="51" t="s">
        <v>1679</v>
      </c>
      <c r="K6998" s="51">
        <v>4.6660000000000004</v>
      </c>
      <c r="L6998" s="51">
        <v>11.747999999999999</v>
      </c>
      <c r="M6998" s="51">
        <v>-2.4</v>
      </c>
      <c r="N6998" s="51">
        <v>6.0819999999999999</v>
      </c>
      <c r="O6998" s="51">
        <v>3.88</v>
      </c>
      <c r="P6998" s="51">
        <v>1.9239999999999999</v>
      </c>
      <c r="Q6998" s="51">
        <v>3.246</v>
      </c>
      <c r="R6998" s="51">
        <v>3.298</v>
      </c>
      <c r="S6998" s="51">
        <v>-19.78</v>
      </c>
      <c r="T6998" s="51">
        <v>16.238</v>
      </c>
      <c r="U6998" s="51">
        <v>2019</v>
      </c>
    </row>
    <row r="6999" spans="1:21" ht="15.5">
      <c r="A6999" s="51">
        <v>813</v>
      </c>
      <c r="B6999" s="51" t="s">
        <v>1676</v>
      </c>
      <c r="C6999" s="51" t="s">
        <v>415</v>
      </c>
      <c r="D6999" s="51" t="str">
        <f t="shared" si="109"/>
        <v>TMG_RPCHSolomon Islands</v>
      </c>
      <c r="E6999" s="51" t="s">
        <v>305</v>
      </c>
      <c r="F6999" s="51" t="s">
        <v>416</v>
      </c>
      <c r="G6999" s="51" t="s">
        <v>417</v>
      </c>
      <c r="H6999" s="51" t="s">
        <v>347</v>
      </c>
      <c r="I6999" s="51"/>
      <c r="J6999" s="51" t="s">
        <v>1679</v>
      </c>
      <c r="K6999" s="51">
        <v>2.8029999999999999</v>
      </c>
      <c r="L6999" s="51">
        <v>6.9740000000000002</v>
      </c>
      <c r="M6999" s="51">
        <v>0.72199999999999998</v>
      </c>
      <c r="N6999" s="51">
        <v>11.205</v>
      </c>
      <c r="O6999" s="51">
        <v>-1.429</v>
      </c>
      <c r="P6999" s="51">
        <v>3.5</v>
      </c>
      <c r="Q6999" s="51">
        <v>7.4850000000000003</v>
      </c>
      <c r="R6999" s="51">
        <v>-3.5830000000000002</v>
      </c>
      <c r="S6999" s="51">
        <v>-11.593</v>
      </c>
      <c r="T6999" s="51">
        <v>16.760000000000002</v>
      </c>
      <c r="U6999" s="51">
        <v>2019</v>
      </c>
    </row>
    <row r="7000" spans="1:21" ht="15.5">
      <c r="A7000" s="51">
        <v>813</v>
      </c>
      <c r="B7000" s="51" t="s">
        <v>1676</v>
      </c>
      <c r="C7000" s="51" t="s">
        <v>418</v>
      </c>
      <c r="D7000" s="51" t="str">
        <f t="shared" si="109"/>
        <v>TX_RPCHSolomon Islands</v>
      </c>
      <c r="E7000" s="51" t="s">
        <v>305</v>
      </c>
      <c r="F7000" s="51" t="s">
        <v>419</v>
      </c>
      <c r="G7000" s="51" t="s">
        <v>420</v>
      </c>
      <c r="H7000" s="51" t="s">
        <v>347</v>
      </c>
      <c r="I7000" s="51"/>
      <c r="J7000" s="51" t="s">
        <v>1679</v>
      </c>
      <c r="K7000" s="51">
        <v>22.943000000000001</v>
      </c>
      <c r="L7000" s="51">
        <v>5.0129999999999999</v>
      </c>
      <c r="M7000" s="51">
        <v>3.367</v>
      </c>
      <c r="N7000" s="51">
        <v>2.8410000000000002</v>
      </c>
      <c r="O7000" s="51">
        <v>-4.3869999999999996</v>
      </c>
      <c r="P7000" s="51">
        <v>12.842000000000001</v>
      </c>
      <c r="Q7000" s="51">
        <v>13.058</v>
      </c>
      <c r="R7000" s="51">
        <v>-14.885</v>
      </c>
      <c r="S7000" s="51">
        <v>-27.667000000000002</v>
      </c>
      <c r="T7000" s="51">
        <v>14.465999999999999</v>
      </c>
      <c r="U7000" s="51">
        <v>2019</v>
      </c>
    </row>
    <row r="7001" spans="1:21" ht="15.5">
      <c r="A7001" s="51">
        <v>813</v>
      </c>
      <c r="B7001" s="51" t="s">
        <v>1676</v>
      </c>
      <c r="C7001" s="51" t="s">
        <v>421</v>
      </c>
      <c r="D7001" s="51" t="str">
        <f t="shared" si="109"/>
        <v>TXG_RPCHSolomon Islands</v>
      </c>
      <c r="E7001" s="51" t="s">
        <v>305</v>
      </c>
      <c r="F7001" s="51" t="s">
        <v>422</v>
      </c>
      <c r="G7001" s="51" t="s">
        <v>423</v>
      </c>
      <c r="H7001" s="51" t="s">
        <v>347</v>
      </c>
      <c r="I7001" s="51"/>
      <c r="J7001" s="51" t="s">
        <v>1679</v>
      </c>
      <c r="K7001" s="51">
        <v>27.074999999999999</v>
      </c>
      <c r="L7001" s="51">
        <v>1.5469999999999999</v>
      </c>
      <c r="M7001" s="51">
        <v>6.2789999999999999</v>
      </c>
      <c r="N7001" s="51">
        <v>2.238</v>
      </c>
      <c r="O7001" s="51">
        <v>-6.6870000000000003</v>
      </c>
      <c r="P7001" s="51">
        <v>13.653</v>
      </c>
      <c r="Q7001" s="51">
        <v>13.478</v>
      </c>
      <c r="R7001" s="51">
        <v>-15.742000000000001</v>
      </c>
      <c r="S7001" s="51">
        <v>-18.045000000000002</v>
      </c>
      <c r="T7001" s="51">
        <v>7.81</v>
      </c>
      <c r="U7001" s="51">
        <v>2019</v>
      </c>
    </row>
    <row r="7002" spans="1:21" ht="15.5">
      <c r="A7002" s="51">
        <v>813</v>
      </c>
      <c r="B7002" s="51" t="s">
        <v>1676</v>
      </c>
      <c r="C7002" s="51" t="s">
        <v>424</v>
      </c>
      <c r="D7002" s="51" t="str">
        <f t="shared" si="109"/>
        <v>LURSolomon Islands</v>
      </c>
      <c r="E7002" s="51" t="s">
        <v>305</v>
      </c>
      <c r="F7002" s="51" t="s">
        <v>425</v>
      </c>
      <c r="G7002" s="51" t="s">
        <v>426</v>
      </c>
      <c r="H7002" s="51" t="s">
        <v>427</v>
      </c>
      <c r="I7002" s="51"/>
      <c r="J7002" s="51"/>
      <c r="K7002" s="51"/>
      <c r="L7002" s="51"/>
      <c r="M7002" s="51"/>
      <c r="N7002" s="51"/>
      <c r="O7002" s="51"/>
      <c r="P7002" s="51"/>
      <c r="Q7002" s="51"/>
      <c r="R7002" s="51"/>
      <c r="S7002" s="51"/>
      <c r="T7002" s="51"/>
      <c r="U7002" s="51"/>
    </row>
    <row r="7003" spans="1:21" ht="15.5">
      <c r="A7003" s="51">
        <v>813</v>
      </c>
      <c r="B7003" s="51" t="s">
        <v>1676</v>
      </c>
      <c r="C7003" s="51" t="s">
        <v>428</v>
      </c>
      <c r="D7003" s="51" t="str">
        <f t="shared" si="109"/>
        <v>LESolomon Islands</v>
      </c>
      <c r="E7003" s="51" t="s">
        <v>305</v>
      </c>
      <c r="F7003" s="51" t="s">
        <v>429</v>
      </c>
      <c r="G7003" s="51" t="s">
        <v>430</v>
      </c>
      <c r="H7003" s="51" t="s">
        <v>431</v>
      </c>
      <c r="I7003" s="51" t="s">
        <v>432</v>
      </c>
      <c r="J7003" s="51"/>
      <c r="K7003" s="51"/>
      <c r="L7003" s="51"/>
      <c r="M7003" s="51"/>
      <c r="N7003" s="51"/>
      <c r="O7003" s="51"/>
      <c r="P7003" s="51"/>
      <c r="Q7003" s="51"/>
      <c r="R7003" s="51"/>
      <c r="S7003" s="51"/>
      <c r="T7003" s="51"/>
      <c r="U7003" s="51"/>
    </row>
    <row r="7004" spans="1:21" ht="15.5">
      <c r="A7004" s="51">
        <v>813</v>
      </c>
      <c r="B7004" s="51" t="s">
        <v>1676</v>
      </c>
      <c r="C7004" s="51" t="s">
        <v>433</v>
      </c>
      <c r="D7004" s="51" t="str">
        <f t="shared" si="109"/>
        <v>LPSolomon Islands</v>
      </c>
      <c r="E7004" s="51" t="s">
        <v>305</v>
      </c>
      <c r="F7004" s="51" t="s">
        <v>434</v>
      </c>
      <c r="G7004" s="51" t="s">
        <v>435</v>
      </c>
      <c r="H7004" s="51" t="s">
        <v>431</v>
      </c>
      <c r="I7004" s="51" t="s">
        <v>432</v>
      </c>
      <c r="J7004" s="51" t="s">
        <v>1680</v>
      </c>
      <c r="K7004" s="51">
        <v>0.55000000000000004</v>
      </c>
      <c r="L7004" s="51">
        <v>0.56200000000000006</v>
      </c>
      <c r="M7004" s="51">
        <v>0.57499999999999996</v>
      </c>
      <c r="N7004" s="51">
        <v>0.58799999999999997</v>
      </c>
      <c r="O7004" s="51">
        <v>0.60099999999999998</v>
      </c>
      <c r="P7004" s="51">
        <v>0.61399999999999999</v>
      </c>
      <c r="Q7004" s="51">
        <v>0.627</v>
      </c>
      <c r="R7004" s="51">
        <v>0.64100000000000001</v>
      </c>
      <c r="S7004" s="51">
        <v>0.65500000000000003</v>
      </c>
      <c r="T7004" s="51">
        <v>0.67</v>
      </c>
      <c r="U7004" s="51">
        <v>2015</v>
      </c>
    </row>
    <row r="7005" spans="1:21" ht="15.5">
      <c r="A7005" s="51">
        <v>813</v>
      </c>
      <c r="B7005" s="51" t="s">
        <v>1676</v>
      </c>
      <c r="C7005" s="51" t="s">
        <v>437</v>
      </c>
      <c r="D7005" s="51" t="str">
        <f t="shared" si="109"/>
        <v>GGRSolomon Islands</v>
      </c>
      <c r="E7005" s="51" t="s">
        <v>305</v>
      </c>
      <c r="F7005" s="51" t="s">
        <v>438</v>
      </c>
      <c r="G7005" s="51" t="s">
        <v>439</v>
      </c>
      <c r="H7005" s="51" t="s">
        <v>342</v>
      </c>
      <c r="I7005" s="51" t="s">
        <v>343</v>
      </c>
      <c r="J7005" s="51" t="s">
        <v>1681</v>
      </c>
      <c r="K7005" s="51">
        <v>4.1050000000000004</v>
      </c>
      <c r="L7005" s="51">
        <v>4.2030000000000003</v>
      </c>
      <c r="M7005" s="51">
        <v>4.0890000000000004</v>
      </c>
      <c r="N7005" s="51">
        <v>4.3810000000000002</v>
      </c>
      <c r="O7005" s="51">
        <v>4.226</v>
      </c>
      <c r="P7005" s="51">
        <v>4.5919999999999996</v>
      </c>
      <c r="Q7005" s="51">
        <v>5.056</v>
      </c>
      <c r="R7005" s="51">
        <v>4.2039999999999997</v>
      </c>
      <c r="S7005" s="51">
        <v>3.9950000000000001</v>
      </c>
      <c r="T7005" s="51">
        <v>4.0960000000000001</v>
      </c>
      <c r="U7005" s="51">
        <v>2019</v>
      </c>
    </row>
    <row r="7006" spans="1:21" ht="15.5">
      <c r="A7006" s="51">
        <v>813</v>
      </c>
      <c r="B7006" s="51" t="s">
        <v>1676</v>
      </c>
      <c r="C7006" s="51" t="s">
        <v>441</v>
      </c>
      <c r="D7006" s="51" t="str">
        <f t="shared" si="109"/>
        <v>GGR_NGDPSolomon Islands</v>
      </c>
      <c r="E7006" s="51" t="s">
        <v>305</v>
      </c>
      <c r="F7006" s="51" t="s">
        <v>438</v>
      </c>
      <c r="G7006" s="51" t="s">
        <v>439</v>
      </c>
      <c r="H7006" s="51" t="s">
        <v>392</v>
      </c>
      <c r="I7006" s="51"/>
      <c r="J7006" s="51" t="s">
        <v>442</v>
      </c>
      <c r="K7006" s="51">
        <v>46.857999999999997</v>
      </c>
      <c r="L7006" s="51">
        <v>44.802999999999997</v>
      </c>
      <c r="M7006" s="51">
        <v>41.514000000000003</v>
      </c>
      <c r="N7006" s="51">
        <v>42.353000000000002</v>
      </c>
      <c r="O7006" s="51">
        <v>38.564999999999998</v>
      </c>
      <c r="P7006" s="51">
        <v>39.232999999999997</v>
      </c>
      <c r="Q7006" s="51">
        <v>40.378999999999998</v>
      </c>
      <c r="R7006" s="51">
        <v>32.756</v>
      </c>
      <c r="S7006" s="51">
        <v>31.353999999999999</v>
      </c>
      <c r="T7006" s="51">
        <v>30.654</v>
      </c>
      <c r="U7006" s="51">
        <v>2019</v>
      </c>
    </row>
    <row r="7007" spans="1:21" ht="15.5">
      <c r="A7007" s="51">
        <v>813</v>
      </c>
      <c r="B7007" s="51" t="s">
        <v>1676</v>
      </c>
      <c r="C7007" s="51" t="s">
        <v>443</v>
      </c>
      <c r="D7007" s="51" t="str">
        <f t="shared" si="109"/>
        <v>GGXSolomon Islands</v>
      </c>
      <c r="E7007" s="51" t="s">
        <v>305</v>
      </c>
      <c r="F7007" s="51" t="s">
        <v>444</v>
      </c>
      <c r="G7007" s="51" t="s">
        <v>445</v>
      </c>
      <c r="H7007" s="51" t="s">
        <v>342</v>
      </c>
      <c r="I7007" s="51" t="s">
        <v>343</v>
      </c>
      <c r="J7007" s="51" t="s">
        <v>1681</v>
      </c>
      <c r="K7007" s="51">
        <v>3.819</v>
      </c>
      <c r="L7007" s="51">
        <v>3.8620000000000001</v>
      </c>
      <c r="M7007" s="51">
        <v>3.9079999999999999</v>
      </c>
      <c r="N7007" s="51">
        <v>4.3819999999999997</v>
      </c>
      <c r="O7007" s="51">
        <v>4.6820000000000004</v>
      </c>
      <c r="P7007" s="51">
        <v>4.9939999999999998</v>
      </c>
      <c r="Q7007" s="51">
        <v>4.9489999999999998</v>
      </c>
      <c r="R7007" s="51">
        <v>4.3899999999999997</v>
      </c>
      <c r="S7007" s="51">
        <v>4.3049999999999997</v>
      </c>
      <c r="T7007" s="51">
        <v>4.726</v>
      </c>
      <c r="U7007" s="51">
        <v>2019</v>
      </c>
    </row>
    <row r="7008" spans="1:21" ht="15.5">
      <c r="A7008" s="51">
        <v>813</v>
      </c>
      <c r="B7008" s="51" t="s">
        <v>1676</v>
      </c>
      <c r="C7008" s="51" t="s">
        <v>446</v>
      </c>
      <c r="D7008" s="51" t="str">
        <f t="shared" si="109"/>
        <v>GGX_NGDPSolomon Islands</v>
      </c>
      <c r="E7008" s="51" t="s">
        <v>305</v>
      </c>
      <c r="F7008" s="51" t="s">
        <v>444</v>
      </c>
      <c r="G7008" s="51" t="s">
        <v>445</v>
      </c>
      <c r="H7008" s="51" t="s">
        <v>392</v>
      </c>
      <c r="I7008" s="51"/>
      <c r="J7008" s="51" t="s">
        <v>447</v>
      </c>
      <c r="K7008" s="51">
        <v>43.588999999999999</v>
      </c>
      <c r="L7008" s="51">
        <v>41.164000000000001</v>
      </c>
      <c r="M7008" s="51">
        <v>39.671999999999997</v>
      </c>
      <c r="N7008" s="51">
        <v>42.359000000000002</v>
      </c>
      <c r="O7008" s="51">
        <v>42.731000000000002</v>
      </c>
      <c r="P7008" s="51">
        <v>42.673999999999999</v>
      </c>
      <c r="Q7008" s="51">
        <v>39.518000000000001</v>
      </c>
      <c r="R7008" s="51">
        <v>34.207999999999998</v>
      </c>
      <c r="S7008" s="51">
        <v>33.786000000000001</v>
      </c>
      <c r="T7008" s="51">
        <v>35.366999999999997</v>
      </c>
      <c r="U7008" s="51">
        <v>2019</v>
      </c>
    </row>
    <row r="7009" spans="1:21" ht="15.5">
      <c r="A7009" s="51">
        <v>813</v>
      </c>
      <c r="B7009" s="51" t="s">
        <v>1676</v>
      </c>
      <c r="C7009" s="51" t="s">
        <v>448</v>
      </c>
      <c r="D7009" s="51" t="str">
        <f t="shared" si="109"/>
        <v>GGXCNLSolomon Islands</v>
      </c>
      <c r="E7009" s="51" t="s">
        <v>305</v>
      </c>
      <c r="F7009" s="51" t="s">
        <v>449</v>
      </c>
      <c r="G7009" s="51" t="s">
        <v>450</v>
      </c>
      <c r="H7009" s="51" t="s">
        <v>342</v>
      </c>
      <c r="I7009" s="51" t="s">
        <v>343</v>
      </c>
      <c r="J7009" s="51" t="s">
        <v>1681</v>
      </c>
      <c r="K7009" s="51">
        <v>0.28599999999999998</v>
      </c>
      <c r="L7009" s="51">
        <v>0.34100000000000003</v>
      </c>
      <c r="M7009" s="51">
        <v>0.18099999999999999</v>
      </c>
      <c r="N7009" s="51">
        <v>-1E-3</v>
      </c>
      <c r="O7009" s="51">
        <v>-0.45600000000000002</v>
      </c>
      <c r="P7009" s="51">
        <v>-0.40300000000000002</v>
      </c>
      <c r="Q7009" s="51">
        <v>0.108</v>
      </c>
      <c r="R7009" s="51">
        <v>-0.186</v>
      </c>
      <c r="S7009" s="51">
        <v>-0.31</v>
      </c>
      <c r="T7009" s="51">
        <v>-0.63</v>
      </c>
      <c r="U7009" s="51">
        <v>2019</v>
      </c>
    </row>
    <row r="7010" spans="1:21" ht="15.5">
      <c r="A7010" s="51">
        <v>813</v>
      </c>
      <c r="B7010" s="51" t="s">
        <v>1676</v>
      </c>
      <c r="C7010" s="51" t="s">
        <v>451</v>
      </c>
      <c r="D7010" s="51" t="str">
        <f t="shared" si="109"/>
        <v>GGXCNL_NGDPSolomon Islands</v>
      </c>
      <c r="E7010" s="51" t="s">
        <v>305</v>
      </c>
      <c r="F7010" s="51" t="s">
        <v>449</v>
      </c>
      <c r="G7010" s="51" t="s">
        <v>450</v>
      </c>
      <c r="H7010" s="51" t="s">
        <v>392</v>
      </c>
      <c r="I7010" s="51"/>
      <c r="J7010" s="51" t="s">
        <v>452</v>
      </c>
      <c r="K7010" s="51">
        <v>3.2690000000000001</v>
      </c>
      <c r="L7010" s="51">
        <v>3.6389999999999998</v>
      </c>
      <c r="M7010" s="51">
        <v>1.8420000000000001</v>
      </c>
      <c r="N7010" s="51">
        <v>-6.0000000000000001E-3</v>
      </c>
      <c r="O7010" s="51">
        <v>-4.1660000000000004</v>
      </c>
      <c r="P7010" s="51">
        <v>-3.44</v>
      </c>
      <c r="Q7010" s="51">
        <v>0.86</v>
      </c>
      <c r="R7010" s="51">
        <v>-1.4510000000000001</v>
      </c>
      <c r="S7010" s="51">
        <v>-2.4319999999999999</v>
      </c>
      <c r="T7010" s="51">
        <v>-4.7130000000000001</v>
      </c>
      <c r="U7010" s="51">
        <v>2019</v>
      </c>
    </row>
    <row r="7011" spans="1:21" ht="15.5">
      <c r="A7011" s="51">
        <v>813</v>
      </c>
      <c r="B7011" s="51" t="s">
        <v>1676</v>
      </c>
      <c r="C7011" s="51" t="s">
        <v>453</v>
      </c>
      <c r="D7011" s="51" t="str">
        <f t="shared" si="109"/>
        <v>GGSBSolomon Islands</v>
      </c>
      <c r="E7011" s="51" t="s">
        <v>305</v>
      </c>
      <c r="F7011" s="51" t="s">
        <v>454</v>
      </c>
      <c r="G7011" s="51" t="s">
        <v>455</v>
      </c>
      <c r="H7011" s="51" t="s">
        <v>342</v>
      </c>
      <c r="I7011" s="51" t="s">
        <v>343</v>
      </c>
      <c r="J7011" s="51"/>
      <c r="K7011" s="51"/>
      <c r="L7011" s="51"/>
      <c r="M7011" s="51"/>
      <c r="N7011" s="51"/>
      <c r="O7011" s="51"/>
      <c r="P7011" s="51"/>
      <c r="Q7011" s="51"/>
      <c r="R7011" s="51"/>
      <c r="S7011" s="51"/>
      <c r="T7011" s="51"/>
      <c r="U7011" s="51"/>
    </row>
    <row r="7012" spans="1:21" ht="15.5">
      <c r="A7012" s="51">
        <v>813</v>
      </c>
      <c r="B7012" s="51" t="s">
        <v>1676</v>
      </c>
      <c r="C7012" s="51" t="s">
        <v>456</v>
      </c>
      <c r="D7012" s="51" t="str">
        <f t="shared" si="109"/>
        <v>GGSB_NPGDPSolomon Islands</v>
      </c>
      <c r="E7012" s="51" t="s">
        <v>305</v>
      </c>
      <c r="F7012" s="51" t="s">
        <v>454</v>
      </c>
      <c r="G7012" s="51" t="s">
        <v>455</v>
      </c>
      <c r="H7012" s="51" t="s">
        <v>380</v>
      </c>
      <c r="I7012" s="51"/>
      <c r="J7012" s="51"/>
      <c r="K7012" s="51"/>
      <c r="L7012" s="51"/>
      <c r="M7012" s="51"/>
      <c r="N7012" s="51"/>
      <c r="O7012" s="51"/>
      <c r="P7012" s="51"/>
      <c r="Q7012" s="51"/>
      <c r="R7012" s="51"/>
      <c r="S7012" s="51"/>
      <c r="T7012" s="51"/>
      <c r="U7012" s="51"/>
    </row>
    <row r="7013" spans="1:21" ht="15.5">
      <c r="A7013" s="51">
        <v>813</v>
      </c>
      <c r="B7013" s="51" t="s">
        <v>1676</v>
      </c>
      <c r="C7013" s="51" t="s">
        <v>457</v>
      </c>
      <c r="D7013" s="51" t="str">
        <f t="shared" si="109"/>
        <v>GGXONLBSolomon Islands</v>
      </c>
      <c r="E7013" s="51" t="s">
        <v>305</v>
      </c>
      <c r="F7013" s="51" t="s">
        <v>458</v>
      </c>
      <c r="G7013" s="51" t="s">
        <v>459</v>
      </c>
      <c r="H7013" s="51" t="s">
        <v>342</v>
      </c>
      <c r="I7013" s="51" t="s">
        <v>343</v>
      </c>
      <c r="J7013" s="51" t="s">
        <v>1681</v>
      </c>
      <c r="K7013" s="51">
        <v>0.30399999999999999</v>
      </c>
      <c r="L7013" s="51">
        <v>0.35699999999999998</v>
      </c>
      <c r="M7013" s="51">
        <v>0.193</v>
      </c>
      <c r="N7013" s="51">
        <v>0.04</v>
      </c>
      <c r="O7013" s="51">
        <v>-0.375</v>
      </c>
      <c r="P7013" s="51">
        <v>-0.23400000000000001</v>
      </c>
      <c r="Q7013" s="51">
        <v>0.17799999999999999</v>
      </c>
      <c r="R7013" s="51">
        <v>-0.13300000000000001</v>
      </c>
      <c r="S7013" s="51">
        <v>-0.28499999999999998</v>
      </c>
      <c r="T7013" s="51">
        <v>-0.59</v>
      </c>
      <c r="U7013" s="51">
        <v>2019</v>
      </c>
    </row>
    <row r="7014" spans="1:21" ht="15.5">
      <c r="A7014" s="51">
        <v>813</v>
      </c>
      <c r="B7014" s="51" t="s">
        <v>1676</v>
      </c>
      <c r="C7014" s="51" t="s">
        <v>460</v>
      </c>
      <c r="D7014" s="51" t="str">
        <f t="shared" si="109"/>
        <v>GGXONLB_NGDPSolomon Islands</v>
      </c>
      <c r="E7014" s="51" t="s">
        <v>305</v>
      </c>
      <c r="F7014" s="51" t="s">
        <v>458</v>
      </c>
      <c r="G7014" s="51" t="s">
        <v>459</v>
      </c>
      <c r="H7014" s="51" t="s">
        <v>392</v>
      </c>
      <c r="I7014" s="51"/>
      <c r="J7014" s="51" t="s">
        <v>461</v>
      </c>
      <c r="K7014" s="51">
        <v>3.476</v>
      </c>
      <c r="L7014" s="51">
        <v>3.8010000000000002</v>
      </c>
      <c r="M7014" s="51">
        <v>1.9570000000000001</v>
      </c>
      <c r="N7014" s="51">
        <v>0.38300000000000001</v>
      </c>
      <c r="O7014" s="51">
        <v>-3.419</v>
      </c>
      <c r="P7014" s="51">
        <v>-2</v>
      </c>
      <c r="Q7014" s="51">
        <v>1.419</v>
      </c>
      <c r="R7014" s="51">
        <v>-1.038</v>
      </c>
      <c r="S7014" s="51">
        <v>-2.238</v>
      </c>
      <c r="T7014" s="51">
        <v>-4.4130000000000003</v>
      </c>
      <c r="U7014" s="51">
        <v>2019</v>
      </c>
    </row>
    <row r="7015" spans="1:21" ht="15.5">
      <c r="A7015" s="51">
        <v>813</v>
      </c>
      <c r="B7015" s="51" t="s">
        <v>1676</v>
      </c>
      <c r="C7015" s="51" t="s">
        <v>462</v>
      </c>
      <c r="D7015" s="51" t="str">
        <f t="shared" si="109"/>
        <v>GGXWDNSolomon Islands</v>
      </c>
      <c r="E7015" s="51" t="s">
        <v>305</v>
      </c>
      <c r="F7015" s="51" t="s">
        <v>463</v>
      </c>
      <c r="G7015" s="51" t="s">
        <v>464</v>
      </c>
      <c r="H7015" s="51" t="s">
        <v>342</v>
      </c>
      <c r="I7015" s="51" t="s">
        <v>343</v>
      </c>
      <c r="J7015" s="51" t="s">
        <v>1681</v>
      </c>
      <c r="K7015" s="51">
        <v>-0.247</v>
      </c>
      <c r="L7015" s="51">
        <v>-0.52</v>
      </c>
      <c r="M7015" s="51">
        <v>-0.86399999999999999</v>
      </c>
      <c r="N7015" s="51">
        <v>-0.73299999999999998</v>
      </c>
      <c r="O7015" s="51">
        <v>-0.626</v>
      </c>
      <c r="P7015" s="51">
        <v>-0.35</v>
      </c>
      <c r="Q7015" s="51">
        <v>-0.498</v>
      </c>
      <c r="R7015" s="51">
        <v>-0.50900000000000001</v>
      </c>
      <c r="S7015" s="51">
        <v>0.25800000000000001</v>
      </c>
      <c r="T7015" s="51">
        <v>1.6659999999999999</v>
      </c>
      <c r="U7015" s="51">
        <v>2019</v>
      </c>
    </row>
    <row r="7016" spans="1:21" ht="15.5">
      <c r="A7016" s="51">
        <v>813</v>
      </c>
      <c r="B7016" s="51" t="s">
        <v>1676</v>
      </c>
      <c r="C7016" s="51" t="s">
        <v>465</v>
      </c>
      <c r="D7016" s="51" t="str">
        <f t="shared" si="109"/>
        <v>GGXWDN_NGDPSolomon Islands</v>
      </c>
      <c r="E7016" s="51" t="s">
        <v>305</v>
      </c>
      <c r="F7016" s="51" t="s">
        <v>463</v>
      </c>
      <c r="G7016" s="51" t="s">
        <v>464</v>
      </c>
      <c r="H7016" s="51" t="s">
        <v>392</v>
      </c>
      <c r="I7016" s="51"/>
      <c r="J7016" s="51" t="s">
        <v>487</v>
      </c>
      <c r="K7016" s="51">
        <v>-2.82</v>
      </c>
      <c r="L7016" s="51">
        <v>-5.5460000000000003</v>
      </c>
      <c r="M7016" s="51">
        <v>-8.7739999999999991</v>
      </c>
      <c r="N7016" s="51">
        <v>-7.0890000000000004</v>
      </c>
      <c r="O7016" s="51">
        <v>-5.7140000000000004</v>
      </c>
      <c r="P7016" s="51">
        <v>-2.9940000000000002</v>
      </c>
      <c r="Q7016" s="51">
        <v>-3.9729999999999999</v>
      </c>
      <c r="R7016" s="51">
        <v>-3.9689999999999999</v>
      </c>
      <c r="S7016" s="51">
        <v>2.028</v>
      </c>
      <c r="T7016" s="51">
        <v>12.465999999999999</v>
      </c>
      <c r="U7016" s="51">
        <v>2019</v>
      </c>
    </row>
    <row r="7017" spans="1:21" ht="15.5">
      <c r="A7017" s="51">
        <v>813</v>
      </c>
      <c r="B7017" s="51" t="s">
        <v>1676</v>
      </c>
      <c r="C7017" s="51" t="s">
        <v>466</v>
      </c>
      <c r="D7017" s="51" t="str">
        <f t="shared" si="109"/>
        <v>GGXWDGSolomon Islands</v>
      </c>
      <c r="E7017" s="51" t="s">
        <v>305</v>
      </c>
      <c r="F7017" s="51" t="s">
        <v>467</v>
      </c>
      <c r="G7017" s="51" t="s">
        <v>468</v>
      </c>
      <c r="H7017" s="51" t="s">
        <v>342</v>
      </c>
      <c r="I7017" s="51" t="s">
        <v>343</v>
      </c>
      <c r="J7017" s="51" t="s">
        <v>1681</v>
      </c>
      <c r="K7017" s="51">
        <v>1.327</v>
      </c>
      <c r="L7017" s="51">
        <v>1.2649999999999999</v>
      </c>
      <c r="M7017" s="51">
        <v>1.0309999999999999</v>
      </c>
      <c r="N7017" s="51">
        <v>0.92700000000000005</v>
      </c>
      <c r="O7017" s="51">
        <v>0.77500000000000002</v>
      </c>
      <c r="P7017" s="51">
        <v>0.98099999999999998</v>
      </c>
      <c r="Q7017" s="51">
        <v>1.0389999999999999</v>
      </c>
      <c r="R7017" s="51">
        <v>1.0669999999999999</v>
      </c>
      <c r="S7017" s="51">
        <v>1.776</v>
      </c>
      <c r="T7017" s="51">
        <v>2.9780000000000002</v>
      </c>
      <c r="U7017" s="51">
        <v>2019</v>
      </c>
    </row>
    <row r="7018" spans="1:21" ht="15.5">
      <c r="A7018" s="51">
        <v>813</v>
      </c>
      <c r="B7018" s="51" t="s">
        <v>1676</v>
      </c>
      <c r="C7018" s="51" t="s">
        <v>469</v>
      </c>
      <c r="D7018" s="51" t="str">
        <f t="shared" si="109"/>
        <v>GGXWDG_NGDPSolomon Islands</v>
      </c>
      <c r="E7018" s="51" t="s">
        <v>305</v>
      </c>
      <c r="F7018" s="51" t="s">
        <v>467</v>
      </c>
      <c r="G7018" s="51" t="s">
        <v>468</v>
      </c>
      <c r="H7018" s="51" t="s">
        <v>392</v>
      </c>
      <c r="I7018" s="51"/>
      <c r="J7018" s="51" t="s">
        <v>470</v>
      </c>
      <c r="K7018" s="51">
        <v>15.147</v>
      </c>
      <c r="L7018" s="51">
        <v>13.484999999999999</v>
      </c>
      <c r="M7018" s="51">
        <v>10.462</v>
      </c>
      <c r="N7018" s="51">
        <v>8.9640000000000004</v>
      </c>
      <c r="O7018" s="51">
        <v>7.0709999999999997</v>
      </c>
      <c r="P7018" s="51">
        <v>8.3859999999999992</v>
      </c>
      <c r="Q7018" s="51">
        <v>8.3000000000000007</v>
      </c>
      <c r="R7018" s="51">
        <v>8.3130000000000006</v>
      </c>
      <c r="S7018" s="51">
        <v>13.939</v>
      </c>
      <c r="T7018" s="51">
        <v>22.285</v>
      </c>
      <c r="U7018" s="51">
        <v>2019</v>
      </c>
    </row>
    <row r="7019" spans="1:21" ht="15.5">
      <c r="A7019" s="51">
        <v>813</v>
      </c>
      <c r="B7019" s="51" t="s">
        <v>1676</v>
      </c>
      <c r="C7019" s="51" t="s">
        <v>471</v>
      </c>
      <c r="D7019" s="51" t="str">
        <f t="shared" si="109"/>
        <v>NGDP_FYSolomon Islands</v>
      </c>
      <c r="E7019" s="51" t="s">
        <v>305</v>
      </c>
      <c r="F7019" s="51" t="s">
        <v>472</v>
      </c>
      <c r="G7019" s="51" t="s">
        <v>473</v>
      </c>
      <c r="H7019" s="51" t="s">
        <v>342</v>
      </c>
      <c r="I7019" s="51" t="s">
        <v>343</v>
      </c>
      <c r="J7019" s="51" t="s">
        <v>1681</v>
      </c>
      <c r="K7019" s="51">
        <v>8.76</v>
      </c>
      <c r="L7019" s="51">
        <v>9.3810000000000002</v>
      </c>
      <c r="M7019" s="51">
        <v>9.85</v>
      </c>
      <c r="N7019" s="51">
        <v>10.345000000000001</v>
      </c>
      <c r="O7019" s="51">
        <v>10.957000000000001</v>
      </c>
      <c r="P7019" s="51">
        <v>11.702999999999999</v>
      </c>
      <c r="Q7019" s="51">
        <v>12.522</v>
      </c>
      <c r="R7019" s="51">
        <v>12.834</v>
      </c>
      <c r="S7019" s="51">
        <v>12.741</v>
      </c>
      <c r="T7019" s="51">
        <v>13.362</v>
      </c>
      <c r="U7019" s="51">
        <v>2019</v>
      </c>
    </row>
    <row r="7020" spans="1:21" ht="15.5">
      <c r="A7020" s="51">
        <v>813</v>
      </c>
      <c r="B7020" s="51" t="s">
        <v>1676</v>
      </c>
      <c r="C7020" s="51" t="s">
        <v>474</v>
      </c>
      <c r="D7020" s="51" t="str">
        <f t="shared" si="109"/>
        <v>BCASolomon Islands</v>
      </c>
      <c r="E7020" s="51" t="s">
        <v>305</v>
      </c>
      <c r="F7020" s="51" t="s">
        <v>475</v>
      </c>
      <c r="G7020" s="51" t="s">
        <v>476</v>
      </c>
      <c r="H7020" s="51" t="s">
        <v>352</v>
      </c>
      <c r="I7020" s="51" t="s">
        <v>343</v>
      </c>
      <c r="J7020" s="51" t="s">
        <v>1682</v>
      </c>
      <c r="K7020" s="51">
        <v>1.6E-2</v>
      </c>
      <c r="L7020" s="51">
        <v>-3.9E-2</v>
      </c>
      <c r="M7020" s="51">
        <v>-0.05</v>
      </c>
      <c r="N7020" s="51">
        <v>-3.5000000000000003E-2</v>
      </c>
      <c r="O7020" s="51">
        <v>-4.9000000000000002E-2</v>
      </c>
      <c r="P7020" s="51">
        <v>-6.3E-2</v>
      </c>
      <c r="Q7020" s="51">
        <v>-4.8000000000000001E-2</v>
      </c>
      <c r="R7020" s="51">
        <v>-0.154</v>
      </c>
      <c r="S7020" s="51">
        <v>-2.7E-2</v>
      </c>
      <c r="T7020" s="51">
        <v>-0.16500000000000001</v>
      </c>
      <c r="U7020" s="51">
        <v>2019</v>
      </c>
    </row>
    <row r="7021" spans="1:21" ht="15.5">
      <c r="A7021" s="51">
        <v>813</v>
      </c>
      <c r="B7021" s="51" t="s">
        <v>1676</v>
      </c>
      <c r="C7021" s="51" t="s">
        <v>478</v>
      </c>
      <c r="D7021" s="51" t="str">
        <f t="shared" si="109"/>
        <v>BCA_NGDPDSolomon Islands</v>
      </c>
      <c r="E7021" s="51" t="s">
        <v>305</v>
      </c>
      <c r="F7021" s="51" t="s">
        <v>475</v>
      </c>
      <c r="G7021" s="51" t="s">
        <v>476</v>
      </c>
      <c r="H7021" s="51" t="s">
        <v>392</v>
      </c>
      <c r="I7021" s="51"/>
      <c r="J7021" s="51" t="s">
        <v>479</v>
      </c>
      <c r="K7021" s="51">
        <v>1.3740000000000001</v>
      </c>
      <c r="L7021" s="51">
        <v>-2.9969999999999999</v>
      </c>
      <c r="M7021" s="51">
        <v>-3.7490000000000001</v>
      </c>
      <c r="N7021" s="51">
        <v>-2.69</v>
      </c>
      <c r="O7021" s="51">
        <v>-3.5310000000000001</v>
      </c>
      <c r="P7021" s="51">
        <v>-4.3099999999999996</v>
      </c>
      <c r="Q7021" s="51">
        <v>-3.0529999999999999</v>
      </c>
      <c r="R7021" s="51">
        <v>-9.7560000000000002</v>
      </c>
      <c r="S7021" s="51">
        <v>-1.7470000000000001</v>
      </c>
      <c r="T7021" s="51">
        <v>-10.032</v>
      </c>
      <c r="U7021" s="51">
        <v>2019</v>
      </c>
    </row>
    <row r="7022" spans="1:21" ht="15.5">
      <c r="A7022" s="51">
        <v>726</v>
      </c>
      <c r="B7022" s="51" t="s">
        <v>1683</v>
      </c>
      <c r="C7022" s="51" t="s">
        <v>338</v>
      </c>
      <c r="D7022" s="51" t="str">
        <f t="shared" si="109"/>
        <v>NGDP_RSomalia</v>
      </c>
      <c r="E7022" s="51" t="s">
        <v>1684</v>
      </c>
      <c r="F7022" s="51" t="s">
        <v>340</v>
      </c>
      <c r="G7022" s="51" t="s">
        <v>341</v>
      </c>
      <c r="H7022" s="51" t="s">
        <v>342</v>
      </c>
      <c r="I7022" s="51" t="s">
        <v>343</v>
      </c>
      <c r="J7022" s="51" t="s">
        <v>1685</v>
      </c>
      <c r="K7022" s="51">
        <v>3.8210000000000002</v>
      </c>
      <c r="L7022" s="51">
        <v>3.8919999999999999</v>
      </c>
      <c r="M7022" s="51">
        <v>3.984</v>
      </c>
      <c r="N7022" s="51">
        <v>4.1219999999999999</v>
      </c>
      <c r="O7022" s="51">
        <v>4.2409999999999997</v>
      </c>
      <c r="P7022" s="51">
        <v>4.3</v>
      </c>
      <c r="Q7022" s="51">
        <v>4.42</v>
      </c>
      <c r="R7022" s="51">
        <v>4.548</v>
      </c>
      <c r="S7022" s="51">
        <v>4.4800000000000004</v>
      </c>
      <c r="T7022" s="51">
        <v>4.6100000000000003</v>
      </c>
      <c r="U7022" s="51">
        <v>2019</v>
      </c>
    </row>
    <row r="7023" spans="1:21" ht="15.5">
      <c r="A7023" s="51">
        <v>726</v>
      </c>
      <c r="B7023" s="51" t="s">
        <v>1683</v>
      </c>
      <c r="C7023" s="51" t="s">
        <v>345</v>
      </c>
      <c r="D7023" s="51" t="str">
        <f t="shared" si="109"/>
        <v>NGDP_RPCHSomalia</v>
      </c>
      <c r="E7023" s="51" t="s">
        <v>1684</v>
      </c>
      <c r="F7023" s="51" t="s">
        <v>340</v>
      </c>
      <c r="G7023" s="51" t="s">
        <v>346</v>
      </c>
      <c r="H7023" s="51" t="s">
        <v>347</v>
      </c>
      <c r="I7023" s="51"/>
      <c r="J7023" s="51" t="s">
        <v>348</v>
      </c>
      <c r="K7023" s="51">
        <v>1.2</v>
      </c>
      <c r="L7023" s="51">
        <v>1.86</v>
      </c>
      <c r="M7023" s="51">
        <v>2.3540000000000001</v>
      </c>
      <c r="N7023" s="51">
        <v>3.46</v>
      </c>
      <c r="O7023" s="51">
        <v>2.8940000000000001</v>
      </c>
      <c r="P7023" s="51">
        <v>1.385</v>
      </c>
      <c r="Q7023" s="51">
        <v>2.8</v>
      </c>
      <c r="R7023" s="51">
        <v>2.9</v>
      </c>
      <c r="S7023" s="51">
        <v>-1.5</v>
      </c>
      <c r="T7023" s="51">
        <v>2.9</v>
      </c>
      <c r="U7023" s="51">
        <v>2019</v>
      </c>
    </row>
    <row r="7024" spans="1:21" ht="15.5">
      <c r="A7024" s="51">
        <v>726</v>
      </c>
      <c r="B7024" s="51" t="s">
        <v>1683</v>
      </c>
      <c r="C7024" s="51" t="s">
        <v>349</v>
      </c>
      <c r="D7024" s="51" t="str">
        <f t="shared" si="109"/>
        <v>NGDPSomalia</v>
      </c>
      <c r="E7024" s="51" t="s">
        <v>1684</v>
      </c>
      <c r="F7024" s="51" t="s">
        <v>155</v>
      </c>
      <c r="G7024" s="51" t="s">
        <v>350</v>
      </c>
      <c r="H7024" s="51" t="s">
        <v>342</v>
      </c>
      <c r="I7024" s="51" t="s">
        <v>343</v>
      </c>
      <c r="J7024" s="51" t="s">
        <v>1685</v>
      </c>
      <c r="K7024" s="51">
        <v>3.6110000000000002</v>
      </c>
      <c r="L7024" s="51">
        <v>3.8919999999999999</v>
      </c>
      <c r="M7024" s="51">
        <v>3.964</v>
      </c>
      <c r="N7024" s="51">
        <v>4.0490000000000004</v>
      </c>
      <c r="O7024" s="51">
        <v>4.1980000000000004</v>
      </c>
      <c r="P7024" s="51">
        <v>4.5090000000000003</v>
      </c>
      <c r="Q7024" s="51">
        <v>4.7210000000000001</v>
      </c>
      <c r="R7024" s="51">
        <v>4.944</v>
      </c>
      <c r="S7024" s="51">
        <v>4.92</v>
      </c>
      <c r="T7024" s="51">
        <v>5.367</v>
      </c>
      <c r="U7024" s="51">
        <v>2019</v>
      </c>
    </row>
    <row r="7025" spans="1:21" ht="15.5">
      <c r="A7025" s="51">
        <v>726</v>
      </c>
      <c r="B7025" s="51" t="s">
        <v>1683</v>
      </c>
      <c r="C7025" s="51" t="s">
        <v>157</v>
      </c>
      <c r="D7025" s="51" t="str">
        <f t="shared" si="109"/>
        <v>NGDPDSomalia</v>
      </c>
      <c r="E7025" s="51" t="s">
        <v>1684</v>
      </c>
      <c r="F7025" s="51" t="s">
        <v>155</v>
      </c>
      <c r="G7025" s="51" t="s">
        <v>351</v>
      </c>
      <c r="H7025" s="51" t="s">
        <v>352</v>
      </c>
      <c r="I7025" s="51" t="s">
        <v>343</v>
      </c>
      <c r="J7025" s="51" t="s">
        <v>353</v>
      </c>
      <c r="K7025" s="51">
        <v>3.6110000000000002</v>
      </c>
      <c r="L7025" s="51">
        <v>3.8919999999999999</v>
      </c>
      <c r="M7025" s="51">
        <v>3.964</v>
      </c>
      <c r="N7025" s="51">
        <v>4.0490000000000004</v>
      </c>
      <c r="O7025" s="51">
        <v>4.1980000000000004</v>
      </c>
      <c r="P7025" s="51">
        <v>4.5090000000000003</v>
      </c>
      <c r="Q7025" s="51">
        <v>4.7210000000000001</v>
      </c>
      <c r="R7025" s="51">
        <v>4.944</v>
      </c>
      <c r="S7025" s="51">
        <v>4.92</v>
      </c>
      <c r="T7025" s="51">
        <v>5.367</v>
      </c>
      <c r="U7025" s="51">
        <v>2019</v>
      </c>
    </row>
    <row r="7026" spans="1:21" ht="15.5">
      <c r="A7026" s="51">
        <v>726</v>
      </c>
      <c r="B7026" s="51" t="s">
        <v>1683</v>
      </c>
      <c r="C7026" s="51" t="s">
        <v>354</v>
      </c>
      <c r="D7026" s="51" t="str">
        <f t="shared" si="109"/>
        <v>PPPGDPSomalia</v>
      </c>
      <c r="E7026" s="51" t="s">
        <v>1684</v>
      </c>
      <c r="F7026" s="51" t="s">
        <v>155</v>
      </c>
      <c r="G7026" s="51" t="s">
        <v>355</v>
      </c>
      <c r="H7026" s="51" t="s">
        <v>356</v>
      </c>
      <c r="I7026" s="51" t="s">
        <v>343</v>
      </c>
      <c r="J7026" s="51" t="s">
        <v>353</v>
      </c>
      <c r="K7026" s="51">
        <v>10.156000000000001</v>
      </c>
      <c r="L7026" s="51">
        <v>9.0150000000000006</v>
      </c>
      <c r="M7026" s="51">
        <v>9.8640000000000008</v>
      </c>
      <c r="N7026" s="51">
        <v>11.346</v>
      </c>
      <c r="O7026" s="51">
        <v>12.23</v>
      </c>
      <c r="P7026" s="51">
        <v>12.654999999999999</v>
      </c>
      <c r="Q7026" s="51">
        <v>13.321999999999999</v>
      </c>
      <c r="R7026" s="51">
        <v>13.952999999999999</v>
      </c>
      <c r="S7026" s="51">
        <v>13.91</v>
      </c>
      <c r="T7026" s="51">
        <v>14.574</v>
      </c>
      <c r="U7026" s="51">
        <v>2019</v>
      </c>
    </row>
    <row r="7027" spans="1:21" ht="15.5">
      <c r="A7027" s="51">
        <v>726</v>
      </c>
      <c r="B7027" s="51" t="s">
        <v>1683</v>
      </c>
      <c r="C7027" s="51" t="s">
        <v>357</v>
      </c>
      <c r="D7027" s="51" t="str">
        <f t="shared" si="109"/>
        <v>NGDP_DSomalia</v>
      </c>
      <c r="E7027" s="51" t="s">
        <v>1684</v>
      </c>
      <c r="F7027" s="51" t="s">
        <v>358</v>
      </c>
      <c r="G7027" s="51" t="s">
        <v>359</v>
      </c>
      <c r="H7027" s="51" t="s">
        <v>360</v>
      </c>
      <c r="I7027" s="51"/>
      <c r="J7027" s="51" t="s">
        <v>361</v>
      </c>
      <c r="K7027" s="51">
        <v>94.495000000000005</v>
      </c>
      <c r="L7027" s="51">
        <v>100</v>
      </c>
      <c r="M7027" s="51">
        <v>99.486000000000004</v>
      </c>
      <c r="N7027" s="51">
        <v>98.228999999999999</v>
      </c>
      <c r="O7027" s="51">
        <v>98.994</v>
      </c>
      <c r="P7027" s="51">
        <v>104.85899999999999</v>
      </c>
      <c r="Q7027" s="51">
        <v>106.797</v>
      </c>
      <c r="R7027" s="51">
        <v>108.703</v>
      </c>
      <c r="S7027" s="51">
        <v>109.807</v>
      </c>
      <c r="T7027" s="51">
        <v>116.423</v>
      </c>
      <c r="U7027" s="51">
        <v>2019</v>
      </c>
    </row>
    <row r="7028" spans="1:21" ht="15.5">
      <c r="A7028" s="51">
        <v>726</v>
      </c>
      <c r="B7028" s="51" t="s">
        <v>1683</v>
      </c>
      <c r="C7028" s="51" t="s">
        <v>362</v>
      </c>
      <c r="D7028" s="51" t="str">
        <f t="shared" si="109"/>
        <v>NGDPRPCSomalia</v>
      </c>
      <c r="E7028" s="51" t="s">
        <v>1684</v>
      </c>
      <c r="F7028" s="51" t="s">
        <v>363</v>
      </c>
      <c r="G7028" s="51" t="s">
        <v>364</v>
      </c>
      <c r="H7028" s="51" t="s">
        <v>342</v>
      </c>
      <c r="I7028" s="51" t="s">
        <v>333</v>
      </c>
      <c r="J7028" s="51" t="s">
        <v>365</v>
      </c>
      <c r="K7028" s="51">
        <v>319.24900000000002</v>
      </c>
      <c r="L7028" s="51">
        <v>316.02100000000002</v>
      </c>
      <c r="M7028" s="51">
        <v>314.34399999999999</v>
      </c>
      <c r="N7028" s="51">
        <v>316.05399999999997</v>
      </c>
      <c r="O7028" s="51">
        <v>316.036</v>
      </c>
      <c r="P7028" s="51">
        <v>311.38400000000001</v>
      </c>
      <c r="Q7028" s="51">
        <v>311.08100000000002</v>
      </c>
      <c r="R7028" s="51">
        <v>311.08100000000002</v>
      </c>
      <c r="S7028" s="51">
        <v>297.779</v>
      </c>
      <c r="T7028" s="51">
        <v>297.779</v>
      </c>
      <c r="U7028" s="51">
        <v>2019</v>
      </c>
    </row>
    <row r="7029" spans="1:21" ht="15.5">
      <c r="A7029" s="51">
        <v>726</v>
      </c>
      <c r="B7029" s="51" t="s">
        <v>1683</v>
      </c>
      <c r="C7029" s="51" t="s">
        <v>366</v>
      </c>
      <c r="D7029" s="51" t="str">
        <f t="shared" si="109"/>
        <v>NGDPRPPPPCSomalia</v>
      </c>
      <c r="E7029" s="51" t="s">
        <v>1684</v>
      </c>
      <c r="F7029" s="51" t="s">
        <v>363</v>
      </c>
      <c r="G7029" s="51" t="s">
        <v>367</v>
      </c>
      <c r="H7029" s="51" t="s">
        <v>368</v>
      </c>
      <c r="I7029" s="51" t="s">
        <v>333</v>
      </c>
      <c r="J7029" s="51" t="s">
        <v>365</v>
      </c>
      <c r="K7029" s="51">
        <v>939.58299999999997</v>
      </c>
      <c r="L7029" s="51">
        <v>930.08399999999995</v>
      </c>
      <c r="M7029" s="51">
        <v>925.14700000000005</v>
      </c>
      <c r="N7029" s="51">
        <v>930.18100000000004</v>
      </c>
      <c r="O7029" s="51">
        <v>930.12800000000004</v>
      </c>
      <c r="P7029" s="51">
        <v>916.43499999999995</v>
      </c>
      <c r="Q7029" s="51">
        <v>915.54399999999998</v>
      </c>
      <c r="R7029" s="51">
        <v>915.54399999999998</v>
      </c>
      <c r="S7029" s="51">
        <v>876.39599999999996</v>
      </c>
      <c r="T7029" s="51">
        <v>876.39599999999996</v>
      </c>
      <c r="U7029" s="51">
        <v>2019</v>
      </c>
    </row>
    <row r="7030" spans="1:21" ht="15.5">
      <c r="A7030" s="51">
        <v>726</v>
      </c>
      <c r="B7030" s="51" t="s">
        <v>1683</v>
      </c>
      <c r="C7030" s="51" t="s">
        <v>369</v>
      </c>
      <c r="D7030" s="51" t="str">
        <f t="shared" si="109"/>
        <v>NGDPPCSomalia</v>
      </c>
      <c r="E7030" s="51" t="s">
        <v>1684</v>
      </c>
      <c r="F7030" s="51" t="s">
        <v>370</v>
      </c>
      <c r="G7030" s="51" t="s">
        <v>371</v>
      </c>
      <c r="H7030" s="51" t="s">
        <v>342</v>
      </c>
      <c r="I7030" s="51" t="s">
        <v>333</v>
      </c>
      <c r="J7030" s="51" t="s">
        <v>372</v>
      </c>
      <c r="K7030" s="51">
        <v>301.67599999999999</v>
      </c>
      <c r="L7030" s="51">
        <v>316.02100000000002</v>
      </c>
      <c r="M7030" s="51">
        <v>312.72699999999998</v>
      </c>
      <c r="N7030" s="51">
        <v>310.45699999999999</v>
      </c>
      <c r="O7030" s="51">
        <v>312.85700000000003</v>
      </c>
      <c r="P7030" s="51">
        <v>326.51499999999999</v>
      </c>
      <c r="Q7030" s="51">
        <v>332.22399999999999</v>
      </c>
      <c r="R7030" s="51">
        <v>338.15499999999997</v>
      </c>
      <c r="S7030" s="51">
        <v>326.98200000000003</v>
      </c>
      <c r="T7030" s="51">
        <v>346.68299999999999</v>
      </c>
      <c r="U7030" s="51">
        <v>2019</v>
      </c>
    </row>
    <row r="7031" spans="1:21" ht="15.5">
      <c r="A7031" s="51">
        <v>726</v>
      </c>
      <c r="B7031" s="51" t="s">
        <v>1683</v>
      </c>
      <c r="C7031" s="51" t="s">
        <v>373</v>
      </c>
      <c r="D7031" s="51" t="str">
        <f t="shared" si="109"/>
        <v>NGDPDPCSomalia</v>
      </c>
      <c r="E7031" s="51" t="s">
        <v>1684</v>
      </c>
      <c r="F7031" s="51" t="s">
        <v>370</v>
      </c>
      <c r="G7031" s="51" t="s">
        <v>374</v>
      </c>
      <c r="H7031" s="51" t="s">
        <v>352</v>
      </c>
      <c r="I7031" s="51" t="s">
        <v>333</v>
      </c>
      <c r="J7031" s="51" t="s">
        <v>372</v>
      </c>
      <c r="K7031" s="51">
        <v>301.67599999999999</v>
      </c>
      <c r="L7031" s="51">
        <v>316.02100000000002</v>
      </c>
      <c r="M7031" s="51">
        <v>312.72699999999998</v>
      </c>
      <c r="N7031" s="51">
        <v>310.45699999999999</v>
      </c>
      <c r="O7031" s="51">
        <v>312.85700000000003</v>
      </c>
      <c r="P7031" s="51">
        <v>326.51499999999999</v>
      </c>
      <c r="Q7031" s="51">
        <v>332.22399999999999</v>
      </c>
      <c r="R7031" s="51">
        <v>338.15499999999997</v>
      </c>
      <c r="S7031" s="51">
        <v>326.98200000000003</v>
      </c>
      <c r="T7031" s="51">
        <v>346.68299999999999</v>
      </c>
      <c r="U7031" s="51">
        <v>2019</v>
      </c>
    </row>
    <row r="7032" spans="1:21" ht="15.5">
      <c r="A7032" s="51">
        <v>726</v>
      </c>
      <c r="B7032" s="51" t="s">
        <v>1683</v>
      </c>
      <c r="C7032" s="51" t="s">
        <v>375</v>
      </c>
      <c r="D7032" s="51" t="str">
        <f t="shared" si="109"/>
        <v>PPPPCSomalia</v>
      </c>
      <c r="E7032" s="51" t="s">
        <v>1684</v>
      </c>
      <c r="F7032" s="51" t="s">
        <v>370</v>
      </c>
      <c r="G7032" s="51" t="s">
        <v>376</v>
      </c>
      <c r="H7032" s="51" t="s">
        <v>356</v>
      </c>
      <c r="I7032" s="51" t="s">
        <v>333</v>
      </c>
      <c r="J7032" s="51" t="s">
        <v>372</v>
      </c>
      <c r="K7032" s="51">
        <v>848.47299999999996</v>
      </c>
      <c r="L7032" s="51">
        <v>731.947</v>
      </c>
      <c r="M7032" s="51">
        <v>778.26900000000001</v>
      </c>
      <c r="N7032" s="51">
        <v>869.96900000000005</v>
      </c>
      <c r="O7032" s="51">
        <v>911.34400000000005</v>
      </c>
      <c r="P7032" s="51">
        <v>916.43499999999995</v>
      </c>
      <c r="Q7032" s="51">
        <v>937.52599999999995</v>
      </c>
      <c r="R7032" s="51">
        <v>954.26300000000003</v>
      </c>
      <c r="S7032" s="51">
        <v>924.53200000000004</v>
      </c>
      <c r="T7032" s="51">
        <v>941.38</v>
      </c>
      <c r="U7032" s="51">
        <v>2019</v>
      </c>
    </row>
    <row r="7033" spans="1:21" ht="15.5">
      <c r="A7033" s="51">
        <v>726</v>
      </c>
      <c r="B7033" s="51" t="s">
        <v>1683</v>
      </c>
      <c r="C7033" s="51" t="s">
        <v>377</v>
      </c>
      <c r="D7033" s="51" t="str">
        <f t="shared" si="109"/>
        <v>NGAP_NPGDPSomalia</v>
      </c>
      <c r="E7033" s="51" t="s">
        <v>1684</v>
      </c>
      <c r="F7033" s="51" t="s">
        <v>378</v>
      </c>
      <c r="G7033" s="51" t="s">
        <v>379</v>
      </c>
      <c r="H7033" s="51" t="s">
        <v>380</v>
      </c>
      <c r="I7033" s="51"/>
      <c r="J7033" s="51"/>
      <c r="K7033" s="51"/>
      <c r="L7033" s="51"/>
      <c r="M7033" s="51"/>
      <c r="N7033" s="51"/>
      <c r="O7033" s="51"/>
      <c r="P7033" s="51"/>
      <c r="Q7033" s="51"/>
      <c r="R7033" s="51"/>
      <c r="S7033" s="51"/>
      <c r="T7033" s="51"/>
      <c r="U7033" s="51"/>
    </row>
    <row r="7034" spans="1:21" ht="15.5">
      <c r="A7034" s="51">
        <v>726</v>
      </c>
      <c r="B7034" s="51" t="s">
        <v>1683</v>
      </c>
      <c r="C7034" s="51" t="s">
        <v>381</v>
      </c>
      <c r="D7034" s="51" t="str">
        <f t="shared" si="109"/>
        <v>PPPSHSomalia</v>
      </c>
      <c r="E7034" s="51" t="s">
        <v>1684</v>
      </c>
      <c r="F7034" s="51" t="s">
        <v>382</v>
      </c>
      <c r="G7034" s="51" t="s">
        <v>383</v>
      </c>
      <c r="H7034" s="51" t="s">
        <v>384</v>
      </c>
      <c r="I7034" s="51"/>
      <c r="J7034" s="51" t="s">
        <v>353</v>
      </c>
      <c r="K7034" s="51">
        <v>0.01</v>
      </c>
      <c r="L7034" s="51">
        <v>8.9999999999999993E-3</v>
      </c>
      <c r="M7034" s="51">
        <v>8.9999999999999993E-3</v>
      </c>
      <c r="N7034" s="51">
        <v>0.01</v>
      </c>
      <c r="O7034" s="51">
        <v>1.0999999999999999E-2</v>
      </c>
      <c r="P7034" s="51">
        <v>0.01</v>
      </c>
      <c r="Q7034" s="51">
        <v>0.01</v>
      </c>
      <c r="R7034" s="51">
        <v>0.01</v>
      </c>
      <c r="S7034" s="51">
        <v>1.0999999999999999E-2</v>
      </c>
      <c r="T7034" s="51">
        <v>0.01</v>
      </c>
      <c r="U7034" s="51">
        <v>2019</v>
      </c>
    </row>
    <row r="7035" spans="1:21" ht="15.5">
      <c r="A7035" s="51">
        <v>726</v>
      </c>
      <c r="B7035" s="51" t="s">
        <v>1683</v>
      </c>
      <c r="C7035" s="51" t="s">
        <v>385</v>
      </c>
      <c r="D7035" s="51" t="str">
        <f t="shared" si="109"/>
        <v>PPPEXSomalia</v>
      </c>
      <c r="E7035" s="51" t="s">
        <v>1684</v>
      </c>
      <c r="F7035" s="51" t="s">
        <v>386</v>
      </c>
      <c r="G7035" s="51" t="s">
        <v>387</v>
      </c>
      <c r="H7035" s="51" t="s">
        <v>388</v>
      </c>
      <c r="I7035" s="51"/>
      <c r="J7035" s="51" t="s">
        <v>353</v>
      </c>
      <c r="K7035" s="51">
        <v>0.35599999999999998</v>
      </c>
      <c r="L7035" s="51">
        <v>0.432</v>
      </c>
      <c r="M7035" s="51">
        <v>0.40200000000000002</v>
      </c>
      <c r="N7035" s="51">
        <v>0.35699999999999998</v>
      </c>
      <c r="O7035" s="51">
        <v>0.34300000000000003</v>
      </c>
      <c r="P7035" s="51">
        <v>0.35599999999999998</v>
      </c>
      <c r="Q7035" s="51">
        <v>0.35399999999999998</v>
      </c>
      <c r="R7035" s="51">
        <v>0.35399999999999998</v>
      </c>
      <c r="S7035" s="51">
        <v>0.35399999999999998</v>
      </c>
      <c r="T7035" s="51">
        <v>0.36799999999999999</v>
      </c>
      <c r="U7035" s="51">
        <v>2019</v>
      </c>
    </row>
    <row r="7036" spans="1:21" ht="15.5">
      <c r="A7036" s="51">
        <v>726</v>
      </c>
      <c r="B7036" s="51" t="s">
        <v>1683</v>
      </c>
      <c r="C7036" s="51" t="s">
        <v>389</v>
      </c>
      <c r="D7036" s="51" t="str">
        <f t="shared" si="109"/>
        <v>NID_NGDPSomalia</v>
      </c>
      <c r="E7036" s="51" t="s">
        <v>1684</v>
      </c>
      <c r="F7036" s="51" t="s">
        <v>390</v>
      </c>
      <c r="G7036" s="51" t="s">
        <v>391</v>
      </c>
      <c r="H7036" s="51" t="s">
        <v>392</v>
      </c>
      <c r="I7036" s="51"/>
      <c r="J7036" s="51"/>
      <c r="K7036" s="51"/>
      <c r="L7036" s="51"/>
      <c r="M7036" s="51"/>
      <c r="N7036" s="51"/>
      <c r="O7036" s="51"/>
      <c r="P7036" s="51"/>
      <c r="Q7036" s="51"/>
      <c r="R7036" s="51"/>
      <c r="S7036" s="51"/>
      <c r="T7036" s="51"/>
      <c r="U7036" s="51"/>
    </row>
    <row r="7037" spans="1:21" ht="15.5">
      <c r="A7037" s="51">
        <v>726</v>
      </c>
      <c r="B7037" s="51" t="s">
        <v>1683</v>
      </c>
      <c r="C7037" s="51" t="s">
        <v>393</v>
      </c>
      <c r="D7037" s="51" t="str">
        <f t="shared" si="109"/>
        <v>NGSD_NGDPSomalia</v>
      </c>
      <c r="E7037" s="51" t="s">
        <v>1684</v>
      </c>
      <c r="F7037" s="51" t="s">
        <v>394</v>
      </c>
      <c r="G7037" s="51" t="s">
        <v>395</v>
      </c>
      <c r="H7037" s="51" t="s">
        <v>392</v>
      </c>
      <c r="I7037" s="51"/>
      <c r="J7037" s="51"/>
      <c r="K7037" s="51"/>
      <c r="L7037" s="51"/>
      <c r="M7037" s="51"/>
      <c r="N7037" s="51"/>
      <c r="O7037" s="51"/>
      <c r="P7037" s="51"/>
      <c r="Q7037" s="51"/>
      <c r="R7037" s="51"/>
      <c r="S7037" s="51"/>
      <c r="T7037" s="51"/>
      <c r="U7037" s="51"/>
    </row>
    <row r="7038" spans="1:21" ht="15.5">
      <c r="A7038" s="51">
        <v>726</v>
      </c>
      <c r="B7038" s="51" t="s">
        <v>1683</v>
      </c>
      <c r="C7038" s="51" t="s">
        <v>396</v>
      </c>
      <c r="D7038" s="51" t="str">
        <f t="shared" si="109"/>
        <v>PCPISomalia</v>
      </c>
      <c r="E7038" s="51" t="s">
        <v>1684</v>
      </c>
      <c r="F7038" s="51" t="s">
        <v>397</v>
      </c>
      <c r="G7038" s="51" t="s">
        <v>398</v>
      </c>
      <c r="H7038" s="51" t="s">
        <v>360</v>
      </c>
      <c r="I7038" s="51"/>
      <c r="J7038" s="51"/>
      <c r="K7038" s="51"/>
      <c r="L7038" s="51"/>
      <c r="M7038" s="51"/>
      <c r="N7038" s="51"/>
      <c r="O7038" s="51"/>
      <c r="P7038" s="51"/>
      <c r="Q7038" s="51"/>
      <c r="R7038" s="51"/>
      <c r="S7038" s="51"/>
      <c r="T7038" s="51"/>
      <c r="U7038" s="51"/>
    </row>
    <row r="7039" spans="1:21" ht="15.5">
      <c r="A7039" s="51">
        <v>726</v>
      </c>
      <c r="B7039" s="51" t="s">
        <v>1683</v>
      </c>
      <c r="C7039" s="51" t="s">
        <v>400</v>
      </c>
      <c r="D7039" s="51" t="str">
        <f t="shared" si="109"/>
        <v>PCPIPCHSomalia</v>
      </c>
      <c r="E7039" s="51" t="s">
        <v>1684</v>
      </c>
      <c r="F7039" s="51" t="s">
        <v>397</v>
      </c>
      <c r="G7039" s="51" t="s">
        <v>401</v>
      </c>
      <c r="H7039" s="51" t="s">
        <v>347</v>
      </c>
      <c r="I7039" s="51"/>
      <c r="J7039" s="51"/>
      <c r="K7039" s="51"/>
      <c r="L7039" s="51"/>
      <c r="M7039" s="51"/>
      <c r="N7039" s="51"/>
      <c r="O7039" s="51"/>
      <c r="P7039" s="51"/>
      <c r="Q7039" s="51"/>
      <c r="R7039" s="51"/>
      <c r="S7039" s="51"/>
      <c r="T7039" s="51"/>
      <c r="U7039" s="51"/>
    </row>
    <row r="7040" spans="1:21" ht="15.5">
      <c r="A7040" s="51">
        <v>726</v>
      </c>
      <c r="B7040" s="51" t="s">
        <v>1683</v>
      </c>
      <c r="C7040" s="51" t="s">
        <v>403</v>
      </c>
      <c r="D7040" s="51" t="str">
        <f t="shared" si="109"/>
        <v>PCPIESomalia</v>
      </c>
      <c r="E7040" s="51" t="s">
        <v>1684</v>
      </c>
      <c r="F7040" s="51" t="s">
        <v>404</v>
      </c>
      <c r="G7040" s="51" t="s">
        <v>405</v>
      </c>
      <c r="H7040" s="51" t="s">
        <v>360</v>
      </c>
      <c r="I7040" s="51"/>
      <c r="J7040" s="51" t="s">
        <v>1686</v>
      </c>
      <c r="K7040" s="51">
        <v>96.028000000000006</v>
      </c>
      <c r="L7040" s="51">
        <v>98.716999999999999</v>
      </c>
      <c r="M7040" s="51">
        <v>100</v>
      </c>
      <c r="N7040" s="51">
        <v>100.292</v>
      </c>
      <c r="O7040" s="51">
        <v>101.509</v>
      </c>
      <c r="P7040" s="51">
        <v>107.69199999999999</v>
      </c>
      <c r="Q7040" s="51">
        <v>111.16</v>
      </c>
      <c r="R7040" s="51">
        <v>114.64</v>
      </c>
      <c r="S7040" s="51">
        <v>119.34</v>
      </c>
      <c r="T7040" s="51">
        <v>122.324</v>
      </c>
      <c r="U7040" s="51">
        <v>2020</v>
      </c>
    </row>
    <row r="7041" spans="1:21" ht="15.5">
      <c r="A7041" s="51">
        <v>726</v>
      </c>
      <c r="B7041" s="51" t="s">
        <v>1683</v>
      </c>
      <c r="C7041" s="51" t="s">
        <v>406</v>
      </c>
      <c r="D7041" s="51" t="str">
        <f t="shared" si="109"/>
        <v>PCPIEPCHSomalia</v>
      </c>
      <c r="E7041" s="51" t="s">
        <v>1684</v>
      </c>
      <c r="F7041" s="51" t="s">
        <v>404</v>
      </c>
      <c r="G7041" s="51" t="s">
        <v>407</v>
      </c>
      <c r="H7041" s="51" t="s">
        <v>347</v>
      </c>
      <c r="I7041" s="51"/>
      <c r="J7041" s="51" t="s">
        <v>408</v>
      </c>
      <c r="K7041" s="51" t="s">
        <v>95</v>
      </c>
      <c r="L7041" s="51">
        <v>2.8</v>
      </c>
      <c r="M7041" s="51">
        <v>1.3</v>
      </c>
      <c r="N7041" s="51">
        <v>0.29199999999999998</v>
      </c>
      <c r="O7041" s="51">
        <v>1.214</v>
      </c>
      <c r="P7041" s="51">
        <v>6.0910000000000002</v>
      </c>
      <c r="Q7041" s="51">
        <v>3.2210000000000001</v>
      </c>
      <c r="R7041" s="51">
        <v>3.13</v>
      </c>
      <c r="S7041" s="51">
        <v>4.0999999999999996</v>
      </c>
      <c r="T7041" s="51">
        <v>2.5</v>
      </c>
      <c r="U7041" s="51">
        <v>2020</v>
      </c>
    </row>
    <row r="7042" spans="1:21" ht="15.5">
      <c r="A7042" s="51">
        <v>726</v>
      </c>
      <c r="B7042" s="51" t="s">
        <v>1683</v>
      </c>
      <c r="C7042" s="51" t="s">
        <v>409</v>
      </c>
      <c r="D7042" s="51" t="str">
        <f t="shared" si="109"/>
        <v>FLIBOR6Somalia</v>
      </c>
      <c r="E7042" s="51" t="s">
        <v>1684</v>
      </c>
      <c r="F7042" s="51" t="s">
        <v>410</v>
      </c>
      <c r="G7042" s="51"/>
      <c r="H7042" s="51" t="s">
        <v>384</v>
      </c>
      <c r="I7042" s="51"/>
      <c r="J7042" s="51"/>
      <c r="K7042" s="51"/>
      <c r="L7042" s="51"/>
      <c r="M7042" s="51"/>
      <c r="N7042" s="51"/>
      <c r="O7042" s="51"/>
      <c r="P7042" s="51"/>
      <c r="Q7042" s="51"/>
      <c r="R7042" s="51"/>
      <c r="S7042" s="51"/>
      <c r="T7042" s="51"/>
      <c r="U7042" s="51"/>
    </row>
    <row r="7043" spans="1:21" ht="15.5">
      <c r="A7043" s="51">
        <v>726</v>
      </c>
      <c r="B7043" s="51" t="s">
        <v>1683</v>
      </c>
      <c r="C7043" s="51" t="s">
        <v>411</v>
      </c>
      <c r="D7043" s="51" t="str">
        <f t="shared" ref="D7043:D7106" si="110">C7043&amp;E7043</f>
        <v>TM_RPCHSomalia</v>
      </c>
      <c r="E7043" s="51" t="s">
        <v>1684</v>
      </c>
      <c r="F7043" s="51" t="s">
        <v>412</v>
      </c>
      <c r="G7043" s="51" t="s">
        <v>413</v>
      </c>
      <c r="H7043" s="51" t="s">
        <v>347</v>
      </c>
      <c r="I7043" s="51"/>
      <c r="J7043" s="51"/>
      <c r="K7043" s="51"/>
      <c r="L7043" s="51"/>
      <c r="M7043" s="51"/>
      <c r="N7043" s="51"/>
      <c r="O7043" s="51"/>
      <c r="P7043" s="51"/>
      <c r="Q7043" s="51"/>
      <c r="R7043" s="51"/>
      <c r="S7043" s="51"/>
      <c r="T7043" s="51"/>
      <c r="U7043" s="51"/>
    </row>
    <row r="7044" spans="1:21" ht="15.5">
      <c r="A7044" s="51">
        <v>726</v>
      </c>
      <c r="B7044" s="51" t="s">
        <v>1683</v>
      </c>
      <c r="C7044" s="51" t="s">
        <v>415</v>
      </c>
      <c r="D7044" s="51" t="str">
        <f t="shared" si="110"/>
        <v>TMG_RPCHSomalia</v>
      </c>
      <c r="E7044" s="51" t="s">
        <v>1684</v>
      </c>
      <c r="F7044" s="51" t="s">
        <v>416</v>
      </c>
      <c r="G7044" s="51" t="s">
        <v>417</v>
      </c>
      <c r="H7044" s="51" t="s">
        <v>347</v>
      </c>
      <c r="I7044" s="51"/>
      <c r="J7044" s="51"/>
      <c r="K7044" s="51"/>
      <c r="L7044" s="51"/>
      <c r="M7044" s="51"/>
      <c r="N7044" s="51"/>
      <c r="O7044" s="51"/>
      <c r="P7044" s="51"/>
      <c r="Q7044" s="51"/>
      <c r="R7044" s="51"/>
      <c r="S7044" s="51"/>
      <c r="T7044" s="51"/>
      <c r="U7044" s="51"/>
    </row>
    <row r="7045" spans="1:21" ht="15.5">
      <c r="A7045" s="51">
        <v>726</v>
      </c>
      <c r="B7045" s="51" t="s">
        <v>1683</v>
      </c>
      <c r="C7045" s="51" t="s">
        <v>418</v>
      </c>
      <c r="D7045" s="51" t="str">
        <f t="shared" si="110"/>
        <v>TX_RPCHSomalia</v>
      </c>
      <c r="E7045" s="51" t="s">
        <v>1684</v>
      </c>
      <c r="F7045" s="51" t="s">
        <v>419</v>
      </c>
      <c r="G7045" s="51" t="s">
        <v>420</v>
      </c>
      <c r="H7045" s="51" t="s">
        <v>347</v>
      </c>
      <c r="I7045" s="51"/>
      <c r="J7045" s="51"/>
      <c r="K7045" s="51"/>
      <c r="L7045" s="51"/>
      <c r="M7045" s="51"/>
      <c r="N7045" s="51"/>
      <c r="O7045" s="51"/>
      <c r="P7045" s="51"/>
      <c r="Q7045" s="51"/>
      <c r="R7045" s="51"/>
      <c r="S7045" s="51"/>
      <c r="T7045" s="51"/>
      <c r="U7045" s="51"/>
    </row>
    <row r="7046" spans="1:21" ht="15.5">
      <c r="A7046" s="51">
        <v>726</v>
      </c>
      <c r="B7046" s="51" t="s">
        <v>1683</v>
      </c>
      <c r="C7046" s="51" t="s">
        <v>421</v>
      </c>
      <c r="D7046" s="51" t="str">
        <f t="shared" si="110"/>
        <v>TXG_RPCHSomalia</v>
      </c>
      <c r="E7046" s="51" t="s">
        <v>1684</v>
      </c>
      <c r="F7046" s="51" t="s">
        <v>422</v>
      </c>
      <c r="G7046" s="51" t="s">
        <v>423</v>
      </c>
      <c r="H7046" s="51" t="s">
        <v>347</v>
      </c>
      <c r="I7046" s="51"/>
      <c r="J7046" s="51"/>
      <c r="K7046" s="51"/>
      <c r="L7046" s="51"/>
      <c r="M7046" s="51"/>
      <c r="N7046" s="51"/>
      <c r="O7046" s="51"/>
      <c r="P7046" s="51"/>
      <c r="Q7046" s="51"/>
      <c r="R7046" s="51"/>
      <c r="S7046" s="51"/>
      <c r="T7046" s="51"/>
      <c r="U7046" s="51"/>
    </row>
    <row r="7047" spans="1:21" ht="15.5">
      <c r="A7047" s="51">
        <v>726</v>
      </c>
      <c r="B7047" s="51" t="s">
        <v>1683</v>
      </c>
      <c r="C7047" s="51" t="s">
        <v>424</v>
      </c>
      <c r="D7047" s="51" t="str">
        <f t="shared" si="110"/>
        <v>LURSomalia</v>
      </c>
      <c r="E7047" s="51" t="s">
        <v>1684</v>
      </c>
      <c r="F7047" s="51" t="s">
        <v>425</v>
      </c>
      <c r="G7047" s="51" t="s">
        <v>426</v>
      </c>
      <c r="H7047" s="51" t="s">
        <v>427</v>
      </c>
      <c r="I7047" s="51"/>
      <c r="J7047" s="51"/>
      <c r="K7047" s="51"/>
      <c r="L7047" s="51"/>
      <c r="M7047" s="51"/>
      <c r="N7047" s="51"/>
      <c r="O7047" s="51"/>
      <c r="P7047" s="51"/>
      <c r="Q7047" s="51"/>
      <c r="R7047" s="51"/>
      <c r="S7047" s="51"/>
      <c r="T7047" s="51"/>
      <c r="U7047" s="51"/>
    </row>
    <row r="7048" spans="1:21" ht="15.5">
      <c r="A7048" s="51">
        <v>726</v>
      </c>
      <c r="B7048" s="51" t="s">
        <v>1683</v>
      </c>
      <c r="C7048" s="51" t="s">
        <v>428</v>
      </c>
      <c r="D7048" s="51" t="str">
        <f t="shared" si="110"/>
        <v>LESomalia</v>
      </c>
      <c r="E7048" s="51" t="s">
        <v>1684</v>
      </c>
      <c r="F7048" s="51" t="s">
        <v>429</v>
      </c>
      <c r="G7048" s="51" t="s">
        <v>430</v>
      </c>
      <c r="H7048" s="51" t="s">
        <v>431</v>
      </c>
      <c r="I7048" s="51" t="s">
        <v>432</v>
      </c>
      <c r="J7048" s="51"/>
      <c r="K7048" s="51"/>
      <c r="L7048" s="51"/>
      <c r="M7048" s="51"/>
      <c r="N7048" s="51"/>
      <c r="O7048" s="51"/>
      <c r="P7048" s="51"/>
      <c r="Q7048" s="51"/>
      <c r="R7048" s="51"/>
      <c r="S7048" s="51"/>
      <c r="T7048" s="51"/>
      <c r="U7048" s="51"/>
    </row>
    <row r="7049" spans="1:21" ht="15.5">
      <c r="A7049" s="51">
        <v>726</v>
      </c>
      <c r="B7049" s="51" t="s">
        <v>1683</v>
      </c>
      <c r="C7049" s="51" t="s">
        <v>433</v>
      </c>
      <c r="D7049" s="51" t="str">
        <f t="shared" si="110"/>
        <v>LPSomalia</v>
      </c>
      <c r="E7049" s="51" t="s">
        <v>1684</v>
      </c>
      <c r="F7049" s="51" t="s">
        <v>434</v>
      </c>
      <c r="G7049" s="51" t="s">
        <v>435</v>
      </c>
      <c r="H7049" s="51" t="s">
        <v>431</v>
      </c>
      <c r="I7049" s="51" t="s">
        <v>432</v>
      </c>
      <c r="J7049" s="51"/>
      <c r="K7049" s="51">
        <v>11.97</v>
      </c>
      <c r="L7049" s="51">
        <v>12.317</v>
      </c>
      <c r="M7049" s="51">
        <v>12.673999999999999</v>
      </c>
      <c r="N7049" s="51">
        <v>13.042</v>
      </c>
      <c r="O7049" s="51">
        <v>13.42</v>
      </c>
      <c r="P7049" s="51">
        <v>13.808999999999999</v>
      </c>
      <c r="Q7049" s="51">
        <v>14.209</v>
      </c>
      <c r="R7049" s="51">
        <v>14.622</v>
      </c>
      <c r="S7049" s="51">
        <v>15.045999999999999</v>
      </c>
      <c r="T7049" s="51">
        <v>15.481999999999999</v>
      </c>
      <c r="U7049" s="51"/>
    </row>
    <row r="7050" spans="1:21" ht="15.5">
      <c r="A7050" s="51">
        <v>726</v>
      </c>
      <c r="B7050" s="51" t="s">
        <v>1683</v>
      </c>
      <c r="C7050" s="51" t="s">
        <v>437</v>
      </c>
      <c r="D7050" s="51" t="str">
        <f t="shared" si="110"/>
        <v>GGRSomalia</v>
      </c>
      <c r="E7050" s="51" t="s">
        <v>1684</v>
      </c>
      <c r="F7050" s="51" t="s">
        <v>438</v>
      </c>
      <c r="G7050" s="51" t="s">
        <v>439</v>
      </c>
      <c r="H7050" s="51" t="s">
        <v>342</v>
      </c>
      <c r="I7050" s="51" t="s">
        <v>343</v>
      </c>
      <c r="J7050" s="51" t="s">
        <v>1687</v>
      </c>
      <c r="K7050" s="51" t="s">
        <v>95</v>
      </c>
      <c r="L7050" s="51">
        <v>0.111</v>
      </c>
      <c r="M7050" s="51">
        <v>0.14499999999999999</v>
      </c>
      <c r="N7050" s="51">
        <v>0.14099999999999999</v>
      </c>
      <c r="O7050" s="51">
        <v>0.17100000000000001</v>
      </c>
      <c r="P7050" s="51">
        <v>0.26900000000000002</v>
      </c>
      <c r="Q7050" s="51">
        <v>0.27</v>
      </c>
      <c r="R7050" s="51">
        <v>0.33800000000000002</v>
      </c>
      <c r="S7050" s="51">
        <v>0.61799999999999999</v>
      </c>
      <c r="T7050" s="51">
        <v>0.53700000000000003</v>
      </c>
      <c r="U7050" s="51">
        <v>2019</v>
      </c>
    </row>
    <row r="7051" spans="1:21" ht="15.5">
      <c r="A7051" s="51">
        <v>726</v>
      </c>
      <c r="B7051" s="51" t="s">
        <v>1683</v>
      </c>
      <c r="C7051" s="51" t="s">
        <v>441</v>
      </c>
      <c r="D7051" s="51" t="str">
        <f t="shared" si="110"/>
        <v>GGR_NGDPSomalia</v>
      </c>
      <c r="E7051" s="51" t="s">
        <v>1684</v>
      </c>
      <c r="F7051" s="51" t="s">
        <v>438</v>
      </c>
      <c r="G7051" s="51" t="s">
        <v>439</v>
      </c>
      <c r="H7051" s="51" t="s">
        <v>392</v>
      </c>
      <c r="I7051" s="51"/>
      <c r="J7051" s="51" t="s">
        <v>442</v>
      </c>
      <c r="K7051" s="51" t="s">
        <v>95</v>
      </c>
      <c r="L7051" s="51">
        <v>2.847</v>
      </c>
      <c r="M7051" s="51">
        <v>3.665</v>
      </c>
      <c r="N7051" s="51">
        <v>3.4870000000000001</v>
      </c>
      <c r="O7051" s="51">
        <v>4.0739999999999998</v>
      </c>
      <c r="P7051" s="51">
        <v>5.9560000000000004</v>
      </c>
      <c r="Q7051" s="51">
        <v>5.7229999999999999</v>
      </c>
      <c r="R7051" s="51">
        <v>6.8419999999999996</v>
      </c>
      <c r="S7051" s="51">
        <v>12.555999999999999</v>
      </c>
      <c r="T7051" s="51">
        <v>10.013</v>
      </c>
      <c r="U7051" s="51">
        <v>2019</v>
      </c>
    </row>
    <row r="7052" spans="1:21" ht="15.5">
      <c r="A7052" s="51">
        <v>726</v>
      </c>
      <c r="B7052" s="51" t="s">
        <v>1683</v>
      </c>
      <c r="C7052" s="51" t="s">
        <v>443</v>
      </c>
      <c r="D7052" s="51" t="str">
        <f t="shared" si="110"/>
        <v>GGXSomalia</v>
      </c>
      <c r="E7052" s="51" t="s">
        <v>1684</v>
      </c>
      <c r="F7052" s="51" t="s">
        <v>444</v>
      </c>
      <c r="G7052" s="51" t="s">
        <v>445</v>
      </c>
      <c r="H7052" s="51" t="s">
        <v>342</v>
      </c>
      <c r="I7052" s="51" t="s">
        <v>343</v>
      </c>
      <c r="J7052" s="51"/>
      <c r="K7052" s="51"/>
      <c r="L7052" s="51"/>
      <c r="M7052" s="51"/>
      <c r="N7052" s="51"/>
      <c r="O7052" s="51"/>
      <c r="P7052" s="51"/>
      <c r="Q7052" s="51"/>
      <c r="R7052" s="51"/>
      <c r="S7052" s="51"/>
      <c r="T7052" s="51"/>
      <c r="U7052" s="51"/>
    </row>
    <row r="7053" spans="1:21" ht="15.5">
      <c r="A7053" s="51">
        <v>726</v>
      </c>
      <c r="B7053" s="51" t="s">
        <v>1683</v>
      </c>
      <c r="C7053" s="51" t="s">
        <v>446</v>
      </c>
      <c r="D7053" s="51" t="str">
        <f t="shared" si="110"/>
        <v>GGX_NGDPSomalia</v>
      </c>
      <c r="E7053" s="51" t="s">
        <v>1684</v>
      </c>
      <c r="F7053" s="51" t="s">
        <v>444</v>
      </c>
      <c r="G7053" s="51" t="s">
        <v>445</v>
      </c>
      <c r="H7053" s="51" t="s">
        <v>392</v>
      </c>
      <c r="I7053" s="51"/>
      <c r="J7053" s="51"/>
      <c r="K7053" s="51"/>
      <c r="L7053" s="51"/>
      <c r="M7053" s="51"/>
      <c r="N7053" s="51"/>
      <c r="O7053" s="51"/>
      <c r="P7053" s="51"/>
      <c r="Q7053" s="51"/>
      <c r="R7053" s="51"/>
      <c r="S7053" s="51"/>
      <c r="T7053" s="51"/>
      <c r="U7053" s="51"/>
    </row>
    <row r="7054" spans="1:21" ht="15.5">
      <c r="A7054" s="51">
        <v>726</v>
      </c>
      <c r="B7054" s="51" t="s">
        <v>1683</v>
      </c>
      <c r="C7054" s="51" t="s">
        <v>448</v>
      </c>
      <c r="D7054" s="51" t="str">
        <f t="shared" si="110"/>
        <v>GGXCNLSomalia</v>
      </c>
      <c r="E7054" s="51" t="s">
        <v>1684</v>
      </c>
      <c r="F7054" s="51" t="s">
        <v>449</v>
      </c>
      <c r="G7054" s="51" t="s">
        <v>450</v>
      </c>
      <c r="H7054" s="51" t="s">
        <v>342</v>
      </c>
      <c r="I7054" s="51" t="s">
        <v>343</v>
      </c>
      <c r="J7054" s="51"/>
      <c r="K7054" s="51"/>
      <c r="L7054" s="51"/>
      <c r="M7054" s="51"/>
      <c r="N7054" s="51"/>
      <c r="O7054" s="51"/>
      <c r="P7054" s="51"/>
      <c r="Q7054" s="51"/>
      <c r="R7054" s="51"/>
      <c r="S7054" s="51"/>
      <c r="T7054" s="51"/>
      <c r="U7054" s="51"/>
    </row>
    <row r="7055" spans="1:21" ht="15.5">
      <c r="A7055" s="51">
        <v>726</v>
      </c>
      <c r="B7055" s="51" t="s">
        <v>1683</v>
      </c>
      <c r="C7055" s="51" t="s">
        <v>451</v>
      </c>
      <c r="D7055" s="51" t="str">
        <f t="shared" si="110"/>
        <v>GGXCNL_NGDPSomalia</v>
      </c>
      <c r="E7055" s="51" t="s">
        <v>1684</v>
      </c>
      <c r="F7055" s="51" t="s">
        <v>449</v>
      </c>
      <c r="G7055" s="51" t="s">
        <v>450</v>
      </c>
      <c r="H7055" s="51" t="s">
        <v>392</v>
      </c>
      <c r="I7055" s="51"/>
      <c r="J7055" s="51"/>
      <c r="K7055" s="51"/>
      <c r="L7055" s="51"/>
      <c r="M7055" s="51"/>
      <c r="N7055" s="51"/>
      <c r="O7055" s="51"/>
      <c r="P7055" s="51"/>
      <c r="Q7055" s="51"/>
      <c r="R7055" s="51"/>
      <c r="S7055" s="51"/>
      <c r="T7055" s="51"/>
      <c r="U7055" s="51"/>
    </row>
    <row r="7056" spans="1:21" ht="15.5">
      <c r="A7056" s="51">
        <v>726</v>
      </c>
      <c r="B7056" s="51" t="s">
        <v>1683</v>
      </c>
      <c r="C7056" s="51" t="s">
        <v>453</v>
      </c>
      <c r="D7056" s="51" t="str">
        <f t="shared" si="110"/>
        <v>GGSBSomalia</v>
      </c>
      <c r="E7056" s="51" t="s">
        <v>1684</v>
      </c>
      <c r="F7056" s="51" t="s">
        <v>454</v>
      </c>
      <c r="G7056" s="51" t="s">
        <v>455</v>
      </c>
      <c r="H7056" s="51" t="s">
        <v>342</v>
      </c>
      <c r="I7056" s="51" t="s">
        <v>343</v>
      </c>
      <c r="J7056" s="51"/>
      <c r="K7056" s="51"/>
      <c r="L7056" s="51"/>
      <c r="M7056" s="51"/>
      <c r="N7056" s="51"/>
      <c r="O7056" s="51"/>
      <c r="P7056" s="51"/>
      <c r="Q7056" s="51"/>
      <c r="R7056" s="51"/>
      <c r="S7056" s="51"/>
      <c r="T7056" s="51"/>
      <c r="U7056" s="51"/>
    </row>
    <row r="7057" spans="1:21" ht="15.5">
      <c r="A7057" s="51">
        <v>726</v>
      </c>
      <c r="B7057" s="51" t="s">
        <v>1683</v>
      </c>
      <c r="C7057" s="51" t="s">
        <v>456</v>
      </c>
      <c r="D7057" s="51" t="str">
        <f t="shared" si="110"/>
        <v>GGSB_NPGDPSomalia</v>
      </c>
      <c r="E7057" s="51" t="s">
        <v>1684</v>
      </c>
      <c r="F7057" s="51" t="s">
        <v>454</v>
      </c>
      <c r="G7057" s="51" t="s">
        <v>455</v>
      </c>
      <c r="H7057" s="51" t="s">
        <v>380</v>
      </c>
      <c r="I7057" s="51"/>
      <c r="J7057" s="51"/>
      <c r="K7057" s="51"/>
      <c r="L7057" s="51"/>
      <c r="M7057" s="51"/>
      <c r="N7057" s="51"/>
      <c r="O7057" s="51"/>
      <c r="P7057" s="51"/>
      <c r="Q7057" s="51"/>
      <c r="R7057" s="51"/>
      <c r="S7057" s="51"/>
      <c r="T7057" s="51"/>
      <c r="U7057" s="51"/>
    </row>
    <row r="7058" spans="1:21" ht="15.5">
      <c r="A7058" s="51">
        <v>726</v>
      </c>
      <c r="B7058" s="51" t="s">
        <v>1683</v>
      </c>
      <c r="C7058" s="51" t="s">
        <v>457</v>
      </c>
      <c r="D7058" s="51" t="str">
        <f t="shared" si="110"/>
        <v>GGXONLBSomalia</v>
      </c>
      <c r="E7058" s="51" t="s">
        <v>1684</v>
      </c>
      <c r="F7058" s="51" t="s">
        <v>458</v>
      </c>
      <c r="G7058" s="51" t="s">
        <v>459</v>
      </c>
      <c r="H7058" s="51" t="s">
        <v>342</v>
      </c>
      <c r="I7058" s="51" t="s">
        <v>343</v>
      </c>
      <c r="J7058" s="51"/>
      <c r="K7058" s="51"/>
      <c r="L7058" s="51"/>
      <c r="M7058" s="51"/>
      <c r="N7058" s="51"/>
      <c r="O7058" s="51"/>
      <c r="P7058" s="51"/>
      <c r="Q7058" s="51"/>
      <c r="R7058" s="51"/>
      <c r="S7058" s="51"/>
      <c r="T7058" s="51"/>
      <c r="U7058" s="51"/>
    </row>
    <row r="7059" spans="1:21" ht="15.5">
      <c r="A7059" s="51">
        <v>726</v>
      </c>
      <c r="B7059" s="51" t="s">
        <v>1683</v>
      </c>
      <c r="C7059" s="51" t="s">
        <v>460</v>
      </c>
      <c r="D7059" s="51" t="str">
        <f t="shared" si="110"/>
        <v>GGXONLB_NGDPSomalia</v>
      </c>
      <c r="E7059" s="51" t="s">
        <v>1684</v>
      </c>
      <c r="F7059" s="51" t="s">
        <v>458</v>
      </c>
      <c r="G7059" s="51" t="s">
        <v>459</v>
      </c>
      <c r="H7059" s="51" t="s">
        <v>392</v>
      </c>
      <c r="I7059" s="51"/>
      <c r="J7059" s="51"/>
      <c r="K7059" s="51"/>
      <c r="L7059" s="51"/>
      <c r="M7059" s="51"/>
      <c r="N7059" s="51"/>
      <c r="O7059" s="51"/>
      <c r="P7059" s="51"/>
      <c r="Q7059" s="51"/>
      <c r="R7059" s="51"/>
      <c r="S7059" s="51"/>
      <c r="T7059" s="51"/>
      <c r="U7059" s="51"/>
    </row>
    <row r="7060" spans="1:21" ht="15.5">
      <c r="A7060" s="51">
        <v>726</v>
      </c>
      <c r="B7060" s="51" t="s">
        <v>1683</v>
      </c>
      <c r="C7060" s="51" t="s">
        <v>462</v>
      </c>
      <c r="D7060" s="51" t="str">
        <f t="shared" si="110"/>
        <v>GGXWDNSomalia</v>
      </c>
      <c r="E7060" s="51" t="s">
        <v>1684</v>
      </c>
      <c r="F7060" s="51" t="s">
        <v>463</v>
      </c>
      <c r="G7060" s="51" t="s">
        <v>464</v>
      </c>
      <c r="H7060" s="51" t="s">
        <v>342</v>
      </c>
      <c r="I7060" s="51" t="s">
        <v>343</v>
      </c>
      <c r="J7060" s="51"/>
      <c r="K7060" s="51"/>
      <c r="L7060" s="51"/>
      <c r="M7060" s="51"/>
      <c r="N7060" s="51"/>
      <c r="O7060" s="51"/>
      <c r="P7060" s="51"/>
      <c r="Q7060" s="51"/>
      <c r="R7060" s="51"/>
      <c r="S7060" s="51"/>
      <c r="T7060" s="51"/>
      <c r="U7060" s="51"/>
    </row>
    <row r="7061" spans="1:21" ht="15.5">
      <c r="A7061" s="51">
        <v>726</v>
      </c>
      <c r="B7061" s="51" t="s">
        <v>1683</v>
      </c>
      <c r="C7061" s="51" t="s">
        <v>465</v>
      </c>
      <c r="D7061" s="51" t="str">
        <f t="shared" si="110"/>
        <v>GGXWDN_NGDPSomalia</v>
      </c>
      <c r="E7061" s="51" t="s">
        <v>1684</v>
      </c>
      <c r="F7061" s="51" t="s">
        <v>463</v>
      </c>
      <c r="G7061" s="51" t="s">
        <v>464</v>
      </c>
      <c r="H7061" s="51" t="s">
        <v>392</v>
      </c>
      <c r="I7061" s="51"/>
      <c r="J7061" s="51"/>
      <c r="K7061" s="51"/>
      <c r="L7061" s="51"/>
      <c r="M7061" s="51"/>
      <c r="N7061" s="51"/>
      <c r="O7061" s="51"/>
      <c r="P7061" s="51"/>
      <c r="Q7061" s="51"/>
      <c r="R7061" s="51"/>
      <c r="S7061" s="51"/>
      <c r="T7061" s="51"/>
      <c r="U7061" s="51"/>
    </row>
    <row r="7062" spans="1:21" ht="15.5">
      <c r="A7062" s="51">
        <v>726</v>
      </c>
      <c r="B7062" s="51" t="s">
        <v>1683</v>
      </c>
      <c r="C7062" s="51" t="s">
        <v>466</v>
      </c>
      <c r="D7062" s="51" t="str">
        <f t="shared" si="110"/>
        <v>GGXWDGSomalia</v>
      </c>
      <c r="E7062" s="51" t="s">
        <v>1684</v>
      </c>
      <c r="F7062" s="51" t="s">
        <v>467</v>
      </c>
      <c r="G7062" s="51" t="s">
        <v>468</v>
      </c>
      <c r="H7062" s="51" t="s">
        <v>342</v>
      </c>
      <c r="I7062" s="51" t="s">
        <v>343</v>
      </c>
      <c r="J7062" s="51"/>
      <c r="K7062" s="51"/>
      <c r="L7062" s="51"/>
      <c r="M7062" s="51"/>
      <c r="N7062" s="51"/>
      <c r="O7062" s="51"/>
      <c r="P7062" s="51"/>
      <c r="Q7062" s="51"/>
      <c r="R7062" s="51"/>
      <c r="S7062" s="51"/>
      <c r="T7062" s="51"/>
      <c r="U7062" s="51"/>
    </row>
    <row r="7063" spans="1:21" ht="15.5">
      <c r="A7063" s="51">
        <v>726</v>
      </c>
      <c r="B7063" s="51" t="s">
        <v>1683</v>
      </c>
      <c r="C7063" s="51" t="s">
        <v>469</v>
      </c>
      <c r="D7063" s="51" t="str">
        <f t="shared" si="110"/>
        <v>GGXWDG_NGDPSomalia</v>
      </c>
      <c r="E7063" s="51" t="s">
        <v>1684</v>
      </c>
      <c r="F7063" s="51" t="s">
        <v>467</v>
      </c>
      <c r="G7063" s="51" t="s">
        <v>468</v>
      </c>
      <c r="H7063" s="51" t="s">
        <v>392</v>
      </c>
      <c r="I7063" s="51"/>
      <c r="J7063" s="51"/>
      <c r="K7063" s="51"/>
      <c r="L7063" s="51"/>
      <c r="M7063" s="51"/>
      <c r="N7063" s="51"/>
      <c r="O7063" s="51"/>
      <c r="P7063" s="51"/>
      <c r="Q7063" s="51"/>
      <c r="R7063" s="51"/>
      <c r="S7063" s="51"/>
      <c r="T7063" s="51"/>
      <c r="U7063" s="51"/>
    </row>
    <row r="7064" spans="1:21" ht="15.5">
      <c r="A7064" s="51">
        <v>726</v>
      </c>
      <c r="B7064" s="51" t="s">
        <v>1683</v>
      </c>
      <c r="C7064" s="51" t="s">
        <v>471</v>
      </c>
      <c r="D7064" s="51" t="str">
        <f t="shared" si="110"/>
        <v>NGDP_FYSomalia</v>
      </c>
      <c r="E7064" s="51" t="s">
        <v>1684</v>
      </c>
      <c r="F7064" s="51" t="s">
        <v>472</v>
      </c>
      <c r="G7064" s="51" t="s">
        <v>473</v>
      </c>
      <c r="H7064" s="51" t="s">
        <v>342</v>
      </c>
      <c r="I7064" s="51" t="s">
        <v>343</v>
      </c>
      <c r="J7064" s="51" t="s">
        <v>1687</v>
      </c>
      <c r="K7064" s="51">
        <v>3.6110000000000002</v>
      </c>
      <c r="L7064" s="51">
        <v>3.8919999999999999</v>
      </c>
      <c r="M7064" s="51">
        <v>3.964</v>
      </c>
      <c r="N7064" s="51">
        <v>4.0490000000000004</v>
      </c>
      <c r="O7064" s="51">
        <v>4.1980000000000004</v>
      </c>
      <c r="P7064" s="51">
        <v>4.5090000000000003</v>
      </c>
      <c r="Q7064" s="51">
        <v>4.7210000000000001</v>
      </c>
      <c r="R7064" s="51">
        <v>4.944</v>
      </c>
      <c r="S7064" s="51">
        <v>4.92</v>
      </c>
      <c r="T7064" s="51">
        <v>5.367</v>
      </c>
      <c r="U7064" s="51">
        <v>2019</v>
      </c>
    </row>
    <row r="7065" spans="1:21" ht="15.5">
      <c r="A7065" s="51">
        <v>726</v>
      </c>
      <c r="B7065" s="51" t="s">
        <v>1683</v>
      </c>
      <c r="C7065" s="51" t="s">
        <v>474</v>
      </c>
      <c r="D7065" s="51" t="str">
        <f t="shared" si="110"/>
        <v>BCASomalia</v>
      </c>
      <c r="E7065" s="51" t="s">
        <v>1684</v>
      </c>
      <c r="F7065" s="51" t="s">
        <v>475</v>
      </c>
      <c r="G7065" s="51" t="s">
        <v>476</v>
      </c>
      <c r="H7065" s="51" t="s">
        <v>352</v>
      </c>
      <c r="I7065" s="51" t="s">
        <v>343</v>
      </c>
      <c r="J7065" s="51" t="s">
        <v>1688</v>
      </c>
      <c r="K7065" s="51" t="s">
        <v>95</v>
      </c>
      <c r="L7065" s="51">
        <v>-0.53100000000000003</v>
      </c>
      <c r="M7065" s="51">
        <v>-0.32900000000000001</v>
      </c>
      <c r="N7065" s="51">
        <v>-0.33600000000000002</v>
      </c>
      <c r="O7065" s="51">
        <v>-0.39100000000000001</v>
      </c>
      <c r="P7065" s="51">
        <v>-0.436</v>
      </c>
      <c r="Q7065" s="51">
        <v>-0.35399999999999998</v>
      </c>
      <c r="R7065" s="51">
        <v>-0.51700000000000002</v>
      </c>
      <c r="S7065" s="51">
        <v>-0.65300000000000002</v>
      </c>
      <c r="T7065" s="51">
        <v>-0.65700000000000003</v>
      </c>
      <c r="U7065" s="51">
        <v>2019</v>
      </c>
    </row>
    <row r="7066" spans="1:21" ht="15.5">
      <c r="A7066" s="51">
        <v>726</v>
      </c>
      <c r="B7066" s="51" t="s">
        <v>1683</v>
      </c>
      <c r="C7066" s="51" t="s">
        <v>478</v>
      </c>
      <c r="D7066" s="51" t="str">
        <f t="shared" si="110"/>
        <v>BCA_NGDPDSomalia</v>
      </c>
      <c r="E7066" s="51" t="s">
        <v>1684</v>
      </c>
      <c r="F7066" s="51" t="s">
        <v>475</v>
      </c>
      <c r="G7066" s="51" t="s">
        <v>476</v>
      </c>
      <c r="H7066" s="51" t="s">
        <v>392</v>
      </c>
      <c r="I7066" s="51"/>
      <c r="J7066" s="51" t="s">
        <v>479</v>
      </c>
      <c r="K7066" s="51" t="s">
        <v>95</v>
      </c>
      <c r="L7066" s="51">
        <v>-13.638</v>
      </c>
      <c r="M7066" s="51">
        <v>-8.2940000000000005</v>
      </c>
      <c r="N7066" s="51">
        <v>-8.2910000000000004</v>
      </c>
      <c r="O7066" s="51">
        <v>-9.3059999999999992</v>
      </c>
      <c r="P7066" s="51">
        <v>-9.6750000000000007</v>
      </c>
      <c r="Q7066" s="51">
        <v>-7.5019999999999998</v>
      </c>
      <c r="R7066" s="51">
        <v>-10.461</v>
      </c>
      <c r="S7066" s="51">
        <v>-13.282</v>
      </c>
      <c r="T7066" s="51">
        <v>-12.247999999999999</v>
      </c>
      <c r="U7066" s="51">
        <v>2019</v>
      </c>
    </row>
    <row r="7067" spans="1:21" ht="15.5">
      <c r="A7067" s="51">
        <v>199</v>
      </c>
      <c r="B7067" s="51" t="s">
        <v>1689</v>
      </c>
      <c r="C7067" s="51" t="s">
        <v>338</v>
      </c>
      <c r="D7067" s="51" t="str">
        <f t="shared" si="110"/>
        <v>NGDP_RSouth Africa</v>
      </c>
      <c r="E7067" s="51" t="s">
        <v>207</v>
      </c>
      <c r="F7067" s="51" t="s">
        <v>340</v>
      </c>
      <c r="G7067" s="51" t="s">
        <v>341</v>
      </c>
      <c r="H7067" s="51" t="s">
        <v>342</v>
      </c>
      <c r="I7067" s="51" t="s">
        <v>343</v>
      </c>
      <c r="J7067" s="51" t="s">
        <v>1690</v>
      </c>
      <c r="K7067" s="51">
        <v>2901.08</v>
      </c>
      <c r="L7067" s="51">
        <v>2973.18</v>
      </c>
      <c r="M7067" s="51">
        <v>3028.09</v>
      </c>
      <c r="N7067" s="51">
        <v>3064.24</v>
      </c>
      <c r="O7067" s="51">
        <v>3076.47</v>
      </c>
      <c r="P7067" s="51">
        <v>3119.98</v>
      </c>
      <c r="Q7067" s="51">
        <v>3144.54</v>
      </c>
      <c r="R7067" s="51">
        <v>3149.34</v>
      </c>
      <c r="S7067" s="51">
        <v>2930.16</v>
      </c>
      <c r="T7067" s="51">
        <v>3020.99</v>
      </c>
      <c r="U7067" s="51">
        <v>2020</v>
      </c>
    </row>
    <row r="7068" spans="1:21" ht="15.5">
      <c r="A7068" s="51">
        <v>199</v>
      </c>
      <c r="B7068" s="51" t="s">
        <v>1689</v>
      </c>
      <c r="C7068" s="51" t="s">
        <v>345</v>
      </c>
      <c r="D7068" s="51" t="str">
        <f t="shared" si="110"/>
        <v>NGDP_RPCHSouth Africa</v>
      </c>
      <c r="E7068" s="51" t="s">
        <v>207</v>
      </c>
      <c r="F7068" s="51" t="s">
        <v>340</v>
      </c>
      <c r="G7068" s="51" t="s">
        <v>346</v>
      </c>
      <c r="H7068" s="51" t="s">
        <v>347</v>
      </c>
      <c r="I7068" s="51"/>
      <c r="J7068" s="51" t="s">
        <v>348</v>
      </c>
      <c r="K7068" s="51">
        <v>2.2130000000000001</v>
      </c>
      <c r="L7068" s="51">
        <v>2.4849999999999999</v>
      </c>
      <c r="M7068" s="51">
        <v>1.847</v>
      </c>
      <c r="N7068" s="51">
        <v>1.194</v>
      </c>
      <c r="O7068" s="51">
        <v>0.39900000000000002</v>
      </c>
      <c r="P7068" s="51">
        <v>1.415</v>
      </c>
      <c r="Q7068" s="51">
        <v>0.78700000000000003</v>
      </c>
      <c r="R7068" s="51">
        <v>0.153</v>
      </c>
      <c r="S7068" s="51">
        <v>-6.96</v>
      </c>
      <c r="T7068" s="51">
        <v>3.1</v>
      </c>
      <c r="U7068" s="51">
        <v>2020</v>
      </c>
    </row>
    <row r="7069" spans="1:21" ht="15.5">
      <c r="A7069" s="51">
        <v>199</v>
      </c>
      <c r="B7069" s="51" t="s">
        <v>1689</v>
      </c>
      <c r="C7069" s="51" t="s">
        <v>349</v>
      </c>
      <c r="D7069" s="51" t="str">
        <f t="shared" si="110"/>
        <v>NGDPSouth Africa</v>
      </c>
      <c r="E7069" s="51" t="s">
        <v>207</v>
      </c>
      <c r="F7069" s="51" t="s">
        <v>155</v>
      </c>
      <c r="G7069" s="51" t="s">
        <v>350</v>
      </c>
      <c r="H7069" s="51" t="s">
        <v>342</v>
      </c>
      <c r="I7069" s="51" t="s">
        <v>343</v>
      </c>
      <c r="J7069" s="51" t="s">
        <v>1690</v>
      </c>
      <c r="K7069" s="51">
        <v>3253.85</v>
      </c>
      <c r="L7069" s="51">
        <v>3539.98</v>
      </c>
      <c r="M7069" s="51">
        <v>3805.35</v>
      </c>
      <c r="N7069" s="51">
        <v>4049.88</v>
      </c>
      <c r="O7069" s="51">
        <v>4359.0600000000004</v>
      </c>
      <c r="P7069" s="51">
        <v>4653.58</v>
      </c>
      <c r="Q7069" s="51">
        <v>4873.8999999999996</v>
      </c>
      <c r="R7069" s="51">
        <v>5077.63</v>
      </c>
      <c r="S7069" s="51">
        <v>4973.9799999999996</v>
      </c>
      <c r="T7069" s="51">
        <v>5324.26</v>
      </c>
      <c r="U7069" s="51">
        <v>2020</v>
      </c>
    </row>
    <row r="7070" spans="1:21" ht="15.5">
      <c r="A7070" s="51">
        <v>199</v>
      </c>
      <c r="B7070" s="51" t="s">
        <v>1689</v>
      </c>
      <c r="C7070" s="51" t="s">
        <v>157</v>
      </c>
      <c r="D7070" s="51" t="str">
        <f t="shared" si="110"/>
        <v>NGDPDSouth Africa</v>
      </c>
      <c r="E7070" s="51" t="s">
        <v>207</v>
      </c>
      <c r="F7070" s="51" t="s">
        <v>155</v>
      </c>
      <c r="G7070" s="51" t="s">
        <v>351</v>
      </c>
      <c r="H7070" s="51" t="s">
        <v>352</v>
      </c>
      <c r="I7070" s="51" t="s">
        <v>343</v>
      </c>
      <c r="J7070" s="51" t="s">
        <v>353</v>
      </c>
      <c r="K7070" s="51">
        <v>396.33199999999999</v>
      </c>
      <c r="L7070" s="51">
        <v>366.82100000000003</v>
      </c>
      <c r="M7070" s="51">
        <v>350.90100000000001</v>
      </c>
      <c r="N7070" s="51">
        <v>317.57799999999997</v>
      </c>
      <c r="O7070" s="51">
        <v>296.27300000000002</v>
      </c>
      <c r="P7070" s="51">
        <v>349.43299999999999</v>
      </c>
      <c r="Q7070" s="51">
        <v>368.13499999999999</v>
      </c>
      <c r="R7070" s="51">
        <v>351.35399999999998</v>
      </c>
      <c r="S7070" s="51">
        <v>302.11399999999998</v>
      </c>
      <c r="T7070" s="51">
        <v>329.529</v>
      </c>
      <c r="U7070" s="51">
        <v>2020</v>
      </c>
    </row>
    <row r="7071" spans="1:21" ht="15.5">
      <c r="A7071" s="51">
        <v>199</v>
      </c>
      <c r="B7071" s="51" t="s">
        <v>1689</v>
      </c>
      <c r="C7071" s="51" t="s">
        <v>354</v>
      </c>
      <c r="D7071" s="51" t="str">
        <f t="shared" si="110"/>
        <v>PPPGDPSouth Africa</v>
      </c>
      <c r="E7071" s="51" t="s">
        <v>207</v>
      </c>
      <c r="F7071" s="51" t="s">
        <v>155</v>
      </c>
      <c r="G7071" s="51" t="s">
        <v>355</v>
      </c>
      <c r="H7071" s="51" t="s">
        <v>356</v>
      </c>
      <c r="I7071" s="51" t="s">
        <v>343</v>
      </c>
      <c r="J7071" s="51" t="s">
        <v>353</v>
      </c>
      <c r="K7071" s="51">
        <v>637.03399999999999</v>
      </c>
      <c r="L7071" s="51">
        <v>668.45799999999997</v>
      </c>
      <c r="M7071" s="51">
        <v>682.95500000000004</v>
      </c>
      <c r="N7071" s="51">
        <v>695.22799999999995</v>
      </c>
      <c r="O7071" s="51">
        <v>707.74400000000003</v>
      </c>
      <c r="P7071" s="51">
        <v>724.101</v>
      </c>
      <c r="Q7071" s="51">
        <v>747.322</v>
      </c>
      <c r="R7071" s="51">
        <v>761.82399999999996</v>
      </c>
      <c r="S7071" s="51">
        <v>717.39599999999996</v>
      </c>
      <c r="T7071" s="51">
        <v>753.11300000000006</v>
      </c>
      <c r="U7071" s="51">
        <v>2020</v>
      </c>
    </row>
    <row r="7072" spans="1:21" ht="15.5">
      <c r="A7072" s="51">
        <v>199</v>
      </c>
      <c r="B7072" s="51" t="s">
        <v>1689</v>
      </c>
      <c r="C7072" s="51" t="s">
        <v>357</v>
      </c>
      <c r="D7072" s="51" t="str">
        <f t="shared" si="110"/>
        <v>NGDP_DSouth Africa</v>
      </c>
      <c r="E7072" s="51" t="s">
        <v>207</v>
      </c>
      <c r="F7072" s="51" t="s">
        <v>358</v>
      </c>
      <c r="G7072" s="51" t="s">
        <v>359</v>
      </c>
      <c r="H7072" s="51" t="s">
        <v>360</v>
      </c>
      <c r="I7072" s="51"/>
      <c r="J7072" s="51" t="s">
        <v>361</v>
      </c>
      <c r="K7072" s="51">
        <v>112.16</v>
      </c>
      <c r="L7072" s="51">
        <v>119.06399999999999</v>
      </c>
      <c r="M7072" s="51">
        <v>125.66800000000001</v>
      </c>
      <c r="N7072" s="51">
        <v>132.166</v>
      </c>
      <c r="O7072" s="51">
        <v>141.69</v>
      </c>
      <c r="P7072" s="51">
        <v>149.154</v>
      </c>
      <c r="Q7072" s="51">
        <v>154.99600000000001</v>
      </c>
      <c r="R7072" s="51">
        <v>161.22800000000001</v>
      </c>
      <c r="S7072" s="51">
        <v>169.751</v>
      </c>
      <c r="T7072" s="51">
        <v>176.24299999999999</v>
      </c>
      <c r="U7072" s="51">
        <v>2020</v>
      </c>
    </row>
    <row r="7073" spans="1:21" ht="15.5">
      <c r="A7073" s="51">
        <v>199</v>
      </c>
      <c r="B7073" s="51" t="s">
        <v>1689</v>
      </c>
      <c r="C7073" s="51" t="s">
        <v>362</v>
      </c>
      <c r="D7073" s="51" t="str">
        <f t="shared" si="110"/>
        <v>NGDPRPCSouth Africa</v>
      </c>
      <c r="E7073" s="51" t="s">
        <v>207</v>
      </c>
      <c r="F7073" s="51" t="s">
        <v>363</v>
      </c>
      <c r="G7073" s="51" t="s">
        <v>364</v>
      </c>
      <c r="H7073" s="51" t="s">
        <v>342</v>
      </c>
      <c r="I7073" s="51" t="s">
        <v>333</v>
      </c>
      <c r="J7073" s="51" t="s">
        <v>365</v>
      </c>
      <c r="K7073" s="51">
        <v>54809.71</v>
      </c>
      <c r="L7073" s="51">
        <v>55313.86</v>
      </c>
      <c r="M7073" s="51">
        <v>55485.95</v>
      </c>
      <c r="N7073" s="51">
        <v>55304.15</v>
      </c>
      <c r="O7073" s="51">
        <v>54690.78</v>
      </c>
      <c r="P7073" s="51">
        <v>54642.6</v>
      </c>
      <c r="Q7073" s="51">
        <v>54273.27</v>
      </c>
      <c r="R7073" s="51">
        <v>53582.94</v>
      </c>
      <c r="S7073" s="51">
        <v>49145.54</v>
      </c>
      <c r="T7073" s="51">
        <v>49907.85</v>
      </c>
      <c r="U7073" s="51">
        <v>2020</v>
      </c>
    </row>
    <row r="7074" spans="1:21" ht="15.5">
      <c r="A7074" s="51">
        <v>199</v>
      </c>
      <c r="B7074" s="51" t="s">
        <v>1689</v>
      </c>
      <c r="C7074" s="51" t="s">
        <v>366</v>
      </c>
      <c r="D7074" s="51" t="str">
        <f t="shared" si="110"/>
        <v>NGDPRPPPPCSouth Africa</v>
      </c>
      <c r="E7074" s="51" t="s">
        <v>207</v>
      </c>
      <c r="F7074" s="51" t="s">
        <v>363</v>
      </c>
      <c r="G7074" s="51" t="s">
        <v>367</v>
      </c>
      <c r="H7074" s="51" t="s">
        <v>368</v>
      </c>
      <c r="I7074" s="51" t="s">
        <v>333</v>
      </c>
      <c r="J7074" s="51" t="s">
        <v>365</v>
      </c>
      <c r="K7074" s="51">
        <v>12720.5</v>
      </c>
      <c r="L7074" s="51">
        <v>12837.5</v>
      </c>
      <c r="M7074" s="51">
        <v>12877.44</v>
      </c>
      <c r="N7074" s="51">
        <v>12835.25</v>
      </c>
      <c r="O7074" s="51">
        <v>12692.9</v>
      </c>
      <c r="P7074" s="51">
        <v>12681.72</v>
      </c>
      <c r="Q7074" s="51">
        <v>12596</v>
      </c>
      <c r="R7074" s="51">
        <v>12435.79</v>
      </c>
      <c r="S7074" s="51">
        <v>11405.93</v>
      </c>
      <c r="T7074" s="51">
        <v>11582.85</v>
      </c>
      <c r="U7074" s="51">
        <v>2020</v>
      </c>
    </row>
    <row r="7075" spans="1:21" ht="15.5">
      <c r="A7075" s="51">
        <v>199</v>
      </c>
      <c r="B7075" s="51" t="s">
        <v>1689</v>
      </c>
      <c r="C7075" s="51" t="s">
        <v>369</v>
      </c>
      <c r="D7075" s="51" t="str">
        <f t="shared" si="110"/>
        <v>NGDPPCSouth Africa</v>
      </c>
      <c r="E7075" s="51" t="s">
        <v>207</v>
      </c>
      <c r="F7075" s="51" t="s">
        <v>370</v>
      </c>
      <c r="G7075" s="51" t="s">
        <v>371</v>
      </c>
      <c r="H7075" s="51" t="s">
        <v>342</v>
      </c>
      <c r="I7075" s="51" t="s">
        <v>333</v>
      </c>
      <c r="J7075" s="51" t="s">
        <v>372</v>
      </c>
      <c r="K7075" s="51">
        <v>61474.63</v>
      </c>
      <c r="L7075" s="51">
        <v>65858.81</v>
      </c>
      <c r="M7075" s="51">
        <v>69728.240000000005</v>
      </c>
      <c r="N7075" s="51">
        <v>73093.350000000006</v>
      </c>
      <c r="O7075" s="51">
        <v>77491.649999999994</v>
      </c>
      <c r="P7075" s="51">
        <v>81501.59</v>
      </c>
      <c r="Q7075" s="51">
        <v>84121.21</v>
      </c>
      <c r="R7075" s="51">
        <v>86390.9</v>
      </c>
      <c r="S7075" s="51">
        <v>83425.16</v>
      </c>
      <c r="T7075" s="51">
        <v>87958.88</v>
      </c>
      <c r="U7075" s="51">
        <v>2020</v>
      </c>
    </row>
    <row r="7076" spans="1:21" ht="15.5">
      <c r="A7076" s="51">
        <v>199</v>
      </c>
      <c r="B7076" s="51" t="s">
        <v>1689</v>
      </c>
      <c r="C7076" s="51" t="s">
        <v>373</v>
      </c>
      <c r="D7076" s="51" t="str">
        <f t="shared" si="110"/>
        <v>NGDPDPCSouth Africa</v>
      </c>
      <c r="E7076" s="51" t="s">
        <v>207</v>
      </c>
      <c r="F7076" s="51" t="s">
        <v>370</v>
      </c>
      <c r="G7076" s="51" t="s">
        <v>374</v>
      </c>
      <c r="H7076" s="51" t="s">
        <v>352</v>
      </c>
      <c r="I7076" s="51" t="s">
        <v>333</v>
      </c>
      <c r="J7076" s="51" t="s">
        <v>372</v>
      </c>
      <c r="K7076" s="51">
        <v>7487.85</v>
      </c>
      <c r="L7076" s="51">
        <v>6824.45</v>
      </c>
      <c r="M7076" s="51">
        <v>6429.83</v>
      </c>
      <c r="N7076" s="51">
        <v>5731.73</v>
      </c>
      <c r="O7076" s="51">
        <v>5266.88</v>
      </c>
      <c r="P7076" s="51">
        <v>6119.89</v>
      </c>
      <c r="Q7076" s="51">
        <v>6353.85</v>
      </c>
      <c r="R7076" s="51">
        <v>5977.95</v>
      </c>
      <c r="S7076" s="51">
        <v>5067.1499999999996</v>
      </c>
      <c r="T7076" s="51">
        <v>5443.94</v>
      </c>
      <c r="U7076" s="51">
        <v>2020</v>
      </c>
    </row>
    <row r="7077" spans="1:21" ht="15.5">
      <c r="A7077" s="51">
        <v>199</v>
      </c>
      <c r="B7077" s="51" t="s">
        <v>1689</v>
      </c>
      <c r="C7077" s="51" t="s">
        <v>375</v>
      </c>
      <c r="D7077" s="51" t="str">
        <f t="shared" si="110"/>
        <v>PPPPCSouth Africa</v>
      </c>
      <c r="E7077" s="51" t="s">
        <v>207</v>
      </c>
      <c r="F7077" s="51" t="s">
        <v>370</v>
      </c>
      <c r="G7077" s="51" t="s">
        <v>376</v>
      </c>
      <c r="H7077" s="51" t="s">
        <v>356</v>
      </c>
      <c r="I7077" s="51" t="s">
        <v>333</v>
      </c>
      <c r="J7077" s="51" t="s">
        <v>372</v>
      </c>
      <c r="K7077" s="51">
        <v>12035.4</v>
      </c>
      <c r="L7077" s="51">
        <v>12436.19</v>
      </c>
      <c r="M7077" s="51">
        <v>12514.29</v>
      </c>
      <c r="N7077" s="51">
        <v>12547.66</v>
      </c>
      <c r="O7077" s="51">
        <v>12581.66</v>
      </c>
      <c r="P7077" s="51">
        <v>12681.72</v>
      </c>
      <c r="Q7077" s="51">
        <v>12898.43</v>
      </c>
      <c r="R7077" s="51">
        <v>12961.7</v>
      </c>
      <c r="S7077" s="51">
        <v>12032.41</v>
      </c>
      <c r="T7077" s="51">
        <v>12441.71</v>
      </c>
      <c r="U7077" s="51">
        <v>2020</v>
      </c>
    </row>
    <row r="7078" spans="1:21" ht="15.5">
      <c r="A7078" s="51">
        <v>199</v>
      </c>
      <c r="B7078" s="51" t="s">
        <v>1689</v>
      </c>
      <c r="C7078" s="51" t="s">
        <v>377</v>
      </c>
      <c r="D7078" s="51" t="str">
        <f t="shared" si="110"/>
        <v>NGAP_NPGDPSouth Africa</v>
      </c>
      <c r="E7078" s="51" t="s">
        <v>207</v>
      </c>
      <c r="F7078" s="51" t="s">
        <v>378</v>
      </c>
      <c r="G7078" s="51" t="s">
        <v>379</v>
      </c>
      <c r="H7078" s="51" t="s">
        <v>380</v>
      </c>
      <c r="I7078" s="51"/>
      <c r="J7078" s="51"/>
      <c r="K7078" s="51"/>
      <c r="L7078" s="51"/>
      <c r="M7078" s="51"/>
      <c r="N7078" s="51"/>
      <c r="O7078" s="51"/>
      <c r="P7078" s="51"/>
      <c r="Q7078" s="51"/>
      <c r="R7078" s="51"/>
      <c r="S7078" s="51"/>
      <c r="T7078" s="51"/>
      <c r="U7078" s="51"/>
    </row>
    <row r="7079" spans="1:21" ht="15.5">
      <c r="A7079" s="51">
        <v>199</v>
      </c>
      <c r="B7079" s="51" t="s">
        <v>1689</v>
      </c>
      <c r="C7079" s="51" t="s">
        <v>381</v>
      </c>
      <c r="D7079" s="51" t="str">
        <f t="shared" si="110"/>
        <v>PPPSHSouth Africa</v>
      </c>
      <c r="E7079" s="51" t="s">
        <v>207</v>
      </c>
      <c r="F7079" s="51" t="s">
        <v>382</v>
      </c>
      <c r="G7079" s="51" t="s">
        <v>383</v>
      </c>
      <c r="H7079" s="51" t="s">
        <v>384</v>
      </c>
      <c r="I7079" s="51"/>
      <c r="J7079" s="51" t="s">
        <v>353</v>
      </c>
      <c r="K7079" s="51">
        <v>0.63600000000000001</v>
      </c>
      <c r="L7079" s="51">
        <v>0.63600000000000001</v>
      </c>
      <c r="M7079" s="51">
        <v>0.627</v>
      </c>
      <c r="N7079" s="51">
        <v>0.625</v>
      </c>
      <c r="O7079" s="51">
        <v>0.61299999999999999</v>
      </c>
      <c r="P7079" s="51">
        <v>0.59499999999999997</v>
      </c>
      <c r="Q7079" s="51">
        <v>0.57899999999999996</v>
      </c>
      <c r="R7079" s="51">
        <v>0.56499999999999995</v>
      </c>
      <c r="S7079" s="51">
        <v>0.54500000000000004</v>
      </c>
      <c r="T7079" s="51">
        <v>0.53100000000000003</v>
      </c>
      <c r="U7079" s="51">
        <v>2020</v>
      </c>
    </row>
    <row r="7080" spans="1:21" ht="15.5">
      <c r="A7080" s="51">
        <v>199</v>
      </c>
      <c r="B7080" s="51" t="s">
        <v>1689</v>
      </c>
      <c r="C7080" s="51" t="s">
        <v>385</v>
      </c>
      <c r="D7080" s="51" t="str">
        <f t="shared" si="110"/>
        <v>PPPEXSouth Africa</v>
      </c>
      <c r="E7080" s="51" t="s">
        <v>207</v>
      </c>
      <c r="F7080" s="51" t="s">
        <v>386</v>
      </c>
      <c r="G7080" s="51" t="s">
        <v>387</v>
      </c>
      <c r="H7080" s="51" t="s">
        <v>388</v>
      </c>
      <c r="I7080" s="51"/>
      <c r="J7080" s="51" t="s">
        <v>353</v>
      </c>
      <c r="K7080" s="51">
        <v>5.1079999999999997</v>
      </c>
      <c r="L7080" s="51">
        <v>5.2960000000000003</v>
      </c>
      <c r="M7080" s="51">
        <v>5.5720000000000001</v>
      </c>
      <c r="N7080" s="51">
        <v>5.8250000000000002</v>
      </c>
      <c r="O7080" s="51">
        <v>6.1589999999999998</v>
      </c>
      <c r="P7080" s="51">
        <v>6.4269999999999996</v>
      </c>
      <c r="Q7080" s="51">
        <v>6.5220000000000002</v>
      </c>
      <c r="R7080" s="51">
        <v>6.665</v>
      </c>
      <c r="S7080" s="51">
        <v>6.9329999999999998</v>
      </c>
      <c r="T7080" s="51">
        <v>7.07</v>
      </c>
      <c r="U7080" s="51">
        <v>2020</v>
      </c>
    </row>
    <row r="7081" spans="1:21" ht="15.5">
      <c r="A7081" s="51">
        <v>199</v>
      </c>
      <c r="B7081" s="51" t="s">
        <v>1689</v>
      </c>
      <c r="C7081" s="51" t="s">
        <v>389</v>
      </c>
      <c r="D7081" s="51" t="str">
        <f t="shared" si="110"/>
        <v>NID_NGDPSouth Africa</v>
      </c>
      <c r="E7081" s="51" t="s">
        <v>207</v>
      </c>
      <c r="F7081" s="51" t="s">
        <v>390</v>
      </c>
      <c r="G7081" s="51" t="s">
        <v>391</v>
      </c>
      <c r="H7081" s="51" t="s">
        <v>392</v>
      </c>
      <c r="I7081" s="51"/>
      <c r="J7081" s="51" t="s">
        <v>1690</v>
      </c>
      <c r="K7081" s="51">
        <v>19.966000000000001</v>
      </c>
      <c r="L7081" s="51">
        <v>21.164000000000001</v>
      </c>
      <c r="M7081" s="51">
        <v>20.498999999999999</v>
      </c>
      <c r="N7081" s="51">
        <v>20.917999999999999</v>
      </c>
      <c r="O7081" s="51">
        <v>19.161000000000001</v>
      </c>
      <c r="P7081" s="51">
        <v>18.806000000000001</v>
      </c>
      <c r="Q7081" s="51">
        <v>17.940000000000001</v>
      </c>
      <c r="R7081" s="51">
        <v>17.588999999999999</v>
      </c>
      <c r="S7081" s="51">
        <v>12.426</v>
      </c>
      <c r="T7081" s="51">
        <v>14.292999999999999</v>
      </c>
      <c r="U7081" s="51">
        <v>2020</v>
      </c>
    </row>
    <row r="7082" spans="1:21" ht="15.5">
      <c r="A7082" s="51">
        <v>199</v>
      </c>
      <c r="B7082" s="51" t="s">
        <v>1689</v>
      </c>
      <c r="C7082" s="51" t="s">
        <v>393</v>
      </c>
      <c r="D7082" s="51" t="str">
        <f t="shared" si="110"/>
        <v>NGSD_NGDPSouth Africa</v>
      </c>
      <c r="E7082" s="51" t="s">
        <v>207</v>
      </c>
      <c r="F7082" s="51" t="s">
        <v>394</v>
      </c>
      <c r="G7082" s="51" t="s">
        <v>395</v>
      </c>
      <c r="H7082" s="51" t="s">
        <v>392</v>
      </c>
      <c r="I7082" s="51"/>
      <c r="J7082" s="51" t="s">
        <v>1690</v>
      </c>
      <c r="K7082" s="51">
        <v>14.835000000000001</v>
      </c>
      <c r="L7082" s="51">
        <v>15.377000000000001</v>
      </c>
      <c r="M7082" s="51">
        <v>15.429</v>
      </c>
      <c r="N7082" s="51">
        <v>16.3</v>
      </c>
      <c r="O7082" s="51">
        <v>16.291</v>
      </c>
      <c r="P7082" s="51">
        <v>16.265999999999998</v>
      </c>
      <c r="Q7082" s="51">
        <v>14.391999999999999</v>
      </c>
      <c r="R7082" s="51">
        <v>14.571999999999999</v>
      </c>
      <c r="S7082" s="51">
        <v>14.602</v>
      </c>
      <c r="T7082" s="51">
        <v>13.885999999999999</v>
      </c>
      <c r="U7082" s="51">
        <v>2020</v>
      </c>
    </row>
    <row r="7083" spans="1:21" ht="15.5">
      <c r="A7083" s="51">
        <v>199</v>
      </c>
      <c r="B7083" s="51" t="s">
        <v>1689</v>
      </c>
      <c r="C7083" s="51" t="s">
        <v>396</v>
      </c>
      <c r="D7083" s="51" t="str">
        <f t="shared" si="110"/>
        <v>PCPISouth Africa</v>
      </c>
      <c r="E7083" s="51" t="s">
        <v>207</v>
      </c>
      <c r="F7083" s="51" t="s">
        <v>397</v>
      </c>
      <c r="G7083" s="51" t="s">
        <v>398</v>
      </c>
      <c r="H7083" s="51" t="s">
        <v>360</v>
      </c>
      <c r="I7083" s="51"/>
      <c r="J7083" s="51" t="s">
        <v>1691</v>
      </c>
      <c r="K7083" s="51">
        <v>78.408000000000001</v>
      </c>
      <c r="L7083" s="51">
        <v>82.924999999999997</v>
      </c>
      <c r="M7083" s="51">
        <v>87.974999999999994</v>
      </c>
      <c r="N7083" s="51">
        <v>92</v>
      </c>
      <c r="O7083" s="51">
        <v>97.832999999999998</v>
      </c>
      <c r="P7083" s="51">
        <v>102.992</v>
      </c>
      <c r="Q7083" s="51">
        <v>107.75</v>
      </c>
      <c r="R7083" s="51">
        <v>112.2</v>
      </c>
      <c r="S7083" s="51">
        <v>115.867</v>
      </c>
      <c r="T7083" s="51">
        <v>120.82</v>
      </c>
      <c r="U7083" s="51">
        <v>2020</v>
      </c>
    </row>
    <row r="7084" spans="1:21" ht="15.5">
      <c r="A7084" s="51">
        <v>199</v>
      </c>
      <c r="B7084" s="51" t="s">
        <v>1689</v>
      </c>
      <c r="C7084" s="51" t="s">
        <v>400</v>
      </c>
      <c r="D7084" s="51" t="str">
        <f t="shared" si="110"/>
        <v>PCPIPCHSouth Africa</v>
      </c>
      <c r="E7084" s="51" t="s">
        <v>207</v>
      </c>
      <c r="F7084" s="51" t="s">
        <v>397</v>
      </c>
      <c r="G7084" s="51" t="s">
        <v>401</v>
      </c>
      <c r="H7084" s="51" t="s">
        <v>347</v>
      </c>
      <c r="I7084" s="51"/>
      <c r="J7084" s="51" t="s">
        <v>402</v>
      </c>
      <c r="K7084" s="51">
        <v>5.6239999999999997</v>
      </c>
      <c r="L7084" s="51">
        <v>5.76</v>
      </c>
      <c r="M7084" s="51">
        <v>6.09</v>
      </c>
      <c r="N7084" s="51">
        <v>4.5750000000000002</v>
      </c>
      <c r="O7084" s="51">
        <v>6.3410000000000002</v>
      </c>
      <c r="P7084" s="51">
        <v>5.2729999999999997</v>
      </c>
      <c r="Q7084" s="51">
        <v>4.62</v>
      </c>
      <c r="R7084" s="51">
        <v>4.13</v>
      </c>
      <c r="S7084" s="51">
        <v>3.2679999999999998</v>
      </c>
      <c r="T7084" s="51">
        <v>4.2750000000000004</v>
      </c>
      <c r="U7084" s="51">
        <v>2020</v>
      </c>
    </row>
    <row r="7085" spans="1:21" ht="15.5">
      <c r="A7085" s="51">
        <v>199</v>
      </c>
      <c r="B7085" s="51" t="s">
        <v>1689</v>
      </c>
      <c r="C7085" s="51" t="s">
        <v>403</v>
      </c>
      <c r="D7085" s="51" t="str">
        <f t="shared" si="110"/>
        <v>PCPIESouth Africa</v>
      </c>
      <c r="E7085" s="51" t="s">
        <v>207</v>
      </c>
      <c r="F7085" s="51" t="s">
        <v>404</v>
      </c>
      <c r="G7085" s="51" t="s">
        <v>405</v>
      </c>
      <c r="H7085" s="51" t="s">
        <v>360</v>
      </c>
      <c r="I7085" s="51"/>
      <c r="J7085" s="51" t="s">
        <v>1691</v>
      </c>
      <c r="K7085" s="51">
        <v>80.531999999999996</v>
      </c>
      <c r="L7085" s="51">
        <v>84.85</v>
      </c>
      <c r="M7085" s="51">
        <v>89.369</v>
      </c>
      <c r="N7085" s="51">
        <v>94.087999999999994</v>
      </c>
      <c r="O7085" s="51">
        <v>100.414</v>
      </c>
      <c r="P7085" s="51">
        <v>105.151</v>
      </c>
      <c r="Q7085" s="51">
        <v>110.324</v>
      </c>
      <c r="R7085" s="51">
        <v>114.45699999999999</v>
      </c>
      <c r="S7085" s="51">
        <v>118.08499999999999</v>
      </c>
      <c r="T7085" s="51">
        <v>123.871</v>
      </c>
      <c r="U7085" s="51">
        <v>2020</v>
      </c>
    </row>
    <row r="7086" spans="1:21" ht="15.5">
      <c r="A7086" s="51">
        <v>199</v>
      </c>
      <c r="B7086" s="51" t="s">
        <v>1689</v>
      </c>
      <c r="C7086" s="51" t="s">
        <v>406</v>
      </c>
      <c r="D7086" s="51" t="str">
        <f t="shared" si="110"/>
        <v>PCPIEPCHSouth Africa</v>
      </c>
      <c r="E7086" s="51" t="s">
        <v>207</v>
      </c>
      <c r="F7086" s="51" t="s">
        <v>404</v>
      </c>
      <c r="G7086" s="51" t="s">
        <v>407</v>
      </c>
      <c r="H7086" s="51" t="s">
        <v>347</v>
      </c>
      <c r="I7086" s="51"/>
      <c r="J7086" s="51" t="s">
        <v>408</v>
      </c>
      <c r="K7086" s="51">
        <v>5.665</v>
      </c>
      <c r="L7086" s="51">
        <v>5.3620000000000001</v>
      </c>
      <c r="M7086" s="51">
        <v>5.3250000000000002</v>
      </c>
      <c r="N7086" s="51">
        <v>5.2809999999999997</v>
      </c>
      <c r="O7086" s="51">
        <v>6.7240000000000002</v>
      </c>
      <c r="P7086" s="51">
        <v>4.7169999999999996</v>
      </c>
      <c r="Q7086" s="51">
        <v>4.92</v>
      </c>
      <c r="R7086" s="51">
        <v>3.7450000000000001</v>
      </c>
      <c r="S7086" s="51">
        <v>3.17</v>
      </c>
      <c r="T7086" s="51">
        <v>4.9000000000000004</v>
      </c>
      <c r="U7086" s="51">
        <v>2020</v>
      </c>
    </row>
    <row r="7087" spans="1:21" ht="15.5">
      <c r="A7087" s="51">
        <v>199</v>
      </c>
      <c r="B7087" s="51" t="s">
        <v>1689</v>
      </c>
      <c r="C7087" s="51" t="s">
        <v>409</v>
      </c>
      <c r="D7087" s="51" t="str">
        <f t="shared" si="110"/>
        <v>FLIBOR6South Africa</v>
      </c>
      <c r="E7087" s="51" t="s">
        <v>207</v>
      </c>
      <c r="F7087" s="51" t="s">
        <v>410</v>
      </c>
      <c r="G7087" s="51"/>
      <c r="H7087" s="51" t="s">
        <v>384</v>
      </c>
      <c r="I7087" s="51"/>
      <c r="J7087" s="51"/>
      <c r="K7087" s="51"/>
      <c r="L7087" s="51"/>
      <c r="M7087" s="51"/>
      <c r="N7087" s="51"/>
      <c r="O7087" s="51"/>
      <c r="P7087" s="51"/>
      <c r="Q7087" s="51"/>
      <c r="R7087" s="51"/>
      <c r="S7087" s="51"/>
      <c r="T7087" s="51"/>
      <c r="U7087" s="51"/>
    </row>
    <row r="7088" spans="1:21" ht="15.5">
      <c r="A7088" s="51">
        <v>199</v>
      </c>
      <c r="B7088" s="51" t="s">
        <v>1689</v>
      </c>
      <c r="C7088" s="51" t="s">
        <v>411</v>
      </c>
      <c r="D7088" s="51" t="str">
        <f t="shared" si="110"/>
        <v>TM_RPCHSouth Africa</v>
      </c>
      <c r="E7088" s="51" t="s">
        <v>207</v>
      </c>
      <c r="F7088" s="51" t="s">
        <v>412</v>
      </c>
      <c r="G7088" s="51" t="s">
        <v>413</v>
      </c>
      <c r="H7088" s="51" t="s">
        <v>347</v>
      </c>
      <c r="I7088" s="51"/>
      <c r="J7088" s="51" t="s">
        <v>1692</v>
      </c>
      <c r="K7088" s="51">
        <v>4.22</v>
      </c>
      <c r="L7088" s="51">
        <v>5.0140000000000002</v>
      </c>
      <c r="M7088" s="51">
        <v>-0.56399999999999995</v>
      </c>
      <c r="N7088" s="51">
        <v>5.4429999999999996</v>
      </c>
      <c r="O7088" s="51">
        <v>-3.8610000000000002</v>
      </c>
      <c r="P7088" s="51">
        <v>0.97</v>
      </c>
      <c r="Q7088" s="51">
        <v>3.2959999999999998</v>
      </c>
      <c r="R7088" s="51">
        <v>-0.48599999999999999</v>
      </c>
      <c r="S7088" s="51">
        <v>-16.614999999999998</v>
      </c>
      <c r="T7088" s="51">
        <v>11.836</v>
      </c>
      <c r="U7088" s="51">
        <v>2020</v>
      </c>
    </row>
    <row r="7089" spans="1:21" ht="15.5">
      <c r="A7089" s="51">
        <v>199</v>
      </c>
      <c r="B7089" s="51" t="s">
        <v>1689</v>
      </c>
      <c r="C7089" s="51" t="s">
        <v>415</v>
      </c>
      <c r="D7089" s="51" t="str">
        <f t="shared" si="110"/>
        <v>TMG_RPCHSouth Africa</v>
      </c>
      <c r="E7089" s="51" t="s">
        <v>207</v>
      </c>
      <c r="F7089" s="51" t="s">
        <v>416</v>
      </c>
      <c r="G7089" s="51" t="s">
        <v>417</v>
      </c>
      <c r="H7089" s="51" t="s">
        <v>347</v>
      </c>
      <c r="I7089" s="51"/>
      <c r="J7089" s="51" t="s">
        <v>1692</v>
      </c>
      <c r="K7089" s="51">
        <v>6.4370000000000003</v>
      </c>
      <c r="L7089" s="51">
        <v>6.194</v>
      </c>
      <c r="M7089" s="51">
        <v>1.4E-2</v>
      </c>
      <c r="N7089" s="51">
        <v>5.5739999999999998</v>
      </c>
      <c r="O7089" s="51">
        <v>-4.0810000000000004</v>
      </c>
      <c r="P7089" s="51">
        <v>1.5429999999999999</v>
      </c>
      <c r="Q7089" s="51">
        <v>4.4580000000000002</v>
      </c>
      <c r="R7089" s="51">
        <v>-0.14299999999999999</v>
      </c>
      <c r="S7089" s="51">
        <v>-16.614999999999998</v>
      </c>
      <c r="T7089" s="51">
        <v>11.836</v>
      </c>
      <c r="U7089" s="51">
        <v>2020</v>
      </c>
    </row>
    <row r="7090" spans="1:21" ht="15.5">
      <c r="A7090" s="51">
        <v>199</v>
      </c>
      <c r="B7090" s="51" t="s">
        <v>1689</v>
      </c>
      <c r="C7090" s="51" t="s">
        <v>418</v>
      </c>
      <c r="D7090" s="51" t="str">
        <f t="shared" si="110"/>
        <v>TX_RPCHSouth Africa</v>
      </c>
      <c r="E7090" s="51" t="s">
        <v>207</v>
      </c>
      <c r="F7090" s="51" t="s">
        <v>419</v>
      </c>
      <c r="G7090" s="51" t="s">
        <v>420</v>
      </c>
      <c r="H7090" s="51" t="s">
        <v>347</v>
      </c>
      <c r="I7090" s="51"/>
      <c r="J7090" s="51" t="s">
        <v>1692</v>
      </c>
      <c r="K7090" s="51">
        <v>0.79400000000000004</v>
      </c>
      <c r="L7090" s="51">
        <v>3.9849999999999999</v>
      </c>
      <c r="M7090" s="51">
        <v>3.577</v>
      </c>
      <c r="N7090" s="51">
        <v>2.9249999999999998</v>
      </c>
      <c r="O7090" s="51">
        <v>0.35199999999999998</v>
      </c>
      <c r="P7090" s="51">
        <v>-0.72899999999999998</v>
      </c>
      <c r="Q7090" s="51">
        <v>2.6379999999999999</v>
      </c>
      <c r="R7090" s="51">
        <v>-2.5110000000000001</v>
      </c>
      <c r="S7090" s="51">
        <v>-10.28</v>
      </c>
      <c r="T7090" s="51">
        <v>4.8</v>
      </c>
      <c r="U7090" s="51">
        <v>2020</v>
      </c>
    </row>
    <row r="7091" spans="1:21" ht="15.5">
      <c r="A7091" s="51">
        <v>199</v>
      </c>
      <c r="B7091" s="51" t="s">
        <v>1689</v>
      </c>
      <c r="C7091" s="51" t="s">
        <v>421</v>
      </c>
      <c r="D7091" s="51" t="str">
        <f t="shared" si="110"/>
        <v>TXG_RPCHSouth Africa</v>
      </c>
      <c r="E7091" s="51" t="s">
        <v>207</v>
      </c>
      <c r="F7091" s="51" t="s">
        <v>422</v>
      </c>
      <c r="G7091" s="51" t="s">
        <v>423</v>
      </c>
      <c r="H7091" s="51" t="s">
        <v>347</v>
      </c>
      <c r="I7091" s="51"/>
      <c r="J7091" s="51" t="s">
        <v>1692</v>
      </c>
      <c r="K7091" s="51">
        <v>-0.25600000000000001</v>
      </c>
      <c r="L7091" s="51">
        <v>4.1609999999999996</v>
      </c>
      <c r="M7091" s="51">
        <v>3.206</v>
      </c>
      <c r="N7091" s="51">
        <v>3.5270000000000001</v>
      </c>
      <c r="O7091" s="51">
        <v>-0.16700000000000001</v>
      </c>
      <c r="P7091" s="51">
        <v>0.114</v>
      </c>
      <c r="Q7091" s="51">
        <v>3.839</v>
      </c>
      <c r="R7091" s="51">
        <v>-2.351</v>
      </c>
      <c r="S7091" s="51">
        <v>-10.28</v>
      </c>
      <c r="T7091" s="51">
        <v>4.8</v>
      </c>
      <c r="U7091" s="51">
        <v>2020</v>
      </c>
    </row>
    <row r="7092" spans="1:21" ht="15.5">
      <c r="A7092" s="51">
        <v>199</v>
      </c>
      <c r="B7092" s="51" t="s">
        <v>1689</v>
      </c>
      <c r="C7092" s="51" t="s">
        <v>424</v>
      </c>
      <c r="D7092" s="51" t="str">
        <f t="shared" si="110"/>
        <v>LURSouth Africa</v>
      </c>
      <c r="E7092" s="51" t="s">
        <v>207</v>
      </c>
      <c r="F7092" s="51" t="s">
        <v>425</v>
      </c>
      <c r="G7092" s="51" t="s">
        <v>426</v>
      </c>
      <c r="H7092" s="51" t="s">
        <v>427</v>
      </c>
      <c r="I7092" s="51"/>
      <c r="J7092" s="51" t="s">
        <v>1693</v>
      </c>
      <c r="K7092" s="51">
        <v>24.875</v>
      </c>
      <c r="L7092" s="51">
        <v>24.725000000000001</v>
      </c>
      <c r="M7092" s="51">
        <v>25.1</v>
      </c>
      <c r="N7092" s="51">
        <v>25.35</v>
      </c>
      <c r="O7092" s="51">
        <v>26.725000000000001</v>
      </c>
      <c r="P7092" s="51">
        <v>27.45</v>
      </c>
      <c r="Q7092" s="51">
        <v>27.125</v>
      </c>
      <c r="R7092" s="51">
        <v>28.7</v>
      </c>
      <c r="S7092" s="51">
        <v>29.175000000000001</v>
      </c>
      <c r="T7092" s="51">
        <v>29.693999999999999</v>
      </c>
      <c r="U7092" s="51">
        <v>2020</v>
      </c>
    </row>
    <row r="7093" spans="1:21" ht="15.5">
      <c r="A7093" s="51">
        <v>199</v>
      </c>
      <c r="B7093" s="51" t="s">
        <v>1689</v>
      </c>
      <c r="C7093" s="51" t="s">
        <v>428</v>
      </c>
      <c r="D7093" s="51" t="str">
        <f t="shared" si="110"/>
        <v>LESouth Africa</v>
      </c>
      <c r="E7093" s="51" t="s">
        <v>207</v>
      </c>
      <c r="F7093" s="51" t="s">
        <v>429</v>
      </c>
      <c r="G7093" s="51" t="s">
        <v>430</v>
      </c>
      <c r="H7093" s="51" t="s">
        <v>431</v>
      </c>
      <c r="I7093" s="51" t="s">
        <v>432</v>
      </c>
      <c r="J7093" s="51"/>
      <c r="K7093" s="51"/>
      <c r="L7093" s="51"/>
      <c r="M7093" s="51"/>
      <c r="N7093" s="51"/>
      <c r="O7093" s="51"/>
      <c r="P7093" s="51"/>
      <c r="Q7093" s="51"/>
      <c r="R7093" s="51"/>
      <c r="S7093" s="51"/>
      <c r="T7093" s="51"/>
      <c r="U7093" s="51"/>
    </row>
    <row r="7094" spans="1:21" ht="15.5">
      <c r="A7094" s="51">
        <v>199</v>
      </c>
      <c r="B7094" s="51" t="s">
        <v>1689</v>
      </c>
      <c r="C7094" s="51" t="s">
        <v>433</v>
      </c>
      <c r="D7094" s="51" t="str">
        <f t="shared" si="110"/>
        <v>LPSouth Africa</v>
      </c>
      <c r="E7094" s="51" t="s">
        <v>207</v>
      </c>
      <c r="F7094" s="51" t="s">
        <v>434</v>
      </c>
      <c r="G7094" s="51" t="s">
        <v>435</v>
      </c>
      <c r="H7094" s="51" t="s">
        <v>431</v>
      </c>
      <c r="I7094" s="51" t="s">
        <v>432</v>
      </c>
      <c r="J7094" s="51" t="s">
        <v>1694</v>
      </c>
      <c r="K7094" s="51">
        <v>52.93</v>
      </c>
      <c r="L7094" s="51">
        <v>53.750999999999998</v>
      </c>
      <c r="M7094" s="51">
        <v>54.573999999999998</v>
      </c>
      <c r="N7094" s="51">
        <v>55.406999999999996</v>
      </c>
      <c r="O7094" s="51">
        <v>56.252000000000002</v>
      </c>
      <c r="P7094" s="51">
        <v>57.097999999999999</v>
      </c>
      <c r="Q7094" s="51">
        <v>57.939</v>
      </c>
      <c r="R7094" s="51">
        <v>58.774999999999999</v>
      </c>
      <c r="S7094" s="51">
        <v>59.622</v>
      </c>
      <c r="T7094" s="51">
        <v>60.530999999999999</v>
      </c>
      <c r="U7094" s="51">
        <v>2020</v>
      </c>
    </row>
    <row r="7095" spans="1:21" ht="15.5">
      <c r="A7095" s="51">
        <v>199</v>
      </c>
      <c r="B7095" s="51" t="s">
        <v>1689</v>
      </c>
      <c r="C7095" s="51" t="s">
        <v>437</v>
      </c>
      <c r="D7095" s="51" t="str">
        <f t="shared" si="110"/>
        <v>GGRSouth Africa</v>
      </c>
      <c r="E7095" s="51" t="s">
        <v>207</v>
      </c>
      <c r="F7095" s="51" t="s">
        <v>438</v>
      </c>
      <c r="G7095" s="51" t="s">
        <v>439</v>
      </c>
      <c r="H7095" s="51" t="s">
        <v>342</v>
      </c>
      <c r="I7095" s="51" t="s">
        <v>343</v>
      </c>
      <c r="J7095" s="51" t="s">
        <v>1695</v>
      </c>
      <c r="K7095" s="51">
        <v>876.64300000000003</v>
      </c>
      <c r="L7095" s="51">
        <v>967.35</v>
      </c>
      <c r="M7095" s="51">
        <v>1049.8699999999999</v>
      </c>
      <c r="N7095" s="51">
        <v>1140.1300000000001</v>
      </c>
      <c r="O7095" s="51">
        <v>1246.22</v>
      </c>
      <c r="P7095" s="51">
        <v>1312.41</v>
      </c>
      <c r="Q7095" s="51">
        <v>1417.09</v>
      </c>
      <c r="R7095" s="51">
        <v>1510</v>
      </c>
      <c r="S7095" s="51">
        <v>1385.68</v>
      </c>
      <c r="T7095" s="51">
        <v>1462.08</v>
      </c>
      <c r="U7095" s="51">
        <v>2020</v>
      </c>
    </row>
    <row r="7096" spans="1:21" ht="15.5">
      <c r="A7096" s="51">
        <v>199</v>
      </c>
      <c r="B7096" s="51" t="s">
        <v>1689</v>
      </c>
      <c r="C7096" s="51" t="s">
        <v>441</v>
      </c>
      <c r="D7096" s="51" t="str">
        <f t="shared" si="110"/>
        <v>GGR_NGDPSouth Africa</v>
      </c>
      <c r="E7096" s="51" t="s">
        <v>207</v>
      </c>
      <c r="F7096" s="51" t="s">
        <v>438</v>
      </c>
      <c r="G7096" s="51" t="s">
        <v>439</v>
      </c>
      <c r="H7096" s="51" t="s">
        <v>392</v>
      </c>
      <c r="I7096" s="51"/>
      <c r="J7096" s="51" t="s">
        <v>442</v>
      </c>
      <c r="K7096" s="51">
        <v>26.942</v>
      </c>
      <c r="L7096" s="51">
        <v>27.326000000000001</v>
      </c>
      <c r="M7096" s="51">
        <v>27.588999999999999</v>
      </c>
      <c r="N7096" s="51">
        <v>28.152000000000001</v>
      </c>
      <c r="O7096" s="51">
        <v>28.588999999999999</v>
      </c>
      <c r="P7096" s="51">
        <v>28.202000000000002</v>
      </c>
      <c r="Q7096" s="51">
        <v>29.074999999999999</v>
      </c>
      <c r="R7096" s="51">
        <v>29.738</v>
      </c>
      <c r="S7096" s="51">
        <v>27.859000000000002</v>
      </c>
      <c r="T7096" s="51">
        <v>27.460999999999999</v>
      </c>
      <c r="U7096" s="51">
        <v>2020</v>
      </c>
    </row>
    <row r="7097" spans="1:21" ht="15.5">
      <c r="A7097" s="51">
        <v>199</v>
      </c>
      <c r="B7097" s="51" t="s">
        <v>1689</v>
      </c>
      <c r="C7097" s="51" t="s">
        <v>443</v>
      </c>
      <c r="D7097" s="51" t="str">
        <f t="shared" si="110"/>
        <v>GGXSouth Africa</v>
      </c>
      <c r="E7097" s="51" t="s">
        <v>207</v>
      </c>
      <c r="F7097" s="51" t="s">
        <v>444</v>
      </c>
      <c r="G7097" s="51" t="s">
        <v>445</v>
      </c>
      <c r="H7097" s="51" t="s">
        <v>342</v>
      </c>
      <c r="I7097" s="51" t="s">
        <v>343</v>
      </c>
      <c r="J7097" s="51" t="s">
        <v>1695</v>
      </c>
      <c r="K7097" s="51">
        <v>1020.65</v>
      </c>
      <c r="L7097" s="51">
        <v>1118.42</v>
      </c>
      <c r="M7097" s="51">
        <v>1212.0999999999999</v>
      </c>
      <c r="N7097" s="51">
        <v>1333.49</v>
      </c>
      <c r="O7097" s="51">
        <v>1423.52</v>
      </c>
      <c r="P7097" s="51">
        <v>1516.35</v>
      </c>
      <c r="Q7097" s="51">
        <v>1617.91</v>
      </c>
      <c r="R7097" s="51">
        <v>1777.58</v>
      </c>
      <c r="S7097" s="51">
        <v>1994.9</v>
      </c>
      <c r="T7097" s="51">
        <v>2026.22</v>
      </c>
      <c r="U7097" s="51">
        <v>2020</v>
      </c>
    </row>
    <row r="7098" spans="1:21" ht="15.5">
      <c r="A7098" s="51">
        <v>199</v>
      </c>
      <c r="B7098" s="51" t="s">
        <v>1689</v>
      </c>
      <c r="C7098" s="51" t="s">
        <v>446</v>
      </c>
      <c r="D7098" s="51" t="str">
        <f t="shared" si="110"/>
        <v>GGX_NGDPSouth Africa</v>
      </c>
      <c r="E7098" s="51" t="s">
        <v>207</v>
      </c>
      <c r="F7098" s="51" t="s">
        <v>444</v>
      </c>
      <c r="G7098" s="51" t="s">
        <v>445</v>
      </c>
      <c r="H7098" s="51" t="s">
        <v>392</v>
      </c>
      <c r="I7098" s="51"/>
      <c r="J7098" s="51" t="s">
        <v>447</v>
      </c>
      <c r="K7098" s="51">
        <v>31.367999999999999</v>
      </c>
      <c r="L7098" s="51">
        <v>31.594000000000001</v>
      </c>
      <c r="M7098" s="51">
        <v>31.852</v>
      </c>
      <c r="N7098" s="51">
        <v>32.927</v>
      </c>
      <c r="O7098" s="51">
        <v>32.655999999999999</v>
      </c>
      <c r="P7098" s="51">
        <v>32.585000000000001</v>
      </c>
      <c r="Q7098" s="51">
        <v>33.195</v>
      </c>
      <c r="R7098" s="51">
        <v>35.008000000000003</v>
      </c>
      <c r="S7098" s="51">
        <v>40.106999999999999</v>
      </c>
      <c r="T7098" s="51">
        <v>38.055999999999997</v>
      </c>
      <c r="U7098" s="51">
        <v>2020</v>
      </c>
    </row>
    <row r="7099" spans="1:21" ht="15.5">
      <c r="A7099" s="51">
        <v>199</v>
      </c>
      <c r="B7099" s="51" t="s">
        <v>1689</v>
      </c>
      <c r="C7099" s="51" t="s">
        <v>448</v>
      </c>
      <c r="D7099" s="51" t="str">
        <f t="shared" si="110"/>
        <v>GGXCNLSouth Africa</v>
      </c>
      <c r="E7099" s="51" t="s">
        <v>207</v>
      </c>
      <c r="F7099" s="51" t="s">
        <v>449</v>
      </c>
      <c r="G7099" s="51" t="s">
        <v>450</v>
      </c>
      <c r="H7099" s="51" t="s">
        <v>342</v>
      </c>
      <c r="I7099" s="51" t="s">
        <v>343</v>
      </c>
      <c r="J7099" s="51" t="s">
        <v>1695</v>
      </c>
      <c r="K7099" s="51">
        <v>-144.00899999999999</v>
      </c>
      <c r="L7099" s="51">
        <v>-151.07400000000001</v>
      </c>
      <c r="M7099" s="51">
        <v>-162.22399999999999</v>
      </c>
      <c r="N7099" s="51">
        <v>-193.36500000000001</v>
      </c>
      <c r="O7099" s="51">
        <v>-177.29300000000001</v>
      </c>
      <c r="P7099" s="51">
        <v>-203.93199999999999</v>
      </c>
      <c r="Q7099" s="51">
        <v>-200.822</v>
      </c>
      <c r="R7099" s="51">
        <v>-267.58100000000002</v>
      </c>
      <c r="S7099" s="51">
        <v>-609.21699999999998</v>
      </c>
      <c r="T7099" s="51">
        <v>-564.14400000000001</v>
      </c>
      <c r="U7099" s="51">
        <v>2020</v>
      </c>
    </row>
    <row r="7100" spans="1:21" ht="15.5">
      <c r="A7100" s="51">
        <v>199</v>
      </c>
      <c r="B7100" s="51" t="s">
        <v>1689</v>
      </c>
      <c r="C7100" s="51" t="s">
        <v>451</v>
      </c>
      <c r="D7100" s="51" t="str">
        <f t="shared" si="110"/>
        <v>GGXCNL_NGDPSouth Africa</v>
      </c>
      <c r="E7100" s="51" t="s">
        <v>207</v>
      </c>
      <c r="F7100" s="51" t="s">
        <v>449</v>
      </c>
      <c r="G7100" s="51" t="s">
        <v>450</v>
      </c>
      <c r="H7100" s="51" t="s">
        <v>392</v>
      </c>
      <c r="I7100" s="51"/>
      <c r="J7100" s="51" t="s">
        <v>452</v>
      </c>
      <c r="K7100" s="51">
        <v>-4.4260000000000002</v>
      </c>
      <c r="L7100" s="51">
        <v>-4.2679999999999998</v>
      </c>
      <c r="M7100" s="51">
        <v>-4.2629999999999999</v>
      </c>
      <c r="N7100" s="51">
        <v>-4.7750000000000004</v>
      </c>
      <c r="O7100" s="51">
        <v>-4.0670000000000002</v>
      </c>
      <c r="P7100" s="51">
        <v>-4.3819999999999997</v>
      </c>
      <c r="Q7100" s="51">
        <v>-4.12</v>
      </c>
      <c r="R7100" s="51">
        <v>-5.27</v>
      </c>
      <c r="S7100" s="51">
        <v>-12.247999999999999</v>
      </c>
      <c r="T7100" s="51">
        <v>-10.596</v>
      </c>
      <c r="U7100" s="51">
        <v>2020</v>
      </c>
    </row>
    <row r="7101" spans="1:21" ht="15.5">
      <c r="A7101" s="51">
        <v>199</v>
      </c>
      <c r="B7101" s="51" t="s">
        <v>1689</v>
      </c>
      <c r="C7101" s="51" t="s">
        <v>453</v>
      </c>
      <c r="D7101" s="51" t="str">
        <f t="shared" si="110"/>
        <v>GGSBSouth Africa</v>
      </c>
      <c r="E7101" s="51" t="s">
        <v>207</v>
      </c>
      <c r="F7101" s="51" t="s">
        <v>454</v>
      </c>
      <c r="G7101" s="51" t="s">
        <v>455</v>
      </c>
      <c r="H7101" s="51" t="s">
        <v>342</v>
      </c>
      <c r="I7101" s="51" t="s">
        <v>343</v>
      </c>
      <c r="J7101" s="51" t="s">
        <v>1695</v>
      </c>
      <c r="K7101" s="51">
        <v>-141.78800000000001</v>
      </c>
      <c r="L7101" s="51">
        <v>-153.215</v>
      </c>
      <c r="M7101" s="51">
        <v>-166.059</v>
      </c>
      <c r="N7101" s="51">
        <v>-184.97399999999999</v>
      </c>
      <c r="O7101" s="51">
        <v>-174.34</v>
      </c>
      <c r="P7101" s="51">
        <v>-206.94</v>
      </c>
      <c r="Q7101" s="51">
        <v>-205.286</v>
      </c>
      <c r="R7101" s="51">
        <v>-250.02799999999999</v>
      </c>
      <c r="S7101" s="51">
        <v>-420.22300000000001</v>
      </c>
      <c r="T7101" s="51">
        <v>-423.19400000000002</v>
      </c>
      <c r="U7101" s="51">
        <v>2020</v>
      </c>
    </row>
    <row r="7102" spans="1:21" ht="15.5">
      <c r="A7102" s="51">
        <v>199</v>
      </c>
      <c r="B7102" s="51" t="s">
        <v>1689</v>
      </c>
      <c r="C7102" s="51" t="s">
        <v>456</v>
      </c>
      <c r="D7102" s="51" t="str">
        <f t="shared" si="110"/>
        <v>GGSB_NPGDPSouth Africa</v>
      </c>
      <c r="E7102" s="51" t="s">
        <v>207</v>
      </c>
      <c r="F7102" s="51" t="s">
        <v>454</v>
      </c>
      <c r="G7102" s="51" t="s">
        <v>455</v>
      </c>
      <c r="H7102" s="51" t="s">
        <v>380</v>
      </c>
      <c r="I7102" s="51"/>
      <c r="J7102" s="51" t="s">
        <v>505</v>
      </c>
      <c r="K7102" s="51">
        <v>-4.3470000000000004</v>
      </c>
      <c r="L7102" s="51">
        <v>-4.3380000000000001</v>
      </c>
      <c r="M7102" s="51">
        <v>-4.38</v>
      </c>
      <c r="N7102" s="51">
        <v>-4.5789999999999997</v>
      </c>
      <c r="O7102" s="51">
        <v>-3.99</v>
      </c>
      <c r="P7102" s="51">
        <v>-4.4630000000000001</v>
      </c>
      <c r="Q7102" s="51">
        <v>-4.2270000000000003</v>
      </c>
      <c r="R7102" s="51">
        <v>-4.92</v>
      </c>
      <c r="S7102" s="51">
        <v>-8.0879999999999992</v>
      </c>
      <c r="T7102" s="51">
        <v>-7.7910000000000004</v>
      </c>
      <c r="U7102" s="51">
        <v>2020</v>
      </c>
    </row>
    <row r="7103" spans="1:21" ht="15.5">
      <c r="A7103" s="51">
        <v>199</v>
      </c>
      <c r="B7103" s="51" t="s">
        <v>1689</v>
      </c>
      <c r="C7103" s="51" t="s">
        <v>457</v>
      </c>
      <c r="D7103" s="51" t="str">
        <f t="shared" si="110"/>
        <v>GGXONLBSouth Africa</v>
      </c>
      <c r="E7103" s="51" t="s">
        <v>207</v>
      </c>
      <c r="F7103" s="51" t="s">
        <v>458</v>
      </c>
      <c r="G7103" s="51" t="s">
        <v>459</v>
      </c>
      <c r="H7103" s="51" t="s">
        <v>342</v>
      </c>
      <c r="I7103" s="51" t="s">
        <v>343</v>
      </c>
      <c r="J7103" s="51" t="s">
        <v>1695</v>
      </c>
      <c r="K7103" s="51">
        <v>-56.84</v>
      </c>
      <c r="L7103" s="51">
        <v>-48.314</v>
      </c>
      <c r="M7103" s="51">
        <v>-47.808</v>
      </c>
      <c r="N7103" s="51">
        <v>-63.661000000000001</v>
      </c>
      <c r="O7103" s="51">
        <v>-29.387</v>
      </c>
      <c r="P7103" s="51">
        <v>-38.719000000000001</v>
      </c>
      <c r="Q7103" s="51">
        <v>-19.565000000000001</v>
      </c>
      <c r="R7103" s="51">
        <v>-67.197000000000003</v>
      </c>
      <c r="S7103" s="51">
        <v>-382.47</v>
      </c>
      <c r="T7103" s="51">
        <v>-305.05399999999997</v>
      </c>
      <c r="U7103" s="51">
        <v>2020</v>
      </c>
    </row>
    <row r="7104" spans="1:21" ht="15.5">
      <c r="A7104" s="51">
        <v>199</v>
      </c>
      <c r="B7104" s="51" t="s">
        <v>1689</v>
      </c>
      <c r="C7104" s="51" t="s">
        <v>460</v>
      </c>
      <c r="D7104" s="51" t="str">
        <f t="shared" si="110"/>
        <v>GGXONLB_NGDPSouth Africa</v>
      </c>
      <c r="E7104" s="51" t="s">
        <v>207</v>
      </c>
      <c r="F7104" s="51" t="s">
        <v>458</v>
      </c>
      <c r="G7104" s="51" t="s">
        <v>459</v>
      </c>
      <c r="H7104" s="51" t="s">
        <v>392</v>
      </c>
      <c r="I7104" s="51"/>
      <c r="J7104" s="51" t="s">
        <v>461</v>
      </c>
      <c r="K7104" s="51">
        <v>-1.7470000000000001</v>
      </c>
      <c r="L7104" s="51">
        <v>-1.365</v>
      </c>
      <c r="M7104" s="51">
        <v>-1.256</v>
      </c>
      <c r="N7104" s="51">
        <v>-1.5720000000000001</v>
      </c>
      <c r="O7104" s="51">
        <v>-0.67400000000000004</v>
      </c>
      <c r="P7104" s="51">
        <v>-0.83199999999999996</v>
      </c>
      <c r="Q7104" s="51">
        <v>-0.40100000000000002</v>
      </c>
      <c r="R7104" s="51">
        <v>-1.323</v>
      </c>
      <c r="S7104" s="51">
        <v>-7.6890000000000001</v>
      </c>
      <c r="T7104" s="51">
        <v>-5.73</v>
      </c>
      <c r="U7104" s="51">
        <v>2020</v>
      </c>
    </row>
    <row r="7105" spans="1:21" ht="15.5">
      <c r="A7105" s="51">
        <v>199</v>
      </c>
      <c r="B7105" s="51" t="s">
        <v>1689</v>
      </c>
      <c r="C7105" s="51" t="s">
        <v>462</v>
      </c>
      <c r="D7105" s="51" t="str">
        <f t="shared" si="110"/>
        <v>GGXWDNSouth Africa</v>
      </c>
      <c r="E7105" s="51" t="s">
        <v>207</v>
      </c>
      <c r="F7105" s="51" t="s">
        <v>463</v>
      </c>
      <c r="G7105" s="51" t="s">
        <v>464</v>
      </c>
      <c r="H7105" s="51" t="s">
        <v>342</v>
      </c>
      <c r="I7105" s="51" t="s">
        <v>343</v>
      </c>
      <c r="J7105" s="51" t="s">
        <v>1695</v>
      </c>
      <c r="K7105" s="51">
        <v>1133.6400000000001</v>
      </c>
      <c r="L7105" s="51">
        <v>1343.08</v>
      </c>
      <c r="M7105" s="51">
        <v>1575.93</v>
      </c>
      <c r="N7105" s="51">
        <v>1814.72</v>
      </c>
      <c r="O7105" s="51">
        <v>2002.96</v>
      </c>
      <c r="P7105" s="51">
        <v>2223.13</v>
      </c>
      <c r="Q7105" s="51">
        <v>2498.79</v>
      </c>
      <c r="R7105" s="51">
        <v>2846.12</v>
      </c>
      <c r="S7105" s="51">
        <v>3493.46</v>
      </c>
      <c r="T7105" s="51">
        <v>4092.78</v>
      </c>
      <c r="U7105" s="51">
        <v>2020</v>
      </c>
    </row>
    <row r="7106" spans="1:21" ht="15.5">
      <c r="A7106" s="51">
        <v>199</v>
      </c>
      <c r="B7106" s="51" t="s">
        <v>1689</v>
      </c>
      <c r="C7106" s="51" t="s">
        <v>465</v>
      </c>
      <c r="D7106" s="51" t="str">
        <f t="shared" si="110"/>
        <v>GGXWDN_NGDPSouth Africa</v>
      </c>
      <c r="E7106" s="51" t="s">
        <v>207</v>
      </c>
      <c r="F7106" s="51" t="s">
        <v>463</v>
      </c>
      <c r="G7106" s="51" t="s">
        <v>464</v>
      </c>
      <c r="H7106" s="51" t="s">
        <v>392</v>
      </c>
      <c r="I7106" s="51"/>
      <c r="J7106" s="51" t="s">
        <v>487</v>
      </c>
      <c r="K7106" s="51">
        <v>34.840000000000003</v>
      </c>
      <c r="L7106" s="51">
        <v>37.94</v>
      </c>
      <c r="M7106" s="51">
        <v>41.414000000000001</v>
      </c>
      <c r="N7106" s="51">
        <v>44.808999999999997</v>
      </c>
      <c r="O7106" s="51">
        <v>45.948999999999998</v>
      </c>
      <c r="P7106" s="51">
        <v>47.771999999999998</v>
      </c>
      <c r="Q7106" s="51">
        <v>51.268999999999998</v>
      </c>
      <c r="R7106" s="51">
        <v>56.052</v>
      </c>
      <c r="S7106" s="51">
        <v>70.234999999999999</v>
      </c>
      <c r="T7106" s="51">
        <v>76.87</v>
      </c>
      <c r="U7106" s="51">
        <v>2020</v>
      </c>
    </row>
    <row r="7107" spans="1:21" ht="15.5">
      <c r="A7107" s="51">
        <v>199</v>
      </c>
      <c r="B7107" s="51" t="s">
        <v>1689</v>
      </c>
      <c r="C7107" s="51" t="s">
        <v>466</v>
      </c>
      <c r="D7107" s="51" t="str">
        <f t="shared" ref="D7107:D7170" si="111">C7107&amp;E7107</f>
        <v>GGXWDGSouth Africa</v>
      </c>
      <c r="E7107" s="51" t="s">
        <v>207</v>
      </c>
      <c r="F7107" s="51" t="s">
        <v>467</v>
      </c>
      <c r="G7107" s="51" t="s">
        <v>468</v>
      </c>
      <c r="H7107" s="51" t="s">
        <v>342</v>
      </c>
      <c r="I7107" s="51" t="s">
        <v>343</v>
      </c>
      <c r="J7107" s="51" t="s">
        <v>1695</v>
      </c>
      <c r="K7107" s="51">
        <v>1334.11</v>
      </c>
      <c r="L7107" s="51">
        <v>1561.22</v>
      </c>
      <c r="M7107" s="51">
        <v>1788.04</v>
      </c>
      <c r="N7107" s="51">
        <v>1998</v>
      </c>
      <c r="O7107" s="51">
        <v>2243.37</v>
      </c>
      <c r="P7107" s="51">
        <v>2467.4</v>
      </c>
      <c r="Q7107" s="51">
        <v>2763.99</v>
      </c>
      <c r="R7107" s="51">
        <v>3155.82</v>
      </c>
      <c r="S7107" s="51">
        <v>3833.13</v>
      </c>
      <c r="T7107" s="51">
        <v>4300.96</v>
      </c>
      <c r="U7107" s="51">
        <v>2020</v>
      </c>
    </row>
    <row r="7108" spans="1:21" ht="15.5">
      <c r="A7108" s="51">
        <v>199</v>
      </c>
      <c r="B7108" s="51" t="s">
        <v>1689</v>
      </c>
      <c r="C7108" s="51" t="s">
        <v>469</v>
      </c>
      <c r="D7108" s="51" t="str">
        <f t="shared" si="111"/>
        <v>GGXWDG_NGDPSouth Africa</v>
      </c>
      <c r="E7108" s="51" t="s">
        <v>207</v>
      </c>
      <c r="F7108" s="51" t="s">
        <v>467</v>
      </c>
      <c r="G7108" s="51" t="s">
        <v>468</v>
      </c>
      <c r="H7108" s="51" t="s">
        <v>392</v>
      </c>
      <c r="I7108" s="51"/>
      <c r="J7108" s="51" t="s">
        <v>470</v>
      </c>
      <c r="K7108" s="51">
        <v>41.000999999999998</v>
      </c>
      <c r="L7108" s="51">
        <v>44.103000000000002</v>
      </c>
      <c r="M7108" s="51">
        <v>46.988</v>
      </c>
      <c r="N7108" s="51">
        <v>49.335000000000001</v>
      </c>
      <c r="O7108" s="51">
        <v>51.465000000000003</v>
      </c>
      <c r="P7108" s="51">
        <v>53.021999999999998</v>
      </c>
      <c r="Q7108" s="51">
        <v>56.71</v>
      </c>
      <c r="R7108" s="51">
        <v>62.151000000000003</v>
      </c>
      <c r="S7108" s="51">
        <v>77.063999999999993</v>
      </c>
      <c r="T7108" s="51">
        <v>80.78</v>
      </c>
      <c r="U7108" s="51">
        <v>2020</v>
      </c>
    </row>
    <row r="7109" spans="1:21" ht="15.5">
      <c r="A7109" s="51">
        <v>199</v>
      </c>
      <c r="B7109" s="51" t="s">
        <v>1689</v>
      </c>
      <c r="C7109" s="51" t="s">
        <v>471</v>
      </c>
      <c r="D7109" s="51" t="str">
        <f t="shared" si="111"/>
        <v>NGDP_FYSouth Africa</v>
      </c>
      <c r="E7109" s="51" t="s">
        <v>207</v>
      </c>
      <c r="F7109" s="51" t="s">
        <v>472</v>
      </c>
      <c r="G7109" s="51" t="s">
        <v>473</v>
      </c>
      <c r="H7109" s="51" t="s">
        <v>342</v>
      </c>
      <c r="I7109" s="51" t="s">
        <v>343</v>
      </c>
      <c r="J7109" s="51" t="s">
        <v>1695</v>
      </c>
      <c r="K7109" s="51">
        <v>3253.85</v>
      </c>
      <c r="L7109" s="51">
        <v>3539.98</v>
      </c>
      <c r="M7109" s="51">
        <v>3805.35</v>
      </c>
      <c r="N7109" s="51">
        <v>4049.88</v>
      </c>
      <c r="O7109" s="51">
        <v>4359.0600000000004</v>
      </c>
      <c r="P7109" s="51">
        <v>4653.58</v>
      </c>
      <c r="Q7109" s="51">
        <v>4873.8999999999996</v>
      </c>
      <c r="R7109" s="51">
        <v>5077.63</v>
      </c>
      <c r="S7109" s="51">
        <v>4973.9799999999996</v>
      </c>
      <c r="T7109" s="51">
        <v>5324.26</v>
      </c>
      <c r="U7109" s="51">
        <v>2020</v>
      </c>
    </row>
    <row r="7110" spans="1:21" ht="15.5">
      <c r="A7110" s="51">
        <v>199</v>
      </c>
      <c r="B7110" s="51" t="s">
        <v>1689</v>
      </c>
      <c r="C7110" s="51" t="s">
        <v>474</v>
      </c>
      <c r="D7110" s="51" t="str">
        <f t="shared" si="111"/>
        <v>BCASouth Africa</v>
      </c>
      <c r="E7110" s="51" t="s">
        <v>207</v>
      </c>
      <c r="F7110" s="51" t="s">
        <v>475</v>
      </c>
      <c r="G7110" s="51" t="s">
        <v>476</v>
      </c>
      <c r="H7110" s="51" t="s">
        <v>352</v>
      </c>
      <c r="I7110" s="51" t="s">
        <v>343</v>
      </c>
      <c r="J7110" s="51" t="s">
        <v>1696</v>
      </c>
      <c r="K7110" s="51">
        <v>-20.335000000000001</v>
      </c>
      <c r="L7110" s="51">
        <v>-21.225999999999999</v>
      </c>
      <c r="M7110" s="51">
        <v>-17.794</v>
      </c>
      <c r="N7110" s="51">
        <v>-14.664</v>
      </c>
      <c r="O7110" s="51">
        <v>-8.5030000000000001</v>
      </c>
      <c r="P7110" s="51">
        <v>-8.8780000000000001</v>
      </c>
      <c r="Q7110" s="51">
        <v>-13.064</v>
      </c>
      <c r="R7110" s="51">
        <v>-10.599</v>
      </c>
      <c r="S7110" s="51">
        <v>6.5720000000000001</v>
      </c>
      <c r="T7110" s="51">
        <v>-1.3420000000000001</v>
      </c>
      <c r="U7110" s="51">
        <v>2019</v>
      </c>
    </row>
    <row r="7111" spans="1:21" ht="15.5">
      <c r="A7111" s="51">
        <v>199</v>
      </c>
      <c r="B7111" s="51" t="s">
        <v>1689</v>
      </c>
      <c r="C7111" s="51" t="s">
        <v>478</v>
      </c>
      <c r="D7111" s="51" t="str">
        <f t="shared" si="111"/>
        <v>BCA_NGDPDSouth Africa</v>
      </c>
      <c r="E7111" s="51" t="s">
        <v>207</v>
      </c>
      <c r="F7111" s="51" t="s">
        <v>475</v>
      </c>
      <c r="G7111" s="51" t="s">
        <v>476</v>
      </c>
      <c r="H7111" s="51" t="s">
        <v>392</v>
      </c>
      <c r="I7111" s="51"/>
      <c r="J7111" s="51" t="s">
        <v>479</v>
      </c>
      <c r="K7111" s="51">
        <v>-5.1310000000000002</v>
      </c>
      <c r="L7111" s="51">
        <v>-5.7859999999999996</v>
      </c>
      <c r="M7111" s="51">
        <v>-5.0709999999999997</v>
      </c>
      <c r="N7111" s="51">
        <v>-4.6180000000000003</v>
      </c>
      <c r="O7111" s="51">
        <v>-2.87</v>
      </c>
      <c r="P7111" s="51">
        <v>-2.5409999999999999</v>
      </c>
      <c r="Q7111" s="51">
        <v>-3.5489999999999999</v>
      </c>
      <c r="R7111" s="51">
        <v>-3.0169999999999999</v>
      </c>
      <c r="S7111" s="51">
        <v>2.1749999999999998</v>
      </c>
      <c r="T7111" s="51">
        <v>-0.40699999999999997</v>
      </c>
      <c r="U7111" s="51">
        <v>2019</v>
      </c>
    </row>
    <row r="7112" spans="1:21" ht="15.5">
      <c r="A7112" s="51">
        <v>733</v>
      </c>
      <c r="B7112" s="51" t="s">
        <v>1697</v>
      </c>
      <c r="C7112" s="51" t="s">
        <v>338</v>
      </c>
      <c r="D7112" s="51" t="str">
        <f t="shared" si="111"/>
        <v>NGDP_RSouth Sudan</v>
      </c>
      <c r="E7112" s="51" t="s">
        <v>1698</v>
      </c>
      <c r="F7112" s="51" t="s">
        <v>340</v>
      </c>
      <c r="G7112" s="51" t="s">
        <v>341</v>
      </c>
      <c r="H7112" s="51" t="s">
        <v>342</v>
      </c>
      <c r="I7112" s="51" t="s">
        <v>343</v>
      </c>
      <c r="J7112" s="51" t="s">
        <v>1699</v>
      </c>
      <c r="K7112" s="51">
        <v>15.462</v>
      </c>
      <c r="L7112" s="51">
        <v>19.995999999999999</v>
      </c>
      <c r="M7112" s="51">
        <v>20.58</v>
      </c>
      <c r="N7112" s="51">
        <v>20.544</v>
      </c>
      <c r="O7112" s="51">
        <v>17.776</v>
      </c>
      <c r="P7112" s="51">
        <v>16.751000000000001</v>
      </c>
      <c r="Q7112" s="51">
        <v>16.428000000000001</v>
      </c>
      <c r="R7112" s="51">
        <v>16.571000000000002</v>
      </c>
      <c r="S7112" s="51">
        <v>15.478999999999999</v>
      </c>
      <c r="T7112" s="51">
        <v>16.303000000000001</v>
      </c>
      <c r="U7112" s="51">
        <v>2018</v>
      </c>
    </row>
    <row r="7113" spans="1:21" ht="15.5">
      <c r="A7113" s="51">
        <v>733</v>
      </c>
      <c r="B7113" s="51" t="s">
        <v>1697</v>
      </c>
      <c r="C7113" s="51" t="s">
        <v>345</v>
      </c>
      <c r="D7113" s="51" t="str">
        <f t="shared" si="111"/>
        <v>NGDP_RPCHSouth Sudan</v>
      </c>
      <c r="E7113" s="51" t="s">
        <v>1698</v>
      </c>
      <c r="F7113" s="51" t="s">
        <v>340</v>
      </c>
      <c r="G7113" s="51" t="s">
        <v>346</v>
      </c>
      <c r="H7113" s="51" t="s">
        <v>347</v>
      </c>
      <c r="I7113" s="51"/>
      <c r="J7113" s="51" t="s">
        <v>348</v>
      </c>
      <c r="K7113" s="51">
        <v>-52.429000000000002</v>
      </c>
      <c r="L7113" s="51">
        <v>29.329000000000001</v>
      </c>
      <c r="M7113" s="51">
        <v>2.9180000000000001</v>
      </c>
      <c r="N7113" s="51">
        <v>-0.17299999999999999</v>
      </c>
      <c r="O7113" s="51">
        <v>-13.475</v>
      </c>
      <c r="P7113" s="51">
        <v>-5.7649999999999997</v>
      </c>
      <c r="Q7113" s="51">
        <v>-1.931</v>
      </c>
      <c r="R7113" s="51">
        <v>0.87</v>
      </c>
      <c r="S7113" s="51">
        <v>-6.5890000000000004</v>
      </c>
      <c r="T7113" s="51">
        <v>5.3250000000000002</v>
      </c>
      <c r="U7113" s="51">
        <v>2018</v>
      </c>
    </row>
    <row r="7114" spans="1:21" ht="15.5">
      <c r="A7114" s="51">
        <v>733</v>
      </c>
      <c r="B7114" s="51" t="s">
        <v>1697</v>
      </c>
      <c r="C7114" s="51" t="s">
        <v>349</v>
      </c>
      <c r="D7114" s="51" t="str">
        <f t="shared" si="111"/>
        <v>NGDPSouth Sudan</v>
      </c>
      <c r="E7114" s="51" t="s">
        <v>1698</v>
      </c>
      <c r="F7114" s="51" t="s">
        <v>155</v>
      </c>
      <c r="G7114" s="51" t="s">
        <v>350</v>
      </c>
      <c r="H7114" s="51" t="s">
        <v>342</v>
      </c>
      <c r="I7114" s="51" t="s">
        <v>343</v>
      </c>
      <c r="J7114" s="51" t="s">
        <v>1699</v>
      </c>
      <c r="K7114" s="51">
        <v>33.237000000000002</v>
      </c>
      <c r="L7114" s="51">
        <v>44.093000000000004</v>
      </c>
      <c r="M7114" s="51">
        <v>45.381</v>
      </c>
      <c r="N7114" s="51">
        <v>52.875999999999998</v>
      </c>
      <c r="O7114" s="51">
        <v>164.374</v>
      </c>
      <c r="P7114" s="51">
        <v>397.13799999999998</v>
      </c>
      <c r="Q7114" s="51">
        <v>660.31500000000005</v>
      </c>
      <c r="R7114" s="51">
        <v>654.85299999999995</v>
      </c>
      <c r="S7114" s="51">
        <v>710.23199999999997</v>
      </c>
      <c r="T7114" s="51">
        <v>966.69200000000001</v>
      </c>
      <c r="U7114" s="51">
        <v>2018</v>
      </c>
    </row>
    <row r="7115" spans="1:21" ht="15.5">
      <c r="A7115" s="51">
        <v>733</v>
      </c>
      <c r="B7115" s="51" t="s">
        <v>1697</v>
      </c>
      <c r="C7115" s="51" t="s">
        <v>157</v>
      </c>
      <c r="D7115" s="51" t="str">
        <f t="shared" si="111"/>
        <v>NGDPDSouth Sudan</v>
      </c>
      <c r="E7115" s="51" t="s">
        <v>1698</v>
      </c>
      <c r="F7115" s="51" t="s">
        <v>155</v>
      </c>
      <c r="G7115" s="51" t="s">
        <v>351</v>
      </c>
      <c r="H7115" s="51" t="s">
        <v>352</v>
      </c>
      <c r="I7115" s="51" t="s">
        <v>343</v>
      </c>
      <c r="J7115" s="51" t="s">
        <v>353</v>
      </c>
      <c r="K7115" s="51">
        <v>11.266999999999999</v>
      </c>
      <c r="L7115" s="51">
        <v>14.946999999999999</v>
      </c>
      <c r="M7115" s="51">
        <v>15.382999999999999</v>
      </c>
      <c r="N7115" s="51">
        <v>14.801</v>
      </c>
      <c r="O7115" s="51">
        <v>3.5009999999999999</v>
      </c>
      <c r="P7115" s="51">
        <v>3.4950000000000001</v>
      </c>
      <c r="Q7115" s="51">
        <v>4.6589999999999998</v>
      </c>
      <c r="R7115" s="51">
        <v>4.1429999999999998</v>
      </c>
      <c r="S7115" s="51">
        <v>4.0739999999999998</v>
      </c>
      <c r="T7115" s="51">
        <v>4.4610000000000003</v>
      </c>
      <c r="U7115" s="51">
        <v>2018</v>
      </c>
    </row>
    <row r="7116" spans="1:21" ht="15.5">
      <c r="A7116" s="51">
        <v>733</v>
      </c>
      <c r="B7116" s="51" t="s">
        <v>1697</v>
      </c>
      <c r="C7116" s="51" t="s">
        <v>354</v>
      </c>
      <c r="D7116" s="51" t="str">
        <f t="shared" si="111"/>
        <v>PPPGDPSouth Sudan</v>
      </c>
      <c r="E7116" s="51" t="s">
        <v>1698</v>
      </c>
      <c r="F7116" s="51" t="s">
        <v>155</v>
      </c>
      <c r="G7116" s="51" t="s">
        <v>355</v>
      </c>
      <c r="H7116" s="51" t="s">
        <v>356</v>
      </c>
      <c r="I7116" s="51" t="s">
        <v>343</v>
      </c>
      <c r="J7116" s="51" t="s">
        <v>353</v>
      </c>
      <c r="K7116" s="51">
        <v>14.507999999999999</v>
      </c>
      <c r="L7116" s="51">
        <v>17.632999999999999</v>
      </c>
      <c r="M7116" s="51">
        <v>17.391999999999999</v>
      </c>
      <c r="N7116" s="51">
        <v>16.178999999999998</v>
      </c>
      <c r="O7116" s="51">
        <v>12.577</v>
      </c>
      <c r="P7116" s="51">
        <v>11.185</v>
      </c>
      <c r="Q7116" s="51">
        <v>11.233000000000001</v>
      </c>
      <c r="R7116" s="51">
        <v>11.532999999999999</v>
      </c>
      <c r="S7116" s="51">
        <v>10.904</v>
      </c>
      <c r="T7116" s="51">
        <v>11.693</v>
      </c>
      <c r="U7116" s="51">
        <v>2018</v>
      </c>
    </row>
    <row r="7117" spans="1:21" ht="15.5">
      <c r="A7117" s="51">
        <v>733</v>
      </c>
      <c r="B7117" s="51" t="s">
        <v>1697</v>
      </c>
      <c r="C7117" s="51" t="s">
        <v>357</v>
      </c>
      <c r="D7117" s="51" t="str">
        <f t="shared" si="111"/>
        <v>NGDP_DSouth Sudan</v>
      </c>
      <c r="E7117" s="51" t="s">
        <v>1698</v>
      </c>
      <c r="F7117" s="51" t="s">
        <v>358</v>
      </c>
      <c r="G7117" s="51" t="s">
        <v>359</v>
      </c>
      <c r="H7117" s="51" t="s">
        <v>360</v>
      </c>
      <c r="I7117" s="51"/>
      <c r="J7117" s="51" t="s">
        <v>361</v>
      </c>
      <c r="K7117" s="51">
        <v>214.965</v>
      </c>
      <c r="L7117" s="51">
        <v>220.506</v>
      </c>
      <c r="M7117" s="51">
        <v>220.50899999999999</v>
      </c>
      <c r="N7117" s="51">
        <v>257.375</v>
      </c>
      <c r="O7117" s="51">
        <v>924.69399999999996</v>
      </c>
      <c r="P7117" s="51">
        <v>2370.8000000000002</v>
      </c>
      <c r="Q7117" s="51">
        <v>4019.52</v>
      </c>
      <c r="R7117" s="51">
        <v>3951.88</v>
      </c>
      <c r="S7117" s="51">
        <v>4588.3900000000003</v>
      </c>
      <c r="T7117" s="51">
        <v>5929.48</v>
      </c>
      <c r="U7117" s="51">
        <v>2018</v>
      </c>
    </row>
    <row r="7118" spans="1:21" ht="15.5">
      <c r="A7118" s="51">
        <v>733</v>
      </c>
      <c r="B7118" s="51" t="s">
        <v>1697</v>
      </c>
      <c r="C7118" s="51" t="s">
        <v>362</v>
      </c>
      <c r="D7118" s="51" t="str">
        <f t="shared" si="111"/>
        <v>NGDPRPCSouth Sudan</v>
      </c>
      <c r="E7118" s="51" t="s">
        <v>1698</v>
      </c>
      <c r="F7118" s="51" t="s">
        <v>363</v>
      </c>
      <c r="G7118" s="51" t="s">
        <v>364</v>
      </c>
      <c r="H7118" s="51" t="s">
        <v>342</v>
      </c>
      <c r="I7118" s="51" t="s">
        <v>333</v>
      </c>
      <c r="J7118" s="51" t="s">
        <v>365</v>
      </c>
      <c r="K7118" s="51">
        <v>1429.22</v>
      </c>
      <c r="L7118" s="51">
        <v>1788.99</v>
      </c>
      <c r="M7118" s="51">
        <v>1784.76</v>
      </c>
      <c r="N7118" s="51">
        <v>1729.02</v>
      </c>
      <c r="O7118" s="51">
        <v>1453.39</v>
      </c>
      <c r="P7118" s="51">
        <v>1331</v>
      </c>
      <c r="Q7118" s="51">
        <v>1266.05</v>
      </c>
      <c r="R7118" s="51">
        <v>1238.67</v>
      </c>
      <c r="S7118" s="51">
        <v>1123.3599999999999</v>
      </c>
      <c r="T7118" s="51">
        <v>1149.83</v>
      </c>
      <c r="U7118" s="51">
        <v>2008</v>
      </c>
    </row>
    <row r="7119" spans="1:21" ht="15.5">
      <c r="A7119" s="51">
        <v>733</v>
      </c>
      <c r="B7119" s="51" t="s">
        <v>1697</v>
      </c>
      <c r="C7119" s="51" t="s">
        <v>366</v>
      </c>
      <c r="D7119" s="51" t="str">
        <f t="shared" si="111"/>
        <v>NGDPRPPPPCSouth Sudan</v>
      </c>
      <c r="E7119" s="51" t="s">
        <v>1698</v>
      </c>
      <c r="F7119" s="51" t="s">
        <v>363</v>
      </c>
      <c r="G7119" s="51" t="s">
        <v>367</v>
      </c>
      <c r="H7119" s="51" t="s">
        <v>368</v>
      </c>
      <c r="I7119" s="51" t="s">
        <v>333</v>
      </c>
      <c r="J7119" s="51" t="s">
        <v>365</v>
      </c>
      <c r="K7119" s="51">
        <v>954.34299999999996</v>
      </c>
      <c r="L7119" s="51">
        <v>1194.58</v>
      </c>
      <c r="M7119" s="51">
        <v>1191.75</v>
      </c>
      <c r="N7119" s="51">
        <v>1154.53</v>
      </c>
      <c r="O7119" s="51">
        <v>970.48500000000001</v>
      </c>
      <c r="P7119" s="51">
        <v>888.76199999999994</v>
      </c>
      <c r="Q7119" s="51">
        <v>845.38900000000001</v>
      </c>
      <c r="R7119" s="51">
        <v>827.10599999999999</v>
      </c>
      <c r="S7119" s="51">
        <v>750.10799999999995</v>
      </c>
      <c r="T7119" s="51">
        <v>767.78599999999994</v>
      </c>
      <c r="U7119" s="51">
        <v>2008</v>
      </c>
    </row>
    <row r="7120" spans="1:21" ht="15.5">
      <c r="A7120" s="51">
        <v>733</v>
      </c>
      <c r="B7120" s="51" t="s">
        <v>1697</v>
      </c>
      <c r="C7120" s="51" t="s">
        <v>369</v>
      </c>
      <c r="D7120" s="51" t="str">
        <f t="shared" si="111"/>
        <v>NGDPPCSouth Sudan</v>
      </c>
      <c r="E7120" s="51" t="s">
        <v>1698</v>
      </c>
      <c r="F7120" s="51" t="s">
        <v>370</v>
      </c>
      <c r="G7120" s="51" t="s">
        <v>371</v>
      </c>
      <c r="H7120" s="51" t="s">
        <v>342</v>
      </c>
      <c r="I7120" s="51" t="s">
        <v>333</v>
      </c>
      <c r="J7120" s="51" t="s">
        <v>372</v>
      </c>
      <c r="K7120" s="51">
        <v>3072.32</v>
      </c>
      <c r="L7120" s="51">
        <v>3944.83</v>
      </c>
      <c r="M7120" s="51">
        <v>3935.56</v>
      </c>
      <c r="N7120" s="51">
        <v>4450.0600000000004</v>
      </c>
      <c r="O7120" s="51">
        <v>13439.42</v>
      </c>
      <c r="P7120" s="51">
        <v>31555.41</v>
      </c>
      <c r="Q7120" s="51">
        <v>50889.07</v>
      </c>
      <c r="R7120" s="51">
        <v>48950.67</v>
      </c>
      <c r="S7120" s="51">
        <v>51543.94</v>
      </c>
      <c r="T7120" s="51">
        <v>68179</v>
      </c>
      <c r="U7120" s="51">
        <v>2008</v>
      </c>
    </row>
    <row r="7121" spans="1:21" ht="15.5">
      <c r="A7121" s="51">
        <v>733</v>
      </c>
      <c r="B7121" s="51" t="s">
        <v>1697</v>
      </c>
      <c r="C7121" s="51" t="s">
        <v>373</v>
      </c>
      <c r="D7121" s="51" t="str">
        <f t="shared" si="111"/>
        <v>NGDPDPCSouth Sudan</v>
      </c>
      <c r="E7121" s="51" t="s">
        <v>1698</v>
      </c>
      <c r="F7121" s="51" t="s">
        <v>370</v>
      </c>
      <c r="G7121" s="51" t="s">
        <v>374</v>
      </c>
      <c r="H7121" s="51" t="s">
        <v>352</v>
      </c>
      <c r="I7121" s="51" t="s">
        <v>333</v>
      </c>
      <c r="J7121" s="51" t="s">
        <v>372</v>
      </c>
      <c r="K7121" s="51">
        <v>1041.46</v>
      </c>
      <c r="L7121" s="51">
        <v>1337.23</v>
      </c>
      <c r="M7121" s="51">
        <v>1334.09</v>
      </c>
      <c r="N7121" s="51">
        <v>1245.68</v>
      </c>
      <c r="O7121" s="51">
        <v>286.20800000000003</v>
      </c>
      <c r="P7121" s="51">
        <v>277.69200000000001</v>
      </c>
      <c r="Q7121" s="51">
        <v>359.06200000000001</v>
      </c>
      <c r="R7121" s="51">
        <v>309.71800000000002</v>
      </c>
      <c r="S7121" s="51">
        <v>295.661</v>
      </c>
      <c r="T7121" s="51">
        <v>314.64400000000001</v>
      </c>
      <c r="U7121" s="51">
        <v>2008</v>
      </c>
    </row>
    <row r="7122" spans="1:21" ht="15.5">
      <c r="A7122" s="51">
        <v>733</v>
      </c>
      <c r="B7122" s="51" t="s">
        <v>1697</v>
      </c>
      <c r="C7122" s="51" t="s">
        <v>375</v>
      </c>
      <c r="D7122" s="51" t="str">
        <f t="shared" si="111"/>
        <v>PPPPCSouth Sudan</v>
      </c>
      <c r="E7122" s="51" t="s">
        <v>1698</v>
      </c>
      <c r="F7122" s="51" t="s">
        <v>370</v>
      </c>
      <c r="G7122" s="51" t="s">
        <v>376</v>
      </c>
      <c r="H7122" s="51" t="s">
        <v>356</v>
      </c>
      <c r="I7122" s="51" t="s">
        <v>333</v>
      </c>
      <c r="J7122" s="51" t="s">
        <v>372</v>
      </c>
      <c r="K7122" s="51">
        <v>1341.08</v>
      </c>
      <c r="L7122" s="51">
        <v>1577.53</v>
      </c>
      <c r="M7122" s="51">
        <v>1508.25</v>
      </c>
      <c r="N7122" s="51">
        <v>1361.59</v>
      </c>
      <c r="O7122" s="51">
        <v>1028.29</v>
      </c>
      <c r="P7122" s="51">
        <v>888.76199999999994</v>
      </c>
      <c r="Q7122" s="51">
        <v>865.68600000000004</v>
      </c>
      <c r="R7122" s="51">
        <v>862.08500000000004</v>
      </c>
      <c r="S7122" s="51">
        <v>791.30799999999999</v>
      </c>
      <c r="T7122" s="51">
        <v>824.71699999999998</v>
      </c>
      <c r="U7122" s="51">
        <v>2008</v>
      </c>
    </row>
    <row r="7123" spans="1:21" ht="15.5">
      <c r="A7123" s="51">
        <v>733</v>
      </c>
      <c r="B7123" s="51" t="s">
        <v>1697</v>
      </c>
      <c r="C7123" s="51" t="s">
        <v>377</v>
      </c>
      <c r="D7123" s="51" t="str">
        <f t="shared" si="111"/>
        <v>NGAP_NPGDPSouth Sudan</v>
      </c>
      <c r="E7123" s="51" t="s">
        <v>1698</v>
      </c>
      <c r="F7123" s="51" t="s">
        <v>378</v>
      </c>
      <c r="G7123" s="51" t="s">
        <v>379</v>
      </c>
      <c r="H7123" s="51" t="s">
        <v>380</v>
      </c>
      <c r="I7123" s="51"/>
      <c r="J7123" s="51"/>
      <c r="K7123" s="51"/>
      <c r="L7123" s="51"/>
      <c r="M7123" s="51"/>
      <c r="N7123" s="51"/>
      <c r="O7123" s="51"/>
      <c r="P7123" s="51"/>
      <c r="Q7123" s="51"/>
      <c r="R7123" s="51"/>
      <c r="S7123" s="51"/>
      <c r="T7123" s="51"/>
      <c r="U7123" s="51"/>
    </row>
    <row r="7124" spans="1:21" ht="15.5">
      <c r="A7124" s="51">
        <v>733</v>
      </c>
      <c r="B7124" s="51" t="s">
        <v>1697</v>
      </c>
      <c r="C7124" s="51" t="s">
        <v>381</v>
      </c>
      <c r="D7124" s="51" t="str">
        <f t="shared" si="111"/>
        <v>PPPSHSouth Sudan</v>
      </c>
      <c r="E7124" s="51" t="s">
        <v>1698</v>
      </c>
      <c r="F7124" s="51" t="s">
        <v>382</v>
      </c>
      <c r="G7124" s="51" t="s">
        <v>383</v>
      </c>
      <c r="H7124" s="51" t="s">
        <v>384</v>
      </c>
      <c r="I7124" s="51"/>
      <c r="J7124" s="51" t="s">
        <v>353</v>
      </c>
      <c r="K7124" s="51">
        <v>1.4E-2</v>
      </c>
      <c r="L7124" s="51">
        <v>1.7000000000000001E-2</v>
      </c>
      <c r="M7124" s="51">
        <v>1.6E-2</v>
      </c>
      <c r="N7124" s="51">
        <v>1.4999999999999999E-2</v>
      </c>
      <c r="O7124" s="51">
        <v>1.0999999999999999E-2</v>
      </c>
      <c r="P7124" s="51">
        <v>8.9999999999999993E-3</v>
      </c>
      <c r="Q7124" s="51">
        <v>8.9999999999999993E-3</v>
      </c>
      <c r="R7124" s="51">
        <v>8.9999999999999993E-3</v>
      </c>
      <c r="S7124" s="51">
        <v>8.0000000000000002E-3</v>
      </c>
      <c r="T7124" s="51">
        <v>8.0000000000000002E-3</v>
      </c>
      <c r="U7124" s="51">
        <v>2018</v>
      </c>
    </row>
    <row r="7125" spans="1:21" ht="15.5">
      <c r="A7125" s="51">
        <v>733</v>
      </c>
      <c r="B7125" s="51" t="s">
        <v>1697</v>
      </c>
      <c r="C7125" s="51" t="s">
        <v>385</v>
      </c>
      <c r="D7125" s="51" t="str">
        <f t="shared" si="111"/>
        <v>PPPEXSouth Sudan</v>
      </c>
      <c r="E7125" s="51" t="s">
        <v>1698</v>
      </c>
      <c r="F7125" s="51" t="s">
        <v>386</v>
      </c>
      <c r="G7125" s="51" t="s">
        <v>387</v>
      </c>
      <c r="H7125" s="51" t="s">
        <v>388</v>
      </c>
      <c r="I7125" s="51"/>
      <c r="J7125" s="51" t="s">
        <v>353</v>
      </c>
      <c r="K7125" s="51">
        <v>2.2909999999999999</v>
      </c>
      <c r="L7125" s="51">
        <v>2.5009999999999999</v>
      </c>
      <c r="M7125" s="51">
        <v>2.609</v>
      </c>
      <c r="N7125" s="51">
        <v>3.2679999999999998</v>
      </c>
      <c r="O7125" s="51">
        <v>13.07</v>
      </c>
      <c r="P7125" s="51">
        <v>35.505000000000003</v>
      </c>
      <c r="Q7125" s="51">
        <v>58.784999999999997</v>
      </c>
      <c r="R7125" s="51">
        <v>56.781999999999996</v>
      </c>
      <c r="S7125" s="51">
        <v>65.138000000000005</v>
      </c>
      <c r="T7125" s="51">
        <v>82.67</v>
      </c>
      <c r="U7125" s="51">
        <v>2018</v>
      </c>
    </row>
    <row r="7126" spans="1:21" ht="15.5">
      <c r="A7126" s="51">
        <v>733</v>
      </c>
      <c r="B7126" s="51" t="s">
        <v>1697</v>
      </c>
      <c r="C7126" s="51" t="s">
        <v>389</v>
      </c>
      <c r="D7126" s="51" t="str">
        <f t="shared" si="111"/>
        <v>NID_NGDPSouth Sudan</v>
      </c>
      <c r="E7126" s="51" t="s">
        <v>1698</v>
      </c>
      <c r="F7126" s="51" t="s">
        <v>390</v>
      </c>
      <c r="G7126" s="51" t="s">
        <v>391</v>
      </c>
      <c r="H7126" s="51" t="s">
        <v>392</v>
      </c>
      <c r="I7126" s="51"/>
      <c r="J7126" s="51" t="s">
        <v>1699</v>
      </c>
      <c r="K7126" s="51">
        <v>10.734</v>
      </c>
      <c r="L7126" s="51">
        <v>12.843999999999999</v>
      </c>
      <c r="M7126" s="51">
        <v>20.215</v>
      </c>
      <c r="N7126" s="51">
        <v>12.298999999999999</v>
      </c>
      <c r="O7126" s="51">
        <v>15.064</v>
      </c>
      <c r="P7126" s="51">
        <v>7.5640000000000001</v>
      </c>
      <c r="Q7126" s="51">
        <v>8.4499999999999993</v>
      </c>
      <c r="R7126" s="51">
        <v>20.573</v>
      </c>
      <c r="S7126" s="51">
        <v>17.192</v>
      </c>
      <c r="T7126" s="51">
        <v>17.978999999999999</v>
      </c>
      <c r="U7126" s="51">
        <v>2018</v>
      </c>
    </row>
    <row r="7127" spans="1:21" ht="15.5">
      <c r="A7127" s="51">
        <v>733</v>
      </c>
      <c r="B7127" s="51" t="s">
        <v>1697</v>
      </c>
      <c r="C7127" s="51" t="s">
        <v>393</v>
      </c>
      <c r="D7127" s="51" t="str">
        <f t="shared" si="111"/>
        <v>NGSD_NGDPSouth Sudan</v>
      </c>
      <c r="E7127" s="51" t="s">
        <v>1698</v>
      </c>
      <c r="F7127" s="51" t="s">
        <v>394</v>
      </c>
      <c r="G7127" s="51" t="s">
        <v>395</v>
      </c>
      <c r="H7127" s="51" t="s">
        <v>392</v>
      </c>
      <c r="I7127" s="51"/>
      <c r="J7127" s="51" t="s">
        <v>1699</v>
      </c>
      <c r="K7127" s="51">
        <v>-5.1760000000000002</v>
      </c>
      <c r="L7127" s="51">
        <v>8.9529999999999994</v>
      </c>
      <c r="M7127" s="51">
        <v>24.846</v>
      </c>
      <c r="N7127" s="51">
        <v>20.899000000000001</v>
      </c>
      <c r="O7127" s="51">
        <v>30.901</v>
      </c>
      <c r="P7127" s="51">
        <v>3.9470000000000001</v>
      </c>
      <c r="Q7127" s="51">
        <v>9.9990000000000006</v>
      </c>
      <c r="R7127" s="51">
        <v>-2.7010000000000001</v>
      </c>
      <c r="S7127" s="51">
        <v>12.699</v>
      </c>
      <c r="T7127" s="51">
        <v>6.0570000000000004</v>
      </c>
      <c r="U7127" s="51">
        <v>2018</v>
      </c>
    </row>
    <row r="7128" spans="1:21" ht="15.5">
      <c r="A7128" s="51">
        <v>733</v>
      </c>
      <c r="B7128" s="51" t="s">
        <v>1697</v>
      </c>
      <c r="C7128" s="51" t="s">
        <v>396</v>
      </c>
      <c r="D7128" s="51" t="str">
        <f t="shared" si="111"/>
        <v>PCPISouth Sudan</v>
      </c>
      <c r="E7128" s="51" t="s">
        <v>1698</v>
      </c>
      <c r="F7128" s="51" t="s">
        <v>397</v>
      </c>
      <c r="G7128" s="51" t="s">
        <v>398</v>
      </c>
      <c r="H7128" s="51" t="s">
        <v>360</v>
      </c>
      <c r="I7128" s="51"/>
      <c r="J7128" s="51" t="s">
        <v>1700</v>
      </c>
      <c r="K7128" s="51">
        <v>158.92599999999999</v>
      </c>
      <c r="L7128" s="51">
        <v>158.864</v>
      </c>
      <c r="M7128" s="51">
        <v>161.495</v>
      </c>
      <c r="N7128" s="51">
        <v>246.786</v>
      </c>
      <c r="O7128" s="51">
        <v>1184.2</v>
      </c>
      <c r="P7128" s="51">
        <v>3408.74</v>
      </c>
      <c r="Q7128" s="51">
        <v>6255.09</v>
      </c>
      <c r="R7128" s="51">
        <v>9456.85</v>
      </c>
      <c r="S7128" s="51">
        <v>13049.36</v>
      </c>
      <c r="T7128" s="51">
        <v>18269.32</v>
      </c>
      <c r="U7128" s="51">
        <v>2019</v>
      </c>
    </row>
    <row r="7129" spans="1:21" ht="15.5">
      <c r="A7129" s="51">
        <v>733</v>
      </c>
      <c r="B7129" s="51" t="s">
        <v>1697</v>
      </c>
      <c r="C7129" s="51" t="s">
        <v>400</v>
      </c>
      <c r="D7129" s="51" t="str">
        <f t="shared" si="111"/>
        <v>PCPIPCHSouth Sudan</v>
      </c>
      <c r="E7129" s="51" t="s">
        <v>1698</v>
      </c>
      <c r="F7129" s="51" t="s">
        <v>397</v>
      </c>
      <c r="G7129" s="51" t="s">
        <v>401</v>
      </c>
      <c r="H7129" s="51" t="s">
        <v>347</v>
      </c>
      <c r="I7129" s="51"/>
      <c r="J7129" s="51" t="s">
        <v>402</v>
      </c>
      <c r="K7129" s="51">
        <v>45.078000000000003</v>
      </c>
      <c r="L7129" s="51">
        <v>-3.9E-2</v>
      </c>
      <c r="M7129" s="51">
        <v>1.6559999999999999</v>
      </c>
      <c r="N7129" s="51">
        <v>52.813000000000002</v>
      </c>
      <c r="O7129" s="51">
        <v>379.84899999999999</v>
      </c>
      <c r="P7129" s="51">
        <v>187.852</v>
      </c>
      <c r="Q7129" s="51">
        <v>83.501999999999995</v>
      </c>
      <c r="R7129" s="51">
        <v>51.186999999999998</v>
      </c>
      <c r="S7129" s="51">
        <v>37.988</v>
      </c>
      <c r="T7129" s="51">
        <v>40.002000000000002</v>
      </c>
      <c r="U7129" s="51">
        <v>2019</v>
      </c>
    </row>
    <row r="7130" spans="1:21" ht="15.5">
      <c r="A7130" s="51">
        <v>733</v>
      </c>
      <c r="B7130" s="51" t="s">
        <v>1697</v>
      </c>
      <c r="C7130" s="51" t="s">
        <v>403</v>
      </c>
      <c r="D7130" s="51" t="str">
        <f t="shared" si="111"/>
        <v>PCPIESouth Sudan</v>
      </c>
      <c r="E7130" s="51" t="s">
        <v>1698</v>
      </c>
      <c r="F7130" s="51" t="s">
        <v>404</v>
      </c>
      <c r="G7130" s="51" t="s">
        <v>405</v>
      </c>
      <c r="H7130" s="51" t="s">
        <v>360</v>
      </c>
      <c r="I7130" s="51"/>
      <c r="J7130" s="51" t="s">
        <v>1700</v>
      </c>
      <c r="K7130" s="51">
        <v>169.62799999999999</v>
      </c>
      <c r="L7130" s="51">
        <v>154.72300000000001</v>
      </c>
      <c r="M7130" s="51">
        <v>170.01</v>
      </c>
      <c r="N7130" s="51">
        <v>356.77699999999999</v>
      </c>
      <c r="O7130" s="51">
        <v>2068.36</v>
      </c>
      <c r="P7130" s="51">
        <v>4502.21</v>
      </c>
      <c r="Q7130" s="51">
        <v>6305.98</v>
      </c>
      <c r="R7130" s="51">
        <v>8198.9599999999991</v>
      </c>
      <c r="S7130" s="51">
        <v>13618.98</v>
      </c>
      <c r="T7130" s="51">
        <v>16865.25</v>
      </c>
      <c r="U7130" s="51">
        <v>2019</v>
      </c>
    </row>
    <row r="7131" spans="1:21" ht="15.5">
      <c r="A7131" s="51">
        <v>733</v>
      </c>
      <c r="B7131" s="51" t="s">
        <v>1697</v>
      </c>
      <c r="C7131" s="51" t="s">
        <v>406</v>
      </c>
      <c r="D7131" s="51" t="str">
        <f t="shared" si="111"/>
        <v>PCPIEPCHSouth Sudan</v>
      </c>
      <c r="E7131" s="51" t="s">
        <v>1698</v>
      </c>
      <c r="F7131" s="51" t="s">
        <v>404</v>
      </c>
      <c r="G7131" s="51" t="s">
        <v>407</v>
      </c>
      <c r="H7131" s="51" t="s">
        <v>347</v>
      </c>
      <c r="I7131" s="51"/>
      <c r="J7131" s="51" t="s">
        <v>408</v>
      </c>
      <c r="K7131" s="51">
        <v>25.239000000000001</v>
      </c>
      <c r="L7131" s="51">
        <v>-8.7870000000000008</v>
      </c>
      <c r="M7131" s="51">
        <v>9.8800000000000008</v>
      </c>
      <c r="N7131" s="51">
        <v>109.85599999999999</v>
      </c>
      <c r="O7131" s="51">
        <v>479.73500000000001</v>
      </c>
      <c r="P7131" s="51">
        <v>117.67</v>
      </c>
      <c r="Q7131" s="51">
        <v>40.064</v>
      </c>
      <c r="R7131" s="51">
        <v>30.018999999999998</v>
      </c>
      <c r="S7131" s="51">
        <v>66.105999999999995</v>
      </c>
      <c r="T7131" s="51">
        <v>23.835999999999999</v>
      </c>
      <c r="U7131" s="51">
        <v>2019</v>
      </c>
    </row>
    <row r="7132" spans="1:21" ht="15.5">
      <c r="A7132" s="51">
        <v>733</v>
      </c>
      <c r="B7132" s="51" t="s">
        <v>1697</v>
      </c>
      <c r="C7132" s="51" t="s">
        <v>409</v>
      </c>
      <c r="D7132" s="51" t="str">
        <f t="shared" si="111"/>
        <v>FLIBOR6South Sudan</v>
      </c>
      <c r="E7132" s="51" t="s">
        <v>1698</v>
      </c>
      <c r="F7132" s="51" t="s">
        <v>410</v>
      </c>
      <c r="G7132" s="51"/>
      <c r="H7132" s="51" t="s">
        <v>384</v>
      </c>
      <c r="I7132" s="51"/>
      <c r="J7132" s="51"/>
      <c r="K7132" s="51"/>
      <c r="L7132" s="51"/>
      <c r="M7132" s="51"/>
      <c r="N7132" s="51"/>
      <c r="O7132" s="51"/>
      <c r="P7132" s="51"/>
      <c r="Q7132" s="51"/>
      <c r="R7132" s="51"/>
      <c r="S7132" s="51"/>
      <c r="T7132" s="51"/>
      <c r="U7132" s="51"/>
    </row>
    <row r="7133" spans="1:21" ht="15.5">
      <c r="A7133" s="51">
        <v>733</v>
      </c>
      <c r="B7133" s="51" t="s">
        <v>1697</v>
      </c>
      <c r="C7133" s="51" t="s">
        <v>411</v>
      </c>
      <c r="D7133" s="51" t="str">
        <f t="shared" si="111"/>
        <v>TM_RPCHSouth Sudan</v>
      </c>
      <c r="E7133" s="51" t="s">
        <v>1698</v>
      </c>
      <c r="F7133" s="51" t="s">
        <v>412</v>
      </c>
      <c r="G7133" s="51" t="s">
        <v>413</v>
      </c>
      <c r="H7133" s="51" t="s">
        <v>347</v>
      </c>
      <c r="I7133" s="51"/>
      <c r="J7133" s="51"/>
      <c r="K7133" s="51"/>
      <c r="L7133" s="51"/>
      <c r="M7133" s="51"/>
      <c r="N7133" s="51"/>
      <c r="O7133" s="51"/>
      <c r="P7133" s="51"/>
      <c r="Q7133" s="51"/>
      <c r="R7133" s="51"/>
      <c r="S7133" s="51"/>
      <c r="T7133" s="51"/>
      <c r="U7133" s="51"/>
    </row>
    <row r="7134" spans="1:21" ht="15.5">
      <c r="A7134" s="51">
        <v>733</v>
      </c>
      <c r="B7134" s="51" t="s">
        <v>1697</v>
      </c>
      <c r="C7134" s="51" t="s">
        <v>415</v>
      </c>
      <c r="D7134" s="51" t="str">
        <f t="shared" si="111"/>
        <v>TMG_RPCHSouth Sudan</v>
      </c>
      <c r="E7134" s="51" t="s">
        <v>1698</v>
      </c>
      <c r="F7134" s="51" t="s">
        <v>416</v>
      </c>
      <c r="G7134" s="51" t="s">
        <v>417</v>
      </c>
      <c r="H7134" s="51" t="s">
        <v>347</v>
      </c>
      <c r="I7134" s="51"/>
      <c r="J7134" s="51"/>
      <c r="K7134" s="51"/>
      <c r="L7134" s="51"/>
      <c r="M7134" s="51"/>
      <c r="N7134" s="51"/>
      <c r="O7134" s="51"/>
      <c r="P7134" s="51"/>
      <c r="Q7134" s="51"/>
      <c r="R7134" s="51"/>
      <c r="S7134" s="51"/>
      <c r="T7134" s="51"/>
      <c r="U7134" s="51"/>
    </row>
    <row r="7135" spans="1:21" ht="15.5">
      <c r="A7135" s="51">
        <v>733</v>
      </c>
      <c r="B7135" s="51" t="s">
        <v>1697</v>
      </c>
      <c r="C7135" s="51" t="s">
        <v>418</v>
      </c>
      <c r="D7135" s="51" t="str">
        <f t="shared" si="111"/>
        <v>TX_RPCHSouth Sudan</v>
      </c>
      <c r="E7135" s="51" t="s">
        <v>1698</v>
      </c>
      <c r="F7135" s="51" t="s">
        <v>419</v>
      </c>
      <c r="G7135" s="51" t="s">
        <v>420</v>
      </c>
      <c r="H7135" s="51" t="s">
        <v>347</v>
      </c>
      <c r="I7135" s="51"/>
      <c r="J7135" s="51"/>
      <c r="K7135" s="51"/>
      <c r="L7135" s="51"/>
      <c r="M7135" s="51"/>
      <c r="N7135" s="51"/>
      <c r="O7135" s="51"/>
      <c r="P7135" s="51"/>
      <c r="Q7135" s="51"/>
      <c r="R7135" s="51"/>
      <c r="S7135" s="51"/>
      <c r="T7135" s="51"/>
      <c r="U7135" s="51"/>
    </row>
    <row r="7136" spans="1:21" ht="15.5">
      <c r="A7136" s="51">
        <v>733</v>
      </c>
      <c r="B7136" s="51" t="s">
        <v>1697</v>
      </c>
      <c r="C7136" s="51" t="s">
        <v>421</v>
      </c>
      <c r="D7136" s="51" t="str">
        <f t="shared" si="111"/>
        <v>TXG_RPCHSouth Sudan</v>
      </c>
      <c r="E7136" s="51" t="s">
        <v>1698</v>
      </c>
      <c r="F7136" s="51" t="s">
        <v>422</v>
      </c>
      <c r="G7136" s="51" t="s">
        <v>423</v>
      </c>
      <c r="H7136" s="51" t="s">
        <v>347</v>
      </c>
      <c r="I7136" s="51"/>
      <c r="J7136" s="51"/>
      <c r="K7136" s="51"/>
      <c r="L7136" s="51"/>
      <c r="M7136" s="51"/>
      <c r="N7136" s="51"/>
      <c r="O7136" s="51"/>
      <c r="P7136" s="51"/>
      <c r="Q7136" s="51"/>
      <c r="R7136" s="51"/>
      <c r="S7136" s="51"/>
      <c r="T7136" s="51"/>
      <c r="U7136" s="51"/>
    </row>
    <row r="7137" spans="1:21" ht="15.5">
      <c r="A7137" s="51">
        <v>733</v>
      </c>
      <c r="B7137" s="51" t="s">
        <v>1697</v>
      </c>
      <c r="C7137" s="51" t="s">
        <v>424</v>
      </c>
      <c r="D7137" s="51" t="str">
        <f t="shared" si="111"/>
        <v>LURSouth Sudan</v>
      </c>
      <c r="E7137" s="51" t="s">
        <v>1698</v>
      </c>
      <c r="F7137" s="51" t="s">
        <v>425</v>
      </c>
      <c r="G7137" s="51" t="s">
        <v>426</v>
      </c>
      <c r="H7137" s="51" t="s">
        <v>427</v>
      </c>
      <c r="I7137" s="51"/>
      <c r="J7137" s="51"/>
      <c r="K7137" s="51"/>
      <c r="L7137" s="51"/>
      <c r="M7137" s="51"/>
      <c r="N7137" s="51"/>
      <c r="O7137" s="51"/>
      <c r="P7137" s="51"/>
      <c r="Q7137" s="51"/>
      <c r="R7137" s="51"/>
      <c r="S7137" s="51"/>
      <c r="T7137" s="51"/>
      <c r="U7137" s="51"/>
    </row>
    <row r="7138" spans="1:21" ht="15.5">
      <c r="A7138" s="51">
        <v>733</v>
      </c>
      <c r="B7138" s="51" t="s">
        <v>1697</v>
      </c>
      <c r="C7138" s="51" t="s">
        <v>428</v>
      </c>
      <c r="D7138" s="51" t="str">
        <f t="shared" si="111"/>
        <v>LESouth Sudan</v>
      </c>
      <c r="E7138" s="51" t="s">
        <v>1698</v>
      </c>
      <c r="F7138" s="51" t="s">
        <v>429</v>
      </c>
      <c r="G7138" s="51" t="s">
        <v>430</v>
      </c>
      <c r="H7138" s="51" t="s">
        <v>431</v>
      </c>
      <c r="I7138" s="51" t="s">
        <v>432</v>
      </c>
      <c r="J7138" s="51"/>
      <c r="K7138" s="51"/>
      <c r="L7138" s="51"/>
      <c r="M7138" s="51"/>
      <c r="N7138" s="51"/>
      <c r="O7138" s="51"/>
      <c r="P7138" s="51"/>
      <c r="Q7138" s="51"/>
      <c r="R7138" s="51"/>
      <c r="S7138" s="51"/>
      <c r="T7138" s="51"/>
      <c r="U7138" s="51"/>
    </row>
    <row r="7139" spans="1:21" ht="15.5">
      <c r="A7139" s="51">
        <v>733</v>
      </c>
      <c r="B7139" s="51" t="s">
        <v>1697</v>
      </c>
      <c r="C7139" s="51" t="s">
        <v>433</v>
      </c>
      <c r="D7139" s="51" t="str">
        <f t="shared" si="111"/>
        <v>LPSouth Sudan</v>
      </c>
      <c r="E7139" s="51" t="s">
        <v>1698</v>
      </c>
      <c r="F7139" s="51" t="s">
        <v>434</v>
      </c>
      <c r="G7139" s="51" t="s">
        <v>435</v>
      </c>
      <c r="H7139" s="51" t="s">
        <v>431</v>
      </c>
      <c r="I7139" s="51" t="s">
        <v>432</v>
      </c>
      <c r="J7139" s="51" t="s">
        <v>1701</v>
      </c>
      <c r="K7139" s="51">
        <v>10.818</v>
      </c>
      <c r="L7139" s="51">
        <v>11.177</v>
      </c>
      <c r="M7139" s="51">
        <v>11.531000000000001</v>
      </c>
      <c r="N7139" s="51">
        <v>11.882</v>
      </c>
      <c r="O7139" s="51">
        <v>12.231</v>
      </c>
      <c r="P7139" s="51">
        <v>12.585000000000001</v>
      </c>
      <c r="Q7139" s="51">
        <v>12.976000000000001</v>
      </c>
      <c r="R7139" s="51">
        <v>13.378</v>
      </c>
      <c r="S7139" s="51">
        <v>13.779</v>
      </c>
      <c r="T7139" s="51">
        <v>14.179</v>
      </c>
      <c r="U7139" s="51">
        <v>2008</v>
      </c>
    </row>
    <row r="7140" spans="1:21" ht="15.5">
      <c r="A7140" s="51">
        <v>733</v>
      </c>
      <c r="B7140" s="51" t="s">
        <v>1697</v>
      </c>
      <c r="C7140" s="51" t="s">
        <v>437</v>
      </c>
      <c r="D7140" s="51" t="str">
        <f t="shared" si="111"/>
        <v>GGRSouth Sudan</v>
      </c>
      <c r="E7140" s="51" t="s">
        <v>1698</v>
      </c>
      <c r="F7140" s="51" t="s">
        <v>438</v>
      </c>
      <c r="G7140" s="51" t="s">
        <v>439</v>
      </c>
      <c r="H7140" s="51" t="s">
        <v>342</v>
      </c>
      <c r="I7140" s="51" t="s">
        <v>343</v>
      </c>
      <c r="J7140" s="51" t="s">
        <v>1702</v>
      </c>
      <c r="K7140" s="51">
        <v>5.5869999999999997</v>
      </c>
      <c r="L7140" s="51">
        <v>9.641</v>
      </c>
      <c r="M7140" s="51">
        <v>12.097</v>
      </c>
      <c r="N7140" s="51">
        <v>9.3620000000000001</v>
      </c>
      <c r="O7140" s="51">
        <v>48.447000000000003</v>
      </c>
      <c r="P7140" s="51">
        <v>144.05000000000001</v>
      </c>
      <c r="Q7140" s="51">
        <v>210.578</v>
      </c>
      <c r="R7140" s="51">
        <v>306.55900000000003</v>
      </c>
      <c r="S7140" s="51">
        <v>252.59399999999999</v>
      </c>
      <c r="T7140" s="51">
        <v>436.18200000000002</v>
      </c>
      <c r="U7140" s="51">
        <v>2019</v>
      </c>
    </row>
    <row r="7141" spans="1:21" ht="15.5">
      <c r="A7141" s="51">
        <v>733</v>
      </c>
      <c r="B7141" s="51" t="s">
        <v>1697</v>
      </c>
      <c r="C7141" s="51" t="s">
        <v>441</v>
      </c>
      <c r="D7141" s="51" t="str">
        <f t="shared" si="111"/>
        <v>GGR_NGDPSouth Sudan</v>
      </c>
      <c r="E7141" s="51" t="s">
        <v>1698</v>
      </c>
      <c r="F7141" s="51" t="s">
        <v>438</v>
      </c>
      <c r="G7141" s="51" t="s">
        <v>439</v>
      </c>
      <c r="H7141" s="51" t="s">
        <v>392</v>
      </c>
      <c r="I7141" s="51"/>
      <c r="J7141" s="51" t="s">
        <v>442</v>
      </c>
      <c r="K7141" s="51">
        <v>16.808</v>
      </c>
      <c r="L7141" s="51">
        <v>21.864999999999998</v>
      </c>
      <c r="M7141" s="51">
        <v>26.657</v>
      </c>
      <c r="N7141" s="51">
        <v>17.704999999999998</v>
      </c>
      <c r="O7141" s="51">
        <v>29.472999999999999</v>
      </c>
      <c r="P7141" s="51">
        <v>36.271999999999998</v>
      </c>
      <c r="Q7141" s="51">
        <v>31.890999999999998</v>
      </c>
      <c r="R7141" s="51">
        <v>46.813000000000002</v>
      </c>
      <c r="S7141" s="51">
        <v>35.564999999999998</v>
      </c>
      <c r="T7141" s="51">
        <v>45.121000000000002</v>
      </c>
      <c r="U7141" s="51">
        <v>2019</v>
      </c>
    </row>
    <row r="7142" spans="1:21" ht="15.5">
      <c r="A7142" s="51">
        <v>733</v>
      </c>
      <c r="B7142" s="51" t="s">
        <v>1697</v>
      </c>
      <c r="C7142" s="51" t="s">
        <v>443</v>
      </c>
      <c r="D7142" s="51" t="str">
        <f t="shared" si="111"/>
        <v>GGXSouth Sudan</v>
      </c>
      <c r="E7142" s="51" t="s">
        <v>1698</v>
      </c>
      <c r="F7142" s="51" t="s">
        <v>444</v>
      </c>
      <c r="G7142" s="51" t="s">
        <v>445</v>
      </c>
      <c r="H7142" s="51" t="s">
        <v>342</v>
      </c>
      <c r="I7142" s="51" t="s">
        <v>343</v>
      </c>
      <c r="J7142" s="51" t="s">
        <v>1702</v>
      </c>
      <c r="K7142" s="51">
        <v>10.509</v>
      </c>
      <c r="L7142" s="51">
        <v>11.170999999999999</v>
      </c>
      <c r="M7142" s="51">
        <v>16.216000000000001</v>
      </c>
      <c r="N7142" s="51">
        <v>18.378</v>
      </c>
      <c r="O7142" s="51">
        <v>80.111999999999995</v>
      </c>
      <c r="P7142" s="51">
        <v>131.11600000000001</v>
      </c>
      <c r="Q7142" s="51">
        <v>214.755</v>
      </c>
      <c r="R7142" s="51">
        <v>306.25700000000001</v>
      </c>
      <c r="S7142" s="51">
        <v>276.11200000000002</v>
      </c>
      <c r="T7142" s="51">
        <v>401.32900000000001</v>
      </c>
      <c r="U7142" s="51">
        <v>2019</v>
      </c>
    </row>
    <row r="7143" spans="1:21" ht="15.5">
      <c r="A7143" s="51">
        <v>733</v>
      </c>
      <c r="B7143" s="51" t="s">
        <v>1697</v>
      </c>
      <c r="C7143" s="51" t="s">
        <v>446</v>
      </c>
      <c r="D7143" s="51" t="str">
        <f t="shared" si="111"/>
        <v>GGX_NGDPSouth Sudan</v>
      </c>
      <c r="E7143" s="51" t="s">
        <v>1698</v>
      </c>
      <c r="F7143" s="51" t="s">
        <v>444</v>
      </c>
      <c r="G7143" s="51" t="s">
        <v>445</v>
      </c>
      <c r="H7143" s="51" t="s">
        <v>392</v>
      </c>
      <c r="I7143" s="51"/>
      <c r="J7143" s="51" t="s">
        <v>447</v>
      </c>
      <c r="K7143" s="51">
        <v>31.617999999999999</v>
      </c>
      <c r="L7143" s="51">
        <v>25.335999999999999</v>
      </c>
      <c r="M7143" s="51">
        <v>35.732999999999997</v>
      </c>
      <c r="N7143" s="51">
        <v>34.756999999999998</v>
      </c>
      <c r="O7143" s="51">
        <v>48.738</v>
      </c>
      <c r="P7143" s="51">
        <v>33.015000000000001</v>
      </c>
      <c r="Q7143" s="51">
        <v>32.523000000000003</v>
      </c>
      <c r="R7143" s="51">
        <v>46.767000000000003</v>
      </c>
      <c r="S7143" s="51">
        <v>38.875999999999998</v>
      </c>
      <c r="T7143" s="51">
        <v>41.515999999999998</v>
      </c>
      <c r="U7143" s="51">
        <v>2019</v>
      </c>
    </row>
    <row r="7144" spans="1:21" ht="15.5">
      <c r="A7144" s="51">
        <v>733</v>
      </c>
      <c r="B7144" s="51" t="s">
        <v>1697</v>
      </c>
      <c r="C7144" s="51" t="s">
        <v>448</v>
      </c>
      <c r="D7144" s="51" t="str">
        <f t="shared" si="111"/>
        <v>GGXCNLSouth Sudan</v>
      </c>
      <c r="E7144" s="51" t="s">
        <v>1698</v>
      </c>
      <c r="F7144" s="51" t="s">
        <v>449</v>
      </c>
      <c r="G7144" s="51" t="s">
        <v>450</v>
      </c>
      <c r="H7144" s="51" t="s">
        <v>342</v>
      </c>
      <c r="I7144" s="51" t="s">
        <v>343</v>
      </c>
      <c r="J7144" s="51" t="s">
        <v>1702</v>
      </c>
      <c r="K7144" s="51">
        <v>-4.9219999999999997</v>
      </c>
      <c r="L7144" s="51">
        <v>-1.53</v>
      </c>
      <c r="M7144" s="51">
        <v>-4.1180000000000003</v>
      </c>
      <c r="N7144" s="51">
        <v>-9.016</v>
      </c>
      <c r="O7144" s="51">
        <v>-31.664999999999999</v>
      </c>
      <c r="P7144" s="51">
        <v>12.933999999999999</v>
      </c>
      <c r="Q7144" s="51">
        <v>-4.1769999999999996</v>
      </c>
      <c r="R7144" s="51">
        <v>0.30199999999999999</v>
      </c>
      <c r="S7144" s="51">
        <v>-23.518000000000001</v>
      </c>
      <c r="T7144" s="51">
        <v>34.853999999999999</v>
      </c>
      <c r="U7144" s="51">
        <v>2019</v>
      </c>
    </row>
    <row r="7145" spans="1:21" ht="15.5">
      <c r="A7145" s="51">
        <v>733</v>
      </c>
      <c r="B7145" s="51" t="s">
        <v>1697</v>
      </c>
      <c r="C7145" s="51" t="s">
        <v>451</v>
      </c>
      <c r="D7145" s="51" t="str">
        <f t="shared" si="111"/>
        <v>GGXCNL_NGDPSouth Sudan</v>
      </c>
      <c r="E7145" s="51" t="s">
        <v>1698</v>
      </c>
      <c r="F7145" s="51" t="s">
        <v>449</v>
      </c>
      <c r="G7145" s="51" t="s">
        <v>450</v>
      </c>
      <c r="H7145" s="51" t="s">
        <v>392</v>
      </c>
      <c r="I7145" s="51"/>
      <c r="J7145" s="51" t="s">
        <v>452</v>
      </c>
      <c r="K7145" s="51">
        <v>-14.81</v>
      </c>
      <c r="L7145" s="51">
        <v>-3.47</v>
      </c>
      <c r="M7145" s="51">
        <v>-9.0749999999999993</v>
      </c>
      <c r="N7145" s="51">
        <v>-17.052</v>
      </c>
      <c r="O7145" s="51">
        <v>-19.263999999999999</v>
      </c>
      <c r="P7145" s="51">
        <v>3.2570000000000001</v>
      </c>
      <c r="Q7145" s="51">
        <v>-0.63300000000000001</v>
      </c>
      <c r="R7145" s="51">
        <v>4.5999999999999999E-2</v>
      </c>
      <c r="S7145" s="51">
        <v>-3.3109999999999999</v>
      </c>
      <c r="T7145" s="51">
        <v>3.605</v>
      </c>
      <c r="U7145" s="51">
        <v>2019</v>
      </c>
    </row>
    <row r="7146" spans="1:21" ht="15.5">
      <c r="A7146" s="51">
        <v>733</v>
      </c>
      <c r="B7146" s="51" t="s">
        <v>1697</v>
      </c>
      <c r="C7146" s="51" t="s">
        <v>453</v>
      </c>
      <c r="D7146" s="51" t="str">
        <f t="shared" si="111"/>
        <v>GGSBSouth Sudan</v>
      </c>
      <c r="E7146" s="51" t="s">
        <v>1698</v>
      </c>
      <c r="F7146" s="51" t="s">
        <v>454</v>
      </c>
      <c r="G7146" s="51" t="s">
        <v>455</v>
      </c>
      <c r="H7146" s="51" t="s">
        <v>342</v>
      </c>
      <c r="I7146" s="51" t="s">
        <v>343</v>
      </c>
      <c r="J7146" s="51"/>
      <c r="K7146" s="51"/>
      <c r="L7146" s="51"/>
      <c r="M7146" s="51"/>
      <c r="N7146" s="51"/>
      <c r="O7146" s="51"/>
      <c r="P7146" s="51"/>
      <c r="Q7146" s="51"/>
      <c r="R7146" s="51"/>
      <c r="S7146" s="51"/>
      <c r="T7146" s="51"/>
      <c r="U7146" s="51"/>
    </row>
    <row r="7147" spans="1:21" ht="15.5">
      <c r="A7147" s="51">
        <v>733</v>
      </c>
      <c r="B7147" s="51" t="s">
        <v>1697</v>
      </c>
      <c r="C7147" s="51" t="s">
        <v>456</v>
      </c>
      <c r="D7147" s="51" t="str">
        <f t="shared" si="111"/>
        <v>GGSB_NPGDPSouth Sudan</v>
      </c>
      <c r="E7147" s="51" t="s">
        <v>1698</v>
      </c>
      <c r="F7147" s="51" t="s">
        <v>454</v>
      </c>
      <c r="G7147" s="51" t="s">
        <v>455</v>
      </c>
      <c r="H7147" s="51" t="s">
        <v>380</v>
      </c>
      <c r="I7147" s="51"/>
      <c r="J7147" s="51"/>
      <c r="K7147" s="51"/>
      <c r="L7147" s="51"/>
      <c r="M7147" s="51"/>
      <c r="N7147" s="51"/>
      <c r="O7147" s="51"/>
      <c r="P7147" s="51"/>
      <c r="Q7147" s="51"/>
      <c r="R7147" s="51"/>
      <c r="S7147" s="51"/>
      <c r="T7147" s="51"/>
      <c r="U7147" s="51"/>
    </row>
    <row r="7148" spans="1:21" ht="15.5">
      <c r="A7148" s="51">
        <v>733</v>
      </c>
      <c r="B7148" s="51" t="s">
        <v>1697</v>
      </c>
      <c r="C7148" s="51" t="s">
        <v>457</v>
      </c>
      <c r="D7148" s="51" t="str">
        <f t="shared" si="111"/>
        <v>GGXONLBSouth Sudan</v>
      </c>
      <c r="E7148" s="51" t="s">
        <v>1698</v>
      </c>
      <c r="F7148" s="51" t="s">
        <v>458</v>
      </c>
      <c r="G7148" s="51" t="s">
        <v>459</v>
      </c>
      <c r="H7148" s="51" t="s">
        <v>342</v>
      </c>
      <c r="I7148" s="51" t="s">
        <v>343</v>
      </c>
      <c r="J7148" s="51" t="s">
        <v>1702</v>
      </c>
      <c r="K7148" s="51">
        <v>-4.9219999999999997</v>
      </c>
      <c r="L7148" s="51">
        <v>-1.5089999999999999</v>
      </c>
      <c r="M7148" s="51">
        <v>-3.8109999999999999</v>
      </c>
      <c r="N7148" s="51">
        <v>-8.6679999999999993</v>
      </c>
      <c r="O7148" s="51">
        <v>-31.300999999999998</v>
      </c>
      <c r="P7148" s="51">
        <v>13.996</v>
      </c>
      <c r="Q7148" s="51">
        <v>-0.66900000000000004</v>
      </c>
      <c r="R7148" s="51">
        <v>9.0660000000000007</v>
      </c>
      <c r="S7148" s="51">
        <v>-8.0109999999999992</v>
      </c>
      <c r="T7148" s="51">
        <v>49.353000000000002</v>
      </c>
      <c r="U7148" s="51">
        <v>2019</v>
      </c>
    </row>
    <row r="7149" spans="1:21" ht="15.5">
      <c r="A7149" s="51">
        <v>733</v>
      </c>
      <c r="B7149" s="51" t="s">
        <v>1697</v>
      </c>
      <c r="C7149" s="51" t="s">
        <v>460</v>
      </c>
      <c r="D7149" s="51" t="str">
        <f t="shared" si="111"/>
        <v>GGXONLB_NGDPSouth Sudan</v>
      </c>
      <c r="E7149" s="51" t="s">
        <v>1698</v>
      </c>
      <c r="F7149" s="51" t="s">
        <v>458</v>
      </c>
      <c r="G7149" s="51" t="s">
        <v>459</v>
      </c>
      <c r="H7149" s="51" t="s">
        <v>392</v>
      </c>
      <c r="I7149" s="51"/>
      <c r="J7149" s="51" t="s">
        <v>461</v>
      </c>
      <c r="K7149" s="51">
        <v>-14.81</v>
      </c>
      <c r="L7149" s="51">
        <v>-3.4220000000000002</v>
      </c>
      <c r="M7149" s="51">
        <v>-8.3979999999999997</v>
      </c>
      <c r="N7149" s="51">
        <v>-16.393000000000001</v>
      </c>
      <c r="O7149" s="51">
        <v>-19.042999999999999</v>
      </c>
      <c r="P7149" s="51">
        <v>3.524</v>
      </c>
      <c r="Q7149" s="51">
        <v>-0.10100000000000001</v>
      </c>
      <c r="R7149" s="51">
        <v>1.3839999999999999</v>
      </c>
      <c r="S7149" s="51">
        <v>-1.1279999999999999</v>
      </c>
      <c r="T7149" s="51">
        <v>5.1050000000000004</v>
      </c>
      <c r="U7149" s="51">
        <v>2019</v>
      </c>
    </row>
    <row r="7150" spans="1:21" ht="15.5">
      <c r="A7150" s="51">
        <v>733</v>
      </c>
      <c r="B7150" s="51" t="s">
        <v>1697</v>
      </c>
      <c r="C7150" s="51" t="s">
        <v>462</v>
      </c>
      <c r="D7150" s="51" t="str">
        <f t="shared" si="111"/>
        <v>GGXWDNSouth Sudan</v>
      </c>
      <c r="E7150" s="51" t="s">
        <v>1698</v>
      </c>
      <c r="F7150" s="51" t="s">
        <v>463</v>
      </c>
      <c r="G7150" s="51" t="s">
        <v>464</v>
      </c>
      <c r="H7150" s="51" t="s">
        <v>342</v>
      </c>
      <c r="I7150" s="51" t="s">
        <v>343</v>
      </c>
      <c r="J7150" s="51"/>
      <c r="K7150" s="51"/>
      <c r="L7150" s="51"/>
      <c r="M7150" s="51"/>
      <c r="N7150" s="51"/>
      <c r="O7150" s="51"/>
      <c r="P7150" s="51"/>
      <c r="Q7150" s="51"/>
      <c r="R7150" s="51"/>
      <c r="S7150" s="51"/>
      <c r="T7150" s="51"/>
      <c r="U7150" s="51"/>
    </row>
    <row r="7151" spans="1:21" ht="15.5">
      <c r="A7151" s="51">
        <v>733</v>
      </c>
      <c r="B7151" s="51" t="s">
        <v>1697</v>
      </c>
      <c r="C7151" s="51" t="s">
        <v>465</v>
      </c>
      <c r="D7151" s="51" t="str">
        <f t="shared" si="111"/>
        <v>GGXWDN_NGDPSouth Sudan</v>
      </c>
      <c r="E7151" s="51" t="s">
        <v>1698</v>
      </c>
      <c r="F7151" s="51" t="s">
        <v>463</v>
      </c>
      <c r="G7151" s="51" t="s">
        <v>464</v>
      </c>
      <c r="H7151" s="51" t="s">
        <v>392</v>
      </c>
      <c r="I7151" s="51"/>
      <c r="J7151" s="51"/>
      <c r="K7151" s="51"/>
      <c r="L7151" s="51"/>
      <c r="M7151" s="51"/>
      <c r="N7151" s="51"/>
      <c r="O7151" s="51"/>
      <c r="P7151" s="51"/>
      <c r="Q7151" s="51"/>
      <c r="R7151" s="51"/>
      <c r="S7151" s="51"/>
      <c r="T7151" s="51"/>
      <c r="U7151" s="51"/>
    </row>
    <row r="7152" spans="1:21" ht="15.5">
      <c r="A7152" s="51">
        <v>733</v>
      </c>
      <c r="B7152" s="51" t="s">
        <v>1697</v>
      </c>
      <c r="C7152" s="51" t="s">
        <v>466</v>
      </c>
      <c r="D7152" s="51" t="str">
        <f t="shared" si="111"/>
        <v>GGXWDGSouth Sudan</v>
      </c>
      <c r="E7152" s="51" t="s">
        <v>1698</v>
      </c>
      <c r="F7152" s="51" t="s">
        <v>467</v>
      </c>
      <c r="G7152" s="51" t="s">
        <v>468</v>
      </c>
      <c r="H7152" s="51" t="s">
        <v>342</v>
      </c>
      <c r="I7152" s="51" t="s">
        <v>343</v>
      </c>
      <c r="J7152" s="51" t="s">
        <v>1702</v>
      </c>
      <c r="K7152" s="51">
        <v>2.96</v>
      </c>
      <c r="L7152" s="51">
        <v>7.7549999999999999</v>
      </c>
      <c r="M7152" s="51">
        <v>17.077999999999999</v>
      </c>
      <c r="N7152" s="51">
        <v>31.341000000000001</v>
      </c>
      <c r="O7152" s="51">
        <v>170.94900000000001</v>
      </c>
      <c r="P7152" s="51">
        <v>241.06299999999999</v>
      </c>
      <c r="Q7152" s="51">
        <v>305.726</v>
      </c>
      <c r="R7152" s="51">
        <v>232.256</v>
      </c>
      <c r="S7152" s="51">
        <v>318.75599999999997</v>
      </c>
      <c r="T7152" s="51">
        <v>454.09500000000003</v>
      </c>
      <c r="U7152" s="51">
        <v>2019</v>
      </c>
    </row>
    <row r="7153" spans="1:21" ht="15.5">
      <c r="A7153" s="51">
        <v>733</v>
      </c>
      <c r="B7153" s="51" t="s">
        <v>1697</v>
      </c>
      <c r="C7153" s="51" t="s">
        <v>469</v>
      </c>
      <c r="D7153" s="51" t="str">
        <f t="shared" si="111"/>
        <v>GGXWDG_NGDPSouth Sudan</v>
      </c>
      <c r="E7153" s="51" t="s">
        <v>1698</v>
      </c>
      <c r="F7153" s="51" t="s">
        <v>467</v>
      </c>
      <c r="G7153" s="51" t="s">
        <v>468</v>
      </c>
      <c r="H7153" s="51" t="s">
        <v>392</v>
      </c>
      <c r="I7153" s="51"/>
      <c r="J7153" s="51" t="s">
        <v>470</v>
      </c>
      <c r="K7153" s="51">
        <v>8.9060000000000006</v>
      </c>
      <c r="L7153" s="51">
        <v>17.587</v>
      </c>
      <c r="M7153" s="51">
        <v>37.631999999999998</v>
      </c>
      <c r="N7153" s="51">
        <v>59.271999999999998</v>
      </c>
      <c r="O7153" s="51">
        <v>104</v>
      </c>
      <c r="P7153" s="51">
        <v>60.7</v>
      </c>
      <c r="Q7153" s="51">
        <v>46.3</v>
      </c>
      <c r="R7153" s="51">
        <v>35.466999999999999</v>
      </c>
      <c r="S7153" s="51">
        <v>44.881</v>
      </c>
      <c r="T7153" s="51">
        <v>46.973999999999997</v>
      </c>
      <c r="U7153" s="51">
        <v>2019</v>
      </c>
    </row>
    <row r="7154" spans="1:21" ht="15.5">
      <c r="A7154" s="51">
        <v>733</v>
      </c>
      <c r="B7154" s="51" t="s">
        <v>1697</v>
      </c>
      <c r="C7154" s="51" t="s">
        <v>471</v>
      </c>
      <c r="D7154" s="51" t="str">
        <f t="shared" si="111"/>
        <v>NGDP_FYSouth Sudan</v>
      </c>
      <c r="E7154" s="51" t="s">
        <v>1698</v>
      </c>
      <c r="F7154" s="51" t="s">
        <v>472</v>
      </c>
      <c r="G7154" s="51" t="s">
        <v>473</v>
      </c>
      <c r="H7154" s="51" t="s">
        <v>342</v>
      </c>
      <c r="I7154" s="51" t="s">
        <v>343</v>
      </c>
      <c r="J7154" s="51" t="s">
        <v>1702</v>
      </c>
      <c r="K7154" s="51">
        <v>33.237000000000002</v>
      </c>
      <c r="L7154" s="51">
        <v>44.093000000000004</v>
      </c>
      <c r="M7154" s="51">
        <v>45.381</v>
      </c>
      <c r="N7154" s="51">
        <v>52.875999999999998</v>
      </c>
      <c r="O7154" s="51">
        <v>164.374</v>
      </c>
      <c r="P7154" s="51">
        <v>397.13799999999998</v>
      </c>
      <c r="Q7154" s="51">
        <v>660.31500000000005</v>
      </c>
      <c r="R7154" s="51">
        <v>654.85299999999995</v>
      </c>
      <c r="S7154" s="51">
        <v>710.23199999999997</v>
      </c>
      <c r="T7154" s="51">
        <v>966.69200000000001</v>
      </c>
      <c r="U7154" s="51">
        <v>2019</v>
      </c>
    </row>
    <row r="7155" spans="1:21" ht="15.5">
      <c r="A7155" s="51">
        <v>733</v>
      </c>
      <c r="B7155" s="51" t="s">
        <v>1697</v>
      </c>
      <c r="C7155" s="51" t="s">
        <v>474</v>
      </c>
      <c r="D7155" s="51" t="str">
        <f t="shared" si="111"/>
        <v>BCASouth Sudan</v>
      </c>
      <c r="E7155" s="51" t="s">
        <v>1698</v>
      </c>
      <c r="F7155" s="51" t="s">
        <v>475</v>
      </c>
      <c r="G7155" s="51" t="s">
        <v>476</v>
      </c>
      <c r="H7155" s="51" t="s">
        <v>352</v>
      </c>
      <c r="I7155" s="51" t="s">
        <v>343</v>
      </c>
      <c r="J7155" s="51" t="s">
        <v>1703</v>
      </c>
      <c r="K7155" s="51">
        <v>-1.7929999999999999</v>
      </c>
      <c r="L7155" s="51">
        <v>-0.58099999999999996</v>
      </c>
      <c r="M7155" s="51">
        <v>0.71199999999999997</v>
      </c>
      <c r="N7155" s="51">
        <v>1.2729999999999999</v>
      </c>
      <c r="O7155" s="51">
        <v>0.55400000000000005</v>
      </c>
      <c r="P7155" s="51">
        <v>-0.126</v>
      </c>
      <c r="Q7155" s="51">
        <v>7.1999999999999995E-2</v>
      </c>
      <c r="R7155" s="51">
        <v>-0.96399999999999997</v>
      </c>
      <c r="S7155" s="51">
        <v>-0.183</v>
      </c>
      <c r="T7155" s="51">
        <v>-0.53200000000000003</v>
      </c>
      <c r="U7155" s="51">
        <v>2018</v>
      </c>
    </row>
    <row r="7156" spans="1:21" ht="15.5">
      <c r="A7156" s="51">
        <v>733</v>
      </c>
      <c r="B7156" s="51" t="s">
        <v>1697</v>
      </c>
      <c r="C7156" s="51" t="s">
        <v>478</v>
      </c>
      <c r="D7156" s="51" t="str">
        <f t="shared" si="111"/>
        <v>BCA_NGDPDSouth Sudan</v>
      </c>
      <c r="E7156" s="51" t="s">
        <v>1698</v>
      </c>
      <c r="F7156" s="51" t="s">
        <v>475</v>
      </c>
      <c r="G7156" s="51" t="s">
        <v>476</v>
      </c>
      <c r="H7156" s="51" t="s">
        <v>392</v>
      </c>
      <c r="I7156" s="51"/>
      <c r="J7156" s="51" t="s">
        <v>479</v>
      </c>
      <c r="K7156" s="51">
        <v>-15.911</v>
      </c>
      <c r="L7156" s="51">
        <v>-3.89</v>
      </c>
      <c r="M7156" s="51">
        <v>4.6310000000000002</v>
      </c>
      <c r="N7156" s="51">
        <v>8.6</v>
      </c>
      <c r="O7156" s="51">
        <v>15.837</v>
      </c>
      <c r="P7156" s="51">
        <v>-3.617</v>
      </c>
      <c r="Q7156" s="51">
        <v>1.55</v>
      </c>
      <c r="R7156" s="51">
        <v>-23.274000000000001</v>
      </c>
      <c r="S7156" s="51">
        <v>-4.4930000000000003</v>
      </c>
      <c r="T7156" s="51">
        <v>-11.922000000000001</v>
      </c>
      <c r="U7156" s="51">
        <v>2018</v>
      </c>
    </row>
    <row r="7157" spans="1:21" ht="15.5">
      <c r="A7157" s="51">
        <v>184</v>
      </c>
      <c r="B7157" s="51" t="s">
        <v>1704</v>
      </c>
      <c r="C7157" s="51" t="s">
        <v>338</v>
      </c>
      <c r="D7157" s="51" t="str">
        <f t="shared" si="111"/>
        <v>NGDP_RSpain</v>
      </c>
      <c r="E7157" s="51" t="s">
        <v>62</v>
      </c>
      <c r="F7157" s="51" t="s">
        <v>340</v>
      </c>
      <c r="G7157" s="51" t="s">
        <v>341</v>
      </c>
      <c r="H7157" s="51" t="s">
        <v>342</v>
      </c>
      <c r="I7157" s="51" t="s">
        <v>343</v>
      </c>
      <c r="J7157" s="51" t="s">
        <v>1217</v>
      </c>
      <c r="K7157" s="51">
        <v>1038.56</v>
      </c>
      <c r="L7157" s="51">
        <v>1023.63</v>
      </c>
      <c r="M7157" s="51">
        <v>1037.77</v>
      </c>
      <c r="N7157" s="51">
        <v>1077.5899999999999</v>
      </c>
      <c r="O7157" s="51">
        <v>1110.22</v>
      </c>
      <c r="P7157" s="51">
        <v>1143.27</v>
      </c>
      <c r="Q7157" s="51">
        <v>1171.04</v>
      </c>
      <c r="R7157" s="51">
        <v>1193.92</v>
      </c>
      <c r="S7157" s="51">
        <v>1063.02</v>
      </c>
      <c r="T7157" s="51">
        <v>1130.79</v>
      </c>
      <c r="U7157" s="51">
        <v>2020</v>
      </c>
    </row>
    <row r="7158" spans="1:21" ht="15.5">
      <c r="A7158" s="51">
        <v>184</v>
      </c>
      <c r="B7158" s="51" t="s">
        <v>1704</v>
      </c>
      <c r="C7158" s="51" t="s">
        <v>345</v>
      </c>
      <c r="D7158" s="51" t="str">
        <f t="shared" si="111"/>
        <v>NGDP_RPCHSpain</v>
      </c>
      <c r="E7158" s="51" t="s">
        <v>62</v>
      </c>
      <c r="F7158" s="51" t="s">
        <v>340</v>
      </c>
      <c r="G7158" s="51" t="s">
        <v>346</v>
      </c>
      <c r="H7158" s="51" t="s">
        <v>347</v>
      </c>
      <c r="I7158" s="51"/>
      <c r="J7158" s="51" t="s">
        <v>348</v>
      </c>
      <c r="K7158" s="51">
        <v>-2.9580000000000002</v>
      </c>
      <c r="L7158" s="51">
        <v>-1.4370000000000001</v>
      </c>
      <c r="M7158" s="51">
        <v>1.3819999999999999</v>
      </c>
      <c r="N7158" s="51">
        <v>3.8370000000000002</v>
      </c>
      <c r="O7158" s="51">
        <v>3.028</v>
      </c>
      <c r="P7158" s="51">
        <v>2.9769999999999999</v>
      </c>
      <c r="Q7158" s="51">
        <v>2.4289999999999998</v>
      </c>
      <c r="R7158" s="51">
        <v>1.9530000000000001</v>
      </c>
      <c r="S7158" s="51">
        <v>-10.964</v>
      </c>
      <c r="T7158" s="51">
        <v>6.375</v>
      </c>
      <c r="U7158" s="51">
        <v>2020</v>
      </c>
    </row>
    <row r="7159" spans="1:21" ht="15.5">
      <c r="A7159" s="51">
        <v>184</v>
      </c>
      <c r="B7159" s="51" t="s">
        <v>1704</v>
      </c>
      <c r="C7159" s="51" t="s">
        <v>349</v>
      </c>
      <c r="D7159" s="51" t="str">
        <f t="shared" si="111"/>
        <v>NGDPSpain</v>
      </c>
      <c r="E7159" s="51" t="s">
        <v>62</v>
      </c>
      <c r="F7159" s="51" t="s">
        <v>155</v>
      </c>
      <c r="G7159" s="51" t="s">
        <v>350</v>
      </c>
      <c r="H7159" s="51" t="s">
        <v>342</v>
      </c>
      <c r="I7159" s="51" t="s">
        <v>343</v>
      </c>
      <c r="J7159" s="51" t="s">
        <v>1217</v>
      </c>
      <c r="K7159" s="51">
        <v>1031.0999999999999</v>
      </c>
      <c r="L7159" s="51">
        <v>1020.35</v>
      </c>
      <c r="M7159" s="51">
        <v>1032.1600000000001</v>
      </c>
      <c r="N7159" s="51">
        <v>1077.5899999999999</v>
      </c>
      <c r="O7159" s="51">
        <v>1113.8399999999999</v>
      </c>
      <c r="P7159" s="51">
        <v>1161.8699999999999</v>
      </c>
      <c r="Q7159" s="51">
        <v>1204.24</v>
      </c>
      <c r="R7159" s="51">
        <v>1244.77</v>
      </c>
      <c r="S7159" s="51">
        <v>1119.98</v>
      </c>
      <c r="T7159" s="51">
        <v>1199.53</v>
      </c>
      <c r="U7159" s="51">
        <v>2020</v>
      </c>
    </row>
    <row r="7160" spans="1:21" ht="15.5">
      <c r="A7160" s="51">
        <v>184</v>
      </c>
      <c r="B7160" s="51" t="s">
        <v>1704</v>
      </c>
      <c r="C7160" s="51" t="s">
        <v>157</v>
      </c>
      <c r="D7160" s="51" t="str">
        <f t="shared" si="111"/>
        <v>NGDPDSpain</v>
      </c>
      <c r="E7160" s="51" t="s">
        <v>62</v>
      </c>
      <c r="F7160" s="51" t="s">
        <v>155</v>
      </c>
      <c r="G7160" s="51" t="s">
        <v>351</v>
      </c>
      <c r="H7160" s="51" t="s">
        <v>352</v>
      </c>
      <c r="I7160" s="51" t="s">
        <v>343</v>
      </c>
      <c r="J7160" s="51" t="s">
        <v>353</v>
      </c>
      <c r="K7160" s="51">
        <v>1325.58</v>
      </c>
      <c r="L7160" s="51">
        <v>1355.16</v>
      </c>
      <c r="M7160" s="51">
        <v>1371.58</v>
      </c>
      <c r="N7160" s="51">
        <v>1195.72</v>
      </c>
      <c r="O7160" s="51">
        <v>1232.57</v>
      </c>
      <c r="P7160" s="51">
        <v>1312.08</v>
      </c>
      <c r="Q7160" s="51">
        <v>1422.8</v>
      </c>
      <c r="R7160" s="51">
        <v>1393.64</v>
      </c>
      <c r="S7160" s="51">
        <v>1278.21</v>
      </c>
      <c r="T7160" s="51">
        <v>1461.55</v>
      </c>
      <c r="U7160" s="51">
        <v>2020</v>
      </c>
    </row>
    <row r="7161" spans="1:21" ht="15.5">
      <c r="A7161" s="51">
        <v>184</v>
      </c>
      <c r="B7161" s="51" t="s">
        <v>1704</v>
      </c>
      <c r="C7161" s="51" t="s">
        <v>354</v>
      </c>
      <c r="D7161" s="51" t="str">
        <f t="shared" si="111"/>
        <v>PPPGDPSpain</v>
      </c>
      <c r="E7161" s="51" t="s">
        <v>62</v>
      </c>
      <c r="F7161" s="51" t="s">
        <v>155</v>
      </c>
      <c r="G7161" s="51" t="s">
        <v>355</v>
      </c>
      <c r="H7161" s="51" t="s">
        <v>356</v>
      </c>
      <c r="I7161" s="51" t="s">
        <v>343</v>
      </c>
      <c r="J7161" s="51" t="s">
        <v>353</v>
      </c>
      <c r="K7161" s="51">
        <v>1483.65</v>
      </c>
      <c r="L7161" s="51">
        <v>1512.07</v>
      </c>
      <c r="M7161" s="51">
        <v>1558.31</v>
      </c>
      <c r="N7161" s="51">
        <v>1621.51</v>
      </c>
      <c r="O7161" s="51">
        <v>1733.04</v>
      </c>
      <c r="P7161" s="51">
        <v>1843.93</v>
      </c>
      <c r="Q7161" s="51">
        <v>1934.08</v>
      </c>
      <c r="R7161" s="51">
        <v>2007.06</v>
      </c>
      <c r="S7161" s="51">
        <v>1808.67</v>
      </c>
      <c r="T7161" s="51">
        <v>1959.04</v>
      </c>
      <c r="U7161" s="51">
        <v>2020</v>
      </c>
    </row>
    <row r="7162" spans="1:21" ht="15.5">
      <c r="A7162" s="51">
        <v>184</v>
      </c>
      <c r="B7162" s="51" t="s">
        <v>1704</v>
      </c>
      <c r="C7162" s="51" t="s">
        <v>357</v>
      </c>
      <c r="D7162" s="51" t="str">
        <f t="shared" si="111"/>
        <v>NGDP_DSpain</v>
      </c>
      <c r="E7162" s="51" t="s">
        <v>62</v>
      </c>
      <c r="F7162" s="51" t="s">
        <v>358</v>
      </c>
      <c r="G7162" s="51" t="s">
        <v>359</v>
      </c>
      <c r="H7162" s="51" t="s">
        <v>360</v>
      </c>
      <c r="I7162" s="51"/>
      <c r="J7162" s="51" t="s">
        <v>361</v>
      </c>
      <c r="K7162" s="51">
        <v>99.281999999999996</v>
      </c>
      <c r="L7162" s="51">
        <v>99.679000000000002</v>
      </c>
      <c r="M7162" s="51">
        <v>99.459000000000003</v>
      </c>
      <c r="N7162" s="51">
        <v>100</v>
      </c>
      <c r="O7162" s="51">
        <v>100.327</v>
      </c>
      <c r="P7162" s="51">
        <v>101.627</v>
      </c>
      <c r="Q7162" s="51">
        <v>102.83499999999999</v>
      </c>
      <c r="R7162" s="51">
        <v>104.26</v>
      </c>
      <c r="S7162" s="51">
        <v>105.358</v>
      </c>
      <c r="T7162" s="51">
        <v>106.07899999999999</v>
      </c>
      <c r="U7162" s="51">
        <v>2020</v>
      </c>
    </row>
    <row r="7163" spans="1:21" ht="15.5">
      <c r="A7163" s="51">
        <v>184</v>
      </c>
      <c r="B7163" s="51" t="s">
        <v>1704</v>
      </c>
      <c r="C7163" s="51" t="s">
        <v>362</v>
      </c>
      <c r="D7163" s="51" t="str">
        <f t="shared" si="111"/>
        <v>NGDPRPCSpain</v>
      </c>
      <c r="E7163" s="51" t="s">
        <v>62</v>
      </c>
      <c r="F7163" s="51" t="s">
        <v>363</v>
      </c>
      <c r="G7163" s="51" t="s">
        <v>364</v>
      </c>
      <c r="H7163" s="51" t="s">
        <v>342</v>
      </c>
      <c r="I7163" s="51" t="s">
        <v>333</v>
      </c>
      <c r="J7163" s="51" t="s">
        <v>365</v>
      </c>
      <c r="K7163" s="51">
        <v>22207.29</v>
      </c>
      <c r="L7163" s="51">
        <v>21969.48</v>
      </c>
      <c r="M7163" s="51">
        <v>22339.24</v>
      </c>
      <c r="N7163" s="51">
        <v>23218.84</v>
      </c>
      <c r="O7163" s="51">
        <v>23901.360000000001</v>
      </c>
      <c r="P7163" s="51">
        <v>24569.06</v>
      </c>
      <c r="Q7163" s="51">
        <v>25060.43</v>
      </c>
      <c r="R7163" s="51">
        <v>25346.26</v>
      </c>
      <c r="S7163" s="51">
        <v>22564.47</v>
      </c>
      <c r="T7163" s="51">
        <v>23980.93</v>
      </c>
      <c r="U7163" s="51">
        <v>2019</v>
      </c>
    </row>
    <row r="7164" spans="1:21" ht="15.5">
      <c r="A7164" s="51">
        <v>184</v>
      </c>
      <c r="B7164" s="51" t="s">
        <v>1704</v>
      </c>
      <c r="C7164" s="51" t="s">
        <v>366</v>
      </c>
      <c r="D7164" s="51" t="str">
        <f t="shared" si="111"/>
        <v>NGDPRPPPPCSpain</v>
      </c>
      <c r="E7164" s="51" t="s">
        <v>62</v>
      </c>
      <c r="F7164" s="51" t="s">
        <v>363</v>
      </c>
      <c r="G7164" s="51" t="s">
        <v>367</v>
      </c>
      <c r="H7164" s="51" t="s">
        <v>368</v>
      </c>
      <c r="I7164" s="51" t="s">
        <v>333</v>
      </c>
      <c r="J7164" s="51" t="s">
        <v>365</v>
      </c>
      <c r="K7164" s="51">
        <v>35817.26</v>
      </c>
      <c r="L7164" s="51">
        <v>35433.699999999997</v>
      </c>
      <c r="M7164" s="51">
        <v>36030.07</v>
      </c>
      <c r="N7164" s="51">
        <v>37448.75</v>
      </c>
      <c r="O7164" s="51">
        <v>38549.550000000003</v>
      </c>
      <c r="P7164" s="51">
        <v>39626.47</v>
      </c>
      <c r="Q7164" s="51">
        <v>40418.97</v>
      </c>
      <c r="R7164" s="51">
        <v>40879.980000000003</v>
      </c>
      <c r="S7164" s="51">
        <v>36393.339999999997</v>
      </c>
      <c r="T7164" s="51">
        <v>38677.9</v>
      </c>
      <c r="U7164" s="51">
        <v>2019</v>
      </c>
    </row>
    <row r="7165" spans="1:21" ht="15.5">
      <c r="A7165" s="51">
        <v>184</v>
      </c>
      <c r="B7165" s="51" t="s">
        <v>1704</v>
      </c>
      <c r="C7165" s="51" t="s">
        <v>369</v>
      </c>
      <c r="D7165" s="51" t="str">
        <f t="shared" si="111"/>
        <v>NGDPPCSpain</v>
      </c>
      <c r="E7165" s="51" t="s">
        <v>62</v>
      </c>
      <c r="F7165" s="51" t="s">
        <v>370</v>
      </c>
      <c r="G7165" s="51" t="s">
        <v>371</v>
      </c>
      <c r="H7165" s="51" t="s">
        <v>342</v>
      </c>
      <c r="I7165" s="51" t="s">
        <v>333</v>
      </c>
      <c r="J7165" s="51" t="s">
        <v>372</v>
      </c>
      <c r="K7165" s="51">
        <v>22047.86</v>
      </c>
      <c r="L7165" s="51">
        <v>21899.06</v>
      </c>
      <c r="M7165" s="51">
        <v>22218.39</v>
      </c>
      <c r="N7165" s="51">
        <v>23218.84</v>
      </c>
      <c r="O7165" s="51">
        <v>23979.4</v>
      </c>
      <c r="P7165" s="51">
        <v>24968.74</v>
      </c>
      <c r="Q7165" s="51">
        <v>25770.85</v>
      </c>
      <c r="R7165" s="51">
        <v>26425.91</v>
      </c>
      <c r="S7165" s="51">
        <v>23773.55</v>
      </c>
      <c r="T7165" s="51">
        <v>25438.7</v>
      </c>
      <c r="U7165" s="51">
        <v>2019</v>
      </c>
    </row>
    <row r="7166" spans="1:21" ht="15.5">
      <c r="A7166" s="51">
        <v>184</v>
      </c>
      <c r="B7166" s="51" t="s">
        <v>1704</v>
      </c>
      <c r="C7166" s="51" t="s">
        <v>373</v>
      </c>
      <c r="D7166" s="51" t="str">
        <f t="shared" si="111"/>
        <v>NGDPDPCSpain</v>
      </c>
      <c r="E7166" s="51" t="s">
        <v>62</v>
      </c>
      <c r="F7166" s="51" t="s">
        <v>370</v>
      </c>
      <c r="G7166" s="51" t="s">
        <v>374</v>
      </c>
      <c r="H7166" s="51" t="s">
        <v>352</v>
      </c>
      <c r="I7166" s="51" t="s">
        <v>333</v>
      </c>
      <c r="J7166" s="51" t="s">
        <v>372</v>
      </c>
      <c r="K7166" s="51">
        <v>28344.78</v>
      </c>
      <c r="L7166" s="51">
        <v>29084.959999999999</v>
      </c>
      <c r="M7166" s="51">
        <v>29524.76</v>
      </c>
      <c r="N7166" s="51">
        <v>25764.22</v>
      </c>
      <c r="O7166" s="51">
        <v>26535.55</v>
      </c>
      <c r="P7166" s="51">
        <v>28196.76</v>
      </c>
      <c r="Q7166" s="51">
        <v>30448</v>
      </c>
      <c r="R7166" s="51">
        <v>29586.400000000001</v>
      </c>
      <c r="S7166" s="51">
        <v>27132.32</v>
      </c>
      <c r="T7166" s="51">
        <v>30995.54</v>
      </c>
      <c r="U7166" s="51">
        <v>2019</v>
      </c>
    </row>
    <row r="7167" spans="1:21" ht="15.5">
      <c r="A7167" s="51">
        <v>184</v>
      </c>
      <c r="B7167" s="51" t="s">
        <v>1704</v>
      </c>
      <c r="C7167" s="51" t="s">
        <v>375</v>
      </c>
      <c r="D7167" s="51" t="str">
        <f t="shared" si="111"/>
        <v>PPPPCSpain</v>
      </c>
      <c r="E7167" s="51" t="s">
        <v>62</v>
      </c>
      <c r="F7167" s="51" t="s">
        <v>370</v>
      </c>
      <c r="G7167" s="51" t="s">
        <v>376</v>
      </c>
      <c r="H7167" s="51" t="s">
        <v>356</v>
      </c>
      <c r="I7167" s="51" t="s">
        <v>333</v>
      </c>
      <c r="J7167" s="51" t="s">
        <v>372</v>
      </c>
      <c r="K7167" s="51">
        <v>31724.63</v>
      </c>
      <c r="L7167" s="51">
        <v>32452.66</v>
      </c>
      <c r="M7167" s="51">
        <v>33544.36</v>
      </c>
      <c r="N7167" s="51">
        <v>34938.58</v>
      </c>
      <c r="O7167" s="51">
        <v>37309.870000000003</v>
      </c>
      <c r="P7167" s="51">
        <v>39626.47</v>
      </c>
      <c r="Q7167" s="51">
        <v>41389.42</v>
      </c>
      <c r="R7167" s="51">
        <v>42608.82</v>
      </c>
      <c r="S7167" s="51">
        <v>38392.269999999997</v>
      </c>
      <c r="T7167" s="51">
        <v>41545.839999999997</v>
      </c>
      <c r="U7167" s="51">
        <v>2019</v>
      </c>
    </row>
    <row r="7168" spans="1:21" ht="15.5">
      <c r="A7168" s="51">
        <v>184</v>
      </c>
      <c r="B7168" s="51" t="s">
        <v>1704</v>
      </c>
      <c r="C7168" s="51" t="s">
        <v>377</v>
      </c>
      <c r="D7168" s="51" t="str">
        <f t="shared" si="111"/>
        <v>NGAP_NPGDPSpain</v>
      </c>
      <c r="E7168" s="51" t="s">
        <v>62</v>
      </c>
      <c r="F7168" s="51" t="s">
        <v>378</v>
      </c>
      <c r="G7168" s="51" t="s">
        <v>379</v>
      </c>
      <c r="H7168" s="51" t="s">
        <v>380</v>
      </c>
      <c r="I7168" s="51"/>
      <c r="J7168" s="51" t="s">
        <v>348</v>
      </c>
      <c r="K7168" s="51">
        <v>-7.3529999999999998</v>
      </c>
      <c r="L7168" s="51">
        <v>-8.75</v>
      </c>
      <c r="M7168" s="51">
        <v>-7.5880000000000001</v>
      </c>
      <c r="N7168" s="51">
        <v>-4.5830000000000002</v>
      </c>
      <c r="O7168" s="51">
        <v>-2.5760000000000001</v>
      </c>
      <c r="P7168" s="51">
        <v>-0.875</v>
      </c>
      <c r="Q7168" s="51">
        <v>0.17</v>
      </c>
      <c r="R7168" s="51">
        <v>0.61299999999999999</v>
      </c>
      <c r="S7168" s="51">
        <v>-8.59</v>
      </c>
      <c r="T7168" s="51">
        <v>-4.657</v>
      </c>
      <c r="U7168" s="51">
        <v>2020</v>
      </c>
    </row>
    <row r="7169" spans="1:21" ht="15.5">
      <c r="A7169" s="51">
        <v>184</v>
      </c>
      <c r="B7169" s="51" t="s">
        <v>1704</v>
      </c>
      <c r="C7169" s="51" t="s">
        <v>381</v>
      </c>
      <c r="D7169" s="51" t="str">
        <f t="shared" si="111"/>
        <v>PPPSHSpain</v>
      </c>
      <c r="E7169" s="51" t="s">
        <v>62</v>
      </c>
      <c r="F7169" s="51" t="s">
        <v>382</v>
      </c>
      <c r="G7169" s="51" t="s">
        <v>383</v>
      </c>
      <c r="H7169" s="51" t="s">
        <v>384</v>
      </c>
      <c r="I7169" s="51"/>
      <c r="J7169" s="51" t="s">
        <v>353</v>
      </c>
      <c r="K7169" s="51">
        <v>1.482</v>
      </c>
      <c r="L7169" s="51">
        <v>1.4390000000000001</v>
      </c>
      <c r="M7169" s="51">
        <v>1.43</v>
      </c>
      <c r="N7169" s="51">
        <v>1.4570000000000001</v>
      </c>
      <c r="O7169" s="51">
        <v>1.5</v>
      </c>
      <c r="P7169" s="51">
        <v>1.5149999999999999</v>
      </c>
      <c r="Q7169" s="51">
        <v>1.5</v>
      </c>
      <c r="R7169" s="51">
        <v>1.4890000000000001</v>
      </c>
      <c r="S7169" s="51">
        <v>1.3740000000000001</v>
      </c>
      <c r="T7169" s="51">
        <v>1.38</v>
      </c>
      <c r="U7169" s="51">
        <v>2020</v>
      </c>
    </row>
    <row r="7170" spans="1:21" ht="15.5">
      <c r="A7170" s="51">
        <v>184</v>
      </c>
      <c r="B7170" s="51" t="s">
        <v>1704</v>
      </c>
      <c r="C7170" s="51" t="s">
        <v>385</v>
      </c>
      <c r="D7170" s="51" t="str">
        <f t="shared" si="111"/>
        <v>PPPEXSpain</v>
      </c>
      <c r="E7170" s="51" t="s">
        <v>62</v>
      </c>
      <c r="F7170" s="51" t="s">
        <v>386</v>
      </c>
      <c r="G7170" s="51" t="s">
        <v>387</v>
      </c>
      <c r="H7170" s="51" t="s">
        <v>388</v>
      </c>
      <c r="I7170" s="51"/>
      <c r="J7170" s="51" t="s">
        <v>353</v>
      </c>
      <c r="K7170" s="51">
        <v>0.69499999999999995</v>
      </c>
      <c r="L7170" s="51">
        <v>0.67500000000000004</v>
      </c>
      <c r="M7170" s="51">
        <v>0.66200000000000003</v>
      </c>
      <c r="N7170" s="51">
        <v>0.66500000000000004</v>
      </c>
      <c r="O7170" s="51">
        <v>0.64300000000000002</v>
      </c>
      <c r="P7170" s="51">
        <v>0.63</v>
      </c>
      <c r="Q7170" s="51">
        <v>0.623</v>
      </c>
      <c r="R7170" s="51">
        <v>0.62</v>
      </c>
      <c r="S7170" s="51">
        <v>0.61899999999999999</v>
      </c>
      <c r="T7170" s="51">
        <v>0.61199999999999999</v>
      </c>
      <c r="U7170" s="51">
        <v>2020</v>
      </c>
    </row>
    <row r="7171" spans="1:21" ht="15.5">
      <c r="A7171" s="51">
        <v>184</v>
      </c>
      <c r="B7171" s="51" t="s">
        <v>1704</v>
      </c>
      <c r="C7171" s="51" t="s">
        <v>389</v>
      </c>
      <c r="D7171" s="51" t="str">
        <f t="shared" ref="D7171:D7234" si="112">C7171&amp;E7171</f>
        <v>NID_NGDPSpain</v>
      </c>
      <c r="E7171" s="51" t="s">
        <v>62</v>
      </c>
      <c r="F7171" s="51" t="s">
        <v>390</v>
      </c>
      <c r="G7171" s="51" t="s">
        <v>391</v>
      </c>
      <c r="H7171" s="51" t="s">
        <v>392</v>
      </c>
      <c r="I7171" s="51"/>
      <c r="J7171" s="51" t="s">
        <v>1217</v>
      </c>
      <c r="K7171" s="51">
        <v>18.436</v>
      </c>
      <c r="L7171" s="51">
        <v>17.216000000000001</v>
      </c>
      <c r="M7171" s="51">
        <v>17.902000000000001</v>
      </c>
      <c r="N7171" s="51">
        <v>18.995999999999999</v>
      </c>
      <c r="O7171" s="51">
        <v>18.753</v>
      </c>
      <c r="P7171" s="51">
        <v>19.411000000000001</v>
      </c>
      <c r="Q7171" s="51">
        <v>20.466999999999999</v>
      </c>
      <c r="R7171" s="51">
        <v>20.773</v>
      </c>
      <c r="S7171" s="51">
        <v>20.181000000000001</v>
      </c>
      <c r="T7171" s="51">
        <v>20.335000000000001</v>
      </c>
      <c r="U7171" s="51">
        <v>2020</v>
      </c>
    </row>
    <row r="7172" spans="1:21" ht="15.5">
      <c r="A7172" s="51">
        <v>184</v>
      </c>
      <c r="B7172" s="51" t="s">
        <v>1704</v>
      </c>
      <c r="C7172" s="51" t="s">
        <v>393</v>
      </c>
      <c r="D7172" s="51" t="str">
        <f t="shared" si="112"/>
        <v>NGSD_NGDPSpain</v>
      </c>
      <c r="E7172" s="51" t="s">
        <v>62</v>
      </c>
      <c r="F7172" s="51" t="s">
        <v>394</v>
      </c>
      <c r="G7172" s="51" t="s">
        <v>395</v>
      </c>
      <c r="H7172" s="51" t="s">
        <v>392</v>
      </c>
      <c r="I7172" s="51"/>
      <c r="J7172" s="51" t="s">
        <v>1217</v>
      </c>
      <c r="K7172" s="51">
        <v>18.521999999999998</v>
      </c>
      <c r="L7172" s="51">
        <v>19.254000000000001</v>
      </c>
      <c r="M7172" s="51">
        <v>19.600999999999999</v>
      </c>
      <c r="N7172" s="51">
        <v>21.021999999999998</v>
      </c>
      <c r="O7172" s="51">
        <v>21.928999999999998</v>
      </c>
      <c r="P7172" s="51">
        <v>22.183</v>
      </c>
      <c r="Q7172" s="51">
        <v>22.396000000000001</v>
      </c>
      <c r="R7172" s="51">
        <v>22.907</v>
      </c>
      <c r="S7172" s="51">
        <v>20.855</v>
      </c>
      <c r="T7172" s="51">
        <v>21.295999999999999</v>
      </c>
      <c r="U7172" s="51">
        <v>2020</v>
      </c>
    </row>
    <row r="7173" spans="1:21" ht="15.5">
      <c r="A7173" s="51">
        <v>184</v>
      </c>
      <c r="B7173" s="51" t="s">
        <v>1704</v>
      </c>
      <c r="C7173" s="51" t="s">
        <v>396</v>
      </c>
      <c r="D7173" s="51" t="str">
        <f t="shared" si="112"/>
        <v>PCPISpain</v>
      </c>
      <c r="E7173" s="51" t="s">
        <v>62</v>
      </c>
      <c r="F7173" s="51" t="s">
        <v>397</v>
      </c>
      <c r="G7173" s="51" t="s">
        <v>398</v>
      </c>
      <c r="H7173" s="51" t="s">
        <v>360</v>
      </c>
      <c r="I7173" s="51"/>
      <c r="J7173" s="51" t="s">
        <v>1705</v>
      </c>
      <c r="K7173" s="51">
        <v>99.457999999999998</v>
      </c>
      <c r="L7173" s="51">
        <v>100.85899999999999</v>
      </c>
      <c r="M7173" s="51">
        <v>100.70699999999999</v>
      </c>
      <c r="N7173" s="51">
        <v>100.203</v>
      </c>
      <c r="O7173" s="51">
        <v>100</v>
      </c>
      <c r="P7173" s="51">
        <v>101.956</v>
      </c>
      <c r="Q7173" s="51">
        <v>103.664</v>
      </c>
      <c r="R7173" s="51">
        <v>104.389</v>
      </c>
      <c r="S7173" s="51">
        <v>104.05200000000001</v>
      </c>
      <c r="T7173" s="51">
        <v>105.117</v>
      </c>
      <c r="U7173" s="51">
        <v>2020</v>
      </c>
    </row>
    <row r="7174" spans="1:21" ht="15.5">
      <c r="A7174" s="51">
        <v>184</v>
      </c>
      <c r="B7174" s="51" t="s">
        <v>1704</v>
      </c>
      <c r="C7174" s="51" t="s">
        <v>400</v>
      </c>
      <c r="D7174" s="51" t="str">
        <f t="shared" si="112"/>
        <v>PCPIPCHSpain</v>
      </c>
      <c r="E7174" s="51" t="s">
        <v>62</v>
      </c>
      <c r="F7174" s="51" t="s">
        <v>397</v>
      </c>
      <c r="G7174" s="51" t="s">
        <v>401</v>
      </c>
      <c r="H7174" s="51" t="s">
        <v>347</v>
      </c>
      <c r="I7174" s="51"/>
      <c r="J7174" s="51" t="s">
        <v>402</v>
      </c>
      <c r="K7174" s="51">
        <v>2.4460000000000002</v>
      </c>
      <c r="L7174" s="51">
        <v>1.409</v>
      </c>
      <c r="M7174" s="51">
        <v>-0.151</v>
      </c>
      <c r="N7174" s="51">
        <v>-0.5</v>
      </c>
      <c r="O7174" s="51">
        <v>-0.20300000000000001</v>
      </c>
      <c r="P7174" s="51">
        <v>1.956</v>
      </c>
      <c r="Q7174" s="51">
        <v>1.675</v>
      </c>
      <c r="R7174" s="51">
        <v>0.7</v>
      </c>
      <c r="S7174" s="51">
        <v>-0.32300000000000001</v>
      </c>
      <c r="T7174" s="51">
        <v>1.0229999999999999</v>
      </c>
      <c r="U7174" s="51">
        <v>2020</v>
      </c>
    </row>
    <row r="7175" spans="1:21" ht="15.5">
      <c r="A7175" s="51">
        <v>184</v>
      </c>
      <c r="B7175" s="51" t="s">
        <v>1704</v>
      </c>
      <c r="C7175" s="51" t="s">
        <v>403</v>
      </c>
      <c r="D7175" s="51" t="str">
        <f t="shared" si="112"/>
        <v>PCPIESpain</v>
      </c>
      <c r="E7175" s="51" t="s">
        <v>62</v>
      </c>
      <c r="F7175" s="51" t="s">
        <v>404</v>
      </c>
      <c r="G7175" s="51" t="s">
        <v>405</v>
      </c>
      <c r="H7175" s="51" t="s">
        <v>360</v>
      </c>
      <c r="I7175" s="51"/>
      <c r="J7175" s="51" t="s">
        <v>1705</v>
      </c>
      <c r="K7175" s="51">
        <v>101.25700000000001</v>
      </c>
      <c r="L7175" s="51">
        <v>101.512</v>
      </c>
      <c r="M7175" s="51">
        <v>100.455</v>
      </c>
      <c r="N7175" s="51">
        <v>100.47199999999999</v>
      </c>
      <c r="O7175" s="51">
        <v>102.04900000000001</v>
      </c>
      <c r="P7175" s="51">
        <v>103.184</v>
      </c>
      <c r="Q7175" s="51">
        <v>104.405</v>
      </c>
      <c r="R7175" s="51">
        <v>105.22799999999999</v>
      </c>
      <c r="S7175" s="51">
        <v>104.66800000000001</v>
      </c>
      <c r="T7175" s="51">
        <v>105.98</v>
      </c>
      <c r="U7175" s="51">
        <v>2020</v>
      </c>
    </row>
    <row r="7176" spans="1:21" ht="15.5">
      <c r="A7176" s="51">
        <v>184</v>
      </c>
      <c r="B7176" s="51" t="s">
        <v>1704</v>
      </c>
      <c r="C7176" s="51" t="s">
        <v>406</v>
      </c>
      <c r="D7176" s="51" t="str">
        <f t="shared" si="112"/>
        <v>PCPIEPCHSpain</v>
      </c>
      <c r="E7176" s="51" t="s">
        <v>62</v>
      </c>
      <c r="F7176" s="51" t="s">
        <v>404</v>
      </c>
      <c r="G7176" s="51" t="s">
        <v>407</v>
      </c>
      <c r="H7176" s="51" t="s">
        <v>347</v>
      </c>
      <c r="I7176" s="51"/>
      <c r="J7176" s="51" t="s">
        <v>408</v>
      </c>
      <c r="K7176" s="51">
        <v>2.8679999999999999</v>
      </c>
      <c r="L7176" s="51">
        <v>0.252</v>
      </c>
      <c r="M7176" s="51">
        <v>-1.0409999999999999</v>
      </c>
      <c r="N7176" s="51">
        <v>1.7000000000000001E-2</v>
      </c>
      <c r="O7176" s="51">
        <v>1.57</v>
      </c>
      <c r="P7176" s="51">
        <v>1.1120000000000001</v>
      </c>
      <c r="Q7176" s="51">
        <v>1.1830000000000001</v>
      </c>
      <c r="R7176" s="51">
        <v>0.78800000000000003</v>
      </c>
      <c r="S7176" s="51">
        <v>-0.53200000000000003</v>
      </c>
      <c r="T7176" s="51">
        <v>1.2529999999999999</v>
      </c>
      <c r="U7176" s="51">
        <v>2020</v>
      </c>
    </row>
    <row r="7177" spans="1:21" ht="15.5">
      <c r="A7177" s="51">
        <v>184</v>
      </c>
      <c r="B7177" s="51" t="s">
        <v>1704</v>
      </c>
      <c r="C7177" s="51" t="s">
        <v>409</v>
      </c>
      <c r="D7177" s="51" t="str">
        <f t="shared" si="112"/>
        <v>FLIBOR6Spain</v>
      </c>
      <c r="E7177" s="51" t="s">
        <v>62</v>
      </c>
      <c r="F7177" s="51" t="s">
        <v>410</v>
      </c>
      <c r="G7177" s="51"/>
      <c r="H7177" s="51" t="s">
        <v>384</v>
      </c>
      <c r="I7177" s="51"/>
      <c r="J7177" s="51"/>
      <c r="K7177" s="51"/>
      <c r="L7177" s="51"/>
      <c r="M7177" s="51"/>
      <c r="N7177" s="51"/>
      <c r="O7177" s="51"/>
      <c r="P7177" s="51"/>
      <c r="Q7177" s="51"/>
      <c r="R7177" s="51"/>
      <c r="S7177" s="51"/>
      <c r="T7177" s="51"/>
      <c r="U7177" s="51"/>
    </row>
    <row r="7178" spans="1:21" ht="15.5">
      <c r="A7178" s="51">
        <v>184</v>
      </c>
      <c r="B7178" s="51" t="s">
        <v>1704</v>
      </c>
      <c r="C7178" s="51" t="s">
        <v>411</v>
      </c>
      <c r="D7178" s="51" t="str">
        <f t="shared" si="112"/>
        <v>TM_RPCHSpain</v>
      </c>
      <c r="E7178" s="51" t="s">
        <v>62</v>
      </c>
      <c r="F7178" s="51" t="s">
        <v>412</v>
      </c>
      <c r="G7178" s="51" t="s">
        <v>413</v>
      </c>
      <c r="H7178" s="51" t="s">
        <v>347</v>
      </c>
      <c r="I7178" s="51"/>
      <c r="J7178" s="51" t="s">
        <v>1706</v>
      </c>
      <c r="K7178" s="51">
        <v>-5.8339999999999996</v>
      </c>
      <c r="L7178" s="51">
        <v>-0.216</v>
      </c>
      <c r="M7178" s="51">
        <v>6.798</v>
      </c>
      <c r="N7178" s="51">
        <v>5.0780000000000003</v>
      </c>
      <c r="O7178" s="51">
        <v>2.65</v>
      </c>
      <c r="P7178" s="51">
        <v>6.79</v>
      </c>
      <c r="Q7178" s="51">
        <v>4.2009999999999996</v>
      </c>
      <c r="R7178" s="51">
        <v>0.74</v>
      </c>
      <c r="S7178" s="51">
        <v>-16.84</v>
      </c>
      <c r="T7178" s="51">
        <v>8.9979999999999993</v>
      </c>
      <c r="U7178" s="51">
        <v>2019</v>
      </c>
    </row>
    <row r="7179" spans="1:21" ht="15.5">
      <c r="A7179" s="51">
        <v>184</v>
      </c>
      <c r="B7179" s="51" t="s">
        <v>1704</v>
      </c>
      <c r="C7179" s="51" t="s">
        <v>415</v>
      </c>
      <c r="D7179" s="51" t="str">
        <f t="shared" si="112"/>
        <v>TMG_RPCHSpain</v>
      </c>
      <c r="E7179" s="51" t="s">
        <v>62</v>
      </c>
      <c r="F7179" s="51" t="s">
        <v>416</v>
      </c>
      <c r="G7179" s="51" t="s">
        <v>417</v>
      </c>
      <c r="H7179" s="51" t="s">
        <v>347</v>
      </c>
      <c r="I7179" s="51"/>
      <c r="J7179" s="51" t="s">
        <v>1706</v>
      </c>
      <c r="K7179" s="51">
        <v>-5.7279999999999998</v>
      </c>
      <c r="L7179" s="51">
        <v>0.61099999999999999</v>
      </c>
      <c r="M7179" s="51">
        <v>6.5970000000000004</v>
      </c>
      <c r="N7179" s="51">
        <v>5.0750000000000002</v>
      </c>
      <c r="O7179" s="51">
        <v>1.718</v>
      </c>
      <c r="P7179" s="51">
        <v>7.0119999999999996</v>
      </c>
      <c r="Q7179" s="51">
        <v>2.9670000000000001</v>
      </c>
      <c r="R7179" s="51">
        <v>-0.76100000000000001</v>
      </c>
      <c r="S7179" s="51">
        <v>-13.212</v>
      </c>
      <c r="T7179" s="51">
        <v>8.4260000000000002</v>
      </c>
      <c r="U7179" s="51">
        <v>2019</v>
      </c>
    </row>
    <row r="7180" spans="1:21" ht="15.5">
      <c r="A7180" s="51">
        <v>184</v>
      </c>
      <c r="B7180" s="51" t="s">
        <v>1704</v>
      </c>
      <c r="C7180" s="51" t="s">
        <v>418</v>
      </c>
      <c r="D7180" s="51" t="str">
        <f t="shared" si="112"/>
        <v>TX_RPCHSpain</v>
      </c>
      <c r="E7180" s="51" t="s">
        <v>62</v>
      </c>
      <c r="F7180" s="51" t="s">
        <v>419</v>
      </c>
      <c r="G7180" s="51" t="s">
        <v>420</v>
      </c>
      <c r="H7180" s="51" t="s">
        <v>347</v>
      </c>
      <c r="I7180" s="51"/>
      <c r="J7180" s="51" t="s">
        <v>1706</v>
      </c>
      <c r="K7180" s="51">
        <v>0.93</v>
      </c>
      <c r="L7180" s="51">
        <v>4.3840000000000003</v>
      </c>
      <c r="M7180" s="51">
        <v>4.5229999999999997</v>
      </c>
      <c r="N7180" s="51">
        <v>4.3159999999999998</v>
      </c>
      <c r="O7180" s="51">
        <v>5.3719999999999999</v>
      </c>
      <c r="P7180" s="51">
        <v>5.5140000000000002</v>
      </c>
      <c r="Q7180" s="51">
        <v>2.2559999999999998</v>
      </c>
      <c r="R7180" s="51">
        <v>2.282</v>
      </c>
      <c r="S7180" s="51">
        <v>-20.893000000000001</v>
      </c>
      <c r="T7180" s="51">
        <v>11.226000000000001</v>
      </c>
      <c r="U7180" s="51">
        <v>2019</v>
      </c>
    </row>
    <row r="7181" spans="1:21" ht="15.5">
      <c r="A7181" s="51">
        <v>184</v>
      </c>
      <c r="B7181" s="51" t="s">
        <v>1704</v>
      </c>
      <c r="C7181" s="51" t="s">
        <v>421</v>
      </c>
      <c r="D7181" s="51" t="str">
        <f t="shared" si="112"/>
        <v>TXG_RPCHSpain</v>
      </c>
      <c r="E7181" s="51" t="s">
        <v>62</v>
      </c>
      <c r="F7181" s="51" t="s">
        <v>422</v>
      </c>
      <c r="G7181" s="51" t="s">
        <v>423</v>
      </c>
      <c r="H7181" s="51" t="s">
        <v>347</v>
      </c>
      <c r="I7181" s="51"/>
      <c r="J7181" s="51" t="s">
        <v>1706</v>
      </c>
      <c r="K7181" s="51">
        <v>0.92600000000000005</v>
      </c>
      <c r="L7181" s="51">
        <v>6.2910000000000004</v>
      </c>
      <c r="M7181" s="51">
        <v>3.843</v>
      </c>
      <c r="N7181" s="51">
        <v>3.91</v>
      </c>
      <c r="O7181" s="51">
        <v>4.2350000000000003</v>
      </c>
      <c r="P7181" s="51">
        <v>5.0730000000000004</v>
      </c>
      <c r="Q7181" s="51">
        <v>2.1779999999999999</v>
      </c>
      <c r="R7181" s="51">
        <v>0.82899999999999996</v>
      </c>
      <c r="S7181" s="51">
        <v>-10.25</v>
      </c>
      <c r="T7181" s="51">
        <v>8.577</v>
      </c>
      <c r="U7181" s="51">
        <v>2019</v>
      </c>
    </row>
    <row r="7182" spans="1:21" ht="15.5">
      <c r="A7182" s="51">
        <v>184</v>
      </c>
      <c r="B7182" s="51" t="s">
        <v>1704</v>
      </c>
      <c r="C7182" s="51" t="s">
        <v>424</v>
      </c>
      <c r="D7182" s="51" t="str">
        <f t="shared" si="112"/>
        <v>LURSpain</v>
      </c>
      <c r="E7182" s="51" t="s">
        <v>62</v>
      </c>
      <c r="F7182" s="51" t="s">
        <v>425</v>
      </c>
      <c r="G7182" s="51" t="s">
        <v>426</v>
      </c>
      <c r="H7182" s="51" t="s">
        <v>427</v>
      </c>
      <c r="I7182" s="51"/>
      <c r="J7182" s="51" t="s">
        <v>549</v>
      </c>
      <c r="K7182" s="51">
        <v>24.788</v>
      </c>
      <c r="L7182" s="51">
        <v>26.094999999999999</v>
      </c>
      <c r="M7182" s="51">
        <v>24.443000000000001</v>
      </c>
      <c r="N7182" s="51">
        <v>22.058</v>
      </c>
      <c r="O7182" s="51">
        <v>19.635000000000002</v>
      </c>
      <c r="P7182" s="51">
        <v>17.225000000000001</v>
      </c>
      <c r="Q7182" s="51">
        <v>15.255000000000001</v>
      </c>
      <c r="R7182" s="51">
        <v>14.105</v>
      </c>
      <c r="S7182" s="51">
        <v>15.532999999999999</v>
      </c>
      <c r="T7182" s="51">
        <v>16.806000000000001</v>
      </c>
      <c r="U7182" s="51">
        <v>2019</v>
      </c>
    </row>
    <row r="7183" spans="1:21" ht="15.5">
      <c r="A7183" s="51">
        <v>184</v>
      </c>
      <c r="B7183" s="51" t="s">
        <v>1704</v>
      </c>
      <c r="C7183" s="51" t="s">
        <v>428</v>
      </c>
      <c r="D7183" s="51" t="str">
        <f t="shared" si="112"/>
        <v>LESpain</v>
      </c>
      <c r="E7183" s="51" t="s">
        <v>62</v>
      </c>
      <c r="F7183" s="51" t="s">
        <v>429</v>
      </c>
      <c r="G7183" s="51" t="s">
        <v>430</v>
      </c>
      <c r="H7183" s="51" t="s">
        <v>431</v>
      </c>
      <c r="I7183" s="51" t="s">
        <v>432</v>
      </c>
      <c r="J7183" s="51" t="s">
        <v>549</v>
      </c>
      <c r="K7183" s="51">
        <v>17.632999999999999</v>
      </c>
      <c r="L7183" s="51">
        <v>17.138999999999999</v>
      </c>
      <c r="M7183" s="51">
        <v>17.344000000000001</v>
      </c>
      <c r="N7183" s="51">
        <v>17.866</v>
      </c>
      <c r="O7183" s="51">
        <v>18.341999999999999</v>
      </c>
      <c r="P7183" s="51">
        <v>18.824999999999999</v>
      </c>
      <c r="Q7183" s="51">
        <v>19.327999999999999</v>
      </c>
      <c r="R7183" s="51">
        <v>19.779</v>
      </c>
      <c r="S7183" s="51">
        <v>19.202000000000002</v>
      </c>
      <c r="T7183" s="51">
        <v>19.100000000000001</v>
      </c>
      <c r="U7183" s="51">
        <v>2019</v>
      </c>
    </row>
    <row r="7184" spans="1:21" ht="15.5">
      <c r="A7184" s="51">
        <v>184</v>
      </c>
      <c r="B7184" s="51" t="s">
        <v>1704</v>
      </c>
      <c r="C7184" s="51" t="s">
        <v>433</v>
      </c>
      <c r="D7184" s="51" t="str">
        <f t="shared" si="112"/>
        <v>LPSpain</v>
      </c>
      <c r="E7184" s="51" t="s">
        <v>62</v>
      </c>
      <c r="F7184" s="51" t="s">
        <v>434</v>
      </c>
      <c r="G7184" s="51" t="s">
        <v>435</v>
      </c>
      <c r="H7184" s="51" t="s">
        <v>431</v>
      </c>
      <c r="I7184" s="51" t="s">
        <v>432</v>
      </c>
      <c r="J7184" s="51" t="s">
        <v>910</v>
      </c>
      <c r="K7184" s="51">
        <v>46.765999999999998</v>
      </c>
      <c r="L7184" s="51">
        <v>46.593000000000004</v>
      </c>
      <c r="M7184" s="51">
        <v>46.454999999999998</v>
      </c>
      <c r="N7184" s="51">
        <v>46.41</v>
      </c>
      <c r="O7184" s="51">
        <v>46.45</v>
      </c>
      <c r="P7184" s="51">
        <v>46.533000000000001</v>
      </c>
      <c r="Q7184" s="51">
        <v>46.728999999999999</v>
      </c>
      <c r="R7184" s="51">
        <v>47.103999999999999</v>
      </c>
      <c r="S7184" s="51">
        <v>47.11</v>
      </c>
      <c r="T7184" s="51">
        <v>47.154000000000003</v>
      </c>
      <c r="U7184" s="51">
        <v>2019</v>
      </c>
    </row>
    <row r="7185" spans="1:21" ht="15.5">
      <c r="A7185" s="51">
        <v>184</v>
      </c>
      <c r="B7185" s="51" t="s">
        <v>1704</v>
      </c>
      <c r="C7185" s="51" t="s">
        <v>437</v>
      </c>
      <c r="D7185" s="51" t="str">
        <f t="shared" si="112"/>
        <v>GGRSpain</v>
      </c>
      <c r="E7185" s="51" t="s">
        <v>62</v>
      </c>
      <c r="F7185" s="51" t="s">
        <v>438</v>
      </c>
      <c r="G7185" s="51" t="s">
        <v>439</v>
      </c>
      <c r="H7185" s="51" t="s">
        <v>342</v>
      </c>
      <c r="I7185" s="51" t="s">
        <v>343</v>
      </c>
      <c r="J7185" s="51" t="s">
        <v>1707</v>
      </c>
      <c r="K7185" s="51">
        <v>390.99200000000002</v>
      </c>
      <c r="L7185" s="51">
        <v>395.858</v>
      </c>
      <c r="M7185" s="51">
        <v>404.59399999999999</v>
      </c>
      <c r="N7185" s="51">
        <v>417.17599999999999</v>
      </c>
      <c r="O7185" s="51">
        <v>424.78</v>
      </c>
      <c r="P7185" s="51">
        <v>443.53100000000001</v>
      </c>
      <c r="Q7185" s="51">
        <v>471.73</v>
      </c>
      <c r="R7185" s="51">
        <v>487.80399999999997</v>
      </c>
      <c r="S7185" s="51">
        <v>456.86200000000002</v>
      </c>
      <c r="T7185" s="51">
        <v>499.767</v>
      </c>
      <c r="U7185" s="51">
        <v>2019</v>
      </c>
    </row>
    <row r="7186" spans="1:21" ht="15.5">
      <c r="A7186" s="51">
        <v>184</v>
      </c>
      <c r="B7186" s="51" t="s">
        <v>1704</v>
      </c>
      <c r="C7186" s="51" t="s">
        <v>441</v>
      </c>
      <c r="D7186" s="51" t="str">
        <f t="shared" si="112"/>
        <v>GGR_NGDPSpain</v>
      </c>
      <c r="E7186" s="51" t="s">
        <v>62</v>
      </c>
      <c r="F7186" s="51" t="s">
        <v>438</v>
      </c>
      <c r="G7186" s="51" t="s">
        <v>439</v>
      </c>
      <c r="H7186" s="51" t="s">
        <v>392</v>
      </c>
      <c r="I7186" s="51"/>
      <c r="J7186" s="51" t="s">
        <v>442</v>
      </c>
      <c r="K7186" s="51">
        <v>37.92</v>
      </c>
      <c r="L7186" s="51">
        <v>38.795999999999999</v>
      </c>
      <c r="M7186" s="51">
        <v>39.198999999999998</v>
      </c>
      <c r="N7186" s="51">
        <v>38.713999999999999</v>
      </c>
      <c r="O7186" s="51">
        <v>38.137</v>
      </c>
      <c r="P7186" s="51">
        <v>38.173999999999999</v>
      </c>
      <c r="Q7186" s="51">
        <v>39.171999999999997</v>
      </c>
      <c r="R7186" s="51">
        <v>39.188000000000002</v>
      </c>
      <c r="S7186" s="51">
        <v>40.792000000000002</v>
      </c>
      <c r="T7186" s="51">
        <v>41.664000000000001</v>
      </c>
      <c r="U7186" s="51">
        <v>2019</v>
      </c>
    </row>
    <row r="7187" spans="1:21" ht="15.5">
      <c r="A7187" s="51">
        <v>184</v>
      </c>
      <c r="B7187" s="51" t="s">
        <v>1704</v>
      </c>
      <c r="C7187" s="51" t="s">
        <v>443</v>
      </c>
      <c r="D7187" s="51" t="str">
        <f t="shared" si="112"/>
        <v>GGXSpain</v>
      </c>
      <c r="E7187" s="51" t="s">
        <v>62</v>
      </c>
      <c r="F7187" s="51" t="s">
        <v>444</v>
      </c>
      <c r="G7187" s="51" t="s">
        <v>445</v>
      </c>
      <c r="H7187" s="51" t="s">
        <v>342</v>
      </c>
      <c r="I7187" s="51" t="s">
        <v>343</v>
      </c>
      <c r="J7187" s="51" t="s">
        <v>1707</v>
      </c>
      <c r="K7187" s="51">
        <v>501.68799999999999</v>
      </c>
      <c r="L7187" s="51">
        <v>467.649</v>
      </c>
      <c r="M7187" s="51">
        <v>465.65</v>
      </c>
      <c r="N7187" s="51">
        <v>472.96199999999999</v>
      </c>
      <c r="O7187" s="51">
        <v>472.733</v>
      </c>
      <c r="P7187" s="51">
        <v>478.66899999999998</v>
      </c>
      <c r="Q7187" s="51">
        <v>501.63</v>
      </c>
      <c r="R7187" s="51">
        <v>523.44100000000003</v>
      </c>
      <c r="S7187" s="51">
        <v>585.29</v>
      </c>
      <c r="T7187" s="51">
        <v>608.13099999999997</v>
      </c>
      <c r="U7187" s="51">
        <v>2019</v>
      </c>
    </row>
    <row r="7188" spans="1:21" ht="15.5">
      <c r="A7188" s="51">
        <v>184</v>
      </c>
      <c r="B7188" s="51" t="s">
        <v>1704</v>
      </c>
      <c r="C7188" s="51" t="s">
        <v>446</v>
      </c>
      <c r="D7188" s="51" t="str">
        <f t="shared" si="112"/>
        <v>GGX_NGDPSpain</v>
      </c>
      <c r="E7188" s="51" t="s">
        <v>62</v>
      </c>
      <c r="F7188" s="51" t="s">
        <v>444</v>
      </c>
      <c r="G7188" s="51" t="s">
        <v>445</v>
      </c>
      <c r="H7188" s="51" t="s">
        <v>392</v>
      </c>
      <c r="I7188" s="51"/>
      <c r="J7188" s="51" t="s">
        <v>447</v>
      </c>
      <c r="K7188" s="51">
        <v>48.655999999999999</v>
      </c>
      <c r="L7188" s="51">
        <v>45.832000000000001</v>
      </c>
      <c r="M7188" s="51">
        <v>45.113999999999997</v>
      </c>
      <c r="N7188" s="51">
        <v>43.890999999999998</v>
      </c>
      <c r="O7188" s="51">
        <v>42.442</v>
      </c>
      <c r="P7188" s="51">
        <v>41.198</v>
      </c>
      <c r="Q7188" s="51">
        <v>41.655000000000001</v>
      </c>
      <c r="R7188" s="51">
        <v>42.051000000000002</v>
      </c>
      <c r="S7188" s="51">
        <v>52.259</v>
      </c>
      <c r="T7188" s="51">
        <v>50.698</v>
      </c>
      <c r="U7188" s="51">
        <v>2019</v>
      </c>
    </row>
    <row r="7189" spans="1:21" ht="15.5">
      <c r="A7189" s="51">
        <v>184</v>
      </c>
      <c r="B7189" s="51" t="s">
        <v>1704</v>
      </c>
      <c r="C7189" s="51" t="s">
        <v>448</v>
      </c>
      <c r="D7189" s="51" t="str">
        <f t="shared" si="112"/>
        <v>GGXCNLSpain</v>
      </c>
      <c r="E7189" s="51" t="s">
        <v>62</v>
      </c>
      <c r="F7189" s="51" t="s">
        <v>449</v>
      </c>
      <c r="G7189" s="51" t="s">
        <v>450</v>
      </c>
      <c r="H7189" s="51" t="s">
        <v>342</v>
      </c>
      <c r="I7189" s="51" t="s">
        <v>343</v>
      </c>
      <c r="J7189" s="51" t="s">
        <v>1707</v>
      </c>
      <c r="K7189" s="51">
        <v>-110.696</v>
      </c>
      <c r="L7189" s="51">
        <v>-71.790999999999997</v>
      </c>
      <c r="M7189" s="51">
        <v>-61.055999999999997</v>
      </c>
      <c r="N7189" s="51">
        <v>-55.786000000000001</v>
      </c>
      <c r="O7189" s="51">
        <v>-47.953000000000003</v>
      </c>
      <c r="P7189" s="51">
        <v>-35.137999999999998</v>
      </c>
      <c r="Q7189" s="51">
        <v>-29.9</v>
      </c>
      <c r="R7189" s="51">
        <v>-35.637</v>
      </c>
      <c r="S7189" s="51">
        <v>-128.428</v>
      </c>
      <c r="T7189" s="51">
        <v>-108.364</v>
      </c>
      <c r="U7189" s="51">
        <v>2019</v>
      </c>
    </row>
    <row r="7190" spans="1:21" ht="15.5">
      <c r="A7190" s="51">
        <v>184</v>
      </c>
      <c r="B7190" s="51" t="s">
        <v>1704</v>
      </c>
      <c r="C7190" s="51" t="s">
        <v>451</v>
      </c>
      <c r="D7190" s="51" t="str">
        <f t="shared" si="112"/>
        <v>GGXCNL_NGDPSpain</v>
      </c>
      <c r="E7190" s="51" t="s">
        <v>62</v>
      </c>
      <c r="F7190" s="51" t="s">
        <v>449</v>
      </c>
      <c r="G7190" s="51" t="s">
        <v>450</v>
      </c>
      <c r="H7190" s="51" t="s">
        <v>392</v>
      </c>
      <c r="I7190" s="51"/>
      <c r="J7190" s="51" t="s">
        <v>452</v>
      </c>
      <c r="K7190" s="51">
        <v>-10.736000000000001</v>
      </c>
      <c r="L7190" s="51">
        <v>-7.0359999999999996</v>
      </c>
      <c r="M7190" s="51">
        <v>-5.915</v>
      </c>
      <c r="N7190" s="51">
        <v>-5.1769999999999996</v>
      </c>
      <c r="O7190" s="51">
        <v>-4.3049999999999997</v>
      </c>
      <c r="P7190" s="51">
        <v>-3.024</v>
      </c>
      <c r="Q7190" s="51">
        <v>-2.4830000000000001</v>
      </c>
      <c r="R7190" s="51">
        <v>-2.863</v>
      </c>
      <c r="S7190" s="51">
        <v>-11.467000000000001</v>
      </c>
      <c r="T7190" s="51">
        <v>-9.0340000000000007</v>
      </c>
      <c r="U7190" s="51">
        <v>2019</v>
      </c>
    </row>
    <row r="7191" spans="1:21" ht="15.5">
      <c r="A7191" s="51">
        <v>184</v>
      </c>
      <c r="B7191" s="51" t="s">
        <v>1704</v>
      </c>
      <c r="C7191" s="51" t="s">
        <v>453</v>
      </c>
      <c r="D7191" s="51" t="str">
        <f t="shared" si="112"/>
        <v>GGSBSpain</v>
      </c>
      <c r="E7191" s="51" t="s">
        <v>62</v>
      </c>
      <c r="F7191" s="51" t="s">
        <v>454</v>
      </c>
      <c r="G7191" s="51" t="s">
        <v>455</v>
      </c>
      <c r="H7191" s="51" t="s">
        <v>342</v>
      </c>
      <c r="I7191" s="51" t="s">
        <v>343</v>
      </c>
      <c r="J7191" s="51" t="s">
        <v>1707</v>
      </c>
      <c r="K7191" s="51">
        <v>-31.466000000000001</v>
      </c>
      <c r="L7191" s="51">
        <v>-20.305</v>
      </c>
      <c r="M7191" s="51">
        <v>-14.465</v>
      </c>
      <c r="N7191" s="51">
        <v>-25.324000000000002</v>
      </c>
      <c r="O7191" s="51">
        <v>-29.792000000000002</v>
      </c>
      <c r="P7191" s="51">
        <v>-29.140999999999998</v>
      </c>
      <c r="Q7191" s="51">
        <v>-27.643999999999998</v>
      </c>
      <c r="R7191" s="51">
        <v>-38.97</v>
      </c>
      <c r="S7191" s="51">
        <v>-70.992999999999995</v>
      </c>
      <c r="T7191" s="51">
        <v>-75.016000000000005</v>
      </c>
      <c r="U7191" s="51">
        <v>2019</v>
      </c>
    </row>
    <row r="7192" spans="1:21" ht="15.5">
      <c r="A7192" s="51">
        <v>184</v>
      </c>
      <c r="B7192" s="51" t="s">
        <v>1704</v>
      </c>
      <c r="C7192" s="51" t="s">
        <v>456</v>
      </c>
      <c r="D7192" s="51" t="str">
        <f t="shared" si="112"/>
        <v>GGSB_NPGDPSpain</v>
      </c>
      <c r="E7192" s="51" t="s">
        <v>62</v>
      </c>
      <c r="F7192" s="51" t="s">
        <v>454</v>
      </c>
      <c r="G7192" s="51" t="s">
        <v>455</v>
      </c>
      <c r="H7192" s="51" t="s">
        <v>380</v>
      </c>
      <c r="I7192" s="51"/>
      <c r="J7192" s="51" t="s">
        <v>505</v>
      </c>
      <c r="K7192" s="51">
        <v>-2.827</v>
      </c>
      <c r="L7192" s="51">
        <v>-1.8160000000000001</v>
      </c>
      <c r="M7192" s="51">
        <v>-1.2949999999999999</v>
      </c>
      <c r="N7192" s="51">
        <v>-2.242</v>
      </c>
      <c r="O7192" s="51">
        <v>-2.6059999999999999</v>
      </c>
      <c r="P7192" s="51">
        <v>-2.4860000000000002</v>
      </c>
      <c r="Q7192" s="51">
        <v>-2.2989999999999999</v>
      </c>
      <c r="R7192" s="51">
        <v>-3.15</v>
      </c>
      <c r="S7192" s="51">
        <v>-5.7939999999999996</v>
      </c>
      <c r="T7192" s="51">
        <v>-5.9630000000000001</v>
      </c>
      <c r="U7192" s="51">
        <v>2019</v>
      </c>
    </row>
    <row r="7193" spans="1:21" ht="15.5">
      <c r="A7193" s="51">
        <v>184</v>
      </c>
      <c r="B7193" s="51" t="s">
        <v>1704</v>
      </c>
      <c r="C7193" s="51" t="s">
        <v>457</v>
      </c>
      <c r="D7193" s="51" t="str">
        <f t="shared" si="112"/>
        <v>GGXONLBSpain</v>
      </c>
      <c r="E7193" s="51" t="s">
        <v>62</v>
      </c>
      <c r="F7193" s="51" t="s">
        <v>458</v>
      </c>
      <c r="G7193" s="51" t="s">
        <v>459</v>
      </c>
      <c r="H7193" s="51" t="s">
        <v>342</v>
      </c>
      <c r="I7193" s="51" t="s">
        <v>343</v>
      </c>
      <c r="J7193" s="51" t="s">
        <v>1707</v>
      </c>
      <c r="K7193" s="51">
        <v>-84.447000000000003</v>
      </c>
      <c r="L7193" s="51">
        <v>-41.938000000000002</v>
      </c>
      <c r="M7193" s="51">
        <v>-30.7</v>
      </c>
      <c r="N7193" s="51">
        <v>-27.638999999999999</v>
      </c>
      <c r="O7193" s="51">
        <v>-20.823</v>
      </c>
      <c r="P7193" s="51">
        <v>-8.6129999999999995</v>
      </c>
      <c r="Q7193" s="51">
        <v>-3.1869999999999998</v>
      </c>
      <c r="R7193" s="51">
        <v>-9.9090000000000007</v>
      </c>
      <c r="S7193" s="51">
        <v>-105.342</v>
      </c>
      <c r="T7193" s="51">
        <v>-83.569000000000003</v>
      </c>
      <c r="U7193" s="51">
        <v>2019</v>
      </c>
    </row>
    <row r="7194" spans="1:21" ht="15.5">
      <c r="A7194" s="51">
        <v>184</v>
      </c>
      <c r="B7194" s="51" t="s">
        <v>1704</v>
      </c>
      <c r="C7194" s="51" t="s">
        <v>460</v>
      </c>
      <c r="D7194" s="51" t="str">
        <f t="shared" si="112"/>
        <v>GGXONLB_NGDPSpain</v>
      </c>
      <c r="E7194" s="51" t="s">
        <v>62</v>
      </c>
      <c r="F7194" s="51" t="s">
        <v>458</v>
      </c>
      <c r="G7194" s="51" t="s">
        <v>459</v>
      </c>
      <c r="H7194" s="51" t="s">
        <v>392</v>
      </c>
      <c r="I7194" s="51"/>
      <c r="J7194" s="51" t="s">
        <v>461</v>
      </c>
      <c r="K7194" s="51">
        <v>-8.19</v>
      </c>
      <c r="L7194" s="51">
        <v>-4.1100000000000003</v>
      </c>
      <c r="M7194" s="51">
        <v>-2.9740000000000002</v>
      </c>
      <c r="N7194" s="51">
        <v>-2.5649999999999999</v>
      </c>
      <c r="O7194" s="51">
        <v>-1.869</v>
      </c>
      <c r="P7194" s="51">
        <v>-0.74099999999999999</v>
      </c>
      <c r="Q7194" s="51">
        <v>-0.26500000000000001</v>
      </c>
      <c r="R7194" s="51">
        <v>-0.79600000000000004</v>
      </c>
      <c r="S7194" s="51">
        <v>-9.4060000000000006</v>
      </c>
      <c r="T7194" s="51">
        <v>-6.9669999999999996</v>
      </c>
      <c r="U7194" s="51">
        <v>2019</v>
      </c>
    </row>
    <row r="7195" spans="1:21" ht="15.5">
      <c r="A7195" s="51">
        <v>184</v>
      </c>
      <c r="B7195" s="51" t="s">
        <v>1704</v>
      </c>
      <c r="C7195" s="51" t="s">
        <v>462</v>
      </c>
      <c r="D7195" s="51" t="str">
        <f t="shared" si="112"/>
        <v>GGXWDNSpain</v>
      </c>
      <c r="E7195" s="51" t="s">
        <v>62</v>
      </c>
      <c r="F7195" s="51" t="s">
        <v>463</v>
      </c>
      <c r="G7195" s="51" t="s">
        <v>464</v>
      </c>
      <c r="H7195" s="51" t="s">
        <v>342</v>
      </c>
      <c r="I7195" s="51" t="s">
        <v>343</v>
      </c>
      <c r="J7195" s="51" t="s">
        <v>1707</v>
      </c>
      <c r="K7195" s="51">
        <v>739.91</v>
      </c>
      <c r="L7195" s="51">
        <v>824.83100000000002</v>
      </c>
      <c r="M7195" s="51">
        <v>879.37699999999995</v>
      </c>
      <c r="N7195" s="51">
        <v>915.22199999999998</v>
      </c>
      <c r="O7195" s="51">
        <v>958.66200000000003</v>
      </c>
      <c r="P7195" s="51">
        <v>988.35299999999995</v>
      </c>
      <c r="Q7195" s="51">
        <v>1006.8</v>
      </c>
      <c r="R7195" s="51">
        <v>1023.19</v>
      </c>
      <c r="S7195" s="51">
        <v>1145.6300000000001</v>
      </c>
      <c r="T7195" s="51">
        <v>1253.99</v>
      </c>
      <c r="U7195" s="51">
        <v>2019</v>
      </c>
    </row>
    <row r="7196" spans="1:21" ht="15.5">
      <c r="A7196" s="51">
        <v>184</v>
      </c>
      <c r="B7196" s="51" t="s">
        <v>1704</v>
      </c>
      <c r="C7196" s="51" t="s">
        <v>465</v>
      </c>
      <c r="D7196" s="51" t="str">
        <f t="shared" si="112"/>
        <v>GGXWDN_NGDPSpain</v>
      </c>
      <c r="E7196" s="51" t="s">
        <v>62</v>
      </c>
      <c r="F7196" s="51" t="s">
        <v>463</v>
      </c>
      <c r="G7196" s="51" t="s">
        <v>464</v>
      </c>
      <c r="H7196" s="51" t="s">
        <v>392</v>
      </c>
      <c r="I7196" s="51"/>
      <c r="J7196" s="51" t="s">
        <v>487</v>
      </c>
      <c r="K7196" s="51">
        <v>71.759</v>
      </c>
      <c r="L7196" s="51">
        <v>80.837999999999994</v>
      </c>
      <c r="M7196" s="51">
        <v>85.197999999999993</v>
      </c>
      <c r="N7196" s="51">
        <v>84.932000000000002</v>
      </c>
      <c r="O7196" s="51">
        <v>86.067999999999998</v>
      </c>
      <c r="P7196" s="51">
        <v>85.066000000000003</v>
      </c>
      <c r="Q7196" s="51">
        <v>83.605000000000004</v>
      </c>
      <c r="R7196" s="51">
        <v>82.198999999999998</v>
      </c>
      <c r="S7196" s="51">
        <v>102.291</v>
      </c>
      <c r="T7196" s="51">
        <v>104.541</v>
      </c>
      <c r="U7196" s="51">
        <v>2019</v>
      </c>
    </row>
    <row r="7197" spans="1:21" ht="15.5">
      <c r="A7197" s="51">
        <v>184</v>
      </c>
      <c r="B7197" s="51" t="s">
        <v>1704</v>
      </c>
      <c r="C7197" s="51" t="s">
        <v>466</v>
      </c>
      <c r="D7197" s="51" t="str">
        <f t="shared" si="112"/>
        <v>GGXWDGSpain</v>
      </c>
      <c r="E7197" s="51" t="s">
        <v>62</v>
      </c>
      <c r="F7197" s="51" t="s">
        <v>467</v>
      </c>
      <c r="G7197" s="51" t="s">
        <v>468</v>
      </c>
      <c r="H7197" s="51" t="s">
        <v>342</v>
      </c>
      <c r="I7197" s="51" t="s">
        <v>343</v>
      </c>
      <c r="J7197" s="51" t="s">
        <v>1707</v>
      </c>
      <c r="K7197" s="51">
        <v>889.90899999999999</v>
      </c>
      <c r="L7197" s="51">
        <v>977.31200000000001</v>
      </c>
      <c r="M7197" s="51">
        <v>1039.3900000000001</v>
      </c>
      <c r="N7197" s="51">
        <v>1070.08</v>
      </c>
      <c r="O7197" s="51">
        <v>1104.55</v>
      </c>
      <c r="P7197" s="51">
        <v>1145.0999999999999</v>
      </c>
      <c r="Q7197" s="51">
        <v>1173.3499999999999</v>
      </c>
      <c r="R7197" s="51">
        <v>1188.8599999999999</v>
      </c>
      <c r="S7197" s="51">
        <v>1311.3</v>
      </c>
      <c r="T7197" s="51">
        <v>1419.66</v>
      </c>
      <c r="U7197" s="51">
        <v>2019</v>
      </c>
    </row>
    <row r="7198" spans="1:21" ht="15.5">
      <c r="A7198" s="51">
        <v>184</v>
      </c>
      <c r="B7198" s="51" t="s">
        <v>1704</v>
      </c>
      <c r="C7198" s="51" t="s">
        <v>469</v>
      </c>
      <c r="D7198" s="51" t="str">
        <f t="shared" si="112"/>
        <v>GGXWDG_NGDPSpain</v>
      </c>
      <c r="E7198" s="51" t="s">
        <v>62</v>
      </c>
      <c r="F7198" s="51" t="s">
        <v>467</v>
      </c>
      <c r="G7198" s="51" t="s">
        <v>468</v>
      </c>
      <c r="H7198" s="51" t="s">
        <v>392</v>
      </c>
      <c r="I7198" s="51"/>
      <c r="J7198" s="51" t="s">
        <v>470</v>
      </c>
      <c r="K7198" s="51">
        <v>86.307000000000002</v>
      </c>
      <c r="L7198" s="51">
        <v>95.781999999999996</v>
      </c>
      <c r="M7198" s="51">
        <v>100.7</v>
      </c>
      <c r="N7198" s="51">
        <v>99.302999999999997</v>
      </c>
      <c r="O7198" s="51">
        <v>99.165999999999997</v>
      </c>
      <c r="P7198" s="51">
        <v>98.557000000000002</v>
      </c>
      <c r="Q7198" s="51">
        <v>97.435000000000002</v>
      </c>
      <c r="R7198" s="51">
        <v>95.507999999999996</v>
      </c>
      <c r="S7198" s="51">
        <v>117.083</v>
      </c>
      <c r="T7198" s="51">
        <v>118.352</v>
      </c>
      <c r="U7198" s="51">
        <v>2019</v>
      </c>
    </row>
    <row r="7199" spans="1:21" ht="15.5">
      <c r="A7199" s="51">
        <v>184</v>
      </c>
      <c r="B7199" s="51" t="s">
        <v>1704</v>
      </c>
      <c r="C7199" s="51" t="s">
        <v>471</v>
      </c>
      <c r="D7199" s="51" t="str">
        <f t="shared" si="112"/>
        <v>NGDP_FYSpain</v>
      </c>
      <c r="E7199" s="51" t="s">
        <v>62</v>
      </c>
      <c r="F7199" s="51" t="s">
        <v>472</v>
      </c>
      <c r="G7199" s="51" t="s">
        <v>473</v>
      </c>
      <c r="H7199" s="51" t="s">
        <v>342</v>
      </c>
      <c r="I7199" s="51" t="s">
        <v>343</v>
      </c>
      <c r="J7199" s="51" t="s">
        <v>1707</v>
      </c>
      <c r="K7199" s="51">
        <v>1031.0999999999999</v>
      </c>
      <c r="L7199" s="51">
        <v>1020.35</v>
      </c>
      <c r="M7199" s="51">
        <v>1032.1600000000001</v>
      </c>
      <c r="N7199" s="51">
        <v>1077.5899999999999</v>
      </c>
      <c r="O7199" s="51">
        <v>1113.8399999999999</v>
      </c>
      <c r="P7199" s="51">
        <v>1161.8699999999999</v>
      </c>
      <c r="Q7199" s="51">
        <v>1204.24</v>
      </c>
      <c r="R7199" s="51">
        <v>1244.77</v>
      </c>
      <c r="S7199" s="51">
        <v>1119.98</v>
      </c>
      <c r="T7199" s="51">
        <v>1199.53</v>
      </c>
      <c r="U7199" s="51">
        <v>2019</v>
      </c>
    </row>
    <row r="7200" spans="1:21" ht="15.5">
      <c r="A7200" s="51">
        <v>184</v>
      </c>
      <c r="B7200" s="51" t="s">
        <v>1704</v>
      </c>
      <c r="C7200" s="51" t="s">
        <v>474</v>
      </c>
      <c r="D7200" s="51" t="str">
        <f t="shared" si="112"/>
        <v>BCASpain</v>
      </c>
      <c r="E7200" s="51" t="s">
        <v>62</v>
      </c>
      <c r="F7200" s="51" t="s">
        <v>475</v>
      </c>
      <c r="G7200" s="51" t="s">
        <v>476</v>
      </c>
      <c r="H7200" s="51" t="s">
        <v>352</v>
      </c>
      <c r="I7200" s="51" t="s">
        <v>343</v>
      </c>
      <c r="J7200" s="51" t="s">
        <v>552</v>
      </c>
      <c r="K7200" s="51">
        <v>1.139</v>
      </c>
      <c r="L7200" s="51">
        <v>27.623999999999999</v>
      </c>
      <c r="M7200" s="51">
        <v>23.306999999999999</v>
      </c>
      <c r="N7200" s="51">
        <v>24.222999999999999</v>
      </c>
      <c r="O7200" s="51">
        <v>39.14</v>
      </c>
      <c r="P7200" s="51">
        <v>36.372999999999998</v>
      </c>
      <c r="Q7200" s="51">
        <v>27.442</v>
      </c>
      <c r="R7200" s="51">
        <v>29.753</v>
      </c>
      <c r="S7200" s="51">
        <v>8.625</v>
      </c>
      <c r="T7200" s="51">
        <v>14.055</v>
      </c>
      <c r="U7200" s="51">
        <v>2019</v>
      </c>
    </row>
    <row r="7201" spans="1:21" ht="15.5">
      <c r="A7201" s="51">
        <v>184</v>
      </c>
      <c r="B7201" s="51" t="s">
        <v>1704</v>
      </c>
      <c r="C7201" s="51" t="s">
        <v>478</v>
      </c>
      <c r="D7201" s="51" t="str">
        <f t="shared" si="112"/>
        <v>BCA_NGDPDSpain</v>
      </c>
      <c r="E7201" s="51" t="s">
        <v>62</v>
      </c>
      <c r="F7201" s="51" t="s">
        <v>475</v>
      </c>
      <c r="G7201" s="51" t="s">
        <v>476</v>
      </c>
      <c r="H7201" s="51" t="s">
        <v>392</v>
      </c>
      <c r="I7201" s="51"/>
      <c r="J7201" s="51" t="s">
        <v>479</v>
      </c>
      <c r="K7201" s="51">
        <v>8.5999999999999993E-2</v>
      </c>
      <c r="L7201" s="51">
        <v>2.0379999999999998</v>
      </c>
      <c r="M7201" s="51">
        <v>1.6990000000000001</v>
      </c>
      <c r="N7201" s="51">
        <v>2.0259999999999998</v>
      </c>
      <c r="O7201" s="51">
        <v>3.1760000000000002</v>
      </c>
      <c r="P7201" s="51">
        <v>2.7719999999999998</v>
      </c>
      <c r="Q7201" s="51">
        <v>1.929</v>
      </c>
      <c r="R7201" s="51">
        <v>2.1349999999999998</v>
      </c>
      <c r="S7201" s="51">
        <v>0.67500000000000004</v>
      </c>
      <c r="T7201" s="51">
        <v>0.96199999999999997</v>
      </c>
      <c r="U7201" s="51">
        <v>2019</v>
      </c>
    </row>
    <row r="7202" spans="1:21" ht="15.5">
      <c r="A7202" s="51">
        <v>524</v>
      </c>
      <c r="B7202" s="51" t="s">
        <v>1708</v>
      </c>
      <c r="C7202" s="51" t="s">
        <v>338</v>
      </c>
      <c r="D7202" s="51" t="str">
        <f t="shared" si="112"/>
        <v>NGDP_RSri Lanka</v>
      </c>
      <c r="E7202" s="51" t="s">
        <v>279</v>
      </c>
      <c r="F7202" s="51" t="s">
        <v>340</v>
      </c>
      <c r="G7202" s="51" t="s">
        <v>341</v>
      </c>
      <c r="H7202" s="51" t="s">
        <v>342</v>
      </c>
      <c r="I7202" s="51" t="s">
        <v>343</v>
      </c>
      <c r="J7202" s="51" t="s">
        <v>1709</v>
      </c>
      <c r="K7202" s="51">
        <v>7588.52</v>
      </c>
      <c r="L7202" s="51">
        <v>7846.2</v>
      </c>
      <c r="M7202" s="51">
        <v>8235.43</v>
      </c>
      <c r="N7202" s="51">
        <v>8647.83</v>
      </c>
      <c r="O7202" s="51">
        <v>9035.83</v>
      </c>
      <c r="P7202" s="51">
        <v>9359.15</v>
      </c>
      <c r="Q7202" s="51">
        <v>9665.3799999999992</v>
      </c>
      <c r="R7202" s="51">
        <v>9883.35</v>
      </c>
      <c r="S7202" s="51">
        <v>9530.61</v>
      </c>
      <c r="T7202" s="51">
        <v>9912.3700000000008</v>
      </c>
      <c r="U7202" s="51">
        <v>2019</v>
      </c>
    </row>
    <row r="7203" spans="1:21" ht="15.5">
      <c r="A7203" s="51">
        <v>524</v>
      </c>
      <c r="B7203" s="51" t="s">
        <v>1708</v>
      </c>
      <c r="C7203" s="51" t="s">
        <v>345</v>
      </c>
      <c r="D7203" s="51" t="str">
        <f t="shared" si="112"/>
        <v>NGDP_RPCHSri Lanka</v>
      </c>
      <c r="E7203" s="51" t="s">
        <v>279</v>
      </c>
      <c r="F7203" s="51" t="s">
        <v>340</v>
      </c>
      <c r="G7203" s="51" t="s">
        <v>346</v>
      </c>
      <c r="H7203" s="51" t="s">
        <v>347</v>
      </c>
      <c r="I7203" s="51"/>
      <c r="J7203" s="51" t="s">
        <v>348</v>
      </c>
      <c r="K7203" s="51">
        <v>9.1449999999999996</v>
      </c>
      <c r="L7203" s="51">
        <v>3.3959999999999999</v>
      </c>
      <c r="M7203" s="51">
        <v>4.9610000000000003</v>
      </c>
      <c r="N7203" s="51">
        <v>5.008</v>
      </c>
      <c r="O7203" s="51">
        <v>4.4870000000000001</v>
      </c>
      <c r="P7203" s="51">
        <v>3.5779999999999998</v>
      </c>
      <c r="Q7203" s="51">
        <v>3.2719999999999998</v>
      </c>
      <c r="R7203" s="51">
        <v>2.2549999999999999</v>
      </c>
      <c r="S7203" s="51">
        <v>-3.569</v>
      </c>
      <c r="T7203" s="51">
        <v>4.0060000000000002</v>
      </c>
      <c r="U7203" s="51">
        <v>2019</v>
      </c>
    </row>
    <row r="7204" spans="1:21" ht="15.5">
      <c r="A7204" s="51">
        <v>524</v>
      </c>
      <c r="B7204" s="51" t="s">
        <v>1708</v>
      </c>
      <c r="C7204" s="51" t="s">
        <v>349</v>
      </c>
      <c r="D7204" s="51" t="str">
        <f t="shared" si="112"/>
        <v>NGDPSri Lanka</v>
      </c>
      <c r="E7204" s="51" t="s">
        <v>279</v>
      </c>
      <c r="F7204" s="51" t="s">
        <v>155</v>
      </c>
      <c r="G7204" s="51" t="s">
        <v>350</v>
      </c>
      <c r="H7204" s="51" t="s">
        <v>342</v>
      </c>
      <c r="I7204" s="51" t="s">
        <v>343</v>
      </c>
      <c r="J7204" s="51" t="s">
        <v>1709</v>
      </c>
      <c r="K7204" s="51">
        <v>8732.4599999999991</v>
      </c>
      <c r="L7204" s="51">
        <v>9592.1299999999992</v>
      </c>
      <c r="M7204" s="51">
        <v>10361.15</v>
      </c>
      <c r="N7204" s="51">
        <v>10950.62</v>
      </c>
      <c r="O7204" s="51">
        <v>11996.08</v>
      </c>
      <c r="P7204" s="51">
        <v>13328.1</v>
      </c>
      <c r="Q7204" s="51">
        <v>14290.91</v>
      </c>
      <c r="R7204" s="51">
        <v>15012.95</v>
      </c>
      <c r="S7204" s="51">
        <v>14972.99</v>
      </c>
      <c r="T7204" s="51">
        <v>16195.67</v>
      </c>
      <c r="U7204" s="51">
        <v>2019</v>
      </c>
    </row>
    <row r="7205" spans="1:21" ht="15.5">
      <c r="A7205" s="51">
        <v>524</v>
      </c>
      <c r="B7205" s="51" t="s">
        <v>1708</v>
      </c>
      <c r="C7205" s="51" t="s">
        <v>157</v>
      </c>
      <c r="D7205" s="51" t="str">
        <f t="shared" si="112"/>
        <v>NGDPDSri Lanka</v>
      </c>
      <c r="E7205" s="51" t="s">
        <v>279</v>
      </c>
      <c r="F7205" s="51" t="s">
        <v>155</v>
      </c>
      <c r="G7205" s="51" t="s">
        <v>351</v>
      </c>
      <c r="H7205" s="51" t="s">
        <v>352</v>
      </c>
      <c r="I7205" s="51" t="s">
        <v>343</v>
      </c>
      <c r="J7205" s="51" t="s">
        <v>353</v>
      </c>
      <c r="K7205" s="51">
        <v>68.381</v>
      </c>
      <c r="L7205" s="51">
        <v>74.253</v>
      </c>
      <c r="M7205" s="51">
        <v>79.311999999999998</v>
      </c>
      <c r="N7205" s="51">
        <v>80.557000000000002</v>
      </c>
      <c r="O7205" s="51">
        <v>82.39</v>
      </c>
      <c r="P7205" s="51">
        <v>87.421999999999997</v>
      </c>
      <c r="Q7205" s="51">
        <v>87.921999999999997</v>
      </c>
      <c r="R7205" s="51">
        <v>83.977999999999994</v>
      </c>
      <c r="S7205" s="51">
        <v>80.7</v>
      </c>
      <c r="T7205" s="51">
        <v>84.531999999999996</v>
      </c>
      <c r="U7205" s="51">
        <v>2019</v>
      </c>
    </row>
    <row r="7206" spans="1:21" ht="15.5">
      <c r="A7206" s="51">
        <v>524</v>
      </c>
      <c r="B7206" s="51" t="s">
        <v>1708</v>
      </c>
      <c r="C7206" s="51" t="s">
        <v>354</v>
      </c>
      <c r="D7206" s="51" t="str">
        <f t="shared" si="112"/>
        <v>PPPGDPSri Lanka</v>
      </c>
      <c r="E7206" s="51" t="s">
        <v>279</v>
      </c>
      <c r="F7206" s="51" t="s">
        <v>155</v>
      </c>
      <c r="G7206" s="51" t="s">
        <v>355</v>
      </c>
      <c r="H7206" s="51" t="s">
        <v>356</v>
      </c>
      <c r="I7206" s="51" t="s">
        <v>343</v>
      </c>
      <c r="J7206" s="51" t="s">
        <v>353</v>
      </c>
      <c r="K7206" s="51">
        <v>210.68799999999999</v>
      </c>
      <c r="L7206" s="51">
        <v>223.39</v>
      </c>
      <c r="M7206" s="51">
        <v>233.89500000000001</v>
      </c>
      <c r="N7206" s="51">
        <v>242.36099999999999</v>
      </c>
      <c r="O7206" s="51">
        <v>259.19</v>
      </c>
      <c r="P7206" s="51">
        <v>269.85399999999998</v>
      </c>
      <c r="Q7206" s="51">
        <v>285.37400000000002</v>
      </c>
      <c r="R7206" s="51">
        <v>297.01900000000001</v>
      </c>
      <c r="S7206" s="51">
        <v>289.89100000000002</v>
      </c>
      <c r="T7206" s="51">
        <v>306.99700000000001</v>
      </c>
      <c r="U7206" s="51">
        <v>2019</v>
      </c>
    </row>
    <row r="7207" spans="1:21" ht="15.5">
      <c r="A7207" s="51">
        <v>524</v>
      </c>
      <c r="B7207" s="51" t="s">
        <v>1708</v>
      </c>
      <c r="C7207" s="51" t="s">
        <v>357</v>
      </c>
      <c r="D7207" s="51" t="str">
        <f t="shared" si="112"/>
        <v>NGDP_DSri Lanka</v>
      </c>
      <c r="E7207" s="51" t="s">
        <v>279</v>
      </c>
      <c r="F7207" s="51" t="s">
        <v>358</v>
      </c>
      <c r="G7207" s="51" t="s">
        <v>359</v>
      </c>
      <c r="H7207" s="51" t="s">
        <v>360</v>
      </c>
      <c r="I7207" s="51"/>
      <c r="J7207" s="51" t="s">
        <v>361</v>
      </c>
      <c r="K7207" s="51">
        <v>115.075</v>
      </c>
      <c r="L7207" s="51">
        <v>122.252</v>
      </c>
      <c r="M7207" s="51">
        <v>125.812</v>
      </c>
      <c r="N7207" s="51">
        <v>126.628</v>
      </c>
      <c r="O7207" s="51">
        <v>132.761</v>
      </c>
      <c r="P7207" s="51">
        <v>142.40700000000001</v>
      </c>
      <c r="Q7207" s="51">
        <v>147.857</v>
      </c>
      <c r="R7207" s="51">
        <v>151.90100000000001</v>
      </c>
      <c r="S7207" s="51">
        <v>157.10400000000001</v>
      </c>
      <c r="T7207" s="51">
        <v>163.38800000000001</v>
      </c>
      <c r="U7207" s="51">
        <v>2019</v>
      </c>
    </row>
    <row r="7208" spans="1:21" ht="15.5">
      <c r="A7208" s="51">
        <v>524</v>
      </c>
      <c r="B7208" s="51" t="s">
        <v>1708</v>
      </c>
      <c r="C7208" s="51" t="s">
        <v>362</v>
      </c>
      <c r="D7208" s="51" t="str">
        <f t="shared" si="112"/>
        <v>NGDPRPCSri Lanka</v>
      </c>
      <c r="E7208" s="51" t="s">
        <v>279</v>
      </c>
      <c r="F7208" s="51" t="s">
        <v>363</v>
      </c>
      <c r="G7208" s="51" t="s">
        <v>364</v>
      </c>
      <c r="H7208" s="51" t="s">
        <v>342</v>
      </c>
      <c r="I7208" s="51" t="s">
        <v>333</v>
      </c>
      <c r="J7208" s="51" t="s">
        <v>365</v>
      </c>
      <c r="K7208" s="51">
        <v>371530.77</v>
      </c>
      <c r="L7208" s="51">
        <v>381161.14</v>
      </c>
      <c r="M7208" s="51">
        <v>396353.36</v>
      </c>
      <c r="N7208" s="51">
        <v>412390.7</v>
      </c>
      <c r="O7208" s="51">
        <v>426158.09</v>
      </c>
      <c r="P7208" s="51">
        <v>436445.95</v>
      </c>
      <c r="Q7208" s="51">
        <v>446025.8</v>
      </c>
      <c r="R7208" s="51">
        <v>453302.3</v>
      </c>
      <c r="S7208" s="51">
        <v>434457.12</v>
      </c>
      <c r="T7208" s="51">
        <v>449103.6</v>
      </c>
      <c r="U7208" s="51">
        <v>2019</v>
      </c>
    </row>
    <row r="7209" spans="1:21" ht="15.5">
      <c r="A7209" s="51">
        <v>524</v>
      </c>
      <c r="B7209" s="51" t="s">
        <v>1708</v>
      </c>
      <c r="C7209" s="51" t="s">
        <v>366</v>
      </c>
      <c r="D7209" s="51" t="str">
        <f t="shared" si="112"/>
        <v>NGDPRPPPPCSri Lanka</v>
      </c>
      <c r="E7209" s="51" t="s">
        <v>279</v>
      </c>
      <c r="F7209" s="51" t="s">
        <v>363</v>
      </c>
      <c r="G7209" s="51" t="s">
        <v>367</v>
      </c>
      <c r="H7209" s="51" t="s">
        <v>368</v>
      </c>
      <c r="I7209" s="51" t="s">
        <v>333</v>
      </c>
      <c r="J7209" s="51" t="s">
        <v>365</v>
      </c>
      <c r="K7209" s="51">
        <v>10712.4</v>
      </c>
      <c r="L7209" s="51">
        <v>10990.07</v>
      </c>
      <c r="M7209" s="51">
        <v>11428.11</v>
      </c>
      <c r="N7209" s="51">
        <v>11890.52</v>
      </c>
      <c r="O7209" s="51">
        <v>12287.47</v>
      </c>
      <c r="P7209" s="51">
        <v>12584.1</v>
      </c>
      <c r="Q7209" s="51">
        <v>12860.32</v>
      </c>
      <c r="R7209" s="51">
        <v>13070.13</v>
      </c>
      <c r="S7209" s="51">
        <v>12526.76</v>
      </c>
      <c r="T7209" s="51">
        <v>12949.06</v>
      </c>
      <c r="U7209" s="51">
        <v>2019</v>
      </c>
    </row>
    <row r="7210" spans="1:21" ht="15.5">
      <c r="A7210" s="51">
        <v>524</v>
      </c>
      <c r="B7210" s="51" t="s">
        <v>1708</v>
      </c>
      <c r="C7210" s="51" t="s">
        <v>369</v>
      </c>
      <c r="D7210" s="51" t="str">
        <f t="shared" si="112"/>
        <v>NGDPPCSri Lanka</v>
      </c>
      <c r="E7210" s="51" t="s">
        <v>279</v>
      </c>
      <c r="F7210" s="51" t="s">
        <v>370</v>
      </c>
      <c r="G7210" s="51" t="s">
        <v>371</v>
      </c>
      <c r="H7210" s="51" t="s">
        <v>342</v>
      </c>
      <c r="I7210" s="51" t="s">
        <v>333</v>
      </c>
      <c r="J7210" s="51" t="s">
        <v>372</v>
      </c>
      <c r="K7210" s="51">
        <v>427537.97</v>
      </c>
      <c r="L7210" s="51">
        <v>465976.44</v>
      </c>
      <c r="M7210" s="51">
        <v>498659.69</v>
      </c>
      <c r="N7210" s="51">
        <v>522204.15</v>
      </c>
      <c r="O7210" s="51">
        <v>565772.96</v>
      </c>
      <c r="P7210" s="51">
        <v>621530.64</v>
      </c>
      <c r="Q7210" s="51">
        <v>659478.91</v>
      </c>
      <c r="R7210" s="51">
        <v>688572.81</v>
      </c>
      <c r="S7210" s="51">
        <v>682550.91</v>
      </c>
      <c r="T7210" s="51">
        <v>733783.62</v>
      </c>
      <c r="U7210" s="51">
        <v>2019</v>
      </c>
    </row>
    <row r="7211" spans="1:21" ht="15.5">
      <c r="A7211" s="51">
        <v>524</v>
      </c>
      <c r="B7211" s="51" t="s">
        <v>1708</v>
      </c>
      <c r="C7211" s="51" t="s">
        <v>373</v>
      </c>
      <c r="D7211" s="51" t="str">
        <f t="shared" si="112"/>
        <v>NGDPDPCSri Lanka</v>
      </c>
      <c r="E7211" s="51" t="s">
        <v>279</v>
      </c>
      <c r="F7211" s="51" t="s">
        <v>370</v>
      </c>
      <c r="G7211" s="51" t="s">
        <v>374</v>
      </c>
      <c r="H7211" s="51" t="s">
        <v>352</v>
      </c>
      <c r="I7211" s="51" t="s">
        <v>333</v>
      </c>
      <c r="J7211" s="51" t="s">
        <v>372</v>
      </c>
      <c r="K7211" s="51">
        <v>3347.89</v>
      </c>
      <c r="L7211" s="51">
        <v>3607.15</v>
      </c>
      <c r="M7211" s="51">
        <v>3817.13</v>
      </c>
      <c r="N7211" s="51">
        <v>3841.52</v>
      </c>
      <c r="O7211" s="51">
        <v>3885.76</v>
      </c>
      <c r="P7211" s="51">
        <v>4076.75</v>
      </c>
      <c r="Q7211" s="51">
        <v>4057.33</v>
      </c>
      <c r="R7211" s="51">
        <v>3851.67</v>
      </c>
      <c r="S7211" s="51">
        <v>3678.73</v>
      </c>
      <c r="T7211" s="51">
        <v>3829.94</v>
      </c>
      <c r="U7211" s="51">
        <v>2019</v>
      </c>
    </row>
    <row r="7212" spans="1:21" ht="15.5">
      <c r="A7212" s="51">
        <v>524</v>
      </c>
      <c r="B7212" s="51" t="s">
        <v>1708</v>
      </c>
      <c r="C7212" s="51" t="s">
        <v>375</v>
      </c>
      <c r="D7212" s="51" t="str">
        <f t="shared" si="112"/>
        <v>PPPPCSri Lanka</v>
      </c>
      <c r="E7212" s="51" t="s">
        <v>279</v>
      </c>
      <c r="F7212" s="51" t="s">
        <v>370</v>
      </c>
      <c r="G7212" s="51" t="s">
        <v>376</v>
      </c>
      <c r="H7212" s="51" t="s">
        <v>356</v>
      </c>
      <c r="I7212" s="51" t="s">
        <v>333</v>
      </c>
      <c r="J7212" s="51" t="s">
        <v>372</v>
      </c>
      <c r="K7212" s="51">
        <v>10315.18</v>
      </c>
      <c r="L7212" s="51">
        <v>10852.06</v>
      </c>
      <c r="M7212" s="51">
        <v>11256.86</v>
      </c>
      <c r="N7212" s="51">
        <v>11557.49</v>
      </c>
      <c r="O7212" s="51">
        <v>12224.22</v>
      </c>
      <c r="P7212" s="51">
        <v>12584.1</v>
      </c>
      <c r="Q7212" s="51">
        <v>13169.09</v>
      </c>
      <c r="R7212" s="51">
        <v>13622.87</v>
      </c>
      <c r="S7212" s="51">
        <v>13214.8</v>
      </c>
      <c r="T7212" s="51">
        <v>13909.23</v>
      </c>
      <c r="U7212" s="51">
        <v>2019</v>
      </c>
    </row>
    <row r="7213" spans="1:21" ht="15.5">
      <c r="A7213" s="51">
        <v>524</v>
      </c>
      <c r="B7213" s="51" t="s">
        <v>1708</v>
      </c>
      <c r="C7213" s="51" t="s">
        <v>377</v>
      </c>
      <c r="D7213" s="51" t="str">
        <f t="shared" si="112"/>
        <v>NGAP_NPGDPSri Lanka</v>
      </c>
      <c r="E7213" s="51" t="s">
        <v>279</v>
      </c>
      <c r="F7213" s="51" t="s">
        <v>378</v>
      </c>
      <c r="G7213" s="51" t="s">
        <v>379</v>
      </c>
      <c r="H7213" s="51" t="s">
        <v>380</v>
      </c>
      <c r="I7213" s="51"/>
      <c r="J7213" s="51"/>
      <c r="K7213" s="51"/>
      <c r="L7213" s="51"/>
      <c r="M7213" s="51"/>
      <c r="N7213" s="51"/>
      <c r="O7213" s="51"/>
      <c r="P7213" s="51"/>
      <c r="Q7213" s="51"/>
      <c r="R7213" s="51"/>
      <c r="S7213" s="51"/>
      <c r="T7213" s="51"/>
      <c r="U7213" s="51"/>
    </row>
    <row r="7214" spans="1:21" ht="15.5">
      <c r="A7214" s="51">
        <v>524</v>
      </c>
      <c r="B7214" s="51" t="s">
        <v>1708</v>
      </c>
      <c r="C7214" s="51" t="s">
        <v>381</v>
      </c>
      <c r="D7214" s="51" t="str">
        <f t="shared" si="112"/>
        <v>PPPSHSri Lanka</v>
      </c>
      <c r="E7214" s="51" t="s">
        <v>279</v>
      </c>
      <c r="F7214" s="51" t="s">
        <v>382</v>
      </c>
      <c r="G7214" s="51" t="s">
        <v>383</v>
      </c>
      <c r="H7214" s="51" t="s">
        <v>384</v>
      </c>
      <c r="I7214" s="51"/>
      <c r="J7214" s="51" t="s">
        <v>353</v>
      </c>
      <c r="K7214" s="51">
        <v>0.21</v>
      </c>
      <c r="L7214" s="51">
        <v>0.21299999999999999</v>
      </c>
      <c r="M7214" s="51">
        <v>0.215</v>
      </c>
      <c r="N7214" s="51">
        <v>0.218</v>
      </c>
      <c r="O7214" s="51">
        <v>0.224</v>
      </c>
      <c r="P7214" s="51">
        <v>0.222</v>
      </c>
      <c r="Q7214" s="51">
        <v>0.221</v>
      </c>
      <c r="R7214" s="51">
        <v>0.22</v>
      </c>
      <c r="S7214" s="51">
        <v>0.22</v>
      </c>
      <c r="T7214" s="51">
        <v>0.216</v>
      </c>
      <c r="U7214" s="51">
        <v>2019</v>
      </c>
    </row>
    <row r="7215" spans="1:21" ht="15.5">
      <c r="A7215" s="51">
        <v>524</v>
      </c>
      <c r="B7215" s="51" t="s">
        <v>1708</v>
      </c>
      <c r="C7215" s="51" t="s">
        <v>385</v>
      </c>
      <c r="D7215" s="51" t="str">
        <f t="shared" si="112"/>
        <v>PPPEXSri Lanka</v>
      </c>
      <c r="E7215" s="51" t="s">
        <v>279</v>
      </c>
      <c r="F7215" s="51" t="s">
        <v>386</v>
      </c>
      <c r="G7215" s="51" t="s">
        <v>387</v>
      </c>
      <c r="H7215" s="51" t="s">
        <v>388</v>
      </c>
      <c r="I7215" s="51"/>
      <c r="J7215" s="51" t="s">
        <v>353</v>
      </c>
      <c r="K7215" s="51">
        <v>41.447000000000003</v>
      </c>
      <c r="L7215" s="51">
        <v>42.939</v>
      </c>
      <c r="M7215" s="51">
        <v>44.298000000000002</v>
      </c>
      <c r="N7215" s="51">
        <v>45.183</v>
      </c>
      <c r="O7215" s="51">
        <v>46.283000000000001</v>
      </c>
      <c r="P7215" s="51">
        <v>49.39</v>
      </c>
      <c r="Q7215" s="51">
        <v>50.078000000000003</v>
      </c>
      <c r="R7215" s="51">
        <v>50.545000000000002</v>
      </c>
      <c r="S7215" s="51">
        <v>51.65</v>
      </c>
      <c r="T7215" s="51">
        <v>52.755000000000003</v>
      </c>
      <c r="U7215" s="51">
        <v>2019</v>
      </c>
    </row>
    <row r="7216" spans="1:21" ht="15.5">
      <c r="A7216" s="51">
        <v>524</v>
      </c>
      <c r="B7216" s="51" t="s">
        <v>1708</v>
      </c>
      <c r="C7216" s="51" t="s">
        <v>389</v>
      </c>
      <c r="D7216" s="51" t="str">
        <f t="shared" si="112"/>
        <v>NID_NGDPSri Lanka</v>
      </c>
      <c r="E7216" s="51" t="s">
        <v>279</v>
      </c>
      <c r="F7216" s="51" t="s">
        <v>390</v>
      </c>
      <c r="G7216" s="51" t="s">
        <v>391</v>
      </c>
      <c r="H7216" s="51" t="s">
        <v>392</v>
      </c>
      <c r="I7216" s="51"/>
      <c r="J7216" s="51" t="s">
        <v>1709</v>
      </c>
      <c r="K7216" s="51">
        <v>39.055999999999997</v>
      </c>
      <c r="L7216" s="51">
        <v>33.249000000000002</v>
      </c>
      <c r="M7216" s="51">
        <v>32.31</v>
      </c>
      <c r="N7216" s="51">
        <v>31.181000000000001</v>
      </c>
      <c r="O7216" s="51">
        <v>27.852</v>
      </c>
      <c r="P7216" s="51">
        <v>31.594999999999999</v>
      </c>
      <c r="Q7216" s="51">
        <v>30.594999999999999</v>
      </c>
      <c r="R7216" s="51">
        <v>27.393999999999998</v>
      </c>
      <c r="S7216" s="51">
        <v>25.981000000000002</v>
      </c>
      <c r="T7216" s="51">
        <v>27.257999999999999</v>
      </c>
      <c r="U7216" s="51">
        <v>2019</v>
      </c>
    </row>
    <row r="7217" spans="1:21" ht="15.5">
      <c r="A7217" s="51">
        <v>524</v>
      </c>
      <c r="B7217" s="51" t="s">
        <v>1708</v>
      </c>
      <c r="C7217" s="51" t="s">
        <v>393</v>
      </c>
      <c r="D7217" s="51" t="str">
        <f t="shared" si="112"/>
        <v>NGSD_NGDPSri Lanka</v>
      </c>
      <c r="E7217" s="51" t="s">
        <v>279</v>
      </c>
      <c r="F7217" s="51" t="s">
        <v>394</v>
      </c>
      <c r="G7217" s="51" t="s">
        <v>395</v>
      </c>
      <c r="H7217" s="51" t="s">
        <v>392</v>
      </c>
      <c r="I7217" s="51"/>
      <c r="J7217" s="51" t="s">
        <v>1709</v>
      </c>
      <c r="K7217" s="51">
        <v>33.234000000000002</v>
      </c>
      <c r="L7217" s="51">
        <v>29.83</v>
      </c>
      <c r="M7217" s="51">
        <v>29.803000000000001</v>
      </c>
      <c r="N7217" s="51">
        <v>28.844999999999999</v>
      </c>
      <c r="O7217" s="51">
        <v>25.739000000000001</v>
      </c>
      <c r="P7217" s="51">
        <v>28.952999999999999</v>
      </c>
      <c r="Q7217" s="51">
        <v>27.419</v>
      </c>
      <c r="R7217" s="51">
        <v>25.242000000000001</v>
      </c>
      <c r="S7217" s="51">
        <v>24.588999999999999</v>
      </c>
      <c r="T7217" s="51">
        <v>24.954999999999998</v>
      </c>
      <c r="U7217" s="51">
        <v>2019</v>
      </c>
    </row>
    <row r="7218" spans="1:21" ht="15.5">
      <c r="A7218" s="51">
        <v>524</v>
      </c>
      <c r="B7218" s="51" t="s">
        <v>1708</v>
      </c>
      <c r="C7218" s="51" t="s">
        <v>396</v>
      </c>
      <c r="D7218" s="51" t="str">
        <f t="shared" si="112"/>
        <v>PCPISri Lanka</v>
      </c>
      <c r="E7218" s="51" t="s">
        <v>279</v>
      </c>
      <c r="F7218" s="51" t="s">
        <v>397</v>
      </c>
      <c r="G7218" s="51" t="s">
        <v>398</v>
      </c>
      <c r="H7218" s="51" t="s">
        <v>360</v>
      </c>
      <c r="I7218" s="51"/>
      <c r="J7218" s="51" t="s">
        <v>1710</v>
      </c>
      <c r="K7218" s="51">
        <v>95.6</v>
      </c>
      <c r="L7218" s="51">
        <v>102.233</v>
      </c>
      <c r="M7218" s="51">
        <v>105.05800000000001</v>
      </c>
      <c r="N7218" s="51">
        <v>107.408</v>
      </c>
      <c r="O7218" s="51">
        <v>111.69199999999999</v>
      </c>
      <c r="P7218" s="51">
        <v>119.042</v>
      </c>
      <c r="Q7218" s="51">
        <v>124.125</v>
      </c>
      <c r="R7218" s="51">
        <v>129.46700000000001</v>
      </c>
      <c r="S7218" s="51">
        <v>135.36699999999999</v>
      </c>
      <c r="T7218" s="51">
        <v>141.34299999999999</v>
      </c>
      <c r="U7218" s="51">
        <v>2020</v>
      </c>
    </row>
    <row r="7219" spans="1:21" ht="15.5">
      <c r="A7219" s="51">
        <v>524</v>
      </c>
      <c r="B7219" s="51" t="s">
        <v>1708</v>
      </c>
      <c r="C7219" s="51" t="s">
        <v>400</v>
      </c>
      <c r="D7219" s="51" t="str">
        <f t="shared" si="112"/>
        <v>PCPIPCHSri Lanka</v>
      </c>
      <c r="E7219" s="51" t="s">
        <v>279</v>
      </c>
      <c r="F7219" s="51" t="s">
        <v>397</v>
      </c>
      <c r="G7219" s="51" t="s">
        <v>401</v>
      </c>
      <c r="H7219" s="51" t="s">
        <v>347</v>
      </c>
      <c r="I7219" s="51"/>
      <c r="J7219" s="51" t="s">
        <v>402</v>
      </c>
      <c r="K7219" s="51">
        <v>7.5369999999999999</v>
      </c>
      <c r="L7219" s="51">
        <v>6.9390000000000001</v>
      </c>
      <c r="M7219" s="51">
        <v>2.7629999999999999</v>
      </c>
      <c r="N7219" s="51">
        <v>2.2370000000000001</v>
      </c>
      <c r="O7219" s="51">
        <v>3.988</v>
      </c>
      <c r="P7219" s="51">
        <v>6.5810000000000004</v>
      </c>
      <c r="Q7219" s="51">
        <v>4.2699999999999996</v>
      </c>
      <c r="R7219" s="51">
        <v>4.3029999999999999</v>
      </c>
      <c r="S7219" s="51">
        <v>4.5570000000000004</v>
      </c>
      <c r="T7219" s="51">
        <v>4.415</v>
      </c>
      <c r="U7219" s="51">
        <v>2020</v>
      </c>
    </row>
    <row r="7220" spans="1:21" ht="15.5">
      <c r="A7220" s="51">
        <v>524</v>
      </c>
      <c r="B7220" s="51" t="s">
        <v>1708</v>
      </c>
      <c r="C7220" s="51" t="s">
        <v>403</v>
      </c>
      <c r="D7220" s="51" t="str">
        <f t="shared" si="112"/>
        <v>PCPIESri Lanka</v>
      </c>
      <c r="E7220" s="51" t="s">
        <v>279</v>
      </c>
      <c r="F7220" s="51" t="s">
        <v>404</v>
      </c>
      <c r="G7220" s="51" t="s">
        <v>405</v>
      </c>
      <c r="H7220" s="51" t="s">
        <v>360</v>
      </c>
      <c r="I7220" s="51"/>
      <c r="J7220" s="51" t="s">
        <v>1710</v>
      </c>
      <c r="K7220" s="51">
        <v>99</v>
      </c>
      <c r="L7220" s="51">
        <v>103.6</v>
      </c>
      <c r="M7220" s="51">
        <v>105</v>
      </c>
      <c r="N7220" s="51">
        <v>109.8</v>
      </c>
      <c r="O7220" s="51">
        <v>114.7</v>
      </c>
      <c r="P7220" s="51">
        <v>122.9</v>
      </c>
      <c r="Q7220" s="51">
        <v>126.3</v>
      </c>
      <c r="R7220" s="51">
        <v>132.4</v>
      </c>
      <c r="S7220" s="51">
        <v>138</v>
      </c>
      <c r="T7220" s="51">
        <v>144.34800000000001</v>
      </c>
      <c r="U7220" s="51">
        <v>2020</v>
      </c>
    </row>
    <row r="7221" spans="1:21" ht="15.5">
      <c r="A7221" s="51">
        <v>524</v>
      </c>
      <c r="B7221" s="51" t="s">
        <v>1708</v>
      </c>
      <c r="C7221" s="51" t="s">
        <v>406</v>
      </c>
      <c r="D7221" s="51" t="str">
        <f t="shared" si="112"/>
        <v>PCPIEPCHSri Lanka</v>
      </c>
      <c r="E7221" s="51" t="s">
        <v>279</v>
      </c>
      <c r="F7221" s="51" t="s">
        <v>404</v>
      </c>
      <c r="G7221" s="51" t="s">
        <v>407</v>
      </c>
      <c r="H7221" s="51" t="s">
        <v>347</v>
      </c>
      <c r="I7221" s="51"/>
      <c r="J7221" s="51" t="s">
        <v>408</v>
      </c>
      <c r="K7221" s="51">
        <v>9.2720000000000002</v>
      </c>
      <c r="L7221" s="51">
        <v>4.6459999999999999</v>
      </c>
      <c r="M7221" s="51">
        <v>1.351</v>
      </c>
      <c r="N7221" s="51">
        <v>4.5709999999999997</v>
      </c>
      <c r="O7221" s="51">
        <v>4.4630000000000001</v>
      </c>
      <c r="P7221" s="51">
        <v>7.149</v>
      </c>
      <c r="Q7221" s="51">
        <v>2.766</v>
      </c>
      <c r="R7221" s="51">
        <v>4.83</v>
      </c>
      <c r="S7221" s="51">
        <v>4.2300000000000004</v>
      </c>
      <c r="T7221" s="51">
        <v>4.5999999999999996</v>
      </c>
      <c r="U7221" s="51">
        <v>2020</v>
      </c>
    </row>
    <row r="7222" spans="1:21" ht="15.5">
      <c r="A7222" s="51">
        <v>524</v>
      </c>
      <c r="B7222" s="51" t="s">
        <v>1708</v>
      </c>
      <c r="C7222" s="51" t="s">
        <v>409</v>
      </c>
      <c r="D7222" s="51" t="str">
        <f t="shared" si="112"/>
        <v>FLIBOR6Sri Lanka</v>
      </c>
      <c r="E7222" s="51" t="s">
        <v>279</v>
      </c>
      <c r="F7222" s="51" t="s">
        <v>410</v>
      </c>
      <c r="G7222" s="51"/>
      <c r="H7222" s="51" t="s">
        <v>384</v>
      </c>
      <c r="I7222" s="51"/>
      <c r="J7222" s="51"/>
      <c r="K7222" s="51"/>
      <c r="L7222" s="51"/>
      <c r="M7222" s="51"/>
      <c r="N7222" s="51"/>
      <c r="O7222" s="51"/>
      <c r="P7222" s="51"/>
      <c r="Q7222" s="51"/>
      <c r="R7222" s="51"/>
      <c r="S7222" s="51"/>
      <c r="T7222" s="51"/>
      <c r="U7222" s="51"/>
    </row>
    <row r="7223" spans="1:21" ht="15.5">
      <c r="A7223" s="51">
        <v>524</v>
      </c>
      <c r="B7223" s="51" t="s">
        <v>1708</v>
      </c>
      <c r="C7223" s="51" t="s">
        <v>411</v>
      </c>
      <c r="D7223" s="51" t="str">
        <f t="shared" si="112"/>
        <v>TM_RPCHSri Lanka</v>
      </c>
      <c r="E7223" s="51" t="s">
        <v>279</v>
      </c>
      <c r="F7223" s="51" t="s">
        <v>412</v>
      </c>
      <c r="G7223" s="51" t="s">
        <v>413</v>
      </c>
      <c r="H7223" s="51" t="s">
        <v>347</v>
      </c>
      <c r="I7223" s="51"/>
      <c r="J7223" s="51" t="s">
        <v>1711</v>
      </c>
      <c r="K7223" s="51">
        <v>-18.905000000000001</v>
      </c>
      <c r="L7223" s="51">
        <v>1.887</v>
      </c>
      <c r="M7223" s="51">
        <v>12.442</v>
      </c>
      <c r="N7223" s="51">
        <v>17.030999999999999</v>
      </c>
      <c r="O7223" s="51">
        <v>7.2430000000000003</v>
      </c>
      <c r="P7223" s="51">
        <v>2.7559999999999998</v>
      </c>
      <c r="Q7223" s="51">
        <v>-0.20799999999999999</v>
      </c>
      <c r="R7223" s="51">
        <v>-8.4779999999999998</v>
      </c>
      <c r="S7223" s="51">
        <v>-19.78</v>
      </c>
      <c r="T7223" s="51">
        <v>5.492</v>
      </c>
      <c r="U7223" s="51">
        <v>2019</v>
      </c>
    </row>
    <row r="7224" spans="1:21" ht="15.5">
      <c r="A7224" s="51">
        <v>524</v>
      </c>
      <c r="B7224" s="51" t="s">
        <v>1708</v>
      </c>
      <c r="C7224" s="51" t="s">
        <v>415</v>
      </c>
      <c r="D7224" s="51" t="str">
        <f t="shared" si="112"/>
        <v>TMG_RPCHSri Lanka</v>
      </c>
      <c r="E7224" s="51" t="s">
        <v>279</v>
      </c>
      <c r="F7224" s="51" t="s">
        <v>416</v>
      </c>
      <c r="G7224" s="51" t="s">
        <v>417</v>
      </c>
      <c r="H7224" s="51" t="s">
        <v>347</v>
      </c>
      <c r="I7224" s="51"/>
      <c r="J7224" s="51" t="s">
        <v>1711</v>
      </c>
      <c r="K7224" s="51">
        <v>-18.905000000000001</v>
      </c>
      <c r="L7224" s="51">
        <v>1.887</v>
      </c>
      <c r="M7224" s="51">
        <v>12.442</v>
      </c>
      <c r="N7224" s="51">
        <v>17.030999999999999</v>
      </c>
      <c r="O7224" s="51">
        <v>7.2430000000000003</v>
      </c>
      <c r="P7224" s="51">
        <v>2.7559999999999998</v>
      </c>
      <c r="Q7224" s="51">
        <v>-0.20799999999999999</v>
      </c>
      <c r="R7224" s="51">
        <v>-8.4779999999999998</v>
      </c>
      <c r="S7224" s="51">
        <v>-19.78</v>
      </c>
      <c r="T7224" s="51">
        <v>5.492</v>
      </c>
      <c r="U7224" s="51">
        <v>2019</v>
      </c>
    </row>
    <row r="7225" spans="1:21" ht="15.5">
      <c r="A7225" s="51">
        <v>524</v>
      </c>
      <c r="B7225" s="51" t="s">
        <v>1708</v>
      </c>
      <c r="C7225" s="51" t="s">
        <v>418</v>
      </c>
      <c r="D7225" s="51" t="str">
        <f t="shared" si="112"/>
        <v>TX_RPCHSri Lanka</v>
      </c>
      <c r="E7225" s="51" t="s">
        <v>279</v>
      </c>
      <c r="F7225" s="51" t="s">
        <v>419</v>
      </c>
      <c r="G7225" s="51" t="s">
        <v>420</v>
      </c>
      <c r="H7225" s="51" t="s">
        <v>347</v>
      </c>
      <c r="I7225" s="51"/>
      <c r="J7225" s="51" t="s">
        <v>1711</v>
      </c>
      <c r="K7225" s="51">
        <v>-8.2959999999999994</v>
      </c>
      <c r="L7225" s="51">
        <v>16.655999999999999</v>
      </c>
      <c r="M7225" s="51">
        <v>13.577999999999999</v>
      </c>
      <c r="N7225" s="51">
        <v>3.621</v>
      </c>
      <c r="O7225" s="51">
        <v>9.5410000000000004</v>
      </c>
      <c r="P7225" s="51">
        <v>3.93</v>
      </c>
      <c r="Q7225" s="51">
        <v>6.0869999999999997</v>
      </c>
      <c r="R7225" s="51">
        <v>-2.0880000000000001</v>
      </c>
      <c r="S7225" s="51">
        <v>-24.736999999999998</v>
      </c>
      <c r="T7225" s="51">
        <v>11.944000000000001</v>
      </c>
      <c r="U7225" s="51">
        <v>2019</v>
      </c>
    </row>
    <row r="7226" spans="1:21" ht="15.5">
      <c r="A7226" s="51">
        <v>524</v>
      </c>
      <c r="B7226" s="51" t="s">
        <v>1708</v>
      </c>
      <c r="C7226" s="51" t="s">
        <v>421</v>
      </c>
      <c r="D7226" s="51" t="str">
        <f t="shared" si="112"/>
        <v>TXG_RPCHSri Lanka</v>
      </c>
      <c r="E7226" s="51" t="s">
        <v>279</v>
      </c>
      <c r="F7226" s="51" t="s">
        <v>422</v>
      </c>
      <c r="G7226" s="51" t="s">
        <v>423</v>
      </c>
      <c r="H7226" s="51" t="s">
        <v>347</v>
      </c>
      <c r="I7226" s="51"/>
      <c r="J7226" s="51" t="s">
        <v>1711</v>
      </c>
      <c r="K7226" s="51">
        <v>-8.2959999999999994</v>
      </c>
      <c r="L7226" s="51">
        <v>16.655999999999999</v>
      </c>
      <c r="M7226" s="51">
        <v>13.577999999999999</v>
      </c>
      <c r="N7226" s="51">
        <v>3.621</v>
      </c>
      <c r="O7226" s="51">
        <v>9.5410000000000004</v>
      </c>
      <c r="P7226" s="51">
        <v>3.93</v>
      </c>
      <c r="Q7226" s="51">
        <v>6.0869999999999997</v>
      </c>
      <c r="R7226" s="51">
        <v>-2.0880000000000001</v>
      </c>
      <c r="S7226" s="51">
        <v>-24.736999999999998</v>
      </c>
      <c r="T7226" s="51">
        <v>11.944000000000001</v>
      </c>
      <c r="U7226" s="51">
        <v>2019</v>
      </c>
    </row>
    <row r="7227" spans="1:21" ht="15.5">
      <c r="A7227" s="51">
        <v>524</v>
      </c>
      <c r="B7227" s="51" t="s">
        <v>1708</v>
      </c>
      <c r="C7227" s="51" t="s">
        <v>424</v>
      </c>
      <c r="D7227" s="51" t="str">
        <f t="shared" si="112"/>
        <v>LURSri Lanka</v>
      </c>
      <c r="E7227" s="51" t="s">
        <v>279</v>
      </c>
      <c r="F7227" s="51" t="s">
        <v>425</v>
      </c>
      <c r="G7227" s="51" t="s">
        <v>426</v>
      </c>
      <c r="H7227" s="51" t="s">
        <v>427</v>
      </c>
      <c r="I7227" s="51"/>
      <c r="J7227" s="51" t="s">
        <v>1712</v>
      </c>
      <c r="K7227" s="51">
        <v>4</v>
      </c>
      <c r="L7227" s="51">
        <v>4.4000000000000004</v>
      </c>
      <c r="M7227" s="51">
        <v>4.3</v>
      </c>
      <c r="N7227" s="51">
        <v>4.7</v>
      </c>
      <c r="O7227" s="51">
        <v>4.4000000000000004</v>
      </c>
      <c r="P7227" s="51">
        <v>4.2</v>
      </c>
      <c r="Q7227" s="51">
        <v>4.4000000000000004</v>
      </c>
      <c r="R7227" s="51">
        <v>4.8</v>
      </c>
      <c r="S7227" s="51">
        <v>5.8</v>
      </c>
      <c r="T7227" s="51">
        <v>5.6</v>
      </c>
      <c r="U7227" s="51">
        <v>2018</v>
      </c>
    </row>
    <row r="7228" spans="1:21" ht="15.5">
      <c r="A7228" s="51">
        <v>524</v>
      </c>
      <c r="B7228" s="51" t="s">
        <v>1708</v>
      </c>
      <c r="C7228" s="51" t="s">
        <v>428</v>
      </c>
      <c r="D7228" s="51" t="str">
        <f t="shared" si="112"/>
        <v>LESri Lanka</v>
      </c>
      <c r="E7228" s="51" t="s">
        <v>279</v>
      </c>
      <c r="F7228" s="51" t="s">
        <v>429</v>
      </c>
      <c r="G7228" s="51" t="s">
        <v>430</v>
      </c>
      <c r="H7228" s="51" t="s">
        <v>431</v>
      </c>
      <c r="I7228" s="51" t="s">
        <v>432</v>
      </c>
      <c r="J7228" s="51"/>
      <c r="K7228" s="51"/>
      <c r="L7228" s="51"/>
      <c r="M7228" s="51"/>
      <c r="N7228" s="51"/>
      <c r="O7228" s="51"/>
      <c r="P7228" s="51"/>
      <c r="Q7228" s="51"/>
      <c r="R7228" s="51"/>
      <c r="S7228" s="51"/>
      <c r="T7228" s="51"/>
      <c r="U7228" s="51"/>
    </row>
    <row r="7229" spans="1:21" ht="15.5">
      <c r="A7229" s="51">
        <v>524</v>
      </c>
      <c r="B7229" s="51" t="s">
        <v>1708</v>
      </c>
      <c r="C7229" s="51" t="s">
        <v>433</v>
      </c>
      <c r="D7229" s="51" t="str">
        <f t="shared" si="112"/>
        <v>LPSri Lanka</v>
      </c>
      <c r="E7229" s="51" t="s">
        <v>279</v>
      </c>
      <c r="F7229" s="51" t="s">
        <v>434</v>
      </c>
      <c r="G7229" s="51" t="s">
        <v>435</v>
      </c>
      <c r="H7229" s="51" t="s">
        <v>431</v>
      </c>
      <c r="I7229" s="51" t="s">
        <v>432</v>
      </c>
      <c r="J7229" s="51" t="s">
        <v>1713</v>
      </c>
      <c r="K7229" s="51">
        <v>20.425000000000001</v>
      </c>
      <c r="L7229" s="51">
        <v>20.585000000000001</v>
      </c>
      <c r="M7229" s="51">
        <v>20.777999999999999</v>
      </c>
      <c r="N7229" s="51">
        <v>20.97</v>
      </c>
      <c r="O7229" s="51">
        <v>21.202999999999999</v>
      </c>
      <c r="P7229" s="51">
        <v>21.443999999999999</v>
      </c>
      <c r="Q7229" s="51">
        <v>21.67</v>
      </c>
      <c r="R7229" s="51">
        <v>21.803000000000001</v>
      </c>
      <c r="S7229" s="51">
        <v>21.937000000000001</v>
      </c>
      <c r="T7229" s="51">
        <v>22.071000000000002</v>
      </c>
      <c r="U7229" s="51">
        <v>2019</v>
      </c>
    </row>
    <row r="7230" spans="1:21" ht="15.5">
      <c r="A7230" s="51">
        <v>524</v>
      </c>
      <c r="B7230" s="51" t="s">
        <v>1708</v>
      </c>
      <c r="C7230" s="51" t="s">
        <v>437</v>
      </c>
      <c r="D7230" s="51" t="str">
        <f t="shared" si="112"/>
        <v>GGRSri Lanka</v>
      </c>
      <c r="E7230" s="51" t="s">
        <v>279</v>
      </c>
      <c r="F7230" s="51" t="s">
        <v>438</v>
      </c>
      <c r="G7230" s="51" t="s">
        <v>439</v>
      </c>
      <c r="H7230" s="51" t="s">
        <v>342</v>
      </c>
      <c r="I7230" s="51" t="s">
        <v>343</v>
      </c>
      <c r="J7230" s="51" t="s">
        <v>1714</v>
      </c>
      <c r="K7230" s="51">
        <v>1067.53</v>
      </c>
      <c r="L7230" s="51">
        <v>1153.31</v>
      </c>
      <c r="M7230" s="51">
        <v>1204.6199999999999</v>
      </c>
      <c r="N7230" s="51">
        <v>1460.89</v>
      </c>
      <c r="O7230" s="51">
        <v>1693.56</v>
      </c>
      <c r="P7230" s="51">
        <v>1839.56</v>
      </c>
      <c r="Q7230" s="51">
        <v>1932.46</v>
      </c>
      <c r="R7230" s="51">
        <v>1898.81</v>
      </c>
      <c r="S7230" s="51">
        <v>1440.73</v>
      </c>
      <c r="T7230" s="51">
        <v>1719.41</v>
      </c>
      <c r="U7230" s="51">
        <v>2019</v>
      </c>
    </row>
    <row r="7231" spans="1:21" ht="15.5">
      <c r="A7231" s="51">
        <v>524</v>
      </c>
      <c r="B7231" s="51" t="s">
        <v>1708</v>
      </c>
      <c r="C7231" s="51" t="s">
        <v>441</v>
      </c>
      <c r="D7231" s="51" t="str">
        <f t="shared" si="112"/>
        <v>GGR_NGDPSri Lanka</v>
      </c>
      <c r="E7231" s="51" t="s">
        <v>279</v>
      </c>
      <c r="F7231" s="51" t="s">
        <v>438</v>
      </c>
      <c r="G7231" s="51" t="s">
        <v>439</v>
      </c>
      <c r="H7231" s="51" t="s">
        <v>392</v>
      </c>
      <c r="I7231" s="51"/>
      <c r="J7231" s="51" t="s">
        <v>442</v>
      </c>
      <c r="K7231" s="51">
        <v>12.225</v>
      </c>
      <c r="L7231" s="51">
        <v>12.023</v>
      </c>
      <c r="M7231" s="51">
        <v>11.625999999999999</v>
      </c>
      <c r="N7231" s="51">
        <v>13.340999999999999</v>
      </c>
      <c r="O7231" s="51">
        <v>14.118</v>
      </c>
      <c r="P7231" s="51">
        <v>13.802</v>
      </c>
      <c r="Q7231" s="51">
        <v>13.522</v>
      </c>
      <c r="R7231" s="51">
        <v>12.648</v>
      </c>
      <c r="S7231" s="51">
        <v>9.6219999999999999</v>
      </c>
      <c r="T7231" s="51">
        <v>10.616</v>
      </c>
      <c r="U7231" s="51">
        <v>2019</v>
      </c>
    </row>
    <row r="7232" spans="1:21" ht="15.5">
      <c r="A7232" s="51">
        <v>524</v>
      </c>
      <c r="B7232" s="51" t="s">
        <v>1708</v>
      </c>
      <c r="C7232" s="51" t="s">
        <v>443</v>
      </c>
      <c r="D7232" s="51" t="str">
        <f t="shared" si="112"/>
        <v>GGXSri Lanka</v>
      </c>
      <c r="E7232" s="51" t="s">
        <v>279</v>
      </c>
      <c r="F7232" s="51" t="s">
        <v>444</v>
      </c>
      <c r="G7232" s="51" t="s">
        <v>445</v>
      </c>
      <c r="H7232" s="51" t="s">
        <v>342</v>
      </c>
      <c r="I7232" s="51" t="s">
        <v>343</v>
      </c>
      <c r="J7232" s="51" t="s">
        <v>1714</v>
      </c>
      <c r="K7232" s="51">
        <v>1556.5</v>
      </c>
      <c r="L7232" s="51">
        <v>1650.7</v>
      </c>
      <c r="M7232" s="51">
        <v>1850.24</v>
      </c>
      <c r="N7232" s="51">
        <v>2228.8200000000002</v>
      </c>
      <c r="O7232" s="51">
        <v>2333.88</v>
      </c>
      <c r="P7232" s="51">
        <v>2573.06</v>
      </c>
      <c r="Q7232" s="51">
        <v>2693.23</v>
      </c>
      <c r="R7232" s="51">
        <v>3127.29</v>
      </c>
      <c r="S7232" s="51">
        <v>3220</v>
      </c>
      <c r="T7232" s="51">
        <v>3425.52</v>
      </c>
      <c r="U7232" s="51">
        <v>2019</v>
      </c>
    </row>
    <row r="7233" spans="1:21" ht="15.5">
      <c r="A7233" s="51">
        <v>524</v>
      </c>
      <c r="B7233" s="51" t="s">
        <v>1708</v>
      </c>
      <c r="C7233" s="51" t="s">
        <v>446</v>
      </c>
      <c r="D7233" s="51" t="str">
        <f t="shared" si="112"/>
        <v>GGX_NGDPSri Lanka</v>
      </c>
      <c r="E7233" s="51" t="s">
        <v>279</v>
      </c>
      <c r="F7233" s="51" t="s">
        <v>444</v>
      </c>
      <c r="G7233" s="51" t="s">
        <v>445</v>
      </c>
      <c r="H7233" s="51" t="s">
        <v>392</v>
      </c>
      <c r="I7233" s="51"/>
      <c r="J7233" s="51" t="s">
        <v>447</v>
      </c>
      <c r="K7233" s="51">
        <v>17.824000000000002</v>
      </c>
      <c r="L7233" s="51">
        <v>17.209</v>
      </c>
      <c r="M7233" s="51">
        <v>17.856999999999999</v>
      </c>
      <c r="N7233" s="51">
        <v>20.353000000000002</v>
      </c>
      <c r="O7233" s="51">
        <v>19.454999999999998</v>
      </c>
      <c r="P7233" s="51">
        <v>19.305</v>
      </c>
      <c r="Q7233" s="51">
        <v>18.846</v>
      </c>
      <c r="R7233" s="51">
        <v>20.831</v>
      </c>
      <c r="S7233" s="51">
        <v>21.504999999999999</v>
      </c>
      <c r="T7233" s="51">
        <v>21.151</v>
      </c>
      <c r="U7233" s="51">
        <v>2019</v>
      </c>
    </row>
    <row r="7234" spans="1:21" ht="15.5">
      <c r="A7234" s="51">
        <v>524</v>
      </c>
      <c r="B7234" s="51" t="s">
        <v>1708</v>
      </c>
      <c r="C7234" s="51" t="s">
        <v>448</v>
      </c>
      <c r="D7234" s="51" t="str">
        <f t="shared" si="112"/>
        <v>GGXCNLSri Lanka</v>
      </c>
      <c r="E7234" s="51" t="s">
        <v>279</v>
      </c>
      <c r="F7234" s="51" t="s">
        <v>449</v>
      </c>
      <c r="G7234" s="51" t="s">
        <v>450</v>
      </c>
      <c r="H7234" s="51" t="s">
        <v>342</v>
      </c>
      <c r="I7234" s="51" t="s">
        <v>343</v>
      </c>
      <c r="J7234" s="51" t="s">
        <v>1714</v>
      </c>
      <c r="K7234" s="51">
        <v>-488.964</v>
      </c>
      <c r="L7234" s="51">
        <v>-497.39</v>
      </c>
      <c r="M7234" s="51">
        <v>-645.61800000000005</v>
      </c>
      <c r="N7234" s="51">
        <v>-767.928</v>
      </c>
      <c r="O7234" s="51">
        <v>-640.32600000000002</v>
      </c>
      <c r="P7234" s="51">
        <v>-733.49400000000003</v>
      </c>
      <c r="Q7234" s="51">
        <v>-760.76900000000001</v>
      </c>
      <c r="R7234" s="51">
        <v>-1228.48</v>
      </c>
      <c r="S7234" s="51">
        <v>-1779.27</v>
      </c>
      <c r="T7234" s="51">
        <v>-1706.11</v>
      </c>
      <c r="U7234" s="51">
        <v>2019</v>
      </c>
    </row>
    <row r="7235" spans="1:21" ht="15.5">
      <c r="A7235" s="51">
        <v>524</v>
      </c>
      <c r="B7235" s="51" t="s">
        <v>1708</v>
      </c>
      <c r="C7235" s="51" t="s">
        <v>451</v>
      </c>
      <c r="D7235" s="51" t="str">
        <f t="shared" ref="D7235:D7298" si="113">C7235&amp;E7235</f>
        <v>GGXCNL_NGDPSri Lanka</v>
      </c>
      <c r="E7235" s="51" t="s">
        <v>279</v>
      </c>
      <c r="F7235" s="51" t="s">
        <v>449</v>
      </c>
      <c r="G7235" s="51" t="s">
        <v>450</v>
      </c>
      <c r="H7235" s="51" t="s">
        <v>392</v>
      </c>
      <c r="I7235" s="51"/>
      <c r="J7235" s="51" t="s">
        <v>452</v>
      </c>
      <c r="K7235" s="51">
        <v>-5.5990000000000002</v>
      </c>
      <c r="L7235" s="51">
        <v>-5.1849999999999996</v>
      </c>
      <c r="M7235" s="51">
        <v>-6.2309999999999999</v>
      </c>
      <c r="N7235" s="51">
        <v>-7.0129999999999999</v>
      </c>
      <c r="O7235" s="51">
        <v>-5.3380000000000001</v>
      </c>
      <c r="P7235" s="51">
        <v>-5.5030000000000001</v>
      </c>
      <c r="Q7235" s="51">
        <v>-5.3230000000000004</v>
      </c>
      <c r="R7235" s="51">
        <v>-8.1829999999999998</v>
      </c>
      <c r="S7235" s="51">
        <v>-11.882999999999999</v>
      </c>
      <c r="T7235" s="51">
        <v>-10.534000000000001</v>
      </c>
      <c r="U7235" s="51">
        <v>2019</v>
      </c>
    </row>
    <row r="7236" spans="1:21" ht="15.5">
      <c r="A7236" s="51">
        <v>524</v>
      </c>
      <c r="B7236" s="51" t="s">
        <v>1708</v>
      </c>
      <c r="C7236" s="51" t="s">
        <v>453</v>
      </c>
      <c r="D7236" s="51" t="str">
        <f t="shared" si="113"/>
        <v>GGSBSri Lanka</v>
      </c>
      <c r="E7236" s="51" t="s">
        <v>279</v>
      </c>
      <c r="F7236" s="51" t="s">
        <v>454</v>
      </c>
      <c r="G7236" s="51" t="s">
        <v>455</v>
      </c>
      <c r="H7236" s="51" t="s">
        <v>342</v>
      </c>
      <c r="I7236" s="51" t="s">
        <v>343</v>
      </c>
      <c r="J7236" s="51"/>
      <c r="K7236" s="51"/>
      <c r="L7236" s="51"/>
      <c r="M7236" s="51"/>
      <c r="N7236" s="51"/>
      <c r="O7236" s="51"/>
      <c r="P7236" s="51"/>
      <c r="Q7236" s="51"/>
      <c r="R7236" s="51"/>
      <c r="S7236" s="51"/>
      <c r="T7236" s="51"/>
      <c r="U7236" s="51"/>
    </row>
    <row r="7237" spans="1:21" ht="15.5">
      <c r="A7237" s="51">
        <v>524</v>
      </c>
      <c r="B7237" s="51" t="s">
        <v>1708</v>
      </c>
      <c r="C7237" s="51" t="s">
        <v>456</v>
      </c>
      <c r="D7237" s="51" t="str">
        <f t="shared" si="113"/>
        <v>GGSB_NPGDPSri Lanka</v>
      </c>
      <c r="E7237" s="51" t="s">
        <v>279</v>
      </c>
      <c r="F7237" s="51" t="s">
        <v>454</v>
      </c>
      <c r="G7237" s="51" t="s">
        <v>455</v>
      </c>
      <c r="H7237" s="51" t="s">
        <v>380</v>
      </c>
      <c r="I7237" s="51"/>
      <c r="J7237" s="51"/>
      <c r="K7237" s="51"/>
      <c r="L7237" s="51"/>
      <c r="M7237" s="51"/>
      <c r="N7237" s="51"/>
      <c r="O7237" s="51"/>
      <c r="P7237" s="51"/>
      <c r="Q7237" s="51"/>
      <c r="R7237" s="51"/>
      <c r="S7237" s="51"/>
      <c r="T7237" s="51"/>
      <c r="U7237" s="51"/>
    </row>
    <row r="7238" spans="1:21" ht="15.5">
      <c r="A7238" s="51">
        <v>524</v>
      </c>
      <c r="B7238" s="51" t="s">
        <v>1708</v>
      </c>
      <c r="C7238" s="51" t="s">
        <v>457</v>
      </c>
      <c r="D7238" s="51" t="str">
        <f t="shared" si="113"/>
        <v>GGXONLBSri Lanka</v>
      </c>
      <c r="E7238" s="51" t="s">
        <v>279</v>
      </c>
      <c r="F7238" s="51" t="s">
        <v>458</v>
      </c>
      <c r="G7238" s="51" t="s">
        <v>459</v>
      </c>
      <c r="H7238" s="51" t="s">
        <v>342</v>
      </c>
      <c r="I7238" s="51" t="s">
        <v>343</v>
      </c>
      <c r="J7238" s="51" t="s">
        <v>1714</v>
      </c>
      <c r="K7238" s="51">
        <v>-80.465999999999994</v>
      </c>
      <c r="L7238" s="51">
        <v>-53.383000000000003</v>
      </c>
      <c r="M7238" s="51">
        <v>-209.22300000000001</v>
      </c>
      <c r="N7238" s="51">
        <v>-240.70099999999999</v>
      </c>
      <c r="O7238" s="51">
        <v>-29.431000000000001</v>
      </c>
      <c r="P7238" s="51">
        <v>2.0720000000000001</v>
      </c>
      <c r="Q7238" s="51">
        <v>91.421000000000006</v>
      </c>
      <c r="R7238" s="51">
        <v>-327.13</v>
      </c>
      <c r="S7238" s="51">
        <v>-794.27300000000002</v>
      </c>
      <c r="T7238" s="51">
        <v>-647.827</v>
      </c>
      <c r="U7238" s="51">
        <v>2019</v>
      </c>
    </row>
    <row r="7239" spans="1:21" ht="15.5">
      <c r="A7239" s="51">
        <v>524</v>
      </c>
      <c r="B7239" s="51" t="s">
        <v>1708</v>
      </c>
      <c r="C7239" s="51" t="s">
        <v>460</v>
      </c>
      <c r="D7239" s="51" t="str">
        <f t="shared" si="113"/>
        <v>GGXONLB_NGDPSri Lanka</v>
      </c>
      <c r="E7239" s="51" t="s">
        <v>279</v>
      </c>
      <c r="F7239" s="51" t="s">
        <v>458</v>
      </c>
      <c r="G7239" s="51" t="s">
        <v>459</v>
      </c>
      <c r="H7239" s="51" t="s">
        <v>392</v>
      </c>
      <c r="I7239" s="51"/>
      <c r="J7239" s="51" t="s">
        <v>461</v>
      </c>
      <c r="K7239" s="51">
        <v>-0.92100000000000004</v>
      </c>
      <c r="L7239" s="51">
        <v>-0.55700000000000005</v>
      </c>
      <c r="M7239" s="51">
        <v>-2.0190000000000001</v>
      </c>
      <c r="N7239" s="51">
        <v>-2.198</v>
      </c>
      <c r="O7239" s="51">
        <v>-0.245</v>
      </c>
      <c r="P7239" s="51">
        <v>1.6E-2</v>
      </c>
      <c r="Q7239" s="51">
        <v>0.64</v>
      </c>
      <c r="R7239" s="51">
        <v>-2.1789999999999998</v>
      </c>
      <c r="S7239" s="51">
        <v>-5.3049999999999997</v>
      </c>
      <c r="T7239" s="51">
        <v>-4</v>
      </c>
      <c r="U7239" s="51">
        <v>2019</v>
      </c>
    </row>
    <row r="7240" spans="1:21" ht="15.5">
      <c r="A7240" s="51">
        <v>524</v>
      </c>
      <c r="B7240" s="51" t="s">
        <v>1708</v>
      </c>
      <c r="C7240" s="51" t="s">
        <v>462</v>
      </c>
      <c r="D7240" s="51" t="str">
        <f t="shared" si="113"/>
        <v>GGXWDNSri Lanka</v>
      </c>
      <c r="E7240" s="51" t="s">
        <v>279</v>
      </c>
      <c r="F7240" s="51" t="s">
        <v>463</v>
      </c>
      <c r="G7240" s="51" t="s">
        <v>464</v>
      </c>
      <c r="H7240" s="51" t="s">
        <v>342</v>
      </c>
      <c r="I7240" s="51" t="s">
        <v>343</v>
      </c>
      <c r="J7240" s="51"/>
      <c r="K7240" s="51"/>
      <c r="L7240" s="51"/>
      <c r="M7240" s="51"/>
      <c r="N7240" s="51"/>
      <c r="O7240" s="51"/>
      <c r="P7240" s="51"/>
      <c r="Q7240" s="51"/>
      <c r="R7240" s="51"/>
      <c r="S7240" s="51"/>
      <c r="T7240" s="51"/>
      <c r="U7240" s="51"/>
    </row>
    <row r="7241" spans="1:21" ht="15.5">
      <c r="A7241" s="51">
        <v>524</v>
      </c>
      <c r="B7241" s="51" t="s">
        <v>1708</v>
      </c>
      <c r="C7241" s="51" t="s">
        <v>465</v>
      </c>
      <c r="D7241" s="51" t="str">
        <f t="shared" si="113"/>
        <v>GGXWDN_NGDPSri Lanka</v>
      </c>
      <c r="E7241" s="51" t="s">
        <v>279</v>
      </c>
      <c r="F7241" s="51" t="s">
        <v>463</v>
      </c>
      <c r="G7241" s="51" t="s">
        <v>464</v>
      </c>
      <c r="H7241" s="51" t="s">
        <v>392</v>
      </c>
      <c r="I7241" s="51"/>
      <c r="J7241" s="51"/>
      <c r="K7241" s="51"/>
      <c r="L7241" s="51"/>
      <c r="M7241" s="51"/>
      <c r="N7241" s="51"/>
      <c r="O7241" s="51"/>
      <c r="P7241" s="51"/>
      <c r="Q7241" s="51"/>
      <c r="R7241" s="51"/>
      <c r="S7241" s="51"/>
      <c r="T7241" s="51"/>
      <c r="U7241" s="51"/>
    </row>
    <row r="7242" spans="1:21" ht="15.5">
      <c r="A7242" s="51">
        <v>524</v>
      </c>
      <c r="B7242" s="51" t="s">
        <v>1708</v>
      </c>
      <c r="C7242" s="51" t="s">
        <v>466</v>
      </c>
      <c r="D7242" s="51" t="str">
        <f t="shared" si="113"/>
        <v>GGXWDGSri Lanka</v>
      </c>
      <c r="E7242" s="51" t="s">
        <v>279</v>
      </c>
      <c r="F7242" s="51" t="s">
        <v>467</v>
      </c>
      <c r="G7242" s="51" t="s">
        <v>468</v>
      </c>
      <c r="H7242" s="51" t="s">
        <v>342</v>
      </c>
      <c r="I7242" s="51" t="s">
        <v>343</v>
      </c>
      <c r="J7242" s="51" t="s">
        <v>1714</v>
      </c>
      <c r="K7242" s="51">
        <v>6078.56</v>
      </c>
      <c r="L7242" s="51">
        <v>6884.82</v>
      </c>
      <c r="M7242" s="51">
        <v>7482.47</v>
      </c>
      <c r="N7242" s="51">
        <v>8594.7999999999993</v>
      </c>
      <c r="O7242" s="51">
        <v>9478.8799999999992</v>
      </c>
      <c r="P7242" s="51">
        <v>10382.83</v>
      </c>
      <c r="Q7242" s="51">
        <v>12034.29</v>
      </c>
      <c r="R7242" s="51">
        <v>13031.54</v>
      </c>
      <c r="S7242" s="51">
        <v>14984.7</v>
      </c>
      <c r="T7242" s="51">
        <v>17077.54</v>
      </c>
      <c r="U7242" s="51">
        <v>2019</v>
      </c>
    </row>
    <row r="7243" spans="1:21" ht="15.5">
      <c r="A7243" s="51">
        <v>524</v>
      </c>
      <c r="B7243" s="51" t="s">
        <v>1708</v>
      </c>
      <c r="C7243" s="51" t="s">
        <v>469</v>
      </c>
      <c r="D7243" s="51" t="str">
        <f t="shared" si="113"/>
        <v>GGXWDG_NGDPSri Lanka</v>
      </c>
      <c r="E7243" s="51" t="s">
        <v>279</v>
      </c>
      <c r="F7243" s="51" t="s">
        <v>467</v>
      </c>
      <c r="G7243" s="51" t="s">
        <v>468</v>
      </c>
      <c r="H7243" s="51" t="s">
        <v>392</v>
      </c>
      <c r="I7243" s="51"/>
      <c r="J7243" s="51" t="s">
        <v>470</v>
      </c>
      <c r="K7243" s="51">
        <v>69.608999999999995</v>
      </c>
      <c r="L7243" s="51">
        <v>71.775999999999996</v>
      </c>
      <c r="M7243" s="51">
        <v>72.216999999999999</v>
      </c>
      <c r="N7243" s="51">
        <v>78.486999999999995</v>
      </c>
      <c r="O7243" s="51">
        <v>79.016000000000005</v>
      </c>
      <c r="P7243" s="51">
        <v>77.902000000000001</v>
      </c>
      <c r="Q7243" s="51">
        <v>84.209000000000003</v>
      </c>
      <c r="R7243" s="51">
        <v>86.802000000000007</v>
      </c>
      <c r="S7243" s="51">
        <v>100.078</v>
      </c>
      <c r="T7243" s="51">
        <v>105.44499999999999</v>
      </c>
      <c r="U7243" s="51">
        <v>2019</v>
      </c>
    </row>
    <row r="7244" spans="1:21" ht="15.5">
      <c r="A7244" s="51">
        <v>524</v>
      </c>
      <c r="B7244" s="51" t="s">
        <v>1708</v>
      </c>
      <c r="C7244" s="51" t="s">
        <v>471</v>
      </c>
      <c r="D7244" s="51" t="str">
        <f t="shared" si="113"/>
        <v>NGDP_FYSri Lanka</v>
      </c>
      <c r="E7244" s="51" t="s">
        <v>279</v>
      </c>
      <c r="F7244" s="51" t="s">
        <v>472</v>
      </c>
      <c r="G7244" s="51" t="s">
        <v>473</v>
      </c>
      <c r="H7244" s="51" t="s">
        <v>342</v>
      </c>
      <c r="I7244" s="51" t="s">
        <v>343</v>
      </c>
      <c r="J7244" s="51" t="s">
        <v>1714</v>
      </c>
      <c r="K7244" s="51">
        <v>8732.4599999999991</v>
      </c>
      <c r="L7244" s="51">
        <v>9592.1299999999992</v>
      </c>
      <c r="M7244" s="51">
        <v>10361.15</v>
      </c>
      <c r="N7244" s="51">
        <v>10950.62</v>
      </c>
      <c r="O7244" s="51">
        <v>11996.08</v>
      </c>
      <c r="P7244" s="51">
        <v>13328.1</v>
      </c>
      <c r="Q7244" s="51">
        <v>14290.91</v>
      </c>
      <c r="R7244" s="51">
        <v>15012.95</v>
      </c>
      <c r="S7244" s="51">
        <v>14972.99</v>
      </c>
      <c r="T7244" s="51">
        <v>16195.67</v>
      </c>
      <c r="U7244" s="51">
        <v>2019</v>
      </c>
    </row>
    <row r="7245" spans="1:21" ht="15.5">
      <c r="A7245" s="51">
        <v>524</v>
      </c>
      <c r="B7245" s="51" t="s">
        <v>1708</v>
      </c>
      <c r="C7245" s="51" t="s">
        <v>474</v>
      </c>
      <c r="D7245" s="51" t="str">
        <f t="shared" si="113"/>
        <v>BCASri Lanka</v>
      </c>
      <c r="E7245" s="51" t="s">
        <v>279</v>
      </c>
      <c r="F7245" s="51" t="s">
        <v>475</v>
      </c>
      <c r="G7245" s="51" t="s">
        <v>476</v>
      </c>
      <c r="H7245" s="51" t="s">
        <v>352</v>
      </c>
      <c r="I7245" s="51" t="s">
        <v>343</v>
      </c>
      <c r="J7245" s="51" t="s">
        <v>1715</v>
      </c>
      <c r="K7245" s="51">
        <v>-3.9809999999999999</v>
      </c>
      <c r="L7245" s="51">
        <v>-2.5390000000000001</v>
      </c>
      <c r="M7245" s="51">
        <v>-1.988</v>
      </c>
      <c r="N7245" s="51">
        <v>-1.8819999999999999</v>
      </c>
      <c r="O7245" s="51">
        <v>-1.744</v>
      </c>
      <c r="P7245" s="51">
        <v>-2.3090000000000002</v>
      </c>
      <c r="Q7245" s="51">
        <v>-2.7839999999999998</v>
      </c>
      <c r="R7245" s="51">
        <v>-1.8080000000000001</v>
      </c>
      <c r="S7245" s="51">
        <v>-1.123</v>
      </c>
      <c r="T7245" s="51">
        <v>-1.9470000000000001</v>
      </c>
      <c r="U7245" s="51">
        <v>2019</v>
      </c>
    </row>
    <row r="7246" spans="1:21" ht="15.5">
      <c r="A7246" s="51">
        <v>524</v>
      </c>
      <c r="B7246" s="51" t="s">
        <v>1708</v>
      </c>
      <c r="C7246" s="51" t="s">
        <v>478</v>
      </c>
      <c r="D7246" s="51" t="str">
        <f t="shared" si="113"/>
        <v>BCA_NGDPDSri Lanka</v>
      </c>
      <c r="E7246" s="51" t="s">
        <v>279</v>
      </c>
      <c r="F7246" s="51" t="s">
        <v>475</v>
      </c>
      <c r="G7246" s="51" t="s">
        <v>476</v>
      </c>
      <c r="H7246" s="51" t="s">
        <v>392</v>
      </c>
      <c r="I7246" s="51"/>
      <c r="J7246" s="51" t="s">
        <v>479</v>
      </c>
      <c r="K7246" s="51">
        <v>-5.8209999999999997</v>
      </c>
      <c r="L7246" s="51">
        <v>-3.42</v>
      </c>
      <c r="M7246" s="51">
        <v>-2.5059999999999998</v>
      </c>
      <c r="N7246" s="51">
        <v>-2.3359999999999999</v>
      </c>
      <c r="O7246" s="51">
        <v>-2.1160000000000001</v>
      </c>
      <c r="P7246" s="51">
        <v>-2.641</v>
      </c>
      <c r="Q7246" s="51">
        <v>-3.1669999999999998</v>
      </c>
      <c r="R7246" s="51">
        <v>-2.153</v>
      </c>
      <c r="S7246" s="51">
        <v>-1.3919999999999999</v>
      </c>
      <c r="T7246" s="51">
        <v>-2.3029999999999999</v>
      </c>
      <c r="U7246" s="51">
        <v>2019</v>
      </c>
    </row>
    <row r="7247" spans="1:21" ht="15.5">
      <c r="A7247" s="51">
        <v>361</v>
      </c>
      <c r="B7247" s="51" t="s">
        <v>1716</v>
      </c>
      <c r="C7247" s="51" t="s">
        <v>338</v>
      </c>
      <c r="D7247" s="51" t="str">
        <f t="shared" si="113"/>
        <v>NGDP_RSt. Kitts and Nevis</v>
      </c>
      <c r="E7247" s="51" t="s">
        <v>245</v>
      </c>
      <c r="F7247" s="51" t="s">
        <v>340</v>
      </c>
      <c r="G7247" s="51" t="s">
        <v>341</v>
      </c>
      <c r="H7247" s="51" t="s">
        <v>342</v>
      </c>
      <c r="I7247" s="51" t="s">
        <v>343</v>
      </c>
      <c r="J7247" s="51" t="s">
        <v>1717</v>
      </c>
      <c r="K7247" s="51">
        <v>1.764</v>
      </c>
      <c r="L7247" s="51">
        <v>1.859</v>
      </c>
      <c r="M7247" s="51">
        <v>1.9750000000000001</v>
      </c>
      <c r="N7247" s="51">
        <v>1.996</v>
      </c>
      <c r="O7247" s="51">
        <v>2.052</v>
      </c>
      <c r="P7247" s="51">
        <v>2.012</v>
      </c>
      <c r="Q7247" s="51">
        <v>2.0699999999999998</v>
      </c>
      <c r="R7247" s="51">
        <v>2.129</v>
      </c>
      <c r="S7247" s="51">
        <v>1.732</v>
      </c>
      <c r="T7247" s="51">
        <v>1.698</v>
      </c>
      <c r="U7247" s="51">
        <v>2019</v>
      </c>
    </row>
    <row r="7248" spans="1:21" ht="15.5">
      <c r="A7248" s="51">
        <v>361</v>
      </c>
      <c r="B7248" s="51" t="s">
        <v>1716</v>
      </c>
      <c r="C7248" s="51" t="s">
        <v>345</v>
      </c>
      <c r="D7248" s="51" t="str">
        <f t="shared" si="113"/>
        <v>NGDP_RPCHSt. Kitts and Nevis</v>
      </c>
      <c r="E7248" s="51" t="s">
        <v>245</v>
      </c>
      <c r="F7248" s="51" t="s">
        <v>340</v>
      </c>
      <c r="G7248" s="51" t="s">
        <v>346</v>
      </c>
      <c r="H7248" s="51" t="s">
        <v>347</v>
      </c>
      <c r="I7248" s="51"/>
      <c r="J7248" s="51" t="s">
        <v>348</v>
      </c>
      <c r="K7248" s="51">
        <v>-2.2280000000000002</v>
      </c>
      <c r="L7248" s="51">
        <v>5.3840000000000003</v>
      </c>
      <c r="M7248" s="51">
        <v>6.2859999999999996</v>
      </c>
      <c r="N7248" s="51">
        <v>1.032</v>
      </c>
      <c r="O7248" s="51">
        <v>2.8279999999999998</v>
      </c>
      <c r="P7248" s="51">
        <v>-1.978</v>
      </c>
      <c r="Q7248" s="51">
        <v>2.9239999999999999</v>
      </c>
      <c r="R7248" s="51">
        <v>2.8420000000000001</v>
      </c>
      <c r="S7248" s="51">
        <v>-18.649999999999999</v>
      </c>
      <c r="T7248" s="51">
        <v>-2</v>
      </c>
      <c r="U7248" s="51">
        <v>2019</v>
      </c>
    </row>
    <row r="7249" spans="1:21" ht="15.5">
      <c r="A7249" s="51">
        <v>361</v>
      </c>
      <c r="B7249" s="51" t="s">
        <v>1716</v>
      </c>
      <c r="C7249" s="51" t="s">
        <v>349</v>
      </c>
      <c r="D7249" s="51" t="str">
        <f t="shared" si="113"/>
        <v>NGDPSt. Kitts and Nevis</v>
      </c>
      <c r="E7249" s="51" t="s">
        <v>245</v>
      </c>
      <c r="F7249" s="51" t="s">
        <v>155</v>
      </c>
      <c r="G7249" s="51" t="s">
        <v>350</v>
      </c>
      <c r="H7249" s="51" t="s">
        <v>342</v>
      </c>
      <c r="I7249" s="51" t="s">
        <v>343</v>
      </c>
      <c r="J7249" s="51" t="s">
        <v>1717</v>
      </c>
      <c r="K7249" s="51">
        <v>2.161</v>
      </c>
      <c r="L7249" s="51">
        <v>2.2669999999999999</v>
      </c>
      <c r="M7249" s="51">
        <v>2.4750000000000001</v>
      </c>
      <c r="N7249" s="51">
        <v>2.4929999999999999</v>
      </c>
      <c r="O7249" s="51">
        <v>2.6219999999999999</v>
      </c>
      <c r="P7249" s="51">
        <v>2.6920000000000002</v>
      </c>
      <c r="Q7249" s="51">
        <v>2.7290000000000001</v>
      </c>
      <c r="R7249" s="51">
        <v>2.875</v>
      </c>
      <c r="S7249" s="51">
        <v>2.3010000000000002</v>
      </c>
      <c r="T7249" s="51">
        <v>2.2440000000000002</v>
      </c>
      <c r="U7249" s="51">
        <v>2019</v>
      </c>
    </row>
    <row r="7250" spans="1:21" ht="15.5">
      <c r="A7250" s="51">
        <v>361</v>
      </c>
      <c r="B7250" s="51" t="s">
        <v>1716</v>
      </c>
      <c r="C7250" s="51" t="s">
        <v>157</v>
      </c>
      <c r="D7250" s="51" t="str">
        <f t="shared" si="113"/>
        <v>NGDPDSt. Kitts and Nevis</v>
      </c>
      <c r="E7250" s="51" t="s">
        <v>245</v>
      </c>
      <c r="F7250" s="51" t="s">
        <v>155</v>
      </c>
      <c r="G7250" s="51" t="s">
        <v>351</v>
      </c>
      <c r="H7250" s="51" t="s">
        <v>352</v>
      </c>
      <c r="I7250" s="51" t="s">
        <v>343</v>
      </c>
      <c r="J7250" s="51" t="s">
        <v>353</v>
      </c>
      <c r="K7250" s="51">
        <v>0.8</v>
      </c>
      <c r="L7250" s="51">
        <v>0.84</v>
      </c>
      <c r="M7250" s="51">
        <v>0.91700000000000004</v>
      </c>
      <c r="N7250" s="51">
        <v>0.92300000000000004</v>
      </c>
      <c r="O7250" s="51">
        <v>0.97099999999999997</v>
      </c>
      <c r="P7250" s="51">
        <v>0.997</v>
      </c>
      <c r="Q7250" s="51">
        <v>1.0109999999999999</v>
      </c>
      <c r="R7250" s="51">
        <v>1.0649999999999999</v>
      </c>
      <c r="S7250" s="51">
        <v>0.85199999999999998</v>
      </c>
      <c r="T7250" s="51">
        <v>0.83099999999999996</v>
      </c>
      <c r="U7250" s="51">
        <v>2019</v>
      </c>
    </row>
    <row r="7251" spans="1:21" ht="15.5">
      <c r="A7251" s="51">
        <v>361</v>
      </c>
      <c r="B7251" s="51" t="s">
        <v>1716</v>
      </c>
      <c r="C7251" s="51" t="s">
        <v>354</v>
      </c>
      <c r="D7251" s="51" t="str">
        <f t="shared" si="113"/>
        <v>PPPGDPSt. Kitts and Nevis</v>
      </c>
      <c r="E7251" s="51" t="s">
        <v>245</v>
      </c>
      <c r="F7251" s="51" t="s">
        <v>155</v>
      </c>
      <c r="G7251" s="51" t="s">
        <v>355</v>
      </c>
      <c r="H7251" s="51" t="s">
        <v>356</v>
      </c>
      <c r="I7251" s="51" t="s">
        <v>343</v>
      </c>
      <c r="J7251" s="51" t="s">
        <v>353</v>
      </c>
      <c r="K7251" s="51">
        <v>1.0720000000000001</v>
      </c>
      <c r="L7251" s="51">
        <v>1.115</v>
      </c>
      <c r="M7251" s="51">
        <v>1.216</v>
      </c>
      <c r="N7251" s="51">
        <v>1.2250000000000001</v>
      </c>
      <c r="O7251" s="51">
        <v>1.2869999999999999</v>
      </c>
      <c r="P7251" s="51">
        <v>1.32</v>
      </c>
      <c r="Q7251" s="51">
        <v>1.391</v>
      </c>
      <c r="R7251" s="51">
        <v>1.456</v>
      </c>
      <c r="S7251" s="51">
        <v>1.1990000000000001</v>
      </c>
      <c r="T7251" s="51">
        <v>1.196</v>
      </c>
      <c r="U7251" s="51">
        <v>2019</v>
      </c>
    </row>
    <row r="7252" spans="1:21" ht="15.5">
      <c r="A7252" s="51">
        <v>361</v>
      </c>
      <c r="B7252" s="51" t="s">
        <v>1716</v>
      </c>
      <c r="C7252" s="51" t="s">
        <v>357</v>
      </c>
      <c r="D7252" s="51" t="str">
        <f t="shared" si="113"/>
        <v>NGDP_DSt. Kitts and Nevis</v>
      </c>
      <c r="E7252" s="51" t="s">
        <v>245</v>
      </c>
      <c r="F7252" s="51" t="s">
        <v>358</v>
      </c>
      <c r="G7252" s="51" t="s">
        <v>359</v>
      </c>
      <c r="H7252" s="51" t="s">
        <v>360</v>
      </c>
      <c r="I7252" s="51"/>
      <c r="J7252" s="51" t="s">
        <v>361</v>
      </c>
      <c r="K7252" s="51">
        <v>122.53700000000001</v>
      </c>
      <c r="L7252" s="51">
        <v>121.99299999999999</v>
      </c>
      <c r="M7252" s="51">
        <v>125.27500000000001</v>
      </c>
      <c r="N7252" s="51">
        <v>124.887</v>
      </c>
      <c r="O7252" s="51">
        <v>127.768</v>
      </c>
      <c r="P7252" s="51">
        <v>133.80600000000001</v>
      </c>
      <c r="Q7252" s="51">
        <v>131.815</v>
      </c>
      <c r="R7252" s="51">
        <v>135.01499999999999</v>
      </c>
      <c r="S7252" s="51">
        <v>132.822</v>
      </c>
      <c r="T7252" s="51">
        <v>132.17500000000001</v>
      </c>
      <c r="U7252" s="51">
        <v>2019</v>
      </c>
    </row>
    <row r="7253" spans="1:21" ht="15.5">
      <c r="A7253" s="51">
        <v>361</v>
      </c>
      <c r="B7253" s="51" t="s">
        <v>1716</v>
      </c>
      <c r="C7253" s="51" t="s">
        <v>362</v>
      </c>
      <c r="D7253" s="51" t="str">
        <f t="shared" si="113"/>
        <v>NGDPRPCSt. Kitts and Nevis</v>
      </c>
      <c r="E7253" s="51" t="s">
        <v>245</v>
      </c>
      <c r="F7253" s="51" t="s">
        <v>363</v>
      </c>
      <c r="G7253" s="51" t="s">
        <v>364</v>
      </c>
      <c r="H7253" s="51" t="s">
        <v>342</v>
      </c>
      <c r="I7253" s="51" t="s">
        <v>333</v>
      </c>
      <c r="J7253" s="51" t="s">
        <v>365</v>
      </c>
      <c r="K7253" s="51">
        <v>33535.4</v>
      </c>
      <c r="L7253" s="51">
        <v>34956.839999999997</v>
      </c>
      <c r="M7253" s="51">
        <v>36760.080000000002</v>
      </c>
      <c r="N7253" s="51">
        <v>36763.74</v>
      </c>
      <c r="O7253" s="51">
        <v>37421.089999999997</v>
      </c>
      <c r="P7253" s="51">
        <v>36309.839999999997</v>
      </c>
      <c r="Q7253" s="51">
        <v>36993.589999999997</v>
      </c>
      <c r="R7253" s="51">
        <v>37660.33</v>
      </c>
      <c r="S7253" s="51">
        <v>30326.86</v>
      </c>
      <c r="T7253" s="51">
        <v>29419.77</v>
      </c>
      <c r="U7253" s="51">
        <v>2015</v>
      </c>
    </row>
    <row r="7254" spans="1:21" ht="15.5">
      <c r="A7254" s="51">
        <v>361</v>
      </c>
      <c r="B7254" s="51" t="s">
        <v>1716</v>
      </c>
      <c r="C7254" s="51" t="s">
        <v>366</v>
      </c>
      <c r="D7254" s="51" t="str">
        <f t="shared" si="113"/>
        <v>NGDPRPPPPCSt. Kitts and Nevis</v>
      </c>
      <c r="E7254" s="51" t="s">
        <v>245</v>
      </c>
      <c r="F7254" s="51" t="s">
        <v>363</v>
      </c>
      <c r="G7254" s="51" t="s">
        <v>367</v>
      </c>
      <c r="H7254" s="51" t="s">
        <v>368</v>
      </c>
      <c r="I7254" s="51" t="s">
        <v>333</v>
      </c>
      <c r="J7254" s="51" t="s">
        <v>365</v>
      </c>
      <c r="K7254" s="51">
        <v>21998.76</v>
      </c>
      <c r="L7254" s="51">
        <v>22931.200000000001</v>
      </c>
      <c r="M7254" s="51">
        <v>24114.11</v>
      </c>
      <c r="N7254" s="51">
        <v>24116.51</v>
      </c>
      <c r="O7254" s="51">
        <v>24547.72</v>
      </c>
      <c r="P7254" s="51">
        <v>23818.76</v>
      </c>
      <c r="Q7254" s="51">
        <v>24267.29</v>
      </c>
      <c r="R7254" s="51">
        <v>24704.66</v>
      </c>
      <c r="S7254" s="51">
        <v>19894</v>
      </c>
      <c r="T7254" s="51">
        <v>19298.96</v>
      </c>
      <c r="U7254" s="51">
        <v>2015</v>
      </c>
    </row>
    <row r="7255" spans="1:21" ht="15.5">
      <c r="A7255" s="51">
        <v>361</v>
      </c>
      <c r="B7255" s="51" t="s">
        <v>1716</v>
      </c>
      <c r="C7255" s="51" t="s">
        <v>369</v>
      </c>
      <c r="D7255" s="51" t="str">
        <f t="shared" si="113"/>
        <v>NGDPPCSt. Kitts and Nevis</v>
      </c>
      <c r="E7255" s="51" t="s">
        <v>245</v>
      </c>
      <c r="F7255" s="51" t="s">
        <v>370</v>
      </c>
      <c r="G7255" s="51" t="s">
        <v>371</v>
      </c>
      <c r="H7255" s="51" t="s">
        <v>342</v>
      </c>
      <c r="I7255" s="51" t="s">
        <v>333</v>
      </c>
      <c r="J7255" s="51" t="s">
        <v>372</v>
      </c>
      <c r="K7255" s="51">
        <v>41093.339999999997</v>
      </c>
      <c r="L7255" s="51">
        <v>42644.77</v>
      </c>
      <c r="M7255" s="51">
        <v>46051.29</v>
      </c>
      <c r="N7255" s="51">
        <v>45913.09</v>
      </c>
      <c r="O7255" s="51">
        <v>47812.1</v>
      </c>
      <c r="P7255" s="51">
        <v>48584.66</v>
      </c>
      <c r="Q7255" s="51">
        <v>48762.99</v>
      </c>
      <c r="R7255" s="51">
        <v>50847.15</v>
      </c>
      <c r="S7255" s="51">
        <v>40280.629999999997</v>
      </c>
      <c r="T7255" s="51">
        <v>38885.629999999997</v>
      </c>
      <c r="U7255" s="51">
        <v>2015</v>
      </c>
    </row>
    <row r="7256" spans="1:21" ht="15.5">
      <c r="A7256" s="51">
        <v>361</v>
      </c>
      <c r="B7256" s="51" t="s">
        <v>1716</v>
      </c>
      <c r="C7256" s="51" t="s">
        <v>373</v>
      </c>
      <c r="D7256" s="51" t="str">
        <f t="shared" si="113"/>
        <v>NGDPDPCSt. Kitts and Nevis</v>
      </c>
      <c r="E7256" s="51" t="s">
        <v>245</v>
      </c>
      <c r="F7256" s="51" t="s">
        <v>370</v>
      </c>
      <c r="G7256" s="51" t="s">
        <v>374</v>
      </c>
      <c r="H7256" s="51" t="s">
        <v>352</v>
      </c>
      <c r="I7256" s="51" t="s">
        <v>333</v>
      </c>
      <c r="J7256" s="51" t="s">
        <v>372</v>
      </c>
      <c r="K7256" s="51">
        <v>15219.76</v>
      </c>
      <c r="L7256" s="51">
        <v>15794.36</v>
      </c>
      <c r="M7256" s="51">
        <v>17056.03</v>
      </c>
      <c r="N7256" s="51">
        <v>17004.849999999999</v>
      </c>
      <c r="O7256" s="51">
        <v>17708.18</v>
      </c>
      <c r="P7256" s="51">
        <v>17994.32</v>
      </c>
      <c r="Q7256" s="51">
        <v>18060.37</v>
      </c>
      <c r="R7256" s="51">
        <v>18832.28</v>
      </c>
      <c r="S7256" s="51">
        <v>14918.75</v>
      </c>
      <c r="T7256" s="51">
        <v>14402.09</v>
      </c>
      <c r="U7256" s="51">
        <v>2015</v>
      </c>
    </row>
    <row r="7257" spans="1:21" ht="15.5">
      <c r="A7257" s="51">
        <v>361</v>
      </c>
      <c r="B7257" s="51" t="s">
        <v>1716</v>
      </c>
      <c r="C7257" s="51" t="s">
        <v>375</v>
      </c>
      <c r="D7257" s="51" t="str">
        <f t="shared" si="113"/>
        <v>PPPPCSt. Kitts and Nevis</v>
      </c>
      <c r="E7257" s="51" t="s">
        <v>245</v>
      </c>
      <c r="F7257" s="51" t="s">
        <v>370</v>
      </c>
      <c r="G7257" s="51" t="s">
        <v>376</v>
      </c>
      <c r="H7257" s="51" t="s">
        <v>356</v>
      </c>
      <c r="I7257" s="51" t="s">
        <v>333</v>
      </c>
      <c r="J7257" s="51" t="s">
        <v>372</v>
      </c>
      <c r="K7257" s="51">
        <v>20382.11</v>
      </c>
      <c r="L7257" s="51">
        <v>20969.599999999999</v>
      </c>
      <c r="M7257" s="51">
        <v>22629.79</v>
      </c>
      <c r="N7257" s="51">
        <v>22562.68</v>
      </c>
      <c r="O7257" s="51">
        <v>23464.720000000001</v>
      </c>
      <c r="P7257" s="51">
        <v>23818.76</v>
      </c>
      <c r="Q7257" s="51">
        <v>24849.94</v>
      </c>
      <c r="R7257" s="51">
        <v>25749.43</v>
      </c>
      <c r="S7257" s="51">
        <v>20986.7</v>
      </c>
      <c r="T7257" s="51">
        <v>20729.97</v>
      </c>
      <c r="U7257" s="51">
        <v>2015</v>
      </c>
    </row>
    <row r="7258" spans="1:21" ht="15.5">
      <c r="A7258" s="51">
        <v>361</v>
      </c>
      <c r="B7258" s="51" t="s">
        <v>1716</v>
      </c>
      <c r="C7258" s="51" t="s">
        <v>377</v>
      </c>
      <c r="D7258" s="51" t="str">
        <f t="shared" si="113"/>
        <v>NGAP_NPGDPSt. Kitts and Nevis</v>
      </c>
      <c r="E7258" s="51" t="s">
        <v>245</v>
      </c>
      <c r="F7258" s="51" t="s">
        <v>378</v>
      </c>
      <c r="G7258" s="51" t="s">
        <v>379</v>
      </c>
      <c r="H7258" s="51" t="s">
        <v>380</v>
      </c>
      <c r="I7258" s="51"/>
      <c r="J7258" s="51"/>
      <c r="K7258" s="51"/>
      <c r="L7258" s="51"/>
      <c r="M7258" s="51"/>
      <c r="N7258" s="51"/>
      <c r="O7258" s="51"/>
      <c r="P7258" s="51"/>
      <c r="Q7258" s="51"/>
      <c r="R7258" s="51"/>
      <c r="S7258" s="51"/>
      <c r="T7258" s="51"/>
      <c r="U7258" s="51"/>
    </row>
    <row r="7259" spans="1:21" ht="15.5">
      <c r="A7259" s="51">
        <v>361</v>
      </c>
      <c r="B7259" s="51" t="s">
        <v>1716</v>
      </c>
      <c r="C7259" s="51" t="s">
        <v>381</v>
      </c>
      <c r="D7259" s="51" t="str">
        <f t="shared" si="113"/>
        <v>PPPSHSt. Kitts and Nevis</v>
      </c>
      <c r="E7259" s="51" t="s">
        <v>245</v>
      </c>
      <c r="F7259" s="51" t="s">
        <v>382</v>
      </c>
      <c r="G7259" s="51" t="s">
        <v>383</v>
      </c>
      <c r="H7259" s="51" t="s">
        <v>384</v>
      </c>
      <c r="I7259" s="51"/>
      <c r="J7259" s="51" t="s">
        <v>353</v>
      </c>
      <c r="K7259" s="51">
        <v>1E-3</v>
      </c>
      <c r="L7259" s="51">
        <v>1E-3</v>
      </c>
      <c r="M7259" s="51">
        <v>1E-3</v>
      </c>
      <c r="N7259" s="51">
        <v>1E-3</v>
      </c>
      <c r="O7259" s="51">
        <v>1E-3</v>
      </c>
      <c r="P7259" s="51">
        <v>1E-3</v>
      </c>
      <c r="Q7259" s="51">
        <v>1E-3</v>
      </c>
      <c r="R7259" s="51">
        <v>1E-3</v>
      </c>
      <c r="S7259" s="51">
        <v>1E-3</v>
      </c>
      <c r="T7259" s="51">
        <v>1E-3</v>
      </c>
      <c r="U7259" s="51">
        <v>2019</v>
      </c>
    </row>
    <row r="7260" spans="1:21" ht="15.5">
      <c r="A7260" s="51">
        <v>361</v>
      </c>
      <c r="B7260" s="51" t="s">
        <v>1716</v>
      </c>
      <c r="C7260" s="51" t="s">
        <v>385</v>
      </c>
      <c r="D7260" s="51" t="str">
        <f t="shared" si="113"/>
        <v>PPPEXSt. Kitts and Nevis</v>
      </c>
      <c r="E7260" s="51" t="s">
        <v>245</v>
      </c>
      <c r="F7260" s="51" t="s">
        <v>386</v>
      </c>
      <c r="G7260" s="51" t="s">
        <v>387</v>
      </c>
      <c r="H7260" s="51" t="s">
        <v>388</v>
      </c>
      <c r="I7260" s="51"/>
      <c r="J7260" s="51" t="s">
        <v>353</v>
      </c>
      <c r="K7260" s="51">
        <v>2.016</v>
      </c>
      <c r="L7260" s="51">
        <v>2.0339999999999998</v>
      </c>
      <c r="M7260" s="51">
        <v>2.0350000000000001</v>
      </c>
      <c r="N7260" s="51">
        <v>2.0350000000000001</v>
      </c>
      <c r="O7260" s="51">
        <v>2.0379999999999998</v>
      </c>
      <c r="P7260" s="51">
        <v>2.04</v>
      </c>
      <c r="Q7260" s="51">
        <v>1.962</v>
      </c>
      <c r="R7260" s="51">
        <v>1.9750000000000001</v>
      </c>
      <c r="S7260" s="51">
        <v>1.919</v>
      </c>
      <c r="T7260" s="51">
        <v>1.8759999999999999</v>
      </c>
      <c r="U7260" s="51">
        <v>2019</v>
      </c>
    </row>
    <row r="7261" spans="1:21" ht="15.5">
      <c r="A7261" s="51">
        <v>361</v>
      </c>
      <c r="B7261" s="51" t="s">
        <v>1716</v>
      </c>
      <c r="C7261" s="51" t="s">
        <v>389</v>
      </c>
      <c r="D7261" s="51" t="str">
        <f t="shared" si="113"/>
        <v>NID_NGDPSt. Kitts and Nevis</v>
      </c>
      <c r="E7261" s="51" t="s">
        <v>245</v>
      </c>
      <c r="F7261" s="51" t="s">
        <v>390</v>
      </c>
      <c r="G7261" s="51" t="s">
        <v>391</v>
      </c>
      <c r="H7261" s="51" t="s">
        <v>392</v>
      </c>
      <c r="I7261" s="51"/>
      <c r="J7261" s="51" t="s">
        <v>1717</v>
      </c>
      <c r="K7261" s="51" t="s">
        <v>95</v>
      </c>
      <c r="L7261" s="51" t="s">
        <v>95</v>
      </c>
      <c r="M7261" s="51">
        <v>23.818999999999999</v>
      </c>
      <c r="N7261" s="51">
        <v>24.882999999999999</v>
      </c>
      <c r="O7261" s="51">
        <v>30</v>
      </c>
      <c r="P7261" s="51">
        <v>30</v>
      </c>
      <c r="Q7261" s="51">
        <v>30</v>
      </c>
      <c r="R7261" s="51">
        <v>30</v>
      </c>
      <c r="S7261" s="51">
        <v>30</v>
      </c>
      <c r="T7261" s="51">
        <v>30</v>
      </c>
      <c r="U7261" s="51">
        <v>2019</v>
      </c>
    </row>
    <row r="7262" spans="1:21" ht="15.5">
      <c r="A7262" s="51">
        <v>361</v>
      </c>
      <c r="B7262" s="51" t="s">
        <v>1716</v>
      </c>
      <c r="C7262" s="51" t="s">
        <v>393</v>
      </c>
      <c r="D7262" s="51" t="str">
        <f t="shared" si="113"/>
        <v>NGSD_NGDPSt. Kitts and Nevis</v>
      </c>
      <c r="E7262" s="51" t="s">
        <v>245</v>
      </c>
      <c r="F7262" s="51" t="s">
        <v>394</v>
      </c>
      <c r="G7262" s="51" t="s">
        <v>395</v>
      </c>
      <c r="H7262" s="51" t="s">
        <v>392</v>
      </c>
      <c r="I7262" s="51"/>
      <c r="J7262" s="51" t="s">
        <v>1717</v>
      </c>
      <c r="K7262" s="51" t="s">
        <v>95</v>
      </c>
      <c r="L7262" s="51" t="s">
        <v>95</v>
      </c>
      <c r="M7262" s="51">
        <v>23.917999999999999</v>
      </c>
      <c r="N7262" s="51">
        <v>16.225999999999999</v>
      </c>
      <c r="O7262" s="51">
        <v>17.268999999999998</v>
      </c>
      <c r="P7262" s="51">
        <v>18.794</v>
      </c>
      <c r="Q7262" s="51">
        <v>24.262</v>
      </c>
      <c r="R7262" s="51">
        <v>27.907</v>
      </c>
      <c r="S7262" s="51">
        <v>21.943999999999999</v>
      </c>
      <c r="T7262" s="51">
        <v>20.074999999999999</v>
      </c>
      <c r="U7262" s="51">
        <v>2019</v>
      </c>
    </row>
    <row r="7263" spans="1:21" ht="15.5">
      <c r="A7263" s="51">
        <v>361</v>
      </c>
      <c r="B7263" s="51" t="s">
        <v>1716</v>
      </c>
      <c r="C7263" s="51" t="s">
        <v>396</v>
      </c>
      <c r="D7263" s="51" t="str">
        <f t="shared" si="113"/>
        <v>PCPISt. Kitts and Nevis</v>
      </c>
      <c r="E7263" s="51" t="s">
        <v>245</v>
      </c>
      <c r="F7263" s="51" t="s">
        <v>397</v>
      </c>
      <c r="G7263" s="51" t="s">
        <v>398</v>
      </c>
      <c r="H7263" s="51" t="s">
        <v>360</v>
      </c>
      <c r="I7263" s="51"/>
      <c r="J7263" s="51" t="s">
        <v>1718</v>
      </c>
      <c r="K7263" s="51">
        <v>108.40300000000001</v>
      </c>
      <c r="L7263" s="51">
        <v>109.60299999999999</v>
      </c>
      <c r="M7263" s="51">
        <v>109.874</v>
      </c>
      <c r="N7263" s="51">
        <v>107.345</v>
      </c>
      <c r="O7263" s="51">
        <v>106.607</v>
      </c>
      <c r="P7263" s="51">
        <v>107.348</v>
      </c>
      <c r="Q7263" s="51">
        <v>106.236</v>
      </c>
      <c r="R7263" s="51">
        <v>105.88500000000001</v>
      </c>
      <c r="S7263" s="51">
        <v>105.261</v>
      </c>
      <c r="T7263" s="51">
        <v>104.238</v>
      </c>
      <c r="U7263" s="51">
        <v>2020</v>
      </c>
    </row>
    <row r="7264" spans="1:21" ht="15.5">
      <c r="A7264" s="51">
        <v>361</v>
      </c>
      <c r="B7264" s="51" t="s">
        <v>1716</v>
      </c>
      <c r="C7264" s="51" t="s">
        <v>400</v>
      </c>
      <c r="D7264" s="51" t="str">
        <f t="shared" si="113"/>
        <v>PCPIPCHSt. Kitts and Nevis</v>
      </c>
      <c r="E7264" s="51" t="s">
        <v>245</v>
      </c>
      <c r="F7264" s="51" t="s">
        <v>397</v>
      </c>
      <c r="G7264" s="51" t="s">
        <v>401</v>
      </c>
      <c r="H7264" s="51" t="s">
        <v>347</v>
      </c>
      <c r="I7264" s="51"/>
      <c r="J7264" s="51" t="s">
        <v>402</v>
      </c>
      <c r="K7264" s="51">
        <v>0.81599999999999995</v>
      </c>
      <c r="L7264" s="51">
        <v>1.107</v>
      </c>
      <c r="M7264" s="51">
        <v>0.248</v>
      </c>
      <c r="N7264" s="51">
        <v>-2.302</v>
      </c>
      <c r="O7264" s="51">
        <v>-0.68799999999999994</v>
      </c>
      <c r="P7264" s="51">
        <v>0.69599999999999995</v>
      </c>
      <c r="Q7264" s="51">
        <v>-1.036</v>
      </c>
      <c r="R7264" s="51">
        <v>-0.33100000000000002</v>
      </c>
      <c r="S7264" s="51">
        <v>-0.58899999999999997</v>
      </c>
      <c r="T7264" s="51">
        <v>-0.97199999999999998</v>
      </c>
      <c r="U7264" s="51">
        <v>2020</v>
      </c>
    </row>
    <row r="7265" spans="1:21" ht="15.5">
      <c r="A7265" s="51">
        <v>361</v>
      </c>
      <c r="B7265" s="51" t="s">
        <v>1716</v>
      </c>
      <c r="C7265" s="51" t="s">
        <v>403</v>
      </c>
      <c r="D7265" s="51" t="str">
        <f t="shared" si="113"/>
        <v>PCPIESt. Kitts and Nevis</v>
      </c>
      <c r="E7265" s="51" t="s">
        <v>245</v>
      </c>
      <c r="F7265" s="51" t="s">
        <v>404</v>
      </c>
      <c r="G7265" s="51" t="s">
        <v>405</v>
      </c>
      <c r="H7265" s="51" t="s">
        <v>360</v>
      </c>
      <c r="I7265" s="51"/>
      <c r="J7265" s="51" t="s">
        <v>1718</v>
      </c>
      <c r="K7265" s="51">
        <v>109.26</v>
      </c>
      <c r="L7265" s="51">
        <v>109.93</v>
      </c>
      <c r="M7265" s="51">
        <v>109.33</v>
      </c>
      <c r="N7265" s="51">
        <v>106.71</v>
      </c>
      <c r="O7265" s="51">
        <v>106.74</v>
      </c>
      <c r="P7265" s="51">
        <v>107.547</v>
      </c>
      <c r="Q7265" s="51">
        <v>106.741</v>
      </c>
      <c r="R7265" s="51">
        <v>105.848</v>
      </c>
      <c r="S7265" s="51">
        <v>104.604</v>
      </c>
      <c r="T7265" s="51">
        <v>103.801</v>
      </c>
      <c r="U7265" s="51">
        <v>2020</v>
      </c>
    </row>
    <row r="7266" spans="1:21" ht="15.5">
      <c r="A7266" s="51">
        <v>361</v>
      </c>
      <c r="B7266" s="51" t="s">
        <v>1716</v>
      </c>
      <c r="C7266" s="51" t="s">
        <v>406</v>
      </c>
      <c r="D7266" s="51" t="str">
        <f t="shared" si="113"/>
        <v>PCPIEPCHSt. Kitts and Nevis</v>
      </c>
      <c r="E7266" s="51" t="s">
        <v>245</v>
      </c>
      <c r="F7266" s="51" t="s">
        <v>404</v>
      </c>
      <c r="G7266" s="51" t="s">
        <v>407</v>
      </c>
      <c r="H7266" s="51" t="s">
        <v>347</v>
      </c>
      <c r="I7266" s="51"/>
      <c r="J7266" s="51" t="s">
        <v>408</v>
      </c>
      <c r="K7266" s="51">
        <v>0.50600000000000001</v>
      </c>
      <c r="L7266" s="51">
        <v>0.61299999999999999</v>
      </c>
      <c r="M7266" s="51">
        <v>-0.54600000000000004</v>
      </c>
      <c r="N7266" s="51">
        <v>-2.3959999999999999</v>
      </c>
      <c r="O7266" s="51">
        <v>2.8000000000000001E-2</v>
      </c>
      <c r="P7266" s="51">
        <v>0.75600000000000001</v>
      </c>
      <c r="Q7266" s="51">
        <v>-0.749</v>
      </c>
      <c r="R7266" s="51">
        <v>-0.83699999999999997</v>
      </c>
      <c r="S7266" s="51">
        <v>-1.1759999999999999</v>
      </c>
      <c r="T7266" s="51">
        <v>-0.76800000000000002</v>
      </c>
      <c r="U7266" s="51">
        <v>2020</v>
      </c>
    </row>
    <row r="7267" spans="1:21" ht="15.5">
      <c r="A7267" s="51">
        <v>361</v>
      </c>
      <c r="B7267" s="51" t="s">
        <v>1716</v>
      </c>
      <c r="C7267" s="51" t="s">
        <v>409</v>
      </c>
      <c r="D7267" s="51" t="str">
        <f t="shared" si="113"/>
        <v>FLIBOR6St. Kitts and Nevis</v>
      </c>
      <c r="E7267" s="51" t="s">
        <v>245</v>
      </c>
      <c r="F7267" s="51" t="s">
        <v>410</v>
      </c>
      <c r="G7267" s="51"/>
      <c r="H7267" s="51" t="s">
        <v>384</v>
      </c>
      <c r="I7267" s="51"/>
      <c r="J7267" s="51"/>
      <c r="K7267" s="51"/>
      <c r="L7267" s="51"/>
      <c r="M7267" s="51"/>
      <c r="N7267" s="51"/>
      <c r="O7267" s="51"/>
      <c r="P7267" s="51"/>
      <c r="Q7267" s="51"/>
      <c r="R7267" s="51"/>
      <c r="S7267" s="51"/>
      <c r="T7267" s="51"/>
      <c r="U7267" s="51"/>
    </row>
    <row r="7268" spans="1:21" ht="15.5">
      <c r="A7268" s="51">
        <v>361</v>
      </c>
      <c r="B7268" s="51" t="s">
        <v>1716</v>
      </c>
      <c r="C7268" s="51" t="s">
        <v>411</v>
      </c>
      <c r="D7268" s="51" t="str">
        <f t="shared" si="113"/>
        <v>TM_RPCHSt. Kitts and Nevis</v>
      </c>
      <c r="E7268" s="51" t="s">
        <v>245</v>
      </c>
      <c r="F7268" s="51" t="s">
        <v>412</v>
      </c>
      <c r="G7268" s="51" t="s">
        <v>413</v>
      </c>
      <c r="H7268" s="51" t="s">
        <v>347</v>
      </c>
      <c r="I7268" s="51"/>
      <c r="J7268" s="51" t="s">
        <v>1719</v>
      </c>
      <c r="K7268" s="51" t="s">
        <v>95</v>
      </c>
      <c r="L7268" s="51" t="s">
        <v>95</v>
      </c>
      <c r="M7268" s="51" t="s">
        <v>95</v>
      </c>
      <c r="N7268" s="51">
        <v>17.872</v>
      </c>
      <c r="O7268" s="51">
        <v>10.651999999999999</v>
      </c>
      <c r="P7268" s="51">
        <v>-6.0759999999999996</v>
      </c>
      <c r="Q7268" s="51">
        <v>2.7679999999999998</v>
      </c>
      <c r="R7268" s="51">
        <v>7.22</v>
      </c>
      <c r="S7268" s="51">
        <v>-37.966000000000001</v>
      </c>
      <c r="T7268" s="51">
        <v>-12.238</v>
      </c>
      <c r="U7268" s="51">
        <v>2018</v>
      </c>
    </row>
    <row r="7269" spans="1:21" ht="15.5">
      <c r="A7269" s="51">
        <v>361</v>
      </c>
      <c r="B7269" s="51" t="s">
        <v>1716</v>
      </c>
      <c r="C7269" s="51" t="s">
        <v>415</v>
      </c>
      <c r="D7269" s="51" t="str">
        <f t="shared" si="113"/>
        <v>TMG_RPCHSt. Kitts and Nevis</v>
      </c>
      <c r="E7269" s="51" t="s">
        <v>245</v>
      </c>
      <c r="F7269" s="51" t="s">
        <v>416</v>
      </c>
      <c r="G7269" s="51" t="s">
        <v>417</v>
      </c>
      <c r="H7269" s="51" t="s">
        <v>347</v>
      </c>
      <c r="I7269" s="51"/>
      <c r="J7269" s="51" t="s">
        <v>1719</v>
      </c>
      <c r="K7269" s="51" t="s">
        <v>95</v>
      </c>
      <c r="L7269" s="51" t="s">
        <v>95</v>
      </c>
      <c r="M7269" s="51" t="s">
        <v>95</v>
      </c>
      <c r="N7269" s="51">
        <v>20.905000000000001</v>
      </c>
      <c r="O7269" s="51">
        <v>12.943</v>
      </c>
      <c r="P7269" s="51">
        <v>-4.3330000000000002</v>
      </c>
      <c r="Q7269" s="51">
        <v>2.3149999999999999</v>
      </c>
      <c r="R7269" s="51">
        <v>9.5269999999999992</v>
      </c>
      <c r="S7269" s="51">
        <v>-46.575000000000003</v>
      </c>
      <c r="T7269" s="51">
        <v>-12.31</v>
      </c>
      <c r="U7269" s="51">
        <v>2018</v>
      </c>
    </row>
    <row r="7270" spans="1:21" ht="15.5">
      <c r="A7270" s="51">
        <v>361</v>
      </c>
      <c r="B7270" s="51" t="s">
        <v>1716</v>
      </c>
      <c r="C7270" s="51" t="s">
        <v>418</v>
      </c>
      <c r="D7270" s="51" t="str">
        <f t="shared" si="113"/>
        <v>TX_RPCHSt. Kitts and Nevis</v>
      </c>
      <c r="E7270" s="51" t="s">
        <v>245</v>
      </c>
      <c r="F7270" s="51" t="s">
        <v>419</v>
      </c>
      <c r="G7270" s="51" t="s">
        <v>420</v>
      </c>
      <c r="H7270" s="51" t="s">
        <v>347</v>
      </c>
      <c r="I7270" s="51"/>
      <c r="J7270" s="51" t="s">
        <v>1719</v>
      </c>
      <c r="K7270" s="51" t="s">
        <v>95</v>
      </c>
      <c r="L7270" s="51" t="s">
        <v>95</v>
      </c>
      <c r="M7270" s="51" t="s">
        <v>95</v>
      </c>
      <c r="N7270" s="51">
        <v>-2.214</v>
      </c>
      <c r="O7270" s="51">
        <v>-2.2639999999999998</v>
      </c>
      <c r="P7270" s="51">
        <v>-2.927</v>
      </c>
      <c r="Q7270" s="51">
        <v>13.901999999999999</v>
      </c>
      <c r="R7270" s="51">
        <v>11.111000000000001</v>
      </c>
      <c r="S7270" s="51">
        <v>-53.817999999999998</v>
      </c>
      <c r="T7270" s="51">
        <v>-14.586</v>
      </c>
      <c r="U7270" s="51">
        <v>2018</v>
      </c>
    </row>
    <row r="7271" spans="1:21" ht="15.5">
      <c r="A7271" s="51">
        <v>361</v>
      </c>
      <c r="B7271" s="51" t="s">
        <v>1716</v>
      </c>
      <c r="C7271" s="51" t="s">
        <v>421</v>
      </c>
      <c r="D7271" s="51" t="str">
        <f t="shared" si="113"/>
        <v>TXG_RPCHSt. Kitts and Nevis</v>
      </c>
      <c r="E7271" s="51" t="s">
        <v>245</v>
      </c>
      <c r="F7271" s="51" t="s">
        <v>422</v>
      </c>
      <c r="G7271" s="51" t="s">
        <v>423</v>
      </c>
      <c r="H7271" s="51" t="s">
        <v>347</v>
      </c>
      <c r="I7271" s="51"/>
      <c r="J7271" s="51" t="s">
        <v>1719</v>
      </c>
      <c r="K7271" s="51" t="s">
        <v>95</v>
      </c>
      <c r="L7271" s="51" t="s">
        <v>95</v>
      </c>
      <c r="M7271" s="51" t="s">
        <v>95</v>
      </c>
      <c r="N7271" s="51">
        <v>-36.838000000000001</v>
      </c>
      <c r="O7271" s="51">
        <v>-25.619</v>
      </c>
      <c r="P7271" s="51">
        <v>19.209</v>
      </c>
      <c r="Q7271" s="51">
        <v>-9.2690000000000001</v>
      </c>
      <c r="R7271" s="51">
        <v>7.5049999999999999</v>
      </c>
      <c r="S7271" s="51">
        <v>-35.631999999999998</v>
      </c>
      <c r="T7271" s="51">
        <v>16.169</v>
      </c>
      <c r="U7271" s="51">
        <v>2018</v>
      </c>
    </row>
    <row r="7272" spans="1:21" ht="15.5">
      <c r="A7272" s="51">
        <v>361</v>
      </c>
      <c r="B7272" s="51" t="s">
        <v>1716</v>
      </c>
      <c r="C7272" s="51" t="s">
        <v>424</v>
      </c>
      <c r="D7272" s="51" t="str">
        <f t="shared" si="113"/>
        <v>LURSt. Kitts and Nevis</v>
      </c>
      <c r="E7272" s="51" t="s">
        <v>245</v>
      </c>
      <c r="F7272" s="51" t="s">
        <v>425</v>
      </c>
      <c r="G7272" s="51" t="s">
        <v>426</v>
      </c>
      <c r="H7272" s="51" t="s">
        <v>427</v>
      </c>
      <c r="I7272" s="51"/>
      <c r="J7272" s="51"/>
      <c r="K7272" s="51"/>
      <c r="L7272" s="51"/>
      <c r="M7272" s="51"/>
      <c r="N7272" s="51"/>
      <c r="O7272" s="51"/>
      <c r="P7272" s="51"/>
      <c r="Q7272" s="51"/>
      <c r="R7272" s="51"/>
      <c r="S7272" s="51"/>
      <c r="T7272" s="51"/>
      <c r="U7272" s="51"/>
    </row>
    <row r="7273" spans="1:21" ht="15.5">
      <c r="A7273" s="51">
        <v>361</v>
      </c>
      <c r="B7273" s="51" t="s">
        <v>1716</v>
      </c>
      <c r="C7273" s="51" t="s">
        <v>428</v>
      </c>
      <c r="D7273" s="51" t="str">
        <f t="shared" si="113"/>
        <v>LESt. Kitts and Nevis</v>
      </c>
      <c r="E7273" s="51" t="s">
        <v>245</v>
      </c>
      <c r="F7273" s="51" t="s">
        <v>429</v>
      </c>
      <c r="G7273" s="51" t="s">
        <v>430</v>
      </c>
      <c r="H7273" s="51" t="s">
        <v>431</v>
      </c>
      <c r="I7273" s="51" t="s">
        <v>432</v>
      </c>
      <c r="J7273" s="51"/>
      <c r="K7273" s="51"/>
      <c r="L7273" s="51"/>
      <c r="M7273" s="51"/>
      <c r="N7273" s="51"/>
      <c r="O7273" s="51"/>
      <c r="P7273" s="51"/>
      <c r="Q7273" s="51"/>
      <c r="R7273" s="51"/>
      <c r="S7273" s="51"/>
      <c r="T7273" s="51"/>
      <c r="U7273" s="51"/>
    </row>
    <row r="7274" spans="1:21" ht="15.5">
      <c r="A7274" s="51">
        <v>361</v>
      </c>
      <c r="B7274" s="51" t="s">
        <v>1716</v>
      </c>
      <c r="C7274" s="51" t="s">
        <v>433</v>
      </c>
      <c r="D7274" s="51" t="str">
        <f t="shared" si="113"/>
        <v>LPSt. Kitts and Nevis</v>
      </c>
      <c r="E7274" s="51" t="s">
        <v>245</v>
      </c>
      <c r="F7274" s="51" t="s">
        <v>434</v>
      </c>
      <c r="G7274" s="51" t="s">
        <v>435</v>
      </c>
      <c r="H7274" s="51" t="s">
        <v>431</v>
      </c>
      <c r="I7274" s="51" t="s">
        <v>432</v>
      </c>
      <c r="J7274" s="51" t="s">
        <v>1720</v>
      </c>
      <c r="K7274" s="51">
        <v>5.2999999999999999E-2</v>
      </c>
      <c r="L7274" s="51">
        <v>5.2999999999999999E-2</v>
      </c>
      <c r="M7274" s="51">
        <v>5.3999999999999999E-2</v>
      </c>
      <c r="N7274" s="51">
        <v>5.3999999999999999E-2</v>
      </c>
      <c r="O7274" s="51">
        <v>5.5E-2</v>
      </c>
      <c r="P7274" s="51">
        <v>5.5E-2</v>
      </c>
      <c r="Q7274" s="51">
        <v>5.6000000000000001E-2</v>
      </c>
      <c r="R7274" s="51">
        <v>5.7000000000000002E-2</v>
      </c>
      <c r="S7274" s="51">
        <v>5.7000000000000002E-2</v>
      </c>
      <c r="T7274" s="51">
        <v>5.8000000000000003E-2</v>
      </c>
      <c r="U7274" s="51">
        <v>2015</v>
      </c>
    </row>
    <row r="7275" spans="1:21" ht="15.5">
      <c r="A7275" s="51">
        <v>361</v>
      </c>
      <c r="B7275" s="51" t="s">
        <v>1716</v>
      </c>
      <c r="C7275" s="51" t="s">
        <v>437</v>
      </c>
      <c r="D7275" s="51" t="str">
        <f t="shared" si="113"/>
        <v>GGRSt. Kitts and Nevis</v>
      </c>
      <c r="E7275" s="51" t="s">
        <v>245</v>
      </c>
      <c r="F7275" s="51" t="s">
        <v>438</v>
      </c>
      <c r="G7275" s="51" t="s">
        <v>439</v>
      </c>
      <c r="H7275" s="51" t="s">
        <v>342</v>
      </c>
      <c r="I7275" s="51" t="s">
        <v>343</v>
      </c>
      <c r="J7275" s="51" t="s">
        <v>1721</v>
      </c>
      <c r="K7275" s="51">
        <v>0.71599999999999997</v>
      </c>
      <c r="L7275" s="51">
        <v>0.96099999999999997</v>
      </c>
      <c r="M7275" s="51">
        <v>0.96599999999999997</v>
      </c>
      <c r="N7275" s="51">
        <v>0.91800000000000004</v>
      </c>
      <c r="O7275" s="51">
        <v>0.83299999999999996</v>
      </c>
      <c r="P7275" s="51">
        <v>0.78700000000000003</v>
      </c>
      <c r="Q7275" s="51">
        <v>1.0720000000000001</v>
      </c>
      <c r="R7275" s="51">
        <v>1.1180000000000001</v>
      </c>
      <c r="S7275" s="51">
        <v>0.77100000000000002</v>
      </c>
      <c r="T7275" s="51">
        <v>0.75</v>
      </c>
      <c r="U7275" s="51">
        <v>2020</v>
      </c>
    </row>
    <row r="7276" spans="1:21" ht="15.5">
      <c r="A7276" s="51">
        <v>361</v>
      </c>
      <c r="B7276" s="51" t="s">
        <v>1716</v>
      </c>
      <c r="C7276" s="51" t="s">
        <v>441</v>
      </c>
      <c r="D7276" s="51" t="str">
        <f t="shared" si="113"/>
        <v>GGR_NGDPSt. Kitts and Nevis</v>
      </c>
      <c r="E7276" s="51" t="s">
        <v>245</v>
      </c>
      <c r="F7276" s="51" t="s">
        <v>438</v>
      </c>
      <c r="G7276" s="51" t="s">
        <v>439</v>
      </c>
      <c r="H7276" s="51" t="s">
        <v>392</v>
      </c>
      <c r="I7276" s="51"/>
      <c r="J7276" s="51" t="s">
        <v>442</v>
      </c>
      <c r="K7276" s="51">
        <v>33.152000000000001</v>
      </c>
      <c r="L7276" s="51">
        <v>42.372999999999998</v>
      </c>
      <c r="M7276" s="51">
        <v>39.034999999999997</v>
      </c>
      <c r="N7276" s="51">
        <v>36.814999999999998</v>
      </c>
      <c r="O7276" s="51">
        <v>31.765000000000001</v>
      </c>
      <c r="P7276" s="51">
        <v>29.231999999999999</v>
      </c>
      <c r="Q7276" s="51">
        <v>39.295000000000002</v>
      </c>
      <c r="R7276" s="51">
        <v>38.89</v>
      </c>
      <c r="S7276" s="51">
        <v>33.518999999999998</v>
      </c>
      <c r="T7276" s="51">
        <v>33.411999999999999</v>
      </c>
      <c r="U7276" s="51">
        <v>2020</v>
      </c>
    </row>
    <row r="7277" spans="1:21" ht="15.5">
      <c r="A7277" s="51">
        <v>361</v>
      </c>
      <c r="B7277" s="51" t="s">
        <v>1716</v>
      </c>
      <c r="C7277" s="51" t="s">
        <v>443</v>
      </c>
      <c r="D7277" s="51" t="str">
        <f t="shared" si="113"/>
        <v>GGXSt. Kitts and Nevis</v>
      </c>
      <c r="E7277" s="51" t="s">
        <v>245</v>
      </c>
      <c r="F7277" s="51" t="s">
        <v>444</v>
      </c>
      <c r="G7277" s="51" t="s">
        <v>445</v>
      </c>
      <c r="H7277" s="51" t="s">
        <v>342</v>
      </c>
      <c r="I7277" s="51" t="s">
        <v>343</v>
      </c>
      <c r="J7277" s="51" t="s">
        <v>1721</v>
      </c>
      <c r="K7277" s="51">
        <v>0.62</v>
      </c>
      <c r="L7277" s="51">
        <v>0.70299999999999996</v>
      </c>
      <c r="M7277" s="51">
        <v>0.747</v>
      </c>
      <c r="N7277" s="51">
        <v>0.76300000000000001</v>
      </c>
      <c r="O7277" s="51">
        <v>0.73</v>
      </c>
      <c r="P7277" s="51">
        <v>0.77100000000000002</v>
      </c>
      <c r="Q7277" s="51">
        <v>1.04</v>
      </c>
      <c r="R7277" s="51">
        <v>1.1499999999999999</v>
      </c>
      <c r="S7277" s="51">
        <v>0.874</v>
      </c>
      <c r="T7277" s="51">
        <v>0.872</v>
      </c>
      <c r="U7277" s="51">
        <v>2020</v>
      </c>
    </row>
    <row r="7278" spans="1:21" ht="15.5">
      <c r="A7278" s="51">
        <v>361</v>
      </c>
      <c r="B7278" s="51" t="s">
        <v>1716</v>
      </c>
      <c r="C7278" s="51" t="s">
        <v>446</v>
      </c>
      <c r="D7278" s="51" t="str">
        <f t="shared" si="113"/>
        <v>GGX_NGDPSt. Kitts and Nevis</v>
      </c>
      <c r="E7278" s="51" t="s">
        <v>245</v>
      </c>
      <c r="F7278" s="51" t="s">
        <v>444</v>
      </c>
      <c r="G7278" s="51" t="s">
        <v>445</v>
      </c>
      <c r="H7278" s="51" t="s">
        <v>392</v>
      </c>
      <c r="I7278" s="51"/>
      <c r="J7278" s="51" t="s">
        <v>447</v>
      </c>
      <c r="K7278" s="51">
        <v>28.698</v>
      </c>
      <c r="L7278" s="51">
        <v>30.984999999999999</v>
      </c>
      <c r="M7278" s="51">
        <v>30.178999999999998</v>
      </c>
      <c r="N7278" s="51">
        <v>30.6</v>
      </c>
      <c r="O7278" s="51">
        <v>27.835000000000001</v>
      </c>
      <c r="P7278" s="51">
        <v>28.658999999999999</v>
      </c>
      <c r="Q7278" s="51">
        <v>38.121000000000002</v>
      </c>
      <c r="R7278" s="51">
        <v>40.006</v>
      </c>
      <c r="S7278" s="51">
        <v>37.966000000000001</v>
      </c>
      <c r="T7278" s="51">
        <v>38.871000000000002</v>
      </c>
      <c r="U7278" s="51">
        <v>2020</v>
      </c>
    </row>
    <row r="7279" spans="1:21" ht="15.5">
      <c r="A7279" s="51">
        <v>361</v>
      </c>
      <c r="B7279" s="51" t="s">
        <v>1716</v>
      </c>
      <c r="C7279" s="51" t="s">
        <v>448</v>
      </c>
      <c r="D7279" s="51" t="str">
        <f t="shared" si="113"/>
        <v>GGXCNLSt. Kitts and Nevis</v>
      </c>
      <c r="E7279" s="51" t="s">
        <v>245</v>
      </c>
      <c r="F7279" s="51" t="s">
        <v>449</v>
      </c>
      <c r="G7279" s="51" t="s">
        <v>450</v>
      </c>
      <c r="H7279" s="51" t="s">
        <v>342</v>
      </c>
      <c r="I7279" s="51" t="s">
        <v>343</v>
      </c>
      <c r="J7279" s="51" t="s">
        <v>1721</v>
      </c>
      <c r="K7279" s="51">
        <v>9.6000000000000002E-2</v>
      </c>
      <c r="L7279" s="51">
        <v>0.25800000000000001</v>
      </c>
      <c r="M7279" s="51">
        <v>0.219</v>
      </c>
      <c r="N7279" s="51">
        <v>0.155</v>
      </c>
      <c r="O7279" s="51">
        <v>0.10299999999999999</v>
      </c>
      <c r="P7279" s="51">
        <v>1.4999999999999999E-2</v>
      </c>
      <c r="Q7279" s="51">
        <v>3.2000000000000001E-2</v>
      </c>
      <c r="R7279" s="51">
        <v>-3.2000000000000001E-2</v>
      </c>
      <c r="S7279" s="51">
        <v>-0.10199999999999999</v>
      </c>
      <c r="T7279" s="51">
        <v>-0.123</v>
      </c>
      <c r="U7279" s="51">
        <v>2020</v>
      </c>
    </row>
    <row r="7280" spans="1:21" ht="15.5">
      <c r="A7280" s="51">
        <v>361</v>
      </c>
      <c r="B7280" s="51" t="s">
        <v>1716</v>
      </c>
      <c r="C7280" s="51" t="s">
        <v>451</v>
      </c>
      <c r="D7280" s="51" t="str">
        <f t="shared" si="113"/>
        <v>GGXCNL_NGDPSt. Kitts and Nevis</v>
      </c>
      <c r="E7280" s="51" t="s">
        <v>245</v>
      </c>
      <c r="F7280" s="51" t="s">
        <v>449</v>
      </c>
      <c r="G7280" s="51" t="s">
        <v>450</v>
      </c>
      <c r="H7280" s="51" t="s">
        <v>392</v>
      </c>
      <c r="I7280" s="51"/>
      <c r="J7280" s="51" t="s">
        <v>452</v>
      </c>
      <c r="K7280" s="51">
        <v>4.4530000000000003</v>
      </c>
      <c r="L7280" s="51">
        <v>11.388</v>
      </c>
      <c r="M7280" s="51">
        <v>8.8559999999999999</v>
      </c>
      <c r="N7280" s="51">
        <v>6.2149999999999999</v>
      </c>
      <c r="O7280" s="51">
        <v>3.93</v>
      </c>
      <c r="P7280" s="51">
        <v>0.57299999999999995</v>
      </c>
      <c r="Q7280" s="51">
        <v>1.1739999999999999</v>
      </c>
      <c r="R7280" s="51">
        <v>-1.1160000000000001</v>
      </c>
      <c r="S7280" s="51">
        <v>-4.4470000000000001</v>
      </c>
      <c r="T7280" s="51">
        <v>-5.46</v>
      </c>
      <c r="U7280" s="51">
        <v>2020</v>
      </c>
    </row>
    <row r="7281" spans="1:21" ht="15.5">
      <c r="A7281" s="51">
        <v>361</v>
      </c>
      <c r="B7281" s="51" t="s">
        <v>1716</v>
      </c>
      <c r="C7281" s="51" t="s">
        <v>453</v>
      </c>
      <c r="D7281" s="51" t="str">
        <f t="shared" si="113"/>
        <v>GGSBSt. Kitts and Nevis</v>
      </c>
      <c r="E7281" s="51" t="s">
        <v>245</v>
      </c>
      <c r="F7281" s="51" t="s">
        <v>454</v>
      </c>
      <c r="G7281" s="51" t="s">
        <v>455</v>
      </c>
      <c r="H7281" s="51" t="s">
        <v>342</v>
      </c>
      <c r="I7281" s="51" t="s">
        <v>343</v>
      </c>
      <c r="J7281" s="51"/>
      <c r="K7281" s="51"/>
      <c r="L7281" s="51"/>
      <c r="M7281" s="51"/>
      <c r="N7281" s="51"/>
      <c r="O7281" s="51"/>
      <c r="P7281" s="51"/>
      <c r="Q7281" s="51"/>
      <c r="R7281" s="51"/>
      <c r="S7281" s="51"/>
      <c r="T7281" s="51"/>
      <c r="U7281" s="51"/>
    </row>
    <row r="7282" spans="1:21" ht="15.5">
      <c r="A7282" s="51">
        <v>361</v>
      </c>
      <c r="B7282" s="51" t="s">
        <v>1716</v>
      </c>
      <c r="C7282" s="51" t="s">
        <v>456</v>
      </c>
      <c r="D7282" s="51" t="str">
        <f t="shared" si="113"/>
        <v>GGSB_NPGDPSt. Kitts and Nevis</v>
      </c>
      <c r="E7282" s="51" t="s">
        <v>245</v>
      </c>
      <c r="F7282" s="51" t="s">
        <v>454</v>
      </c>
      <c r="G7282" s="51" t="s">
        <v>455</v>
      </c>
      <c r="H7282" s="51" t="s">
        <v>380</v>
      </c>
      <c r="I7282" s="51"/>
      <c r="J7282" s="51"/>
      <c r="K7282" s="51"/>
      <c r="L7282" s="51"/>
      <c r="M7282" s="51"/>
      <c r="N7282" s="51"/>
      <c r="O7282" s="51"/>
      <c r="P7282" s="51"/>
      <c r="Q7282" s="51"/>
      <c r="R7282" s="51"/>
      <c r="S7282" s="51"/>
      <c r="T7282" s="51"/>
      <c r="U7282" s="51"/>
    </row>
    <row r="7283" spans="1:21" ht="15.5">
      <c r="A7283" s="51">
        <v>361</v>
      </c>
      <c r="B7283" s="51" t="s">
        <v>1716</v>
      </c>
      <c r="C7283" s="51" t="s">
        <v>457</v>
      </c>
      <c r="D7283" s="51" t="str">
        <f t="shared" si="113"/>
        <v>GGXONLBSt. Kitts and Nevis</v>
      </c>
      <c r="E7283" s="51" t="s">
        <v>245</v>
      </c>
      <c r="F7283" s="51" t="s">
        <v>458</v>
      </c>
      <c r="G7283" s="51" t="s">
        <v>459</v>
      </c>
      <c r="H7283" s="51" t="s">
        <v>342</v>
      </c>
      <c r="I7283" s="51" t="s">
        <v>343</v>
      </c>
      <c r="J7283" s="51" t="s">
        <v>1721</v>
      </c>
      <c r="K7283" s="51">
        <v>0.214</v>
      </c>
      <c r="L7283" s="51">
        <v>0.34100000000000003</v>
      </c>
      <c r="M7283" s="51">
        <v>0.28199999999999997</v>
      </c>
      <c r="N7283" s="51">
        <v>0.20599999999999999</v>
      </c>
      <c r="O7283" s="51">
        <v>0.14499999999999999</v>
      </c>
      <c r="P7283" s="51">
        <v>5.5E-2</v>
      </c>
      <c r="Q7283" s="51">
        <v>7.0000000000000007E-2</v>
      </c>
      <c r="R7283" s="51">
        <v>3.0000000000000001E-3</v>
      </c>
      <c r="S7283" s="51">
        <v>-7.0000000000000007E-2</v>
      </c>
      <c r="T7283" s="51">
        <v>-0.08</v>
      </c>
      <c r="U7283" s="51">
        <v>2020</v>
      </c>
    </row>
    <row r="7284" spans="1:21" ht="15.5">
      <c r="A7284" s="51">
        <v>361</v>
      </c>
      <c r="B7284" s="51" t="s">
        <v>1716</v>
      </c>
      <c r="C7284" s="51" t="s">
        <v>460</v>
      </c>
      <c r="D7284" s="51" t="str">
        <f t="shared" si="113"/>
        <v>GGXONLB_NGDPSt. Kitts and Nevis</v>
      </c>
      <c r="E7284" s="51" t="s">
        <v>245</v>
      </c>
      <c r="F7284" s="51" t="s">
        <v>458</v>
      </c>
      <c r="G7284" s="51" t="s">
        <v>459</v>
      </c>
      <c r="H7284" s="51" t="s">
        <v>392</v>
      </c>
      <c r="I7284" s="51"/>
      <c r="J7284" s="51" t="s">
        <v>461</v>
      </c>
      <c r="K7284" s="51">
        <v>9.9130000000000003</v>
      </c>
      <c r="L7284" s="51">
        <v>15.023999999999999</v>
      </c>
      <c r="M7284" s="51">
        <v>11.414</v>
      </c>
      <c r="N7284" s="51">
        <v>8.2650000000000006</v>
      </c>
      <c r="O7284" s="51">
        <v>5.5289999999999999</v>
      </c>
      <c r="P7284" s="51">
        <v>2.056</v>
      </c>
      <c r="Q7284" s="51">
        <v>2.5630000000000002</v>
      </c>
      <c r="R7284" s="51">
        <v>0.1</v>
      </c>
      <c r="S7284" s="51">
        <v>-3.024</v>
      </c>
      <c r="T7284" s="51">
        <v>-3.556</v>
      </c>
      <c r="U7284" s="51">
        <v>2020</v>
      </c>
    </row>
    <row r="7285" spans="1:21" ht="15.5">
      <c r="A7285" s="51">
        <v>361</v>
      </c>
      <c r="B7285" s="51" t="s">
        <v>1716</v>
      </c>
      <c r="C7285" s="51" t="s">
        <v>462</v>
      </c>
      <c r="D7285" s="51" t="str">
        <f t="shared" si="113"/>
        <v>GGXWDNSt. Kitts and Nevis</v>
      </c>
      <c r="E7285" s="51" t="s">
        <v>245</v>
      </c>
      <c r="F7285" s="51" t="s">
        <v>463</v>
      </c>
      <c r="G7285" s="51" t="s">
        <v>464</v>
      </c>
      <c r="H7285" s="51" t="s">
        <v>342</v>
      </c>
      <c r="I7285" s="51" t="s">
        <v>343</v>
      </c>
      <c r="J7285" s="51"/>
      <c r="K7285" s="51"/>
      <c r="L7285" s="51"/>
      <c r="M7285" s="51"/>
      <c r="N7285" s="51"/>
      <c r="O7285" s="51"/>
      <c r="P7285" s="51"/>
      <c r="Q7285" s="51"/>
      <c r="R7285" s="51"/>
      <c r="S7285" s="51"/>
      <c r="T7285" s="51"/>
      <c r="U7285" s="51"/>
    </row>
    <row r="7286" spans="1:21" ht="15.5">
      <c r="A7286" s="51">
        <v>361</v>
      </c>
      <c r="B7286" s="51" t="s">
        <v>1716</v>
      </c>
      <c r="C7286" s="51" t="s">
        <v>465</v>
      </c>
      <c r="D7286" s="51" t="str">
        <f t="shared" si="113"/>
        <v>GGXWDN_NGDPSt. Kitts and Nevis</v>
      </c>
      <c r="E7286" s="51" t="s">
        <v>245</v>
      </c>
      <c r="F7286" s="51" t="s">
        <v>463</v>
      </c>
      <c r="G7286" s="51" t="s">
        <v>464</v>
      </c>
      <c r="H7286" s="51" t="s">
        <v>392</v>
      </c>
      <c r="I7286" s="51"/>
      <c r="J7286" s="51"/>
      <c r="K7286" s="51"/>
      <c r="L7286" s="51"/>
      <c r="M7286" s="51"/>
      <c r="N7286" s="51"/>
      <c r="O7286" s="51"/>
      <c r="P7286" s="51"/>
      <c r="Q7286" s="51"/>
      <c r="R7286" s="51"/>
      <c r="S7286" s="51"/>
      <c r="T7286" s="51"/>
      <c r="U7286" s="51"/>
    </row>
    <row r="7287" spans="1:21" ht="15.5">
      <c r="A7287" s="51">
        <v>361</v>
      </c>
      <c r="B7287" s="51" t="s">
        <v>1716</v>
      </c>
      <c r="C7287" s="51" t="s">
        <v>466</v>
      </c>
      <c r="D7287" s="51" t="str">
        <f t="shared" si="113"/>
        <v>GGXWDGSt. Kitts and Nevis</v>
      </c>
      <c r="E7287" s="51" t="s">
        <v>245</v>
      </c>
      <c r="F7287" s="51" t="s">
        <v>467</v>
      </c>
      <c r="G7287" s="51" t="s">
        <v>468</v>
      </c>
      <c r="H7287" s="51" t="s">
        <v>342</v>
      </c>
      <c r="I7287" s="51" t="s">
        <v>343</v>
      </c>
      <c r="J7287" s="51" t="s">
        <v>1721</v>
      </c>
      <c r="K7287" s="51">
        <v>2.7349999999999999</v>
      </c>
      <c r="L7287" s="51">
        <v>2.1509999999999998</v>
      </c>
      <c r="M7287" s="51">
        <v>1.8620000000000001</v>
      </c>
      <c r="N7287" s="51">
        <v>1.67</v>
      </c>
      <c r="O7287" s="51">
        <v>1.5640000000000001</v>
      </c>
      <c r="P7287" s="51">
        <v>1.599</v>
      </c>
      <c r="Q7287" s="51">
        <v>1.5609999999999999</v>
      </c>
      <c r="R7287" s="51">
        <v>1.6180000000000001</v>
      </c>
      <c r="S7287" s="51">
        <v>1.506</v>
      </c>
      <c r="T7287" s="51">
        <v>1.6259999999999999</v>
      </c>
      <c r="U7287" s="51">
        <v>2020</v>
      </c>
    </row>
    <row r="7288" spans="1:21" ht="15.5">
      <c r="A7288" s="51">
        <v>361</v>
      </c>
      <c r="B7288" s="51" t="s">
        <v>1716</v>
      </c>
      <c r="C7288" s="51" t="s">
        <v>469</v>
      </c>
      <c r="D7288" s="51" t="str">
        <f t="shared" si="113"/>
        <v>GGXWDG_NGDPSt. Kitts and Nevis</v>
      </c>
      <c r="E7288" s="51" t="s">
        <v>245</v>
      </c>
      <c r="F7288" s="51" t="s">
        <v>467</v>
      </c>
      <c r="G7288" s="51" t="s">
        <v>468</v>
      </c>
      <c r="H7288" s="51" t="s">
        <v>392</v>
      </c>
      <c r="I7288" s="51"/>
      <c r="J7288" s="51" t="s">
        <v>470</v>
      </c>
      <c r="K7288" s="51">
        <v>126.55200000000001</v>
      </c>
      <c r="L7288" s="51">
        <v>94.852000000000004</v>
      </c>
      <c r="M7288" s="51">
        <v>75.251000000000005</v>
      </c>
      <c r="N7288" s="51">
        <v>67.007000000000005</v>
      </c>
      <c r="O7288" s="51">
        <v>59.633000000000003</v>
      </c>
      <c r="P7288" s="51">
        <v>59.412999999999997</v>
      </c>
      <c r="Q7288" s="51">
        <v>57.212000000000003</v>
      </c>
      <c r="R7288" s="51">
        <v>56.283999999999999</v>
      </c>
      <c r="S7288" s="51">
        <v>65.459999999999994</v>
      </c>
      <c r="T7288" s="51">
        <v>72.478999999999999</v>
      </c>
      <c r="U7288" s="51">
        <v>2020</v>
      </c>
    </row>
    <row r="7289" spans="1:21" ht="15.5">
      <c r="A7289" s="51">
        <v>361</v>
      </c>
      <c r="B7289" s="51" t="s">
        <v>1716</v>
      </c>
      <c r="C7289" s="51" t="s">
        <v>471</v>
      </c>
      <c r="D7289" s="51" t="str">
        <f t="shared" si="113"/>
        <v>NGDP_FYSt. Kitts and Nevis</v>
      </c>
      <c r="E7289" s="51" t="s">
        <v>245</v>
      </c>
      <c r="F7289" s="51" t="s">
        <v>472</v>
      </c>
      <c r="G7289" s="51" t="s">
        <v>473</v>
      </c>
      <c r="H7289" s="51" t="s">
        <v>342</v>
      </c>
      <c r="I7289" s="51" t="s">
        <v>343</v>
      </c>
      <c r="J7289" s="51" t="s">
        <v>1721</v>
      </c>
      <c r="K7289" s="51">
        <v>2.161</v>
      </c>
      <c r="L7289" s="51">
        <v>2.2669999999999999</v>
      </c>
      <c r="M7289" s="51">
        <v>2.4750000000000001</v>
      </c>
      <c r="N7289" s="51">
        <v>2.4929999999999999</v>
      </c>
      <c r="O7289" s="51">
        <v>2.6219999999999999</v>
      </c>
      <c r="P7289" s="51">
        <v>2.6920000000000002</v>
      </c>
      <c r="Q7289" s="51">
        <v>2.7290000000000001</v>
      </c>
      <c r="R7289" s="51">
        <v>2.875</v>
      </c>
      <c r="S7289" s="51">
        <v>2.3010000000000002</v>
      </c>
      <c r="T7289" s="51">
        <v>2.2440000000000002</v>
      </c>
      <c r="U7289" s="51">
        <v>2020</v>
      </c>
    </row>
    <row r="7290" spans="1:21" ht="15.5">
      <c r="A7290" s="51">
        <v>361</v>
      </c>
      <c r="B7290" s="51" t="s">
        <v>1716</v>
      </c>
      <c r="C7290" s="51" t="s">
        <v>474</v>
      </c>
      <c r="D7290" s="51" t="str">
        <f t="shared" si="113"/>
        <v>BCASt. Kitts and Nevis</v>
      </c>
      <c r="E7290" s="51" t="s">
        <v>245</v>
      </c>
      <c r="F7290" s="51" t="s">
        <v>475</v>
      </c>
      <c r="G7290" s="51" t="s">
        <v>476</v>
      </c>
      <c r="H7290" s="51" t="s">
        <v>352</v>
      </c>
      <c r="I7290" s="51" t="s">
        <v>343</v>
      </c>
      <c r="J7290" s="51" t="s">
        <v>1002</v>
      </c>
      <c r="K7290" s="51" t="s">
        <v>95</v>
      </c>
      <c r="L7290" s="51" t="s">
        <v>95</v>
      </c>
      <c r="M7290" s="51">
        <v>1E-3</v>
      </c>
      <c r="N7290" s="51">
        <v>-0.08</v>
      </c>
      <c r="O7290" s="51">
        <v>-0.124</v>
      </c>
      <c r="P7290" s="51">
        <v>-0.112</v>
      </c>
      <c r="Q7290" s="51">
        <v>-5.8000000000000003E-2</v>
      </c>
      <c r="R7290" s="51">
        <v>-2.1999999999999999E-2</v>
      </c>
      <c r="S7290" s="51">
        <v>-6.9000000000000006E-2</v>
      </c>
      <c r="T7290" s="51">
        <v>-8.2000000000000003E-2</v>
      </c>
      <c r="U7290" s="51">
        <v>2018</v>
      </c>
    </row>
    <row r="7291" spans="1:21" ht="15.5">
      <c r="A7291" s="51">
        <v>361</v>
      </c>
      <c r="B7291" s="51" t="s">
        <v>1716</v>
      </c>
      <c r="C7291" s="51" t="s">
        <v>478</v>
      </c>
      <c r="D7291" s="51" t="str">
        <f t="shared" si="113"/>
        <v>BCA_NGDPDSt. Kitts and Nevis</v>
      </c>
      <c r="E7291" s="51" t="s">
        <v>245</v>
      </c>
      <c r="F7291" s="51" t="s">
        <v>475</v>
      </c>
      <c r="G7291" s="51" t="s">
        <v>476</v>
      </c>
      <c r="H7291" s="51" t="s">
        <v>392</v>
      </c>
      <c r="I7291" s="51"/>
      <c r="J7291" s="51" t="s">
        <v>479</v>
      </c>
      <c r="K7291" s="51" t="s">
        <v>95</v>
      </c>
      <c r="L7291" s="51" t="s">
        <v>95</v>
      </c>
      <c r="M7291" s="51">
        <v>9.9000000000000005E-2</v>
      </c>
      <c r="N7291" s="51">
        <v>-8.657</v>
      </c>
      <c r="O7291" s="51">
        <v>-12.731</v>
      </c>
      <c r="P7291" s="51">
        <v>-11.206</v>
      </c>
      <c r="Q7291" s="51">
        <v>-5.7380000000000004</v>
      </c>
      <c r="R7291" s="51">
        <v>-2.093</v>
      </c>
      <c r="S7291" s="51">
        <v>-8.0559999999999992</v>
      </c>
      <c r="T7291" s="51">
        <v>-9.9250000000000007</v>
      </c>
      <c r="U7291" s="51">
        <v>2018</v>
      </c>
    </row>
    <row r="7292" spans="1:21" ht="15.5">
      <c r="A7292" s="51">
        <v>362</v>
      </c>
      <c r="B7292" s="51" t="s">
        <v>1722</v>
      </c>
      <c r="C7292" s="51" t="s">
        <v>338</v>
      </c>
      <c r="D7292" s="51" t="str">
        <f t="shared" si="113"/>
        <v>NGDP_RSt. Lucia</v>
      </c>
      <c r="E7292" s="51" t="s">
        <v>246</v>
      </c>
      <c r="F7292" s="51" t="s">
        <v>340</v>
      </c>
      <c r="G7292" s="51" t="s">
        <v>341</v>
      </c>
      <c r="H7292" s="51" t="s">
        <v>342</v>
      </c>
      <c r="I7292" s="51" t="s">
        <v>343</v>
      </c>
      <c r="J7292" s="51" t="s">
        <v>1723</v>
      </c>
      <c r="K7292" s="51">
        <v>5.1180000000000003</v>
      </c>
      <c r="L7292" s="51">
        <v>5.0060000000000002</v>
      </c>
      <c r="M7292" s="51">
        <v>5.0709999999999997</v>
      </c>
      <c r="N7292" s="51">
        <v>5.0609999999999999</v>
      </c>
      <c r="O7292" s="51">
        <v>5.2510000000000003</v>
      </c>
      <c r="P7292" s="51">
        <v>5.4340000000000002</v>
      </c>
      <c r="Q7292" s="51">
        <v>5.5780000000000003</v>
      </c>
      <c r="R7292" s="51">
        <v>5.6740000000000004</v>
      </c>
      <c r="S7292" s="51">
        <v>4.6050000000000004</v>
      </c>
      <c r="T7292" s="51">
        <v>4.7489999999999997</v>
      </c>
      <c r="U7292" s="51">
        <v>2019</v>
      </c>
    </row>
    <row r="7293" spans="1:21" ht="15.5">
      <c r="A7293" s="51">
        <v>362</v>
      </c>
      <c r="B7293" s="51" t="s">
        <v>1722</v>
      </c>
      <c r="C7293" s="51" t="s">
        <v>345</v>
      </c>
      <c r="D7293" s="51" t="str">
        <f t="shared" si="113"/>
        <v>NGDP_RPCHSt. Lucia</v>
      </c>
      <c r="E7293" s="51" t="s">
        <v>246</v>
      </c>
      <c r="F7293" s="51" t="s">
        <v>340</v>
      </c>
      <c r="G7293" s="51" t="s">
        <v>346</v>
      </c>
      <c r="H7293" s="51" t="s">
        <v>347</v>
      </c>
      <c r="I7293" s="51"/>
      <c r="J7293" s="51" t="s">
        <v>348</v>
      </c>
      <c r="K7293" s="51">
        <v>-0.34799999999999998</v>
      </c>
      <c r="L7293" s="51">
        <v>-2.198</v>
      </c>
      <c r="M7293" s="51">
        <v>1.306</v>
      </c>
      <c r="N7293" s="51">
        <v>-0.20200000000000001</v>
      </c>
      <c r="O7293" s="51">
        <v>3.762</v>
      </c>
      <c r="P7293" s="51">
        <v>3.4889999999999999</v>
      </c>
      <c r="Q7293" s="51">
        <v>2.6389999999999998</v>
      </c>
      <c r="R7293" s="51">
        <v>1.7290000000000001</v>
      </c>
      <c r="S7293" s="51">
        <v>-18.850000000000001</v>
      </c>
      <c r="T7293" s="51">
        <v>3.1419999999999999</v>
      </c>
      <c r="U7293" s="51">
        <v>2019</v>
      </c>
    </row>
    <row r="7294" spans="1:21" ht="15.5">
      <c r="A7294" s="51">
        <v>362</v>
      </c>
      <c r="B7294" s="51" t="s">
        <v>1722</v>
      </c>
      <c r="C7294" s="51" t="s">
        <v>349</v>
      </c>
      <c r="D7294" s="51" t="str">
        <f t="shared" si="113"/>
        <v>NGDPSt. Lucia</v>
      </c>
      <c r="E7294" s="51" t="s">
        <v>246</v>
      </c>
      <c r="F7294" s="51" t="s">
        <v>155</v>
      </c>
      <c r="G7294" s="51" t="s">
        <v>350</v>
      </c>
      <c r="H7294" s="51" t="s">
        <v>342</v>
      </c>
      <c r="I7294" s="51" t="s">
        <v>343</v>
      </c>
      <c r="J7294" s="51" t="s">
        <v>1723</v>
      </c>
      <c r="K7294" s="51">
        <v>4.3339999999999996</v>
      </c>
      <c r="L7294" s="51">
        <v>4.4950000000000001</v>
      </c>
      <c r="M7294" s="51">
        <v>4.7389999999999999</v>
      </c>
      <c r="N7294" s="51">
        <v>4.8819999999999997</v>
      </c>
      <c r="O7294" s="51">
        <v>5.0369999999999999</v>
      </c>
      <c r="P7294" s="51">
        <v>5.3979999999999997</v>
      </c>
      <c r="Q7294" s="51">
        <v>5.5780000000000003</v>
      </c>
      <c r="R7294" s="51">
        <v>5.7309999999999999</v>
      </c>
      <c r="S7294" s="51">
        <v>4.569</v>
      </c>
      <c r="T7294" s="51">
        <v>4.8259999999999996</v>
      </c>
      <c r="U7294" s="51">
        <v>2019</v>
      </c>
    </row>
    <row r="7295" spans="1:21" ht="15.5">
      <c r="A7295" s="51">
        <v>362</v>
      </c>
      <c r="B7295" s="51" t="s">
        <v>1722</v>
      </c>
      <c r="C7295" s="51" t="s">
        <v>157</v>
      </c>
      <c r="D7295" s="51" t="str">
        <f t="shared" si="113"/>
        <v>NGDPDSt. Lucia</v>
      </c>
      <c r="E7295" s="51" t="s">
        <v>246</v>
      </c>
      <c r="F7295" s="51" t="s">
        <v>155</v>
      </c>
      <c r="G7295" s="51" t="s">
        <v>351</v>
      </c>
      <c r="H7295" s="51" t="s">
        <v>352</v>
      </c>
      <c r="I7295" s="51" t="s">
        <v>343</v>
      </c>
      <c r="J7295" s="51" t="s">
        <v>353</v>
      </c>
      <c r="K7295" s="51">
        <v>1.605</v>
      </c>
      <c r="L7295" s="51">
        <v>1.665</v>
      </c>
      <c r="M7295" s="51">
        <v>1.7549999999999999</v>
      </c>
      <c r="N7295" s="51">
        <v>1.8080000000000001</v>
      </c>
      <c r="O7295" s="51">
        <v>1.865</v>
      </c>
      <c r="P7295" s="51">
        <v>1.9990000000000001</v>
      </c>
      <c r="Q7295" s="51">
        <v>2.0659999999999998</v>
      </c>
      <c r="R7295" s="51">
        <v>2.1219999999999999</v>
      </c>
      <c r="S7295" s="51">
        <v>1.6919999999999999</v>
      </c>
      <c r="T7295" s="51">
        <v>1.7869999999999999</v>
      </c>
      <c r="U7295" s="51">
        <v>2019</v>
      </c>
    </row>
    <row r="7296" spans="1:21" ht="15.5">
      <c r="A7296" s="51">
        <v>362</v>
      </c>
      <c r="B7296" s="51" t="s">
        <v>1722</v>
      </c>
      <c r="C7296" s="51" t="s">
        <v>354</v>
      </c>
      <c r="D7296" s="51" t="str">
        <f t="shared" si="113"/>
        <v>PPPGDPSt. Lucia</v>
      </c>
      <c r="E7296" s="51" t="s">
        <v>246</v>
      </c>
      <c r="F7296" s="51" t="s">
        <v>155</v>
      </c>
      <c r="G7296" s="51" t="s">
        <v>355</v>
      </c>
      <c r="H7296" s="51" t="s">
        <v>356</v>
      </c>
      <c r="I7296" s="51" t="s">
        <v>343</v>
      </c>
      <c r="J7296" s="51" t="s">
        <v>353</v>
      </c>
      <c r="K7296" s="51">
        <v>2.3109999999999999</v>
      </c>
      <c r="L7296" s="51">
        <v>2.3940000000000001</v>
      </c>
      <c r="M7296" s="51">
        <v>2.4540000000000002</v>
      </c>
      <c r="N7296" s="51">
        <v>2.427</v>
      </c>
      <c r="O7296" s="51">
        <v>2.573</v>
      </c>
      <c r="P7296" s="51">
        <v>2.7050000000000001</v>
      </c>
      <c r="Q7296" s="51">
        <v>2.843</v>
      </c>
      <c r="R7296" s="51">
        <v>2.9430000000000001</v>
      </c>
      <c r="S7296" s="51">
        <v>2.4169999999999998</v>
      </c>
      <c r="T7296" s="51">
        <v>2.5390000000000001</v>
      </c>
      <c r="U7296" s="51">
        <v>2019</v>
      </c>
    </row>
    <row r="7297" spans="1:21" ht="15.5">
      <c r="A7297" s="51">
        <v>362</v>
      </c>
      <c r="B7297" s="51" t="s">
        <v>1722</v>
      </c>
      <c r="C7297" s="51" t="s">
        <v>357</v>
      </c>
      <c r="D7297" s="51" t="str">
        <f t="shared" si="113"/>
        <v>NGDP_DSt. Lucia</v>
      </c>
      <c r="E7297" s="51" t="s">
        <v>246</v>
      </c>
      <c r="F7297" s="51" t="s">
        <v>358</v>
      </c>
      <c r="G7297" s="51" t="s">
        <v>359</v>
      </c>
      <c r="H7297" s="51" t="s">
        <v>360</v>
      </c>
      <c r="I7297" s="51"/>
      <c r="J7297" s="51" t="s">
        <v>361</v>
      </c>
      <c r="K7297" s="51">
        <v>84.676000000000002</v>
      </c>
      <c r="L7297" s="51">
        <v>89.798000000000002</v>
      </c>
      <c r="M7297" s="51">
        <v>93.447999999999993</v>
      </c>
      <c r="N7297" s="51">
        <v>96.462000000000003</v>
      </c>
      <c r="O7297" s="51">
        <v>95.911000000000001</v>
      </c>
      <c r="P7297" s="51">
        <v>99.320999999999998</v>
      </c>
      <c r="Q7297" s="51">
        <v>100</v>
      </c>
      <c r="R7297" s="51">
        <v>100.992</v>
      </c>
      <c r="S7297" s="51">
        <v>99.221999999999994</v>
      </c>
      <c r="T7297" s="51">
        <v>101.61499999999999</v>
      </c>
      <c r="U7297" s="51">
        <v>2019</v>
      </c>
    </row>
    <row r="7298" spans="1:21" ht="15.5">
      <c r="A7298" s="51">
        <v>362</v>
      </c>
      <c r="B7298" s="51" t="s">
        <v>1722</v>
      </c>
      <c r="C7298" s="51" t="s">
        <v>362</v>
      </c>
      <c r="D7298" s="51" t="str">
        <f t="shared" si="113"/>
        <v>NGDPRPCSt. Lucia</v>
      </c>
      <c r="E7298" s="51" t="s">
        <v>246</v>
      </c>
      <c r="F7298" s="51" t="s">
        <v>363</v>
      </c>
      <c r="G7298" s="51" t="s">
        <v>364</v>
      </c>
      <c r="H7298" s="51" t="s">
        <v>342</v>
      </c>
      <c r="I7298" s="51" t="s">
        <v>333</v>
      </c>
      <c r="J7298" s="51" t="s">
        <v>365</v>
      </c>
      <c r="K7298" s="51">
        <v>30264.68</v>
      </c>
      <c r="L7298" s="51">
        <v>29316.79</v>
      </c>
      <c r="M7298" s="51">
        <v>29376.61</v>
      </c>
      <c r="N7298" s="51">
        <v>29042.36</v>
      </c>
      <c r="O7298" s="51">
        <v>29867.19</v>
      </c>
      <c r="P7298" s="51">
        <v>30650.87</v>
      </c>
      <c r="Q7298" s="51">
        <v>31214.37</v>
      </c>
      <c r="R7298" s="51">
        <v>31555.22</v>
      </c>
      <c r="S7298" s="51">
        <v>25446.63</v>
      </c>
      <c r="T7298" s="51">
        <v>26081.89</v>
      </c>
      <c r="U7298" s="51">
        <v>2015</v>
      </c>
    </row>
    <row r="7299" spans="1:21" ht="15.5">
      <c r="A7299" s="51">
        <v>362</v>
      </c>
      <c r="B7299" s="51" t="s">
        <v>1722</v>
      </c>
      <c r="C7299" s="51" t="s">
        <v>366</v>
      </c>
      <c r="D7299" s="51" t="str">
        <f t="shared" ref="D7299:D7362" si="114">C7299&amp;E7299</f>
        <v>NGDPRPPPPCSt. Lucia</v>
      </c>
      <c r="E7299" s="51" t="s">
        <v>246</v>
      </c>
      <c r="F7299" s="51" t="s">
        <v>363</v>
      </c>
      <c r="G7299" s="51" t="s">
        <v>367</v>
      </c>
      <c r="H7299" s="51" t="s">
        <v>368</v>
      </c>
      <c r="I7299" s="51" t="s">
        <v>333</v>
      </c>
      <c r="J7299" s="51" t="s">
        <v>365</v>
      </c>
      <c r="K7299" s="51">
        <v>15061.55</v>
      </c>
      <c r="L7299" s="51">
        <v>14589.82</v>
      </c>
      <c r="M7299" s="51">
        <v>14619.59</v>
      </c>
      <c r="N7299" s="51">
        <v>14453.25</v>
      </c>
      <c r="O7299" s="51">
        <v>14863.74</v>
      </c>
      <c r="P7299" s="51">
        <v>15253.74</v>
      </c>
      <c r="Q7299" s="51">
        <v>15534.17</v>
      </c>
      <c r="R7299" s="51">
        <v>15703.8</v>
      </c>
      <c r="S7299" s="51">
        <v>12663.8</v>
      </c>
      <c r="T7299" s="51">
        <v>12979.94</v>
      </c>
      <c r="U7299" s="51">
        <v>2015</v>
      </c>
    </row>
    <row r="7300" spans="1:21" ht="15.5">
      <c r="A7300" s="51">
        <v>362</v>
      </c>
      <c r="B7300" s="51" t="s">
        <v>1722</v>
      </c>
      <c r="C7300" s="51" t="s">
        <v>369</v>
      </c>
      <c r="D7300" s="51" t="str">
        <f t="shared" si="114"/>
        <v>NGDPPCSt. Lucia</v>
      </c>
      <c r="E7300" s="51" t="s">
        <v>246</v>
      </c>
      <c r="F7300" s="51" t="s">
        <v>370</v>
      </c>
      <c r="G7300" s="51" t="s">
        <v>371</v>
      </c>
      <c r="H7300" s="51" t="s">
        <v>342</v>
      </c>
      <c r="I7300" s="51" t="s">
        <v>333</v>
      </c>
      <c r="J7300" s="51" t="s">
        <v>372</v>
      </c>
      <c r="K7300" s="51">
        <v>25626.92</v>
      </c>
      <c r="L7300" s="51">
        <v>26325.84</v>
      </c>
      <c r="M7300" s="51">
        <v>27451.97</v>
      </c>
      <c r="N7300" s="51">
        <v>28014.98</v>
      </c>
      <c r="O7300" s="51">
        <v>28645.98</v>
      </c>
      <c r="P7300" s="51">
        <v>30442.82</v>
      </c>
      <c r="Q7300" s="51">
        <v>31214.32</v>
      </c>
      <c r="R7300" s="51">
        <v>31868.37</v>
      </c>
      <c r="S7300" s="51">
        <v>25248.66</v>
      </c>
      <c r="T7300" s="51">
        <v>26503.06</v>
      </c>
      <c r="U7300" s="51">
        <v>2015</v>
      </c>
    </row>
    <row r="7301" spans="1:21" ht="15.5">
      <c r="A7301" s="51">
        <v>362</v>
      </c>
      <c r="B7301" s="51" t="s">
        <v>1722</v>
      </c>
      <c r="C7301" s="51" t="s">
        <v>373</v>
      </c>
      <c r="D7301" s="51" t="str">
        <f t="shared" si="114"/>
        <v>NGDPDPCSt. Lucia</v>
      </c>
      <c r="E7301" s="51" t="s">
        <v>246</v>
      </c>
      <c r="F7301" s="51" t="s">
        <v>370</v>
      </c>
      <c r="G7301" s="51" t="s">
        <v>374</v>
      </c>
      <c r="H7301" s="51" t="s">
        <v>352</v>
      </c>
      <c r="I7301" s="51" t="s">
        <v>333</v>
      </c>
      <c r="J7301" s="51" t="s">
        <v>372</v>
      </c>
      <c r="K7301" s="51">
        <v>9491.4500000000007</v>
      </c>
      <c r="L7301" s="51">
        <v>9750.31</v>
      </c>
      <c r="M7301" s="51">
        <v>10167.4</v>
      </c>
      <c r="N7301" s="51">
        <v>10375.92</v>
      </c>
      <c r="O7301" s="51">
        <v>10609.62</v>
      </c>
      <c r="P7301" s="51">
        <v>11275.12</v>
      </c>
      <c r="Q7301" s="51">
        <v>11560.86</v>
      </c>
      <c r="R7301" s="51">
        <v>11803.1</v>
      </c>
      <c r="S7301" s="51">
        <v>9351.36</v>
      </c>
      <c r="T7301" s="51">
        <v>9815.9500000000007</v>
      </c>
      <c r="U7301" s="51">
        <v>2015</v>
      </c>
    </row>
    <row r="7302" spans="1:21" ht="15.5">
      <c r="A7302" s="51">
        <v>362</v>
      </c>
      <c r="B7302" s="51" t="s">
        <v>1722</v>
      </c>
      <c r="C7302" s="51" t="s">
        <v>375</v>
      </c>
      <c r="D7302" s="51" t="str">
        <f t="shared" si="114"/>
        <v>PPPPCSt. Lucia</v>
      </c>
      <c r="E7302" s="51" t="s">
        <v>246</v>
      </c>
      <c r="F7302" s="51" t="s">
        <v>370</v>
      </c>
      <c r="G7302" s="51" t="s">
        <v>376</v>
      </c>
      <c r="H7302" s="51" t="s">
        <v>356</v>
      </c>
      <c r="I7302" s="51" t="s">
        <v>333</v>
      </c>
      <c r="J7302" s="51" t="s">
        <v>372</v>
      </c>
      <c r="K7302" s="51">
        <v>13662.86</v>
      </c>
      <c r="L7302" s="51">
        <v>14023.77</v>
      </c>
      <c r="M7302" s="51">
        <v>14213.31</v>
      </c>
      <c r="N7302" s="51">
        <v>13930.35</v>
      </c>
      <c r="O7302" s="51">
        <v>14633.12</v>
      </c>
      <c r="P7302" s="51">
        <v>15253.74</v>
      </c>
      <c r="Q7302" s="51">
        <v>15907.15</v>
      </c>
      <c r="R7302" s="51">
        <v>16367.92</v>
      </c>
      <c r="S7302" s="51">
        <v>13359.37</v>
      </c>
      <c r="T7302" s="51">
        <v>13942.39</v>
      </c>
      <c r="U7302" s="51">
        <v>2015</v>
      </c>
    </row>
    <row r="7303" spans="1:21" ht="15.5">
      <c r="A7303" s="51">
        <v>362</v>
      </c>
      <c r="B7303" s="51" t="s">
        <v>1722</v>
      </c>
      <c r="C7303" s="51" t="s">
        <v>377</v>
      </c>
      <c r="D7303" s="51" t="str">
        <f t="shared" si="114"/>
        <v>NGAP_NPGDPSt. Lucia</v>
      </c>
      <c r="E7303" s="51" t="s">
        <v>246</v>
      </c>
      <c r="F7303" s="51" t="s">
        <v>378</v>
      </c>
      <c r="G7303" s="51" t="s">
        <v>379</v>
      </c>
      <c r="H7303" s="51" t="s">
        <v>380</v>
      </c>
      <c r="I7303" s="51"/>
      <c r="J7303" s="51"/>
      <c r="K7303" s="51"/>
      <c r="L7303" s="51"/>
      <c r="M7303" s="51"/>
      <c r="N7303" s="51"/>
      <c r="O7303" s="51"/>
      <c r="P7303" s="51"/>
      <c r="Q7303" s="51"/>
      <c r="R7303" s="51"/>
      <c r="S7303" s="51"/>
      <c r="T7303" s="51"/>
      <c r="U7303" s="51"/>
    </row>
    <row r="7304" spans="1:21" ht="15.5">
      <c r="A7304" s="51">
        <v>362</v>
      </c>
      <c r="B7304" s="51" t="s">
        <v>1722</v>
      </c>
      <c r="C7304" s="51" t="s">
        <v>381</v>
      </c>
      <c r="D7304" s="51" t="str">
        <f t="shared" si="114"/>
        <v>PPPSHSt. Lucia</v>
      </c>
      <c r="E7304" s="51" t="s">
        <v>246</v>
      </c>
      <c r="F7304" s="51" t="s">
        <v>382</v>
      </c>
      <c r="G7304" s="51" t="s">
        <v>383</v>
      </c>
      <c r="H7304" s="51" t="s">
        <v>384</v>
      </c>
      <c r="I7304" s="51"/>
      <c r="J7304" s="51" t="s">
        <v>353</v>
      </c>
      <c r="K7304" s="51">
        <v>2E-3</v>
      </c>
      <c r="L7304" s="51">
        <v>2E-3</v>
      </c>
      <c r="M7304" s="51">
        <v>2E-3</v>
      </c>
      <c r="N7304" s="51">
        <v>2E-3</v>
      </c>
      <c r="O7304" s="51">
        <v>2E-3</v>
      </c>
      <c r="P7304" s="51">
        <v>2E-3</v>
      </c>
      <c r="Q7304" s="51">
        <v>2E-3</v>
      </c>
      <c r="R7304" s="51">
        <v>2E-3</v>
      </c>
      <c r="S7304" s="51">
        <v>2E-3</v>
      </c>
      <c r="T7304" s="51">
        <v>2E-3</v>
      </c>
      <c r="U7304" s="51">
        <v>2019</v>
      </c>
    </row>
    <row r="7305" spans="1:21" ht="15.5">
      <c r="A7305" s="51">
        <v>362</v>
      </c>
      <c r="B7305" s="51" t="s">
        <v>1722</v>
      </c>
      <c r="C7305" s="51" t="s">
        <v>385</v>
      </c>
      <c r="D7305" s="51" t="str">
        <f t="shared" si="114"/>
        <v>PPPEXSt. Lucia</v>
      </c>
      <c r="E7305" s="51" t="s">
        <v>246</v>
      </c>
      <c r="F7305" s="51" t="s">
        <v>386</v>
      </c>
      <c r="G7305" s="51" t="s">
        <v>387</v>
      </c>
      <c r="H7305" s="51" t="s">
        <v>388</v>
      </c>
      <c r="I7305" s="51"/>
      <c r="J7305" s="51" t="s">
        <v>353</v>
      </c>
      <c r="K7305" s="51">
        <v>1.8759999999999999</v>
      </c>
      <c r="L7305" s="51">
        <v>1.877</v>
      </c>
      <c r="M7305" s="51">
        <v>1.931</v>
      </c>
      <c r="N7305" s="51">
        <v>2.0110000000000001</v>
      </c>
      <c r="O7305" s="51">
        <v>1.958</v>
      </c>
      <c r="P7305" s="51">
        <v>1.996</v>
      </c>
      <c r="Q7305" s="51">
        <v>1.962</v>
      </c>
      <c r="R7305" s="51">
        <v>1.9470000000000001</v>
      </c>
      <c r="S7305" s="51">
        <v>1.89</v>
      </c>
      <c r="T7305" s="51">
        <v>1.901</v>
      </c>
      <c r="U7305" s="51">
        <v>2019</v>
      </c>
    </row>
    <row r="7306" spans="1:21" ht="15.5">
      <c r="A7306" s="51">
        <v>362</v>
      </c>
      <c r="B7306" s="51" t="s">
        <v>1722</v>
      </c>
      <c r="C7306" s="51" t="s">
        <v>389</v>
      </c>
      <c r="D7306" s="51" t="str">
        <f t="shared" si="114"/>
        <v>NID_NGDPSt. Lucia</v>
      </c>
      <c r="E7306" s="51" t="s">
        <v>246</v>
      </c>
      <c r="F7306" s="51" t="s">
        <v>390</v>
      </c>
      <c r="G7306" s="51" t="s">
        <v>391</v>
      </c>
      <c r="H7306" s="51" t="s">
        <v>392</v>
      </c>
      <c r="I7306" s="51"/>
      <c r="J7306" s="51" t="s">
        <v>1723</v>
      </c>
      <c r="K7306" s="51" t="s">
        <v>95</v>
      </c>
      <c r="L7306" s="51" t="s">
        <v>95</v>
      </c>
      <c r="M7306" s="51">
        <v>17.202999999999999</v>
      </c>
      <c r="N7306" s="51">
        <v>18.123999999999999</v>
      </c>
      <c r="O7306" s="51">
        <v>20.459</v>
      </c>
      <c r="P7306" s="51">
        <v>21.559000000000001</v>
      </c>
      <c r="Q7306" s="51">
        <v>21.254000000000001</v>
      </c>
      <c r="R7306" s="51">
        <v>21.347999999999999</v>
      </c>
      <c r="S7306" s="51">
        <v>23.882000000000001</v>
      </c>
      <c r="T7306" s="51">
        <v>25.152999999999999</v>
      </c>
      <c r="U7306" s="51">
        <v>2019</v>
      </c>
    </row>
    <row r="7307" spans="1:21" ht="15.5">
      <c r="A7307" s="51">
        <v>362</v>
      </c>
      <c r="B7307" s="51" t="s">
        <v>1722</v>
      </c>
      <c r="C7307" s="51" t="s">
        <v>393</v>
      </c>
      <c r="D7307" s="51" t="str">
        <f t="shared" si="114"/>
        <v>NGSD_NGDPSt. Lucia</v>
      </c>
      <c r="E7307" s="51" t="s">
        <v>246</v>
      </c>
      <c r="F7307" s="51" t="s">
        <v>394</v>
      </c>
      <c r="G7307" s="51" t="s">
        <v>395</v>
      </c>
      <c r="H7307" s="51" t="s">
        <v>392</v>
      </c>
      <c r="I7307" s="51"/>
      <c r="J7307" s="51" t="s">
        <v>1723</v>
      </c>
      <c r="K7307" s="51" t="s">
        <v>95</v>
      </c>
      <c r="L7307" s="51" t="s">
        <v>95</v>
      </c>
      <c r="M7307" s="51">
        <v>14.723000000000001</v>
      </c>
      <c r="N7307" s="51">
        <v>18.135999999999999</v>
      </c>
      <c r="O7307" s="51">
        <v>13.94</v>
      </c>
      <c r="P7307" s="51">
        <v>20.594000000000001</v>
      </c>
      <c r="Q7307" s="51">
        <v>23.422999999999998</v>
      </c>
      <c r="R7307" s="51">
        <v>26.152000000000001</v>
      </c>
      <c r="S7307" s="51">
        <v>7.5890000000000004</v>
      </c>
      <c r="T7307" s="51">
        <v>5.4</v>
      </c>
      <c r="U7307" s="51">
        <v>2019</v>
      </c>
    </row>
    <row r="7308" spans="1:21" ht="15.5">
      <c r="A7308" s="51">
        <v>362</v>
      </c>
      <c r="B7308" s="51" t="s">
        <v>1722</v>
      </c>
      <c r="C7308" s="51" t="s">
        <v>396</v>
      </c>
      <c r="D7308" s="51" t="str">
        <f t="shared" si="114"/>
        <v>PCPISt. Lucia</v>
      </c>
      <c r="E7308" s="51" t="s">
        <v>246</v>
      </c>
      <c r="F7308" s="51" t="s">
        <v>397</v>
      </c>
      <c r="G7308" s="51" t="s">
        <v>398</v>
      </c>
      <c r="H7308" s="51" t="s">
        <v>360</v>
      </c>
      <c r="I7308" s="51"/>
      <c r="J7308" s="51" t="s">
        <v>1724</v>
      </c>
      <c r="K7308" s="51">
        <v>113.11</v>
      </c>
      <c r="L7308" s="51">
        <v>114.77500000000001</v>
      </c>
      <c r="M7308" s="51">
        <v>118.813</v>
      </c>
      <c r="N7308" s="51">
        <v>117.64400000000001</v>
      </c>
      <c r="O7308" s="51">
        <v>114.02200000000001</v>
      </c>
      <c r="P7308" s="51">
        <v>114.14100000000001</v>
      </c>
      <c r="Q7308" s="51">
        <v>116.86499999999999</v>
      </c>
      <c r="R7308" s="51">
        <v>117.491</v>
      </c>
      <c r="S7308" s="51">
        <v>115.432</v>
      </c>
      <c r="T7308" s="51">
        <v>118.215</v>
      </c>
      <c r="U7308" s="51">
        <v>2020</v>
      </c>
    </row>
    <row r="7309" spans="1:21" ht="15.5">
      <c r="A7309" s="51">
        <v>362</v>
      </c>
      <c r="B7309" s="51" t="s">
        <v>1722</v>
      </c>
      <c r="C7309" s="51" t="s">
        <v>400</v>
      </c>
      <c r="D7309" s="51" t="str">
        <f t="shared" si="114"/>
        <v>PCPIPCHSt. Lucia</v>
      </c>
      <c r="E7309" s="51" t="s">
        <v>246</v>
      </c>
      <c r="F7309" s="51" t="s">
        <v>397</v>
      </c>
      <c r="G7309" s="51" t="s">
        <v>401</v>
      </c>
      <c r="H7309" s="51" t="s">
        <v>347</v>
      </c>
      <c r="I7309" s="51"/>
      <c r="J7309" s="51" t="s">
        <v>402</v>
      </c>
      <c r="K7309" s="51">
        <v>4.1779999999999999</v>
      </c>
      <c r="L7309" s="51">
        <v>1.472</v>
      </c>
      <c r="M7309" s="51">
        <v>3.5179999999999998</v>
      </c>
      <c r="N7309" s="51">
        <v>-0.98399999999999999</v>
      </c>
      <c r="O7309" s="51">
        <v>-3.0790000000000002</v>
      </c>
      <c r="P7309" s="51">
        <v>0.105</v>
      </c>
      <c r="Q7309" s="51">
        <v>2.3860000000000001</v>
      </c>
      <c r="R7309" s="51">
        <v>0.53600000000000003</v>
      </c>
      <c r="S7309" s="51">
        <v>-1.7529999999999999</v>
      </c>
      <c r="T7309" s="51">
        <v>2.4119999999999999</v>
      </c>
      <c r="U7309" s="51">
        <v>2020</v>
      </c>
    </row>
    <row r="7310" spans="1:21" ht="15.5">
      <c r="A7310" s="51">
        <v>362</v>
      </c>
      <c r="B7310" s="51" t="s">
        <v>1722</v>
      </c>
      <c r="C7310" s="51" t="s">
        <v>403</v>
      </c>
      <c r="D7310" s="51" t="str">
        <f t="shared" si="114"/>
        <v>PCPIESt. Lucia</v>
      </c>
      <c r="E7310" s="51" t="s">
        <v>246</v>
      </c>
      <c r="F7310" s="51" t="s">
        <v>404</v>
      </c>
      <c r="G7310" s="51" t="s">
        <v>405</v>
      </c>
      <c r="H7310" s="51" t="s">
        <v>360</v>
      </c>
      <c r="I7310" s="51"/>
      <c r="J7310" s="51" t="s">
        <v>1724</v>
      </c>
      <c r="K7310" s="51">
        <v>116.15</v>
      </c>
      <c r="L7310" s="51">
        <v>115.29</v>
      </c>
      <c r="M7310" s="51">
        <v>119.52</v>
      </c>
      <c r="N7310" s="51">
        <v>116.41</v>
      </c>
      <c r="O7310" s="51">
        <v>113.11</v>
      </c>
      <c r="P7310" s="51">
        <v>115.35</v>
      </c>
      <c r="Q7310" s="51">
        <v>117.85299999999999</v>
      </c>
      <c r="R7310" s="51">
        <v>117.02500000000001</v>
      </c>
      <c r="S7310" s="51">
        <v>116.595</v>
      </c>
      <c r="T7310" s="51">
        <v>119.14</v>
      </c>
      <c r="U7310" s="51">
        <v>2020</v>
      </c>
    </row>
    <row r="7311" spans="1:21" ht="15.5">
      <c r="A7311" s="51">
        <v>362</v>
      </c>
      <c r="B7311" s="51" t="s">
        <v>1722</v>
      </c>
      <c r="C7311" s="51" t="s">
        <v>406</v>
      </c>
      <c r="D7311" s="51" t="str">
        <f t="shared" si="114"/>
        <v>PCPIEPCHSt. Lucia</v>
      </c>
      <c r="E7311" s="51" t="s">
        <v>246</v>
      </c>
      <c r="F7311" s="51" t="s">
        <v>404</v>
      </c>
      <c r="G7311" s="51" t="s">
        <v>407</v>
      </c>
      <c r="H7311" s="51" t="s">
        <v>347</v>
      </c>
      <c r="I7311" s="51"/>
      <c r="J7311" s="51" t="s">
        <v>408</v>
      </c>
      <c r="K7311" s="51">
        <v>5.0090000000000003</v>
      </c>
      <c r="L7311" s="51">
        <v>-0.74</v>
      </c>
      <c r="M7311" s="51">
        <v>3.669</v>
      </c>
      <c r="N7311" s="51">
        <v>-2.6019999999999999</v>
      </c>
      <c r="O7311" s="51">
        <v>-2.835</v>
      </c>
      <c r="P7311" s="51">
        <v>1.98</v>
      </c>
      <c r="Q7311" s="51">
        <v>2.17</v>
      </c>
      <c r="R7311" s="51">
        <v>-0.70299999999999996</v>
      </c>
      <c r="S7311" s="51">
        <v>-0.36699999999999999</v>
      </c>
      <c r="T7311" s="51">
        <v>2.1829999999999998</v>
      </c>
      <c r="U7311" s="51">
        <v>2020</v>
      </c>
    </row>
    <row r="7312" spans="1:21" ht="15.5">
      <c r="A7312" s="51">
        <v>362</v>
      </c>
      <c r="B7312" s="51" t="s">
        <v>1722</v>
      </c>
      <c r="C7312" s="51" t="s">
        <v>409</v>
      </c>
      <c r="D7312" s="51" t="str">
        <f t="shared" si="114"/>
        <v>FLIBOR6St. Lucia</v>
      </c>
      <c r="E7312" s="51" t="s">
        <v>246</v>
      </c>
      <c r="F7312" s="51" t="s">
        <v>410</v>
      </c>
      <c r="G7312" s="51"/>
      <c r="H7312" s="51" t="s">
        <v>384</v>
      </c>
      <c r="I7312" s="51"/>
      <c r="J7312" s="51"/>
      <c r="K7312" s="51"/>
      <c r="L7312" s="51"/>
      <c r="M7312" s="51"/>
      <c r="N7312" s="51"/>
      <c r="O7312" s="51"/>
      <c r="P7312" s="51"/>
      <c r="Q7312" s="51"/>
      <c r="R7312" s="51"/>
      <c r="S7312" s="51"/>
      <c r="T7312" s="51"/>
      <c r="U7312" s="51"/>
    </row>
    <row r="7313" spans="1:21" ht="15.5">
      <c r="A7313" s="51">
        <v>362</v>
      </c>
      <c r="B7313" s="51" t="s">
        <v>1722</v>
      </c>
      <c r="C7313" s="51" t="s">
        <v>411</v>
      </c>
      <c r="D7313" s="51" t="str">
        <f t="shared" si="114"/>
        <v>TM_RPCHSt. Lucia</v>
      </c>
      <c r="E7313" s="51" t="s">
        <v>246</v>
      </c>
      <c r="F7313" s="51" t="s">
        <v>412</v>
      </c>
      <c r="G7313" s="51" t="s">
        <v>413</v>
      </c>
      <c r="H7313" s="51" t="s">
        <v>347</v>
      </c>
      <c r="I7313" s="51"/>
      <c r="J7313" s="51" t="s">
        <v>1725</v>
      </c>
      <c r="K7313" s="51" t="s">
        <v>95</v>
      </c>
      <c r="L7313" s="51" t="s">
        <v>95</v>
      </c>
      <c r="M7313" s="51" t="s">
        <v>95</v>
      </c>
      <c r="N7313" s="51">
        <v>16.815999999999999</v>
      </c>
      <c r="O7313" s="51">
        <v>16.649999999999999</v>
      </c>
      <c r="P7313" s="51">
        <v>-2.4969999999999999</v>
      </c>
      <c r="Q7313" s="51">
        <v>-4.2480000000000002</v>
      </c>
      <c r="R7313" s="51">
        <v>-2.7810000000000001</v>
      </c>
      <c r="S7313" s="51">
        <v>-27.861999999999998</v>
      </c>
      <c r="T7313" s="51">
        <v>-11.627000000000001</v>
      </c>
      <c r="U7313" s="51">
        <v>2018</v>
      </c>
    </row>
    <row r="7314" spans="1:21" ht="15.5">
      <c r="A7314" s="51">
        <v>362</v>
      </c>
      <c r="B7314" s="51" t="s">
        <v>1722</v>
      </c>
      <c r="C7314" s="51" t="s">
        <v>415</v>
      </c>
      <c r="D7314" s="51" t="str">
        <f t="shared" si="114"/>
        <v>TMG_RPCHSt. Lucia</v>
      </c>
      <c r="E7314" s="51" t="s">
        <v>246</v>
      </c>
      <c r="F7314" s="51" t="s">
        <v>416</v>
      </c>
      <c r="G7314" s="51" t="s">
        <v>417</v>
      </c>
      <c r="H7314" s="51" t="s">
        <v>347</v>
      </c>
      <c r="I7314" s="51"/>
      <c r="J7314" s="51" t="s">
        <v>1725</v>
      </c>
      <c r="K7314" s="51" t="s">
        <v>95</v>
      </c>
      <c r="L7314" s="51" t="s">
        <v>95</v>
      </c>
      <c r="M7314" s="51" t="s">
        <v>95</v>
      </c>
      <c r="N7314" s="51">
        <v>8.8710000000000004</v>
      </c>
      <c r="O7314" s="51">
        <v>21.065999999999999</v>
      </c>
      <c r="P7314" s="51">
        <v>-5.7080000000000002</v>
      </c>
      <c r="Q7314" s="51">
        <v>-5.4649999999999999</v>
      </c>
      <c r="R7314" s="51">
        <v>-6.0590000000000002</v>
      </c>
      <c r="S7314" s="51">
        <v>-21.343</v>
      </c>
      <c r="T7314" s="51">
        <v>-5.0650000000000004</v>
      </c>
      <c r="U7314" s="51">
        <v>2018</v>
      </c>
    </row>
    <row r="7315" spans="1:21" ht="15.5">
      <c r="A7315" s="51">
        <v>362</v>
      </c>
      <c r="B7315" s="51" t="s">
        <v>1722</v>
      </c>
      <c r="C7315" s="51" t="s">
        <v>418</v>
      </c>
      <c r="D7315" s="51" t="str">
        <f t="shared" si="114"/>
        <v>TX_RPCHSt. Lucia</v>
      </c>
      <c r="E7315" s="51" t="s">
        <v>246</v>
      </c>
      <c r="F7315" s="51" t="s">
        <v>419</v>
      </c>
      <c r="G7315" s="51" t="s">
        <v>420</v>
      </c>
      <c r="H7315" s="51" t="s">
        <v>347</v>
      </c>
      <c r="I7315" s="51"/>
      <c r="J7315" s="51" t="s">
        <v>1725</v>
      </c>
      <c r="K7315" s="51" t="s">
        <v>95</v>
      </c>
      <c r="L7315" s="51" t="s">
        <v>95</v>
      </c>
      <c r="M7315" s="51" t="s">
        <v>95</v>
      </c>
      <c r="N7315" s="51">
        <v>9.7070000000000007</v>
      </c>
      <c r="O7315" s="51">
        <v>-8.6959999999999997</v>
      </c>
      <c r="P7315" s="51">
        <v>12.038</v>
      </c>
      <c r="Q7315" s="51">
        <v>2.1669999999999998</v>
      </c>
      <c r="R7315" s="51">
        <v>1.3129999999999999</v>
      </c>
      <c r="S7315" s="51">
        <v>-59.662999999999997</v>
      </c>
      <c r="T7315" s="51">
        <v>-21.625</v>
      </c>
      <c r="U7315" s="51">
        <v>2018</v>
      </c>
    </row>
    <row r="7316" spans="1:21" ht="15.5">
      <c r="A7316" s="51">
        <v>362</v>
      </c>
      <c r="B7316" s="51" t="s">
        <v>1722</v>
      </c>
      <c r="C7316" s="51" t="s">
        <v>421</v>
      </c>
      <c r="D7316" s="51" t="str">
        <f t="shared" si="114"/>
        <v>TXG_RPCHSt. Lucia</v>
      </c>
      <c r="E7316" s="51" t="s">
        <v>246</v>
      </c>
      <c r="F7316" s="51" t="s">
        <v>422</v>
      </c>
      <c r="G7316" s="51" t="s">
        <v>423</v>
      </c>
      <c r="H7316" s="51" t="s">
        <v>347</v>
      </c>
      <c r="I7316" s="51"/>
      <c r="J7316" s="51" t="s">
        <v>1725</v>
      </c>
      <c r="K7316" s="51" t="s">
        <v>95</v>
      </c>
      <c r="L7316" s="51" t="s">
        <v>95</v>
      </c>
      <c r="M7316" s="51" t="s">
        <v>95</v>
      </c>
      <c r="N7316" s="51">
        <v>38.659999999999997</v>
      </c>
      <c r="O7316" s="51">
        <v>-18.657</v>
      </c>
      <c r="P7316" s="51">
        <v>-0.46899999999999997</v>
      </c>
      <c r="Q7316" s="51">
        <v>-27.314</v>
      </c>
      <c r="R7316" s="51">
        <v>-8.6959999999999997</v>
      </c>
      <c r="S7316" s="51">
        <v>-29.771999999999998</v>
      </c>
      <c r="T7316" s="51">
        <v>17.420000000000002</v>
      </c>
      <c r="U7316" s="51">
        <v>2018</v>
      </c>
    </row>
    <row r="7317" spans="1:21" ht="15.5">
      <c r="A7317" s="51">
        <v>362</v>
      </c>
      <c r="B7317" s="51" t="s">
        <v>1722</v>
      </c>
      <c r="C7317" s="51" t="s">
        <v>424</v>
      </c>
      <c r="D7317" s="51" t="str">
        <f t="shared" si="114"/>
        <v>LURSt. Lucia</v>
      </c>
      <c r="E7317" s="51" t="s">
        <v>246</v>
      </c>
      <c r="F7317" s="51" t="s">
        <v>425</v>
      </c>
      <c r="G7317" s="51" t="s">
        <v>426</v>
      </c>
      <c r="H7317" s="51" t="s">
        <v>427</v>
      </c>
      <c r="I7317" s="51"/>
      <c r="J7317" s="51"/>
      <c r="K7317" s="51"/>
      <c r="L7317" s="51"/>
      <c r="M7317" s="51"/>
      <c r="N7317" s="51"/>
      <c r="O7317" s="51"/>
      <c r="P7317" s="51"/>
      <c r="Q7317" s="51"/>
      <c r="R7317" s="51"/>
      <c r="S7317" s="51"/>
      <c r="T7317" s="51"/>
      <c r="U7317" s="51"/>
    </row>
    <row r="7318" spans="1:21" ht="15.5">
      <c r="A7318" s="51">
        <v>362</v>
      </c>
      <c r="B7318" s="51" t="s">
        <v>1722</v>
      </c>
      <c r="C7318" s="51" t="s">
        <v>428</v>
      </c>
      <c r="D7318" s="51" t="str">
        <f t="shared" si="114"/>
        <v>LESt. Lucia</v>
      </c>
      <c r="E7318" s="51" t="s">
        <v>246</v>
      </c>
      <c r="F7318" s="51" t="s">
        <v>429</v>
      </c>
      <c r="G7318" s="51" t="s">
        <v>430</v>
      </c>
      <c r="H7318" s="51" t="s">
        <v>431</v>
      </c>
      <c r="I7318" s="51" t="s">
        <v>432</v>
      </c>
      <c r="J7318" s="51"/>
      <c r="K7318" s="51"/>
      <c r="L7318" s="51"/>
      <c r="M7318" s="51"/>
      <c r="N7318" s="51"/>
      <c r="O7318" s="51"/>
      <c r="P7318" s="51"/>
      <c r="Q7318" s="51"/>
      <c r="R7318" s="51"/>
      <c r="S7318" s="51"/>
      <c r="T7318" s="51"/>
      <c r="U7318" s="51"/>
    </row>
    <row r="7319" spans="1:21" ht="15.5">
      <c r="A7319" s="51">
        <v>362</v>
      </c>
      <c r="B7319" s="51" t="s">
        <v>1722</v>
      </c>
      <c r="C7319" s="51" t="s">
        <v>433</v>
      </c>
      <c r="D7319" s="51" t="str">
        <f t="shared" si="114"/>
        <v>LPSt. Lucia</v>
      </c>
      <c r="E7319" s="51" t="s">
        <v>246</v>
      </c>
      <c r="F7319" s="51" t="s">
        <v>434</v>
      </c>
      <c r="G7319" s="51" t="s">
        <v>435</v>
      </c>
      <c r="H7319" s="51" t="s">
        <v>431</v>
      </c>
      <c r="I7319" s="51" t="s">
        <v>432</v>
      </c>
      <c r="J7319" s="51" t="s">
        <v>1720</v>
      </c>
      <c r="K7319" s="51">
        <v>0.16900000000000001</v>
      </c>
      <c r="L7319" s="51">
        <v>0.17100000000000001</v>
      </c>
      <c r="M7319" s="51">
        <v>0.17299999999999999</v>
      </c>
      <c r="N7319" s="51">
        <v>0.17399999999999999</v>
      </c>
      <c r="O7319" s="51">
        <v>0.17599999999999999</v>
      </c>
      <c r="P7319" s="51">
        <v>0.17699999999999999</v>
      </c>
      <c r="Q7319" s="51">
        <v>0.17899999999999999</v>
      </c>
      <c r="R7319" s="51">
        <v>0.18</v>
      </c>
      <c r="S7319" s="51">
        <v>0.18099999999999999</v>
      </c>
      <c r="T7319" s="51">
        <v>0.182</v>
      </c>
      <c r="U7319" s="51">
        <v>2015</v>
      </c>
    </row>
    <row r="7320" spans="1:21" ht="15.5">
      <c r="A7320" s="51">
        <v>362</v>
      </c>
      <c r="B7320" s="51" t="s">
        <v>1722</v>
      </c>
      <c r="C7320" s="51" t="s">
        <v>437</v>
      </c>
      <c r="D7320" s="51" t="str">
        <f t="shared" si="114"/>
        <v>GGRSt. Lucia</v>
      </c>
      <c r="E7320" s="51" t="s">
        <v>246</v>
      </c>
      <c r="F7320" s="51" t="s">
        <v>438</v>
      </c>
      <c r="G7320" s="51" t="s">
        <v>439</v>
      </c>
      <c r="H7320" s="51" t="s">
        <v>342</v>
      </c>
      <c r="I7320" s="51" t="s">
        <v>343</v>
      </c>
      <c r="J7320" s="51" t="s">
        <v>1726</v>
      </c>
      <c r="K7320" s="51">
        <v>0.879</v>
      </c>
      <c r="L7320" s="51">
        <v>0.92300000000000004</v>
      </c>
      <c r="M7320" s="51">
        <v>0.96799999999999997</v>
      </c>
      <c r="N7320" s="51">
        <v>1.042</v>
      </c>
      <c r="O7320" s="51">
        <v>1.0920000000000001</v>
      </c>
      <c r="P7320" s="51">
        <v>1.1359999999999999</v>
      </c>
      <c r="Q7320" s="51">
        <v>1.2350000000000001</v>
      </c>
      <c r="R7320" s="51">
        <v>1.23</v>
      </c>
      <c r="S7320" s="51">
        <v>0.94599999999999995</v>
      </c>
      <c r="T7320" s="51">
        <v>1.0569999999999999</v>
      </c>
      <c r="U7320" s="51">
        <v>2020</v>
      </c>
    </row>
    <row r="7321" spans="1:21" ht="15.5">
      <c r="A7321" s="51">
        <v>362</v>
      </c>
      <c r="B7321" s="51" t="s">
        <v>1722</v>
      </c>
      <c r="C7321" s="51" t="s">
        <v>441</v>
      </c>
      <c r="D7321" s="51" t="str">
        <f t="shared" si="114"/>
        <v>GGR_NGDPSt. Lucia</v>
      </c>
      <c r="E7321" s="51" t="s">
        <v>246</v>
      </c>
      <c r="F7321" s="51" t="s">
        <v>438</v>
      </c>
      <c r="G7321" s="51" t="s">
        <v>439</v>
      </c>
      <c r="H7321" s="51" t="s">
        <v>392</v>
      </c>
      <c r="I7321" s="51"/>
      <c r="J7321" s="51" t="s">
        <v>442</v>
      </c>
      <c r="K7321" s="51">
        <v>20.102</v>
      </c>
      <c r="L7321" s="51">
        <v>20.25</v>
      </c>
      <c r="M7321" s="51">
        <v>20.277999999999999</v>
      </c>
      <c r="N7321" s="51">
        <v>21.177</v>
      </c>
      <c r="O7321" s="51">
        <v>21.300999999999998</v>
      </c>
      <c r="P7321" s="51">
        <v>20.878</v>
      </c>
      <c r="Q7321" s="51">
        <v>21.995000000000001</v>
      </c>
      <c r="R7321" s="51">
        <v>21.466999999999999</v>
      </c>
      <c r="S7321" s="51">
        <v>20.416</v>
      </c>
      <c r="T7321" s="51">
        <v>21.216000000000001</v>
      </c>
      <c r="U7321" s="51">
        <v>2020</v>
      </c>
    </row>
    <row r="7322" spans="1:21" ht="15.5">
      <c r="A7322" s="51">
        <v>362</v>
      </c>
      <c r="B7322" s="51" t="s">
        <v>1722</v>
      </c>
      <c r="C7322" s="51" t="s">
        <v>443</v>
      </c>
      <c r="D7322" s="51" t="str">
        <f t="shared" si="114"/>
        <v>GGXSt. Lucia</v>
      </c>
      <c r="E7322" s="51" t="s">
        <v>246</v>
      </c>
      <c r="F7322" s="51" t="s">
        <v>444</v>
      </c>
      <c r="G7322" s="51" t="s">
        <v>445</v>
      </c>
      <c r="H7322" s="51" t="s">
        <v>342</v>
      </c>
      <c r="I7322" s="51" t="s">
        <v>343</v>
      </c>
      <c r="J7322" s="51" t="s">
        <v>1726</v>
      </c>
      <c r="K7322" s="51">
        <v>1.208</v>
      </c>
      <c r="L7322" s="51">
        <v>1.1399999999999999</v>
      </c>
      <c r="M7322" s="51">
        <v>1.1140000000000001</v>
      </c>
      <c r="N7322" s="51">
        <v>1.157</v>
      </c>
      <c r="O7322" s="51">
        <v>1.161</v>
      </c>
      <c r="P7322" s="51">
        <v>1.2569999999999999</v>
      </c>
      <c r="Q7322" s="51">
        <v>1.2929999999999999</v>
      </c>
      <c r="R7322" s="51">
        <v>1.4279999999999999</v>
      </c>
      <c r="S7322" s="51">
        <v>1.3939999999999999</v>
      </c>
      <c r="T7322" s="51">
        <v>1.3759999999999999</v>
      </c>
      <c r="U7322" s="51">
        <v>2020</v>
      </c>
    </row>
    <row r="7323" spans="1:21" ht="15.5">
      <c r="A7323" s="51">
        <v>362</v>
      </c>
      <c r="B7323" s="51" t="s">
        <v>1722</v>
      </c>
      <c r="C7323" s="51" t="s">
        <v>446</v>
      </c>
      <c r="D7323" s="51" t="str">
        <f t="shared" si="114"/>
        <v>GGX_NGDPSt. Lucia</v>
      </c>
      <c r="E7323" s="51" t="s">
        <v>246</v>
      </c>
      <c r="F7323" s="51" t="s">
        <v>444</v>
      </c>
      <c r="G7323" s="51" t="s">
        <v>445</v>
      </c>
      <c r="H7323" s="51" t="s">
        <v>392</v>
      </c>
      <c r="I7323" s="51"/>
      <c r="J7323" s="51" t="s">
        <v>447</v>
      </c>
      <c r="K7323" s="51">
        <v>27.617999999999999</v>
      </c>
      <c r="L7323" s="51">
        <v>25.012</v>
      </c>
      <c r="M7323" s="51">
        <v>23.327000000000002</v>
      </c>
      <c r="N7323" s="51">
        <v>23.51</v>
      </c>
      <c r="O7323" s="51">
        <v>22.654</v>
      </c>
      <c r="P7323" s="51">
        <v>23.087</v>
      </c>
      <c r="Q7323" s="51">
        <v>23.029</v>
      </c>
      <c r="R7323" s="51">
        <v>24.92</v>
      </c>
      <c r="S7323" s="51">
        <v>30.094999999999999</v>
      </c>
      <c r="T7323" s="51">
        <v>27.606999999999999</v>
      </c>
      <c r="U7323" s="51">
        <v>2020</v>
      </c>
    </row>
    <row r="7324" spans="1:21" ht="15.5">
      <c r="A7324" s="51">
        <v>362</v>
      </c>
      <c r="B7324" s="51" t="s">
        <v>1722</v>
      </c>
      <c r="C7324" s="51" t="s">
        <v>448</v>
      </c>
      <c r="D7324" s="51" t="str">
        <f t="shared" si="114"/>
        <v>GGXCNLSt. Lucia</v>
      </c>
      <c r="E7324" s="51" t="s">
        <v>246</v>
      </c>
      <c r="F7324" s="51" t="s">
        <v>449</v>
      </c>
      <c r="G7324" s="51" t="s">
        <v>450</v>
      </c>
      <c r="H7324" s="51" t="s">
        <v>342</v>
      </c>
      <c r="I7324" s="51" t="s">
        <v>343</v>
      </c>
      <c r="J7324" s="51" t="s">
        <v>1726</v>
      </c>
      <c r="K7324" s="51">
        <v>-0.32900000000000001</v>
      </c>
      <c r="L7324" s="51">
        <v>-0.217</v>
      </c>
      <c r="M7324" s="51">
        <v>-0.14599999999999999</v>
      </c>
      <c r="N7324" s="51">
        <v>-0.115</v>
      </c>
      <c r="O7324" s="51">
        <v>-6.9000000000000006E-2</v>
      </c>
      <c r="P7324" s="51">
        <v>-0.12</v>
      </c>
      <c r="Q7324" s="51">
        <v>-5.8000000000000003E-2</v>
      </c>
      <c r="R7324" s="51">
        <v>-0.19800000000000001</v>
      </c>
      <c r="S7324" s="51">
        <v>-0.44800000000000001</v>
      </c>
      <c r="T7324" s="51">
        <v>-0.318</v>
      </c>
      <c r="U7324" s="51">
        <v>2020</v>
      </c>
    </row>
    <row r="7325" spans="1:21" ht="15.5">
      <c r="A7325" s="51">
        <v>362</v>
      </c>
      <c r="B7325" s="51" t="s">
        <v>1722</v>
      </c>
      <c r="C7325" s="51" t="s">
        <v>451</v>
      </c>
      <c r="D7325" s="51" t="str">
        <f t="shared" si="114"/>
        <v>GGXCNL_NGDPSt. Lucia</v>
      </c>
      <c r="E7325" s="51" t="s">
        <v>246</v>
      </c>
      <c r="F7325" s="51" t="s">
        <v>449</v>
      </c>
      <c r="G7325" s="51" t="s">
        <v>450</v>
      </c>
      <c r="H7325" s="51" t="s">
        <v>392</v>
      </c>
      <c r="I7325" s="51"/>
      <c r="J7325" s="51" t="s">
        <v>452</v>
      </c>
      <c r="K7325" s="51">
        <v>-7.5170000000000003</v>
      </c>
      <c r="L7325" s="51">
        <v>-4.7619999999999996</v>
      </c>
      <c r="M7325" s="51">
        <v>-3.0489999999999999</v>
      </c>
      <c r="N7325" s="51">
        <v>-2.3340000000000001</v>
      </c>
      <c r="O7325" s="51">
        <v>-1.353</v>
      </c>
      <c r="P7325" s="51">
        <v>-2.2080000000000002</v>
      </c>
      <c r="Q7325" s="51">
        <v>-1.0329999999999999</v>
      </c>
      <c r="R7325" s="51">
        <v>-3.4529999999999998</v>
      </c>
      <c r="S7325" s="51">
        <v>-9.6790000000000003</v>
      </c>
      <c r="T7325" s="51">
        <v>-6.3920000000000003</v>
      </c>
      <c r="U7325" s="51">
        <v>2020</v>
      </c>
    </row>
    <row r="7326" spans="1:21" ht="15.5">
      <c r="A7326" s="51">
        <v>362</v>
      </c>
      <c r="B7326" s="51" t="s">
        <v>1722</v>
      </c>
      <c r="C7326" s="51" t="s">
        <v>453</v>
      </c>
      <c r="D7326" s="51" t="str">
        <f t="shared" si="114"/>
        <v>GGSBSt. Lucia</v>
      </c>
      <c r="E7326" s="51" t="s">
        <v>246</v>
      </c>
      <c r="F7326" s="51" t="s">
        <v>454</v>
      </c>
      <c r="G7326" s="51" t="s">
        <v>455</v>
      </c>
      <c r="H7326" s="51" t="s">
        <v>342</v>
      </c>
      <c r="I7326" s="51" t="s">
        <v>343</v>
      </c>
      <c r="J7326" s="51"/>
      <c r="K7326" s="51"/>
      <c r="L7326" s="51"/>
      <c r="M7326" s="51"/>
      <c r="N7326" s="51"/>
      <c r="O7326" s="51"/>
      <c r="P7326" s="51"/>
      <c r="Q7326" s="51"/>
      <c r="R7326" s="51"/>
      <c r="S7326" s="51"/>
      <c r="T7326" s="51"/>
      <c r="U7326" s="51"/>
    </row>
    <row r="7327" spans="1:21" ht="15.5">
      <c r="A7327" s="51">
        <v>362</v>
      </c>
      <c r="B7327" s="51" t="s">
        <v>1722</v>
      </c>
      <c r="C7327" s="51" t="s">
        <v>456</v>
      </c>
      <c r="D7327" s="51" t="str">
        <f t="shared" si="114"/>
        <v>GGSB_NPGDPSt. Lucia</v>
      </c>
      <c r="E7327" s="51" t="s">
        <v>246</v>
      </c>
      <c r="F7327" s="51" t="s">
        <v>454</v>
      </c>
      <c r="G7327" s="51" t="s">
        <v>455</v>
      </c>
      <c r="H7327" s="51" t="s">
        <v>380</v>
      </c>
      <c r="I7327" s="51"/>
      <c r="J7327" s="51"/>
      <c r="K7327" s="51"/>
      <c r="L7327" s="51"/>
      <c r="M7327" s="51"/>
      <c r="N7327" s="51"/>
      <c r="O7327" s="51"/>
      <c r="P7327" s="51"/>
      <c r="Q7327" s="51"/>
      <c r="R7327" s="51"/>
      <c r="S7327" s="51"/>
      <c r="T7327" s="51"/>
      <c r="U7327" s="51"/>
    </row>
    <row r="7328" spans="1:21" ht="15.5">
      <c r="A7328" s="51">
        <v>362</v>
      </c>
      <c r="B7328" s="51" t="s">
        <v>1722</v>
      </c>
      <c r="C7328" s="51" t="s">
        <v>457</v>
      </c>
      <c r="D7328" s="51" t="str">
        <f t="shared" si="114"/>
        <v>GGXONLBSt. Lucia</v>
      </c>
      <c r="E7328" s="51" t="s">
        <v>246</v>
      </c>
      <c r="F7328" s="51" t="s">
        <v>458</v>
      </c>
      <c r="G7328" s="51" t="s">
        <v>459</v>
      </c>
      <c r="H7328" s="51" t="s">
        <v>342</v>
      </c>
      <c r="I7328" s="51" t="s">
        <v>343</v>
      </c>
      <c r="J7328" s="51" t="s">
        <v>1726</v>
      </c>
      <c r="K7328" s="51">
        <v>-0.20599999999999999</v>
      </c>
      <c r="L7328" s="51">
        <v>-7.6999999999999999E-2</v>
      </c>
      <c r="M7328" s="51">
        <v>3.0000000000000001E-3</v>
      </c>
      <c r="N7328" s="51">
        <v>4.1000000000000002E-2</v>
      </c>
      <c r="O7328" s="51">
        <v>8.8999999999999996E-2</v>
      </c>
      <c r="P7328" s="51">
        <v>4.2000000000000003E-2</v>
      </c>
      <c r="Q7328" s="51">
        <v>0.108</v>
      </c>
      <c r="R7328" s="51">
        <v>-2.7E-2</v>
      </c>
      <c r="S7328" s="51">
        <v>-0.28199999999999997</v>
      </c>
      <c r="T7328" s="51">
        <v>-0.14299999999999999</v>
      </c>
      <c r="U7328" s="51">
        <v>2020</v>
      </c>
    </row>
    <row r="7329" spans="1:21" ht="15.5">
      <c r="A7329" s="51">
        <v>362</v>
      </c>
      <c r="B7329" s="51" t="s">
        <v>1722</v>
      </c>
      <c r="C7329" s="51" t="s">
        <v>460</v>
      </c>
      <c r="D7329" s="51" t="str">
        <f t="shared" si="114"/>
        <v>GGXONLB_NGDPSt. Lucia</v>
      </c>
      <c r="E7329" s="51" t="s">
        <v>246</v>
      </c>
      <c r="F7329" s="51" t="s">
        <v>458</v>
      </c>
      <c r="G7329" s="51" t="s">
        <v>459</v>
      </c>
      <c r="H7329" s="51" t="s">
        <v>392</v>
      </c>
      <c r="I7329" s="51"/>
      <c r="J7329" s="51" t="s">
        <v>461</v>
      </c>
      <c r="K7329" s="51">
        <v>-4.7030000000000003</v>
      </c>
      <c r="L7329" s="51">
        <v>-1.6879999999999999</v>
      </c>
      <c r="M7329" s="51">
        <v>6.3E-2</v>
      </c>
      <c r="N7329" s="51">
        <v>0.83599999999999997</v>
      </c>
      <c r="O7329" s="51">
        <v>1.742</v>
      </c>
      <c r="P7329" s="51">
        <v>0.77500000000000002</v>
      </c>
      <c r="Q7329" s="51">
        <v>1.919</v>
      </c>
      <c r="R7329" s="51">
        <v>-0.47399999999999998</v>
      </c>
      <c r="S7329" s="51">
        <v>-6.0860000000000003</v>
      </c>
      <c r="T7329" s="51">
        <v>-2.8650000000000002</v>
      </c>
      <c r="U7329" s="51">
        <v>2020</v>
      </c>
    </row>
    <row r="7330" spans="1:21" ht="15.5">
      <c r="A7330" s="51">
        <v>362</v>
      </c>
      <c r="B7330" s="51" t="s">
        <v>1722</v>
      </c>
      <c r="C7330" s="51" t="s">
        <v>462</v>
      </c>
      <c r="D7330" s="51" t="str">
        <f t="shared" si="114"/>
        <v>GGXWDNSt. Lucia</v>
      </c>
      <c r="E7330" s="51" t="s">
        <v>246</v>
      </c>
      <c r="F7330" s="51" t="s">
        <v>463</v>
      </c>
      <c r="G7330" s="51" t="s">
        <v>464</v>
      </c>
      <c r="H7330" s="51" t="s">
        <v>342</v>
      </c>
      <c r="I7330" s="51" t="s">
        <v>343</v>
      </c>
      <c r="J7330" s="51"/>
      <c r="K7330" s="51"/>
      <c r="L7330" s="51"/>
      <c r="M7330" s="51"/>
      <c r="N7330" s="51"/>
      <c r="O7330" s="51"/>
      <c r="P7330" s="51"/>
      <c r="Q7330" s="51"/>
      <c r="R7330" s="51"/>
      <c r="S7330" s="51"/>
      <c r="T7330" s="51"/>
      <c r="U7330" s="51"/>
    </row>
    <row r="7331" spans="1:21" ht="15.5">
      <c r="A7331" s="51">
        <v>362</v>
      </c>
      <c r="B7331" s="51" t="s">
        <v>1722</v>
      </c>
      <c r="C7331" s="51" t="s">
        <v>465</v>
      </c>
      <c r="D7331" s="51" t="str">
        <f t="shared" si="114"/>
        <v>GGXWDN_NGDPSt. Lucia</v>
      </c>
      <c r="E7331" s="51" t="s">
        <v>246</v>
      </c>
      <c r="F7331" s="51" t="s">
        <v>463</v>
      </c>
      <c r="G7331" s="51" t="s">
        <v>464</v>
      </c>
      <c r="H7331" s="51" t="s">
        <v>392</v>
      </c>
      <c r="I7331" s="51"/>
      <c r="J7331" s="51"/>
      <c r="K7331" s="51"/>
      <c r="L7331" s="51"/>
      <c r="M7331" s="51"/>
      <c r="N7331" s="51"/>
      <c r="O7331" s="51"/>
      <c r="P7331" s="51"/>
      <c r="Q7331" s="51"/>
      <c r="R7331" s="51"/>
      <c r="S7331" s="51"/>
      <c r="T7331" s="51"/>
      <c r="U7331" s="51"/>
    </row>
    <row r="7332" spans="1:21" ht="15.5">
      <c r="A7332" s="51">
        <v>362</v>
      </c>
      <c r="B7332" s="51" t="s">
        <v>1722</v>
      </c>
      <c r="C7332" s="51" t="s">
        <v>466</v>
      </c>
      <c r="D7332" s="51" t="str">
        <f t="shared" si="114"/>
        <v>GGXWDGSt. Lucia</v>
      </c>
      <c r="E7332" s="51" t="s">
        <v>246</v>
      </c>
      <c r="F7332" s="51" t="s">
        <v>467</v>
      </c>
      <c r="G7332" s="51" t="s">
        <v>468</v>
      </c>
      <c r="H7332" s="51" t="s">
        <v>342</v>
      </c>
      <c r="I7332" s="51" t="s">
        <v>343</v>
      </c>
      <c r="J7332" s="51" t="s">
        <v>1726</v>
      </c>
      <c r="K7332" s="51">
        <v>2.6219999999999999</v>
      </c>
      <c r="L7332" s="51">
        <v>2.782</v>
      </c>
      <c r="M7332" s="51">
        <v>2.9460000000000002</v>
      </c>
      <c r="N7332" s="51">
        <v>2.98</v>
      </c>
      <c r="O7332" s="51">
        <v>3.0910000000000002</v>
      </c>
      <c r="P7332" s="51">
        <v>3.258</v>
      </c>
      <c r="Q7332" s="51">
        <v>3.3679999999999999</v>
      </c>
      <c r="R7332" s="51">
        <v>3.5139999999999998</v>
      </c>
      <c r="S7332" s="51">
        <v>3.911</v>
      </c>
      <c r="T7332" s="51">
        <v>4.4059999999999997</v>
      </c>
      <c r="U7332" s="51">
        <v>2020</v>
      </c>
    </row>
    <row r="7333" spans="1:21" ht="15.5">
      <c r="A7333" s="51">
        <v>362</v>
      </c>
      <c r="B7333" s="51" t="s">
        <v>1722</v>
      </c>
      <c r="C7333" s="51" t="s">
        <v>469</v>
      </c>
      <c r="D7333" s="51" t="str">
        <f t="shared" si="114"/>
        <v>GGXWDG_NGDPSt. Lucia</v>
      </c>
      <c r="E7333" s="51" t="s">
        <v>246</v>
      </c>
      <c r="F7333" s="51" t="s">
        <v>467</v>
      </c>
      <c r="G7333" s="51" t="s">
        <v>468</v>
      </c>
      <c r="H7333" s="51" t="s">
        <v>392</v>
      </c>
      <c r="I7333" s="51"/>
      <c r="J7333" s="51" t="s">
        <v>470</v>
      </c>
      <c r="K7333" s="51">
        <v>59.942999999999998</v>
      </c>
      <c r="L7333" s="51">
        <v>61.061</v>
      </c>
      <c r="M7333" s="51">
        <v>61.694000000000003</v>
      </c>
      <c r="N7333" s="51">
        <v>60.567</v>
      </c>
      <c r="O7333" s="51">
        <v>60.284999999999997</v>
      </c>
      <c r="P7333" s="51">
        <v>59.869</v>
      </c>
      <c r="Q7333" s="51">
        <v>59.978999999999999</v>
      </c>
      <c r="R7333" s="51">
        <v>61.320999999999998</v>
      </c>
      <c r="S7333" s="51">
        <v>84.408000000000001</v>
      </c>
      <c r="T7333" s="51">
        <v>88.411000000000001</v>
      </c>
      <c r="U7333" s="51">
        <v>2020</v>
      </c>
    </row>
    <row r="7334" spans="1:21" ht="15.5">
      <c r="A7334" s="51">
        <v>362</v>
      </c>
      <c r="B7334" s="51" t="s">
        <v>1722</v>
      </c>
      <c r="C7334" s="51" t="s">
        <v>471</v>
      </c>
      <c r="D7334" s="51" t="str">
        <f t="shared" si="114"/>
        <v>NGDP_FYSt. Lucia</v>
      </c>
      <c r="E7334" s="51" t="s">
        <v>246</v>
      </c>
      <c r="F7334" s="51" t="s">
        <v>472</v>
      </c>
      <c r="G7334" s="51" t="s">
        <v>473</v>
      </c>
      <c r="H7334" s="51" t="s">
        <v>342</v>
      </c>
      <c r="I7334" s="51" t="s">
        <v>343</v>
      </c>
      <c r="J7334" s="51" t="s">
        <v>1726</v>
      </c>
      <c r="K7334" s="51">
        <v>4.3739999999999997</v>
      </c>
      <c r="L7334" s="51">
        <v>4.556</v>
      </c>
      <c r="M7334" s="51">
        <v>4.7750000000000004</v>
      </c>
      <c r="N7334" s="51">
        <v>4.92</v>
      </c>
      <c r="O7334" s="51">
        <v>5.1269999999999998</v>
      </c>
      <c r="P7334" s="51">
        <v>5.4429999999999996</v>
      </c>
      <c r="Q7334" s="51">
        <v>5.6159999999999997</v>
      </c>
      <c r="R7334" s="51">
        <v>5.7309999999999999</v>
      </c>
      <c r="S7334" s="51">
        <v>4.633</v>
      </c>
      <c r="T7334" s="51">
        <v>4.9829999999999997</v>
      </c>
      <c r="U7334" s="51">
        <v>2020</v>
      </c>
    </row>
    <row r="7335" spans="1:21" ht="15.5">
      <c r="A7335" s="51">
        <v>362</v>
      </c>
      <c r="B7335" s="51" t="s">
        <v>1722</v>
      </c>
      <c r="C7335" s="51" t="s">
        <v>474</v>
      </c>
      <c r="D7335" s="51" t="str">
        <f t="shared" si="114"/>
        <v>BCASt. Lucia</v>
      </c>
      <c r="E7335" s="51" t="s">
        <v>246</v>
      </c>
      <c r="F7335" s="51" t="s">
        <v>475</v>
      </c>
      <c r="G7335" s="51" t="s">
        <v>476</v>
      </c>
      <c r="H7335" s="51" t="s">
        <v>352</v>
      </c>
      <c r="I7335" s="51" t="s">
        <v>343</v>
      </c>
      <c r="J7335" s="51" t="s">
        <v>1727</v>
      </c>
      <c r="K7335" s="51" t="s">
        <v>95</v>
      </c>
      <c r="L7335" s="51" t="s">
        <v>95</v>
      </c>
      <c r="M7335" s="51">
        <v>-4.3999999999999997E-2</v>
      </c>
      <c r="N7335" s="51" t="s">
        <v>1171</v>
      </c>
      <c r="O7335" s="51">
        <v>-0.122</v>
      </c>
      <c r="P7335" s="51">
        <v>-1.9E-2</v>
      </c>
      <c r="Q7335" s="51">
        <v>4.4999999999999998E-2</v>
      </c>
      <c r="R7335" s="51">
        <v>0.10199999999999999</v>
      </c>
      <c r="S7335" s="51">
        <v>-0.27600000000000002</v>
      </c>
      <c r="T7335" s="51">
        <v>-0.35299999999999998</v>
      </c>
      <c r="U7335" s="51">
        <v>2018</v>
      </c>
    </row>
    <row r="7336" spans="1:21" ht="15.5">
      <c r="A7336" s="51">
        <v>362</v>
      </c>
      <c r="B7336" s="51" t="s">
        <v>1722</v>
      </c>
      <c r="C7336" s="51" t="s">
        <v>478</v>
      </c>
      <c r="D7336" s="51" t="str">
        <f t="shared" si="114"/>
        <v>BCA_NGDPDSt. Lucia</v>
      </c>
      <c r="E7336" s="51" t="s">
        <v>246</v>
      </c>
      <c r="F7336" s="51" t="s">
        <v>475</v>
      </c>
      <c r="G7336" s="51" t="s">
        <v>476</v>
      </c>
      <c r="H7336" s="51" t="s">
        <v>392</v>
      </c>
      <c r="I7336" s="51"/>
      <c r="J7336" s="51" t="s">
        <v>479</v>
      </c>
      <c r="K7336" s="51" t="s">
        <v>95</v>
      </c>
      <c r="L7336" s="51" t="s">
        <v>95</v>
      </c>
      <c r="M7336" s="51">
        <v>-2.48</v>
      </c>
      <c r="N7336" s="51">
        <v>1.2E-2</v>
      </c>
      <c r="O7336" s="51">
        <v>-6.5179999999999998</v>
      </c>
      <c r="P7336" s="51">
        <v>-0.96499999999999997</v>
      </c>
      <c r="Q7336" s="51">
        <v>2.169</v>
      </c>
      <c r="R7336" s="51">
        <v>4.8040000000000003</v>
      </c>
      <c r="S7336" s="51">
        <v>-16.294</v>
      </c>
      <c r="T7336" s="51">
        <v>-19.754000000000001</v>
      </c>
      <c r="U7336" s="51">
        <v>2018</v>
      </c>
    </row>
    <row r="7337" spans="1:21" ht="15.5">
      <c r="A7337" s="51">
        <v>364</v>
      </c>
      <c r="B7337" s="51" t="s">
        <v>1728</v>
      </c>
      <c r="C7337" s="51" t="s">
        <v>338</v>
      </c>
      <c r="D7337" s="51" t="str">
        <f t="shared" si="114"/>
        <v>NGDP_RSt. Vincent and the Grenadines</v>
      </c>
      <c r="E7337" s="51" t="s">
        <v>247</v>
      </c>
      <c r="F7337" s="51" t="s">
        <v>340</v>
      </c>
      <c r="G7337" s="51" t="s">
        <v>341</v>
      </c>
      <c r="H7337" s="51" t="s">
        <v>342</v>
      </c>
      <c r="I7337" s="51" t="s">
        <v>343</v>
      </c>
      <c r="J7337" s="51" t="s">
        <v>1729</v>
      </c>
      <c r="K7337" s="51">
        <v>1.6539999999999999</v>
      </c>
      <c r="L7337" s="51">
        <v>1.6839999999999999</v>
      </c>
      <c r="M7337" s="51">
        <v>1.7050000000000001</v>
      </c>
      <c r="N7337" s="51">
        <v>1.728</v>
      </c>
      <c r="O7337" s="51">
        <v>1.76</v>
      </c>
      <c r="P7337" s="51">
        <v>1.778</v>
      </c>
      <c r="Q7337" s="51">
        <v>1.8160000000000001</v>
      </c>
      <c r="R7337" s="51">
        <v>1.823</v>
      </c>
      <c r="S7337" s="51">
        <v>1.746</v>
      </c>
      <c r="T7337" s="51">
        <v>1.7450000000000001</v>
      </c>
      <c r="U7337" s="51">
        <v>2019</v>
      </c>
    </row>
    <row r="7338" spans="1:21" ht="15.5">
      <c r="A7338" s="51">
        <v>364</v>
      </c>
      <c r="B7338" s="51" t="s">
        <v>1728</v>
      </c>
      <c r="C7338" s="51" t="s">
        <v>345</v>
      </c>
      <c r="D7338" s="51" t="str">
        <f t="shared" si="114"/>
        <v>NGDP_RPCHSt. Vincent and the Grenadines</v>
      </c>
      <c r="E7338" s="51" t="s">
        <v>247</v>
      </c>
      <c r="F7338" s="51" t="s">
        <v>340</v>
      </c>
      <c r="G7338" s="51" t="s">
        <v>346</v>
      </c>
      <c r="H7338" s="51" t="s">
        <v>347</v>
      </c>
      <c r="I7338" s="51"/>
      <c r="J7338" s="51" t="s">
        <v>348</v>
      </c>
      <c r="K7338" s="51">
        <v>1.3819999999999999</v>
      </c>
      <c r="L7338" s="51">
        <v>1.833</v>
      </c>
      <c r="M7338" s="51">
        <v>1.214</v>
      </c>
      <c r="N7338" s="51">
        <v>1.33</v>
      </c>
      <c r="O7338" s="51">
        <v>1.897</v>
      </c>
      <c r="P7338" s="51">
        <v>1</v>
      </c>
      <c r="Q7338" s="51">
        <v>2.1629999999999998</v>
      </c>
      <c r="R7338" s="51">
        <v>0.34200000000000003</v>
      </c>
      <c r="S7338" s="51">
        <v>-4.18</v>
      </c>
      <c r="T7338" s="51">
        <v>-9.5000000000000001E-2</v>
      </c>
      <c r="U7338" s="51">
        <v>2019</v>
      </c>
    </row>
    <row r="7339" spans="1:21" ht="15.5">
      <c r="A7339" s="51">
        <v>364</v>
      </c>
      <c r="B7339" s="51" t="s">
        <v>1728</v>
      </c>
      <c r="C7339" s="51" t="s">
        <v>349</v>
      </c>
      <c r="D7339" s="51" t="str">
        <f t="shared" si="114"/>
        <v>NGDPSt. Vincent and the Grenadines</v>
      </c>
      <c r="E7339" s="51" t="s">
        <v>247</v>
      </c>
      <c r="F7339" s="51" t="s">
        <v>155</v>
      </c>
      <c r="G7339" s="51" t="s">
        <v>350</v>
      </c>
      <c r="H7339" s="51" t="s">
        <v>342</v>
      </c>
      <c r="I7339" s="51" t="s">
        <v>343</v>
      </c>
      <c r="J7339" s="51" t="s">
        <v>1729</v>
      </c>
      <c r="K7339" s="51">
        <v>1.871</v>
      </c>
      <c r="L7339" s="51">
        <v>1.9470000000000001</v>
      </c>
      <c r="M7339" s="51">
        <v>1.9650000000000001</v>
      </c>
      <c r="N7339" s="51">
        <v>2.04</v>
      </c>
      <c r="O7339" s="51">
        <v>2.0910000000000002</v>
      </c>
      <c r="P7339" s="51">
        <v>2.1389999999999998</v>
      </c>
      <c r="Q7339" s="51">
        <v>2.1909999999999998</v>
      </c>
      <c r="R7339" s="51">
        <v>2.2290000000000001</v>
      </c>
      <c r="S7339" s="51">
        <v>2.1259999999999999</v>
      </c>
      <c r="T7339" s="51">
        <v>2.1549999999999998</v>
      </c>
      <c r="U7339" s="51">
        <v>2019</v>
      </c>
    </row>
    <row r="7340" spans="1:21" ht="15.5">
      <c r="A7340" s="51">
        <v>364</v>
      </c>
      <c r="B7340" s="51" t="s">
        <v>1728</v>
      </c>
      <c r="C7340" s="51" t="s">
        <v>157</v>
      </c>
      <c r="D7340" s="51" t="str">
        <f t="shared" si="114"/>
        <v>NGDPDSt. Vincent and the Grenadines</v>
      </c>
      <c r="E7340" s="51" t="s">
        <v>247</v>
      </c>
      <c r="F7340" s="51" t="s">
        <v>155</v>
      </c>
      <c r="G7340" s="51" t="s">
        <v>351</v>
      </c>
      <c r="H7340" s="51" t="s">
        <v>352</v>
      </c>
      <c r="I7340" s="51" t="s">
        <v>343</v>
      </c>
      <c r="J7340" s="51" t="s">
        <v>353</v>
      </c>
      <c r="K7340" s="51">
        <v>0.69299999999999995</v>
      </c>
      <c r="L7340" s="51">
        <v>0.72099999999999997</v>
      </c>
      <c r="M7340" s="51">
        <v>0.72799999999999998</v>
      </c>
      <c r="N7340" s="51">
        <v>0.755</v>
      </c>
      <c r="O7340" s="51">
        <v>0.77400000000000002</v>
      </c>
      <c r="P7340" s="51">
        <v>0.79200000000000004</v>
      </c>
      <c r="Q7340" s="51">
        <v>0.81100000000000005</v>
      </c>
      <c r="R7340" s="51">
        <v>0.82499999999999996</v>
      </c>
      <c r="S7340" s="51">
        <v>0.78700000000000003</v>
      </c>
      <c r="T7340" s="51">
        <v>0.79800000000000004</v>
      </c>
      <c r="U7340" s="51">
        <v>2019</v>
      </c>
    </row>
    <row r="7341" spans="1:21" ht="15.5">
      <c r="A7341" s="51">
        <v>364</v>
      </c>
      <c r="B7341" s="51" t="s">
        <v>1728</v>
      </c>
      <c r="C7341" s="51" t="s">
        <v>354</v>
      </c>
      <c r="D7341" s="51" t="str">
        <f t="shared" si="114"/>
        <v>PPPGDPSt. Vincent and the Grenadines</v>
      </c>
      <c r="E7341" s="51" t="s">
        <v>247</v>
      </c>
      <c r="F7341" s="51" t="s">
        <v>155</v>
      </c>
      <c r="G7341" s="51" t="s">
        <v>355</v>
      </c>
      <c r="H7341" s="51" t="s">
        <v>356</v>
      </c>
      <c r="I7341" s="51" t="s">
        <v>343</v>
      </c>
      <c r="J7341" s="51" t="s">
        <v>353</v>
      </c>
      <c r="K7341" s="51">
        <v>1.1339999999999999</v>
      </c>
      <c r="L7341" s="51">
        <v>1.1850000000000001</v>
      </c>
      <c r="M7341" s="51">
        <v>1.2310000000000001</v>
      </c>
      <c r="N7341" s="51">
        <v>1.2709999999999999</v>
      </c>
      <c r="O7341" s="51">
        <v>1.3640000000000001</v>
      </c>
      <c r="P7341" s="51">
        <v>1.345</v>
      </c>
      <c r="Q7341" s="51">
        <v>1.407</v>
      </c>
      <c r="R7341" s="51">
        <v>1.4370000000000001</v>
      </c>
      <c r="S7341" s="51">
        <v>1.3939999999999999</v>
      </c>
      <c r="T7341" s="51">
        <v>1.4179999999999999</v>
      </c>
      <c r="U7341" s="51">
        <v>2019</v>
      </c>
    </row>
    <row r="7342" spans="1:21" ht="15.5">
      <c r="A7342" s="51">
        <v>364</v>
      </c>
      <c r="B7342" s="51" t="s">
        <v>1728</v>
      </c>
      <c r="C7342" s="51" t="s">
        <v>357</v>
      </c>
      <c r="D7342" s="51" t="str">
        <f t="shared" si="114"/>
        <v>NGDP_DSt. Vincent and the Grenadines</v>
      </c>
      <c r="E7342" s="51" t="s">
        <v>247</v>
      </c>
      <c r="F7342" s="51" t="s">
        <v>358</v>
      </c>
      <c r="G7342" s="51" t="s">
        <v>359</v>
      </c>
      <c r="H7342" s="51" t="s">
        <v>360</v>
      </c>
      <c r="I7342" s="51"/>
      <c r="J7342" s="51" t="s">
        <v>361</v>
      </c>
      <c r="K7342" s="51">
        <v>113.105</v>
      </c>
      <c r="L7342" s="51">
        <v>115.601</v>
      </c>
      <c r="M7342" s="51">
        <v>115.245</v>
      </c>
      <c r="N7342" s="51">
        <v>118.059</v>
      </c>
      <c r="O7342" s="51">
        <v>118.78</v>
      </c>
      <c r="P7342" s="51">
        <v>120.298</v>
      </c>
      <c r="Q7342" s="51">
        <v>120.59399999999999</v>
      </c>
      <c r="R7342" s="51">
        <v>122.26900000000001</v>
      </c>
      <c r="S7342" s="51">
        <v>121.711</v>
      </c>
      <c r="T7342" s="51">
        <v>123.488</v>
      </c>
      <c r="U7342" s="51">
        <v>2019</v>
      </c>
    </row>
    <row r="7343" spans="1:21" ht="15.5">
      <c r="A7343" s="51">
        <v>364</v>
      </c>
      <c r="B7343" s="51" t="s">
        <v>1728</v>
      </c>
      <c r="C7343" s="51" t="s">
        <v>362</v>
      </c>
      <c r="D7343" s="51" t="str">
        <f t="shared" si="114"/>
        <v>NGDPRPCSt. Vincent and the Grenadines</v>
      </c>
      <c r="E7343" s="51" t="s">
        <v>247</v>
      </c>
      <c r="F7343" s="51" t="s">
        <v>363</v>
      </c>
      <c r="G7343" s="51" t="s">
        <v>364</v>
      </c>
      <c r="H7343" s="51" t="s">
        <v>342</v>
      </c>
      <c r="I7343" s="51" t="s">
        <v>333</v>
      </c>
      <c r="J7343" s="51" t="s">
        <v>365</v>
      </c>
      <c r="K7343" s="51">
        <v>15083.34</v>
      </c>
      <c r="L7343" s="51">
        <v>15344.47</v>
      </c>
      <c r="M7343" s="51">
        <v>15515.24</v>
      </c>
      <c r="N7343" s="51">
        <v>15705.93</v>
      </c>
      <c r="O7343" s="51">
        <v>15987.96</v>
      </c>
      <c r="P7343" s="51">
        <v>16131.76</v>
      </c>
      <c r="Q7343" s="51">
        <v>16464.25</v>
      </c>
      <c r="R7343" s="51">
        <v>16504.12</v>
      </c>
      <c r="S7343" s="51">
        <v>15798.5</v>
      </c>
      <c r="T7343" s="51">
        <v>15767.67</v>
      </c>
      <c r="U7343" s="51">
        <v>2016</v>
      </c>
    </row>
    <row r="7344" spans="1:21" ht="15.5">
      <c r="A7344" s="51">
        <v>364</v>
      </c>
      <c r="B7344" s="51" t="s">
        <v>1728</v>
      </c>
      <c r="C7344" s="51" t="s">
        <v>366</v>
      </c>
      <c r="D7344" s="51" t="str">
        <f t="shared" si="114"/>
        <v>NGDPRPPPPCSt. Vincent and the Grenadines</v>
      </c>
      <c r="E7344" s="51" t="s">
        <v>247</v>
      </c>
      <c r="F7344" s="51" t="s">
        <v>363</v>
      </c>
      <c r="G7344" s="51" t="s">
        <v>367</v>
      </c>
      <c r="H7344" s="51" t="s">
        <v>368</v>
      </c>
      <c r="I7344" s="51" t="s">
        <v>333</v>
      </c>
      <c r="J7344" s="51" t="s">
        <v>365</v>
      </c>
      <c r="K7344" s="51">
        <v>11408.78</v>
      </c>
      <c r="L7344" s="51">
        <v>11606.29</v>
      </c>
      <c r="M7344" s="51">
        <v>11735.46</v>
      </c>
      <c r="N7344" s="51">
        <v>11879.69</v>
      </c>
      <c r="O7344" s="51">
        <v>12093.01</v>
      </c>
      <c r="P7344" s="51">
        <v>12201.78</v>
      </c>
      <c r="Q7344" s="51">
        <v>12453.27</v>
      </c>
      <c r="R7344" s="51">
        <v>12483.43</v>
      </c>
      <c r="S7344" s="51">
        <v>11949.71</v>
      </c>
      <c r="T7344" s="51">
        <v>11926.4</v>
      </c>
      <c r="U7344" s="51">
        <v>2016</v>
      </c>
    </row>
    <row r="7345" spans="1:21" ht="15.5">
      <c r="A7345" s="51">
        <v>364</v>
      </c>
      <c r="B7345" s="51" t="s">
        <v>1728</v>
      </c>
      <c r="C7345" s="51" t="s">
        <v>369</v>
      </c>
      <c r="D7345" s="51" t="str">
        <f t="shared" si="114"/>
        <v>NGDPPCSt. Vincent and the Grenadines</v>
      </c>
      <c r="E7345" s="51" t="s">
        <v>247</v>
      </c>
      <c r="F7345" s="51" t="s">
        <v>370</v>
      </c>
      <c r="G7345" s="51" t="s">
        <v>371</v>
      </c>
      <c r="H7345" s="51" t="s">
        <v>342</v>
      </c>
      <c r="I7345" s="51" t="s">
        <v>333</v>
      </c>
      <c r="J7345" s="51" t="s">
        <v>372</v>
      </c>
      <c r="K7345" s="51">
        <v>17060.060000000001</v>
      </c>
      <c r="L7345" s="51">
        <v>17738.43</v>
      </c>
      <c r="M7345" s="51">
        <v>17880.599999999999</v>
      </c>
      <c r="N7345" s="51">
        <v>18542.310000000001</v>
      </c>
      <c r="O7345" s="51">
        <v>18990.419999999998</v>
      </c>
      <c r="P7345" s="51">
        <v>19406.240000000002</v>
      </c>
      <c r="Q7345" s="51">
        <v>19854.82</v>
      </c>
      <c r="R7345" s="51">
        <v>20179.349999999999</v>
      </c>
      <c r="S7345" s="51">
        <v>19228.43</v>
      </c>
      <c r="T7345" s="51">
        <v>19471.16</v>
      </c>
      <c r="U7345" s="51">
        <v>2016</v>
      </c>
    </row>
    <row r="7346" spans="1:21" ht="15.5">
      <c r="A7346" s="51">
        <v>364</v>
      </c>
      <c r="B7346" s="51" t="s">
        <v>1728</v>
      </c>
      <c r="C7346" s="51" t="s">
        <v>373</v>
      </c>
      <c r="D7346" s="51" t="str">
        <f t="shared" si="114"/>
        <v>NGDPDPCSt. Vincent and the Grenadines</v>
      </c>
      <c r="E7346" s="51" t="s">
        <v>247</v>
      </c>
      <c r="F7346" s="51" t="s">
        <v>370</v>
      </c>
      <c r="G7346" s="51" t="s">
        <v>374</v>
      </c>
      <c r="H7346" s="51" t="s">
        <v>352</v>
      </c>
      <c r="I7346" s="51" t="s">
        <v>333</v>
      </c>
      <c r="J7346" s="51" t="s">
        <v>372</v>
      </c>
      <c r="K7346" s="51">
        <v>6318.54</v>
      </c>
      <c r="L7346" s="51">
        <v>6569.79</v>
      </c>
      <c r="M7346" s="51">
        <v>6622.44</v>
      </c>
      <c r="N7346" s="51">
        <v>6867.52</v>
      </c>
      <c r="O7346" s="51">
        <v>7033.49</v>
      </c>
      <c r="P7346" s="51">
        <v>7187.49</v>
      </c>
      <c r="Q7346" s="51">
        <v>7353.64</v>
      </c>
      <c r="R7346" s="51">
        <v>7473.83</v>
      </c>
      <c r="S7346" s="51">
        <v>7121.64</v>
      </c>
      <c r="T7346" s="51">
        <v>7211.54</v>
      </c>
      <c r="U7346" s="51">
        <v>2016</v>
      </c>
    </row>
    <row r="7347" spans="1:21" ht="15.5">
      <c r="A7347" s="51">
        <v>364</v>
      </c>
      <c r="B7347" s="51" t="s">
        <v>1728</v>
      </c>
      <c r="C7347" s="51" t="s">
        <v>375</v>
      </c>
      <c r="D7347" s="51" t="str">
        <f t="shared" si="114"/>
        <v>PPPPCSt. Vincent and the Grenadines</v>
      </c>
      <c r="E7347" s="51" t="s">
        <v>247</v>
      </c>
      <c r="F7347" s="51" t="s">
        <v>370</v>
      </c>
      <c r="G7347" s="51" t="s">
        <v>376</v>
      </c>
      <c r="H7347" s="51" t="s">
        <v>356</v>
      </c>
      <c r="I7347" s="51" t="s">
        <v>333</v>
      </c>
      <c r="J7347" s="51" t="s">
        <v>372</v>
      </c>
      <c r="K7347" s="51">
        <v>10339.709999999999</v>
      </c>
      <c r="L7347" s="51">
        <v>10794.75</v>
      </c>
      <c r="M7347" s="51">
        <v>11204.62</v>
      </c>
      <c r="N7347" s="51">
        <v>11552.09</v>
      </c>
      <c r="O7347" s="51">
        <v>12383.75</v>
      </c>
      <c r="P7347" s="51">
        <v>12201.78</v>
      </c>
      <c r="Q7347" s="51">
        <v>12752.27</v>
      </c>
      <c r="R7347" s="51">
        <v>13011.36</v>
      </c>
      <c r="S7347" s="51">
        <v>12606.06</v>
      </c>
      <c r="T7347" s="51">
        <v>12810.73</v>
      </c>
      <c r="U7347" s="51">
        <v>2016</v>
      </c>
    </row>
    <row r="7348" spans="1:21" ht="15.5">
      <c r="A7348" s="51">
        <v>364</v>
      </c>
      <c r="B7348" s="51" t="s">
        <v>1728</v>
      </c>
      <c r="C7348" s="51" t="s">
        <v>377</v>
      </c>
      <c r="D7348" s="51" t="str">
        <f t="shared" si="114"/>
        <v>NGAP_NPGDPSt. Vincent and the Grenadines</v>
      </c>
      <c r="E7348" s="51" t="s">
        <v>247</v>
      </c>
      <c r="F7348" s="51" t="s">
        <v>378</v>
      </c>
      <c r="G7348" s="51" t="s">
        <v>379</v>
      </c>
      <c r="H7348" s="51" t="s">
        <v>380</v>
      </c>
      <c r="I7348" s="51"/>
      <c r="J7348" s="51"/>
      <c r="K7348" s="51"/>
      <c r="L7348" s="51"/>
      <c r="M7348" s="51"/>
      <c r="N7348" s="51"/>
      <c r="O7348" s="51"/>
      <c r="P7348" s="51"/>
      <c r="Q7348" s="51"/>
      <c r="R7348" s="51"/>
      <c r="S7348" s="51"/>
      <c r="T7348" s="51"/>
      <c r="U7348" s="51"/>
    </row>
    <row r="7349" spans="1:21" ht="15.5">
      <c r="A7349" s="51">
        <v>364</v>
      </c>
      <c r="B7349" s="51" t="s">
        <v>1728</v>
      </c>
      <c r="C7349" s="51" t="s">
        <v>381</v>
      </c>
      <c r="D7349" s="51" t="str">
        <f t="shared" si="114"/>
        <v>PPPSHSt. Vincent and the Grenadines</v>
      </c>
      <c r="E7349" s="51" t="s">
        <v>247</v>
      </c>
      <c r="F7349" s="51" t="s">
        <v>382</v>
      </c>
      <c r="G7349" s="51" t="s">
        <v>383</v>
      </c>
      <c r="H7349" s="51" t="s">
        <v>384</v>
      </c>
      <c r="I7349" s="51"/>
      <c r="J7349" s="51" t="s">
        <v>353</v>
      </c>
      <c r="K7349" s="51">
        <v>1E-3</v>
      </c>
      <c r="L7349" s="51">
        <v>1E-3</v>
      </c>
      <c r="M7349" s="51">
        <v>1E-3</v>
      </c>
      <c r="N7349" s="51">
        <v>1E-3</v>
      </c>
      <c r="O7349" s="51">
        <v>1E-3</v>
      </c>
      <c r="P7349" s="51">
        <v>1E-3</v>
      </c>
      <c r="Q7349" s="51">
        <v>1E-3</v>
      </c>
      <c r="R7349" s="51">
        <v>1E-3</v>
      </c>
      <c r="S7349" s="51">
        <v>1E-3</v>
      </c>
      <c r="T7349" s="51">
        <v>1E-3</v>
      </c>
      <c r="U7349" s="51">
        <v>2019</v>
      </c>
    </row>
    <row r="7350" spans="1:21" ht="15.5">
      <c r="A7350" s="51">
        <v>364</v>
      </c>
      <c r="B7350" s="51" t="s">
        <v>1728</v>
      </c>
      <c r="C7350" s="51" t="s">
        <v>385</v>
      </c>
      <c r="D7350" s="51" t="str">
        <f t="shared" si="114"/>
        <v>PPPEXSt. Vincent and the Grenadines</v>
      </c>
      <c r="E7350" s="51" t="s">
        <v>247</v>
      </c>
      <c r="F7350" s="51" t="s">
        <v>386</v>
      </c>
      <c r="G7350" s="51" t="s">
        <v>387</v>
      </c>
      <c r="H7350" s="51" t="s">
        <v>388</v>
      </c>
      <c r="I7350" s="51"/>
      <c r="J7350" s="51" t="s">
        <v>353</v>
      </c>
      <c r="K7350" s="51">
        <v>1.65</v>
      </c>
      <c r="L7350" s="51">
        <v>1.643</v>
      </c>
      <c r="M7350" s="51">
        <v>1.5960000000000001</v>
      </c>
      <c r="N7350" s="51">
        <v>1.605</v>
      </c>
      <c r="O7350" s="51">
        <v>1.5329999999999999</v>
      </c>
      <c r="P7350" s="51">
        <v>1.59</v>
      </c>
      <c r="Q7350" s="51">
        <v>1.5569999999999999</v>
      </c>
      <c r="R7350" s="51">
        <v>1.5509999999999999</v>
      </c>
      <c r="S7350" s="51">
        <v>1.5249999999999999</v>
      </c>
      <c r="T7350" s="51">
        <v>1.52</v>
      </c>
      <c r="U7350" s="51">
        <v>2019</v>
      </c>
    </row>
    <row r="7351" spans="1:21" ht="15.5">
      <c r="A7351" s="51">
        <v>364</v>
      </c>
      <c r="B7351" s="51" t="s">
        <v>1728</v>
      </c>
      <c r="C7351" s="51" t="s">
        <v>389</v>
      </c>
      <c r="D7351" s="51" t="str">
        <f t="shared" si="114"/>
        <v>NID_NGDPSt. Vincent and the Grenadines</v>
      </c>
      <c r="E7351" s="51" t="s">
        <v>247</v>
      </c>
      <c r="F7351" s="51" t="s">
        <v>390</v>
      </c>
      <c r="G7351" s="51" t="s">
        <v>391</v>
      </c>
      <c r="H7351" s="51" t="s">
        <v>392</v>
      </c>
      <c r="I7351" s="51"/>
      <c r="J7351" s="51" t="s">
        <v>1729</v>
      </c>
      <c r="K7351" s="51" t="s">
        <v>95</v>
      </c>
      <c r="L7351" s="51" t="s">
        <v>95</v>
      </c>
      <c r="M7351" s="51">
        <v>24.998000000000001</v>
      </c>
      <c r="N7351" s="51">
        <v>25.327999999999999</v>
      </c>
      <c r="O7351" s="51">
        <v>25.959</v>
      </c>
      <c r="P7351" s="51">
        <v>25.666</v>
      </c>
      <c r="Q7351" s="51">
        <v>26.321000000000002</v>
      </c>
      <c r="R7351" s="51">
        <v>22.437999999999999</v>
      </c>
      <c r="S7351" s="51">
        <v>26.457000000000001</v>
      </c>
      <c r="T7351" s="51">
        <v>28.013000000000002</v>
      </c>
      <c r="U7351" s="51">
        <v>2019</v>
      </c>
    </row>
    <row r="7352" spans="1:21" ht="15.5">
      <c r="A7352" s="51">
        <v>364</v>
      </c>
      <c r="B7352" s="51" t="s">
        <v>1728</v>
      </c>
      <c r="C7352" s="51" t="s">
        <v>393</v>
      </c>
      <c r="D7352" s="51" t="str">
        <f t="shared" si="114"/>
        <v>NGSD_NGDPSt. Vincent and the Grenadines</v>
      </c>
      <c r="E7352" s="51" t="s">
        <v>247</v>
      </c>
      <c r="F7352" s="51" t="s">
        <v>394</v>
      </c>
      <c r="G7352" s="51" t="s">
        <v>395</v>
      </c>
      <c r="H7352" s="51" t="s">
        <v>392</v>
      </c>
      <c r="I7352" s="51"/>
      <c r="J7352" s="51" t="s">
        <v>1729</v>
      </c>
      <c r="K7352" s="51" t="s">
        <v>95</v>
      </c>
      <c r="L7352" s="51" t="s">
        <v>95</v>
      </c>
      <c r="M7352" s="51">
        <v>-1.1459999999999999</v>
      </c>
      <c r="N7352" s="51">
        <v>9.9969999999999999</v>
      </c>
      <c r="O7352" s="51">
        <v>12.081</v>
      </c>
      <c r="P7352" s="51">
        <v>14.061</v>
      </c>
      <c r="Q7352" s="51">
        <v>14.332000000000001</v>
      </c>
      <c r="R7352" s="51">
        <v>12.808999999999999</v>
      </c>
      <c r="S7352" s="51">
        <v>12.724</v>
      </c>
      <c r="T7352" s="51">
        <v>12.087999999999999</v>
      </c>
      <c r="U7352" s="51">
        <v>2019</v>
      </c>
    </row>
    <row r="7353" spans="1:21" ht="15.5">
      <c r="A7353" s="51">
        <v>364</v>
      </c>
      <c r="B7353" s="51" t="s">
        <v>1728</v>
      </c>
      <c r="C7353" s="51" t="s">
        <v>396</v>
      </c>
      <c r="D7353" s="51" t="str">
        <f t="shared" si="114"/>
        <v>PCPISt. Vincent and the Grenadines</v>
      </c>
      <c r="E7353" s="51" t="s">
        <v>247</v>
      </c>
      <c r="F7353" s="51" t="s">
        <v>397</v>
      </c>
      <c r="G7353" s="51" t="s">
        <v>398</v>
      </c>
      <c r="H7353" s="51" t="s">
        <v>360</v>
      </c>
      <c r="I7353" s="51"/>
      <c r="J7353" s="51" t="s">
        <v>1730</v>
      </c>
      <c r="K7353" s="51">
        <v>106.608</v>
      </c>
      <c r="L7353" s="51">
        <v>107.467</v>
      </c>
      <c r="M7353" s="51">
        <v>107.675</v>
      </c>
      <c r="N7353" s="51">
        <v>105.81699999999999</v>
      </c>
      <c r="O7353" s="51">
        <v>105.65</v>
      </c>
      <c r="P7353" s="51">
        <v>107.925</v>
      </c>
      <c r="Q7353" s="51">
        <v>110.43300000000001</v>
      </c>
      <c r="R7353" s="51">
        <v>111.43300000000001</v>
      </c>
      <c r="S7353" s="51">
        <v>110.758</v>
      </c>
      <c r="T7353" s="51">
        <v>112.319</v>
      </c>
      <c r="U7353" s="51">
        <v>2020</v>
      </c>
    </row>
    <row r="7354" spans="1:21" ht="15.5">
      <c r="A7354" s="51">
        <v>364</v>
      </c>
      <c r="B7354" s="51" t="s">
        <v>1728</v>
      </c>
      <c r="C7354" s="51" t="s">
        <v>400</v>
      </c>
      <c r="D7354" s="51" t="str">
        <f t="shared" si="114"/>
        <v>PCPIPCHSt. Vincent and the Grenadines</v>
      </c>
      <c r="E7354" s="51" t="s">
        <v>247</v>
      </c>
      <c r="F7354" s="51" t="s">
        <v>397</v>
      </c>
      <c r="G7354" s="51" t="s">
        <v>401</v>
      </c>
      <c r="H7354" s="51" t="s">
        <v>347</v>
      </c>
      <c r="I7354" s="51"/>
      <c r="J7354" s="51" t="s">
        <v>402</v>
      </c>
      <c r="K7354" s="51">
        <v>2.5979999999999999</v>
      </c>
      <c r="L7354" s="51">
        <v>0.80500000000000005</v>
      </c>
      <c r="M7354" s="51">
        <v>0.19400000000000001</v>
      </c>
      <c r="N7354" s="51">
        <v>-1.726</v>
      </c>
      <c r="O7354" s="51">
        <v>-0.158</v>
      </c>
      <c r="P7354" s="51">
        <v>2.153</v>
      </c>
      <c r="Q7354" s="51">
        <v>2.3239999999999998</v>
      </c>
      <c r="R7354" s="51">
        <v>0.90600000000000003</v>
      </c>
      <c r="S7354" s="51">
        <v>-0.60599999999999998</v>
      </c>
      <c r="T7354" s="51">
        <v>1.409</v>
      </c>
      <c r="U7354" s="51">
        <v>2020</v>
      </c>
    </row>
    <row r="7355" spans="1:21" ht="15.5">
      <c r="A7355" s="51">
        <v>364</v>
      </c>
      <c r="B7355" s="51" t="s">
        <v>1728</v>
      </c>
      <c r="C7355" s="51" t="s">
        <v>403</v>
      </c>
      <c r="D7355" s="51" t="str">
        <f t="shared" si="114"/>
        <v>PCPIESt. Vincent and the Grenadines</v>
      </c>
      <c r="E7355" s="51" t="s">
        <v>247</v>
      </c>
      <c r="F7355" s="51" t="s">
        <v>404</v>
      </c>
      <c r="G7355" s="51" t="s">
        <v>405</v>
      </c>
      <c r="H7355" s="51" t="s">
        <v>360</v>
      </c>
      <c r="I7355" s="51"/>
      <c r="J7355" s="51" t="s">
        <v>1730</v>
      </c>
      <c r="K7355" s="51">
        <v>107.2</v>
      </c>
      <c r="L7355" s="51">
        <v>107.2</v>
      </c>
      <c r="M7355" s="51">
        <v>107.3</v>
      </c>
      <c r="N7355" s="51">
        <v>105.1</v>
      </c>
      <c r="O7355" s="51">
        <v>106.1</v>
      </c>
      <c r="P7355" s="51">
        <v>109.3</v>
      </c>
      <c r="Q7355" s="51">
        <v>110.8</v>
      </c>
      <c r="R7355" s="51">
        <v>111.3</v>
      </c>
      <c r="S7355" s="51">
        <v>110.2</v>
      </c>
      <c r="T7355" s="51">
        <v>111.736</v>
      </c>
      <c r="U7355" s="51">
        <v>2020</v>
      </c>
    </row>
    <row r="7356" spans="1:21" ht="15.5">
      <c r="A7356" s="51">
        <v>364</v>
      </c>
      <c r="B7356" s="51" t="s">
        <v>1728</v>
      </c>
      <c r="C7356" s="51" t="s">
        <v>406</v>
      </c>
      <c r="D7356" s="51" t="str">
        <f t="shared" si="114"/>
        <v>PCPIEPCHSt. Vincent and the Grenadines</v>
      </c>
      <c r="E7356" s="51" t="s">
        <v>247</v>
      </c>
      <c r="F7356" s="51" t="s">
        <v>404</v>
      </c>
      <c r="G7356" s="51" t="s">
        <v>407</v>
      </c>
      <c r="H7356" s="51" t="s">
        <v>347</v>
      </c>
      <c r="I7356" s="51"/>
      <c r="J7356" s="51" t="s">
        <v>408</v>
      </c>
      <c r="K7356" s="51">
        <v>1.0369999999999999</v>
      </c>
      <c r="L7356" s="51">
        <v>0</v>
      </c>
      <c r="M7356" s="51">
        <v>9.2999999999999999E-2</v>
      </c>
      <c r="N7356" s="51">
        <v>-2.0499999999999998</v>
      </c>
      <c r="O7356" s="51">
        <v>0.95099999999999996</v>
      </c>
      <c r="P7356" s="51">
        <v>3.016</v>
      </c>
      <c r="Q7356" s="51">
        <v>1.3720000000000001</v>
      </c>
      <c r="R7356" s="51">
        <v>0.45100000000000001</v>
      </c>
      <c r="S7356" s="51">
        <v>-0.98799999999999999</v>
      </c>
      <c r="T7356" s="51">
        <v>1.3939999999999999</v>
      </c>
      <c r="U7356" s="51">
        <v>2020</v>
      </c>
    </row>
    <row r="7357" spans="1:21" ht="15.5">
      <c r="A7357" s="51">
        <v>364</v>
      </c>
      <c r="B7357" s="51" t="s">
        <v>1728</v>
      </c>
      <c r="C7357" s="51" t="s">
        <v>409</v>
      </c>
      <c r="D7357" s="51" t="str">
        <f t="shared" si="114"/>
        <v>FLIBOR6St. Vincent and the Grenadines</v>
      </c>
      <c r="E7357" s="51" t="s">
        <v>247</v>
      </c>
      <c r="F7357" s="51" t="s">
        <v>410</v>
      </c>
      <c r="G7357" s="51"/>
      <c r="H7357" s="51" t="s">
        <v>384</v>
      </c>
      <c r="I7357" s="51"/>
      <c r="J7357" s="51"/>
      <c r="K7357" s="51"/>
      <c r="L7357" s="51"/>
      <c r="M7357" s="51"/>
      <c r="N7357" s="51"/>
      <c r="O7357" s="51"/>
      <c r="P7357" s="51"/>
      <c r="Q7357" s="51"/>
      <c r="R7357" s="51"/>
      <c r="S7357" s="51"/>
      <c r="T7357" s="51"/>
      <c r="U7357" s="51"/>
    </row>
    <row r="7358" spans="1:21" ht="15.5">
      <c r="A7358" s="51">
        <v>364</v>
      </c>
      <c r="B7358" s="51" t="s">
        <v>1728</v>
      </c>
      <c r="C7358" s="51" t="s">
        <v>411</v>
      </c>
      <c r="D7358" s="51" t="str">
        <f t="shared" si="114"/>
        <v>TM_RPCHSt. Vincent and the Grenadines</v>
      </c>
      <c r="E7358" s="51" t="s">
        <v>247</v>
      </c>
      <c r="F7358" s="51" t="s">
        <v>412</v>
      </c>
      <c r="G7358" s="51" t="s">
        <v>413</v>
      </c>
      <c r="H7358" s="51" t="s">
        <v>347</v>
      </c>
      <c r="I7358" s="51"/>
      <c r="J7358" s="51" t="s">
        <v>1731</v>
      </c>
      <c r="K7358" s="51" t="s">
        <v>95</v>
      </c>
      <c r="L7358" s="51" t="s">
        <v>95</v>
      </c>
      <c r="M7358" s="51" t="s">
        <v>95</v>
      </c>
      <c r="N7358" s="51">
        <v>9.1319999999999997</v>
      </c>
      <c r="O7358" s="51">
        <v>9.3170000000000002</v>
      </c>
      <c r="P7358" s="51">
        <v>-5.7279999999999998</v>
      </c>
      <c r="Q7358" s="51">
        <v>-1.462</v>
      </c>
      <c r="R7358" s="51">
        <v>0.86899999999999999</v>
      </c>
      <c r="S7358" s="51">
        <v>-32.136000000000003</v>
      </c>
      <c r="T7358" s="51">
        <v>-6.9039999999999999</v>
      </c>
      <c r="U7358" s="51">
        <v>2018</v>
      </c>
    </row>
    <row r="7359" spans="1:21" ht="15.5">
      <c r="A7359" s="51">
        <v>364</v>
      </c>
      <c r="B7359" s="51" t="s">
        <v>1728</v>
      </c>
      <c r="C7359" s="51" t="s">
        <v>415</v>
      </c>
      <c r="D7359" s="51" t="str">
        <f t="shared" si="114"/>
        <v>TMG_RPCHSt. Vincent and the Grenadines</v>
      </c>
      <c r="E7359" s="51" t="s">
        <v>247</v>
      </c>
      <c r="F7359" s="51" t="s">
        <v>416</v>
      </c>
      <c r="G7359" s="51" t="s">
        <v>417</v>
      </c>
      <c r="H7359" s="51" t="s">
        <v>347</v>
      </c>
      <c r="I7359" s="51"/>
      <c r="J7359" s="51" t="s">
        <v>1731</v>
      </c>
      <c r="K7359" s="51" t="s">
        <v>95</v>
      </c>
      <c r="L7359" s="51" t="s">
        <v>95</v>
      </c>
      <c r="M7359" s="51" t="s">
        <v>95</v>
      </c>
      <c r="N7359" s="51">
        <v>8.4719999999999995</v>
      </c>
      <c r="O7359" s="51">
        <v>3.972</v>
      </c>
      <c r="P7359" s="51">
        <v>-3.4580000000000002</v>
      </c>
      <c r="Q7359" s="51">
        <v>-0.20899999999999999</v>
      </c>
      <c r="R7359" s="51">
        <v>-0.874</v>
      </c>
      <c r="S7359" s="51">
        <v>-34.424999999999997</v>
      </c>
      <c r="T7359" s="51">
        <v>-8.1760000000000002</v>
      </c>
      <c r="U7359" s="51">
        <v>2018</v>
      </c>
    </row>
    <row r="7360" spans="1:21" ht="15.5">
      <c r="A7360" s="51">
        <v>364</v>
      </c>
      <c r="B7360" s="51" t="s">
        <v>1728</v>
      </c>
      <c r="C7360" s="51" t="s">
        <v>418</v>
      </c>
      <c r="D7360" s="51" t="str">
        <f t="shared" si="114"/>
        <v>TX_RPCHSt. Vincent and the Grenadines</v>
      </c>
      <c r="E7360" s="51" t="s">
        <v>247</v>
      </c>
      <c r="F7360" s="51" t="s">
        <v>419</v>
      </c>
      <c r="G7360" s="51" t="s">
        <v>420</v>
      </c>
      <c r="H7360" s="51" t="s">
        <v>347</v>
      </c>
      <c r="I7360" s="51"/>
      <c r="J7360" s="51" t="s">
        <v>1731</v>
      </c>
      <c r="K7360" s="51" t="s">
        <v>95</v>
      </c>
      <c r="L7360" s="51" t="s">
        <v>95</v>
      </c>
      <c r="M7360" s="51" t="s">
        <v>95</v>
      </c>
      <c r="N7360" s="51">
        <v>19.189</v>
      </c>
      <c r="O7360" s="51">
        <v>7.13</v>
      </c>
      <c r="P7360" s="51">
        <v>-3.7069999999999999</v>
      </c>
      <c r="Q7360" s="51">
        <v>1.9410000000000001</v>
      </c>
      <c r="R7360" s="51">
        <v>5.8129999999999997</v>
      </c>
      <c r="S7360" s="51">
        <v>-48.942999999999998</v>
      </c>
      <c r="T7360" s="51">
        <v>-14.253</v>
      </c>
      <c r="U7360" s="51">
        <v>2018</v>
      </c>
    </row>
    <row r="7361" spans="1:21" ht="15.5">
      <c r="A7361" s="51">
        <v>364</v>
      </c>
      <c r="B7361" s="51" t="s">
        <v>1728</v>
      </c>
      <c r="C7361" s="51" t="s">
        <v>421</v>
      </c>
      <c r="D7361" s="51" t="str">
        <f t="shared" si="114"/>
        <v>TXG_RPCHSt. Vincent and the Grenadines</v>
      </c>
      <c r="E7361" s="51" t="s">
        <v>247</v>
      </c>
      <c r="F7361" s="51" t="s">
        <v>422</v>
      </c>
      <c r="G7361" s="51" t="s">
        <v>423</v>
      </c>
      <c r="H7361" s="51" t="s">
        <v>347</v>
      </c>
      <c r="I7361" s="51"/>
      <c r="J7361" s="51" t="s">
        <v>1731</v>
      </c>
      <c r="K7361" s="51" t="s">
        <v>95</v>
      </c>
      <c r="L7361" s="51" t="s">
        <v>95</v>
      </c>
      <c r="M7361" s="51" t="s">
        <v>95</v>
      </c>
      <c r="N7361" s="51">
        <v>12.782</v>
      </c>
      <c r="O7361" s="51">
        <v>-1.159</v>
      </c>
      <c r="P7361" s="51">
        <v>-0.97899999999999998</v>
      </c>
      <c r="Q7361" s="51">
        <v>1.472</v>
      </c>
      <c r="R7361" s="51">
        <v>6.8810000000000002</v>
      </c>
      <c r="S7361" s="51">
        <v>-9.0559999999999992</v>
      </c>
      <c r="T7361" s="51">
        <v>4.0570000000000004</v>
      </c>
      <c r="U7361" s="51">
        <v>2018</v>
      </c>
    </row>
    <row r="7362" spans="1:21" ht="15.5">
      <c r="A7362" s="51">
        <v>364</v>
      </c>
      <c r="B7362" s="51" t="s">
        <v>1728</v>
      </c>
      <c r="C7362" s="51" t="s">
        <v>424</v>
      </c>
      <c r="D7362" s="51" t="str">
        <f t="shared" si="114"/>
        <v>LURSt. Vincent and the Grenadines</v>
      </c>
      <c r="E7362" s="51" t="s">
        <v>247</v>
      </c>
      <c r="F7362" s="51" t="s">
        <v>425</v>
      </c>
      <c r="G7362" s="51" t="s">
        <v>426</v>
      </c>
      <c r="H7362" s="51" t="s">
        <v>427</v>
      </c>
      <c r="I7362" s="51"/>
      <c r="J7362" s="51"/>
      <c r="K7362" s="51"/>
      <c r="L7362" s="51"/>
      <c r="M7362" s="51"/>
      <c r="N7362" s="51"/>
      <c r="O7362" s="51"/>
      <c r="P7362" s="51"/>
      <c r="Q7362" s="51"/>
      <c r="R7362" s="51"/>
      <c r="S7362" s="51"/>
      <c r="T7362" s="51"/>
      <c r="U7362" s="51"/>
    </row>
    <row r="7363" spans="1:21" ht="15.5">
      <c r="A7363" s="51">
        <v>364</v>
      </c>
      <c r="B7363" s="51" t="s">
        <v>1728</v>
      </c>
      <c r="C7363" s="51" t="s">
        <v>428</v>
      </c>
      <c r="D7363" s="51" t="str">
        <f t="shared" ref="D7363:D7426" si="115">C7363&amp;E7363</f>
        <v>LESt. Vincent and the Grenadines</v>
      </c>
      <c r="E7363" s="51" t="s">
        <v>247</v>
      </c>
      <c r="F7363" s="51" t="s">
        <v>429</v>
      </c>
      <c r="G7363" s="51" t="s">
        <v>430</v>
      </c>
      <c r="H7363" s="51" t="s">
        <v>431</v>
      </c>
      <c r="I7363" s="51" t="s">
        <v>432</v>
      </c>
      <c r="J7363" s="51"/>
      <c r="K7363" s="51"/>
      <c r="L7363" s="51"/>
      <c r="M7363" s="51"/>
      <c r="N7363" s="51"/>
      <c r="O7363" s="51"/>
      <c r="P7363" s="51"/>
      <c r="Q7363" s="51"/>
      <c r="R7363" s="51"/>
      <c r="S7363" s="51"/>
      <c r="T7363" s="51"/>
      <c r="U7363" s="51"/>
    </row>
    <row r="7364" spans="1:21" ht="15.5">
      <c r="A7364" s="51">
        <v>364</v>
      </c>
      <c r="B7364" s="51" t="s">
        <v>1728</v>
      </c>
      <c r="C7364" s="51" t="s">
        <v>433</v>
      </c>
      <c r="D7364" s="51" t="str">
        <f t="shared" si="115"/>
        <v>LPSt. Vincent and the Grenadines</v>
      </c>
      <c r="E7364" s="51" t="s">
        <v>247</v>
      </c>
      <c r="F7364" s="51" t="s">
        <v>434</v>
      </c>
      <c r="G7364" s="51" t="s">
        <v>435</v>
      </c>
      <c r="H7364" s="51" t="s">
        <v>431</v>
      </c>
      <c r="I7364" s="51" t="s">
        <v>432</v>
      </c>
      <c r="J7364" s="51" t="s">
        <v>1000</v>
      </c>
      <c r="K7364" s="51">
        <v>0.11</v>
      </c>
      <c r="L7364" s="51">
        <v>0.11</v>
      </c>
      <c r="M7364" s="51">
        <v>0.11</v>
      </c>
      <c r="N7364" s="51">
        <v>0.11</v>
      </c>
      <c r="O7364" s="51">
        <v>0.11</v>
      </c>
      <c r="P7364" s="51">
        <v>0.11</v>
      </c>
      <c r="Q7364" s="51">
        <v>0.11</v>
      </c>
      <c r="R7364" s="51">
        <v>0.11</v>
      </c>
      <c r="S7364" s="51">
        <v>0.111</v>
      </c>
      <c r="T7364" s="51">
        <v>0.111</v>
      </c>
      <c r="U7364" s="51">
        <v>2016</v>
      </c>
    </row>
    <row r="7365" spans="1:21" ht="15.5">
      <c r="A7365" s="51">
        <v>364</v>
      </c>
      <c r="B7365" s="51" t="s">
        <v>1728</v>
      </c>
      <c r="C7365" s="51" t="s">
        <v>437</v>
      </c>
      <c r="D7365" s="51" t="str">
        <f t="shared" si="115"/>
        <v>GGRSt. Vincent and the Grenadines</v>
      </c>
      <c r="E7365" s="51" t="s">
        <v>247</v>
      </c>
      <c r="F7365" s="51" t="s">
        <v>438</v>
      </c>
      <c r="G7365" s="51" t="s">
        <v>439</v>
      </c>
      <c r="H7365" s="51" t="s">
        <v>342</v>
      </c>
      <c r="I7365" s="51" t="s">
        <v>343</v>
      </c>
      <c r="J7365" s="51" t="s">
        <v>1732</v>
      </c>
      <c r="K7365" s="51">
        <v>0.48399999999999999</v>
      </c>
      <c r="L7365" s="51">
        <v>0.48899999999999999</v>
      </c>
      <c r="M7365" s="51">
        <v>0.57499999999999996</v>
      </c>
      <c r="N7365" s="51">
        <v>0.54300000000000004</v>
      </c>
      <c r="O7365" s="51">
        <v>0.61799999999999999</v>
      </c>
      <c r="P7365" s="51">
        <v>0.63700000000000001</v>
      </c>
      <c r="Q7365" s="51">
        <v>0.63600000000000001</v>
      </c>
      <c r="R7365" s="51">
        <v>0.67600000000000005</v>
      </c>
      <c r="S7365" s="51">
        <v>0.65600000000000003</v>
      </c>
      <c r="T7365" s="51">
        <v>0.69599999999999995</v>
      </c>
      <c r="U7365" s="51">
        <v>2020</v>
      </c>
    </row>
    <row r="7366" spans="1:21" ht="15.5">
      <c r="A7366" s="51">
        <v>364</v>
      </c>
      <c r="B7366" s="51" t="s">
        <v>1728</v>
      </c>
      <c r="C7366" s="51" t="s">
        <v>441</v>
      </c>
      <c r="D7366" s="51" t="str">
        <f t="shared" si="115"/>
        <v>GGR_NGDPSt. Vincent and the Grenadines</v>
      </c>
      <c r="E7366" s="51" t="s">
        <v>247</v>
      </c>
      <c r="F7366" s="51" t="s">
        <v>438</v>
      </c>
      <c r="G7366" s="51" t="s">
        <v>439</v>
      </c>
      <c r="H7366" s="51" t="s">
        <v>392</v>
      </c>
      <c r="I7366" s="51"/>
      <c r="J7366" s="51" t="s">
        <v>442</v>
      </c>
      <c r="K7366" s="51">
        <v>25.853999999999999</v>
      </c>
      <c r="L7366" s="51">
        <v>25.091999999999999</v>
      </c>
      <c r="M7366" s="51">
        <v>29.248000000000001</v>
      </c>
      <c r="N7366" s="51">
        <v>26.63</v>
      </c>
      <c r="O7366" s="51">
        <v>29.57</v>
      </c>
      <c r="P7366" s="51">
        <v>29.776</v>
      </c>
      <c r="Q7366" s="51">
        <v>29.038</v>
      </c>
      <c r="R7366" s="51">
        <v>30.324999999999999</v>
      </c>
      <c r="S7366" s="51">
        <v>30.856999999999999</v>
      </c>
      <c r="T7366" s="51">
        <v>32.283000000000001</v>
      </c>
      <c r="U7366" s="51">
        <v>2020</v>
      </c>
    </row>
    <row r="7367" spans="1:21" ht="15.5">
      <c r="A7367" s="51">
        <v>364</v>
      </c>
      <c r="B7367" s="51" t="s">
        <v>1728</v>
      </c>
      <c r="C7367" s="51" t="s">
        <v>443</v>
      </c>
      <c r="D7367" s="51" t="str">
        <f t="shared" si="115"/>
        <v>GGXSt. Vincent and the Grenadines</v>
      </c>
      <c r="E7367" s="51" t="s">
        <v>247</v>
      </c>
      <c r="F7367" s="51" t="s">
        <v>444</v>
      </c>
      <c r="G7367" s="51" t="s">
        <v>445</v>
      </c>
      <c r="H7367" s="51" t="s">
        <v>342</v>
      </c>
      <c r="I7367" s="51" t="s">
        <v>343</v>
      </c>
      <c r="J7367" s="51" t="s">
        <v>1732</v>
      </c>
      <c r="K7367" s="51">
        <v>0.51900000000000002</v>
      </c>
      <c r="L7367" s="51">
        <v>0.60899999999999999</v>
      </c>
      <c r="M7367" s="51">
        <v>0.63300000000000001</v>
      </c>
      <c r="N7367" s="51">
        <v>0.58599999999999997</v>
      </c>
      <c r="O7367" s="51">
        <v>0.59499999999999997</v>
      </c>
      <c r="P7367" s="51">
        <v>0.64600000000000002</v>
      </c>
      <c r="Q7367" s="51">
        <v>0.65600000000000003</v>
      </c>
      <c r="R7367" s="51">
        <v>0.74199999999999999</v>
      </c>
      <c r="S7367" s="51">
        <v>0.77800000000000002</v>
      </c>
      <c r="T7367" s="51">
        <v>0.82499999999999996</v>
      </c>
      <c r="U7367" s="51">
        <v>2020</v>
      </c>
    </row>
    <row r="7368" spans="1:21" ht="15.5">
      <c r="A7368" s="51">
        <v>364</v>
      </c>
      <c r="B7368" s="51" t="s">
        <v>1728</v>
      </c>
      <c r="C7368" s="51" t="s">
        <v>446</v>
      </c>
      <c r="D7368" s="51" t="str">
        <f t="shared" si="115"/>
        <v>GGX_NGDPSt. Vincent and the Grenadines</v>
      </c>
      <c r="E7368" s="51" t="s">
        <v>247</v>
      </c>
      <c r="F7368" s="51" t="s">
        <v>444</v>
      </c>
      <c r="G7368" s="51" t="s">
        <v>445</v>
      </c>
      <c r="H7368" s="51" t="s">
        <v>392</v>
      </c>
      <c r="I7368" s="51"/>
      <c r="J7368" s="51" t="s">
        <v>447</v>
      </c>
      <c r="K7368" s="51">
        <v>27.76</v>
      </c>
      <c r="L7368" s="51">
        <v>31.26</v>
      </c>
      <c r="M7368" s="51">
        <v>32.235999999999997</v>
      </c>
      <c r="N7368" s="51">
        <v>28.724</v>
      </c>
      <c r="O7368" s="51">
        <v>28.445</v>
      </c>
      <c r="P7368" s="51">
        <v>30.224</v>
      </c>
      <c r="Q7368" s="51">
        <v>29.937999999999999</v>
      </c>
      <c r="R7368" s="51">
        <v>33.287999999999997</v>
      </c>
      <c r="S7368" s="51">
        <v>36.582000000000001</v>
      </c>
      <c r="T7368" s="51">
        <v>38.29</v>
      </c>
      <c r="U7368" s="51">
        <v>2020</v>
      </c>
    </row>
    <row r="7369" spans="1:21" ht="15.5">
      <c r="A7369" s="51">
        <v>364</v>
      </c>
      <c r="B7369" s="51" t="s">
        <v>1728</v>
      </c>
      <c r="C7369" s="51" t="s">
        <v>448</v>
      </c>
      <c r="D7369" s="51" t="str">
        <f t="shared" si="115"/>
        <v>GGXCNLSt. Vincent and the Grenadines</v>
      </c>
      <c r="E7369" s="51" t="s">
        <v>247</v>
      </c>
      <c r="F7369" s="51" t="s">
        <v>449</v>
      </c>
      <c r="G7369" s="51" t="s">
        <v>450</v>
      </c>
      <c r="H7369" s="51" t="s">
        <v>342</v>
      </c>
      <c r="I7369" s="51" t="s">
        <v>343</v>
      </c>
      <c r="J7369" s="51" t="s">
        <v>1732</v>
      </c>
      <c r="K7369" s="51">
        <v>-3.5999999999999997E-2</v>
      </c>
      <c r="L7369" s="51">
        <v>-0.12</v>
      </c>
      <c r="M7369" s="51">
        <v>-5.8999999999999997E-2</v>
      </c>
      <c r="N7369" s="51">
        <v>-4.2999999999999997E-2</v>
      </c>
      <c r="O7369" s="51">
        <v>2.4E-2</v>
      </c>
      <c r="P7369" s="51">
        <v>-0.01</v>
      </c>
      <c r="Q7369" s="51">
        <v>-0.02</v>
      </c>
      <c r="R7369" s="51">
        <v>-6.6000000000000003E-2</v>
      </c>
      <c r="S7369" s="51">
        <v>-0.122</v>
      </c>
      <c r="T7369" s="51">
        <v>-0.129</v>
      </c>
      <c r="U7369" s="51">
        <v>2020</v>
      </c>
    </row>
    <row r="7370" spans="1:21" ht="15.5">
      <c r="A7370" s="51">
        <v>364</v>
      </c>
      <c r="B7370" s="51" t="s">
        <v>1728</v>
      </c>
      <c r="C7370" s="51" t="s">
        <v>451</v>
      </c>
      <c r="D7370" s="51" t="str">
        <f t="shared" si="115"/>
        <v>GGXCNL_NGDPSt. Vincent and the Grenadines</v>
      </c>
      <c r="E7370" s="51" t="s">
        <v>247</v>
      </c>
      <c r="F7370" s="51" t="s">
        <v>449</v>
      </c>
      <c r="G7370" s="51" t="s">
        <v>450</v>
      </c>
      <c r="H7370" s="51" t="s">
        <v>392</v>
      </c>
      <c r="I7370" s="51"/>
      <c r="J7370" s="51" t="s">
        <v>452</v>
      </c>
      <c r="K7370" s="51">
        <v>-1.907</v>
      </c>
      <c r="L7370" s="51">
        <v>-6.1689999999999996</v>
      </c>
      <c r="M7370" s="51">
        <v>-2.9889999999999999</v>
      </c>
      <c r="N7370" s="51">
        <v>-2.0939999999999999</v>
      </c>
      <c r="O7370" s="51">
        <v>1.125</v>
      </c>
      <c r="P7370" s="51">
        <v>-0.44900000000000001</v>
      </c>
      <c r="Q7370" s="51">
        <v>-0.9</v>
      </c>
      <c r="R7370" s="51">
        <v>-2.9630000000000001</v>
      </c>
      <c r="S7370" s="51">
        <v>-5.7249999999999996</v>
      </c>
      <c r="T7370" s="51">
        <v>-6.0069999999999997</v>
      </c>
      <c r="U7370" s="51">
        <v>2020</v>
      </c>
    </row>
    <row r="7371" spans="1:21" ht="15.5">
      <c r="A7371" s="51">
        <v>364</v>
      </c>
      <c r="B7371" s="51" t="s">
        <v>1728</v>
      </c>
      <c r="C7371" s="51" t="s">
        <v>453</v>
      </c>
      <c r="D7371" s="51" t="str">
        <f t="shared" si="115"/>
        <v>GGSBSt. Vincent and the Grenadines</v>
      </c>
      <c r="E7371" s="51" t="s">
        <v>247</v>
      </c>
      <c r="F7371" s="51" t="s">
        <v>454</v>
      </c>
      <c r="G7371" s="51" t="s">
        <v>455</v>
      </c>
      <c r="H7371" s="51" t="s">
        <v>342</v>
      </c>
      <c r="I7371" s="51" t="s">
        <v>343</v>
      </c>
      <c r="J7371" s="51"/>
      <c r="K7371" s="51"/>
      <c r="L7371" s="51"/>
      <c r="M7371" s="51"/>
      <c r="N7371" s="51"/>
      <c r="O7371" s="51"/>
      <c r="P7371" s="51"/>
      <c r="Q7371" s="51"/>
      <c r="R7371" s="51"/>
      <c r="S7371" s="51"/>
      <c r="T7371" s="51"/>
      <c r="U7371" s="51"/>
    </row>
    <row r="7372" spans="1:21" ht="15.5">
      <c r="A7372" s="51">
        <v>364</v>
      </c>
      <c r="B7372" s="51" t="s">
        <v>1728</v>
      </c>
      <c r="C7372" s="51" t="s">
        <v>456</v>
      </c>
      <c r="D7372" s="51" t="str">
        <f t="shared" si="115"/>
        <v>GGSB_NPGDPSt. Vincent and the Grenadines</v>
      </c>
      <c r="E7372" s="51" t="s">
        <v>247</v>
      </c>
      <c r="F7372" s="51" t="s">
        <v>454</v>
      </c>
      <c r="G7372" s="51" t="s">
        <v>455</v>
      </c>
      <c r="H7372" s="51" t="s">
        <v>380</v>
      </c>
      <c r="I7372" s="51"/>
      <c r="J7372" s="51"/>
      <c r="K7372" s="51"/>
      <c r="L7372" s="51"/>
      <c r="M7372" s="51"/>
      <c r="N7372" s="51"/>
      <c r="O7372" s="51"/>
      <c r="P7372" s="51"/>
      <c r="Q7372" s="51"/>
      <c r="R7372" s="51"/>
      <c r="S7372" s="51"/>
      <c r="T7372" s="51"/>
      <c r="U7372" s="51"/>
    </row>
    <row r="7373" spans="1:21" ht="15.5">
      <c r="A7373" s="51">
        <v>364</v>
      </c>
      <c r="B7373" s="51" t="s">
        <v>1728</v>
      </c>
      <c r="C7373" s="51" t="s">
        <v>457</v>
      </c>
      <c r="D7373" s="51" t="str">
        <f t="shared" si="115"/>
        <v>GGXONLBSt. Vincent and the Grenadines</v>
      </c>
      <c r="E7373" s="51" t="s">
        <v>247</v>
      </c>
      <c r="F7373" s="51" t="s">
        <v>458</v>
      </c>
      <c r="G7373" s="51" t="s">
        <v>459</v>
      </c>
      <c r="H7373" s="51" t="s">
        <v>342</v>
      </c>
      <c r="I7373" s="51" t="s">
        <v>343</v>
      </c>
      <c r="J7373" s="51" t="s">
        <v>1732</v>
      </c>
      <c r="K7373" s="51">
        <v>-2E-3</v>
      </c>
      <c r="L7373" s="51">
        <v>-7.9000000000000001E-2</v>
      </c>
      <c r="M7373" s="51">
        <v>-0.03</v>
      </c>
      <c r="N7373" s="51">
        <v>-5.0000000000000001E-3</v>
      </c>
      <c r="O7373" s="51">
        <v>4.9000000000000002E-2</v>
      </c>
      <c r="P7373" s="51">
        <v>3.2000000000000001E-2</v>
      </c>
      <c r="Q7373" s="51">
        <v>2.5000000000000001E-2</v>
      </c>
      <c r="R7373" s="51">
        <v>-1.9E-2</v>
      </c>
      <c r="S7373" s="51">
        <v>-8.1000000000000003E-2</v>
      </c>
      <c r="T7373" s="51">
        <v>-7.6999999999999999E-2</v>
      </c>
      <c r="U7373" s="51">
        <v>2020</v>
      </c>
    </row>
    <row r="7374" spans="1:21" ht="15.5">
      <c r="A7374" s="51">
        <v>364</v>
      </c>
      <c r="B7374" s="51" t="s">
        <v>1728</v>
      </c>
      <c r="C7374" s="51" t="s">
        <v>460</v>
      </c>
      <c r="D7374" s="51" t="str">
        <f t="shared" si="115"/>
        <v>GGXONLB_NGDPSt. Vincent and the Grenadines</v>
      </c>
      <c r="E7374" s="51" t="s">
        <v>247</v>
      </c>
      <c r="F7374" s="51" t="s">
        <v>458</v>
      </c>
      <c r="G7374" s="51" t="s">
        <v>459</v>
      </c>
      <c r="H7374" s="51" t="s">
        <v>392</v>
      </c>
      <c r="I7374" s="51"/>
      <c r="J7374" s="51" t="s">
        <v>461</v>
      </c>
      <c r="K7374" s="51">
        <v>-0.129</v>
      </c>
      <c r="L7374" s="51">
        <v>-4.0720000000000001</v>
      </c>
      <c r="M7374" s="51">
        <v>-1.528</v>
      </c>
      <c r="N7374" s="51">
        <v>-0.224</v>
      </c>
      <c r="O7374" s="51">
        <v>2.3610000000000002</v>
      </c>
      <c r="P7374" s="51">
        <v>1.506</v>
      </c>
      <c r="Q7374" s="51">
        <v>1.1519999999999999</v>
      </c>
      <c r="R7374" s="51">
        <v>-0.85799999999999998</v>
      </c>
      <c r="S7374" s="51">
        <v>-3.7890000000000001</v>
      </c>
      <c r="T7374" s="51">
        <v>-3.59</v>
      </c>
      <c r="U7374" s="51">
        <v>2020</v>
      </c>
    </row>
    <row r="7375" spans="1:21" ht="15.5">
      <c r="A7375" s="51">
        <v>364</v>
      </c>
      <c r="B7375" s="51" t="s">
        <v>1728</v>
      </c>
      <c r="C7375" s="51" t="s">
        <v>462</v>
      </c>
      <c r="D7375" s="51" t="str">
        <f t="shared" si="115"/>
        <v>GGXWDNSt. Vincent and the Grenadines</v>
      </c>
      <c r="E7375" s="51" t="s">
        <v>247</v>
      </c>
      <c r="F7375" s="51" t="s">
        <v>463</v>
      </c>
      <c r="G7375" s="51" t="s">
        <v>464</v>
      </c>
      <c r="H7375" s="51" t="s">
        <v>342</v>
      </c>
      <c r="I7375" s="51" t="s">
        <v>343</v>
      </c>
      <c r="J7375" s="51" t="s">
        <v>1732</v>
      </c>
      <c r="K7375" s="51">
        <v>1.302</v>
      </c>
      <c r="L7375" s="51">
        <v>1.391</v>
      </c>
      <c r="M7375" s="51">
        <v>1.492</v>
      </c>
      <c r="N7375" s="51">
        <v>1.5489999999999999</v>
      </c>
      <c r="O7375" s="51">
        <v>1.6759999999999999</v>
      </c>
      <c r="P7375" s="51">
        <v>1.5009999999999999</v>
      </c>
      <c r="Q7375" s="51">
        <v>1.573</v>
      </c>
      <c r="R7375" s="51">
        <v>1.619</v>
      </c>
      <c r="S7375" s="51">
        <v>1.792</v>
      </c>
      <c r="T7375" s="51">
        <v>1.919</v>
      </c>
      <c r="U7375" s="51">
        <v>2020</v>
      </c>
    </row>
    <row r="7376" spans="1:21" ht="15.5">
      <c r="A7376" s="51">
        <v>364</v>
      </c>
      <c r="B7376" s="51" t="s">
        <v>1728</v>
      </c>
      <c r="C7376" s="51" t="s">
        <v>465</v>
      </c>
      <c r="D7376" s="51" t="str">
        <f t="shared" si="115"/>
        <v>GGXWDN_NGDPSt. Vincent and the Grenadines</v>
      </c>
      <c r="E7376" s="51" t="s">
        <v>247</v>
      </c>
      <c r="F7376" s="51" t="s">
        <v>463</v>
      </c>
      <c r="G7376" s="51" t="s">
        <v>464</v>
      </c>
      <c r="H7376" s="51" t="s">
        <v>392</v>
      </c>
      <c r="I7376" s="51"/>
      <c r="J7376" s="51" t="s">
        <v>487</v>
      </c>
      <c r="K7376" s="51">
        <v>69.566999999999993</v>
      </c>
      <c r="L7376" s="51">
        <v>71.436000000000007</v>
      </c>
      <c r="M7376" s="51">
        <v>75.941999999999993</v>
      </c>
      <c r="N7376" s="51">
        <v>75.94</v>
      </c>
      <c r="O7376" s="51">
        <v>80.168999999999997</v>
      </c>
      <c r="P7376" s="51">
        <v>70.185000000000002</v>
      </c>
      <c r="Q7376" s="51">
        <v>71.790000000000006</v>
      </c>
      <c r="R7376" s="51">
        <v>72.662999999999997</v>
      </c>
      <c r="S7376" s="51">
        <v>84.304000000000002</v>
      </c>
      <c r="T7376" s="51">
        <v>89.072999999999993</v>
      </c>
      <c r="U7376" s="51">
        <v>2020</v>
      </c>
    </row>
    <row r="7377" spans="1:21" ht="15.5">
      <c r="A7377" s="51">
        <v>364</v>
      </c>
      <c r="B7377" s="51" t="s">
        <v>1728</v>
      </c>
      <c r="C7377" s="51" t="s">
        <v>466</v>
      </c>
      <c r="D7377" s="51" t="str">
        <f t="shared" si="115"/>
        <v>GGXWDGSt. Vincent and the Grenadines</v>
      </c>
      <c r="E7377" s="51" t="s">
        <v>247</v>
      </c>
      <c r="F7377" s="51" t="s">
        <v>467</v>
      </c>
      <c r="G7377" s="51" t="s">
        <v>468</v>
      </c>
      <c r="H7377" s="51" t="s">
        <v>342</v>
      </c>
      <c r="I7377" s="51" t="s">
        <v>343</v>
      </c>
      <c r="J7377" s="51" t="s">
        <v>1732</v>
      </c>
      <c r="K7377" s="51">
        <v>1.3560000000000001</v>
      </c>
      <c r="L7377" s="51">
        <v>1.46</v>
      </c>
      <c r="M7377" s="51">
        <v>1.56</v>
      </c>
      <c r="N7377" s="51">
        <v>1.619</v>
      </c>
      <c r="O7377" s="51">
        <v>1.7470000000000001</v>
      </c>
      <c r="P7377" s="51">
        <v>1.5720000000000001</v>
      </c>
      <c r="Q7377" s="51">
        <v>1.657</v>
      </c>
      <c r="R7377" s="51">
        <v>1.6739999999999999</v>
      </c>
      <c r="S7377" s="51">
        <v>1.853</v>
      </c>
      <c r="T7377" s="51">
        <v>1.9770000000000001</v>
      </c>
      <c r="U7377" s="51">
        <v>2020</v>
      </c>
    </row>
    <row r="7378" spans="1:21" ht="15.5">
      <c r="A7378" s="51">
        <v>364</v>
      </c>
      <c r="B7378" s="51" t="s">
        <v>1728</v>
      </c>
      <c r="C7378" s="51" t="s">
        <v>469</v>
      </c>
      <c r="D7378" s="51" t="str">
        <f t="shared" si="115"/>
        <v>GGXWDG_NGDPSt. Vincent and the Grenadines</v>
      </c>
      <c r="E7378" s="51" t="s">
        <v>247</v>
      </c>
      <c r="F7378" s="51" t="s">
        <v>467</v>
      </c>
      <c r="G7378" s="51" t="s">
        <v>468</v>
      </c>
      <c r="H7378" s="51" t="s">
        <v>392</v>
      </c>
      <c r="I7378" s="51"/>
      <c r="J7378" s="51" t="s">
        <v>470</v>
      </c>
      <c r="K7378" s="51">
        <v>72.456999999999994</v>
      </c>
      <c r="L7378" s="51">
        <v>74.974999999999994</v>
      </c>
      <c r="M7378" s="51">
        <v>79.42</v>
      </c>
      <c r="N7378" s="51">
        <v>79.361000000000004</v>
      </c>
      <c r="O7378" s="51">
        <v>83.53</v>
      </c>
      <c r="P7378" s="51">
        <v>73.501000000000005</v>
      </c>
      <c r="Q7378" s="51">
        <v>75.641999999999996</v>
      </c>
      <c r="R7378" s="51">
        <v>75.114999999999995</v>
      </c>
      <c r="S7378" s="51">
        <v>87.177999999999997</v>
      </c>
      <c r="T7378" s="51">
        <v>91.766000000000005</v>
      </c>
      <c r="U7378" s="51">
        <v>2020</v>
      </c>
    </row>
    <row r="7379" spans="1:21" ht="15.5">
      <c r="A7379" s="51">
        <v>364</v>
      </c>
      <c r="B7379" s="51" t="s">
        <v>1728</v>
      </c>
      <c r="C7379" s="51" t="s">
        <v>471</v>
      </c>
      <c r="D7379" s="51" t="str">
        <f t="shared" si="115"/>
        <v>NGDP_FYSt. Vincent and the Grenadines</v>
      </c>
      <c r="E7379" s="51" t="s">
        <v>247</v>
      </c>
      <c r="F7379" s="51" t="s">
        <v>472</v>
      </c>
      <c r="G7379" s="51" t="s">
        <v>473</v>
      </c>
      <c r="H7379" s="51" t="s">
        <v>342</v>
      </c>
      <c r="I7379" s="51" t="s">
        <v>343</v>
      </c>
      <c r="J7379" s="51" t="s">
        <v>1732</v>
      </c>
      <c r="K7379" s="51">
        <v>1.871</v>
      </c>
      <c r="L7379" s="51">
        <v>1.9470000000000001</v>
      </c>
      <c r="M7379" s="51">
        <v>1.9650000000000001</v>
      </c>
      <c r="N7379" s="51">
        <v>2.04</v>
      </c>
      <c r="O7379" s="51">
        <v>2.0910000000000002</v>
      </c>
      <c r="P7379" s="51">
        <v>2.1389999999999998</v>
      </c>
      <c r="Q7379" s="51">
        <v>2.1909999999999998</v>
      </c>
      <c r="R7379" s="51">
        <v>2.2290000000000001</v>
      </c>
      <c r="S7379" s="51">
        <v>2.1259999999999999</v>
      </c>
      <c r="T7379" s="51">
        <v>2.1549999999999998</v>
      </c>
      <c r="U7379" s="51">
        <v>2020</v>
      </c>
    </row>
    <row r="7380" spans="1:21" ht="15.5">
      <c r="A7380" s="51">
        <v>364</v>
      </c>
      <c r="B7380" s="51" t="s">
        <v>1728</v>
      </c>
      <c r="C7380" s="51" t="s">
        <v>474</v>
      </c>
      <c r="D7380" s="51" t="str">
        <f t="shared" si="115"/>
        <v>BCASt. Vincent and the Grenadines</v>
      </c>
      <c r="E7380" s="51" t="s">
        <v>247</v>
      </c>
      <c r="F7380" s="51" t="s">
        <v>475</v>
      </c>
      <c r="G7380" s="51" t="s">
        <v>476</v>
      </c>
      <c r="H7380" s="51" t="s">
        <v>352</v>
      </c>
      <c r="I7380" s="51" t="s">
        <v>343</v>
      </c>
      <c r="J7380" s="51" t="s">
        <v>1733</v>
      </c>
      <c r="K7380" s="51" t="s">
        <v>95</v>
      </c>
      <c r="L7380" s="51" t="s">
        <v>95</v>
      </c>
      <c r="M7380" s="51">
        <v>-0.19</v>
      </c>
      <c r="N7380" s="51">
        <v>-0.11600000000000001</v>
      </c>
      <c r="O7380" s="51">
        <v>-0.107</v>
      </c>
      <c r="P7380" s="51">
        <v>-9.1999999999999998E-2</v>
      </c>
      <c r="Q7380" s="51">
        <v>-9.7000000000000003E-2</v>
      </c>
      <c r="R7380" s="51">
        <v>-7.9000000000000001E-2</v>
      </c>
      <c r="S7380" s="51">
        <v>-0.108</v>
      </c>
      <c r="T7380" s="51">
        <v>-0.127</v>
      </c>
      <c r="U7380" s="51">
        <v>2018</v>
      </c>
    </row>
    <row r="7381" spans="1:21" ht="15.5">
      <c r="A7381" s="51">
        <v>364</v>
      </c>
      <c r="B7381" s="51" t="s">
        <v>1728</v>
      </c>
      <c r="C7381" s="51" t="s">
        <v>478</v>
      </c>
      <c r="D7381" s="51" t="str">
        <f t="shared" si="115"/>
        <v>BCA_NGDPDSt. Vincent and the Grenadines</v>
      </c>
      <c r="E7381" s="51" t="s">
        <v>247</v>
      </c>
      <c r="F7381" s="51" t="s">
        <v>475</v>
      </c>
      <c r="G7381" s="51" t="s">
        <v>476</v>
      </c>
      <c r="H7381" s="51" t="s">
        <v>392</v>
      </c>
      <c r="I7381" s="51"/>
      <c r="J7381" s="51" t="s">
        <v>479</v>
      </c>
      <c r="K7381" s="51" t="s">
        <v>95</v>
      </c>
      <c r="L7381" s="51" t="s">
        <v>95</v>
      </c>
      <c r="M7381" s="51">
        <v>-26.145</v>
      </c>
      <c r="N7381" s="51">
        <v>-15.332000000000001</v>
      </c>
      <c r="O7381" s="51">
        <v>-13.878</v>
      </c>
      <c r="P7381" s="51">
        <v>-11.606</v>
      </c>
      <c r="Q7381" s="51">
        <v>-11.989000000000001</v>
      </c>
      <c r="R7381" s="51">
        <v>-9.6289999999999996</v>
      </c>
      <c r="S7381" s="51">
        <v>-13.733000000000001</v>
      </c>
      <c r="T7381" s="51">
        <v>-15.925000000000001</v>
      </c>
      <c r="U7381" s="51">
        <v>2018</v>
      </c>
    </row>
    <row r="7382" spans="1:21" ht="15.5">
      <c r="A7382" s="51">
        <v>732</v>
      </c>
      <c r="B7382" s="51" t="s">
        <v>1734</v>
      </c>
      <c r="C7382" s="51" t="s">
        <v>338</v>
      </c>
      <c r="D7382" s="51" t="str">
        <f t="shared" si="115"/>
        <v>NGDP_RSudan</v>
      </c>
      <c r="E7382" s="51" t="s">
        <v>1735</v>
      </c>
      <c r="F7382" s="51" t="s">
        <v>340</v>
      </c>
      <c r="G7382" s="51" t="s">
        <v>341</v>
      </c>
      <c r="H7382" s="51" t="s">
        <v>342</v>
      </c>
      <c r="I7382" s="51" t="s">
        <v>343</v>
      </c>
      <c r="J7382" s="51" t="s">
        <v>1736</v>
      </c>
      <c r="K7382" s="51">
        <v>19.303999999999998</v>
      </c>
      <c r="L7382" s="51">
        <v>19.681999999999999</v>
      </c>
      <c r="M7382" s="51">
        <v>20.599</v>
      </c>
      <c r="N7382" s="51">
        <v>20.992000000000001</v>
      </c>
      <c r="O7382" s="51">
        <v>21.719000000000001</v>
      </c>
      <c r="P7382" s="51">
        <v>21.873000000000001</v>
      </c>
      <c r="Q7382" s="51">
        <v>21.372</v>
      </c>
      <c r="R7382" s="51">
        <v>20.83</v>
      </c>
      <c r="S7382" s="51">
        <v>20.074000000000002</v>
      </c>
      <c r="T7382" s="51">
        <v>20.152000000000001</v>
      </c>
      <c r="U7382" s="51">
        <v>2019</v>
      </c>
    </row>
    <row r="7383" spans="1:21" ht="15.5">
      <c r="A7383" s="51">
        <v>732</v>
      </c>
      <c r="B7383" s="51" t="s">
        <v>1734</v>
      </c>
      <c r="C7383" s="51" t="s">
        <v>345</v>
      </c>
      <c r="D7383" s="51" t="str">
        <f t="shared" si="115"/>
        <v>NGDP_RPCHSudan</v>
      </c>
      <c r="E7383" s="51" t="s">
        <v>1735</v>
      </c>
      <c r="F7383" s="51" t="s">
        <v>340</v>
      </c>
      <c r="G7383" s="51" t="s">
        <v>346</v>
      </c>
      <c r="H7383" s="51" t="s">
        <v>347</v>
      </c>
      <c r="I7383" s="51"/>
      <c r="J7383" s="51" t="s">
        <v>348</v>
      </c>
      <c r="K7383" s="51">
        <v>-17.004999999999999</v>
      </c>
      <c r="L7383" s="51">
        <v>1.9550000000000001</v>
      </c>
      <c r="M7383" s="51">
        <v>4.6609999999999996</v>
      </c>
      <c r="N7383" s="51">
        <v>1.907</v>
      </c>
      <c r="O7383" s="51">
        <v>3.464</v>
      </c>
      <c r="P7383" s="51">
        <v>0.71</v>
      </c>
      <c r="Q7383" s="51">
        <v>-2.2930000000000001</v>
      </c>
      <c r="R7383" s="51">
        <v>-2.536</v>
      </c>
      <c r="S7383" s="51">
        <v>-3.63</v>
      </c>
      <c r="T7383" s="51">
        <v>0.38800000000000001</v>
      </c>
      <c r="U7383" s="51">
        <v>2019</v>
      </c>
    </row>
    <row r="7384" spans="1:21" ht="15.5">
      <c r="A7384" s="51">
        <v>732</v>
      </c>
      <c r="B7384" s="51" t="s">
        <v>1734</v>
      </c>
      <c r="C7384" s="51" t="s">
        <v>349</v>
      </c>
      <c r="D7384" s="51" t="str">
        <f t="shared" si="115"/>
        <v>NGDPSudan</v>
      </c>
      <c r="E7384" s="51" t="s">
        <v>1735</v>
      </c>
      <c r="F7384" s="51" t="s">
        <v>155</v>
      </c>
      <c r="G7384" s="51" t="s">
        <v>350</v>
      </c>
      <c r="H7384" s="51" t="s">
        <v>342</v>
      </c>
      <c r="I7384" s="51" t="s">
        <v>343</v>
      </c>
      <c r="J7384" s="51" t="s">
        <v>1736</v>
      </c>
      <c r="K7384" s="51">
        <v>225.798</v>
      </c>
      <c r="L7384" s="51">
        <v>314.07600000000002</v>
      </c>
      <c r="M7384" s="51">
        <v>440.7</v>
      </c>
      <c r="N7384" s="51">
        <v>506.36599999999999</v>
      </c>
      <c r="O7384" s="51">
        <v>743.89599999999996</v>
      </c>
      <c r="P7384" s="51">
        <v>866.95799999999997</v>
      </c>
      <c r="Q7384" s="51">
        <v>1370.23</v>
      </c>
      <c r="R7384" s="51">
        <v>2029.75</v>
      </c>
      <c r="S7384" s="51">
        <v>5168.24</v>
      </c>
      <c r="T7384" s="51">
        <v>15531.46</v>
      </c>
      <c r="U7384" s="51">
        <v>2019</v>
      </c>
    </row>
    <row r="7385" spans="1:21" ht="15.5">
      <c r="A7385" s="51">
        <v>732</v>
      </c>
      <c r="B7385" s="51" t="s">
        <v>1734</v>
      </c>
      <c r="C7385" s="51" t="s">
        <v>157</v>
      </c>
      <c r="D7385" s="51" t="str">
        <f t="shared" si="115"/>
        <v>NGDPDSudan</v>
      </c>
      <c r="E7385" s="51" t="s">
        <v>1735</v>
      </c>
      <c r="F7385" s="51" t="s">
        <v>155</v>
      </c>
      <c r="G7385" s="51" t="s">
        <v>351</v>
      </c>
      <c r="H7385" s="51" t="s">
        <v>352</v>
      </c>
      <c r="I7385" s="51" t="s">
        <v>343</v>
      </c>
      <c r="J7385" s="51" t="s">
        <v>353</v>
      </c>
      <c r="K7385" s="51">
        <v>48.948</v>
      </c>
      <c r="L7385" s="51">
        <v>52.892000000000003</v>
      </c>
      <c r="M7385" s="51">
        <v>60.725999999999999</v>
      </c>
      <c r="N7385" s="51">
        <v>64.536000000000001</v>
      </c>
      <c r="O7385" s="51">
        <v>64.882999999999996</v>
      </c>
      <c r="P7385" s="51">
        <v>47.837000000000003</v>
      </c>
      <c r="Q7385" s="51">
        <v>35.890999999999998</v>
      </c>
      <c r="R7385" s="51">
        <v>33.564</v>
      </c>
      <c r="S7385" s="51">
        <v>34.369999999999997</v>
      </c>
      <c r="T7385" s="51">
        <v>35.826999999999998</v>
      </c>
      <c r="U7385" s="51">
        <v>2019</v>
      </c>
    </row>
    <row r="7386" spans="1:21" ht="15.5">
      <c r="A7386" s="51">
        <v>732</v>
      </c>
      <c r="B7386" s="51" t="s">
        <v>1734</v>
      </c>
      <c r="C7386" s="51" t="s">
        <v>354</v>
      </c>
      <c r="D7386" s="51" t="str">
        <f t="shared" si="115"/>
        <v>PPPGDPSudan</v>
      </c>
      <c r="E7386" s="51" t="s">
        <v>1735</v>
      </c>
      <c r="F7386" s="51" t="s">
        <v>155</v>
      </c>
      <c r="G7386" s="51" t="s">
        <v>355</v>
      </c>
      <c r="H7386" s="51" t="s">
        <v>356</v>
      </c>
      <c r="I7386" s="51" t="s">
        <v>343</v>
      </c>
      <c r="J7386" s="51" t="s">
        <v>353</v>
      </c>
      <c r="K7386" s="51">
        <v>137.75</v>
      </c>
      <c r="L7386" s="51">
        <v>142.298</v>
      </c>
      <c r="M7386" s="51">
        <v>168.14500000000001</v>
      </c>
      <c r="N7386" s="51">
        <v>170.584</v>
      </c>
      <c r="O7386" s="51">
        <v>220.51599999999999</v>
      </c>
      <c r="P7386" s="51">
        <v>187.69499999999999</v>
      </c>
      <c r="Q7386" s="51">
        <v>187.79400000000001</v>
      </c>
      <c r="R7386" s="51">
        <v>186.3</v>
      </c>
      <c r="S7386" s="51">
        <v>181.714</v>
      </c>
      <c r="T7386" s="51">
        <v>185.74199999999999</v>
      </c>
      <c r="U7386" s="51">
        <v>2019</v>
      </c>
    </row>
    <row r="7387" spans="1:21" ht="15.5">
      <c r="A7387" s="51">
        <v>732</v>
      </c>
      <c r="B7387" s="51" t="s">
        <v>1734</v>
      </c>
      <c r="C7387" s="51" t="s">
        <v>357</v>
      </c>
      <c r="D7387" s="51" t="str">
        <f t="shared" si="115"/>
        <v>NGDP_DSudan</v>
      </c>
      <c r="E7387" s="51" t="s">
        <v>1735</v>
      </c>
      <c r="F7387" s="51" t="s">
        <v>358</v>
      </c>
      <c r="G7387" s="51" t="s">
        <v>359</v>
      </c>
      <c r="H7387" s="51" t="s">
        <v>360</v>
      </c>
      <c r="I7387" s="51"/>
      <c r="J7387" s="51" t="s">
        <v>361</v>
      </c>
      <c r="K7387" s="51">
        <v>1169.69</v>
      </c>
      <c r="L7387" s="51">
        <v>1595.78</v>
      </c>
      <c r="M7387" s="51">
        <v>2139.42</v>
      </c>
      <c r="N7387" s="51">
        <v>2412.21</v>
      </c>
      <c r="O7387" s="51">
        <v>3425.09</v>
      </c>
      <c r="P7387" s="51">
        <v>3963.54</v>
      </c>
      <c r="Q7387" s="51">
        <v>6411.41</v>
      </c>
      <c r="R7387" s="51">
        <v>9744.48</v>
      </c>
      <c r="S7387" s="51">
        <v>25746.31</v>
      </c>
      <c r="T7387" s="51">
        <v>77073.39</v>
      </c>
      <c r="U7387" s="51">
        <v>2019</v>
      </c>
    </row>
    <row r="7388" spans="1:21" ht="15.5">
      <c r="A7388" s="51">
        <v>732</v>
      </c>
      <c r="B7388" s="51" t="s">
        <v>1734</v>
      </c>
      <c r="C7388" s="51" t="s">
        <v>362</v>
      </c>
      <c r="D7388" s="51" t="str">
        <f t="shared" si="115"/>
        <v>NGDPRPCSudan</v>
      </c>
      <c r="E7388" s="51" t="s">
        <v>1735</v>
      </c>
      <c r="F7388" s="51" t="s">
        <v>363</v>
      </c>
      <c r="G7388" s="51" t="s">
        <v>364</v>
      </c>
      <c r="H7388" s="51" t="s">
        <v>342</v>
      </c>
      <c r="I7388" s="51" t="s">
        <v>333</v>
      </c>
      <c r="J7388" s="51" t="s">
        <v>365</v>
      </c>
      <c r="K7388" s="51">
        <v>550.67399999999998</v>
      </c>
      <c r="L7388" s="51">
        <v>544.23500000000001</v>
      </c>
      <c r="M7388" s="51">
        <v>552.41</v>
      </c>
      <c r="N7388" s="51">
        <v>546.16</v>
      </c>
      <c r="O7388" s="51">
        <v>548.47799999999995</v>
      </c>
      <c r="P7388" s="51">
        <v>536.33799999999997</v>
      </c>
      <c r="Q7388" s="51">
        <v>509.03699999999998</v>
      </c>
      <c r="R7388" s="51">
        <v>481.92899999999997</v>
      </c>
      <c r="S7388" s="51">
        <v>452.666</v>
      </c>
      <c r="T7388" s="51">
        <v>442.90600000000001</v>
      </c>
      <c r="U7388" s="51">
        <v>2011</v>
      </c>
    </row>
    <row r="7389" spans="1:21" ht="15.5">
      <c r="A7389" s="51">
        <v>732</v>
      </c>
      <c r="B7389" s="51" t="s">
        <v>1734</v>
      </c>
      <c r="C7389" s="51" t="s">
        <v>366</v>
      </c>
      <c r="D7389" s="51" t="str">
        <f t="shared" si="115"/>
        <v>NGDPRPPPPCSudan</v>
      </c>
      <c r="E7389" s="51" t="s">
        <v>1735</v>
      </c>
      <c r="F7389" s="51" t="s">
        <v>363</v>
      </c>
      <c r="G7389" s="51" t="s">
        <v>367</v>
      </c>
      <c r="H7389" s="51" t="s">
        <v>368</v>
      </c>
      <c r="I7389" s="51" t="s">
        <v>333</v>
      </c>
      <c r="J7389" s="51" t="s">
        <v>365</v>
      </c>
      <c r="K7389" s="51">
        <v>4725.34</v>
      </c>
      <c r="L7389" s="51">
        <v>4670.09</v>
      </c>
      <c r="M7389" s="51">
        <v>4740.2299999999996</v>
      </c>
      <c r="N7389" s="51">
        <v>4686.6000000000004</v>
      </c>
      <c r="O7389" s="51">
        <v>4706.5</v>
      </c>
      <c r="P7389" s="51">
        <v>4602.32</v>
      </c>
      <c r="Q7389" s="51">
        <v>4368.05</v>
      </c>
      <c r="R7389" s="51">
        <v>4135.43</v>
      </c>
      <c r="S7389" s="51">
        <v>3884.33</v>
      </c>
      <c r="T7389" s="51">
        <v>3800.58</v>
      </c>
      <c r="U7389" s="51">
        <v>2011</v>
      </c>
    </row>
    <row r="7390" spans="1:21" ht="15.5">
      <c r="A7390" s="51">
        <v>732</v>
      </c>
      <c r="B7390" s="51" t="s">
        <v>1734</v>
      </c>
      <c r="C7390" s="51" t="s">
        <v>369</v>
      </c>
      <c r="D7390" s="51" t="str">
        <f t="shared" si="115"/>
        <v>NGDPPCSudan</v>
      </c>
      <c r="E7390" s="51" t="s">
        <v>1735</v>
      </c>
      <c r="F7390" s="51" t="s">
        <v>370</v>
      </c>
      <c r="G7390" s="51" t="s">
        <v>371</v>
      </c>
      <c r="H7390" s="51" t="s">
        <v>342</v>
      </c>
      <c r="I7390" s="51" t="s">
        <v>333</v>
      </c>
      <c r="J7390" s="51" t="s">
        <v>372</v>
      </c>
      <c r="K7390" s="51">
        <v>6441.16</v>
      </c>
      <c r="L7390" s="51">
        <v>8684.81</v>
      </c>
      <c r="M7390" s="51">
        <v>11818.38</v>
      </c>
      <c r="N7390" s="51">
        <v>13174.51</v>
      </c>
      <c r="O7390" s="51">
        <v>18785.88</v>
      </c>
      <c r="P7390" s="51">
        <v>21257.96</v>
      </c>
      <c r="Q7390" s="51">
        <v>32636.44</v>
      </c>
      <c r="R7390" s="51">
        <v>46961.440000000002</v>
      </c>
      <c r="S7390" s="51">
        <v>116544.9</v>
      </c>
      <c r="T7390" s="51">
        <v>341362.43</v>
      </c>
      <c r="U7390" s="51">
        <v>2011</v>
      </c>
    </row>
    <row r="7391" spans="1:21" ht="15.5">
      <c r="A7391" s="51">
        <v>732</v>
      </c>
      <c r="B7391" s="51" t="s">
        <v>1734</v>
      </c>
      <c r="C7391" s="51" t="s">
        <v>373</v>
      </c>
      <c r="D7391" s="51" t="str">
        <f t="shared" si="115"/>
        <v>NGDPDPCSudan</v>
      </c>
      <c r="E7391" s="51" t="s">
        <v>1735</v>
      </c>
      <c r="F7391" s="51" t="s">
        <v>370</v>
      </c>
      <c r="G7391" s="51" t="s">
        <v>374</v>
      </c>
      <c r="H7391" s="51" t="s">
        <v>352</v>
      </c>
      <c r="I7391" s="51" t="s">
        <v>333</v>
      </c>
      <c r="J7391" s="51" t="s">
        <v>372</v>
      </c>
      <c r="K7391" s="51">
        <v>1396.29</v>
      </c>
      <c r="L7391" s="51">
        <v>1462.58</v>
      </c>
      <c r="M7391" s="51">
        <v>1628.5</v>
      </c>
      <c r="N7391" s="51">
        <v>1679.07</v>
      </c>
      <c r="O7391" s="51">
        <v>1638.51</v>
      </c>
      <c r="P7391" s="51">
        <v>1172.97</v>
      </c>
      <c r="Q7391" s="51">
        <v>854.87199999999996</v>
      </c>
      <c r="R7391" s="51">
        <v>776.54899999999998</v>
      </c>
      <c r="S7391" s="51">
        <v>775.04300000000001</v>
      </c>
      <c r="T7391" s="51">
        <v>787.44299999999998</v>
      </c>
      <c r="U7391" s="51">
        <v>2011</v>
      </c>
    </row>
    <row r="7392" spans="1:21" ht="15.5">
      <c r="A7392" s="51">
        <v>732</v>
      </c>
      <c r="B7392" s="51" t="s">
        <v>1734</v>
      </c>
      <c r="C7392" s="51" t="s">
        <v>375</v>
      </c>
      <c r="D7392" s="51" t="str">
        <f t="shared" si="115"/>
        <v>PPPPCSudan</v>
      </c>
      <c r="E7392" s="51" t="s">
        <v>1735</v>
      </c>
      <c r="F7392" s="51" t="s">
        <v>370</v>
      </c>
      <c r="G7392" s="51" t="s">
        <v>376</v>
      </c>
      <c r="H7392" s="51" t="s">
        <v>356</v>
      </c>
      <c r="I7392" s="51" t="s">
        <v>333</v>
      </c>
      <c r="J7392" s="51" t="s">
        <v>372</v>
      </c>
      <c r="K7392" s="51">
        <v>3929.48</v>
      </c>
      <c r="L7392" s="51">
        <v>3934.82</v>
      </c>
      <c r="M7392" s="51">
        <v>4509.18</v>
      </c>
      <c r="N7392" s="51">
        <v>4438.22</v>
      </c>
      <c r="O7392" s="51">
        <v>5568.78</v>
      </c>
      <c r="P7392" s="51">
        <v>4602.32</v>
      </c>
      <c r="Q7392" s="51">
        <v>4472.92</v>
      </c>
      <c r="R7392" s="51">
        <v>4310.32</v>
      </c>
      <c r="S7392" s="51">
        <v>4097.68</v>
      </c>
      <c r="T7392" s="51">
        <v>4082.39</v>
      </c>
      <c r="U7392" s="51">
        <v>2011</v>
      </c>
    </row>
    <row r="7393" spans="1:21" ht="15.5">
      <c r="A7393" s="51">
        <v>732</v>
      </c>
      <c r="B7393" s="51" t="s">
        <v>1734</v>
      </c>
      <c r="C7393" s="51" t="s">
        <v>377</v>
      </c>
      <c r="D7393" s="51" t="str">
        <f t="shared" si="115"/>
        <v>NGAP_NPGDPSudan</v>
      </c>
      <c r="E7393" s="51" t="s">
        <v>1735</v>
      </c>
      <c r="F7393" s="51" t="s">
        <v>378</v>
      </c>
      <c r="G7393" s="51" t="s">
        <v>379</v>
      </c>
      <c r="H7393" s="51" t="s">
        <v>380</v>
      </c>
      <c r="I7393" s="51"/>
      <c r="J7393" s="51"/>
      <c r="K7393" s="51"/>
      <c r="L7393" s="51"/>
      <c r="M7393" s="51"/>
      <c r="N7393" s="51"/>
      <c r="O7393" s="51"/>
      <c r="P7393" s="51"/>
      <c r="Q7393" s="51"/>
      <c r="R7393" s="51"/>
      <c r="S7393" s="51"/>
      <c r="T7393" s="51"/>
      <c r="U7393" s="51"/>
    </row>
    <row r="7394" spans="1:21" ht="15.5">
      <c r="A7394" s="51">
        <v>732</v>
      </c>
      <c r="B7394" s="51" t="s">
        <v>1734</v>
      </c>
      <c r="C7394" s="51" t="s">
        <v>381</v>
      </c>
      <c r="D7394" s="51" t="str">
        <f t="shared" si="115"/>
        <v>PPPSHSudan</v>
      </c>
      <c r="E7394" s="51" t="s">
        <v>1735</v>
      </c>
      <c r="F7394" s="51" t="s">
        <v>382</v>
      </c>
      <c r="G7394" s="51" t="s">
        <v>383</v>
      </c>
      <c r="H7394" s="51" t="s">
        <v>384</v>
      </c>
      <c r="I7394" s="51"/>
      <c r="J7394" s="51" t="s">
        <v>353</v>
      </c>
      <c r="K7394" s="51">
        <v>0.13800000000000001</v>
      </c>
      <c r="L7394" s="51">
        <v>0.13500000000000001</v>
      </c>
      <c r="M7394" s="51">
        <v>0.154</v>
      </c>
      <c r="N7394" s="51">
        <v>0.153</v>
      </c>
      <c r="O7394" s="51">
        <v>0.191</v>
      </c>
      <c r="P7394" s="51">
        <v>0.154</v>
      </c>
      <c r="Q7394" s="51">
        <v>0.14599999999999999</v>
      </c>
      <c r="R7394" s="51">
        <v>0.13800000000000001</v>
      </c>
      <c r="S7394" s="51">
        <v>0.13800000000000001</v>
      </c>
      <c r="T7394" s="51">
        <v>0.13100000000000001</v>
      </c>
      <c r="U7394" s="51">
        <v>2019</v>
      </c>
    </row>
    <row r="7395" spans="1:21" ht="15.5">
      <c r="A7395" s="51">
        <v>732</v>
      </c>
      <c r="B7395" s="51" t="s">
        <v>1734</v>
      </c>
      <c r="C7395" s="51" t="s">
        <v>385</v>
      </c>
      <c r="D7395" s="51" t="str">
        <f t="shared" si="115"/>
        <v>PPPEXSudan</v>
      </c>
      <c r="E7395" s="51" t="s">
        <v>1735</v>
      </c>
      <c r="F7395" s="51" t="s">
        <v>386</v>
      </c>
      <c r="G7395" s="51" t="s">
        <v>387</v>
      </c>
      <c r="H7395" s="51" t="s">
        <v>388</v>
      </c>
      <c r="I7395" s="51"/>
      <c r="J7395" s="51" t="s">
        <v>353</v>
      </c>
      <c r="K7395" s="51">
        <v>1.639</v>
      </c>
      <c r="L7395" s="51">
        <v>2.2069999999999999</v>
      </c>
      <c r="M7395" s="51">
        <v>2.621</v>
      </c>
      <c r="N7395" s="51">
        <v>2.968</v>
      </c>
      <c r="O7395" s="51">
        <v>3.3730000000000002</v>
      </c>
      <c r="P7395" s="51">
        <v>4.6189999999999998</v>
      </c>
      <c r="Q7395" s="51">
        <v>7.2960000000000003</v>
      </c>
      <c r="R7395" s="51">
        <v>10.895</v>
      </c>
      <c r="S7395" s="51">
        <v>28.442</v>
      </c>
      <c r="T7395" s="51">
        <v>83.617999999999995</v>
      </c>
      <c r="U7395" s="51">
        <v>2019</v>
      </c>
    </row>
    <row r="7396" spans="1:21" ht="15.5">
      <c r="A7396" s="51">
        <v>732</v>
      </c>
      <c r="B7396" s="51" t="s">
        <v>1734</v>
      </c>
      <c r="C7396" s="51" t="s">
        <v>389</v>
      </c>
      <c r="D7396" s="51" t="str">
        <f t="shared" si="115"/>
        <v>NID_NGDPSudan</v>
      </c>
      <c r="E7396" s="51" t="s">
        <v>1735</v>
      </c>
      <c r="F7396" s="51" t="s">
        <v>390</v>
      </c>
      <c r="G7396" s="51" t="s">
        <v>391</v>
      </c>
      <c r="H7396" s="51" t="s">
        <v>392</v>
      </c>
      <c r="I7396" s="51"/>
      <c r="J7396" s="51"/>
      <c r="K7396" s="51"/>
      <c r="L7396" s="51"/>
      <c r="M7396" s="51"/>
      <c r="N7396" s="51"/>
      <c r="O7396" s="51"/>
      <c r="P7396" s="51"/>
      <c r="Q7396" s="51"/>
      <c r="R7396" s="51"/>
      <c r="S7396" s="51"/>
      <c r="T7396" s="51"/>
      <c r="U7396" s="51"/>
    </row>
    <row r="7397" spans="1:21" ht="15.5">
      <c r="A7397" s="51">
        <v>732</v>
      </c>
      <c r="B7397" s="51" t="s">
        <v>1734</v>
      </c>
      <c r="C7397" s="51" t="s">
        <v>393</v>
      </c>
      <c r="D7397" s="51" t="str">
        <f t="shared" si="115"/>
        <v>NGSD_NGDPSudan</v>
      </c>
      <c r="E7397" s="51" t="s">
        <v>1735</v>
      </c>
      <c r="F7397" s="51" t="s">
        <v>394</v>
      </c>
      <c r="G7397" s="51" t="s">
        <v>395</v>
      </c>
      <c r="H7397" s="51" t="s">
        <v>392</v>
      </c>
      <c r="I7397" s="51"/>
      <c r="J7397" s="51" t="s">
        <v>1736</v>
      </c>
      <c r="K7397" s="51">
        <v>6.9370000000000003</v>
      </c>
      <c r="L7397" s="51">
        <v>6.1879999999999997</v>
      </c>
      <c r="M7397" s="51">
        <v>9.2029999999999994</v>
      </c>
      <c r="N7397" s="51">
        <v>4.4909999999999997</v>
      </c>
      <c r="O7397" s="51">
        <v>1.506</v>
      </c>
      <c r="P7397" s="51">
        <v>1.129</v>
      </c>
      <c r="Q7397" s="51">
        <v>0.50900000000000001</v>
      </c>
      <c r="R7397" s="51">
        <v>-5.7510000000000003</v>
      </c>
      <c r="S7397" s="51">
        <v>-7.4690000000000003</v>
      </c>
      <c r="T7397" s="51">
        <v>-0.52200000000000002</v>
      </c>
      <c r="U7397" s="51">
        <v>2019</v>
      </c>
    </row>
    <row r="7398" spans="1:21" ht="15.5">
      <c r="A7398" s="51">
        <v>732</v>
      </c>
      <c r="B7398" s="51" t="s">
        <v>1734</v>
      </c>
      <c r="C7398" s="51" t="s">
        <v>396</v>
      </c>
      <c r="D7398" s="51" t="str">
        <f t="shared" si="115"/>
        <v>PCPISudan</v>
      </c>
      <c r="E7398" s="51" t="s">
        <v>1735</v>
      </c>
      <c r="F7398" s="51" t="s">
        <v>397</v>
      </c>
      <c r="G7398" s="51" t="s">
        <v>398</v>
      </c>
      <c r="H7398" s="51" t="s">
        <v>360</v>
      </c>
      <c r="I7398" s="51"/>
      <c r="J7398" s="51" t="s">
        <v>1737</v>
      </c>
      <c r="K7398" s="51">
        <v>229.97499999999999</v>
      </c>
      <c r="L7398" s="51">
        <v>313.96699999999998</v>
      </c>
      <c r="M7398" s="51">
        <v>429.84199999999998</v>
      </c>
      <c r="N7398" s="51">
        <v>502.52600000000001</v>
      </c>
      <c r="O7398" s="51">
        <v>591.726</v>
      </c>
      <c r="P7398" s="51">
        <v>783.15899999999999</v>
      </c>
      <c r="Q7398" s="51">
        <v>1278.8399999999999</v>
      </c>
      <c r="R7398" s="51">
        <v>1930.97</v>
      </c>
      <c r="S7398" s="51">
        <v>5083.45</v>
      </c>
      <c r="T7398" s="51">
        <v>15103.68</v>
      </c>
      <c r="U7398" s="51">
        <v>2019</v>
      </c>
    </row>
    <row r="7399" spans="1:21" ht="15.5">
      <c r="A7399" s="51">
        <v>732</v>
      </c>
      <c r="B7399" s="51" t="s">
        <v>1734</v>
      </c>
      <c r="C7399" s="51" t="s">
        <v>400</v>
      </c>
      <c r="D7399" s="51" t="str">
        <f t="shared" si="115"/>
        <v>PCPIPCHSudan</v>
      </c>
      <c r="E7399" s="51" t="s">
        <v>1735</v>
      </c>
      <c r="F7399" s="51" t="s">
        <v>397</v>
      </c>
      <c r="G7399" s="51" t="s">
        <v>401</v>
      </c>
      <c r="H7399" s="51" t="s">
        <v>347</v>
      </c>
      <c r="I7399" s="51"/>
      <c r="J7399" s="51" t="s">
        <v>402</v>
      </c>
      <c r="K7399" s="51">
        <v>35.558999999999997</v>
      </c>
      <c r="L7399" s="51">
        <v>36.521999999999998</v>
      </c>
      <c r="M7399" s="51">
        <v>36.906999999999996</v>
      </c>
      <c r="N7399" s="51">
        <v>16.91</v>
      </c>
      <c r="O7399" s="51">
        <v>17.75</v>
      </c>
      <c r="P7399" s="51">
        <v>32.351999999999997</v>
      </c>
      <c r="Q7399" s="51">
        <v>63.292999999999999</v>
      </c>
      <c r="R7399" s="51">
        <v>50.994</v>
      </c>
      <c r="S7399" s="51">
        <v>163.25899999999999</v>
      </c>
      <c r="T7399" s="51">
        <v>197.11500000000001</v>
      </c>
      <c r="U7399" s="51">
        <v>2019</v>
      </c>
    </row>
    <row r="7400" spans="1:21" ht="15.5">
      <c r="A7400" s="51">
        <v>732</v>
      </c>
      <c r="B7400" s="51" t="s">
        <v>1734</v>
      </c>
      <c r="C7400" s="51" t="s">
        <v>403</v>
      </c>
      <c r="D7400" s="51" t="str">
        <f t="shared" si="115"/>
        <v>PCPIESudan</v>
      </c>
      <c r="E7400" s="51" t="s">
        <v>1735</v>
      </c>
      <c r="F7400" s="51" t="s">
        <v>404</v>
      </c>
      <c r="G7400" s="51" t="s">
        <v>405</v>
      </c>
      <c r="H7400" s="51" t="s">
        <v>360</v>
      </c>
      <c r="I7400" s="51"/>
      <c r="J7400" s="51" t="s">
        <v>1737</v>
      </c>
      <c r="K7400" s="51">
        <v>262.79300000000001</v>
      </c>
      <c r="L7400" s="51">
        <v>372.91</v>
      </c>
      <c r="M7400" s="51">
        <v>468.62799999999999</v>
      </c>
      <c r="N7400" s="51">
        <v>527.58900000000006</v>
      </c>
      <c r="O7400" s="51">
        <v>688.36900000000003</v>
      </c>
      <c r="P7400" s="51">
        <v>861.50099999999998</v>
      </c>
      <c r="Q7400" s="51">
        <v>1489.84</v>
      </c>
      <c r="R7400" s="51">
        <v>2339.21</v>
      </c>
      <c r="S7400" s="51">
        <v>8639.5</v>
      </c>
      <c r="T7400" s="51">
        <v>18973.509999999998</v>
      </c>
      <c r="U7400" s="51">
        <v>2019</v>
      </c>
    </row>
    <row r="7401" spans="1:21" ht="15.5">
      <c r="A7401" s="51">
        <v>732</v>
      </c>
      <c r="B7401" s="51" t="s">
        <v>1734</v>
      </c>
      <c r="C7401" s="51" t="s">
        <v>406</v>
      </c>
      <c r="D7401" s="51" t="str">
        <f t="shared" si="115"/>
        <v>PCPIEPCHSudan</v>
      </c>
      <c r="E7401" s="51" t="s">
        <v>1735</v>
      </c>
      <c r="F7401" s="51" t="s">
        <v>404</v>
      </c>
      <c r="G7401" s="51" t="s">
        <v>407</v>
      </c>
      <c r="H7401" s="51" t="s">
        <v>347</v>
      </c>
      <c r="I7401" s="51"/>
      <c r="J7401" s="51" t="s">
        <v>408</v>
      </c>
      <c r="K7401" s="51">
        <v>44.436</v>
      </c>
      <c r="L7401" s="51">
        <v>41.902999999999999</v>
      </c>
      <c r="M7401" s="51">
        <v>25.667999999999999</v>
      </c>
      <c r="N7401" s="51">
        <v>12.582000000000001</v>
      </c>
      <c r="O7401" s="51">
        <v>30.474</v>
      </c>
      <c r="P7401" s="51">
        <v>25.151</v>
      </c>
      <c r="Q7401" s="51">
        <v>72.935000000000002</v>
      </c>
      <c r="R7401" s="51">
        <v>57.011000000000003</v>
      </c>
      <c r="S7401" s="51">
        <v>269.334</v>
      </c>
      <c r="T7401" s="51">
        <v>119.614</v>
      </c>
      <c r="U7401" s="51">
        <v>2019</v>
      </c>
    </row>
    <row r="7402" spans="1:21" ht="15.5">
      <c r="A7402" s="51">
        <v>732</v>
      </c>
      <c r="B7402" s="51" t="s">
        <v>1734</v>
      </c>
      <c r="C7402" s="51" t="s">
        <v>409</v>
      </c>
      <c r="D7402" s="51" t="str">
        <f t="shared" si="115"/>
        <v>FLIBOR6Sudan</v>
      </c>
      <c r="E7402" s="51" t="s">
        <v>1735</v>
      </c>
      <c r="F7402" s="51" t="s">
        <v>410</v>
      </c>
      <c r="G7402" s="51"/>
      <c r="H7402" s="51" t="s">
        <v>384</v>
      </c>
      <c r="I7402" s="51"/>
      <c r="J7402" s="51"/>
      <c r="K7402" s="51"/>
      <c r="L7402" s="51"/>
      <c r="M7402" s="51"/>
      <c r="N7402" s="51"/>
      <c r="O7402" s="51"/>
      <c r="P7402" s="51"/>
      <c r="Q7402" s="51"/>
      <c r="R7402" s="51"/>
      <c r="S7402" s="51"/>
      <c r="T7402" s="51"/>
      <c r="U7402" s="51"/>
    </row>
    <row r="7403" spans="1:21" ht="15.5">
      <c r="A7403" s="51">
        <v>732</v>
      </c>
      <c r="B7403" s="51" t="s">
        <v>1734</v>
      </c>
      <c r="C7403" s="51" t="s">
        <v>411</v>
      </c>
      <c r="D7403" s="51" t="str">
        <f t="shared" si="115"/>
        <v>TM_RPCHSudan</v>
      </c>
      <c r="E7403" s="51" t="s">
        <v>1735</v>
      </c>
      <c r="F7403" s="51" t="s">
        <v>412</v>
      </c>
      <c r="G7403" s="51" t="s">
        <v>413</v>
      </c>
      <c r="H7403" s="51" t="s">
        <v>347</v>
      </c>
      <c r="I7403" s="51"/>
      <c r="J7403" s="51" t="s">
        <v>1738</v>
      </c>
      <c r="K7403" s="51">
        <v>4.5010000000000003</v>
      </c>
      <c r="L7403" s="51">
        <v>6.5419999999999998</v>
      </c>
      <c r="M7403" s="51">
        <v>-5.5419999999999998</v>
      </c>
      <c r="N7403" s="51">
        <v>24.655000000000001</v>
      </c>
      <c r="O7403" s="51">
        <v>-9.1660000000000004</v>
      </c>
      <c r="P7403" s="51">
        <v>7.335</v>
      </c>
      <c r="Q7403" s="51">
        <v>-19.600999999999999</v>
      </c>
      <c r="R7403" s="51">
        <v>15.701000000000001</v>
      </c>
      <c r="S7403" s="51">
        <v>-0.59</v>
      </c>
      <c r="T7403" s="51">
        <v>-4.5049999999999999</v>
      </c>
      <c r="U7403" s="51">
        <v>2019</v>
      </c>
    </row>
    <row r="7404" spans="1:21" ht="15.5">
      <c r="A7404" s="51">
        <v>732</v>
      </c>
      <c r="B7404" s="51" t="s">
        <v>1734</v>
      </c>
      <c r="C7404" s="51" t="s">
        <v>415</v>
      </c>
      <c r="D7404" s="51" t="str">
        <f t="shared" si="115"/>
        <v>TMG_RPCHSudan</v>
      </c>
      <c r="E7404" s="51" t="s">
        <v>1735</v>
      </c>
      <c r="F7404" s="51" t="s">
        <v>416</v>
      </c>
      <c r="G7404" s="51" t="s">
        <v>417</v>
      </c>
      <c r="H7404" s="51" t="s">
        <v>347</v>
      </c>
      <c r="I7404" s="51"/>
      <c r="J7404" s="51" t="s">
        <v>1738</v>
      </c>
      <c r="K7404" s="51">
        <v>4.5010000000000003</v>
      </c>
      <c r="L7404" s="51">
        <v>6.5419999999999998</v>
      </c>
      <c r="M7404" s="51">
        <v>-5.5419999999999998</v>
      </c>
      <c r="N7404" s="51">
        <v>24.655000000000001</v>
      </c>
      <c r="O7404" s="51">
        <v>-9.1660000000000004</v>
      </c>
      <c r="P7404" s="51">
        <v>7.335</v>
      </c>
      <c r="Q7404" s="51">
        <v>-19.600999999999999</v>
      </c>
      <c r="R7404" s="51">
        <v>15.701000000000001</v>
      </c>
      <c r="S7404" s="51">
        <v>-0.59</v>
      </c>
      <c r="T7404" s="51">
        <v>-4.5049999999999999</v>
      </c>
      <c r="U7404" s="51">
        <v>2019</v>
      </c>
    </row>
    <row r="7405" spans="1:21" ht="15.5">
      <c r="A7405" s="51">
        <v>732</v>
      </c>
      <c r="B7405" s="51" t="s">
        <v>1734</v>
      </c>
      <c r="C7405" s="51" t="s">
        <v>418</v>
      </c>
      <c r="D7405" s="51" t="str">
        <f t="shared" si="115"/>
        <v>TX_RPCHSudan</v>
      </c>
      <c r="E7405" s="51" t="s">
        <v>1735</v>
      </c>
      <c r="F7405" s="51" t="s">
        <v>419</v>
      </c>
      <c r="G7405" s="51" t="s">
        <v>420</v>
      </c>
      <c r="H7405" s="51" t="s">
        <v>347</v>
      </c>
      <c r="I7405" s="51"/>
      <c r="J7405" s="51" t="s">
        <v>1738</v>
      </c>
      <c r="K7405" s="51">
        <v>-64.906999999999996</v>
      </c>
      <c r="L7405" s="51">
        <v>47.795000000000002</v>
      </c>
      <c r="M7405" s="51">
        <v>-8.19</v>
      </c>
      <c r="N7405" s="51">
        <v>-0.59299999999999997</v>
      </c>
      <c r="O7405" s="51">
        <v>-1.448</v>
      </c>
      <c r="P7405" s="51">
        <v>11.834</v>
      </c>
      <c r="Q7405" s="51">
        <v>-17.568999999999999</v>
      </c>
      <c r="R7405" s="51">
        <v>1.6559999999999999</v>
      </c>
      <c r="S7405" s="51">
        <v>-13.914999999999999</v>
      </c>
      <c r="T7405" s="51">
        <v>6.2519999999999998</v>
      </c>
      <c r="U7405" s="51">
        <v>2019</v>
      </c>
    </row>
    <row r="7406" spans="1:21" ht="15.5">
      <c r="A7406" s="51">
        <v>732</v>
      </c>
      <c r="B7406" s="51" t="s">
        <v>1734</v>
      </c>
      <c r="C7406" s="51" t="s">
        <v>421</v>
      </c>
      <c r="D7406" s="51" t="str">
        <f t="shared" si="115"/>
        <v>TXG_RPCHSudan</v>
      </c>
      <c r="E7406" s="51" t="s">
        <v>1735</v>
      </c>
      <c r="F7406" s="51" t="s">
        <v>422</v>
      </c>
      <c r="G7406" s="51" t="s">
        <v>423</v>
      </c>
      <c r="H7406" s="51" t="s">
        <v>347</v>
      </c>
      <c r="I7406" s="51"/>
      <c r="J7406" s="51" t="s">
        <v>1738</v>
      </c>
      <c r="K7406" s="51">
        <v>-64.906999999999996</v>
      </c>
      <c r="L7406" s="51">
        <v>47.795000000000002</v>
      </c>
      <c r="M7406" s="51">
        <v>-8.19</v>
      </c>
      <c r="N7406" s="51">
        <v>-0.59299999999999997</v>
      </c>
      <c r="O7406" s="51">
        <v>-1.448</v>
      </c>
      <c r="P7406" s="51">
        <v>11.834</v>
      </c>
      <c r="Q7406" s="51">
        <v>-17.568999999999999</v>
      </c>
      <c r="R7406" s="51">
        <v>1.6559999999999999</v>
      </c>
      <c r="S7406" s="51">
        <v>-13.914999999999999</v>
      </c>
      <c r="T7406" s="51">
        <v>6.2519999999999998</v>
      </c>
      <c r="U7406" s="51">
        <v>2019</v>
      </c>
    </row>
    <row r="7407" spans="1:21" ht="15.5">
      <c r="A7407" s="51">
        <v>732</v>
      </c>
      <c r="B7407" s="51" t="s">
        <v>1734</v>
      </c>
      <c r="C7407" s="51" t="s">
        <v>424</v>
      </c>
      <c r="D7407" s="51" t="str">
        <f t="shared" si="115"/>
        <v>LURSudan</v>
      </c>
      <c r="E7407" s="51" t="s">
        <v>1735</v>
      </c>
      <c r="F7407" s="51" t="s">
        <v>425</v>
      </c>
      <c r="G7407" s="51" t="s">
        <v>426</v>
      </c>
      <c r="H7407" s="51" t="s">
        <v>427</v>
      </c>
      <c r="I7407" s="51"/>
      <c r="J7407" s="51" t="s">
        <v>1739</v>
      </c>
      <c r="K7407" s="51">
        <v>14.8</v>
      </c>
      <c r="L7407" s="51">
        <v>15.2</v>
      </c>
      <c r="M7407" s="51">
        <v>19.8</v>
      </c>
      <c r="N7407" s="51">
        <v>21.6</v>
      </c>
      <c r="O7407" s="51">
        <v>20.6</v>
      </c>
      <c r="P7407" s="51">
        <v>19.600000000000001</v>
      </c>
      <c r="Q7407" s="51">
        <v>19.5</v>
      </c>
      <c r="R7407" s="51">
        <v>22.1</v>
      </c>
      <c r="S7407" s="51">
        <v>26.83</v>
      </c>
      <c r="T7407" s="51">
        <v>28.408000000000001</v>
      </c>
      <c r="U7407" s="51">
        <v>2011</v>
      </c>
    </row>
    <row r="7408" spans="1:21" ht="15.5">
      <c r="A7408" s="51">
        <v>732</v>
      </c>
      <c r="B7408" s="51" t="s">
        <v>1734</v>
      </c>
      <c r="C7408" s="51" t="s">
        <v>428</v>
      </c>
      <c r="D7408" s="51" t="str">
        <f t="shared" si="115"/>
        <v>LESudan</v>
      </c>
      <c r="E7408" s="51" t="s">
        <v>1735</v>
      </c>
      <c r="F7408" s="51" t="s">
        <v>429</v>
      </c>
      <c r="G7408" s="51" t="s">
        <v>430</v>
      </c>
      <c r="H7408" s="51" t="s">
        <v>431</v>
      </c>
      <c r="I7408" s="51" t="s">
        <v>432</v>
      </c>
      <c r="J7408" s="51"/>
      <c r="K7408" s="51"/>
      <c r="L7408" s="51"/>
      <c r="M7408" s="51"/>
      <c r="N7408" s="51"/>
      <c r="O7408" s="51"/>
      <c r="P7408" s="51"/>
      <c r="Q7408" s="51"/>
      <c r="R7408" s="51"/>
      <c r="S7408" s="51"/>
      <c r="T7408" s="51"/>
      <c r="U7408" s="51"/>
    </row>
    <row r="7409" spans="1:21" ht="15.5">
      <c r="A7409" s="51">
        <v>732</v>
      </c>
      <c r="B7409" s="51" t="s">
        <v>1734</v>
      </c>
      <c r="C7409" s="51" t="s">
        <v>433</v>
      </c>
      <c r="D7409" s="51" t="str">
        <f t="shared" si="115"/>
        <v>LPSudan</v>
      </c>
      <c r="E7409" s="51" t="s">
        <v>1735</v>
      </c>
      <c r="F7409" s="51" t="s">
        <v>434</v>
      </c>
      <c r="G7409" s="51" t="s">
        <v>435</v>
      </c>
      <c r="H7409" s="51" t="s">
        <v>431</v>
      </c>
      <c r="I7409" s="51" t="s">
        <v>432</v>
      </c>
      <c r="J7409" s="51" t="s">
        <v>1740</v>
      </c>
      <c r="K7409" s="51">
        <v>35.055999999999997</v>
      </c>
      <c r="L7409" s="51">
        <v>36.164000000000001</v>
      </c>
      <c r="M7409" s="51">
        <v>37.289000000000001</v>
      </c>
      <c r="N7409" s="51">
        <v>38.435000000000002</v>
      </c>
      <c r="O7409" s="51">
        <v>39.598999999999997</v>
      </c>
      <c r="P7409" s="51">
        <v>40.783000000000001</v>
      </c>
      <c r="Q7409" s="51">
        <v>41.984999999999999</v>
      </c>
      <c r="R7409" s="51">
        <v>43.222000000000001</v>
      </c>
      <c r="S7409" s="51">
        <v>44.344999999999999</v>
      </c>
      <c r="T7409" s="51">
        <v>45.497999999999998</v>
      </c>
      <c r="U7409" s="51">
        <v>2011</v>
      </c>
    </row>
    <row r="7410" spans="1:21" ht="15.5">
      <c r="A7410" s="51">
        <v>732</v>
      </c>
      <c r="B7410" s="51" t="s">
        <v>1734</v>
      </c>
      <c r="C7410" s="51" t="s">
        <v>437</v>
      </c>
      <c r="D7410" s="51" t="str">
        <f t="shared" si="115"/>
        <v>GGRSudan</v>
      </c>
      <c r="E7410" s="51" t="s">
        <v>1735</v>
      </c>
      <c r="F7410" s="51" t="s">
        <v>438</v>
      </c>
      <c r="G7410" s="51" t="s">
        <v>439</v>
      </c>
      <c r="H7410" s="51" t="s">
        <v>342</v>
      </c>
      <c r="I7410" s="51" t="s">
        <v>343</v>
      </c>
      <c r="J7410" s="51" t="s">
        <v>1741</v>
      </c>
      <c r="K7410" s="51">
        <v>20.577000000000002</v>
      </c>
      <c r="L7410" s="51">
        <v>30.033999999999999</v>
      </c>
      <c r="M7410" s="51">
        <v>38.746000000000002</v>
      </c>
      <c r="N7410" s="51">
        <v>43.085999999999999</v>
      </c>
      <c r="O7410" s="51">
        <v>45.067999999999998</v>
      </c>
      <c r="P7410" s="51">
        <v>59.765000000000001</v>
      </c>
      <c r="Q7410" s="51">
        <v>121.405</v>
      </c>
      <c r="R7410" s="51">
        <v>159.24</v>
      </c>
      <c r="S7410" s="51">
        <v>249.33199999999999</v>
      </c>
      <c r="T7410" s="51">
        <v>1729.85</v>
      </c>
      <c r="U7410" s="51">
        <v>2019</v>
      </c>
    </row>
    <row r="7411" spans="1:21" ht="15.5">
      <c r="A7411" s="51">
        <v>732</v>
      </c>
      <c r="B7411" s="51" t="s">
        <v>1734</v>
      </c>
      <c r="C7411" s="51" t="s">
        <v>441</v>
      </c>
      <c r="D7411" s="51" t="str">
        <f t="shared" si="115"/>
        <v>GGR_NGDPSudan</v>
      </c>
      <c r="E7411" s="51" t="s">
        <v>1735</v>
      </c>
      <c r="F7411" s="51" t="s">
        <v>438</v>
      </c>
      <c r="G7411" s="51" t="s">
        <v>439</v>
      </c>
      <c r="H7411" s="51" t="s">
        <v>392</v>
      </c>
      <c r="I7411" s="51"/>
      <c r="J7411" s="51" t="s">
        <v>442</v>
      </c>
      <c r="K7411" s="51">
        <v>9.1129999999999995</v>
      </c>
      <c r="L7411" s="51">
        <v>9.5630000000000006</v>
      </c>
      <c r="M7411" s="51">
        <v>8.7919999999999998</v>
      </c>
      <c r="N7411" s="51">
        <v>8.5090000000000003</v>
      </c>
      <c r="O7411" s="51">
        <v>6.0579999999999998</v>
      </c>
      <c r="P7411" s="51">
        <v>6.8940000000000001</v>
      </c>
      <c r="Q7411" s="51">
        <v>8.86</v>
      </c>
      <c r="R7411" s="51">
        <v>7.8449999999999998</v>
      </c>
      <c r="S7411" s="51">
        <v>4.8239999999999998</v>
      </c>
      <c r="T7411" s="51">
        <v>11.138</v>
      </c>
      <c r="U7411" s="51">
        <v>2019</v>
      </c>
    </row>
    <row r="7412" spans="1:21" ht="15.5">
      <c r="A7412" s="51">
        <v>732</v>
      </c>
      <c r="B7412" s="51" t="s">
        <v>1734</v>
      </c>
      <c r="C7412" s="51" t="s">
        <v>443</v>
      </c>
      <c r="D7412" s="51" t="str">
        <f t="shared" si="115"/>
        <v>GGXSudan</v>
      </c>
      <c r="E7412" s="51" t="s">
        <v>1735</v>
      </c>
      <c r="F7412" s="51" t="s">
        <v>444</v>
      </c>
      <c r="G7412" s="51" t="s">
        <v>445</v>
      </c>
      <c r="H7412" s="51" t="s">
        <v>342</v>
      </c>
      <c r="I7412" s="51" t="s">
        <v>343</v>
      </c>
      <c r="J7412" s="51" t="s">
        <v>1741</v>
      </c>
      <c r="K7412" s="51">
        <v>37.210999999999999</v>
      </c>
      <c r="L7412" s="51">
        <v>48.124000000000002</v>
      </c>
      <c r="M7412" s="51">
        <v>59.534999999999997</v>
      </c>
      <c r="N7412" s="51">
        <v>62.667999999999999</v>
      </c>
      <c r="O7412" s="51">
        <v>74.132000000000005</v>
      </c>
      <c r="P7412" s="51">
        <v>113.50700000000001</v>
      </c>
      <c r="Q7412" s="51">
        <v>229.34399999999999</v>
      </c>
      <c r="R7412" s="51">
        <v>378.827</v>
      </c>
      <c r="S7412" s="51">
        <v>556.56299999999999</v>
      </c>
      <c r="T7412" s="51">
        <v>2205.9899999999998</v>
      </c>
      <c r="U7412" s="51">
        <v>2019</v>
      </c>
    </row>
    <row r="7413" spans="1:21" ht="15.5">
      <c r="A7413" s="51">
        <v>732</v>
      </c>
      <c r="B7413" s="51" t="s">
        <v>1734</v>
      </c>
      <c r="C7413" s="51" t="s">
        <v>446</v>
      </c>
      <c r="D7413" s="51" t="str">
        <f t="shared" si="115"/>
        <v>GGX_NGDPSudan</v>
      </c>
      <c r="E7413" s="51" t="s">
        <v>1735</v>
      </c>
      <c r="F7413" s="51" t="s">
        <v>444</v>
      </c>
      <c r="G7413" s="51" t="s">
        <v>445</v>
      </c>
      <c r="H7413" s="51" t="s">
        <v>392</v>
      </c>
      <c r="I7413" s="51"/>
      <c r="J7413" s="51" t="s">
        <v>447</v>
      </c>
      <c r="K7413" s="51">
        <v>16.48</v>
      </c>
      <c r="L7413" s="51">
        <v>15.321999999999999</v>
      </c>
      <c r="M7413" s="51">
        <v>13.509</v>
      </c>
      <c r="N7413" s="51">
        <v>12.375999999999999</v>
      </c>
      <c r="O7413" s="51">
        <v>9.9649999999999999</v>
      </c>
      <c r="P7413" s="51">
        <v>13.093</v>
      </c>
      <c r="Q7413" s="51">
        <v>16.738</v>
      </c>
      <c r="R7413" s="51">
        <v>18.664000000000001</v>
      </c>
      <c r="S7413" s="51">
        <v>10.769</v>
      </c>
      <c r="T7413" s="51">
        <v>14.202999999999999</v>
      </c>
      <c r="U7413" s="51">
        <v>2019</v>
      </c>
    </row>
    <row r="7414" spans="1:21" ht="15.5">
      <c r="A7414" s="51">
        <v>732</v>
      </c>
      <c r="B7414" s="51" t="s">
        <v>1734</v>
      </c>
      <c r="C7414" s="51" t="s">
        <v>448</v>
      </c>
      <c r="D7414" s="51" t="str">
        <f t="shared" si="115"/>
        <v>GGXCNLSudan</v>
      </c>
      <c r="E7414" s="51" t="s">
        <v>1735</v>
      </c>
      <c r="F7414" s="51" t="s">
        <v>449</v>
      </c>
      <c r="G7414" s="51" t="s">
        <v>450</v>
      </c>
      <c r="H7414" s="51" t="s">
        <v>342</v>
      </c>
      <c r="I7414" s="51" t="s">
        <v>343</v>
      </c>
      <c r="J7414" s="51" t="s">
        <v>1741</v>
      </c>
      <c r="K7414" s="51">
        <v>-16.634</v>
      </c>
      <c r="L7414" s="51">
        <v>-18.088999999999999</v>
      </c>
      <c r="M7414" s="51">
        <v>-20.788</v>
      </c>
      <c r="N7414" s="51">
        <v>-19.582000000000001</v>
      </c>
      <c r="O7414" s="51">
        <v>-29.064</v>
      </c>
      <c r="P7414" s="51">
        <v>-53.741999999999997</v>
      </c>
      <c r="Q7414" s="51">
        <v>-107.93899999999999</v>
      </c>
      <c r="R7414" s="51">
        <v>-219.58699999999999</v>
      </c>
      <c r="S7414" s="51">
        <v>-307.23200000000003</v>
      </c>
      <c r="T7414" s="51">
        <v>-476.13400000000001</v>
      </c>
      <c r="U7414" s="51">
        <v>2019</v>
      </c>
    </row>
    <row r="7415" spans="1:21" ht="15.5">
      <c r="A7415" s="51">
        <v>732</v>
      </c>
      <c r="B7415" s="51" t="s">
        <v>1734</v>
      </c>
      <c r="C7415" s="51" t="s">
        <v>451</v>
      </c>
      <c r="D7415" s="51" t="str">
        <f t="shared" si="115"/>
        <v>GGXCNL_NGDPSudan</v>
      </c>
      <c r="E7415" s="51" t="s">
        <v>1735</v>
      </c>
      <c r="F7415" s="51" t="s">
        <v>449</v>
      </c>
      <c r="G7415" s="51" t="s">
        <v>450</v>
      </c>
      <c r="H7415" s="51" t="s">
        <v>392</v>
      </c>
      <c r="I7415" s="51"/>
      <c r="J7415" s="51" t="s">
        <v>452</v>
      </c>
      <c r="K7415" s="51">
        <v>-7.367</v>
      </c>
      <c r="L7415" s="51">
        <v>-5.7590000000000003</v>
      </c>
      <c r="M7415" s="51">
        <v>-4.7169999999999996</v>
      </c>
      <c r="N7415" s="51">
        <v>-3.867</v>
      </c>
      <c r="O7415" s="51">
        <v>-3.907</v>
      </c>
      <c r="P7415" s="51">
        <v>-6.1989999999999998</v>
      </c>
      <c r="Q7415" s="51">
        <v>-7.8769999999999998</v>
      </c>
      <c r="R7415" s="51">
        <v>-10.818</v>
      </c>
      <c r="S7415" s="51">
        <v>-5.9450000000000003</v>
      </c>
      <c r="T7415" s="51">
        <v>-3.0659999999999998</v>
      </c>
      <c r="U7415" s="51">
        <v>2019</v>
      </c>
    </row>
    <row r="7416" spans="1:21" ht="15.5">
      <c r="A7416" s="51">
        <v>732</v>
      </c>
      <c r="B7416" s="51" t="s">
        <v>1734</v>
      </c>
      <c r="C7416" s="51" t="s">
        <v>453</v>
      </c>
      <c r="D7416" s="51" t="str">
        <f t="shared" si="115"/>
        <v>GGSBSudan</v>
      </c>
      <c r="E7416" s="51" t="s">
        <v>1735</v>
      </c>
      <c r="F7416" s="51" t="s">
        <v>454</v>
      </c>
      <c r="G7416" s="51" t="s">
        <v>455</v>
      </c>
      <c r="H7416" s="51" t="s">
        <v>342</v>
      </c>
      <c r="I7416" s="51" t="s">
        <v>343</v>
      </c>
      <c r="J7416" s="51"/>
      <c r="K7416" s="51"/>
      <c r="L7416" s="51"/>
      <c r="M7416" s="51"/>
      <c r="N7416" s="51"/>
      <c r="O7416" s="51"/>
      <c r="P7416" s="51"/>
      <c r="Q7416" s="51"/>
      <c r="R7416" s="51"/>
      <c r="S7416" s="51"/>
      <c r="T7416" s="51"/>
      <c r="U7416" s="51"/>
    </row>
    <row r="7417" spans="1:21" ht="15.5">
      <c r="A7417" s="51">
        <v>732</v>
      </c>
      <c r="B7417" s="51" t="s">
        <v>1734</v>
      </c>
      <c r="C7417" s="51" t="s">
        <v>456</v>
      </c>
      <c r="D7417" s="51" t="str">
        <f t="shared" si="115"/>
        <v>GGSB_NPGDPSudan</v>
      </c>
      <c r="E7417" s="51" t="s">
        <v>1735</v>
      </c>
      <c r="F7417" s="51" t="s">
        <v>454</v>
      </c>
      <c r="G7417" s="51" t="s">
        <v>455</v>
      </c>
      <c r="H7417" s="51" t="s">
        <v>380</v>
      </c>
      <c r="I7417" s="51"/>
      <c r="J7417" s="51"/>
      <c r="K7417" s="51"/>
      <c r="L7417" s="51"/>
      <c r="M7417" s="51"/>
      <c r="N7417" s="51"/>
      <c r="O7417" s="51"/>
      <c r="P7417" s="51"/>
      <c r="Q7417" s="51"/>
      <c r="R7417" s="51"/>
      <c r="S7417" s="51"/>
      <c r="T7417" s="51"/>
      <c r="U7417" s="51"/>
    </row>
    <row r="7418" spans="1:21" ht="15.5">
      <c r="A7418" s="51">
        <v>732</v>
      </c>
      <c r="B7418" s="51" t="s">
        <v>1734</v>
      </c>
      <c r="C7418" s="51" t="s">
        <v>457</v>
      </c>
      <c r="D7418" s="51" t="str">
        <f t="shared" si="115"/>
        <v>GGXONLBSudan</v>
      </c>
      <c r="E7418" s="51" t="s">
        <v>1735</v>
      </c>
      <c r="F7418" s="51" t="s">
        <v>458</v>
      </c>
      <c r="G7418" s="51" t="s">
        <v>459</v>
      </c>
      <c r="H7418" s="51" t="s">
        <v>342</v>
      </c>
      <c r="I7418" s="51" t="s">
        <v>343</v>
      </c>
      <c r="J7418" s="51" t="s">
        <v>1741</v>
      </c>
      <c r="K7418" s="51">
        <v>-14.109</v>
      </c>
      <c r="L7418" s="51">
        <v>-16.577999999999999</v>
      </c>
      <c r="M7418" s="51">
        <v>-17.266999999999999</v>
      </c>
      <c r="N7418" s="51">
        <v>-15.994999999999999</v>
      </c>
      <c r="O7418" s="51">
        <v>-26.021000000000001</v>
      </c>
      <c r="P7418" s="51">
        <v>-49.646000000000001</v>
      </c>
      <c r="Q7418" s="51">
        <v>-104.724</v>
      </c>
      <c r="R7418" s="51">
        <v>-216.02500000000001</v>
      </c>
      <c r="S7418" s="51">
        <v>-305.89499999999998</v>
      </c>
      <c r="T7418" s="51">
        <v>-471.00099999999998</v>
      </c>
      <c r="U7418" s="51">
        <v>2019</v>
      </c>
    </row>
    <row r="7419" spans="1:21" ht="15.5">
      <c r="A7419" s="51">
        <v>732</v>
      </c>
      <c r="B7419" s="51" t="s">
        <v>1734</v>
      </c>
      <c r="C7419" s="51" t="s">
        <v>460</v>
      </c>
      <c r="D7419" s="51" t="str">
        <f t="shared" si="115"/>
        <v>GGXONLB_NGDPSudan</v>
      </c>
      <c r="E7419" s="51" t="s">
        <v>1735</v>
      </c>
      <c r="F7419" s="51" t="s">
        <v>458</v>
      </c>
      <c r="G7419" s="51" t="s">
        <v>459</v>
      </c>
      <c r="H7419" s="51" t="s">
        <v>392</v>
      </c>
      <c r="I7419" s="51"/>
      <c r="J7419" s="51" t="s">
        <v>461</v>
      </c>
      <c r="K7419" s="51">
        <v>-6.2480000000000002</v>
      </c>
      <c r="L7419" s="51">
        <v>-5.2779999999999996</v>
      </c>
      <c r="M7419" s="51">
        <v>-3.9180000000000001</v>
      </c>
      <c r="N7419" s="51">
        <v>-3.1589999999999998</v>
      </c>
      <c r="O7419" s="51">
        <v>-3.4980000000000002</v>
      </c>
      <c r="P7419" s="51">
        <v>-5.726</v>
      </c>
      <c r="Q7419" s="51">
        <v>-7.6429999999999998</v>
      </c>
      <c r="R7419" s="51">
        <v>-10.643000000000001</v>
      </c>
      <c r="S7419" s="51">
        <v>-5.9189999999999996</v>
      </c>
      <c r="T7419" s="51">
        <v>-3.0329999999999999</v>
      </c>
      <c r="U7419" s="51">
        <v>2019</v>
      </c>
    </row>
    <row r="7420" spans="1:21" ht="15.5">
      <c r="A7420" s="51">
        <v>732</v>
      </c>
      <c r="B7420" s="51" t="s">
        <v>1734</v>
      </c>
      <c r="C7420" s="51" t="s">
        <v>462</v>
      </c>
      <c r="D7420" s="51" t="str">
        <f t="shared" si="115"/>
        <v>GGXWDNSudan</v>
      </c>
      <c r="E7420" s="51" t="s">
        <v>1735</v>
      </c>
      <c r="F7420" s="51" t="s">
        <v>463</v>
      </c>
      <c r="G7420" s="51" t="s">
        <v>464</v>
      </c>
      <c r="H7420" s="51" t="s">
        <v>342</v>
      </c>
      <c r="I7420" s="51" t="s">
        <v>343</v>
      </c>
      <c r="J7420" s="51"/>
      <c r="K7420" s="51"/>
      <c r="L7420" s="51"/>
      <c r="M7420" s="51"/>
      <c r="N7420" s="51"/>
      <c r="O7420" s="51"/>
      <c r="P7420" s="51"/>
      <c r="Q7420" s="51"/>
      <c r="R7420" s="51"/>
      <c r="S7420" s="51"/>
      <c r="T7420" s="51"/>
      <c r="U7420" s="51"/>
    </row>
    <row r="7421" spans="1:21" ht="15.5">
      <c r="A7421" s="51">
        <v>732</v>
      </c>
      <c r="B7421" s="51" t="s">
        <v>1734</v>
      </c>
      <c r="C7421" s="51" t="s">
        <v>465</v>
      </c>
      <c r="D7421" s="51" t="str">
        <f t="shared" si="115"/>
        <v>GGXWDN_NGDPSudan</v>
      </c>
      <c r="E7421" s="51" t="s">
        <v>1735</v>
      </c>
      <c r="F7421" s="51" t="s">
        <v>463</v>
      </c>
      <c r="G7421" s="51" t="s">
        <v>464</v>
      </c>
      <c r="H7421" s="51" t="s">
        <v>392</v>
      </c>
      <c r="I7421" s="51"/>
      <c r="J7421" s="51"/>
      <c r="K7421" s="51"/>
      <c r="L7421" s="51"/>
      <c r="M7421" s="51"/>
      <c r="N7421" s="51"/>
      <c r="O7421" s="51"/>
      <c r="P7421" s="51"/>
      <c r="Q7421" s="51"/>
      <c r="R7421" s="51"/>
      <c r="S7421" s="51"/>
      <c r="T7421" s="51"/>
      <c r="U7421" s="51"/>
    </row>
    <row r="7422" spans="1:21" ht="15.5">
      <c r="A7422" s="51">
        <v>732</v>
      </c>
      <c r="B7422" s="51" t="s">
        <v>1734</v>
      </c>
      <c r="C7422" s="51" t="s">
        <v>466</v>
      </c>
      <c r="D7422" s="51" t="str">
        <f t="shared" si="115"/>
        <v>GGXWDGSudan</v>
      </c>
      <c r="E7422" s="51" t="s">
        <v>1735</v>
      </c>
      <c r="F7422" s="51" t="s">
        <v>467</v>
      </c>
      <c r="G7422" s="51" t="s">
        <v>468</v>
      </c>
      <c r="H7422" s="51" t="s">
        <v>342</v>
      </c>
      <c r="I7422" s="51" t="s">
        <v>343</v>
      </c>
      <c r="J7422" s="51" t="s">
        <v>1741</v>
      </c>
      <c r="K7422" s="51">
        <v>265.7</v>
      </c>
      <c r="L7422" s="51">
        <v>332.14299999999997</v>
      </c>
      <c r="M7422" s="51">
        <v>372.06400000000002</v>
      </c>
      <c r="N7422" s="51">
        <v>471.899</v>
      </c>
      <c r="O7422" s="51">
        <v>817.82299999999998</v>
      </c>
      <c r="P7422" s="51">
        <v>1325.41</v>
      </c>
      <c r="Q7422" s="51">
        <v>2543.2800000000002</v>
      </c>
      <c r="R7422" s="51">
        <v>4066.58</v>
      </c>
      <c r="S7422" s="51">
        <v>13567.61</v>
      </c>
      <c r="T7422" s="51">
        <v>32873.199999999997</v>
      </c>
      <c r="U7422" s="51">
        <v>2019</v>
      </c>
    </row>
    <row r="7423" spans="1:21" ht="15.5">
      <c r="A7423" s="51">
        <v>732</v>
      </c>
      <c r="B7423" s="51" t="s">
        <v>1734</v>
      </c>
      <c r="C7423" s="51" t="s">
        <v>469</v>
      </c>
      <c r="D7423" s="51" t="str">
        <f t="shared" si="115"/>
        <v>GGXWDG_NGDPSudan</v>
      </c>
      <c r="E7423" s="51" t="s">
        <v>1735</v>
      </c>
      <c r="F7423" s="51" t="s">
        <v>467</v>
      </c>
      <c r="G7423" s="51" t="s">
        <v>468</v>
      </c>
      <c r="H7423" s="51" t="s">
        <v>392</v>
      </c>
      <c r="I7423" s="51"/>
      <c r="J7423" s="51" t="s">
        <v>470</v>
      </c>
      <c r="K7423" s="51">
        <v>117.67100000000001</v>
      </c>
      <c r="L7423" s="51">
        <v>105.752</v>
      </c>
      <c r="M7423" s="51">
        <v>84.426000000000002</v>
      </c>
      <c r="N7423" s="51">
        <v>93.192999999999998</v>
      </c>
      <c r="O7423" s="51">
        <v>109.938</v>
      </c>
      <c r="P7423" s="51">
        <v>152.88</v>
      </c>
      <c r="Q7423" s="51">
        <v>185.61</v>
      </c>
      <c r="R7423" s="51">
        <v>200.34899999999999</v>
      </c>
      <c r="S7423" s="51">
        <v>262.51900000000001</v>
      </c>
      <c r="T7423" s="51">
        <v>211.65600000000001</v>
      </c>
      <c r="U7423" s="51">
        <v>2019</v>
      </c>
    </row>
    <row r="7424" spans="1:21" ht="15.5">
      <c r="A7424" s="51">
        <v>732</v>
      </c>
      <c r="B7424" s="51" t="s">
        <v>1734</v>
      </c>
      <c r="C7424" s="51" t="s">
        <v>471</v>
      </c>
      <c r="D7424" s="51" t="str">
        <f t="shared" si="115"/>
        <v>NGDP_FYSudan</v>
      </c>
      <c r="E7424" s="51" t="s">
        <v>1735</v>
      </c>
      <c r="F7424" s="51" t="s">
        <v>472</v>
      </c>
      <c r="G7424" s="51" t="s">
        <v>473</v>
      </c>
      <c r="H7424" s="51" t="s">
        <v>342</v>
      </c>
      <c r="I7424" s="51" t="s">
        <v>343</v>
      </c>
      <c r="J7424" s="51" t="s">
        <v>1741</v>
      </c>
      <c r="K7424" s="51">
        <v>225.798</v>
      </c>
      <c r="L7424" s="51">
        <v>314.07600000000002</v>
      </c>
      <c r="M7424" s="51">
        <v>440.7</v>
      </c>
      <c r="N7424" s="51">
        <v>506.36599999999999</v>
      </c>
      <c r="O7424" s="51">
        <v>743.89599999999996</v>
      </c>
      <c r="P7424" s="51">
        <v>866.95799999999997</v>
      </c>
      <c r="Q7424" s="51">
        <v>1370.23</v>
      </c>
      <c r="R7424" s="51">
        <v>2029.75</v>
      </c>
      <c r="S7424" s="51">
        <v>5168.24</v>
      </c>
      <c r="T7424" s="51">
        <v>15531.46</v>
      </c>
      <c r="U7424" s="51">
        <v>2019</v>
      </c>
    </row>
    <row r="7425" spans="1:21" ht="15.5">
      <c r="A7425" s="51">
        <v>732</v>
      </c>
      <c r="B7425" s="51" t="s">
        <v>1734</v>
      </c>
      <c r="C7425" s="51" t="s">
        <v>474</v>
      </c>
      <c r="D7425" s="51" t="str">
        <f t="shared" si="115"/>
        <v>BCASudan</v>
      </c>
      <c r="E7425" s="51" t="s">
        <v>1735</v>
      </c>
      <c r="F7425" s="51" t="s">
        <v>475</v>
      </c>
      <c r="G7425" s="51" t="s">
        <v>476</v>
      </c>
      <c r="H7425" s="51" t="s">
        <v>352</v>
      </c>
      <c r="I7425" s="51" t="s">
        <v>343</v>
      </c>
      <c r="J7425" s="51" t="s">
        <v>1742</v>
      </c>
      <c r="K7425" s="51">
        <v>-6.2590000000000003</v>
      </c>
      <c r="L7425" s="51">
        <v>-5.8220000000000001</v>
      </c>
      <c r="M7425" s="51">
        <v>-3.5449999999999999</v>
      </c>
      <c r="N7425" s="51">
        <v>-5.4610000000000003</v>
      </c>
      <c r="O7425" s="51">
        <v>-4.2130000000000001</v>
      </c>
      <c r="P7425" s="51">
        <v>-4.6109999999999998</v>
      </c>
      <c r="Q7425" s="51">
        <v>-4.6790000000000003</v>
      </c>
      <c r="R7425" s="51">
        <v>-5.2439999999999998</v>
      </c>
      <c r="S7425" s="51">
        <v>-6.0039999999999996</v>
      </c>
      <c r="T7425" s="51">
        <v>-4.0030000000000001</v>
      </c>
      <c r="U7425" s="51">
        <v>2019</v>
      </c>
    </row>
    <row r="7426" spans="1:21" ht="15.5">
      <c r="A7426" s="51">
        <v>732</v>
      </c>
      <c r="B7426" s="51" t="s">
        <v>1734</v>
      </c>
      <c r="C7426" s="51" t="s">
        <v>478</v>
      </c>
      <c r="D7426" s="51" t="str">
        <f t="shared" si="115"/>
        <v>BCA_NGDPDSudan</v>
      </c>
      <c r="E7426" s="51" t="s">
        <v>1735</v>
      </c>
      <c r="F7426" s="51" t="s">
        <v>475</v>
      </c>
      <c r="G7426" s="51" t="s">
        <v>476</v>
      </c>
      <c r="H7426" s="51" t="s">
        <v>392</v>
      </c>
      <c r="I7426" s="51"/>
      <c r="J7426" s="51" t="s">
        <v>479</v>
      </c>
      <c r="K7426" s="51">
        <v>-12.787000000000001</v>
      </c>
      <c r="L7426" s="51">
        <v>-11.007</v>
      </c>
      <c r="M7426" s="51">
        <v>-5.8380000000000001</v>
      </c>
      <c r="N7426" s="51">
        <v>-8.4619999999999997</v>
      </c>
      <c r="O7426" s="51">
        <v>-6.4939999999999998</v>
      </c>
      <c r="P7426" s="51">
        <v>-9.64</v>
      </c>
      <c r="Q7426" s="51">
        <v>-13.035</v>
      </c>
      <c r="R7426" s="51">
        <v>-15.625</v>
      </c>
      <c r="S7426" s="51">
        <v>-17.469000000000001</v>
      </c>
      <c r="T7426" s="51">
        <v>-11.172000000000001</v>
      </c>
      <c r="U7426" s="51">
        <v>2019</v>
      </c>
    </row>
    <row r="7427" spans="1:21" ht="15.5">
      <c r="A7427" s="51">
        <v>366</v>
      </c>
      <c r="B7427" s="51" t="s">
        <v>1743</v>
      </c>
      <c r="C7427" s="51" t="s">
        <v>338</v>
      </c>
      <c r="D7427" s="51" t="str">
        <f t="shared" ref="D7427:D7490" si="116">C7427&amp;E7427</f>
        <v>NGDP_RSuriname</v>
      </c>
      <c r="E7427" s="51" t="s">
        <v>1744</v>
      </c>
      <c r="F7427" s="51" t="s">
        <v>340</v>
      </c>
      <c r="G7427" s="51" t="s">
        <v>341</v>
      </c>
      <c r="H7427" s="51" t="s">
        <v>342</v>
      </c>
      <c r="I7427" s="51" t="s">
        <v>343</v>
      </c>
      <c r="J7427" s="51" t="s">
        <v>1745</v>
      </c>
      <c r="K7427" s="51">
        <v>9.8859999999999992</v>
      </c>
      <c r="L7427" s="51">
        <v>10.176</v>
      </c>
      <c r="M7427" s="51">
        <v>10.202</v>
      </c>
      <c r="N7427" s="51">
        <v>9.8539999999999992</v>
      </c>
      <c r="O7427" s="51">
        <v>9.3059999999999992</v>
      </c>
      <c r="P7427" s="51">
        <v>9.4700000000000006</v>
      </c>
      <c r="Q7427" s="51">
        <v>9.7140000000000004</v>
      </c>
      <c r="R7427" s="51">
        <v>9.74</v>
      </c>
      <c r="S7427" s="51">
        <v>8.4290000000000003</v>
      </c>
      <c r="T7427" s="51">
        <v>8.4870000000000001</v>
      </c>
      <c r="U7427" s="51">
        <v>2019</v>
      </c>
    </row>
    <row r="7428" spans="1:21" ht="15.5">
      <c r="A7428" s="51">
        <v>366</v>
      </c>
      <c r="B7428" s="51" t="s">
        <v>1743</v>
      </c>
      <c r="C7428" s="51" t="s">
        <v>345</v>
      </c>
      <c r="D7428" s="51" t="str">
        <f t="shared" si="116"/>
        <v>NGDP_RPCHSuriname</v>
      </c>
      <c r="E7428" s="51" t="s">
        <v>1744</v>
      </c>
      <c r="F7428" s="51" t="s">
        <v>340</v>
      </c>
      <c r="G7428" s="51" t="s">
        <v>346</v>
      </c>
      <c r="H7428" s="51" t="s">
        <v>347</v>
      </c>
      <c r="I7428" s="51"/>
      <c r="J7428" s="51" t="s">
        <v>348</v>
      </c>
      <c r="K7428" s="51">
        <v>2.6970000000000001</v>
      </c>
      <c r="L7428" s="51">
        <v>2.931</v>
      </c>
      <c r="M7428" s="51">
        <v>0.254</v>
      </c>
      <c r="N7428" s="51">
        <v>-3.4140000000000001</v>
      </c>
      <c r="O7428" s="51">
        <v>-5.56</v>
      </c>
      <c r="P7428" s="51">
        <v>1.762</v>
      </c>
      <c r="Q7428" s="51">
        <v>2.58</v>
      </c>
      <c r="R7428" s="51">
        <v>0.26800000000000002</v>
      </c>
      <c r="S7428" s="51">
        <v>-13.455</v>
      </c>
      <c r="T7428" s="51">
        <v>0.68400000000000005</v>
      </c>
      <c r="U7428" s="51">
        <v>2019</v>
      </c>
    </row>
    <row r="7429" spans="1:21" ht="15.5">
      <c r="A7429" s="51">
        <v>366</v>
      </c>
      <c r="B7429" s="51" t="s">
        <v>1743</v>
      </c>
      <c r="C7429" s="51" t="s">
        <v>349</v>
      </c>
      <c r="D7429" s="51" t="str">
        <f t="shared" si="116"/>
        <v>NGDPSuriname</v>
      </c>
      <c r="E7429" s="51" t="s">
        <v>1744</v>
      </c>
      <c r="F7429" s="51" t="s">
        <v>155</v>
      </c>
      <c r="G7429" s="51" t="s">
        <v>350</v>
      </c>
      <c r="H7429" s="51" t="s">
        <v>342</v>
      </c>
      <c r="I7429" s="51" t="s">
        <v>343</v>
      </c>
      <c r="J7429" s="51" t="s">
        <v>1745</v>
      </c>
      <c r="K7429" s="51">
        <v>16.434000000000001</v>
      </c>
      <c r="L7429" s="51">
        <v>16.981000000000002</v>
      </c>
      <c r="M7429" s="51">
        <v>17.294</v>
      </c>
      <c r="N7429" s="51">
        <v>16.356999999999999</v>
      </c>
      <c r="O7429" s="51">
        <v>19.489000000000001</v>
      </c>
      <c r="P7429" s="51">
        <v>24.082000000000001</v>
      </c>
      <c r="Q7429" s="51">
        <v>25.855</v>
      </c>
      <c r="R7429" s="51">
        <v>27.574999999999999</v>
      </c>
      <c r="S7429" s="51">
        <v>30.991</v>
      </c>
      <c r="T7429" s="51">
        <v>45.945</v>
      </c>
      <c r="U7429" s="51">
        <v>2019</v>
      </c>
    </row>
    <row r="7430" spans="1:21" ht="15.5">
      <c r="A7430" s="51">
        <v>366</v>
      </c>
      <c r="B7430" s="51" t="s">
        <v>1743</v>
      </c>
      <c r="C7430" s="51" t="s">
        <v>157</v>
      </c>
      <c r="D7430" s="51" t="str">
        <f t="shared" si="116"/>
        <v>NGDPDSuriname</v>
      </c>
      <c r="E7430" s="51" t="s">
        <v>1744</v>
      </c>
      <c r="F7430" s="51" t="s">
        <v>155</v>
      </c>
      <c r="G7430" s="51" t="s">
        <v>351</v>
      </c>
      <c r="H7430" s="51" t="s">
        <v>352</v>
      </c>
      <c r="I7430" s="51" t="s">
        <v>343</v>
      </c>
      <c r="J7430" s="51" t="s">
        <v>353</v>
      </c>
      <c r="K7430" s="51">
        <v>4.9800000000000004</v>
      </c>
      <c r="L7430" s="51">
        <v>5.1459999999999999</v>
      </c>
      <c r="M7430" s="51">
        <v>5.2409999999999997</v>
      </c>
      <c r="N7430" s="51">
        <v>4.7869999999999999</v>
      </c>
      <c r="O7430" s="51">
        <v>3.129</v>
      </c>
      <c r="P7430" s="51">
        <v>3.2160000000000002</v>
      </c>
      <c r="Q7430" s="51">
        <v>3.4649999999999999</v>
      </c>
      <c r="R7430" s="51">
        <v>3.6970000000000001</v>
      </c>
      <c r="S7430" s="51">
        <v>2.41</v>
      </c>
      <c r="T7430" s="51">
        <v>2.4649999999999999</v>
      </c>
      <c r="U7430" s="51">
        <v>2019</v>
      </c>
    </row>
    <row r="7431" spans="1:21" ht="15.5">
      <c r="A7431" s="51">
        <v>366</v>
      </c>
      <c r="B7431" s="51" t="s">
        <v>1743</v>
      </c>
      <c r="C7431" s="51" t="s">
        <v>354</v>
      </c>
      <c r="D7431" s="51" t="str">
        <f t="shared" si="116"/>
        <v>PPPGDPSuriname</v>
      </c>
      <c r="E7431" s="51" t="s">
        <v>1744</v>
      </c>
      <c r="F7431" s="51" t="s">
        <v>155</v>
      </c>
      <c r="G7431" s="51" t="s">
        <v>355</v>
      </c>
      <c r="H7431" s="51" t="s">
        <v>356</v>
      </c>
      <c r="I7431" s="51" t="s">
        <v>343</v>
      </c>
      <c r="J7431" s="51" t="s">
        <v>353</v>
      </c>
      <c r="K7431" s="51">
        <v>8.5429999999999993</v>
      </c>
      <c r="L7431" s="51">
        <v>9.2029999999999994</v>
      </c>
      <c r="M7431" s="51">
        <v>9.5500000000000007</v>
      </c>
      <c r="N7431" s="51">
        <v>8.9870000000000001</v>
      </c>
      <c r="O7431" s="51">
        <v>8.0250000000000004</v>
      </c>
      <c r="P7431" s="51">
        <v>9.34</v>
      </c>
      <c r="Q7431" s="51">
        <v>9.8109999999999999</v>
      </c>
      <c r="R7431" s="51">
        <v>10.013</v>
      </c>
      <c r="S7431" s="51">
        <v>8.7710000000000008</v>
      </c>
      <c r="T7431" s="51">
        <v>8.9920000000000009</v>
      </c>
      <c r="U7431" s="51">
        <v>2019</v>
      </c>
    </row>
    <row r="7432" spans="1:21" ht="15.5">
      <c r="A7432" s="51">
        <v>366</v>
      </c>
      <c r="B7432" s="51" t="s">
        <v>1743</v>
      </c>
      <c r="C7432" s="51" t="s">
        <v>357</v>
      </c>
      <c r="D7432" s="51" t="str">
        <f t="shared" si="116"/>
        <v>NGDP_DSuriname</v>
      </c>
      <c r="E7432" s="51" t="s">
        <v>1744</v>
      </c>
      <c r="F7432" s="51" t="s">
        <v>358</v>
      </c>
      <c r="G7432" s="51" t="s">
        <v>359</v>
      </c>
      <c r="H7432" s="51" t="s">
        <v>360</v>
      </c>
      <c r="I7432" s="51"/>
      <c r="J7432" s="51" t="s">
        <v>361</v>
      </c>
      <c r="K7432" s="51">
        <v>166.22800000000001</v>
      </c>
      <c r="L7432" s="51">
        <v>166.87</v>
      </c>
      <c r="M7432" s="51">
        <v>169.523</v>
      </c>
      <c r="N7432" s="51">
        <v>166.00299999999999</v>
      </c>
      <c r="O7432" s="51">
        <v>209.435</v>
      </c>
      <c r="P7432" s="51">
        <v>254.30199999999999</v>
      </c>
      <c r="Q7432" s="51">
        <v>266.15800000000002</v>
      </c>
      <c r="R7432" s="51">
        <v>283.10500000000002</v>
      </c>
      <c r="S7432" s="51">
        <v>367.64499999999998</v>
      </c>
      <c r="T7432" s="51">
        <v>541.34400000000005</v>
      </c>
      <c r="U7432" s="51">
        <v>2019</v>
      </c>
    </row>
    <row r="7433" spans="1:21" ht="15.5">
      <c r="A7433" s="51">
        <v>366</v>
      </c>
      <c r="B7433" s="51" t="s">
        <v>1743</v>
      </c>
      <c r="C7433" s="51" t="s">
        <v>362</v>
      </c>
      <c r="D7433" s="51" t="str">
        <f t="shared" si="116"/>
        <v>NGDPRPCSuriname</v>
      </c>
      <c r="E7433" s="51" t="s">
        <v>1744</v>
      </c>
      <c r="F7433" s="51" t="s">
        <v>363</v>
      </c>
      <c r="G7433" s="51" t="s">
        <v>364</v>
      </c>
      <c r="H7433" s="51" t="s">
        <v>342</v>
      </c>
      <c r="I7433" s="51" t="s">
        <v>333</v>
      </c>
      <c r="J7433" s="51" t="s">
        <v>365</v>
      </c>
      <c r="K7433" s="51">
        <v>18252.419999999998</v>
      </c>
      <c r="L7433" s="51">
        <v>18494.28</v>
      </c>
      <c r="M7433" s="51">
        <v>18257.52</v>
      </c>
      <c r="N7433" s="51">
        <v>17369.189999999999</v>
      </c>
      <c r="O7433" s="51">
        <v>16164.15</v>
      </c>
      <c r="P7433" s="51">
        <v>16237.46</v>
      </c>
      <c r="Q7433" s="51">
        <v>16461.599999999999</v>
      </c>
      <c r="R7433" s="51">
        <v>16310.04</v>
      </c>
      <c r="S7433" s="51">
        <v>13948.08</v>
      </c>
      <c r="T7433" s="51">
        <v>13877.01</v>
      </c>
      <c r="U7433" s="51">
        <v>2018</v>
      </c>
    </row>
    <row r="7434" spans="1:21" ht="15.5">
      <c r="A7434" s="51">
        <v>366</v>
      </c>
      <c r="B7434" s="51" t="s">
        <v>1743</v>
      </c>
      <c r="C7434" s="51" t="s">
        <v>366</v>
      </c>
      <c r="D7434" s="51" t="str">
        <f t="shared" si="116"/>
        <v>NGDPRPPPPCSuriname</v>
      </c>
      <c r="E7434" s="51" t="s">
        <v>1744</v>
      </c>
      <c r="F7434" s="51" t="s">
        <v>363</v>
      </c>
      <c r="G7434" s="51" t="s">
        <v>367</v>
      </c>
      <c r="H7434" s="51" t="s">
        <v>368</v>
      </c>
      <c r="I7434" s="51" t="s">
        <v>333</v>
      </c>
      <c r="J7434" s="51" t="s">
        <v>365</v>
      </c>
      <c r="K7434" s="51">
        <v>18003.3</v>
      </c>
      <c r="L7434" s="51">
        <v>18241.86</v>
      </c>
      <c r="M7434" s="51">
        <v>18008.330000000002</v>
      </c>
      <c r="N7434" s="51">
        <v>17132.12</v>
      </c>
      <c r="O7434" s="51">
        <v>15943.53</v>
      </c>
      <c r="P7434" s="51">
        <v>16015.83</v>
      </c>
      <c r="Q7434" s="51">
        <v>16236.92</v>
      </c>
      <c r="R7434" s="51">
        <v>16087.42</v>
      </c>
      <c r="S7434" s="51">
        <v>13757.7</v>
      </c>
      <c r="T7434" s="51">
        <v>13687.6</v>
      </c>
      <c r="U7434" s="51">
        <v>2018</v>
      </c>
    </row>
    <row r="7435" spans="1:21" ht="15.5">
      <c r="A7435" s="51">
        <v>366</v>
      </c>
      <c r="B7435" s="51" t="s">
        <v>1743</v>
      </c>
      <c r="C7435" s="51" t="s">
        <v>369</v>
      </c>
      <c r="D7435" s="51" t="str">
        <f t="shared" si="116"/>
        <v>NGDPPCSuriname</v>
      </c>
      <c r="E7435" s="51" t="s">
        <v>1744</v>
      </c>
      <c r="F7435" s="51" t="s">
        <v>370</v>
      </c>
      <c r="G7435" s="51" t="s">
        <v>371</v>
      </c>
      <c r="H7435" s="51" t="s">
        <v>342</v>
      </c>
      <c r="I7435" s="51" t="s">
        <v>333</v>
      </c>
      <c r="J7435" s="51" t="s">
        <v>372</v>
      </c>
      <c r="K7435" s="51">
        <v>30340.7</v>
      </c>
      <c r="L7435" s="51">
        <v>30861.48</v>
      </c>
      <c r="M7435" s="51">
        <v>30950.71</v>
      </c>
      <c r="N7435" s="51">
        <v>28833.39</v>
      </c>
      <c r="O7435" s="51">
        <v>33853.33</v>
      </c>
      <c r="P7435" s="51">
        <v>41292.25</v>
      </c>
      <c r="Q7435" s="51">
        <v>43813.88</v>
      </c>
      <c r="R7435" s="51">
        <v>46174.54</v>
      </c>
      <c r="S7435" s="51">
        <v>51279.42</v>
      </c>
      <c r="T7435" s="51">
        <v>75122.31</v>
      </c>
      <c r="U7435" s="51">
        <v>2018</v>
      </c>
    </row>
    <row r="7436" spans="1:21" ht="15.5">
      <c r="A7436" s="51">
        <v>366</v>
      </c>
      <c r="B7436" s="51" t="s">
        <v>1743</v>
      </c>
      <c r="C7436" s="51" t="s">
        <v>373</v>
      </c>
      <c r="D7436" s="51" t="str">
        <f t="shared" si="116"/>
        <v>NGDPDPCSuriname</v>
      </c>
      <c r="E7436" s="51" t="s">
        <v>1744</v>
      </c>
      <c r="F7436" s="51" t="s">
        <v>370</v>
      </c>
      <c r="G7436" s="51" t="s">
        <v>374</v>
      </c>
      <c r="H7436" s="51" t="s">
        <v>352</v>
      </c>
      <c r="I7436" s="51" t="s">
        <v>333</v>
      </c>
      <c r="J7436" s="51" t="s">
        <v>372</v>
      </c>
      <c r="K7436" s="51">
        <v>9194.15</v>
      </c>
      <c r="L7436" s="51">
        <v>9351.9599999999991</v>
      </c>
      <c r="M7436" s="51">
        <v>9379</v>
      </c>
      <c r="N7436" s="51">
        <v>8439.0400000000009</v>
      </c>
      <c r="O7436" s="51">
        <v>5435.12</v>
      </c>
      <c r="P7436" s="51">
        <v>5514.71</v>
      </c>
      <c r="Q7436" s="51">
        <v>5871.2</v>
      </c>
      <c r="R7436" s="51">
        <v>6191.28</v>
      </c>
      <c r="S7436" s="51">
        <v>3988.45</v>
      </c>
      <c r="T7436" s="51">
        <v>4030.21</v>
      </c>
      <c r="U7436" s="51">
        <v>2018</v>
      </c>
    </row>
    <row r="7437" spans="1:21" ht="15.5">
      <c r="A7437" s="51">
        <v>366</v>
      </c>
      <c r="B7437" s="51" t="s">
        <v>1743</v>
      </c>
      <c r="C7437" s="51" t="s">
        <v>375</v>
      </c>
      <c r="D7437" s="51" t="str">
        <f t="shared" si="116"/>
        <v>PPPPCSuriname</v>
      </c>
      <c r="E7437" s="51" t="s">
        <v>1744</v>
      </c>
      <c r="F7437" s="51" t="s">
        <v>370</v>
      </c>
      <c r="G7437" s="51" t="s">
        <v>376</v>
      </c>
      <c r="H7437" s="51" t="s">
        <v>356</v>
      </c>
      <c r="I7437" s="51" t="s">
        <v>333</v>
      </c>
      <c r="J7437" s="51" t="s">
        <v>372</v>
      </c>
      <c r="K7437" s="51">
        <v>15773.42</v>
      </c>
      <c r="L7437" s="51">
        <v>16725.330000000002</v>
      </c>
      <c r="M7437" s="51">
        <v>17091.75</v>
      </c>
      <c r="N7437" s="51">
        <v>15841.3</v>
      </c>
      <c r="O7437" s="51">
        <v>13939.97</v>
      </c>
      <c r="P7437" s="51">
        <v>16015.83</v>
      </c>
      <c r="Q7437" s="51">
        <v>16626.759999999998</v>
      </c>
      <c r="R7437" s="51">
        <v>16767.77</v>
      </c>
      <c r="S7437" s="51">
        <v>14513.35</v>
      </c>
      <c r="T7437" s="51">
        <v>14702.53</v>
      </c>
      <c r="U7437" s="51">
        <v>2018</v>
      </c>
    </row>
    <row r="7438" spans="1:21" ht="15.5">
      <c r="A7438" s="51">
        <v>366</v>
      </c>
      <c r="B7438" s="51" t="s">
        <v>1743</v>
      </c>
      <c r="C7438" s="51" t="s">
        <v>377</v>
      </c>
      <c r="D7438" s="51" t="str">
        <f t="shared" si="116"/>
        <v>NGAP_NPGDPSuriname</v>
      </c>
      <c r="E7438" s="51" t="s">
        <v>1744</v>
      </c>
      <c r="F7438" s="51" t="s">
        <v>378</v>
      </c>
      <c r="G7438" s="51" t="s">
        <v>379</v>
      </c>
      <c r="H7438" s="51" t="s">
        <v>380</v>
      </c>
      <c r="I7438" s="51"/>
      <c r="J7438" s="51"/>
      <c r="K7438" s="51"/>
      <c r="L7438" s="51"/>
      <c r="M7438" s="51"/>
      <c r="N7438" s="51"/>
      <c r="O7438" s="51"/>
      <c r="P7438" s="51"/>
      <c r="Q7438" s="51"/>
      <c r="R7438" s="51"/>
      <c r="S7438" s="51"/>
      <c r="T7438" s="51"/>
      <c r="U7438" s="51"/>
    </row>
    <row r="7439" spans="1:21" ht="15.5">
      <c r="A7439" s="51">
        <v>366</v>
      </c>
      <c r="B7439" s="51" t="s">
        <v>1743</v>
      </c>
      <c r="C7439" s="51" t="s">
        <v>381</v>
      </c>
      <c r="D7439" s="51" t="str">
        <f t="shared" si="116"/>
        <v>PPPSHSuriname</v>
      </c>
      <c r="E7439" s="51" t="s">
        <v>1744</v>
      </c>
      <c r="F7439" s="51" t="s">
        <v>382</v>
      </c>
      <c r="G7439" s="51" t="s">
        <v>383</v>
      </c>
      <c r="H7439" s="51" t="s">
        <v>384</v>
      </c>
      <c r="I7439" s="51"/>
      <c r="J7439" s="51" t="s">
        <v>353</v>
      </c>
      <c r="K7439" s="51">
        <v>8.9999999999999993E-3</v>
      </c>
      <c r="L7439" s="51">
        <v>8.9999999999999993E-3</v>
      </c>
      <c r="M7439" s="51">
        <v>8.9999999999999993E-3</v>
      </c>
      <c r="N7439" s="51">
        <v>8.0000000000000002E-3</v>
      </c>
      <c r="O7439" s="51">
        <v>7.0000000000000001E-3</v>
      </c>
      <c r="P7439" s="51">
        <v>8.0000000000000002E-3</v>
      </c>
      <c r="Q7439" s="51">
        <v>8.0000000000000002E-3</v>
      </c>
      <c r="R7439" s="51">
        <v>7.0000000000000001E-3</v>
      </c>
      <c r="S7439" s="51">
        <v>7.0000000000000001E-3</v>
      </c>
      <c r="T7439" s="51">
        <v>6.0000000000000001E-3</v>
      </c>
      <c r="U7439" s="51">
        <v>2019</v>
      </c>
    </row>
    <row r="7440" spans="1:21" ht="15.5">
      <c r="A7440" s="51">
        <v>366</v>
      </c>
      <c r="B7440" s="51" t="s">
        <v>1743</v>
      </c>
      <c r="C7440" s="51" t="s">
        <v>385</v>
      </c>
      <c r="D7440" s="51" t="str">
        <f t="shared" si="116"/>
        <v>PPPEXSuriname</v>
      </c>
      <c r="E7440" s="51" t="s">
        <v>1744</v>
      </c>
      <c r="F7440" s="51" t="s">
        <v>386</v>
      </c>
      <c r="G7440" s="51" t="s">
        <v>387</v>
      </c>
      <c r="H7440" s="51" t="s">
        <v>388</v>
      </c>
      <c r="I7440" s="51"/>
      <c r="J7440" s="51" t="s">
        <v>353</v>
      </c>
      <c r="K7440" s="51">
        <v>1.9239999999999999</v>
      </c>
      <c r="L7440" s="51">
        <v>1.845</v>
      </c>
      <c r="M7440" s="51">
        <v>1.8109999999999999</v>
      </c>
      <c r="N7440" s="51">
        <v>1.82</v>
      </c>
      <c r="O7440" s="51">
        <v>2.4289999999999998</v>
      </c>
      <c r="P7440" s="51">
        <v>2.5779999999999998</v>
      </c>
      <c r="Q7440" s="51">
        <v>2.6349999999999998</v>
      </c>
      <c r="R7440" s="51">
        <v>2.754</v>
      </c>
      <c r="S7440" s="51">
        <v>3.5329999999999999</v>
      </c>
      <c r="T7440" s="51">
        <v>5.109</v>
      </c>
      <c r="U7440" s="51">
        <v>2019</v>
      </c>
    </row>
    <row r="7441" spans="1:21" ht="15.5">
      <c r="A7441" s="51">
        <v>366</v>
      </c>
      <c r="B7441" s="51" t="s">
        <v>1743</v>
      </c>
      <c r="C7441" s="51" t="s">
        <v>389</v>
      </c>
      <c r="D7441" s="51" t="str">
        <f t="shared" si="116"/>
        <v>NID_NGDPSuriname</v>
      </c>
      <c r="E7441" s="51" t="s">
        <v>1744</v>
      </c>
      <c r="F7441" s="51" t="s">
        <v>390</v>
      </c>
      <c r="G7441" s="51" t="s">
        <v>391</v>
      </c>
      <c r="H7441" s="51" t="s">
        <v>392</v>
      </c>
      <c r="I7441" s="51"/>
      <c r="J7441" s="51"/>
      <c r="K7441" s="51"/>
      <c r="L7441" s="51"/>
      <c r="M7441" s="51"/>
      <c r="N7441" s="51"/>
      <c r="O7441" s="51"/>
      <c r="P7441" s="51"/>
      <c r="Q7441" s="51"/>
      <c r="R7441" s="51"/>
      <c r="S7441" s="51"/>
      <c r="T7441" s="51"/>
      <c r="U7441" s="51"/>
    </row>
    <row r="7442" spans="1:21" ht="15.5">
      <c r="A7442" s="51">
        <v>366</v>
      </c>
      <c r="B7442" s="51" t="s">
        <v>1743</v>
      </c>
      <c r="C7442" s="51" t="s">
        <v>393</v>
      </c>
      <c r="D7442" s="51" t="str">
        <f t="shared" si="116"/>
        <v>NGSD_NGDPSuriname</v>
      </c>
      <c r="E7442" s="51" t="s">
        <v>1744</v>
      </c>
      <c r="F7442" s="51" t="s">
        <v>394</v>
      </c>
      <c r="G7442" s="51" t="s">
        <v>395</v>
      </c>
      <c r="H7442" s="51" t="s">
        <v>392</v>
      </c>
      <c r="I7442" s="51"/>
      <c r="J7442" s="51" t="s">
        <v>1745</v>
      </c>
      <c r="K7442" s="51">
        <v>60.768000000000001</v>
      </c>
      <c r="L7442" s="51">
        <v>62.512999999999998</v>
      </c>
      <c r="M7442" s="51">
        <v>65.09</v>
      </c>
      <c r="N7442" s="51">
        <v>54.003999999999998</v>
      </c>
      <c r="O7442" s="51">
        <v>58.49</v>
      </c>
      <c r="P7442" s="51">
        <v>51.441000000000003</v>
      </c>
      <c r="Q7442" s="51">
        <v>48.667000000000002</v>
      </c>
      <c r="R7442" s="51">
        <v>39.398000000000003</v>
      </c>
      <c r="S7442" s="51">
        <v>32.116</v>
      </c>
      <c r="T7442" s="51">
        <v>32.564999999999998</v>
      </c>
      <c r="U7442" s="51">
        <v>2019</v>
      </c>
    </row>
    <row r="7443" spans="1:21" ht="15.5">
      <c r="A7443" s="51">
        <v>366</v>
      </c>
      <c r="B7443" s="51" t="s">
        <v>1743</v>
      </c>
      <c r="C7443" s="51" t="s">
        <v>396</v>
      </c>
      <c r="D7443" s="51" t="str">
        <f t="shared" si="116"/>
        <v>PCPISuriname</v>
      </c>
      <c r="E7443" s="51" t="s">
        <v>1744</v>
      </c>
      <c r="F7443" s="51" t="s">
        <v>397</v>
      </c>
      <c r="G7443" s="51" t="s">
        <v>398</v>
      </c>
      <c r="H7443" s="51" t="s">
        <v>360</v>
      </c>
      <c r="I7443" s="51"/>
      <c r="J7443" s="51" t="s">
        <v>1746</v>
      </c>
      <c r="K7443" s="51">
        <v>58.945</v>
      </c>
      <c r="L7443" s="51">
        <v>60.075000000000003</v>
      </c>
      <c r="M7443" s="51">
        <v>62.107999999999997</v>
      </c>
      <c r="N7443" s="51">
        <v>66.391000000000005</v>
      </c>
      <c r="O7443" s="51">
        <v>103.238</v>
      </c>
      <c r="P7443" s="51">
        <v>125.97499999999999</v>
      </c>
      <c r="Q7443" s="51">
        <v>134.71700000000001</v>
      </c>
      <c r="R7443" s="51">
        <v>140.63300000000001</v>
      </c>
      <c r="S7443" s="51">
        <v>189.733</v>
      </c>
      <c r="T7443" s="51">
        <v>288.50799999999998</v>
      </c>
      <c r="U7443" s="51">
        <v>2020</v>
      </c>
    </row>
    <row r="7444" spans="1:21" ht="15.5">
      <c r="A7444" s="51">
        <v>366</v>
      </c>
      <c r="B7444" s="51" t="s">
        <v>1743</v>
      </c>
      <c r="C7444" s="51" t="s">
        <v>400</v>
      </c>
      <c r="D7444" s="51" t="str">
        <f t="shared" si="116"/>
        <v>PCPIPCHSuriname</v>
      </c>
      <c r="E7444" s="51" t="s">
        <v>1744</v>
      </c>
      <c r="F7444" s="51" t="s">
        <v>397</v>
      </c>
      <c r="G7444" s="51" t="s">
        <v>401</v>
      </c>
      <c r="H7444" s="51" t="s">
        <v>347</v>
      </c>
      <c r="I7444" s="51"/>
      <c r="J7444" s="51" t="s">
        <v>402</v>
      </c>
      <c r="K7444" s="51">
        <v>5.0090000000000003</v>
      </c>
      <c r="L7444" s="51">
        <v>1.9159999999999999</v>
      </c>
      <c r="M7444" s="51">
        <v>3.3839999999999999</v>
      </c>
      <c r="N7444" s="51">
        <v>6.8959999999999999</v>
      </c>
      <c r="O7444" s="51">
        <v>55.500999999999998</v>
      </c>
      <c r="P7444" s="51">
        <v>22.024000000000001</v>
      </c>
      <c r="Q7444" s="51">
        <v>6.9390000000000001</v>
      </c>
      <c r="R7444" s="51">
        <v>4.3920000000000003</v>
      </c>
      <c r="S7444" s="51">
        <v>34.912999999999997</v>
      </c>
      <c r="T7444" s="51">
        <v>52.06</v>
      </c>
      <c r="U7444" s="51">
        <v>2020</v>
      </c>
    </row>
    <row r="7445" spans="1:21" ht="15.5">
      <c r="A7445" s="51">
        <v>366</v>
      </c>
      <c r="B7445" s="51" t="s">
        <v>1743</v>
      </c>
      <c r="C7445" s="51" t="s">
        <v>403</v>
      </c>
      <c r="D7445" s="51" t="str">
        <f t="shared" si="116"/>
        <v>PCPIESuriname</v>
      </c>
      <c r="E7445" s="51" t="s">
        <v>1744</v>
      </c>
      <c r="F7445" s="51" t="s">
        <v>404</v>
      </c>
      <c r="G7445" s="51" t="s">
        <v>405</v>
      </c>
      <c r="H7445" s="51" t="s">
        <v>360</v>
      </c>
      <c r="I7445" s="51"/>
      <c r="J7445" s="51" t="s">
        <v>1746</v>
      </c>
      <c r="K7445" s="51">
        <v>59.917000000000002</v>
      </c>
      <c r="L7445" s="51">
        <v>60.276000000000003</v>
      </c>
      <c r="M7445" s="51">
        <v>62.627000000000002</v>
      </c>
      <c r="N7445" s="51">
        <v>78.346000000000004</v>
      </c>
      <c r="O7445" s="51">
        <v>119.4</v>
      </c>
      <c r="P7445" s="51">
        <v>130.5</v>
      </c>
      <c r="Q7445" s="51">
        <v>137.6</v>
      </c>
      <c r="R7445" s="51">
        <v>143.4</v>
      </c>
      <c r="S7445" s="51">
        <v>230.9</v>
      </c>
      <c r="T7445" s="51">
        <v>324.38400000000001</v>
      </c>
      <c r="U7445" s="51">
        <v>2020</v>
      </c>
    </row>
    <row r="7446" spans="1:21" ht="15.5">
      <c r="A7446" s="51">
        <v>366</v>
      </c>
      <c r="B7446" s="51" t="s">
        <v>1743</v>
      </c>
      <c r="C7446" s="51" t="s">
        <v>406</v>
      </c>
      <c r="D7446" s="51" t="str">
        <f t="shared" si="116"/>
        <v>PCPIEPCHSuriname</v>
      </c>
      <c r="E7446" s="51" t="s">
        <v>1744</v>
      </c>
      <c r="F7446" s="51" t="s">
        <v>404</v>
      </c>
      <c r="G7446" s="51" t="s">
        <v>407</v>
      </c>
      <c r="H7446" s="51" t="s">
        <v>347</v>
      </c>
      <c r="I7446" s="51"/>
      <c r="J7446" s="51" t="s">
        <v>408</v>
      </c>
      <c r="K7446" s="51">
        <v>4.3</v>
      </c>
      <c r="L7446" s="51">
        <v>0.6</v>
      </c>
      <c r="M7446" s="51">
        <v>3.9</v>
      </c>
      <c r="N7446" s="51">
        <v>25.1</v>
      </c>
      <c r="O7446" s="51">
        <v>52.4</v>
      </c>
      <c r="P7446" s="51">
        <v>9.2959999999999994</v>
      </c>
      <c r="Q7446" s="51">
        <v>5.4409999999999998</v>
      </c>
      <c r="R7446" s="51">
        <v>4.2149999999999999</v>
      </c>
      <c r="S7446" s="51">
        <v>61.018000000000001</v>
      </c>
      <c r="T7446" s="51">
        <v>40.487000000000002</v>
      </c>
      <c r="U7446" s="51">
        <v>2020</v>
      </c>
    </row>
    <row r="7447" spans="1:21" ht="15.5">
      <c r="A7447" s="51">
        <v>366</v>
      </c>
      <c r="B7447" s="51" t="s">
        <v>1743</v>
      </c>
      <c r="C7447" s="51" t="s">
        <v>409</v>
      </c>
      <c r="D7447" s="51" t="str">
        <f t="shared" si="116"/>
        <v>FLIBOR6Suriname</v>
      </c>
      <c r="E7447" s="51" t="s">
        <v>1744</v>
      </c>
      <c r="F7447" s="51" t="s">
        <v>410</v>
      </c>
      <c r="G7447" s="51"/>
      <c r="H7447" s="51" t="s">
        <v>384</v>
      </c>
      <c r="I7447" s="51"/>
      <c r="J7447" s="51"/>
      <c r="K7447" s="51"/>
      <c r="L7447" s="51"/>
      <c r="M7447" s="51"/>
      <c r="N7447" s="51"/>
      <c r="O7447" s="51"/>
      <c r="P7447" s="51"/>
      <c r="Q7447" s="51"/>
      <c r="R7447" s="51"/>
      <c r="S7447" s="51"/>
      <c r="T7447" s="51"/>
      <c r="U7447" s="51"/>
    </row>
    <row r="7448" spans="1:21" ht="15.5">
      <c r="A7448" s="51">
        <v>366</v>
      </c>
      <c r="B7448" s="51" t="s">
        <v>1743</v>
      </c>
      <c r="C7448" s="51" t="s">
        <v>411</v>
      </c>
      <c r="D7448" s="51" t="str">
        <f t="shared" si="116"/>
        <v>TM_RPCHSuriname</v>
      </c>
      <c r="E7448" s="51" t="s">
        <v>1744</v>
      </c>
      <c r="F7448" s="51" t="s">
        <v>412</v>
      </c>
      <c r="G7448" s="51" t="s">
        <v>413</v>
      </c>
      <c r="H7448" s="51" t="s">
        <v>347</v>
      </c>
      <c r="I7448" s="51"/>
      <c r="J7448" s="51" t="s">
        <v>1747</v>
      </c>
      <c r="K7448" s="51">
        <v>15.353</v>
      </c>
      <c r="L7448" s="51">
        <v>6.7619999999999996</v>
      </c>
      <c r="M7448" s="51">
        <v>4.8109999999999999</v>
      </c>
      <c r="N7448" s="51">
        <v>12.12</v>
      </c>
      <c r="O7448" s="51">
        <v>-32.927999999999997</v>
      </c>
      <c r="P7448" s="51">
        <v>-1.8979999999999999</v>
      </c>
      <c r="Q7448" s="51">
        <v>8.8780000000000001</v>
      </c>
      <c r="R7448" s="51">
        <v>17.492000000000001</v>
      </c>
      <c r="S7448" s="51">
        <v>-18.831</v>
      </c>
      <c r="T7448" s="51">
        <v>6.2069999999999999</v>
      </c>
      <c r="U7448" s="51">
        <v>2020</v>
      </c>
    </row>
    <row r="7449" spans="1:21" ht="15.5">
      <c r="A7449" s="51">
        <v>366</v>
      </c>
      <c r="B7449" s="51" t="s">
        <v>1743</v>
      </c>
      <c r="C7449" s="51" t="s">
        <v>415</v>
      </c>
      <c r="D7449" s="51" t="str">
        <f t="shared" si="116"/>
        <v>TMG_RPCHSuriname</v>
      </c>
      <c r="E7449" s="51" t="s">
        <v>1744</v>
      </c>
      <c r="F7449" s="51" t="s">
        <v>416</v>
      </c>
      <c r="G7449" s="51" t="s">
        <v>417</v>
      </c>
      <c r="H7449" s="51" t="s">
        <v>347</v>
      </c>
      <c r="I7449" s="51"/>
      <c r="J7449" s="51" t="s">
        <v>1747</v>
      </c>
      <c r="K7449" s="51">
        <v>17.236000000000001</v>
      </c>
      <c r="L7449" s="51">
        <v>9.5850000000000009</v>
      </c>
      <c r="M7449" s="51">
        <v>-4.7770000000000001</v>
      </c>
      <c r="N7449" s="51">
        <v>16.202999999999999</v>
      </c>
      <c r="O7449" s="51">
        <v>-35.609000000000002</v>
      </c>
      <c r="P7449" s="51">
        <v>-5.5380000000000003</v>
      </c>
      <c r="Q7449" s="51">
        <v>8.4969999999999999</v>
      </c>
      <c r="R7449" s="51">
        <v>14.782</v>
      </c>
      <c r="S7449" s="51">
        <v>-14.787000000000001</v>
      </c>
      <c r="T7449" s="51">
        <v>7.7370000000000001</v>
      </c>
      <c r="U7449" s="51">
        <v>2020</v>
      </c>
    </row>
    <row r="7450" spans="1:21" ht="15.5">
      <c r="A7450" s="51">
        <v>366</v>
      </c>
      <c r="B7450" s="51" t="s">
        <v>1743</v>
      </c>
      <c r="C7450" s="51" t="s">
        <v>418</v>
      </c>
      <c r="D7450" s="51" t="str">
        <f t="shared" si="116"/>
        <v>TX_RPCHSuriname</v>
      </c>
      <c r="E7450" s="51" t="s">
        <v>1744</v>
      </c>
      <c r="F7450" s="51" t="s">
        <v>419</v>
      </c>
      <c r="G7450" s="51" t="s">
        <v>420</v>
      </c>
      <c r="H7450" s="51" t="s">
        <v>347</v>
      </c>
      <c r="I7450" s="51"/>
      <c r="J7450" s="51" t="s">
        <v>1747</v>
      </c>
      <c r="K7450" s="51">
        <v>-0.27900000000000003</v>
      </c>
      <c r="L7450" s="51">
        <v>1.248</v>
      </c>
      <c r="M7450" s="51">
        <v>-2.2429999999999999</v>
      </c>
      <c r="N7450" s="51">
        <v>-7.7290000000000001</v>
      </c>
      <c r="O7450" s="51">
        <v>-15.641</v>
      </c>
      <c r="P7450" s="51">
        <v>29.074000000000002</v>
      </c>
      <c r="Q7450" s="51">
        <v>0.98199999999999998</v>
      </c>
      <c r="R7450" s="51">
        <v>-3.698</v>
      </c>
      <c r="S7450" s="51">
        <v>-11.407</v>
      </c>
      <c r="T7450" s="51">
        <v>-3.9220000000000002</v>
      </c>
      <c r="U7450" s="51">
        <v>2020</v>
      </c>
    </row>
    <row r="7451" spans="1:21" ht="15.5">
      <c r="A7451" s="51">
        <v>366</v>
      </c>
      <c r="B7451" s="51" t="s">
        <v>1743</v>
      </c>
      <c r="C7451" s="51" t="s">
        <v>421</v>
      </c>
      <c r="D7451" s="51" t="str">
        <f t="shared" si="116"/>
        <v>TXG_RPCHSuriname</v>
      </c>
      <c r="E7451" s="51" t="s">
        <v>1744</v>
      </c>
      <c r="F7451" s="51" t="s">
        <v>422</v>
      </c>
      <c r="G7451" s="51" t="s">
        <v>423</v>
      </c>
      <c r="H7451" s="51" t="s">
        <v>347</v>
      </c>
      <c r="I7451" s="51"/>
      <c r="J7451" s="51" t="s">
        <v>1747</v>
      </c>
      <c r="K7451" s="51">
        <v>0.88</v>
      </c>
      <c r="L7451" s="51">
        <v>0.51600000000000001</v>
      </c>
      <c r="M7451" s="51">
        <v>-4.3040000000000003</v>
      </c>
      <c r="N7451" s="51">
        <v>-8.7439999999999998</v>
      </c>
      <c r="O7451" s="51">
        <v>-16.309000000000001</v>
      </c>
      <c r="P7451" s="51">
        <v>33.320999999999998</v>
      </c>
      <c r="Q7451" s="51">
        <v>0.71099999999999997</v>
      </c>
      <c r="R7451" s="51">
        <v>-2.91</v>
      </c>
      <c r="S7451" s="51">
        <v>-8.8520000000000003</v>
      </c>
      <c r="T7451" s="51">
        <v>-4.7080000000000002</v>
      </c>
      <c r="U7451" s="51">
        <v>2020</v>
      </c>
    </row>
    <row r="7452" spans="1:21" ht="15.5">
      <c r="A7452" s="51">
        <v>366</v>
      </c>
      <c r="B7452" s="51" t="s">
        <v>1743</v>
      </c>
      <c r="C7452" s="51" t="s">
        <v>424</v>
      </c>
      <c r="D7452" s="51" t="str">
        <f t="shared" si="116"/>
        <v>LURSuriname</v>
      </c>
      <c r="E7452" s="51" t="s">
        <v>1744</v>
      </c>
      <c r="F7452" s="51" t="s">
        <v>425</v>
      </c>
      <c r="G7452" s="51" t="s">
        <v>426</v>
      </c>
      <c r="H7452" s="51" t="s">
        <v>427</v>
      </c>
      <c r="I7452" s="51"/>
      <c r="J7452" s="51" t="s">
        <v>1748</v>
      </c>
      <c r="K7452" s="51">
        <v>8.1</v>
      </c>
      <c r="L7452" s="51">
        <v>6.6</v>
      </c>
      <c r="M7452" s="51">
        <v>5.5</v>
      </c>
      <c r="N7452" s="51">
        <v>7</v>
      </c>
      <c r="O7452" s="51">
        <v>10</v>
      </c>
      <c r="P7452" s="51">
        <v>7</v>
      </c>
      <c r="Q7452" s="51">
        <v>9</v>
      </c>
      <c r="R7452" s="51">
        <v>8.9529999999999994</v>
      </c>
      <c r="S7452" s="51">
        <v>11.291</v>
      </c>
      <c r="T7452" s="51">
        <v>11.172000000000001</v>
      </c>
      <c r="U7452" s="51">
        <v>2018</v>
      </c>
    </row>
    <row r="7453" spans="1:21" ht="15.5">
      <c r="A7453" s="51">
        <v>366</v>
      </c>
      <c r="B7453" s="51" t="s">
        <v>1743</v>
      </c>
      <c r="C7453" s="51" t="s">
        <v>428</v>
      </c>
      <c r="D7453" s="51" t="str">
        <f t="shared" si="116"/>
        <v>LESuriname</v>
      </c>
      <c r="E7453" s="51" t="s">
        <v>1744</v>
      </c>
      <c r="F7453" s="51" t="s">
        <v>429</v>
      </c>
      <c r="G7453" s="51" t="s">
        <v>430</v>
      </c>
      <c r="H7453" s="51" t="s">
        <v>431</v>
      </c>
      <c r="I7453" s="51" t="s">
        <v>432</v>
      </c>
      <c r="J7453" s="51"/>
      <c r="K7453" s="51"/>
      <c r="L7453" s="51"/>
      <c r="M7453" s="51"/>
      <c r="N7453" s="51"/>
      <c r="O7453" s="51"/>
      <c r="P7453" s="51"/>
      <c r="Q7453" s="51"/>
      <c r="R7453" s="51"/>
      <c r="S7453" s="51"/>
      <c r="T7453" s="51"/>
      <c r="U7453" s="51"/>
    </row>
    <row r="7454" spans="1:21" ht="15.5">
      <c r="A7454" s="51">
        <v>366</v>
      </c>
      <c r="B7454" s="51" t="s">
        <v>1743</v>
      </c>
      <c r="C7454" s="51" t="s">
        <v>433</v>
      </c>
      <c r="D7454" s="51" t="str">
        <f t="shared" si="116"/>
        <v>LPSuriname</v>
      </c>
      <c r="E7454" s="51" t="s">
        <v>1744</v>
      </c>
      <c r="F7454" s="51" t="s">
        <v>434</v>
      </c>
      <c r="G7454" s="51" t="s">
        <v>435</v>
      </c>
      <c r="H7454" s="51" t="s">
        <v>431</v>
      </c>
      <c r="I7454" s="51" t="s">
        <v>432</v>
      </c>
      <c r="J7454" s="51" t="s">
        <v>1749</v>
      </c>
      <c r="K7454" s="51">
        <v>0.54200000000000004</v>
      </c>
      <c r="L7454" s="51">
        <v>0.55000000000000004</v>
      </c>
      <c r="M7454" s="51">
        <v>0.55900000000000005</v>
      </c>
      <c r="N7454" s="51">
        <v>0.56699999999999995</v>
      </c>
      <c r="O7454" s="51">
        <v>0.57599999999999996</v>
      </c>
      <c r="P7454" s="51">
        <v>0.58299999999999996</v>
      </c>
      <c r="Q7454" s="51">
        <v>0.59</v>
      </c>
      <c r="R7454" s="51">
        <v>0.59699999999999998</v>
      </c>
      <c r="S7454" s="51">
        <v>0.60399999999999998</v>
      </c>
      <c r="T7454" s="51">
        <v>0.61199999999999999</v>
      </c>
      <c r="U7454" s="51">
        <v>2018</v>
      </c>
    </row>
    <row r="7455" spans="1:21" ht="15.5">
      <c r="A7455" s="51">
        <v>366</v>
      </c>
      <c r="B7455" s="51" t="s">
        <v>1743</v>
      </c>
      <c r="C7455" s="51" t="s">
        <v>437</v>
      </c>
      <c r="D7455" s="51" t="str">
        <f t="shared" si="116"/>
        <v>GGRSuriname</v>
      </c>
      <c r="E7455" s="51" t="s">
        <v>1744</v>
      </c>
      <c r="F7455" s="51" t="s">
        <v>438</v>
      </c>
      <c r="G7455" s="51" t="s">
        <v>439</v>
      </c>
      <c r="H7455" s="51" t="s">
        <v>342</v>
      </c>
      <c r="I7455" s="51" t="s">
        <v>343</v>
      </c>
      <c r="J7455" s="51" t="s">
        <v>1750</v>
      </c>
      <c r="K7455" s="51">
        <v>4.3440000000000003</v>
      </c>
      <c r="L7455" s="51">
        <v>4.28</v>
      </c>
      <c r="M7455" s="51">
        <v>4.1680000000000001</v>
      </c>
      <c r="N7455" s="51">
        <v>3.7810000000000001</v>
      </c>
      <c r="O7455" s="51">
        <v>3.6619999999999999</v>
      </c>
      <c r="P7455" s="51">
        <v>5.4109999999999996</v>
      </c>
      <c r="Q7455" s="51">
        <v>6.234</v>
      </c>
      <c r="R7455" s="51">
        <v>6.4340000000000002</v>
      </c>
      <c r="S7455" s="51">
        <v>6.984</v>
      </c>
      <c r="T7455" s="51">
        <v>12.208</v>
      </c>
      <c r="U7455" s="51">
        <v>2019</v>
      </c>
    </row>
    <row r="7456" spans="1:21" ht="15.5">
      <c r="A7456" s="51">
        <v>366</v>
      </c>
      <c r="B7456" s="51" t="s">
        <v>1743</v>
      </c>
      <c r="C7456" s="51" t="s">
        <v>441</v>
      </c>
      <c r="D7456" s="51" t="str">
        <f t="shared" si="116"/>
        <v>GGR_NGDPSuriname</v>
      </c>
      <c r="E7456" s="51" t="s">
        <v>1744</v>
      </c>
      <c r="F7456" s="51" t="s">
        <v>438</v>
      </c>
      <c r="G7456" s="51" t="s">
        <v>439</v>
      </c>
      <c r="H7456" s="51" t="s">
        <v>392</v>
      </c>
      <c r="I7456" s="51"/>
      <c r="J7456" s="51" t="s">
        <v>442</v>
      </c>
      <c r="K7456" s="51">
        <v>26.431000000000001</v>
      </c>
      <c r="L7456" s="51">
        <v>25.202999999999999</v>
      </c>
      <c r="M7456" s="51">
        <v>24.099</v>
      </c>
      <c r="N7456" s="51">
        <v>23.117000000000001</v>
      </c>
      <c r="O7456" s="51">
        <v>18.79</v>
      </c>
      <c r="P7456" s="51">
        <v>22.469000000000001</v>
      </c>
      <c r="Q7456" s="51">
        <v>24.11</v>
      </c>
      <c r="R7456" s="51">
        <v>23.334</v>
      </c>
      <c r="S7456" s="51">
        <v>22.536999999999999</v>
      </c>
      <c r="T7456" s="51">
        <v>26.571000000000002</v>
      </c>
      <c r="U7456" s="51">
        <v>2019</v>
      </c>
    </row>
    <row r="7457" spans="1:21" ht="15.5">
      <c r="A7457" s="51">
        <v>366</v>
      </c>
      <c r="B7457" s="51" t="s">
        <v>1743</v>
      </c>
      <c r="C7457" s="51" t="s">
        <v>443</v>
      </c>
      <c r="D7457" s="51" t="str">
        <f t="shared" si="116"/>
        <v>GGXSuriname</v>
      </c>
      <c r="E7457" s="51" t="s">
        <v>1744</v>
      </c>
      <c r="F7457" s="51" t="s">
        <v>444</v>
      </c>
      <c r="G7457" s="51" t="s">
        <v>445</v>
      </c>
      <c r="H7457" s="51" t="s">
        <v>342</v>
      </c>
      <c r="I7457" s="51" t="s">
        <v>343</v>
      </c>
      <c r="J7457" s="51" t="s">
        <v>1750</v>
      </c>
      <c r="K7457" s="51">
        <v>4.6900000000000004</v>
      </c>
      <c r="L7457" s="51">
        <v>4.8860000000000001</v>
      </c>
      <c r="M7457" s="51">
        <v>5.0369999999999999</v>
      </c>
      <c r="N7457" s="51">
        <v>5.1050000000000004</v>
      </c>
      <c r="O7457" s="51">
        <v>5.5919999999999996</v>
      </c>
      <c r="P7457" s="51">
        <v>7.3150000000000004</v>
      </c>
      <c r="Q7457" s="51">
        <v>7.7990000000000004</v>
      </c>
      <c r="R7457" s="51">
        <v>12.292</v>
      </c>
      <c r="S7457" s="51">
        <v>12.231999999999999</v>
      </c>
      <c r="T7457" s="51">
        <v>19.759</v>
      </c>
      <c r="U7457" s="51">
        <v>2019</v>
      </c>
    </row>
    <row r="7458" spans="1:21" ht="15.5">
      <c r="A7458" s="51">
        <v>366</v>
      </c>
      <c r="B7458" s="51" t="s">
        <v>1743</v>
      </c>
      <c r="C7458" s="51" t="s">
        <v>446</v>
      </c>
      <c r="D7458" s="51" t="str">
        <f t="shared" si="116"/>
        <v>GGX_NGDPSuriname</v>
      </c>
      <c r="E7458" s="51" t="s">
        <v>1744</v>
      </c>
      <c r="F7458" s="51" t="s">
        <v>444</v>
      </c>
      <c r="G7458" s="51" t="s">
        <v>445</v>
      </c>
      <c r="H7458" s="51" t="s">
        <v>392</v>
      </c>
      <c r="I7458" s="51"/>
      <c r="J7458" s="51" t="s">
        <v>447</v>
      </c>
      <c r="K7458" s="51">
        <v>28.538</v>
      </c>
      <c r="L7458" s="51">
        <v>28.771999999999998</v>
      </c>
      <c r="M7458" s="51">
        <v>29.123000000000001</v>
      </c>
      <c r="N7458" s="51">
        <v>31.206</v>
      </c>
      <c r="O7458" s="51">
        <v>28.693000000000001</v>
      </c>
      <c r="P7458" s="51">
        <v>30.375</v>
      </c>
      <c r="Q7458" s="51">
        <v>30.164000000000001</v>
      </c>
      <c r="R7458" s="51">
        <v>44.576000000000001</v>
      </c>
      <c r="S7458" s="51">
        <v>39.47</v>
      </c>
      <c r="T7458" s="51">
        <v>43.006</v>
      </c>
      <c r="U7458" s="51">
        <v>2019</v>
      </c>
    </row>
    <row r="7459" spans="1:21" ht="15.5">
      <c r="A7459" s="51">
        <v>366</v>
      </c>
      <c r="B7459" s="51" t="s">
        <v>1743</v>
      </c>
      <c r="C7459" s="51" t="s">
        <v>448</v>
      </c>
      <c r="D7459" s="51" t="str">
        <f t="shared" si="116"/>
        <v>GGXCNLSuriname</v>
      </c>
      <c r="E7459" s="51" t="s">
        <v>1744</v>
      </c>
      <c r="F7459" s="51" t="s">
        <v>449</v>
      </c>
      <c r="G7459" s="51" t="s">
        <v>450</v>
      </c>
      <c r="H7459" s="51" t="s">
        <v>342</v>
      </c>
      <c r="I7459" s="51" t="s">
        <v>343</v>
      </c>
      <c r="J7459" s="51" t="s">
        <v>1750</v>
      </c>
      <c r="K7459" s="51">
        <v>-0.34599999999999997</v>
      </c>
      <c r="L7459" s="51">
        <v>-0.60599999999999998</v>
      </c>
      <c r="M7459" s="51">
        <v>-0.86899999999999999</v>
      </c>
      <c r="N7459" s="51">
        <v>-1.323</v>
      </c>
      <c r="O7459" s="51">
        <v>-1.93</v>
      </c>
      <c r="P7459" s="51">
        <v>-1.9039999999999999</v>
      </c>
      <c r="Q7459" s="51">
        <v>-1.5649999999999999</v>
      </c>
      <c r="R7459" s="51">
        <v>-5.8570000000000002</v>
      </c>
      <c r="S7459" s="51">
        <v>-5.2480000000000002</v>
      </c>
      <c r="T7459" s="51">
        <v>-7.5510000000000002</v>
      </c>
      <c r="U7459" s="51">
        <v>2019</v>
      </c>
    </row>
    <row r="7460" spans="1:21" ht="15.5">
      <c r="A7460" s="51">
        <v>366</v>
      </c>
      <c r="B7460" s="51" t="s">
        <v>1743</v>
      </c>
      <c r="C7460" s="51" t="s">
        <v>451</v>
      </c>
      <c r="D7460" s="51" t="str">
        <f t="shared" si="116"/>
        <v>GGXCNL_NGDPSuriname</v>
      </c>
      <c r="E7460" s="51" t="s">
        <v>1744</v>
      </c>
      <c r="F7460" s="51" t="s">
        <v>449</v>
      </c>
      <c r="G7460" s="51" t="s">
        <v>450</v>
      </c>
      <c r="H7460" s="51" t="s">
        <v>392</v>
      </c>
      <c r="I7460" s="51"/>
      <c r="J7460" s="51" t="s">
        <v>452</v>
      </c>
      <c r="K7460" s="51">
        <v>-2.1070000000000002</v>
      </c>
      <c r="L7460" s="51">
        <v>-3.569</v>
      </c>
      <c r="M7460" s="51">
        <v>-5.024</v>
      </c>
      <c r="N7460" s="51">
        <v>-8.0890000000000004</v>
      </c>
      <c r="O7460" s="51">
        <v>-9.9030000000000005</v>
      </c>
      <c r="P7460" s="51">
        <v>-7.9059999999999997</v>
      </c>
      <c r="Q7460" s="51">
        <v>-6.0549999999999997</v>
      </c>
      <c r="R7460" s="51">
        <v>-21.241</v>
      </c>
      <c r="S7460" s="51">
        <v>-16.933</v>
      </c>
      <c r="T7460" s="51">
        <v>-16.434000000000001</v>
      </c>
      <c r="U7460" s="51">
        <v>2019</v>
      </c>
    </row>
    <row r="7461" spans="1:21" ht="15.5">
      <c r="A7461" s="51">
        <v>366</v>
      </c>
      <c r="B7461" s="51" t="s">
        <v>1743</v>
      </c>
      <c r="C7461" s="51" t="s">
        <v>453</v>
      </c>
      <c r="D7461" s="51" t="str">
        <f t="shared" si="116"/>
        <v>GGSBSuriname</v>
      </c>
      <c r="E7461" s="51" t="s">
        <v>1744</v>
      </c>
      <c r="F7461" s="51" t="s">
        <v>454</v>
      </c>
      <c r="G7461" s="51" t="s">
        <v>455</v>
      </c>
      <c r="H7461" s="51" t="s">
        <v>342</v>
      </c>
      <c r="I7461" s="51" t="s">
        <v>343</v>
      </c>
      <c r="J7461" s="51" t="s">
        <v>1750</v>
      </c>
      <c r="K7461" s="51">
        <v>-0.45700000000000002</v>
      </c>
      <c r="L7461" s="51">
        <v>-0.76100000000000001</v>
      </c>
      <c r="M7461" s="51">
        <v>-1.0149999999999999</v>
      </c>
      <c r="N7461" s="51">
        <v>-1.3620000000000001</v>
      </c>
      <c r="O7461" s="51">
        <v>-1.8140000000000001</v>
      </c>
      <c r="P7461" s="51">
        <v>-1.829</v>
      </c>
      <c r="Q7461" s="51">
        <v>-1.617</v>
      </c>
      <c r="R7461" s="51">
        <v>-5.9649999999999999</v>
      </c>
      <c r="S7461" s="51">
        <v>-4.9219999999999997</v>
      </c>
      <c r="T7461" s="51">
        <v>-7.3029999999999999</v>
      </c>
      <c r="U7461" s="51">
        <v>2019</v>
      </c>
    </row>
    <row r="7462" spans="1:21" ht="15.5">
      <c r="A7462" s="51">
        <v>366</v>
      </c>
      <c r="B7462" s="51" t="s">
        <v>1743</v>
      </c>
      <c r="C7462" s="51" t="s">
        <v>456</v>
      </c>
      <c r="D7462" s="51" t="str">
        <f t="shared" si="116"/>
        <v>GGSB_NPGDPSuriname</v>
      </c>
      <c r="E7462" s="51" t="s">
        <v>1744</v>
      </c>
      <c r="F7462" s="51" t="s">
        <v>454</v>
      </c>
      <c r="G7462" s="51" t="s">
        <v>455</v>
      </c>
      <c r="H7462" s="51" t="s">
        <v>380</v>
      </c>
      <c r="I7462" s="51"/>
      <c r="J7462" s="51" t="s">
        <v>505</v>
      </c>
      <c r="K7462" s="51">
        <v>-2.9089999999999998</v>
      </c>
      <c r="L7462" s="51">
        <v>-4.7530000000000001</v>
      </c>
      <c r="M7462" s="51">
        <v>-6.1769999999999996</v>
      </c>
      <c r="N7462" s="51">
        <v>-8.4350000000000005</v>
      </c>
      <c r="O7462" s="51">
        <v>-8.9139999999999997</v>
      </c>
      <c r="P7462" s="51">
        <v>-7.4349999999999996</v>
      </c>
      <c r="Q7462" s="51">
        <v>-6.3209999999999997</v>
      </c>
      <c r="R7462" s="51">
        <v>-22.122</v>
      </c>
      <c r="S7462" s="51">
        <v>-14.6</v>
      </c>
      <c r="T7462" s="51">
        <v>-15.019</v>
      </c>
      <c r="U7462" s="51">
        <v>2019</v>
      </c>
    </row>
    <row r="7463" spans="1:21" ht="15.5">
      <c r="A7463" s="51">
        <v>366</v>
      </c>
      <c r="B7463" s="51" t="s">
        <v>1743</v>
      </c>
      <c r="C7463" s="51" t="s">
        <v>457</v>
      </c>
      <c r="D7463" s="51" t="str">
        <f t="shared" si="116"/>
        <v>GGXONLBSuriname</v>
      </c>
      <c r="E7463" s="51" t="s">
        <v>1744</v>
      </c>
      <c r="F7463" s="51" t="s">
        <v>458</v>
      </c>
      <c r="G7463" s="51" t="s">
        <v>459</v>
      </c>
      <c r="H7463" s="51" t="s">
        <v>342</v>
      </c>
      <c r="I7463" s="51" t="s">
        <v>343</v>
      </c>
      <c r="J7463" s="51" t="s">
        <v>1750</v>
      </c>
      <c r="K7463" s="51">
        <v>-0.187</v>
      </c>
      <c r="L7463" s="51">
        <v>-0.38</v>
      </c>
      <c r="M7463" s="51">
        <v>-0.71599999999999997</v>
      </c>
      <c r="N7463" s="51">
        <v>-1.0740000000000001</v>
      </c>
      <c r="O7463" s="51">
        <v>-1.4139999999999999</v>
      </c>
      <c r="P7463" s="51">
        <v>-1.232</v>
      </c>
      <c r="Q7463" s="51">
        <v>-0.73499999999999999</v>
      </c>
      <c r="R7463" s="51">
        <v>-4.944</v>
      </c>
      <c r="S7463" s="51">
        <v>-3.8210000000000002</v>
      </c>
      <c r="T7463" s="51">
        <v>-2.8610000000000002</v>
      </c>
      <c r="U7463" s="51">
        <v>2019</v>
      </c>
    </row>
    <row r="7464" spans="1:21" ht="15.5">
      <c r="A7464" s="51">
        <v>366</v>
      </c>
      <c r="B7464" s="51" t="s">
        <v>1743</v>
      </c>
      <c r="C7464" s="51" t="s">
        <v>460</v>
      </c>
      <c r="D7464" s="51" t="str">
        <f t="shared" si="116"/>
        <v>GGXONLB_NGDPSuriname</v>
      </c>
      <c r="E7464" s="51" t="s">
        <v>1744</v>
      </c>
      <c r="F7464" s="51" t="s">
        <v>458</v>
      </c>
      <c r="G7464" s="51" t="s">
        <v>459</v>
      </c>
      <c r="H7464" s="51" t="s">
        <v>392</v>
      </c>
      <c r="I7464" s="51"/>
      <c r="J7464" s="51" t="s">
        <v>461</v>
      </c>
      <c r="K7464" s="51">
        <v>-1.1379999999999999</v>
      </c>
      <c r="L7464" s="51">
        <v>-2.2400000000000002</v>
      </c>
      <c r="M7464" s="51">
        <v>-4.141</v>
      </c>
      <c r="N7464" s="51">
        <v>-6.569</v>
      </c>
      <c r="O7464" s="51">
        <v>-7.2560000000000002</v>
      </c>
      <c r="P7464" s="51">
        <v>-5.117</v>
      </c>
      <c r="Q7464" s="51">
        <v>-2.843</v>
      </c>
      <c r="R7464" s="51">
        <v>-17.928999999999998</v>
      </c>
      <c r="S7464" s="51">
        <v>-12.329000000000001</v>
      </c>
      <c r="T7464" s="51">
        <v>-6.2270000000000003</v>
      </c>
      <c r="U7464" s="51">
        <v>2019</v>
      </c>
    </row>
    <row r="7465" spans="1:21" ht="15.5">
      <c r="A7465" s="51">
        <v>366</v>
      </c>
      <c r="B7465" s="51" t="s">
        <v>1743</v>
      </c>
      <c r="C7465" s="51" t="s">
        <v>462</v>
      </c>
      <c r="D7465" s="51" t="str">
        <f t="shared" si="116"/>
        <v>GGXWDNSuriname</v>
      </c>
      <c r="E7465" s="51" t="s">
        <v>1744</v>
      </c>
      <c r="F7465" s="51" t="s">
        <v>463</v>
      </c>
      <c r="G7465" s="51" t="s">
        <v>464</v>
      </c>
      <c r="H7465" s="51" t="s">
        <v>342</v>
      </c>
      <c r="I7465" s="51" t="s">
        <v>343</v>
      </c>
      <c r="J7465" s="51"/>
      <c r="K7465" s="51"/>
      <c r="L7465" s="51"/>
      <c r="M7465" s="51"/>
      <c r="N7465" s="51"/>
      <c r="O7465" s="51"/>
      <c r="P7465" s="51"/>
      <c r="Q7465" s="51"/>
      <c r="R7465" s="51"/>
      <c r="S7465" s="51"/>
      <c r="T7465" s="51"/>
      <c r="U7465" s="51"/>
    </row>
    <row r="7466" spans="1:21" ht="15.5">
      <c r="A7466" s="51">
        <v>366</v>
      </c>
      <c r="B7466" s="51" t="s">
        <v>1743</v>
      </c>
      <c r="C7466" s="51" t="s">
        <v>465</v>
      </c>
      <c r="D7466" s="51" t="str">
        <f t="shared" si="116"/>
        <v>GGXWDN_NGDPSuriname</v>
      </c>
      <c r="E7466" s="51" t="s">
        <v>1744</v>
      </c>
      <c r="F7466" s="51" t="s">
        <v>463</v>
      </c>
      <c r="G7466" s="51" t="s">
        <v>464</v>
      </c>
      <c r="H7466" s="51" t="s">
        <v>392</v>
      </c>
      <c r="I7466" s="51"/>
      <c r="J7466" s="51"/>
      <c r="K7466" s="51"/>
      <c r="L7466" s="51"/>
      <c r="M7466" s="51"/>
      <c r="N7466" s="51"/>
      <c r="O7466" s="51"/>
      <c r="P7466" s="51"/>
      <c r="Q7466" s="51"/>
      <c r="R7466" s="51"/>
      <c r="S7466" s="51"/>
      <c r="T7466" s="51"/>
      <c r="U7466" s="51"/>
    </row>
    <row r="7467" spans="1:21" ht="15.5">
      <c r="A7467" s="51">
        <v>366</v>
      </c>
      <c r="B7467" s="51" t="s">
        <v>1743</v>
      </c>
      <c r="C7467" s="51" t="s">
        <v>466</v>
      </c>
      <c r="D7467" s="51" t="str">
        <f t="shared" si="116"/>
        <v>GGXWDGSuriname</v>
      </c>
      <c r="E7467" s="51" t="s">
        <v>1744</v>
      </c>
      <c r="F7467" s="51" t="s">
        <v>467</v>
      </c>
      <c r="G7467" s="51" t="s">
        <v>468</v>
      </c>
      <c r="H7467" s="51" t="s">
        <v>342</v>
      </c>
      <c r="I7467" s="51" t="s">
        <v>343</v>
      </c>
      <c r="J7467" s="51" t="s">
        <v>1750</v>
      </c>
      <c r="K7467" s="51">
        <v>3.536</v>
      </c>
      <c r="L7467" s="51">
        <v>5.0730000000000004</v>
      </c>
      <c r="M7467" s="51">
        <v>4.6680000000000001</v>
      </c>
      <c r="N7467" s="51">
        <v>7.2</v>
      </c>
      <c r="O7467" s="51">
        <v>15.452999999999999</v>
      </c>
      <c r="P7467" s="51">
        <v>19.216000000000001</v>
      </c>
      <c r="Q7467" s="51">
        <v>19.725000000000001</v>
      </c>
      <c r="R7467" s="51">
        <v>25.509</v>
      </c>
      <c r="S7467" s="51">
        <v>51.372</v>
      </c>
      <c r="T7467" s="51">
        <v>72.314999999999998</v>
      </c>
      <c r="U7467" s="51">
        <v>2019</v>
      </c>
    </row>
    <row r="7468" spans="1:21" ht="15.5">
      <c r="A7468" s="51">
        <v>366</v>
      </c>
      <c r="B7468" s="51" t="s">
        <v>1743</v>
      </c>
      <c r="C7468" s="51" t="s">
        <v>469</v>
      </c>
      <c r="D7468" s="51" t="str">
        <f t="shared" si="116"/>
        <v>GGXWDG_NGDPSuriname</v>
      </c>
      <c r="E7468" s="51" t="s">
        <v>1744</v>
      </c>
      <c r="F7468" s="51" t="s">
        <v>467</v>
      </c>
      <c r="G7468" s="51" t="s">
        <v>468</v>
      </c>
      <c r="H7468" s="51" t="s">
        <v>392</v>
      </c>
      <c r="I7468" s="51"/>
      <c r="J7468" s="51" t="s">
        <v>470</v>
      </c>
      <c r="K7468" s="51">
        <v>21.518000000000001</v>
      </c>
      <c r="L7468" s="51">
        <v>29.876000000000001</v>
      </c>
      <c r="M7468" s="51">
        <v>26.992000000000001</v>
      </c>
      <c r="N7468" s="51">
        <v>44.015999999999998</v>
      </c>
      <c r="O7468" s="51">
        <v>79.290999999999997</v>
      </c>
      <c r="P7468" s="51">
        <v>79.795000000000002</v>
      </c>
      <c r="Q7468" s="51">
        <v>76.293000000000006</v>
      </c>
      <c r="R7468" s="51">
        <v>92.507999999999996</v>
      </c>
      <c r="S7468" s="51">
        <v>165.76599999999999</v>
      </c>
      <c r="T7468" s="51">
        <v>157.39599999999999</v>
      </c>
      <c r="U7468" s="51">
        <v>2019</v>
      </c>
    </row>
    <row r="7469" spans="1:21" ht="15.5">
      <c r="A7469" s="51">
        <v>366</v>
      </c>
      <c r="B7469" s="51" t="s">
        <v>1743</v>
      </c>
      <c r="C7469" s="51" t="s">
        <v>471</v>
      </c>
      <c r="D7469" s="51" t="str">
        <f t="shared" si="116"/>
        <v>NGDP_FYSuriname</v>
      </c>
      <c r="E7469" s="51" t="s">
        <v>1744</v>
      </c>
      <c r="F7469" s="51" t="s">
        <v>472</v>
      </c>
      <c r="G7469" s="51" t="s">
        <v>473</v>
      </c>
      <c r="H7469" s="51" t="s">
        <v>342</v>
      </c>
      <c r="I7469" s="51" t="s">
        <v>343</v>
      </c>
      <c r="J7469" s="51" t="s">
        <v>1750</v>
      </c>
      <c r="K7469" s="51">
        <v>16.434000000000001</v>
      </c>
      <c r="L7469" s="51">
        <v>16.981000000000002</v>
      </c>
      <c r="M7469" s="51">
        <v>17.294</v>
      </c>
      <c r="N7469" s="51">
        <v>16.356999999999999</v>
      </c>
      <c r="O7469" s="51">
        <v>19.489000000000001</v>
      </c>
      <c r="P7469" s="51">
        <v>24.082000000000001</v>
      </c>
      <c r="Q7469" s="51">
        <v>25.855</v>
      </c>
      <c r="R7469" s="51">
        <v>27.574999999999999</v>
      </c>
      <c r="S7469" s="51">
        <v>30.991</v>
      </c>
      <c r="T7469" s="51">
        <v>45.945</v>
      </c>
      <c r="U7469" s="51">
        <v>2019</v>
      </c>
    </row>
    <row r="7470" spans="1:21" ht="15.5">
      <c r="A7470" s="51">
        <v>366</v>
      </c>
      <c r="B7470" s="51" t="s">
        <v>1743</v>
      </c>
      <c r="C7470" s="51" t="s">
        <v>474</v>
      </c>
      <c r="D7470" s="51" t="str">
        <f t="shared" si="116"/>
        <v>BCASuriname</v>
      </c>
      <c r="E7470" s="51" t="s">
        <v>1744</v>
      </c>
      <c r="F7470" s="51" t="s">
        <v>475</v>
      </c>
      <c r="G7470" s="51" t="s">
        <v>476</v>
      </c>
      <c r="H7470" s="51" t="s">
        <v>352</v>
      </c>
      <c r="I7470" s="51" t="s">
        <v>343</v>
      </c>
      <c r="J7470" s="51" t="s">
        <v>1751</v>
      </c>
      <c r="K7470" s="51">
        <v>0.16200000000000001</v>
      </c>
      <c r="L7470" s="51">
        <v>-0.19600000000000001</v>
      </c>
      <c r="M7470" s="51">
        <v>-0.41599999999999998</v>
      </c>
      <c r="N7470" s="51">
        <v>-0.78600000000000003</v>
      </c>
      <c r="O7470" s="51">
        <v>-0.161</v>
      </c>
      <c r="P7470" s="51">
        <v>6.9000000000000006E-2</v>
      </c>
      <c r="Q7470" s="51">
        <v>-0.11899999999999999</v>
      </c>
      <c r="R7470" s="51">
        <v>-0.44900000000000001</v>
      </c>
      <c r="S7470" s="51">
        <v>0.27500000000000002</v>
      </c>
      <c r="T7470" s="51">
        <v>-3.6999999999999998E-2</v>
      </c>
      <c r="U7470" s="51">
        <v>2020</v>
      </c>
    </row>
    <row r="7471" spans="1:21" ht="15.5">
      <c r="A7471" s="51">
        <v>366</v>
      </c>
      <c r="B7471" s="51" t="s">
        <v>1743</v>
      </c>
      <c r="C7471" s="51" t="s">
        <v>478</v>
      </c>
      <c r="D7471" s="51" t="str">
        <f t="shared" si="116"/>
        <v>BCA_NGDPDSuriname</v>
      </c>
      <c r="E7471" s="51" t="s">
        <v>1744</v>
      </c>
      <c r="F7471" s="51" t="s">
        <v>475</v>
      </c>
      <c r="G7471" s="51" t="s">
        <v>476</v>
      </c>
      <c r="H7471" s="51" t="s">
        <v>392</v>
      </c>
      <c r="I7471" s="51"/>
      <c r="J7471" s="51" t="s">
        <v>479</v>
      </c>
      <c r="K7471" s="51">
        <v>3.2589999999999999</v>
      </c>
      <c r="L7471" s="51">
        <v>-3.8090000000000002</v>
      </c>
      <c r="M7471" s="51">
        <v>-7.944</v>
      </c>
      <c r="N7471" s="51">
        <v>-16.425999999999998</v>
      </c>
      <c r="O7471" s="51">
        <v>-5.1289999999999996</v>
      </c>
      <c r="P7471" s="51">
        <v>2.1549999999999998</v>
      </c>
      <c r="Q7471" s="51">
        <v>-3.42</v>
      </c>
      <c r="R7471" s="51">
        <v>-12.144</v>
      </c>
      <c r="S7471" s="51">
        <v>11.409000000000001</v>
      </c>
      <c r="T7471" s="51">
        <v>-1.5069999999999999</v>
      </c>
      <c r="U7471" s="51">
        <v>2019</v>
      </c>
    </row>
    <row r="7472" spans="1:21" ht="15.5">
      <c r="A7472" s="51">
        <v>144</v>
      </c>
      <c r="B7472" s="51" t="s">
        <v>1752</v>
      </c>
      <c r="C7472" s="51" t="s">
        <v>338</v>
      </c>
      <c r="D7472" s="51" t="str">
        <f t="shared" si="116"/>
        <v>NGDP_RSweden</v>
      </c>
      <c r="E7472" s="51" t="s">
        <v>63</v>
      </c>
      <c r="F7472" s="51" t="s">
        <v>340</v>
      </c>
      <c r="G7472" s="51" t="s">
        <v>341</v>
      </c>
      <c r="H7472" s="51" t="s">
        <v>342</v>
      </c>
      <c r="I7472" s="51" t="s">
        <v>343</v>
      </c>
      <c r="J7472" s="51" t="s">
        <v>1753</v>
      </c>
      <c r="K7472" s="51">
        <v>4278.99</v>
      </c>
      <c r="L7472" s="51">
        <v>4329.82</v>
      </c>
      <c r="M7472" s="51">
        <v>4444.8900000000003</v>
      </c>
      <c r="N7472" s="51">
        <v>4644.4399999999996</v>
      </c>
      <c r="O7472" s="51">
        <v>4740.6099999999997</v>
      </c>
      <c r="P7472" s="51">
        <v>4862.34</v>
      </c>
      <c r="Q7472" s="51">
        <v>4957.16</v>
      </c>
      <c r="R7472" s="51">
        <v>5025.0600000000004</v>
      </c>
      <c r="S7472" s="51">
        <v>4883.47</v>
      </c>
      <c r="T7472" s="51">
        <v>5032.91</v>
      </c>
      <c r="U7472" s="51">
        <v>2019</v>
      </c>
    </row>
    <row r="7473" spans="1:21" ht="15.5">
      <c r="A7473" s="51">
        <v>144</v>
      </c>
      <c r="B7473" s="51" t="s">
        <v>1752</v>
      </c>
      <c r="C7473" s="51" t="s">
        <v>345</v>
      </c>
      <c r="D7473" s="51" t="str">
        <f t="shared" si="116"/>
        <v>NGDP_RPCHSweden</v>
      </c>
      <c r="E7473" s="51" t="s">
        <v>63</v>
      </c>
      <c r="F7473" s="51" t="s">
        <v>340</v>
      </c>
      <c r="G7473" s="51" t="s">
        <v>346</v>
      </c>
      <c r="H7473" s="51" t="s">
        <v>347</v>
      </c>
      <c r="I7473" s="51"/>
      <c r="J7473" s="51" t="s">
        <v>348</v>
      </c>
      <c r="K7473" s="51">
        <v>-0.58799999999999997</v>
      </c>
      <c r="L7473" s="51">
        <v>1.1879999999999999</v>
      </c>
      <c r="M7473" s="51">
        <v>2.6579999999999999</v>
      </c>
      <c r="N7473" s="51">
        <v>4.4889999999999999</v>
      </c>
      <c r="O7473" s="51">
        <v>2.0710000000000002</v>
      </c>
      <c r="P7473" s="51">
        <v>2.5680000000000001</v>
      </c>
      <c r="Q7473" s="51">
        <v>1.95</v>
      </c>
      <c r="R7473" s="51">
        <v>1.37</v>
      </c>
      <c r="S7473" s="51">
        <v>-2.8180000000000001</v>
      </c>
      <c r="T7473" s="51">
        <v>3.06</v>
      </c>
      <c r="U7473" s="51">
        <v>2019</v>
      </c>
    </row>
    <row r="7474" spans="1:21" ht="15.5">
      <c r="A7474" s="51">
        <v>144</v>
      </c>
      <c r="B7474" s="51" t="s">
        <v>1752</v>
      </c>
      <c r="C7474" s="51" t="s">
        <v>349</v>
      </c>
      <c r="D7474" s="51" t="str">
        <f t="shared" si="116"/>
        <v>NGDPSweden</v>
      </c>
      <c r="E7474" s="51" t="s">
        <v>63</v>
      </c>
      <c r="F7474" s="51" t="s">
        <v>155</v>
      </c>
      <c r="G7474" s="51" t="s">
        <v>350</v>
      </c>
      <c r="H7474" s="51" t="s">
        <v>342</v>
      </c>
      <c r="I7474" s="51" t="s">
        <v>343</v>
      </c>
      <c r="J7474" s="51" t="s">
        <v>1753</v>
      </c>
      <c r="K7474" s="51">
        <v>3743.09</v>
      </c>
      <c r="L7474" s="51">
        <v>3822.67</v>
      </c>
      <c r="M7474" s="51">
        <v>3992.73</v>
      </c>
      <c r="N7474" s="51">
        <v>4260.47</v>
      </c>
      <c r="O7474" s="51">
        <v>4415.03</v>
      </c>
      <c r="P7474" s="51">
        <v>4625.09</v>
      </c>
      <c r="Q7474" s="51">
        <v>4828.3100000000004</v>
      </c>
      <c r="R7474" s="51">
        <v>5025.0600000000004</v>
      </c>
      <c r="S7474" s="51">
        <v>4951.55</v>
      </c>
      <c r="T7474" s="51">
        <v>5197.49</v>
      </c>
      <c r="U7474" s="51">
        <v>2019</v>
      </c>
    </row>
    <row r="7475" spans="1:21" ht="15.5">
      <c r="A7475" s="51">
        <v>144</v>
      </c>
      <c r="B7475" s="51" t="s">
        <v>1752</v>
      </c>
      <c r="C7475" s="51" t="s">
        <v>157</v>
      </c>
      <c r="D7475" s="51" t="str">
        <f t="shared" si="116"/>
        <v>NGDPDSweden</v>
      </c>
      <c r="E7475" s="51" t="s">
        <v>63</v>
      </c>
      <c r="F7475" s="51" t="s">
        <v>155</v>
      </c>
      <c r="G7475" s="51" t="s">
        <v>351</v>
      </c>
      <c r="H7475" s="51" t="s">
        <v>352</v>
      </c>
      <c r="I7475" s="51" t="s">
        <v>343</v>
      </c>
      <c r="J7475" s="51" t="s">
        <v>353</v>
      </c>
      <c r="K7475" s="51">
        <v>552.48400000000004</v>
      </c>
      <c r="L7475" s="51">
        <v>586.84199999999998</v>
      </c>
      <c r="M7475" s="51">
        <v>581.96400000000006</v>
      </c>
      <c r="N7475" s="51">
        <v>505.10399999999998</v>
      </c>
      <c r="O7475" s="51">
        <v>515.65499999999997</v>
      </c>
      <c r="P7475" s="51">
        <v>541.01900000000001</v>
      </c>
      <c r="Q7475" s="51">
        <v>555.45500000000004</v>
      </c>
      <c r="R7475" s="51">
        <v>531.28300000000002</v>
      </c>
      <c r="S7475" s="51">
        <v>537.61</v>
      </c>
      <c r="T7475" s="51">
        <v>625.94799999999998</v>
      </c>
      <c r="U7475" s="51">
        <v>2019</v>
      </c>
    </row>
    <row r="7476" spans="1:21" ht="15.5">
      <c r="A7476" s="51">
        <v>144</v>
      </c>
      <c r="B7476" s="51" t="s">
        <v>1752</v>
      </c>
      <c r="C7476" s="51" t="s">
        <v>354</v>
      </c>
      <c r="D7476" s="51" t="str">
        <f t="shared" si="116"/>
        <v>PPPGDPSweden</v>
      </c>
      <c r="E7476" s="51" t="s">
        <v>63</v>
      </c>
      <c r="F7476" s="51" t="s">
        <v>155</v>
      </c>
      <c r="G7476" s="51" t="s">
        <v>355</v>
      </c>
      <c r="H7476" s="51" t="s">
        <v>356</v>
      </c>
      <c r="I7476" s="51" t="s">
        <v>343</v>
      </c>
      <c r="J7476" s="51" t="s">
        <v>353</v>
      </c>
      <c r="K7476" s="51">
        <v>432.488</v>
      </c>
      <c r="L7476" s="51">
        <v>444.61700000000002</v>
      </c>
      <c r="M7476" s="51">
        <v>457.50799999999998</v>
      </c>
      <c r="N7476" s="51">
        <v>481.3</v>
      </c>
      <c r="O7476" s="51">
        <v>500.37299999999999</v>
      </c>
      <c r="P7476" s="51">
        <v>530.43299999999999</v>
      </c>
      <c r="Q7476" s="51">
        <v>553.76</v>
      </c>
      <c r="R7476" s="51">
        <v>571.36699999999996</v>
      </c>
      <c r="S7476" s="51">
        <v>561.99900000000002</v>
      </c>
      <c r="T7476" s="51">
        <v>589.75099999999998</v>
      </c>
      <c r="U7476" s="51">
        <v>2019</v>
      </c>
    </row>
    <row r="7477" spans="1:21" ht="15.5">
      <c r="A7477" s="51">
        <v>144</v>
      </c>
      <c r="B7477" s="51" t="s">
        <v>1752</v>
      </c>
      <c r="C7477" s="51" t="s">
        <v>357</v>
      </c>
      <c r="D7477" s="51" t="str">
        <f t="shared" si="116"/>
        <v>NGDP_DSweden</v>
      </c>
      <c r="E7477" s="51" t="s">
        <v>63</v>
      </c>
      <c r="F7477" s="51" t="s">
        <v>358</v>
      </c>
      <c r="G7477" s="51" t="s">
        <v>359</v>
      </c>
      <c r="H7477" s="51" t="s">
        <v>360</v>
      </c>
      <c r="I7477" s="51"/>
      <c r="J7477" s="51" t="s">
        <v>361</v>
      </c>
      <c r="K7477" s="51">
        <v>87.475999999999999</v>
      </c>
      <c r="L7477" s="51">
        <v>88.287000000000006</v>
      </c>
      <c r="M7477" s="51">
        <v>89.826999999999998</v>
      </c>
      <c r="N7477" s="51">
        <v>91.733000000000004</v>
      </c>
      <c r="O7477" s="51">
        <v>93.132000000000005</v>
      </c>
      <c r="P7477" s="51">
        <v>95.120999999999995</v>
      </c>
      <c r="Q7477" s="51">
        <v>97.400999999999996</v>
      </c>
      <c r="R7477" s="51">
        <v>100</v>
      </c>
      <c r="S7477" s="51">
        <v>101.39400000000001</v>
      </c>
      <c r="T7477" s="51">
        <v>103.27</v>
      </c>
      <c r="U7477" s="51">
        <v>2019</v>
      </c>
    </row>
    <row r="7478" spans="1:21" ht="15.5">
      <c r="A7478" s="51">
        <v>144</v>
      </c>
      <c r="B7478" s="51" t="s">
        <v>1752</v>
      </c>
      <c r="C7478" s="51" t="s">
        <v>362</v>
      </c>
      <c r="D7478" s="51" t="str">
        <f t="shared" si="116"/>
        <v>NGDPRPCSweden</v>
      </c>
      <c r="E7478" s="51" t="s">
        <v>63</v>
      </c>
      <c r="F7478" s="51" t="s">
        <v>363</v>
      </c>
      <c r="G7478" s="51" t="s">
        <v>364</v>
      </c>
      <c r="H7478" s="51" t="s">
        <v>342</v>
      </c>
      <c r="I7478" s="51" t="s">
        <v>333</v>
      </c>
      <c r="J7478" s="51" t="s">
        <v>365</v>
      </c>
      <c r="K7478" s="51">
        <v>447785.68</v>
      </c>
      <c r="L7478" s="51">
        <v>448924.53</v>
      </c>
      <c r="M7478" s="51">
        <v>456010.27</v>
      </c>
      <c r="N7478" s="51">
        <v>471467.87</v>
      </c>
      <c r="O7478" s="51">
        <v>474290.39</v>
      </c>
      <c r="P7478" s="51">
        <v>480456.99</v>
      </c>
      <c r="Q7478" s="51">
        <v>484561.81</v>
      </c>
      <c r="R7478" s="51">
        <v>486566.9</v>
      </c>
      <c r="S7478" s="51">
        <v>470500.74</v>
      </c>
      <c r="T7478" s="51">
        <v>474200.23</v>
      </c>
      <c r="U7478" s="51">
        <v>2019</v>
      </c>
    </row>
    <row r="7479" spans="1:21" ht="15.5">
      <c r="A7479" s="51">
        <v>144</v>
      </c>
      <c r="B7479" s="51" t="s">
        <v>1752</v>
      </c>
      <c r="C7479" s="51" t="s">
        <v>366</v>
      </c>
      <c r="D7479" s="51" t="str">
        <f t="shared" si="116"/>
        <v>NGDPRPPPPCSweden</v>
      </c>
      <c r="E7479" s="51" t="s">
        <v>63</v>
      </c>
      <c r="F7479" s="51" t="s">
        <v>363</v>
      </c>
      <c r="G7479" s="51" t="s">
        <v>367</v>
      </c>
      <c r="H7479" s="51" t="s">
        <v>368</v>
      </c>
      <c r="I7479" s="51" t="s">
        <v>333</v>
      </c>
      <c r="J7479" s="51" t="s">
        <v>365</v>
      </c>
      <c r="K7479" s="51">
        <v>48848.97</v>
      </c>
      <c r="L7479" s="51">
        <v>48973.21</v>
      </c>
      <c r="M7479" s="51">
        <v>49746.19</v>
      </c>
      <c r="N7479" s="51">
        <v>51432.46</v>
      </c>
      <c r="O7479" s="51">
        <v>51740.37</v>
      </c>
      <c r="P7479" s="51">
        <v>52413.09</v>
      </c>
      <c r="Q7479" s="51">
        <v>52860.88</v>
      </c>
      <c r="R7479" s="51">
        <v>53079.62</v>
      </c>
      <c r="S7479" s="51">
        <v>51326.96</v>
      </c>
      <c r="T7479" s="51">
        <v>51730.53</v>
      </c>
      <c r="U7479" s="51">
        <v>2019</v>
      </c>
    </row>
    <row r="7480" spans="1:21" ht="15.5">
      <c r="A7480" s="51">
        <v>144</v>
      </c>
      <c r="B7480" s="51" t="s">
        <v>1752</v>
      </c>
      <c r="C7480" s="51" t="s">
        <v>369</v>
      </c>
      <c r="D7480" s="51" t="str">
        <f t="shared" si="116"/>
        <v>NGDPPCSweden</v>
      </c>
      <c r="E7480" s="51" t="s">
        <v>63</v>
      </c>
      <c r="F7480" s="51" t="s">
        <v>370</v>
      </c>
      <c r="G7480" s="51" t="s">
        <v>371</v>
      </c>
      <c r="H7480" s="51" t="s">
        <v>342</v>
      </c>
      <c r="I7480" s="51" t="s">
        <v>333</v>
      </c>
      <c r="J7480" s="51" t="s">
        <v>372</v>
      </c>
      <c r="K7480" s="51">
        <v>391704.47</v>
      </c>
      <c r="L7480" s="51">
        <v>396342.65</v>
      </c>
      <c r="M7480" s="51">
        <v>409621.89</v>
      </c>
      <c r="N7480" s="51">
        <v>432490.37</v>
      </c>
      <c r="O7480" s="51">
        <v>441717.2</v>
      </c>
      <c r="P7480" s="51">
        <v>457014.17</v>
      </c>
      <c r="Q7480" s="51">
        <v>471966.64</v>
      </c>
      <c r="R7480" s="51">
        <v>486566.9</v>
      </c>
      <c r="S7480" s="51">
        <v>477060.63</v>
      </c>
      <c r="T7480" s="51">
        <v>489706.71</v>
      </c>
      <c r="U7480" s="51">
        <v>2019</v>
      </c>
    </row>
    <row r="7481" spans="1:21" ht="15.5">
      <c r="A7481" s="51">
        <v>144</v>
      </c>
      <c r="B7481" s="51" t="s">
        <v>1752</v>
      </c>
      <c r="C7481" s="51" t="s">
        <v>373</v>
      </c>
      <c r="D7481" s="51" t="str">
        <f t="shared" si="116"/>
        <v>NGDPDPCSweden</v>
      </c>
      <c r="E7481" s="51" t="s">
        <v>63</v>
      </c>
      <c r="F7481" s="51" t="s">
        <v>370</v>
      </c>
      <c r="G7481" s="51" t="s">
        <v>374</v>
      </c>
      <c r="H7481" s="51" t="s">
        <v>352</v>
      </c>
      <c r="I7481" s="51" t="s">
        <v>333</v>
      </c>
      <c r="J7481" s="51" t="s">
        <v>372</v>
      </c>
      <c r="K7481" s="51">
        <v>57816.02</v>
      </c>
      <c r="L7481" s="51">
        <v>60845.01</v>
      </c>
      <c r="M7481" s="51">
        <v>59704.81</v>
      </c>
      <c r="N7481" s="51">
        <v>51274.28</v>
      </c>
      <c r="O7481" s="51">
        <v>51590.47</v>
      </c>
      <c r="P7481" s="51">
        <v>53459.07</v>
      </c>
      <c r="Q7481" s="51">
        <v>54295.73</v>
      </c>
      <c r="R7481" s="51">
        <v>51443.11</v>
      </c>
      <c r="S7481" s="51">
        <v>51796.38</v>
      </c>
      <c r="T7481" s="51">
        <v>58976.79</v>
      </c>
      <c r="U7481" s="51">
        <v>2019</v>
      </c>
    </row>
    <row r="7482" spans="1:21" ht="15.5">
      <c r="A7482" s="51">
        <v>144</v>
      </c>
      <c r="B7482" s="51" t="s">
        <v>1752</v>
      </c>
      <c r="C7482" s="51" t="s">
        <v>375</v>
      </c>
      <c r="D7482" s="51" t="str">
        <f t="shared" si="116"/>
        <v>PPPPCSweden</v>
      </c>
      <c r="E7482" s="51" t="s">
        <v>63</v>
      </c>
      <c r="F7482" s="51" t="s">
        <v>370</v>
      </c>
      <c r="G7482" s="51" t="s">
        <v>376</v>
      </c>
      <c r="H7482" s="51" t="s">
        <v>356</v>
      </c>
      <c r="I7482" s="51" t="s">
        <v>333</v>
      </c>
      <c r="J7482" s="51" t="s">
        <v>372</v>
      </c>
      <c r="K7482" s="51">
        <v>45258.81</v>
      </c>
      <c r="L7482" s="51">
        <v>46098.79</v>
      </c>
      <c r="M7482" s="51">
        <v>46936.61</v>
      </c>
      <c r="N7482" s="51">
        <v>48857.88</v>
      </c>
      <c r="O7482" s="51">
        <v>50061.58</v>
      </c>
      <c r="P7482" s="51">
        <v>52413.09</v>
      </c>
      <c r="Q7482" s="51">
        <v>54130.06</v>
      </c>
      <c r="R7482" s="51">
        <v>55324.38</v>
      </c>
      <c r="S7482" s="51">
        <v>54146.13</v>
      </c>
      <c r="T7482" s="51">
        <v>55566.32</v>
      </c>
      <c r="U7482" s="51">
        <v>2019</v>
      </c>
    </row>
    <row r="7483" spans="1:21" ht="15.5">
      <c r="A7483" s="51">
        <v>144</v>
      </c>
      <c r="B7483" s="51" t="s">
        <v>1752</v>
      </c>
      <c r="C7483" s="51" t="s">
        <v>377</v>
      </c>
      <c r="D7483" s="51" t="str">
        <f t="shared" si="116"/>
        <v>NGAP_NPGDPSweden</v>
      </c>
      <c r="E7483" s="51" t="s">
        <v>63</v>
      </c>
      <c r="F7483" s="51" t="s">
        <v>378</v>
      </c>
      <c r="G7483" s="51" t="s">
        <v>379</v>
      </c>
      <c r="H7483" s="51" t="s">
        <v>380</v>
      </c>
      <c r="I7483" s="51"/>
      <c r="J7483" s="51" t="s">
        <v>348</v>
      </c>
      <c r="K7483" s="51">
        <v>-1.325</v>
      </c>
      <c r="L7483" s="51">
        <v>-2.048</v>
      </c>
      <c r="M7483" s="51">
        <v>-1.127</v>
      </c>
      <c r="N7483" s="51">
        <v>0.97899999999999998</v>
      </c>
      <c r="O7483" s="51">
        <v>0.56899999999999995</v>
      </c>
      <c r="P7483" s="51">
        <v>1.7769999999999999</v>
      </c>
      <c r="Q7483" s="51">
        <v>2.5030000000000001</v>
      </c>
      <c r="R7483" s="51">
        <v>2.2909999999999999</v>
      </c>
      <c r="S7483" s="51">
        <v>-1.07</v>
      </c>
      <c r="T7483" s="51">
        <v>-0.65300000000000002</v>
      </c>
      <c r="U7483" s="51">
        <v>2019</v>
      </c>
    </row>
    <row r="7484" spans="1:21" ht="15.5">
      <c r="A7484" s="51">
        <v>144</v>
      </c>
      <c r="B7484" s="51" t="s">
        <v>1752</v>
      </c>
      <c r="C7484" s="51" t="s">
        <v>381</v>
      </c>
      <c r="D7484" s="51" t="str">
        <f t="shared" si="116"/>
        <v>PPPSHSweden</v>
      </c>
      <c r="E7484" s="51" t="s">
        <v>63</v>
      </c>
      <c r="F7484" s="51" t="s">
        <v>382</v>
      </c>
      <c r="G7484" s="51" t="s">
        <v>383</v>
      </c>
      <c r="H7484" s="51" t="s">
        <v>384</v>
      </c>
      <c r="I7484" s="51"/>
      <c r="J7484" s="51" t="s">
        <v>353</v>
      </c>
      <c r="K7484" s="51">
        <v>0.432</v>
      </c>
      <c r="L7484" s="51">
        <v>0.42299999999999999</v>
      </c>
      <c r="M7484" s="51">
        <v>0.42</v>
      </c>
      <c r="N7484" s="51">
        <v>0.433</v>
      </c>
      <c r="O7484" s="51">
        <v>0.433</v>
      </c>
      <c r="P7484" s="51">
        <v>0.436</v>
      </c>
      <c r="Q7484" s="51">
        <v>0.42899999999999999</v>
      </c>
      <c r="R7484" s="51">
        <v>0.42399999999999999</v>
      </c>
      <c r="S7484" s="51">
        <v>0.42699999999999999</v>
      </c>
      <c r="T7484" s="51">
        <v>0.41499999999999998</v>
      </c>
      <c r="U7484" s="51">
        <v>2019</v>
      </c>
    </row>
    <row r="7485" spans="1:21" ht="15.5">
      <c r="A7485" s="51">
        <v>144</v>
      </c>
      <c r="B7485" s="51" t="s">
        <v>1752</v>
      </c>
      <c r="C7485" s="51" t="s">
        <v>385</v>
      </c>
      <c r="D7485" s="51" t="str">
        <f t="shared" si="116"/>
        <v>PPPEXSweden</v>
      </c>
      <c r="E7485" s="51" t="s">
        <v>63</v>
      </c>
      <c r="F7485" s="51" t="s">
        <v>386</v>
      </c>
      <c r="G7485" s="51" t="s">
        <v>387</v>
      </c>
      <c r="H7485" s="51" t="s">
        <v>388</v>
      </c>
      <c r="I7485" s="51"/>
      <c r="J7485" s="51" t="s">
        <v>353</v>
      </c>
      <c r="K7485" s="51">
        <v>8.6549999999999994</v>
      </c>
      <c r="L7485" s="51">
        <v>8.5980000000000008</v>
      </c>
      <c r="M7485" s="51">
        <v>8.7270000000000003</v>
      </c>
      <c r="N7485" s="51">
        <v>8.8520000000000003</v>
      </c>
      <c r="O7485" s="51">
        <v>8.8230000000000004</v>
      </c>
      <c r="P7485" s="51">
        <v>8.7189999999999994</v>
      </c>
      <c r="Q7485" s="51">
        <v>8.7189999999999994</v>
      </c>
      <c r="R7485" s="51">
        <v>8.7949999999999999</v>
      </c>
      <c r="S7485" s="51">
        <v>8.8109999999999999</v>
      </c>
      <c r="T7485" s="51">
        <v>8.8130000000000006</v>
      </c>
      <c r="U7485" s="51">
        <v>2019</v>
      </c>
    </row>
    <row r="7486" spans="1:21" ht="15.5">
      <c r="A7486" s="51">
        <v>144</v>
      </c>
      <c r="B7486" s="51" t="s">
        <v>1752</v>
      </c>
      <c r="C7486" s="51" t="s">
        <v>389</v>
      </c>
      <c r="D7486" s="51" t="str">
        <f t="shared" si="116"/>
        <v>NID_NGDPSweden</v>
      </c>
      <c r="E7486" s="51" t="s">
        <v>63</v>
      </c>
      <c r="F7486" s="51" t="s">
        <v>390</v>
      </c>
      <c r="G7486" s="51" t="s">
        <v>391</v>
      </c>
      <c r="H7486" s="51" t="s">
        <v>392</v>
      </c>
      <c r="I7486" s="51"/>
      <c r="J7486" s="51" t="s">
        <v>1753</v>
      </c>
      <c r="K7486" s="51">
        <v>22.591000000000001</v>
      </c>
      <c r="L7486" s="51">
        <v>22.523</v>
      </c>
      <c r="M7486" s="51">
        <v>23.504000000000001</v>
      </c>
      <c r="N7486" s="51">
        <v>24.428999999999998</v>
      </c>
      <c r="O7486" s="51">
        <v>24.715</v>
      </c>
      <c r="P7486" s="51">
        <v>25.725000000000001</v>
      </c>
      <c r="Q7486" s="51">
        <v>26.007999999999999</v>
      </c>
      <c r="R7486" s="51">
        <v>24.689</v>
      </c>
      <c r="S7486" s="51">
        <v>24.518000000000001</v>
      </c>
      <c r="T7486" s="51">
        <v>24.045000000000002</v>
      </c>
      <c r="U7486" s="51">
        <v>2019</v>
      </c>
    </row>
    <row r="7487" spans="1:21" ht="15.5">
      <c r="A7487" s="51">
        <v>144</v>
      </c>
      <c r="B7487" s="51" t="s">
        <v>1752</v>
      </c>
      <c r="C7487" s="51" t="s">
        <v>393</v>
      </c>
      <c r="D7487" s="51" t="str">
        <f t="shared" si="116"/>
        <v>NGSD_NGDPSweden</v>
      </c>
      <c r="E7487" s="51" t="s">
        <v>63</v>
      </c>
      <c r="F7487" s="51" t="s">
        <v>394</v>
      </c>
      <c r="G7487" s="51" t="s">
        <v>395</v>
      </c>
      <c r="H7487" s="51" t="s">
        <v>392</v>
      </c>
      <c r="I7487" s="51"/>
      <c r="J7487" s="51" t="s">
        <v>1753</v>
      </c>
      <c r="K7487" s="51">
        <v>28.06</v>
      </c>
      <c r="L7487" s="51">
        <v>27.751999999999999</v>
      </c>
      <c r="M7487" s="51">
        <v>27.716999999999999</v>
      </c>
      <c r="N7487" s="51">
        <v>27.742999999999999</v>
      </c>
      <c r="O7487" s="51">
        <v>27.105</v>
      </c>
      <c r="P7487" s="51">
        <v>28.675999999999998</v>
      </c>
      <c r="Q7487" s="51">
        <v>28.643000000000001</v>
      </c>
      <c r="R7487" s="51">
        <v>29.800999999999998</v>
      </c>
      <c r="S7487" s="51">
        <v>29.754999999999999</v>
      </c>
      <c r="T7487" s="51">
        <v>29.012</v>
      </c>
      <c r="U7487" s="51">
        <v>2019</v>
      </c>
    </row>
    <row r="7488" spans="1:21" ht="15.5">
      <c r="A7488" s="51">
        <v>144</v>
      </c>
      <c r="B7488" s="51" t="s">
        <v>1752</v>
      </c>
      <c r="C7488" s="51" t="s">
        <v>396</v>
      </c>
      <c r="D7488" s="51" t="str">
        <f t="shared" si="116"/>
        <v>PCPISweden</v>
      </c>
      <c r="E7488" s="51" t="s">
        <v>63</v>
      </c>
      <c r="F7488" s="51" t="s">
        <v>397</v>
      </c>
      <c r="G7488" s="51" t="s">
        <v>398</v>
      </c>
      <c r="H7488" s="51" t="s">
        <v>360</v>
      </c>
      <c r="I7488" s="51"/>
      <c r="J7488" s="51" t="s">
        <v>1754</v>
      </c>
      <c r="K7488" s="51">
        <v>98.653000000000006</v>
      </c>
      <c r="L7488" s="51">
        <v>99.09</v>
      </c>
      <c r="M7488" s="51">
        <v>99.296999999999997</v>
      </c>
      <c r="N7488" s="51">
        <v>99.997</v>
      </c>
      <c r="O7488" s="51">
        <v>101.134</v>
      </c>
      <c r="P7488" s="51">
        <v>103.02200000000001</v>
      </c>
      <c r="Q7488" s="51">
        <v>105.119</v>
      </c>
      <c r="R7488" s="51">
        <v>106.842</v>
      </c>
      <c r="S7488" s="51">
        <v>107.544</v>
      </c>
      <c r="T7488" s="51">
        <v>109.157</v>
      </c>
      <c r="U7488" s="51">
        <v>2020</v>
      </c>
    </row>
    <row r="7489" spans="1:21" ht="15.5">
      <c r="A7489" s="51">
        <v>144</v>
      </c>
      <c r="B7489" s="51" t="s">
        <v>1752</v>
      </c>
      <c r="C7489" s="51" t="s">
        <v>400</v>
      </c>
      <c r="D7489" s="51" t="str">
        <f t="shared" si="116"/>
        <v>PCPIPCHSweden</v>
      </c>
      <c r="E7489" s="51" t="s">
        <v>63</v>
      </c>
      <c r="F7489" s="51" t="s">
        <v>397</v>
      </c>
      <c r="G7489" s="51" t="s">
        <v>401</v>
      </c>
      <c r="H7489" s="51" t="s">
        <v>347</v>
      </c>
      <c r="I7489" s="51"/>
      <c r="J7489" s="51" t="s">
        <v>402</v>
      </c>
      <c r="K7489" s="51">
        <v>0.93700000000000006</v>
      </c>
      <c r="L7489" s="51">
        <v>0.443</v>
      </c>
      <c r="M7489" s="51">
        <v>0.20899999999999999</v>
      </c>
      <c r="N7489" s="51">
        <v>0.70399999999999996</v>
      </c>
      <c r="O7489" s="51">
        <v>1.1379999999999999</v>
      </c>
      <c r="P7489" s="51">
        <v>1.867</v>
      </c>
      <c r="Q7489" s="51">
        <v>2.0350000000000001</v>
      </c>
      <c r="R7489" s="51">
        <v>1.639</v>
      </c>
      <c r="S7489" s="51">
        <v>0.65700000000000003</v>
      </c>
      <c r="T7489" s="51">
        <v>1.5</v>
      </c>
      <c r="U7489" s="51">
        <v>2020</v>
      </c>
    </row>
    <row r="7490" spans="1:21" ht="15.5">
      <c r="A7490" s="51">
        <v>144</v>
      </c>
      <c r="B7490" s="51" t="s">
        <v>1752</v>
      </c>
      <c r="C7490" s="51" t="s">
        <v>403</v>
      </c>
      <c r="D7490" s="51" t="str">
        <f t="shared" si="116"/>
        <v>PCPIESweden</v>
      </c>
      <c r="E7490" s="51" t="s">
        <v>63</v>
      </c>
      <c r="F7490" s="51" t="s">
        <v>404</v>
      </c>
      <c r="G7490" s="51" t="s">
        <v>405</v>
      </c>
      <c r="H7490" s="51" t="s">
        <v>360</v>
      </c>
      <c r="I7490" s="51"/>
      <c r="J7490" s="51" t="s">
        <v>1754</v>
      </c>
      <c r="K7490" s="51">
        <v>98.594999999999999</v>
      </c>
      <c r="L7490" s="51">
        <v>98.846000000000004</v>
      </c>
      <c r="M7490" s="51">
        <v>99.153000000000006</v>
      </c>
      <c r="N7490" s="51">
        <v>100</v>
      </c>
      <c r="O7490" s="51">
        <v>101.425</v>
      </c>
      <c r="P7490" s="51">
        <v>103.22799999999999</v>
      </c>
      <c r="Q7490" s="51">
        <v>105.521</v>
      </c>
      <c r="R7490" s="51">
        <v>107.313</v>
      </c>
      <c r="S7490" s="51">
        <v>107.732</v>
      </c>
      <c r="T7490" s="51">
        <v>109.348</v>
      </c>
      <c r="U7490" s="51">
        <v>2020</v>
      </c>
    </row>
    <row r="7491" spans="1:21" ht="15.5">
      <c r="A7491" s="51">
        <v>144</v>
      </c>
      <c r="B7491" s="51" t="s">
        <v>1752</v>
      </c>
      <c r="C7491" s="51" t="s">
        <v>406</v>
      </c>
      <c r="D7491" s="51" t="str">
        <f t="shared" ref="D7491:D7554" si="117">C7491&amp;E7491</f>
        <v>PCPIEPCHSweden</v>
      </c>
      <c r="E7491" s="51" t="s">
        <v>63</v>
      </c>
      <c r="F7491" s="51" t="s">
        <v>404</v>
      </c>
      <c r="G7491" s="51" t="s">
        <v>407</v>
      </c>
      <c r="H7491" s="51" t="s">
        <v>347</v>
      </c>
      <c r="I7491" s="51"/>
      <c r="J7491" s="51" t="s">
        <v>408</v>
      </c>
      <c r="K7491" s="51">
        <v>0.97399999999999998</v>
      </c>
      <c r="L7491" s="51">
        <v>0.254</v>
      </c>
      <c r="M7491" s="51">
        <v>0.31</v>
      </c>
      <c r="N7491" s="51">
        <v>0.85399999999999998</v>
      </c>
      <c r="O7491" s="51">
        <v>1.425</v>
      </c>
      <c r="P7491" s="51">
        <v>1.778</v>
      </c>
      <c r="Q7491" s="51">
        <v>2.2210000000000001</v>
      </c>
      <c r="R7491" s="51">
        <v>1.698</v>
      </c>
      <c r="S7491" s="51">
        <v>0.39</v>
      </c>
      <c r="T7491" s="51">
        <v>1.5</v>
      </c>
      <c r="U7491" s="51">
        <v>2020</v>
      </c>
    </row>
    <row r="7492" spans="1:21" ht="15.5">
      <c r="A7492" s="51">
        <v>144</v>
      </c>
      <c r="B7492" s="51" t="s">
        <v>1752</v>
      </c>
      <c r="C7492" s="51" t="s">
        <v>409</v>
      </c>
      <c r="D7492" s="51" t="str">
        <f t="shared" si="117"/>
        <v>FLIBOR6Sweden</v>
      </c>
      <c r="E7492" s="51" t="s">
        <v>63</v>
      </c>
      <c r="F7492" s="51" t="s">
        <v>410</v>
      </c>
      <c r="G7492" s="51"/>
      <c r="H7492" s="51" t="s">
        <v>384</v>
      </c>
      <c r="I7492" s="51"/>
      <c r="J7492" s="51"/>
      <c r="K7492" s="51"/>
      <c r="L7492" s="51"/>
      <c r="M7492" s="51"/>
      <c r="N7492" s="51"/>
      <c r="O7492" s="51"/>
      <c r="P7492" s="51"/>
      <c r="Q7492" s="51"/>
      <c r="R7492" s="51"/>
      <c r="S7492" s="51"/>
      <c r="T7492" s="51"/>
      <c r="U7492" s="51"/>
    </row>
    <row r="7493" spans="1:21" ht="15.5">
      <c r="A7493" s="51">
        <v>144</v>
      </c>
      <c r="B7493" s="51" t="s">
        <v>1752</v>
      </c>
      <c r="C7493" s="51" t="s">
        <v>411</v>
      </c>
      <c r="D7493" s="51" t="str">
        <f t="shared" si="117"/>
        <v>TM_RPCHSweden</v>
      </c>
      <c r="E7493" s="51" t="s">
        <v>63</v>
      </c>
      <c r="F7493" s="51" t="s">
        <v>412</v>
      </c>
      <c r="G7493" s="51" t="s">
        <v>413</v>
      </c>
      <c r="H7493" s="51" t="s">
        <v>347</v>
      </c>
      <c r="I7493" s="51"/>
      <c r="J7493" s="51" t="s">
        <v>1755</v>
      </c>
      <c r="K7493" s="51">
        <v>0.122</v>
      </c>
      <c r="L7493" s="51">
        <v>1.0229999999999999</v>
      </c>
      <c r="M7493" s="51">
        <v>6.5529999999999999</v>
      </c>
      <c r="N7493" s="51">
        <v>5.0309999999999997</v>
      </c>
      <c r="O7493" s="51">
        <v>4.8029999999999999</v>
      </c>
      <c r="P7493" s="51">
        <v>4.4640000000000004</v>
      </c>
      <c r="Q7493" s="51">
        <v>4.1459999999999999</v>
      </c>
      <c r="R7493" s="51">
        <v>1.948</v>
      </c>
      <c r="S7493" s="51">
        <v>-5.3579999999999997</v>
      </c>
      <c r="T7493" s="51">
        <v>4.5069999999999997</v>
      </c>
      <c r="U7493" s="51">
        <v>2019</v>
      </c>
    </row>
    <row r="7494" spans="1:21" ht="15.5">
      <c r="A7494" s="51">
        <v>144</v>
      </c>
      <c r="B7494" s="51" t="s">
        <v>1752</v>
      </c>
      <c r="C7494" s="51" t="s">
        <v>415</v>
      </c>
      <c r="D7494" s="51" t="str">
        <f t="shared" si="117"/>
        <v>TMG_RPCHSweden</v>
      </c>
      <c r="E7494" s="51" t="s">
        <v>63</v>
      </c>
      <c r="F7494" s="51" t="s">
        <v>416</v>
      </c>
      <c r="G7494" s="51" t="s">
        <v>417</v>
      </c>
      <c r="H7494" s="51" t="s">
        <v>347</v>
      </c>
      <c r="I7494" s="51"/>
      <c r="J7494" s="51" t="s">
        <v>1755</v>
      </c>
      <c r="K7494" s="51">
        <v>-0.89400000000000002</v>
      </c>
      <c r="L7494" s="51">
        <v>-0.92600000000000005</v>
      </c>
      <c r="M7494" s="51">
        <v>5.2249999999999996</v>
      </c>
      <c r="N7494" s="51">
        <v>5.4950000000000001</v>
      </c>
      <c r="O7494" s="51">
        <v>5.45</v>
      </c>
      <c r="P7494" s="51">
        <v>3.6930000000000001</v>
      </c>
      <c r="Q7494" s="51">
        <v>4.7889999999999997</v>
      </c>
      <c r="R7494" s="51">
        <v>-0.77</v>
      </c>
      <c r="S7494" s="51">
        <v>-3.536</v>
      </c>
      <c r="T7494" s="51">
        <v>4.4000000000000004</v>
      </c>
      <c r="U7494" s="51">
        <v>2019</v>
      </c>
    </row>
    <row r="7495" spans="1:21" ht="15.5">
      <c r="A7495" s="51">
        <v>144</v>
      </c>
      <c r="B7495" s="51" t="s">
        <v>1752</v>
      </c>
      <c r="C7495" s="51" t="s">
        <v>418</v>
      </c>
      <c r="D7495" s="51" t="str">
        <f t="shared" si="117"/>
        <v>TX_RPCHSweden</v>
      </c>
      <c r="E7495" s="51" t="s">
        <v>63</v>
      </c>
      <c r="F7495" s="51" t="s">
        <v>419</v>
      </c>
      <c r="G7495" s="51" t="s">
        <v>420</v>
      </c>
      <c r="H7495" s="51" t="s">
        <v>347</v>
      </c>
      <c r="I7495" s="51"/>
      <c r="J7495" s="51" t="s">
        <v>1755</v>
      </c>
      <c r="K7495" s="51">
        <v>0.55800000000000005</v>
      </c>
      <c r="L7495" s="51">
        <v>0.70899999999999996</v>
      </c>
      <c r="M7495" s="51">
        <v>3.8140000000000001</v>
      </c>
      <c r="N7495" s="51">
        <v>4.9950000000000001</v>
      </c>
      <c r="O7495" s="51">
        <v>1.919</v>
      </c>
      <c r="P7495" s="51">
        <v>4.1550000000000002</v>
      </c>
      <c r="Q7495" s="51">
        <v>4.2530000000000001</v>
      </c>
      <c r="R7495" s="51">
        <v>5.2050000000000001</v>
      </c>
      <c r="S7495" s="51">
        <v>-5.1909999999999998</v>
      </c>
      <c r="T7495" s="51">
        <v>5.1669999999999998</v>
      </c>
      <c r="U7495" s="51">
        <v>2019</v>
      </c>
    </row>
    <row r="7496" spans="1:21" ht="15.5">
      <c r="A7496" s="51">
        <v>144</v>
      </c>
      <c r="B7496" s="51" t="s">
        <v>1752</v>
      </c>
      <c r="C7496" s="51" t="s">
        <v>421</v>
      </c>
      <c r="D7496" s="51" t="str">
        <f t="shared" si="117"/>
        <v>TXG_RPCHSweden</v>
      </c>
      <c r="E7496" s="51" t="s">
        <v>63</v>
      </c>
      <c r="F7496" s="51" t="s">
        <v>422</v>
      </c>
      <c r="G7496" s="51" t="s">
        <v>423</v>
      </c>
      <c r="H7496" s="51" t="s">
        <v>347</v>
      </c>
      <c r="I7496" s="51"/>
      <c r="J7496" s="51" t="s">
        <v>1755</v>
      </c>
      <c r="K7496" s="51">
        <v>-0.51900000000000002</v>
      </c>
      <c r="L7496" s="51">
        <v>-3.37</v>
      </c>
      <c r="M7496" s="51">
        <v>3.4740000000000002</v>
      </c>
      <c r="N7496" s="51">
        <v>1.917</v>
      </c>
      <c r="O7496" s="51">
        <v>2.593</v>
      </c>
      <c r="P7496" s="51">
        <v>5.7060000000000004</v>
      </c>
      <c r="Q7496" s="51">
        <v>5.12</v>
      </c>
      <c r="R7496" s="51">
        <v>2.343</v>
      </c>
      <c r="S7496" s="51">
        <v>-1.8819999999999999</v>
      </c>
      <c r="T7496" s="51">
        <v>4</v>
      </c>
      <c r="U7496" s="51">
        <v>2019</v>
      </c>
    </row>
    <row r="7497" spans="1:21" ht="15.5">
      <c r="A7497" s="51">
        <v>144</v>
      </c>
      <c r="B7497" s="51" t="s">
        <v>1752</v>
      </c>
      <c r="C7497" s="51" t="s">
        <v>424</v>
      </c>
      <c r="D7497" s="51" t="str">
        <f t="shared" si="117"/>
        <v>LURSweden</v>
      </c>
      <c r="E7497" s="51" t="s">
        <v>63</v>
      </c>
      <c r="F7497" s="51" t="s">
        <v>425</v>
      </c>
      <c r="G7497" s="51" t="s">
        <v>426</v>
      </c>
      <c r="H7497" s="51" t="s">
        <v>427</v>
      </c>
      <c r="I7497" s="51"/>
      <c r="J7497" s="51" t="s">
        <v>1756</v>
      </c>
      <c r="K7497" s="51">
        <v>7.9669999999999996</v>
      </c>
      <c r="L7497" s="51">
        <v>8</v>
      </c>
      <c r="M7497" s="51">
        <v>7.9329999999999998</v>
      </c>
      <c r="N7497" s="51">
        <v>7.4</v>
      </c>
      <c r="O7497" s="51">
        <v>6.95</v>
      </c>
      <c r="P7497" s="51">
        <v>6.6829999999999998</v>
      </c>
      <c r="Q7497" s="51">
        <v>6.3250000000000002</v>
      </c>
      <c r="R7497" s="51">
        <v>6.7670000000000003</v>
      </c>
      <c r="S7497" s="51">
        <v>8.2919999999999998</v>
      </c>
      <c r="T7497" s="51">
        <v>8.7210000000000001</v>
      </c>
      <c r="U7497" s="51">
        <v>2020</v>
      </c>
    </row>
    <row r="7498" spans="1:21" ht="15.5">
      <c r="A7498" s="51">
        <v>144</v>
      </c>
      <c r="B7498" s="51" t="s">
        <v>1752</v>
      </c>
      <c r="C7498" s="51" t="s">
        <v>428</v>
      </c>
      <c r="D7498" s="51" t="str">
        <f t="shared" si="117"/>
        <v>LESweden</v>
      </c>
      <c r="E7498" s="51" t="s">
        <v>63</v>
      </c>
      <c r="F7498" s="51" t="s">
        <v>429</v>
      </c>
      <c r="G7498" s="51" t="s">
        <v>430</v>
      </c>
      <c r="H7498" s="51" t="s">
        <v>431</v>
      </c>
      <c r="I7498" s="51" t="s">
        <v>432</v>
      </c>
      <c r="J7498" s="51" t="s">
        <v>1756</v>
      </c>
      <c r="K7498" s="51">
        <v>4.657</v>
      </c>
      <c r="L7498" s="51">
        <v>4.7050000000000001</v>
      </c>
      <c r="M7498" s="51">
        <v>4.7720000000000002</v>
      </c>
      <c r="N7498" s="51">
        <v>4.8369999999999997</v>
      </c>
      <c r="O7498" s="51">
        <v>4.91</v>
      </c>
      <c r="P7498" s="51">
        <v>5.0220000000000002</v>
      </c>
      <c r="Q7498" s="51">
        <v>5.0970000000000004</v>
      </c>
      <c r="R7498" s="51">
        <v>5.1260000000000003</v>
      </c>
      <c r="S7498" s="51">
        <v>5.1449999999999996</v>
      </c>
      <c r="T7498" s="51">
        <v>5.04</v>
      </c>
      <c r="U7498" s="51">
        <v>2020</v>
      </c>
    </row>
    <row r="7499" spans="1:21" ht="15.5">
      <c r="A7499" s="51">
        <v>144</v>
      </c>
      <c r="B7499" s="51" t="s">
        <v>1752</v>
      </c>
      <c r="C7499" s="51" t="s">
        <v>433</v>
      </c>
      <c r="D7499" s="51" t="str">
        <f t="shared" si="117"/>
        <v>LPSweden</v>
      </c>
      <c r="E7499" s="51" t="s">
        <v>63</v>
      </c>
      <c r="F7499" s="51" t="s">
        <v>434</v>
      </c>
      <c r="G7499" s="51" t="s">
        <v>435</v>
      </c>
      <c r="H7499" s="51" t="s">
        <v>431</v>
      </c>
      <c r="I7499" s="51" t="s">
        <v>432</v>
      </c>
      <c r="J7499" s="51" t="s">
        <v>1757</v>
      </c>
      <c r="K7499" s="51">
        <v>9.5559999999999992</v>
      </c>
      <c r="L7499" s="51">
        <v>9.6449999999999996</v>
      </c>
      <c r="M7499" s="51">
        <v>9.7469999999999999</v>
      </c>
      <c r="N7499" s="51">
        <v>9.8510000000000009</v>
      </c>
      <c r="O7499" s="51">
        <v>9.9949999999999992</v>
      </c>
      <c r="P7499" s="51">
        <v>10.119999999999999</v>
      </c>
      <c r="Q7499" s="51">
        <v>10.23</v>
      </c>
      <c r="R7499" s="51">
        <v>10.327999999999999</v>
      </c>
      <c r="S7499" s="51">
        <v>10.379</v>
      </c>
      <c r="T7499" s="51">
        <v>10.613</v>
      </c>
      <c r="U7499" s="51">
        <v>2019</v>
      </c>
    </row>
    <row r="7500" spans="1:21" ht="15.5">
      <c r="A7500" s="51">
        <v>144</v>
      </c>
      <c r="B7500" s="51" t="s">
        <v>1752</v>
      </c>
      <c r="C7500" s="51" t="s">
        <v>437</v>
      </c>
      <c r="D7500" s="51" t="str">
        <f t="shared" si="117"/>
        <v>GGRSweden</v>
      </c>
      <c r="E7500" s="51" t="s">
        <v>63</v>
      </c>
      <c r="F7500" s="51" t="s">
        <v>438</v>
      </c>
      <c r="G7500" s="51" t="s">
        <v>439</v>
      </c>
      <c r="H7500" s="51" t="s">
        <v>342</v>
      </c>
      <c r="I7500" s="51" t="s">
        <v>343</v>
      </c>
      <c r="J7500" s="51" t="s">
        <v>1758</v>
      </c>
      <c r="K7500" s="51">
        <v>1825.93</v>
      </c>
      <c r="L7500" s="51">
        <v>1878.5</v>
      </c>
      <c r="M7500" s="51">
        <v>1922.25</v>
      </c>
      <c r="N7500" s="51">
        <v>2061.77</v>
      </c>
      <c r="O7500" s="51">
        <v>2197.9699999999998</v>
      </c>
      <c r="P7500" s="51">
        <v>2296.5700000000002</v>
      </c>
      <c r="Q7500" s="51">
        <v>2394.6999999999998</v>
      </c>
      <c r="R7500" s="51">
        <v>2451.3200000000002</v>
      </c>
      <c r="S7500" s="51">
        <v>2429.5100000000002</v>
      </c>
      <c r="T7500" s="51">
        <v>2514.4899999999998</v>
      </c>
      <c r="U7500" s="51">
        <v>2019</v>
      </c>
    </row>
    <row r="7501" spans="1:21" ht="15.5">
      <c r="A7501" s="51">
        <v>144</v>
      </c>
      <c r="B7501" s="51" t="s">
        <v>1752</v>
      </c>
      <c r="C7501" s="51" t="s">
        <v>441</v>
      </c>
      <c r="D7501" s="51" t="str">
        <f t="shared" si="117"/>
        <v>GGR_NGDPSweden</v>
      </c>
      <c r="E7501" s="51" t="s">
        <v>63</v>
      </c>
      <c r="F7501" s="51" t="s">
        <v>438</v>
      </c>
      <c r="G7501" s="51" t="s">
        <v>439</v>
      </c>
      <c r="H7501" s="51" t="s">
        <v>392</v>
      </c>
      <c r="I7501" s="51"/>
      <c r="J7501" s="51" t="s">
        <v>442</v>
      </c>
      <c r="K7501" s="51">
        <v>48.780999999999999</v>
      </c>
      <c r="L7501" s="51">
        <v>49.140999999999998</v>
      </c>
      <c r="M7501" s="51">
        <v>48.143999999999998</v>
      </c>
      <c r="N7501" s="51">
        <v>48.393000000000001</v>
      </c>
      <c r="O7501" s="51">
        <v>49.783999999999999</v>
      </c>
      <c r="P7501" s="51">
        <v>49.655000000000001</v>
      </c>
      <c r="Q7501" s="51">
        <v>49.597000000000001</v>
      </c>
      <c r="R7501" s="51">
        <v>48.781999999999996</v>
      </c>
      <c r="S7501" s="51">
        <v>49.066000000000003</v>
      </c>
      <c r="T7501" s="51">
        <v>48.378999999999998</v>
      </c>
      <c r="U7501" s="51">
        <v>2019</v>
      </c>
    </row>
    <row r="7502" spans="1:21" ht="15.5">
      <c r="A7502" s="51">
        <v>144</v>
      </c>
      <c r="B7502" s="51" t="s">
        <v>1752</v>
      </c>
      <c r="C7502" s="51" t="s">
        <v>443</v>
      </c>
      <c r="D7502" s="51" t="str">
        <f t="shared" si="117"/>
        <v>GGXSweden</v>
      </c>
      <c r="E7502" s="51" t="s">
        <v>63</v>
      </c>
      <c r="F7502" s="51" t="s">
        <v>444</v>
      </c>
      <c r="G7502" s="51" t="s">
        <v>445</v>
      </c>
      <c r="H7502" s="51" t="s">
        <v>342</v>
      </c>
      <c r="I7502" s="51" t="s">
        <v>343</v>
      </c>
      <c r="J7502" s="51" t="s">
        <v>1758</v>
      </c>
      <c r="K7502" s="51">
        <v>1863.83</v>
      </c>
      <c r="L7502" s="51">
        <v>1931.98</v>
      </c>
      <c r="M7502" s="51">
        <v>1983.19</v>
      </c>
      <c r="N7502" s="51">
        <v>2061.6799999999998</v>
      </c>
      <c r="O7502" s="51">
        <v>2153.5700000000002</v>
      </c>
      <c r="P7502" s="51">
        <v>2231.69</v>
      </c>
      <c r="Q7502" s="51">
        <v>2354.77</v>
      </c>
      <c r="R7502" s="51">
        <v>2425.63</v>
      </c>
      <c r="S7502" s="51">
        <v>2627.41</v>
      </c>
      <c r="T7502" s="51">
        <v>2714.9</v>
      </c>
      <c r="U7502" s="51">
        <v>2019</v>
      </c>
    </row>
    <row r="7503" spans="1:21" ht="15.5">
      <c r="A7503" s="51">
        <v>144</v>
      </c>
      <c r="B7503" s="51" t="s">
        <v>1752</v>
      </c>
      <c r="C7503" s="51" t="s">
        <v>446</v>
      </c>
      <c r="D7503" s="51" t="str">
        <f t="shared" si="117"/>
        <v>GGX_NGDPSweden</v>
      </c>
      <c r="E7503" s="51" t="s">
        <v>63</v>
      </c>
      <c r="F7503" s="51" t="s">
        <v>444</v>
      </c>
      <c r="G7503" s="51" t="s">
        <v>445</v>
      </c>
      <c r="H7503" s="51" t="s">
        <v>392</v>
      </c>
      <c r="I7503" s="51"/>
      <c r="J7503" s="51" t="s">
        <v>447</v>
      </c>
      <c r="K7503" s="51">
        <v>49.793999999999997</v>
      </c>
      <c r="L7503" s="51">
        <v>50.54</v>
      </c>
      <c r="M7503" s="51">
        <v>49.67</v>
      </c>
      <c r="N7503" s="51">
        <v>48.390999999999998</v>
      </c>
      <c r="O7503" s="51">
        <v>48.777999999999999</v>
      </c>
      <c r="P7503" s="51">
        <v>48.252000000000002</v>
      </c>
      <c r="Q7503" s="51">
        <v>48.77</v>
      </c>
      <c r="R7503" s="51">
        <v>48.271000000000001</v>
      </c>
      <c r="S7503" s="51">
        <v>53.061999999999998</v>
      </c>
      <c r="T7503" s="51">
        <v>52.234999999999999</v>
      </c>
      <c r="U7503" s="51">
        <v>2019</v>
      </c>
    </row>
    <row r="7504" spans="1:21" ht="15.5">
      <c r="A7504" s="51">
        <v>144</v>
      </c>
      <c r="B7504" s="51" t="s">
        <v>1752</v>
      </c>
      <c r="C7504" s="51" t="s">
        <v>448</v>
      </c>
      <c r="D7504" s="51" t="str">
        <f t="shared" si="117"/>
        <v>GGXCNLSweden</v>
      </c>
      <c r="E7504" s="51" t="s">
        <v>63</v>
      </c>
      <c r="F7504" s="51" t="s">
        <v>449</v>
      </c>
      <c r="G7504" s="51" t="s">
        <v>450</v>
      </c>
      <c r="H7504" s="51" t="s">
        <v>342</v>
      </c>
      <c r="I7504" s="51" t="s">
        <v>343</v>
      </c>
      <c r="J7504" s="51" t="s">
        <v>1758</v>
      </c>
      <c r="K7504" s="51">
        <v>-37.904000000000003</v>
      </c>
      <c r="L7504" s="51">
        <v>-53.481000000000002</v>
      </c>
      <c r="M7504" s="51">
        <v>-60.938000000000002</v>
      </c>
      <c r="N7504" s="51">
        <v>9.0999999999999998E-2</v>
      </c>
      <c r="O7504" s="51">
        <v>44.396999999999998</v>
      </c>
      <c r="P7504" s="51">
        <v>64.879000000000005</v>
      </c>
      <c r="Q7504" s="51">
        <v>39.923999999999999</v>
      </c>
      <c r="R7504" s="51">
        <v>25.689</v>
      </c>
      <c r="S7504" s="51">
        <v>-197.893</v>
      </c>
      <c r="T7504" s="51">
        <v>-200.417</v>
      </c>
      <c r="U7504" s="51">
        <v>2019</v>
      </c>
    </row>
    <row r="7505" spans="1:21" ht="15.5">
      <c r="A7505" s="51">
        <v>144</v>
      </c>
      <c r="B7505" s="51" t="s">
        <v>1752</v>
      </c>
      <c r="C7505" s="51" t="s">
        <v>451</v>
      </c>
      <c r="D7505" s="51" t="str">
        <f t="shared" si="117"/>
        <v>GGXCNL_NGDPSweden</v>
      </c>
      <c r="E7505" s="51" t="s">
        <v>63</v>
      </c>
      <c r="F7505" s="51" t="s">
        <v>449</v>
      </c>
      <c r="G7505" s="51" t="s">
        <v>450</v>
      </c>
      <c r="H7505" s="51" t="s">
        <v>392</v>
      </c>
      <c r="I7505" s="51"/>
      <c r="J7505" s="51" t="s">
        <v>452</v>
      </c>
      <c r="K7505" s="51">
        <v>-1.0129999999999999</v>
      </c>
      <c r="L7505" s="51">
        <v>-1.399</v>
      </c>
      <c r="M7505" s="51">
        <v>-1.526</v>
      </c>
      <c r="N7505" s="51">
        <v>2E-3</v>
      </c>
      <c r="O7505" s="51">
        <v>1.006</v>
      </c>
      <c r="P7505" s="51">
        <v>1.403</v>
      </c>
      <c r="Q7505" s="51">
        <v>0.82699999999999996</v>
      </c>
      <c r="R7505" s="51">
        <v>0.51100000000000001</v>
      </c>
      <c r="S7505" s="51">
        <v>-3.9969999999999999</v>
      </c>
      <c r="T7505" s="51">
        <v>-3.8559999999999999</v>
      </c>
      <c r="U7505" s="51">
        <v>2019</v>
      </c>
    </row>
    <row r="7506" spans="1:21" ht="15.5">
      <c r="A7506" s="51">
        <v>144</v>
      </c>
      <c r="B7506" s="51" t="s">
        <v>1752</v>
      </c>
      <c r="C7506" s="51" t="s">
        <v>453</v>
      </c>
      <c r="D7506" s="51" t="str">
        <f t="shared" si="117"/>
        <v>GGSBSweden</v>
      </c>
      <c r="E7506" s="51" t="s">
        <v>63</v>
      </c>
      <c r="F7506" s="51" t="s">
        <v>454</v>
      </c>
      <c r="G7506" s="51" t="s">
        <v>455</v>
      </c>
      <c r="H7506" s="51" t="s">
        <v>342</v>
      </c>
      <c r="I7506" s="51" t="s">
        <v>343</v>
      </c>
      <c r="J7506" s="51" t="s">
        <v>1758</v>
      </c>
      <c r="K7506" s="51">
        <v>-29.18</v>
      </c>
      <c r="L7506" s="51">
        <v>-33.216999999999999</v>
      </c>
      <c r="M7506" s="51">
        <v>-38.694000000000003</v>
      </c>
      <c r="N7506" s="51">
        <v>-33.31</v>
      </c>
      <c r="O7506" s="51">
        <v>25.367000000000001</v>
      </c>
      <c r="P7506" s="51">
        <v>32.572000000000003</v>
      </c>
      <c r="Q7506" s="51">
        <v>-1.5920000000000001</v>
      </c>
      <c r="R7506" s="51">
        <v>-19.321000000000002</v>
      </c>
      <c r="S7506" s="51">
        <v>-176.46899999999999</v>
      </c>
      <c r="T7506" s="51">
        <v>-186.75800000000001</v>
      </c>
      <c r="U7506" s="51">
        <v>2019</v>
      </c>
    </row>
    <row r="7507" spans="1:21" ht="15.5">
      <c r="A7507" s="51">
        <v>144</v>
      </c>
      <c r="B7507" s="51" t="s">
        <v>1752</v>
      </c>
      <c r="C7507" s="51" t="s">
        <v>456</v>
      </c>
      <c r="D7507" s="51" t="str">
        <f t="shared" si="117"/>
        <v>GGSB_NPGDPSweden</v>
      </c>
      <c r="E7507" s="51" t="s">
        <v>63</v>
      </c>
      <c r="F7507" s="51" t="s">
        <v>454</v>
      </c>
      <c r="G7507" s="51" t="s">
        <v>455</v>
      </c>
      <c r="H7507" s="51" t="s">
        <v>380</v>
      </c>
      <c r="I7507" s="51"/>
      <c r="J7507" s="51" t="s">
        <v>505</v>
      </c>
      <c r="K7507" s="51">
        <v>-0.76900000000000002</v>
      </c>
      <c r="L7507" s="51">
        <v>-0.85099999999999998</v>
      </c>
      <c r="M7507" s="51">
        <v>-0.95799999999999996</v>
      </c>
      <c r="N7507" s="51">
        <v>-0.78900000000000003</v>
      </c>
      <c r="O7507" s="51">
        <v>0.57799999999999996</v>
      </c>
      <c r="P7507" s="51">
        <v>0.71699999999999997</v>
      </c>
      <c r="Q7507" s="51">
        <v>-3.4000000000000002E-2</v>
      </c>
      <c r="R7507" s="51">
        <v>-0.39300000000000002</v>
      </c>
      <c r="S7507" s="51">
        <v>-3.5259999999999998</v>
      </c>
      <c r="T7507" s="51">
        <v>-3.57</v>
      </c>
      <c r="U7507" s="51">
        <v>2019</v>
      </c>
    </row>
    <row r="7508" spans="1:21" ht="15.5">
      <c r="A7508" s="51">
        <v>144</v>
      </c>
      <c r="B7508" s="51" t="s">
        <v>1752</v>
      </c>
      <c r="C7508" s="51" t="s">
        <v>457</v>
      </c>
      <c r="D7508" s="51" t="str">
        <f t="shared" si="117"/>
        <v>GGXONLBSweden</v>
      </c>
      <c r="E7508" s="51" t="s">
        <v>63</v>
      </c>
      <c r="F7508" s="51" t="s">
        <v>458</v>
      </c>
      <c r="G7508" s="51" t="s">
        <v>459</v>
      </c>
      <c r="H7508" s="51" t="s">
        <v>342</v>
      </c>
      <c r="I7508" s="51" t="s">
        <v>343</v>
      </c>
      <c r="J7508" s="51" t="s">
        <v>1758</v>
      </c>
      <c r="K7508" s="51">
        <v>-31.797000000000001</v>
      </c>
      <c r="L7508" s="51">
        <v>-47.061999999999998</v>
      </c>
      <c r="M7508" s="51">
        <v>-55.908000000000001</v>
      </c>
      <c r="N7508" s="51">
        <v>2.9180000000000001</v>
      </c>
      <c r="O7508" s="51">
        <v>45.969000000000001</v>
      </c>
      <c r="P7508" s="51">
        <v>64.555000000000007</v>
      </c>
      <c r="Q7508" s="51">
        <v>41.026000000000003</v>
      </c>
      <c r="R7508" s="51">
        <v>20.91</v>
      </c>
      <c r="S7508" s="51">
        <v>-204.11600000000001</v>
      </c>
      <c r="T7508" s="51">
        <v>-209.19499999999999</v>
      </c>
      <c r="U7508" s="51">
        <v>2019</v>
      </c>
    </row>
    <row r="7509" spans="1:21" ht="15.5">
      <c r="A7509" s="51">
        <v>144</v>
      </c>
      <c r="B7509" s="51" t="s">
        <v>1752</v>
      </c>
      <c r="C7509" s="51" t="s">
        <v>460</v>
      </c>
      <c r="D7509" s="51" t="str">
        <f t="shared" si="117"/>
        <v>GGXONLB_NGDPSweden</v>
      </c>
      <c r="E7509" s="51" t="s">
        <v>63</v>
      </c>
      <c r="F7509" s="51" t="s">
        <v>458</v>
      </c>
      <c r="G7509" s="51" t="s">
        <v>459</v>
      </c>
      <c r="H7509" s="51" t="s">
        <v>392</v>
      </c>
      <c r="I7509" s="51"/>
      <c r="J7509" s="51" t="s">
        <v>461</v>
      </c>
      <c r="K7509" s="51">
        <v>-0.84899999999999998</v>
      </c>
      <c r="L7509" s="51">
        <v>-1.2310000000000001</v>
      </c>
      <c r="M7509" s="51">
        <v>-1.4</v>
      </c>
      <c r="N7509" s="51">
        <v>6.8000000000000005E-2</v>
      </c>
      <c r="O7509" s="51">
        <v>1.0409999999999999</v>
      </c>
      <c r="P7509" s="51">
        <v>1.3959999999999999</v>
      </c>
      <c r="Q7509" s="51">
        <v>0.85</v>
      </c>
      <c r="R7509" s="51">
        <v>0.41599999999999998</v>
      </c>
      <c r="S7509" s="51">
        <v>-4.1219999999999999</v>
      </c>
      <c r="T7509" s="51">
        <v>-4.0250000000000004</v>
      </c>
      <c r="U7509" s="51">
        <v>2019</v>
      </c>
    </row>
    <row r="7510" spans="1:21" ht="15.5">
      <c r="A7510" s="51">
        <v>144</v>
      </c>
      <c r="B7510" s="51" t="s">
        <v>1752</v>
      </c>
      <c r="C7510" s="51" t="s">
        <v>462</v>
      </c>
      <c r="D7510" s="51" t="str">
        <f t="shared" si="117"/>
        <v>GGXWDNSweden</v>
      </c>
      <c r="E7510" s="51" t="s">
        <v>63</v>
      </c>
      <c r="F7510" s="51" t="s">
        <v>463</v>
      </c>
      <c r="G7510" s="51" t="s">
        <v>464</v>
      </c>
      <c r="H7510" s="51" t="s">
        <v>342</v>
      </c>
      <c r="I7510" s="51" t="s">
        <v>343</v>
      </c>
      <c r="J7510" s="51" t="s">
        <v>1758</v>
      </c>
      <c r="K7510" s="51">
        <v>421.60300000000001</v>
      </c>
      <c r="L7510" s="51">
        <v>436.03699999999998</v>
      </c>
      <c r="M7510" s="51">
        <v>448.60199999999998</v>
      </c>
      <c r="N7510" s="51">
        <v>475.45</v>
      </c>
      <c r="O7510" s="51">
        <v>393.42899999999997</v>
      </c>
      <c r="P7510" s="51">
        <v>289.89699999999999</v>
      </c>
      <c r="Q7510" s="51">
        <v>289.10199999999998</v>
      </c>
      <c r="R7510" s="51">
        <v>177.88200000000001</v>
      </c>
      <c r="S7510" s="51">
        <v>318.62099999999998</v>
      </c>
      <c r="T7510" s="51">
        <v>511.98</v>
      </c>
      <c r="U7510" s="51">
        <v>2019</v>
      </c>
    </row>
    <row r="7511" spans="1:21" ht="15.5">
      <c r="A7511" s="51">
        <v>144</v>
      </c>
      <c r="B7511" s="51" t="s">
        <v>1752</v>
      </c>
      <c r="C7511" s="51" t="s">
        <v>465</v>
      </c>
      <c r="D7511" s="51" t="str">
        <f t="shared" si="117"/>
        <v>GGXWDN_NGDPSweden</v>
      </c>
      <c r="E7511" s="51" t="s">
        <v>63</v>
      </c>
      <c r="F7511" s="51" t="s">
        <v>463</v>
      </c>
      <c r="G7511" s="51" t="s">
        <v>464</v>
      </c>
      <c r="H7511" s="51" t="s">
        <v>392</v>
      </c>
      <c r="I7511" s="51"/>
      <c r="J7511" s="51" t="s">
        <v>487</v>
      </c>
      <c r="K7511" s="51">
        <v>11.263999999999999</v>
      </c>
      <c r="L7511" s="51">
        <v>11.407</v>
      </c>
      <c r="M7511" s="51">
        <v>11.234999999999999</v>
      </c>
      <c r="N7511" s="51">
        <v>11.16</v>
      </c>
      <c r="O7511" s="51">
        <v>8.9109999999999996</v>
      </c>
      <c r="P7511" s="51">
        <v>6.2679999999999998</v>
      </c>
      <c r="Q7511" s="51">
        <v>5.9880000000000004</v>
      </c>
      <c r="R7511" s="51">
        <v>3.54</v>
      </c>
      <c r="S7511" s="51">
        <v>6.4349999999999996</v>
      </c>
      <c r="T7511" s="51">
        <v>9.8510000000000009</v>
      </c>
      <c r="U7511" s="51">
        <v>2019</v>
      </c>
    </row>
    <row r="7512" spans="1:21" ht="15.5">
      <c r="A7512" s="51">
        <v>144</v>
      </c>
      <c r="B7512" s="51" t="s">
        <v>1752</v>
      </c>
      <c r="C7512" s="51" t="s">
        <v>466</v>
      </c>
      <c r="D7512" s="51" t="str">
        <f t="shared" si="117"/>
        <v>GGXWDGSweden</v>
      </c>
      <c r="E7512" s="51" t="s">
        <v>63</v>
      </c>
      <c r="F7512" s="51" t="s">
        <v>467</v>
      </c>
      <c r="G7512" s="51" t="s">
        <v>468</v>
      </c>
      <c r="H7512" s="51" t="s">
        <v>342</v>
      </c>
      <c r="I7512" s="51" t="s">
        <v>343</v>
      </c>
      <c r="J7512" s="51" t="s">
        <v>1758</v>
      </c>
      <c r="K7512" s="51">
        <v>1403.63</v>
      </c>
      <c r="L7512" s="51">
        <v>1535.22</v>
      </c>
      <c r="M7512" s="51">
        <v>1791.62</v>
      </c>
      <c r="N7512" s="51">
        <v>1863.47</v>
      </c>
      <c r="O7512" s="51">
        <v>1865.55</v>
      </c>
      <c r="P7512" s="51">
        <v>1883.91</v>
      </c>
      <c r="Q7512" s="51">
        <v>1876.3</v>
      </c>
      <c r="R7512" s="51">
        <v>1765.08</v>
      </c>
      <c r="S7512" s="51">
        <v>1905.82</v>
      </c>
      <c r="T7512" s="51">
        <v>2099.1799999999998</v>
      </c>
      <c r="U7512" s="51">
        <v>2019</v>
      </c>
    </row>
    <row r="7513" spans="1:21" ht="15.5">
      <c r="A7513" s="51">
        <v>144</v>
      </c>
      <c r="B7513" s="51" t="s">
        <v>1752</v>
      </c>
      <c r="C7513" s="51" t="s">
        <v>469</v>
      </c>
      <c r="D7513" s="51" t="str">
        <f t="shared" si="117"/>
        <v>GGXWDG_NGDPSweden</v>
      </c>
      <c r="E7513" s="51" t="s">
        <v>63</v>
      </c>
      <c r="F7513" s="51" t="s">
        <v>467</v>
      </c>
      <c r="G7513" s="51" t="s">
        <v>468</v>
      </c>
      <c r="H7513" s="51" t="s">
        <v>392</v>
      </c>
      <c r="I7513" s="51"/>
      <c r="J7513" s="51" t="s">
        <v>470</v>
      </c>
      <c r="K7513" s="51">
        <v>37.499000000000002</v>
      </c>
      <c r="L7513" s="51">
        <v>40.161000000000001</v>
      </c>
      <c r="M7513" s="51">
        <v>44.872</v>
      </c>
      <c r="N7513" s="51">
        <v>43.738999999999997</v>
      </c>
      <c r="O7513" s="51">
        <v>42.255000000000003</v>
      </c>
      <c r="P7513" s="51">
        <v>40.731999999999999</v>
      </c>
      <c r="Q7513" s="51">
        <v>38.86</v>
      </c>
      <c r="R7513" s="51">
        <v>35.125999999999998</v>
      </c>
      <c r="S7513" s="51">
        <v>38.488999999999997</v>
      </c>
      <c r="T7513" s="51">
        <v>40.387999999999998</v>
      </c>
      <c r="U7513" s="51">
        <v>2019</v>
      </c>
    </row>
    <row r="7514" spans="1:21" ht="15.5">
      <c r="A7514" s="51">
        <v>144</v>
      </c>
      <c r="B7514" s="51" t="s">
        <v>1752</v>
      </c>
      <c r="C7514" s="51" t="s">
        <v>471</v>
      </c>
      <c r="D7514" s="51" t="str">
        <f t="shared" si="117"/>
        <v>NGDP_FYSweden</v>
      </c>
      <c r="E7514" s="51" t="s">
        <v>63</v>
      </c>
      <c r="F7514" s="51" t="s">
        <v>472</v>
      </c>
      <c r="G7514" s="51" t="s">
        <v>473</v>
      </c>
      <c r="H7514" s="51" t="s">
        <v>342</v>
      </c>
      <c r="I7514" s="51" t="s">
        <v>343</v>
      </c>
      <c r="J7514" s="51" t="s">
        <v>1758</v>
      </c>
      <c r="K7514" s="51">
        <v>3743.09</v>
      </c>
      <c r="L7514" s="51">
        <v>3822.67</v>
      </c>
      <c r="M7514" s="51">
        <v>3992.73</v>
      </c>
      <c r="N7514" s="51">
        <v>4260.47</v>
      </c>
      <c r="O7514" s="51">
        <v>4415.03</v>
      </c>
      <c r="P7514" s="51">
        <v>4625.09</v>
      </c>
      <c r="Q7514" s="51">
        <v>4828.3100000000004</v>
      </c>
      <c r="R7514" s="51">
        <v>5025.0600000000004</v>
      </c>
      <c r="S7514" s="51">
        <v>4951.55</v>
      </c>
      <c r="T7514" s="51">
        <v>5197.49</v>
      </c>
      <c r="U7514" s="51">
        <v>2019</v>
      </c>
    </row>
    <row r="7515" spans="1:21" ht="15.5">
      <c r="A7515" s="51">
        <v>144</v>
      </c>
      <c r="B7515" s="51" t="s">
        <v>1752</v>
      </c>
      <c r="C7515" s="51" t="s">
        <v>474</v>
      </c>
      <c r="D7515" s="51" t="str">
        <f t="shared" si="117"/>
        <v>BCASweden</v>
      </c>
      <c r="E7515" s="51" t="s">
        <v>63</v>
      </c>
      <c r="F7515" s="51" t="s">
        <v>475</v>
      </c>
      <c r="G7515" s="51" t="s">
        <v>476</v>
      </c>
      <c r="H7515" s="51" t="s">
        <v>352</v>
      </c>
      <c r="I7515" s="51" t="s">
        <v>343</v>
      </c>
      <c r="J7515" s="51" t="s">
        <v>1759</v>
      </c>
      <c r="K7515" s="51">
        <v>30.213999999999999</v>
      </c>
      <c r="L7515" s="51">
        <v>30.687999999999999</v>
      </c>
      <c r="M7515" s="51">
        <v>24.515999999999998</v>
      </c>
      <c r="N7515" s="51">
        <v>16.739999999999998</v>
      </c>
      <c r="O7515" s="51">
        <v>12.321999999999999</v>
      </c>
      <c r="P7515" s="51">
        <v>15.967000000000001</v>
      </c>
      <c r="Q7515" s="51">
        <v>14.632999999999999</v>
      </c>
      <c r="R7515" s="51">
        <v>27.161000000000001</v>
      </c>
      <c r="S7515" s="51">
        <v>28.152999999999999</v>
      </c>
      <c r="T7515" s="51">
        <v>31.09</v>
      </c>
      <c r="U7515" s="51">
        <v>2019</v>
      </c>
    </row>
    <row r="7516" spans="1:21" ht="15.5">
      <c r="A7516" s="51">
        <v>144</v>
      </c>
      <c r="B7516" s="51" t="s">
        <v>1752</v>
      </c>
      <c r="C7516" s="51" t="s">
        <v>478</v>
      </c>
      <c r="D7516" s="51" t="str">
        <f t="shared" si="117"/>
        <v>BCA_NGDPDSweden</v>
      </c>
      <c r="E7516" s="51" t="s">
        <v>63</v>
      </c>
      <c r="F7516" s="51" t="s">
        <v>475</v>
      </c>
      <c r="G7516" s="51" t="s">
        <v>476</v>
      </c>
      <c r="H7516" s="51" t="s">
        <v>392</v>
      </c>
      <c r="I7516" s="51"/>
      <c r="J7516" s="51" t="s">
        <v>479</v>
      </c>
      <c r="K7516" s="51">
        <v>5.4690000000000003</v>
      </c>
      <c r="L7516" s="51">
        <v>5.2290000000000001</v>
      </c>
      <c r="M7516" s="51">
        <v>4.2130000000000001</v>
      </c>
      <c r="N7516" s="51">
        <v>3.3140000000000001</v>
      </c>
      <c r="O7516" s="51">
        <v>2.39</v>
      </c>
      <c r="P7516" s="51">
        <v>2.9510000000000001</v>
      </c>
      <c r="Q7516" s="51">
        <v>2.6339999999999999</v>
      </c>
      <c r="R7516" s="51">
        <v>5.1120000000000001</v>
      </c>
      <c r="S7516" s="51">
        <v>5.2370000000000001</v>
      </c>
      <c r="T7516" s="51">
        <v>4.9669999999999996</v>
      </c>
      <c r="U7516" s="51">
        <v>2019</v>
      </c>
    </row>
    <row r="7517" spans="1:21" ht="15.5">
      <c r="A7517" s="51">
        <v>146</v>
      </c>
      <c r="B7517" s="51" t="s">
        <v>1760</v>
      </c>
      <c r="C7517" s="51" t="s">
        <v>338</v>
      </c>
      <c r="D7517" s="51" t="str">
        <f t="shared" si="117"/>
        <v>NGDP_RSwitzerland</v>
      </c>
      <c r="E7517" s="51" t="s">
        <v>64</v>
      </c>
      <c r="F7517" s="51" t="s">
        <v>340</v>
      </c>
      <c r="G7517" s="51" t="s">
        <v>341</v>
      </c>
      <c r="H7517" s="51" t="s">
        <v>342</v>
      </c>
      <c r="I7517" s="51" t="s">
        <v>343</v>
      </c>
      <c r="J7517" s="51" t="s">
        <v>1761</v>
      </c>
      <c r="K7517" s="51">
        <v>637.37199999999996</v>
      </c>
      <c r="L7517" s="51">
        <v>649.18100000000004</v>
      </c>
      <c r="M7517" s="51">
        <v>664.92</v>
      </c>
      <c r="N7517" s="51">
        <v>675.79700000000003</v>
      </c>
      <c r="O7517" s="51">
        <v>689.21299999999997</v>
      </c>
      <c r="P7517" s="51">
        <v>700.601</v>
      </c>
      <c r="Q7517" s="51">
        <v>721.87800000000004</v>
      </c>
      <c r="R7517" s="51">
        <v>729.92200000000003</v>
      </c>
      <c r="S7517" s="51">
        <v>708.14700000000005</v>
      </c>
      <c r="T7517" s="51">
        <v>732.85699999999997</v>
      </c>
      <c r="U7517" s="51">
        <v>2019</v>
      </c>
    </row>
    <row r="7518" spans="1:21" ht="15.5">
      <c r="A7518" s="51">
        <v>146</v>
      </c>
      <c r="B7518" s="51" t="s">
        <v>1760</v>
      </c>
      <c r="C7518" s="51" t="s">
        <v>345</v>
      </c>
      <c r="D7518" s="51" t="str">
        <f t="shared" si="117"/>
        <v>NGDP_RPCHSwitzerland</v>
      </c>
      <c r="E7518" s="51" t="s">
        <v>64</v>
      </c>
      <c r="F7518" s="51" t="s">
        <v>340</v>
      </c>
      <c r="G7518" s="51" t="s">
        <v>346</v>
      </c>
      <c r="H7518" s="51" t="s">
        <v>347</v>
      </c>
      <c r="I7518" s="51"/>
      <c r="J7518" s="51" t="s">
        <v>348</v>
      </c>
      <c r="K7518" s="51">
        <v>1.339</v>
      </c>
      <c r="L7518" s="51">
        <v>1.853</v>
      </c>
      <c r="M7518" s="51">
        <v>2.4239999999999999</v>
      </c>
      <c r="N7518" s="51">
        <v>1.6359999999999999</v>
      </c>
      <c r="O7518" s="51">
        <v>1.9850000000000001</v>
      </c>
      <c r="P7518" s="51">
        <v>1.6519999999999999</v>
      </c>
      <c r="Q7518" s="51">
        <v>3.0369999999999999</v>
      </c>
      <c r="R7518" s="51">
        <v>1.1140000000000001</v>
      </c>
      <c r="S7518" s="51">
        <v>-2.9830000000000001</v>
      </c>
      <c r="T7518" s="51">
        <v>3.4889999999999999</v>
      </c>
      <c r="U7518" s="51">
        <v>2019</v>
      </c>
    </row>
    <row r="7519" spans="1:21" ht="15.5">
      <c r="A7519" s="51">
        <v>146</v>
      </c>
      <c r="B7519" s="51" t="s">
        <v>1760</v>
      </c>
      <c r="C7519" s="51" t="s">
        <v>349</v>
      </c>
      <c r="D7519" s="51" t="str">
        <f t="shared" si="117"/>
        <v>NGDPSwitzerland</v>
      </c>
      <c r="E7519" s="51" t="s">
        <v>64</v>
      </c>
      <c r="F7519" s="51" t="s">
        <v>155</v>
      </c>
      <c r="G7519" s="51" t="s">
        <v>350</v>
      </c>
      <c r="H7519" s="51" t="s">
        <v>342</v>
      </c>
      <c r="I7519" s="51" t="s">
        <v>343</v>
      </c>
      <c r="J7519" s="51" t="s">
        <v>1761</v>
      </c>
      <c r="K7519" s="51">
        <v>649.25800000000004</v>
      </c>
      <c r="L7519" s="51">
        <v>661.11699999999996</v>
      </c>
      <c r="M7519" s="51">
        <v>673.12400000000002</v>
      </c>
      <c r="N7519" s="51">
        <v>675.79700000000003</v>
      </c>
      <c r="O7519" s="51">
        <v>685.3</v>
      </c>
      <c r="P7519" s="51">
        <v>693.98299999999995</v>
      </c>
      <c r="Q7519" s="51">
        <v>720.14599999999996</v>
      </c>
      <c r="R7519" s="51">
        <v>727.62900000000002</v>
      </c>
      <c r="S7519" s="51">
        <v>701.755</v>
      </c>
      <c r="T7519" s="51">
        <v>727.76499999999999</v>
      </c>
      <c r="U7519" s="51">
        <v>2019</v>
      </c>
    </row>
    <row r="7520" spans="1:21" ht="15.5">
      <c r="A7520" s="51">
        <v>146</v>
      </c>
      <c r="B7520" s="51" t="s">
        <v>1760</v>
      </c>
      <c r="C7520" s="51" t="s">
        <v>157</v>
      </c>
      <c r="D7520" s="51" t="str">
        <f t="shared" si="117"/>
        <v>NGDPDSwitzerland</v>
      </c>
      <c r="E7520" s="51" t="s">
        <v>64</v>
      </c>
      <c r="F7520" s="51" t="s">
        <v>155</v>
      </c>
      <c r="G7520" s="51" t="s">
        <v>351</v>
      </c>
      <c r="H7520" s="51" t="s">
        <v>352</v>
      </c>
      <c r="I7520" s="51" t="s">
        <v>343</v>
      </c>
      <c r="J7520" s="51" t="s">
        <v>353</v>
      </c>
      <c r="K7520" s="51">
        <v>692.40499999999997</v>
      </c>
      <c r="L7520" s="51">
        <v>713.25400000000002</v>
      </c>
      <c r="M7520" s="51">
        <v>734.73</v>
      </c>
      <c r="N7520" s="51">
        <v>702.21400000000006</v>
      </c>
      <c r="O7520" s="51">
        <v>695.45699999999999</v>
      </c>
      <c r="P7520" s="51">
        <v>704.77200000000005</v>
      </c>
      <c r="Q7520" s="51">
        <v>736.43299999999999</v>
      </c>
      <c r="R7520" s="51">
        <v>732.18700000000001</v>
      </c>
      <c r="S7520" s="51">
        <v>747.42700000000002</v>
      </c>
      <c r="T7520" s="51">
        <v>824.73400000000004</v>
      </c>
      <c r="U7520" s="51">
        <v>2019</v>
      </c>
    </row>
    <row r="7521" spans="1:21" ht="15.5">
      <c r="A7521" s="51">
        <v>146</v>
      </c>
      <c r="B7521" s="51" t="s">
        <v>1760</v>
      </c>
      <c r="C7521" s="51" t="s">
        <v>354</v>
      </c>
      <c r="D7521" s="51" t="str">
        <f t="shared" si="117"/>
        <v>PPPGDPSwitzerland</v>
      </c>
      <c r="E7521" s="51" t="s">
        <v>64</v>
      </c>
      <c r="F7521" s="51" t="s">
        <v>155</v>
      </c>
      <c r="G7521" s="51" t="s">
        <v>355</v>
      </c>
      <c r="H7521" s="51" t="s">
        <v>356</v>
      </c>
      <c r="I7521" s="51" t="s">
        <v>343</v>
      </c>
      <c r="J7521" s="51" t="s">
        <v>353</v>
      </c>
      <c r="K7521" s="51">
        <v>479.48599999999999</v>
      </c>
      <c r="L7521" s="51">
        <v>503.71699999999998</v>
      </c>
      <c r="M7521" s="51">
        <v>525.15599999999995</v>
      </c>
      <c r="N7521" s="51">
        <v>547.00199999999995</v>
      </c>
      <c r="O7521" s="51">
        <v>570.09199999999998</v>
      </c>
      <c r="P7521" s="51">
        <v>588.16300000000001</v>
      </c>
      <c r="Q7521" s="51">
        <v>620.57600000000002</v>
      </c>
      <c r="R7521" s="51">
        <v>638.69200000000001</v>
      </c>
      <c r="S7521" s="51">
        <v>627.15099999999995</v>
      </c>
      <c r="T7521" s="51">
        <v>660.86199999999997</v>
      </c>
      <c r="U7521" s="51">
        <v>2019</v>
      </c>
    </row>
    <row r="7522" spans="1:21" ht="15.5">
      <c r="A7522" s="51">
        <v>146</v>
      </c>
      <c r="B7522" s="51" t="s">
        <v>1760</v>
      </c>
      <c r="C7522" s="51" t="s">
        <v>357</v>
      </c>
      <c r="D7522" s="51" t="str">
        <f t="shared" si="117"/>
        <v>NGDP_DSwitzerland</v>
      </c>
      <c r="E7522" s="51" t="s">
        <v>64</v>
      </c>
      <c r="F7522" s="51" t="s">
        <v>358</v>
      </c>
      <c r="G7522" s="51" t="s">
        <v>359</v>
      </c>
      <c r="H7522" s="51" t="s">
        <v>360</v>
      </c>
      <c r="I7522" s="51"/>
      <c r="J7522" s="51" t="s">
        <v>361</v>
      </c>
      <c r="K7522" s="51">
        <v>101.86499999999999</v>
      </c>
      <c r="L7522" s="51">
        <v>101.839</v>
      </c>
      <c r="M7522" s="51">
        <v>101.23399999999999</v>
      </c>
      <c r="N7522" s="51">
        <v>100</v>
      </c>
      <c r="O7522" s="51">
        <v>99.432000000000002</v>
      </c>
      <c r="P7522" s="51">
        <v>99.055000000000007</v>
      </c>
      <c r="Q7522" s="51">
        <v>99.76</v>
      </c>
      <c r="R7522" s="51">
        <v>99.686000000000007</v>
      </c>
      <c r="S7522" s="51">
        <v>99.096999999999994</v>
      </c>
      <c r="T7522" s="51">
        <v>99.305000000000007</v>
      </c>
      <c r="U7522" s="51">
        <v>2019</v>
      </c>
    </row>
    <row r="7523" spans="1:21" ht="15.5">
      <c r="A7523" s="51">
        <v>146</v>
      </c>
      <c r="B7523" s="51" t="s">
        <v>1760</v>
      </c>
      <c r="C7523" s="51" t="s">
        <v>362</v>
      </c>
      <c r="D7523" s="51" t="str">
        <f t="shared" si="117"/>
        <v>NGDPRPCSwitzerland</v>
      </c>
      <c r="E7523" s="51" t="s">
        <v>64</v>
      </c>
      <c r="F7523" s="51" t="s">
        <v>363</v>
      </c>
      <c r="G7523" s="51" t="s">
        <v>364</v>
      </c>
      <c r="H7523" s="51" t="s">
        <v>342</v>
      </c>
      <c r="I7523" s="51" t="s">
        <v>333</v>
      </c>
      <c r="J7523" s="51" t="s">
        <v>365</v>
      </c>
      <c r="K7523" s="51">
        <v>80122.149999999994</v>
      </c>
      <c r="L7523" s="51">
        <v>80753.95</v>
      </c>
      <c r="M7523" s="51">
        <v>81685.440000000002</v>
      </c>
      <c r="N7523" s="51">
        <v>82034.16</v>
      </c>
      <c r="O7523" s="51">
        <v>82768.5</v>
      </c>
      <c r="P7523" s="51">
        <v>83206.81</v>
      </c>
      <c r="Q7523" s="51">
        <v>85086.99</v>
      </c>
      <c r="R7523" s="51">
        <v>85420.89</v>
      </c>
      <c r="S7523" s="51">
        <v>82285.289999999994</v>
      </c>
      <c r="T7523" s="51">
        <v>84146.81</v>
      </c>
      <c r="U7523" s="51">
        <v>2019</v>
      </c>
    </row>
    <row r="7524" spans="1:21" ht="15.5">
      <c r="A7524" s="51">
        <v>146</v>
      </c>
      <c r="B7524" s="51" t="s">
        <v>1760</v>
      </c>
      <c r="C7524" s="51" t="s">
        <v>366</v>
      </c>
      <c r="D7524" s="51" t="str">
        <f t="shared" si="117"/>
        <v>NGDPRPPPPCSwitzerland</v>
      </c>
      <c r="E7524" s="51" t="s">
        <v>64</v>
      </c>
      <c r="F7524" s="51" t="s">
        <v>363</v>
      </c>
      <c r="G7524" s="51" t="s">
        <v>367</v>
      </c>
      <c r="H7524" s="51" t="s">
        <v>368</v>
      </c>
      <c r="I7524" s="51" t="s">
        <v>333</v>
      </c>
      <c r="J7524" s="51" t="s">
        <v>365</v>
      </c>
      <c r="K7524" s="51">
        <v>67263.490000000005</v>
      </c>
      <c r="L7524" s="51">
        <v>67793.899999999994</v>
      </c>
      <c r="M7524" s="51">
        <v>68575.899999999994</v>
      </c>
      <c r="N7524" s="51">
        <v>68868.649999999994</v>
      </c>
      <c r="O7524" s="51">
        <v>69485.14</v>
      </c>
      <c r="P7524" s="51">
        <v>69853.100000000006</v>
      </c>
      <c r="Q7524" s="51">
        <v>71431.53</v>
      </c>
      <c r="R7524" s="51">
        <v>71711.850000000006</v>
      </c>
      <c r="S7524" s="51">
        <v>69079.48</v>
      </c>
      <c r="T7524" s="51">
        <v>70642.240000000005</v>
      </c>
      <c r="U7524" s="51">
        <v>2019</v>
      </c>
    </row>
    <row r="7525" spans="1:21" ht="15.5">
      <c r="A7525" s="51">
        <v>146</v>
      </c>
      <c r="B7525" s="51" t="s">
        <v>1760</v>
      </c>
      <c r="C7525" s="51" t="s">
        <v>369</v>
      </c>
      <c r="D7525" s="51" t="str">
        <f t="shared" si="117"/>
        <v>NGDPPCSwitzerland</v>
      </c>
      <c r="E7525" s="51" t="s">
        <v>64</v>
      </c>
      <c r="F7525" s="51" t="s">
        <v>370</v>
      </c>
      <c r="G7525" s="51" t="s">
        <v>371</v>
      </c>
      <c r="H7525" s="51" t="s">
        <v>342</v>
      </c>
      <c r="I7525" s="51" t="s">
        <v>333</v>
      </c>
      <c r="J7525" s="51" t="s">
        <v>372</v>
      </c>
      <c r="K7525" s="51">
        <v>81616.320000000007</v>
      </c>
      <c r="L7525" s="51">
        <v>82238.740000000005</v>
      </c>
      <c r="M7525" s="51">
        <v>82693.38</v>
      </c>
      <c r="N7525" s="51">
        <v>82034.149999999994</v>
      </c>
      <c r="O7525" s="51">
        <v>82298.5</v>
      </c>
      <c r="P7525" s="51">
        <v>82420.81</v>
      </c>
      <c r="Q7525" s="51">
        <v>84882.78</v>
      </c>
      <c r="R7525" s="51">
        <v>85152.59</v>
      </c>
      <c r="S7525" s="51">
        <v>81542.539999999994</v>
      </c>
      <c r="T7525" s="51">
        <v>83562.05</v>
      </c>
      <c r="U7525" s="51">
        <v>2019</v>
      </c>
    </row>
    <row r="7526" spans="1:21" ht="15.5">
      <c r="A7526" s="51">
        <v>146</v>
      </c>
      <c r="B7526" s="51" t="s">
        <v>1760</v>
      </c>
      <c r="C7526" s="51" t="s">
        <v>373</v>
      </c>
      <c r="D7526" s="51" t="str">
        <f t="shared" si="117"/>
        <v>NGDPDPCSwitzerland</v>
      </c>
      <c r="E7526" s="51" t="s">
        <v>64</v>
      </c>
      <c r="F7526" s="51" t="s">
        <v>370</v>
      </c>
      <c r="G7526" s="51" t="s">
        <v>374</v>
      </c>
      <c r="H7526" s="51" t="s">
        <v>352</v>
      </c>
      <c r="I7526" s="51" t="s">
        <v>333</v>
      </c>
      <c r="J7526" s="51" t="s">
        <v>372</v>
      </c>
      <c r="K7526" s="51">
        <v>87040.28</v>
      </c>
      <c r="L7526" s="51">
        <v>88724.160000000003</v>
      </c>
      <c r="M7526" s="51">
        <v>90261.73</v>
      </c>
      <c r="N7526" s="51">
        <v>85240.79</v>
      </c>
      <c r="O7526" s="51">
        <v>83518.34</v>
      </c>
      <c r="P7526" s="51">
        <v>83702.149999999994</v>
      </c>
      <c r="Q7526" s="51">
        <v>86802.559999999998</v>
      </c>
      <c r="R7526" s="51">
        <v>85685.99</v>
      </c>
      <c r="S7526" s="51">
        <v>86849.47</v>
      </c>
      <c r="T7526" s="51">
        <v>94696.13</v>
      </c>
      <c r="U7526" s="51">
        <v>2019</v>
      </c>
    </row>
    <row r="7527" spans="1:21" ht="15.5">
      <c r="A7527" s="51">
        <v>146</v>
      </c>
      <c r="B7527" s="51" t="s">
        <v>1760</v>
      </c>
      <c r="C7527" s="51" t="s">
        <v>375</v>
      </c>
      <c r="D7527" s="51" t="str">
        <f t="shared" si="117"/>
        <v>PPPPCSwitzerland</v>
      </c>
      <c r="E7527" s="51" t="s">
        <v>64</v>
      </c>
      <c r="F7527" s="51" t="s">
        <v>370</v>
      </c>
      <c r="G7527" s="51" t="s">
        <v>376</v>
      </c>
      <c r="H7527" s="51" t="s">
        <v>356</v>
      </c>
      <c r="I7527" s="51" t="s">
        <v>333</v>
      </c>
      <c r="J7527" s="51" t="s">
        <v>372</v>
      </c>
      <c r="K7527" s="51">
        <v>60274.74</v>
      </c>
      <c r="L7527" s="51">
        <v>62659.199999999997</v>
      </c>
      <c r="M7527" s="51">
        <v>64515.44</v>
      </c>
      <c r="N7527" s="51">
        <v>66399.87</v>
      </c>
      <c r="O7527" s="51">
        <v>68463.08</v>
      </c>
      <c r="P7527" s="51">
        <v>69853.100000000006</v>
      </c>
      <c r="Q7527" s="51">
        <v>73146.59</v>
      </c>
      <c r="R7527" s="51">
        <v>74744.59</v>
      </c>
      <c r="S7527" s="51">
        <v>72873.72</v>
      </c>
      <c r="T7527" s="51">
        <v>75880.320000000007</v>
      </c>
      <c r="U7527" s="51">
        <v>2019</v>
      </c>
    </row>
    <row r="7528" spans="1:21" ht="15.5">
      <c r="A7528" s="51">
        <v>146</v>
      </c>
      <c r="B7528" s="51" t="s">
        <v>1760</v>
      </c>
      <c r="C7528" s="51" t="s">
        <v>377</v>
      </c>
      <c r="D7528" s="51" t="str">
        <f t="shared" si="117"/>
        <v>NGAP_NPGDPSwitzerland</v>
      </c>
      <c r="E7528" s="51" t="s">
        <v>64</v>
      </c>
      <c r="F7528" s="51" t="s">
        <v>378</v>
      </c>
      <c r="G7528" s="51" t="s">
        <v>379</v>
      </c>
      <c r="H7528" s="51" t="s">
        <v>380</v>
      </c>
      <c r="I7528" s="51"/>
      <c r="J7528" s="51"/>
      <c r="K7528" s="51"/>
      <c r="L7528" s="51"/>
      <c r="M7528" s="51"/>
      <c r="N7528" s="51"/>
      <c r="O7528" s="51"/>
      <c r="P7528" s="51"/>
      <c r="Q7528" s="51"/>
      <c r="R7528" s="51"/>
      <c r="S7528" s="51"/>
      <c r="T7528" s="51"/>
      <c r="U7528" s="51"/>
    </row>
    <row r="7529" spans="1:21" ht="15.5">
      <c r="A7529" s="51">
        <v>146</v>
      </c>
      <c r="B7529" s="51" t="s">
        <v>1760</v>
      </c>
      <c r="C7529" s="51" t="s">
        <v>381</v>
      </c>
      <c r="D7529" s="51" t="str">
        <f t="shared" si="117"/>
        <v>PPPSHSwitzerland</v>
      </c>
      <c r="E7529" s="51" t="s">
        <v>64</v>
      </c>
      <c r="F7529" s="51" t="s">
        <v>382</v>
      </c>
      <c r="G7529" s="51" t="s">
        <v>383</v>
      </c>
      <c r="H7529" s="51" t="s">
        <v>384</v>
      </c>
      <c r="I7529" s="51"/>
      <c r="J7529" s="51" t="s">
        <v>353</v>
      </c>
      <c r="K7529" s="51">
        <v>0.47899999999999998</v>
      </c>
      <c r="L7529" s="51">
        <v>0.47899999999999998</v>
      </c>
      <c r="M7529" s="51">
        <v>0.48199999999999998</v>
      </c>
      <c r="N7529" s="51">
        <v>0.49199999999999999</v>
      </c>
      <c r="O7529" s="51">
        <v>0.49299999999999999</v>
      </c>
      <c r="P7529" s="51">
        <v>0.48299999999999998</v>
      </c>
      <c r="Q7529" s="51">
        <v>0.48099999999999998</v>
      </c>
      <c r="R7529" s="51">
        <v>0.47399999999999998</v>
      </c>
      <c r="S7529" s="51">
        <v>0.47599999999999998</v>
      </c>
      <c r="T7529" s="51">
        <v>0.46600000000000003</v>
      </c>
      <c r="U7529" s="51">
        <v>2019</v>
      </c>
    </row>
    <row r="7530" spans="1:21" ht="15.5">
      <c r="A7530" s="51">
        <v>146</v>
      </c>
      <c r="B7530" s="51" t="s">
        <v>1760</v>
      </c>
      <c r="C7530" s="51" t="s">
        <v>385</v>
      </c>
      <c r="D7530" s="51" t="str">
        <f t="shared" si="117"/>
        <v>PPPEXSwitzerland</v>
      </c>
      <c r="E7530" s="51" t="s">
        <v>64</v>
      </c>
      <c r="F7530" s="51" t="s">
        <v>386</v>
      </c>
      <c r="G7530" s="51" t="s">
        <v>387</v>
      </c>
      <c r="H7530" s="51" t="s">
        <v>388</v>
      </c>
      <c r="I7530" s="51"/>
      <c r="J7530" s="51" t="s">
        <v>353</v>
      </c>
      <c r="K7530" s="51">
        <v>1.3540000000000001</v>
      </c>
      <c r="L7530" s="51">
        <v>1.3120000000000001</v>
      </c>
      <c r="M7530" s="51">
        <v>1.282</v>
      </c>
      <c r="N7530" s="51">
        <v>1.2350000000000001</v>
      </c>
      <c r="O7530" s="51">
        <v>1.202</v>
      </c>
      <c r="P7530" s="51">
        <v>1.18</v>
      </c>
      <c r="Q7530" s="51">
        <v>1.1599999999999999</v>
      </c>
      <c r="R7530" s="51">
        <v>1.139</v>
      </c>
      <c r="S7530" s="51">
        <v>1.119</v>
      </c>
      <c r="T7530" s="51">
        <v>1.101</v>
      </c>
      <c r="U7530" s="51">
        <v>2019</v>
      </c>
    </row>
    <row r="7531" spans="1:21" ht="15.5">
      <c r="A7531" s="51">
        <v>146</v>
      </c>
      <c r="B7531" s="51" t="s">
        <v>1760</v>
      </c>
      <c r="C7531" s="51" t="s">
        <v>389</v>
      </c>
      <c r="D7531" s="51" t="str">
        <f t="shared" si="117"/>
        <v>NID_NGDPSwitzerland</v>
      </c>
      <c r="E7531" s="51" t="s">
        <v>64</v>
      </c>
      <c r="F7531" s="51" t="s">
        <v>390</v>
      </c>
      <c r="G7531" s="51" t="s">
        <v>391</v>
      </c>
      <c r="H7531" s="51" t="s">
        <v>392</v>
      </c>
      <c r="I7531" s="51"/>
      <c r="J7531" s="51" t="s">
        <v>1761</v>
      </c>
      <c r="K7531" s="51">
        <v>25.588000000000001</v>
      </c>
      <c r="L7531" s="51">
        <v>24.31</v>
      </c>
      <c r="M7531" s="51">
        <v>25.388000000000002</v>
      </c>
      <c r="N7531" s="51">
        <v>24.747</v>
      </c>
      <c r="O7531" s="51">
        <v>24.713999999999999</v>
      </c>
      <c r="P7531" s="51">
        <v>24.972999999999999</v>
      </c>
      <c r="Q7531" s="51">
        <v>24.501000000000001</v>
      </c>
      <c r="R7531" s="51">
        <v>24.437999999999999</v>
      </c>
      <c r="S7531" s="51">
        <v>26.849</v>
      </c>
      <c r="T7531" s="51">
        <v>26.175999999999998</v>
      </c>
      <c r="U7531" s="51">
        <v>2019</v>
      </c>
    </row>
    <row r="7532" spans="1:21" ht="15.5">
      <c r="A7532" s="51">
        <v>146</v>
      </c>
      <c r="B7532" s="51" t="s">
        <v>1760</v>
      </c>
      <c r="C7532" s="51" t="s">
        <v>393</v>
      </c>
      <c r="D7532" s="51" t="str">
        <f t="shared" si="117"/>
        <v>NGSD_NGDPSwitzerland</v>
      </c>
      <c r="E7532" s="51" t="s">
        <v>64</v>
      </c>
      <c r="F7532" s="51" t="s">
        <v>394</v>
      </c>
      <c r="G7532" s="51" t="s">
        <v>395</v>
      </c>
      <c r="H7532" s="51" t="s">
        <v>392</v>
      </c>
      <c r="I7532" s="51"/>
      <c r="J7532" s="51" t="s">
        <v>1761</v>
      </c>
      <c r="K7532" s="51">
        <v>36.441000000000003</v>
      </c>
      <c r="L7532" s="51">
        <v>35.704000000000001</v>
      </c>
      <c r="M7532" s="51">
        <v>33.503</v>
      </c>
      <c r="N7532" s="51">
        <v>35.012</v>
      </c>
      <c r="O7532" s="51">
        <v>33.715000000000003</v>
      </c>
      <c r="P7532" s="51">
        <v>32.177</v>
      </c>
      <c r="Q7532" s="51">
        <v>31.164000000000001</v>
      </c>
      <c r="R7532" s="51">
        <v>31.148</v>
      </c>
      <c r="S7532" s="51">
        <v>30.661999999999999</v>
      </c>
      <c r="T7532" s="51">
        <v>32.920999999999999</v>
      </c>
      <c r="U7532" s="51">
        <v>2019</v>
      </c>
    </row>
    <row r="7533" spans="1:21" ht="15.5">
      <c r="A7533" s="51">
        <v>146</v>
      </c>
      <c r="B7533" s="51" t="s">
        <v>1760</v>
      </c>
      <c r="C7533" s="51" t="s">
        <v>396</v>
      </c>
      <c r="D7533" s="51" t="str">
        <f t="shared" si="117"/>
        <v>PCPISwitzerland</v>
      </c>
      <c r="E7533" s="51" t="s">
        <v>64</v>
      </c>
      <c r="F7533" s="51" t="s">
        <v>397</v>
      </c>
      <c r="G7533" s="51" t="s">
        <v>398</v>
      </c>
      <c r="H7533" s="51" t="s">
        <v>360</v>
      </c>
      <c r="I7533" s="51"/>
      <c r="J7533" s="51" t="s">
        <v>1762</v>
      </c>
      <c r="K7533" s="51">
        <v>101.146</v>
      </c>
      <c r="L7533" s="51">
        <v>100.928</v>
      </c>
      <c r="M7533" s="51">
        <v>100.91500000000001</v>
      </c>
      <c r="N7533" s="51">
        <v>99.763000000000005</v>
      </c>
      <c r="O7533" s="51">
        <v>99.328999999999994</v>
      </c>
      <c r="P7533" s="51">
        <v>99.86</v>
      </c>
      <c r="Q7533" s="51">
        <v>100.79300000000001</v>
      </c>
      <c r="R7533" s="51">
        <v>101.157</v>
      </c>
      <c r="S7533" s="51">
        <v>100.423</v>
      </c>
      <c r="T7533" s="51">
        <v>100.494</v>
      </c>
      <c r="U7533" s="51">
        <v>2020</v>
      </c>
    </row>
    <row r="7534" spans="1:21" ht="15.5">
      <c r="A7534" s="51">
        <v>146</v>
      </c>
      <c r="B7534" s="51" t="s">
        <v>1760</v>
      </c>
      <c r="C7534" s="51" t="s">
        <v>400</v>
      </c>
      <c r="D7534" s="51" t="str">
        <f t="shared" si="117"/>
        <v>PCPIPCHSwitzerland</v>
      </c>
      <c r="E7534" s="51" t="s">
        <v>64</v>
      </c>
      <c r="F7534" s="51" t="s">
        <v>397</v>
      </c>
      <c r="G7534" s="51" t="s">
        <v>401</v>
      </c>
      <c r="H7534" s="51" t="s">
        <v>347</v>
      </c>
      <c r="I7534" s="51"/>
      <c r="J7534" s="51" t="s">
        <v>402</v>
      </c>
      <c r="K7534" s="51">
        <v>-0.69299999999999995</v>
      </c>
      <c r="L7534" s="51">
        <v>-0.216</v>
      </c>
      <c r="M7534" s="51">
        <v>-1.2E-2</v>
      </c>
      <c r="N7534" s="51">
        <v>-1.1419999999999999</v>
      </c>
      <c r="O7534" s="51">
        <v>-0.434</v>
      </c>
      <c r="P7534" s="51">
        <v>0.53400000000000003</v>
      </c>
      <c r="Q7534" s="51">
        <v>0.93500000000000005</v>
      </c>
      <c r="R7534" s="51">
        <v>0.36099999999999999</v>
      </c>
      <c r="S7534" s="51">
        <v>-0.72599999999999998</v>
      </c>
      <c r="T7534" s="51">
        <v>7.0000000000000007E-2</v>
      </c>
      <c r="U7534" s="51">
        <v>2020</v>
      </c>
    </row>
    <row r="7535" spans="1:21" ht="15.5">
      <c r="A7535" s="51">
        <v>146</v>
      </c>
      <c r="B7535" s="51" t="s">
        <v>1760</v>
      </c>
      <c r="C7535" s="51" t="s">
        <v>403</v>
      </c>
      <c r="D7535" s="51" t="str">
        <f t="shared" si="117"/>
        <v>PCPIESwitzerland</v>
      </c>
      <c r="E7535" s="51" t="s">
        <v>64</v>
      </c>
      <c r="F7535" s="51" t="s">
        <v>404</v>
      </c>
      <c r="G7535" s="51" t="s">
        <v>405</v>
      </c>
      <c r="H7535" s="51" t="s">
        <v>360</v>
      </c>
      <c r="I7535" s="51"/>
      <c r="J7535" s="51" t="s">
        <v>1762</v>
      </c>
      <c r="K7535" s="51">
        <v>100.887</v>
      </c>
      <c r="L7535" s="51">
        <v>100.96899999999999</v>
      </c>
      <c r="M7535" s="51">
        <v>100.66</v>
      </c>
      <c r="N7535" s="51">
        <v>99.376000000000005</v>
      </c>
      <c r="O7535" s="51">
        <v>99.388999999999996</v>
      </c>
      <c r="P7535" s="51">
        <v>100.24</v>
      </c>
      <c r="Q7535" s="51">
        <v>100.932</v>
      </c>
      <c r="R7535" s="51">
        <v>101.08499999999999</v>
      </c>
      <c r="S7535" s="51">
        <v>100.249</v>
      </c>
      <c r="T7535" s="51">
        <v>100.36799999999999</v>
      </c>
      <c r="U7535" s="51">
        <v>2020</v>
      </c>
    </row>
    <row r="7536" spans="1:21" ht="15.5">
      <c r="A7536" s="51">
        <v>146</v>
      </c>
      <c r="B7536" s="51" t="s">
        <v>1760</v>
      </c>
      <c r="C7536" s="51" t="s">
        <v>406</v>
      </c>
      <c r="D7536" s="51" t="str">
        <f t="shared" si="117"/>
        <v>PCPIEPCHSwitzerland</v>
      </c>
      <c r="E7536" s="51" t="s">
        <v>64</v>
      </c>
      <c r="F7536" s="51" t="s">
        <v>404</v>
      </c>
      <c r="G7536" s="51" t="s">
        <v>407</v>
      </c>
      <c r="H7536" s="51" t="s">
        <v>347</v>
      </c>
      <c r="I7536" s="51"/>
      <c r="J7536" s="51" t="s">
        <v>408</v>
      </c>
      <c r="K7536" s="51">
        <v>-0.435</v>
      </c>
      <c r="L7536" s="51">
        <v>8.2000000000000003E-2</v>
      </c>
      <c r="M7536" s="51">
        <v>-0.307</v>
      </c>
      <c r="N7536" s="51">
        <v>-1.276</v>
      </c>
      <c r="O7536" s="51">
        <v>1.2999999999999999E-2</v>
      </c>
      <c r="P7536" s="51">
        <v>0.85599999999999998</v>
      </c>
      <c r="Q7536" s="51">
        <v>0.69099999999999995</v>
      </c>
      <c r="R7536" s="51">
        <v>0.152</v>
      </c>
      <c r="S7536" s="51">
        <v>-0.82699999999999996</v>
      </c>
      <c r="T7536" s="51">
        <v>0.11799999999999999</v>
      </c>
      <c r="U7536" s="51">
        <v>2020</v>
      </c>
    </row>
    <row r="7537" spans="1:21" ht="15.5">
      <c r="A7537" s="51">
        <v>146</v>
      </c>
      <c r="B7537" s="51" t="s">
        <v>1760</v>
      </c>
      <c r="C7537" s="51" t="s">
        <v>409</v>
      </c>
      <c r="D7537" s="51" t="str">
        <f t="shared" si="117"/>
        <v>FLIBOR6Switzerland</v>
      </c>
      <c r="E7537" s="51" t="s">
        <v>64</v>
      </c>
      <c r="F7537" s="51" t="s">
        <v>410</v>
      </c>
      <c r="G7537" s="51"/>
      <c r="H7537" s="51" t="s">
        <v>384</v>
      </c>
      <c r="I7537" s="51"/>
      <c r="J7537" s="51"/>
      <c r="K7537" s="51"/>
      <c r="L7537" s="51"/>
      <c r="M7537" s="51"/>
      <c r="N7537" s="51"/>
      <c r="O7537" s="51"/>
      <c r="P7537" s="51"/>
      <c r="Q7537" s="51"/>
      <c r="R7537" s="51"/>
      <c r="S7537" s="51"/>
      <c r="T7537" s="51"/>
      <c r="U7537" s="51"/>
    </row>
    <row r="7538" spans="1:21" ht="15.5">
      <c r="A7538" s="51">
        <v>146</v>
      </c>
      <c r="B7538" s="51" t="s">
        <v>1760</v>
      </c>
      <c r="C7538" s="51" t="s">
        <v>411</v>
      </c>
      <c r="D7538" s="51" t="str">
        <f t="shared" si="117"/>
        <v>TM_RPCHSwitzerland</v>
      </c>
      <c r="E7538" s="51" t="s">
        <v>64</v>
      </c>
      <c r="F7538" s="51" t="s">
        <v>412</v>
      </c>
      <c r="G7538" s="51" t="s">
        <v>413</v>
      </c>
      <c r="H7538" s="51" t="s">
        <v>347</v>
      </c>
      <c r="I7538" s="51"/>
      <c r="J7538" s="51" t="s">
        <v>1763</v>
      </c>
      <c r="K7538" s="51">
        <v>-2.367</v>
      </c>
      <c r="L7538" s="51">
        <v>12.718</v>
      </c>
      <c r="M7538" s="51">
        <v>-7.2160000000000002</v>
      </c>
      <c r="N7538" s="51">
        <v>4.5609999999999999</v>
      </c>
      <c r="O7538" s="51">
        <v>5.2629999999999999</v>
      </c>
      <c r="P7538" s="51">
        <v>-0.79200000000000004</v>
      </c>
      <c r="Q7538" s="51">
        <v>0.35199999999999998</v>
      </c>
      <c r="R7538" s="51">
        <v>-1.2E-2</v>
      </c>
      <c r="S7538" s="51">
        <v>-6.2590000000000003</v>
      </c>
      <c r="T7538" s="51">
        <v>4.88</v>
      </c>
      <c r="U7538" s="51">
        <v>2019</v>
      </c>
    </row>
    <row r="7539" spans="1:21" ht="15.5">
      <c r="A7539" s="51">
        <v>146</v>
      </c>
      <c r="B7539" s="51" t="s">
        <v>1760</v>
      </c>
      <c r="C7539" s="51" t="s">
        <v>415</v>
      </c>
      <c r="D7539" s="51" t="str">
        <f t="shared" si="117"/>
        <v>TMG_RPCHSwitzerland</v>
      </c>
      <c r="E7539" s="51" t="s">
        <v>64</v>
      </c>
      <c r="F7539" s="51" t="s">
        <v>416</v>
      </c>
      <c r="G7539" s="51" t="s">
        <v>417</v>
      </c>
      <c r="H7539" s="51" t="s">
        <v>347</v>
      </c>
      <c r="I7539" s="51"/>
      <c r="J7539" s="51" t="s">
        <v>1763</v>
      </c>
      <c r="K7539" s="51">
        <v>-5.5369999999999999</v>
      </c>
      <c r="L7539" s="51">
        <v>16.449000000000002</v>
      </c>
      <c r="M7539" s="51">
        <v>-11.683999999999999</v>
      </c>
      <c r="N7539" s="51">
        <v>2.8769999999999998</v>
      </c>
      <c r="O7539" s="51">
        <v>5.7510000000000003</v>
      </c>
      <c r="P7539" s="51">
        <v>-2.173</v>
      </c>
      <c r="Q7539" s="51">
        <v>1.296</v>
      </c>
      <c r="R7539" s="51">
        <v>-0.90800000000000003</v>
      </c>
      <c r="S7539" s="51">
        <v>-3.387</v>
      </c>
      <c r="T7539" s="51">
        <v>5.4409999999999998</v>
      </c>
      <c r="U7539" s="51">
        <v>2019</v>
      </c>
    </row>
    <row r="7540" spans="1:21" ht="15.5">
      <c r="A7540" s="51">
        <v>146</v>
      </c>
      <c r="B7540" s="51" t="s">
        <v>1760</v>
      </c>
      <c r="C7540" s="51" t="s">
        <v>418</v>
      </c>
      <c r="D7540" s="51" t="str">
        <f t="shared" si="117"/>
        <v>TX_RPCHSwitzerland</v>
      </c>
      <c r="E7540" s="51" t="s">
        <v>64</v>
      </c>
      <c r="F7540" s="51" t="s">
        <v>419</v>
      </c>
      <c r="G7540" s="51" t="s">
        <v>420</v>
      </c>
      <c r="H7540" s="51" t="s">
        <v>347</v>
      </c>
      <c r="I7540" s="51"/>
      <c r="J7540" s="51" t="s">
        <v>1763</v>
      </c>
      <c r="K7540" s="51">
        <v>1.3149999999999999</v>
      </c>
      <c r="L7540" s="51">
        <v>13.433999999999999</v>
      </c>
      <c r="M7540" s="51">
        <v>-6.0339999999999998</v>
      </c>
      <c r="N7540" s="51">
        <v>3.972</v>
      </c>
      <c r="O7540" s="51">
        <v>6.5670000000000002</v>
      </c>
      <c r="P7540" s="51">
        <v>-0.112</v>
      </c>
      <c r="Q7540" s="51">
        <v>3.39</v>
      </c>
      <c r="R7540" s="51">
        <v>-0.16900000000000001</v>
      </c>
      <c r="S7540" s="51">
        <v>-6.8449999999999998</v>
      </c>
      <c r="T7540" s="51">
        <v>4.6989999999999998</v>
      </c>
      <c r="U7540" s="51">
        <v>2019</v>
      </c>
    </row>
    <row r="7541" spans="1:21" ht="15.5">
      <c r="A7541" s="51">
        <v>146</v>
      </c>
      <c r="B7541" s="51" t="s">
        <v>1760</v>
      </c>
      <c r="C7541" s="51" t="s">
        <v>421</v>
      </c>
      <c r="D7541" s="51" t="str">
        <f t="shared" si="117"/>
        <v>TXG_RPCHSwitzerland</v>
      </c>
      <c r="E7541" s="51" t="s">
        <v>64</v>
      </c>
      <c r="F7541" s="51" t="s">
        <v>422</v>
      </c>
      <c r="G7541" s="51" t="s">
        <v>423</v>
      </c>
      <c r="H7541" s="51" t="s">
        <v>347</v>
      </c>
      <c r="I7541" s="51"/>
      <c r="J7541" s="51" t="s">
        <v>1763</v>
      </c>
      <c r="K7541" s="51">
        <v>-1.554</v>
      </c>
      <c r="L7541" s="51">
        <v>18.318000000000001</v>
      </c>
      <c r="M7541" s="51">
        <v>-9.9030000000000005</v>
      </c>
      <c r="N7541" s="51">
        <v>3.9580000000000002</v>
      </c>
      <c r="O7541" s="51">
        <v>7.0609999999999999</v>
      </c>
      <c r="P7541" s="51">
        <v>-0.254</v>
      </c>
      <c r="Q7541" s="51">
        <v>2.7189999999999999</v>
      </c>
      <c r="R7541" s="51">
        <v>1.0229999999999999</v>
      </c>
      <c r="S7541" s="51">
        <v>-2.6869999999999998</v>
      </c>
      <c r="T7541" s="51">
        <v>5.1040000000000001</v>
      </c>
      <c r="U7541" s="51">
        <v>2019</v>
      </c>
    </row>
    <row r="7542" spans="1:21" ht="15.5">
      <c r="A7542" s="51">
        <v>146</v>
      </c>
      <c r="B7542" s="51" t="s">
        <v>1760</v>
      </c>
      <c r="C7542" s="51" t="s">
        <v>424</v>
      </c>
      <c r="D7542" s="51" t="str">
        <f t="shared" si="117"/>
        <v>LURSwitzerland</v>
      </c>
      <c r="E7542" s="51" t="s">
        <v>64</v>
      </c>
      <c r="F7542" s="51" t="s">
        <v>425</v>
      </c>
      <c r="G7542" s="51" t="s">
        <v>426</v>
      </c>
      <c r="H7542" s="51" t="s">
        <v>427</v>
      </c>
      <c r="I7542" s="51"/>
      <c r="J7542" s="51" t="s">
        <v>1764</v>
      </c>
      <c r="K7542" s="51">
        <v>2.9049999999999998</v>
      </c>
      <c r="L7542" s="51">
        <v>3.1579999999999999</v>
      </c>
      <c r="M7542" s="51">
        <v>3.044</v>
      </c>
      <c r="N7542" s="51">
        <v>3.1779999999999999</v>
      </c>
      <c r="O7542" s="51">
        <v>3.323</v>
      </c>
      <c r="P7542" s="51">
        <v>3.0880000000000001</v>
      </c>
      <c r="Q7542" s="51">
        <v>2.5470000000000002</v>
      </c>
      <c r="R7542" s="51">
        <v>2.306</v>
      </c>
      <c r="S7542" s="51">
        <v>3.1429999999999998</v>
      </c>
      <c r="T7542" s="51">
        <v>3.5449999999999999</v>
      </c>
      <c r="U7542" s="51">
        <v>2019</v>
      </c>
    </row>
    <row r="7543" spans="1:21" ht="15.5">
      <c r="A7543" s="51">
        <v>146</v>
      </c>
      <c r="B7543" s="51" t="s">
        <v>1760</v>
      </c>
      <c r="C7543" s="51" t="s">
        <v>428</v>
      </c>
      <c r="D7543" s="51" t="str">
        <f t="shared" si="117"/>
        <v>LESwitzerland</v>
      </c>
      <c r="E7543" s="51" t="s">
        <v>64</v>
      </c>
      <c r="F7543" s="51" t="s">
        <v>429</v>
      </c>
      <c r="G7543" s="51" t="s">
        <v>430</v>
      </c>
      <c r="H7543" s="51" t="s">
        <v>431</v>
      </c>
      <c r="I7543" s="51" t="s">
        <v>432</v>
      </c>
      <c r="J7543" s="51" t="s">
        <v>1764</v>
      </c>
      <c r="K7543" s="51">
        <v>4.6790000000000003</v>
      </c>
      <c r="L7543" s="51">
        <v>4.7359999999999998</v>
      </c>
      <c r="M7543" s="51">
        <v>4.8250000000000002</v>
      </c>
      <c r="N7543" s="51">
        <v>4.9000000000000004</v>
      </c>
      <c r="O7543" s="51">
        <v>4.9669999999999996</v>
      </c>
      <c r="P7543" s="51">
        <v>5.0129999999999999</v>
      </c>
      <c r="Q7543" s="51">
        <v>5.0650000000000004</v>
      </c>
      <c r="R7543" s="51">
        <v>5.101</v>
      </c>
      <c r="S7543" s="51">
        <v>5.0869999999999997</v>
      </c>
      <c r="T7543" s="51">
        <v>5.0629999999999997</v>
      </c>
      <c r="U7543" s="51">
        <v>2019</v>
      </c>
    </row>
    <row r="7544" spans="1:21" ht="15.5">
      <c r="A7544" s="51">
        <v>146</v>
      </c>
      <c r="B7544" s="51" t="s">
        <v>1760</v>
      </c>
      <c r="C7544" s="51" t="s">
        <v>433</v>
      </c>
      <c r="D7544" s="51" t="str">
        <f t="shared" si="117"/>
        <v>LPSwitzerland</v>
      </c>
      <c r="E7544" s="51" t="s">
        <v>64</v>
      </c>
      <c r="F7544" s="51" t="s">
        <v>434</v>
      </c>
      <c r="G7544" s="51" t="s">
        <v>435</v>
      </c>
      <c r="H7544" s="51" t="s">
        <v>431</v>
      </c>
      <c r="I7544" s="51" t="s">
        <v>432</v>
      </c>
      <c r="J7544" s="51" t="s">
        <v>1765</v>
      </c>
      <c r="K7544" s="51">
        <v>7.9550000000000001</v>
      </c>
      <c r="L7544" s="51">
        <v>8.0389999999999997</v>
      </c>
      <c r="M7544" s="51">
        <v>8.14</v>
      </c>
      <c r="N7544" s="51">
        <v>8.2379999999999995</v>
      </c>
      <c r="O7544" s="51">
        <v>8.327</v>
      </c>
      <c r="P7544" s="51">
        <v>8.42</v>
      </c>
      <c r="Q7544" s="51">
        <v>8.484</v>
      </c>
      <c r="R7544" s="51">
        <v>8.5449999999999999</v>
      </c>
      <c r="S7544" s="51">
        <v>8.6059999999999999</v>
      </c>
      <c r="T7544" s="51">
        <v>8.7089999999999996</v>
      </c>
      <c r="U7544" s="51">
        <v>2019</v>
      </c>
    </row>
    <row r="7545" spans="1:21" ht="15.5">
      <c r="A7545" s="51">
        <v>146</v>
      </c>
      <c r="B7545" s="51" t="s">
        <v>1760</v>
      </c>
      <c r="C7545" s="51" t="s">
        <v>437</v>
      </c>
      <c r="D7545" s="51" t="str">
        <f t="shared" si="117"/>
        <v>GGRSwitzerland</v>
      </c>
      <c r="E7545" s="51" t="s">
        <v>64</v>
      </c>
      <c r="F7545" s="51" t="s">
        <v>438</v>
      </c>
      <c r="G7545" s="51" t="s">
        <v>439</v>
      </c>
      <c r="H7545" s="51" t="s">
        <v>342</v>
      </c>
      <c r="I7545" s="51" t="s">
        <v>343</v>
      </c>
      <c r="J7545" s="51" t="s">
        <v>1766</v>
      </c>
      <c r="K7545" s="51">
        <v>205.255</v>
      </c>
      <c r="L7545" s="51">
        <v>210.26499999999999</v>
      </c>
      <c r="M7545" s="51">
        <v>212.542</v>
      </c>
      <c r="N7545" s="51">
        <v>220.49100000000001</v>
      </c>
      <c r="O7545" s="51">
        <v>221.441</v>
      </c>
      <c r="P7545" s="51">
        <v>229.89099999999999</v>
      </c>
      <c r="Q7545" s="51">
        <v>234.46600000000001</v>
      </c>
      <c r="R7545" s="51">
        <v>239.31899999999999</v>
      </c>
      <c r="S7545" s="51">
        <v>236.286</v>
      </c>
      <c r="T7545" s="51">
        <v>241.36799999999999</v>
      </c>
      <c r="U7545" s="51">
        <v>2018</v>
      </c>
    </row>
    <row r="7546" spans="1:21" ht="15.5">
      <c r="A7546" s="51">
        <v>146</v>
      </c>
      <c r="B7546" s="51" t="s">
        <v>1760</v>
      </c>
      <c r="C7546" s="51" t="s">
        <v>441</v>
      </c>
      <c r="D7546" s="51" t="str">
        <f t="shared" si="117"/>
        <v>GGR_NGDPSwitzerland</v>
      </c>
      <c r="E7546" s="51" t="s">
        <v>64</v>
      </c>
      <c r="F7546" s="51" t="s">
        <v>438</v>
      </c>
      <c r="G7546" s="51" t="s">
        <v>439</v>
      </c>
      <c r="H7546" s="51" t="s">
        <v>392</v>
      </c>
      <c r="I7546" s="51"/>
      <c r="J7546" s="51" t="s">
        <v>442</v>
      </c>
      <c r="K7546" s="51">
        <v>31.614000000000001</v>
      </c>
      <c r="L7546" s="51">
        <v>31.805</v>
      </c>
      <c r="M7546" s="51">
        <v>31.574999999999999</v>
      </c>
      <c r="N7546" s="51">
        <v>32.627000000000002</v>
      </c>
      <c r="O7546" s="51">
        <v>32.313000000000002</v>
      </c>
      <c r="P7546" s="51">
        <v>33.125999999999998</v>
      </c>
      <c r="Q7546" s="51">
        <v>32.558</v>
      </c>
      <c r="R7546" s="51">
        <v>32.89</v>
      </c>
      <c r="S7546" s="51">
        <v>33.670999999999999</v>
      </c>
      <c r="T7546" s="51">
        <v>33.165999999999997</v>
      </c>
      <c r="U7546" s="51">
        <v>2018</v>
      </c>
    </row>
    <row r="7547" spans="1:21" ht="15.5">
      <c r="A7547" s="51">
        <v>146</v>
      </c>
      <c r="B7547" s="51" t="s">
        <v>1760</v>
      </c>
      <c r="C7547" s="51" t="s">
        <v>443</v>
      </c>
      <c r="D7547" s="51" t="str">
        <f t="shared" si="117"/>
        <v>GGXSwitzerland</v>
      </c>
      <c r="E7547" s="51" t="s">
        <v>64</v>
      </c>
      <c r="F7547" s="51" t="s">
        <v>444</v>
      </c>
      <c r="G7547" s="51" t="s">
        <v>445</v>
      </c>
      <c r="H7547" s="51" t="s">
        <v>342</v>
      </c>
      <c r="I7547" s="51" t="s">
        <v>343</v>
      </c>
      <c r="J7547" s="51" t="s">
        <v>1766</v>
      </c>
      <c r="K7547" s="51">
        <v>203.74100000000001</v>
      </c>
      <c r="L7547" s="51">
        <v>213.09700000000001</v>
      </c>
      <c r="M7547" s="51">
        <v>214.18700000000001</v>
      </c>
      <c r="N7547" s="51">
        <v>216.84700000000001</v>
      </c>
      <c r="O7547" s="51">
        <v>219.82599999999999</v>
      </c>
      <c r="P7547" s="51">
        <v>222.15199999999999</v>
      </c>
      <c r="Q7547" s="51">
        <v>225.29</v>
      </c>
      <c r="R7547" s="51">
        <v>229.221</v>
      </c>
      <c r="S7547" s="51">
        <v>254.483</v>
      </c>
      <c r="T7547" s="51">
        <v>266.197</v>
      </c>
      <c r="U7547" s="51">
        <v>2018</v>
      </c>
    </row>
    <row r="7548" spans="1:21" ht="15.5">
      <c r="A7548" s="51">
        <v>146</v>
      </c>
      <c r="B7548" s="51" t="s">
        <v>1760</v>
      </c>
      <c r="C7548" s="51" t="s">
        <v>446</v>
      </c>
      <c r="D7548" s="51" t="str">
        <f t="shared" si="117"/>
        <v>GGX_NGDPSwitzerland</v>
      </c>
      <c r="E7548" s="51" t="s">
        <v>64</v>
      </c>
      <c r="F7548" s="51" t="s">
        <v>444</v>
      </c>
      <c r="G7548" s="51" t="s">
        <v>445</v>
      </c>
      <c r="H7548" s="51" t="s">
        <v>392</v>
      </c>
      <c r="I7548" s="51"/>
      <c r="J7548" s="51" t="s">
        <v>447</v>
      </c>
      <c r="K7548" s="51">
        <v>31.381</v>
      </c>
      <c r="L7548" s="51">
        <v>32.232999999999997</v>
      </c>
      <c r="M7548" s="51">
        <v>31.82</v>
      </c>
      <c r="N7548" s="51">
        <v>32.088000000000001</v>
      </c>
      <c r="O7548" s="51">
        <v>32.076999999999998</v>
      </c>
      <c r="P7548" s="51">
        <v>32.011000000000003</v>
      </c>
      <c r="Q7548" s="51">
        <v>31.283999999999999</v>
      </c>
      <c r="R7548" s="51">
        <v>31.501999999999999</v>
      </c>
      <c r="S7548" s="51">
        <v>36.264000000000003</v>
      </c>
      <c r="T7548" s="51">
        <v>36.576999999999998</v>
      </c>
      <c r="U7548" s="51">
        <v>2018</v>
      </c>
    </row>
    <row r="7549" spans="1:21" ht="15.5">
      <c r="A7549" s="51">
        <v>146</v>
      </c>
      <c r="B7549" s="51" t="s">
        <v>1760</v>
      </c>
      <c r="C7549" s="51" t="s">
        <v>448</v>
      </c>
      <c r="D7549" s="51" t="str">
        <f t="shared" si="117"/>
        <v>GGXCNLSwitzerland</v>
      </c>
      <c r="E7549" s="51" t="s">
        <v>64</v>
      </c>
      <c r="F7549" s="51" t="s">
        <v>449</v>
      </c>
      <c r="G7549" s="51" t="s">
        <v>450</v>
      </c>
      <c r="H7549" s="51" t="s">
        <v>342</v>
      </c>
      <c r="I7549" s="51" t="s">
        <v>343</v>
      </c>
      <c r="J7549" s="51" t="s">
        <v>1766</v>
      </c>
      <c r="K7549" s="51">
        <v>1.514</v>
      </c>
      <c r="L7549" s="51">
        <v>-2.8319999999999999</v>
      </c>
      <c r="M7549" s="51">
        <v>-1.645</v>
      </c>
      <c r="N7549" s="51">
        <v>3.6440000000000001</v>
      </c>
      <c r="O7549" s="51">
        <v>1.615</v>
      </c>
      <c r="P7549" s="51">
        <v>7.7380000000000004</v>
      </c>
      <c r="Q7549" s="51">
        <v>9.1760000000000002</v>
      </c>
      <c r="R7549" s="51">
        <v>10.098000000000001</v>
      </c>
      <c r="S7549" s="51">
        <v>-18.196999999999999</v>
      </c>
      <c r="T7549" s="51">
        <v>-24.829000000000001</v>
      </c>
      <c r="U7549" s="51">
        <v>2018</v>
      </c>
    </row>
    <row r="7550" spans="1:21" ht="15.5">
      <c r="A7550" s="51">
        <v>146</v>
      </c>
      <c r="B7550" s="51" t="s">
        <v>1760</v>
      </c>
      <c r="C7550" s="51" t="s">
        <v>451</v>
      </c>
      <c r="D7550" s="51" t="str">
        <f t="shared" si="117"/>
        <v>GGXCNL_NGDPSwitzerland</v>
      </c>
      <c r="E7550" s="51" t="s">
        <v>64</v>
      </c>
      <c r="F7550" s="51" t="s">
        <v>449</v>
      </c>
      <c r="G7550" s="51" t="s">
        <v>450</v>
      </c>
      <c r="H7550" s="51" t="s">
        <v>392</v>
      </c>
      <c r="I7550" s="51"/>
      <c r="J7550" s="51" t="s">
        <v>452</v>
      </c>
      <c r="K7550" s="51">
        <v>0.23300000000000001</v>
      </c>
      <c r="L7550" s="51">
        <v>-0.42799999999999999</v>
      </c>
      <c r="M7550" s="51">
        <v>-0.24399999999999999</v>
      </c>
      <c r="N7550" s="51">
        <v>0.53900000000000003</v>
      </c>
      <c r="O7550" s="51">
        <v>0.23599999999999999</v>
      </c>
      <c r="P7550" s="51">
        <v>1.115</v>
      </c>
      <c r="Q7550" s="51">
        <v>1.274</v>
      </c>
      <c r="R7550" s="51">
        <v>1.3879999999999999</v>
      </c>
      <c r="S7550" s="51">
        <v>-2.593</v>
      </c>
      <c r="T7550" s="51">
        <v>-3.4119999999999999</v>
      </c>
      <c r="U7550" s="51">
        <v>2018</v>
      </c>
    </row>
    <row r="7551" spans="1:21" ht="15.5">
      <c r="A7551" s="51">
        <v>146</v>
      </c>
      <c r="B7551" s="51" t="s">
        <v>1760</v>
      </c>
      <c r="C7551" s="51" t="s">
        <v>453</v>
      </c>
      <c r="D7551" s="51" t="str">
        <f t="shared" si="117"/>
        <v>GGSBSwitzerland</v>
      </c>
      <c r="E7551" s="51" t="s">
        <v>64</v>
      </c>
      <c r="F7551" s="51" t="s">
        <v>454</v>
      </c>
      <c r="G7551" s="51" t="s">
        <v>455</v>
      </c>
      <c r="H7551" s="51" t="s">
        <v>342</v>
      </c>
      <c r="I7551" s="51" t="s">
        <v>343</v>
      </c>
      <c r="J7551" s="51" t="s">
        <v>1766</v>
      </c>
      <c r="K7551" s="51">
        <v>2.2160000000000002</v>
      </c>
      <c r="L7551" s="51">
        <v>-2.1960000000000002</v>
      </c>
      <c r="M7551" s="51">
        <v>-1.5840000000000001</v>
      </c>
      <c r="N7551" s="51">
        <v>3.4159999999999999</v>
      </c>
      <c r="O7551" s="51">
        <v>1.6359999999999999</v>
      </c>
      <c r="P7551" s="51">
        <v>7.4169999999999998</v>
      </c>
      <c r="Q7551" s="51">
        <v>6.6870000000000003</v>
      </c>
      <c r="R7551" s="51">
        <v>8.4849999999999994</v>
      </c>
      <c r="S7551" s="51">
        <v>-12.694000000000001</v>
      </c>
      <c r="T7551" s="51">
        <v>-19.782</v>
      </c>
      <c r="U7551" s="51">
        <v>2018</v>
      </c>
    </row>
    <row r="7552" spans="1:21" ht="15.5">
      <c r="A7552" s="51">
        <v>146</v>
      </c>
      <c r="B7552" s="51" t="s">
        <v>1760</v>
      </c>
      <c r="C7552" s="51" t="s">
        <v>456</v>
      </c>
      <c r="D7552" s="51" t="str">
        <f t="shared" si="117"/>
        <v>GGSB_NPGDPSwitzerland</v>
      </c>
      <c r="E7552" s="51" t="s">
        <v>64</v>
      </c>
      <c r="F7552" s="51" t="s">
        <v>454</v>
      </c>
      <c r="G7552" s="51" t="s">
        <v>455</v>
      </c>
      <c r="H7552" s="51" t="s">
        <v>380</v>
      </c>
      <c r="I7552" s="51"/>
      <c r="J7552" s="51" t="s">
        <v>505</v>
      </c>
      <c r="K7552" s="51">
        <v>0.34200000000000003</v>
      </c>
      <c r="L7552" s="51">
        <v>-0.33400000000000002</v>
      </c>
      <c r="M7552" s="51">
        <v>-0.23599999999999999</v>
      </c>
      <c r="N7552" s="51">
        <v>0.50700000000000001</v>
      </c>
      <c r="O7552" s="51">
        <v>0.24</v>
      </c>
      <c r="P7552" s="51">
        <v>1.0640000000000001</v>
      </c>
      <c r="Q7552" s="51">
        <v>0.93600000000000005</v>
      </c>
      <c r="R7552" s="51">
        <v>1.1659999999999999</v>
      </c>
      <c r="S7552" s="51">
        <v>-1.7310000000000001</v>
      </c>
      <c r="T7552" s="51">
        <v>-2.6549999999999998</v>
      </c>
      <c r="U7552" s="51">
        <v>2018</v>
      </c>
    </row>
    <row r="7553" spans="1:21" ht="15.5">
      <c r="A7553" s="51">
        <v>146</v>
      </c>
      <c r="B7553" s="51" t="s">
        <v>1760</v>
      </c>
      <c r="C7553" s="51" t="s">
        <v>457</v>
      </c>
      <c r="D7553" s="51" t="str">
        <f t="shared" si="117"/>
        <v>GGXONLBSwitzerland</v>
      </c>
      <c r="E7553" s="51" t="s">
        <v>64</v>
      </c>
      <c r="F7553" s="51" t="s">
        <v>458</v>
      </c>
      <c r="G7553" s="51" t="s">
        <v>459</v>
      </c>
      <c r="H7553" s="51" t="s">
        <v>342</v>
      </c>
      <c r="I7553" s="51" t="s">
        <v>343</v>
      </c>
      <c r="J7553" s="51" t="s">
        <v>1766</v>
      </c>
      <c r="K7553" s="51">
        <v>3.887</v>
      </c>
      <c r="L7553" s="51">
        <v>-1.147</v>
      </c>
      <c r="M7553" s="51">
        <v>-6.2E-2</v>
      </c>
      <c r="N7553" s="51">
        <v>5.1959999999999997</v>
      </c>
      <c r="O7553" s="51">
        <v>2.8109999999999999</v>
      </c>
      <c r="P7553" s="51">
        <v>8.7279999999999998</v>
      </c>
      <c r="Q7553" s="51">
        <v>10.066000000000001</v>
      </c>
      <c r="R7553" s="51">
        <v>11.035</v>
      </c>
      <c r="S7553" s="51">
        <v>-17.079999999999998</v>
      </c>
      <c r="T7553" s="51">
        <v>-23.539000000000001</v>
      </c>
      <c r="U7553" s="51">
        <v>2018</v>
      </c>
    </row>
    <row r="7554" spans="1:21" ht="15.5">
      <c r="A7554" s="51">
        <v>146</v>
      </c>
      <c r="B7554" s="51" t="s">
        <v>1760</v>
      </c>
      <c r="C7554" s="51" t="s">
        <v>460</v>
      </c>
      <c r="D7554" s="51" t="str">
        <f t="shared" si="117"/>
        <v>GGXONLB_NGDPSwitzerland</v>
      </c>
      <c r="E7554" s="51" t="s">
        <v>64</v>
      </c>
      <c r="F7554" s="51" t="s">
        <v>458</v>
      </c>
      <c r="G7554" s="51" t="s">
        <v>459</v>
      </c>
      <c r="H7554" s="51" t="s">
        <v>392</v>
      </c>
      <c r="I7554" s="51"/>
      <c r="J7554" s="51" t="s">
        <v>461</v>
      </c>
      <c r="K7554" s="51">
        <v>0.59899999999999998</v>
      </c>
      <c r="L7554" s="51">
        <v>-0.17399999999999999</v>
      </c>
      <c r="M7554" s="51">
        <v>-8.9999999999999993E-3</v>
      </c>
      <c r="N7554" s="51">
        <v>0.76900000000000002</v>
      </c>
      <c r="O7554" s="51">
        <v>0.41</v>
      </c>
      <c r="P7554" s="51">
        <v>1.258</v>
      </c>
      <c r="Q7554" s="51">
        <v>1.3979999999999999</v>
      </c>
      <c r="R7554" s="51">
        <v>1.5169999999999999</v>
      </c>
      <c r="S7554" s="51">
        <v>-2.4340000000000002</v>
      </c>
      <c r="T7554" s="51">
        <v>-3.234</v>
      </c>
      <c r="U7554" s="51">
        <v>2018</v>
      </c>
    </row>
    <row r="7555" spans="1:21" ht="15.5">
      <c r="A7555" s="51">
        <v>146</v>
      </c>
      <c r="B7555" s="51" t="s">
        <v>1760</v>
      </c>
      <c r="C7555" s="51" t="s">
        <v>462</v>
      </c>
      <c r="D7555" s="51" t="str">
        <f t="shared" ref="D7555:D7618" si="118">C7555&amp;E7555</f>
        <v>GGXWDNSwitzerland</v>
      </c>
      <c r="E7555" s="51" t="s">
        <v>64</v>
      </c>
      <c r="F7555" s="51" t="s">
        <v>463</v>
      </c>
      <c r="G7555" s="51" t="s">
        <v>464</v>
      </c>
      <c r="H7555" s="51" t="s">
        <v>342</v>
      </c>
      <c r="I7555" s="51" t="s">
        <v>343</v>
      </c>
      <c r="J7555" s="51" t="s">
        <v>1766</v>
      </c>
      <c r="K7555" s="51">
        <v>139.18</v>
      </c>
      <c r="L7555" s="51">
        <v>135.499</v>
      </c>
      <c r="M7555" s="51">
        <v>138.27000000000001</v>
      </c>
      <c r="N7555" s="51">
        <v>139.94499999999999</v>
      </c>
      <c r="O7555" s="51">
        <v>146.518</v>
      </c>
      <c r="P7555" s="51">
        <v>142.226</v>
      </c>
      <c r="Q7555" s="51">
        <v>135.88999999999999</v>
      </c>
      <c r="R7555" s="51">
        <v>141.27600000000001</v>
      </c>
      <c r="S7555" s="51">
        <v>158.62200000000001</v>
      </c>
      <c r="T7555" s="51">
        <v>178.16</v>
      </c>
      <c r="U7555" s="51">
        <v>2018</v>
      </c>
    </row>
    <row r="7556" spans="1:21" ht="15.5">
      <c r="A7556" s="51">
        <v>146</v>
      </c>
      <c r="B7556" s="51" t="s">
        <v>1760</v>
      </c>
      <c r="C7556" s="51" t="s">
        <v>465</v>
      </c>
      <c r="D7556" s="51" t="str">
        <f t="shared" si="118"/>
        <v>GGXWDN_NGDPSwitzerland</v>
      </c>
      <c r="E7556" s="51" t="s">
        <v>64</v>
      </c>
      <c r="F7556" s="51" t="s">
        <v>463</v>
      </c>
      <c r="G7556" s="51" t="s">
        <v>464</v>
      </c>
      <c r="H7556" s="51" t="s">
        <v>392</v>
      </c>
      <c r="I7556" s="51"/>
      <c r="J7556" s="51" t="s">
        <v>487</v>
      </c>
      <c r="K7556" s="51">
        <v>21.437000000000001</v>
      </c>
      <c r="L7556" s="51">
        <v>20.495000000000001</v>
      </c>
      <c r="M7556" s="51">
        <v>20.542000000000002</v>
      </c>
      <c r="N7556" s="51">
        <v>20.707999999999998</v>
      </c>
      <c r="O7556" s="51">
        <v>21.38</v>
      </c>
      <c r="P7556" s="51">
        <v>20.494</v>
      </c>
      <c r="Q7556" s="51">
        <v>18.87</v>
      </c>
      <c r="R7556" s="51">
        <v>19.416</v>
      </c>
      <c r="S7556" s="51">
        <v>22.603999999999999</v>
      </c>
      <c r="T7556" s="51">
        <v>24.48</v>
      </c>
      <c r="U7556" s="51">
        <v>2018</v>
      </c>
    </row>
    <row r="7557" spans="1:21" ht="15.5">
      <c r="A7557" s="51">
        <v>146</v>
      </c>
      <c r="B7557" s="51" t="s">
        <v>1760</v>
      </c>
      <c r="C7557" s="51" t="s">
        <v>466</v>
      </c>
      <c r="D7557" s="51" t="str">
        <f t="shared" si="118"/>
        <v>GGXWDGSwitzerland</v>
      </c>
      <c r="E7557" s="51" t="s">
        <v>64</v>
      </c>
      <c r="F7557" s="51" t="s">
        <v>467</v>
      </c>
      <c r="G7557" s="51" t="s">
        <v>468</v>
      </c>
      <c r="H7557" s="51" t="s">
        <v>342</v>
      </c>
      <c r="I7557" s="51" t="s">
        <v>343</v>
      </c>
      <c r="J7557" s="51" t="s">
        <v>1766</v>
      </c>
      <c r="K7557" s="51">
        <v>274.04700000000003</v>
      </c>
      <c r="L7557" s="51">
        <v>274.79300000000001</v>
      </c>
      <c r="M7557" s="51">
        <v>280.065</v>
      </c>
      <c r="N7557" s="51">
        <v>281.50599999999997</v>
      </c>
      <c r="O7557" s="51">
        <v>277.41800000000001</v>
      </c>
      <c r="P7557" s="51">
        <v>285.95100000000002</v>
      </c>
      <c r="Q7557" s="51">
        <v>282.40699999999998</v>
      </c>
      <c r="R7557" s="51">
        <v>289.31599999999997</v>
      </c>
      <c r="S7557" s="51">
        <v>301.39699999999999</v>
      </c>
      <c r="T7557" s="51">
        <v>326.22699999999998</v>
      </c>
      <c r="U7557" s="51">
        <v>2018</v>
      </c>
    </row>
    <row r="7558" spans="1:21" ht="15.5">
      <c r="A7558" s="51">
        <v>146</v>
      </c>
      <c r="B7558" s="51" t="s">
        <v>1760</v>
      </c>
      <c r="C7558" s="51" t="s">
        <v>469</v>
      </c>
      <c r="D7558" s="51" t="str">
        <f t="shared" si="118"/>
        <v>GGXWDG_NGDPSwitzerland</v>
      </c>
      <c r="E7558" s="51" t="s">
        <v>64</v>
      </c>
      <c r="F7558" s="51" t="s">
        <v>467</v>
      </c>
      <c r="G7558" s="51" t="s">
        <v>468</v>
      </c>
      <c r="H7558" s="51" t="s">
        <v>392</v>
      </c>
      <c r="I7558" s="51"/>
      <c r="J7558" s="51" t="s">
        <v>470</v>
      </c>
      <c r="K7558" s="51">
        <v>42.209000000000003</v>
      </c>
      <c r="L7558" s="51">
        <v>41.564999999999998</v>
      </c>
      <c r="M7558" s="51">
        <v>41.606999999999999</v>
      </c>
      <c r="N7558" s="51">
        <v>41.655000000000001</v>
      </c>
      <c r="O7558" s="51">
        <v>40.481000000000002</v>
      </c>
      <c r="P7558" s="51">
        <v>41.204000000000001</v>
      </c>
      <c r="Q7558" s="51">
        <v>39.215000000000003</v>
      </c>
      <c r="R7558" s="51">
        <v>39.761000000000003</v>
      </c>
      <c r="S7558" s="51">
        <v>42.948999999999998</v>
      </c>
      <c r="T7558" s="51">
        <v>44.826000000000001</v>
      </c>
      <c r="U7558" s="51">
        <v>2018</v>
      </c>
    </row>
    <row r="7559" spans="1:21" ht="15.5">
      <c r="A7559" s="51">
        <v>146</v>
      </c>
      <c r="B7559" s="51" t="s">
        <v>1760</v>
      </c>
      <c r="C7559" s="51" t="s">
        <v>471</v>
      </c>
      <c r="D7559" s="51" t="str">
        <f t="shared" si="118"/>
        <v>NGDP_FYSwitzerland</v>
      </c>
      <c r="E7559" s="51" t="s">
        <v>64</v>
      </c>
      <c r="F7559" s="51" t="s">
        <v>472</v>
      </c>
      <c r="G7559" s="51" t="s">
        <v>473</v>
      </c>
      <c r="H7559" s="51" t="s">
        <v>342</v>
      </c>
      <c r="I7559" s="51" t="s">
        <v>343</v>
      </c>
      <c r="J7559" s="51" t="s">
        <v>1766</v>
      </c>
      <c r="K7559" s="51">
        <v>649.25800000000004</v>
      </c>
      <c r="L7559" s="51">
        <v>661.11699999999996</v>
      </c>
      <c r="M7559" s="51">
        <v>673.12400000000002</v>
      </c>
      <c r="N7559" s="51">
        <v>675.79700000000003</v>
      </c>
      <c r="O7559" s="51">
        <v>685.3</v>
      </c>
      <c r="P7559" s="51">
        <v>693.98299999999995</v>
      </c>
      <c r="Q7559" s="51">
        <v>720.14599999999996</v>
      </c>
      <c r="R7559" s="51">
        <v>727.62900000000002</v>
      </c>
      <c r="S7559" s="51">
        <v>701.755</v>
      </c>
      <c r="T7559" s="51">
        <v>727.76499999999999</v>
      </c>
      <c r="U7559" s="51">
        <v>2018</v>
      </c>
    </row>
    <row r="7560" spans="1:21" ht="15.5">
      <c r="A7560" s="51">
        <v>146</v>
      </c>
      <c r="B7560" s="51" t="s">
        <v>1760</v>
      </c>
      <c r="C7560" s="51" t="s">
        <v>474</v>
      </c>
      <c r="D7560" s="51" t="str">
        <f t="shared" si="118"/>
        <v>BCASwitzerland</v>
      </c>
      <c r="E7560" s="51" t="s">
        <v>64</v>
      </c>
      <c r="F7560" s="51" t="s">
        <v>475</v>
      </c>
      <c r="G7560" s="51" t="s">
        <v>476</v>
      </c>
      <c r="H7560" s="51" t="s">
        <v>352</v>
      </c>
      <c r="I7560" s="51" t="s">
        <v>343</v>
      </c>
      <c r="J7560" s="51" t="s">
        <v>1767</v>
      </c>
      <c r="K7560" s="51">
        <v>75.152000000000001</v>
      </c>
      <c r="L7560" s="51">
        <v>81.27</v>
      </c>
      <c r="M7560" s="51">
        <v>59.621000000000002</v>
      </c>
      <c r="N7560" s="51">
        <v>72.084999999999994</v>
      </c>
      <c r="O7560" s="51">
        <v>62.603000000000002</v>
      </c>
      <c r="P7560" s="51">
        <v>50.768999999999998</v>
      </c>
      <c r="Q7560" s="51">
        <v>49.072000000000003</v>
      </c>
      <c r="R7560" s="51">
        <v>49.128999999999998</v>
      </c>
      <c r="S7560" s="51">
        <v>28.495999999999999</v>
      </c>
      <c r="T7560" s="51">
        <v>55.625999999999998</v>
      </c>
      <c r="U7560" s="51">
        <v>2020</v>
      </c>
    </row>
    <row r="7561" spans="1:21" ht="15.5">
      <c r="A7561" s="51">
        <v>146</v>
      </c>
      <c r="B7561" s="51" t="s">
        <v>1760</v>
      </c>
      <c r="C7561" s="51" t="s">
        <v>478</v>
      </c>
      <c r="D7561" s="51" t="str">
        <f t="shared" si="118"/>
        <v>BCA_NGDPDSwitzerland</v>
      </c>
      <c r="E7561" s="51" t="s">
        <v>64</v>
      </c>
      <c r="F7561" s="51" t="s">
        <v>475</v>
      </c>
      <c r="G7561" s="51" t="s">
        <v>476</v>
      </c>
      <c r="H7561" s="51" t="s">
        <v>392</v>
      </c>
      <c r="I7561" s="51"/>
      <c r="J7561" s="51" t="s">
        <v>479</v>
      </c>
      <c r="K7561" s="51">
        <v>10.853999999999999</v>
      </c>
      <c r="L7561" s="51">
        <v>11.394</v>
      </c>
      <c r="M7561" s="51">
        <v>8.1150000000000002</v>
      </c>
      <c r="N7561" s="51">
        <v>10.265000000000001</v>
      </c>
      <c r="O7561" s="51">
        <v>9.0020000000000007</v>
      </c>
      <c r="P7561" s="51">
        <v>7.2039999999999997</v>
      </c>
      <c r="Q7561" s="51">
        <v>6.6630000000000003</v>
      </c>
      <c r="R7561" s="51">
        <v>6.71</v>
      </c>
      <c r="S7561" s="51">
        <v>3.8130000000000002</v>
      </c>
      <c r="T7561" s="51">
        <v>6.7450000000000001</v>
      </c>
      <c r="U7561" s="51">
        <v>2019</v>
      </c>
    </row>
    <row r="7562" spans="1:21" ht="15.5">
      <c r="A7562" s="51">
        <v>463</v>
      </c>
      <c r="B7562" s="51" t="s">
        <v>1768</v>
      </c>
      <c r="C7562" s="51" t="s">
        <v>338</v>
      </c>
      <c r="D7562" s="51" t="str">
        <f t="shared" si="118"/>
        <v>NGDP_RSyria</v>
      </c>
      <c r="E7562" s="51" t="s">
        <v>1769</v>
      </c>
      <c r="F7562" s="51" t="s">
        <v>340</v>
      </c>
      <c r="G7562" s="51" t="s">
        <v>341</v>
      </c>
      <c r="H7562" s="51" t="s">
        <v>342</v>
      </c>
      <c r="I7562" s="51" t="s">
        <v>343</v>
      </c>
      <c r="J7562" s="51" t="s">
        <v>1770</v>
      </c>
      <c r="K7562" s="51" t="s">
        <v>95</v>
      </c>
      <c r="L7562" s="51" t="s">
        <v>95</v>
      </c>
      <c r="M7562" s="51" t="s">
        <v>95</v>
      </c>
      <c r="N7562" s="51" t="s">
        <v>95</v>
      </c>
      <c r="O7562" s="51" t="s">
        <v>95</v>
      </c>
      <c r="P7562" s="51" t="s">
        <v>95</v>
      </c>
      <c r="Q7562" s="51" t="s">
        <v>95</v>
      </c>
      <c r="R7562" s="51" t="s">
        <v>95</v>
      </c>
      <c r="S7562" s="51" t="s">
        <v>95</v>
      </c>
      <c r="T7562" s="51" t="s">
        <v>95</v>
      </c>
      <c r="U7562" s="51">
        <v>2010</v>
      </c>
    </row>
    <row r="7563" spans="1:21" ht="15.5">
      <c r="A7563" s="51">
        <v>463</v>
      </c>
      <c r="B7563" s="51" t="s">
        <v>1768</v>
      </c>
      <c r="C7563" s="51" t="s">
        <v>345</v>
      </c>
      <c r="D7563" s="51" t="str">
        <f t="shared" si="118"/>
        <v>NGDP_RPCHSyria</v>
      </c>
      <c r="E7563" s="51" t="s">
        <v>1769</v>
      </c>
      <c r="F7563" s="51" t="s">
        <v>340</v>
      </c>
      <c r="G7563" s="51" t="s">
        <v>346</v>
      </c>
      <c r="H7563" s="51" t="s">
        <v>347</v>
      </c>
      <c r="I7563" s="51"/>
      <c r="J7563" s="51" t="s">
        <v>348</v>
      </c>
      <c r="K7563" s="51" t="s">
        <v>95</v>
      </c>
      <c r="L7563" s="51" t="s">
        <v>95</v>
      </c>
      <c r="M7563" s="51" t="s">
        <v>95</v>
      </c>
      <c r="N7563" s="51" t="s">
        <v>95</v>
      </c>
      <c r="O7563" s="51" t="s">
        <v>95</v>
      </c>
      <c r="P7563" s="51" t="s">
        <v>95</v>
      </c>
      <c r="Q7563" s="51" t="s">
        <v>95</v>
      </c>
      <c r="R7563" s="51" t="s">
        <v>95</v>
      </c>
      <c r="S7563" s="51" t="s">
        <v>95</v>
      </c>
      <c r="T7563" s="51" t="s">
        <v>95</v>
      </c>
      <c r="U7563" s="51">
        <v>2010</v>
      </c>
    </row>
    <row r="7564" spans="1:21" ht="15.5">
      <c r="A7564" s="51">
        <v>463</v>
      </c>
      <c r="B7564" s="51" t="s">
        <v>1768</v>
      </c>
      <c r="C7564" s="51" t="s">
        <v>349</v>
      </c>
      <c r="D7564" s="51" t="str">
        <f t="shared" si="118"/>
        <v>NGDPSyria</v>
      </c>
      <c r="E7564" s="51" t="s">
        <v>1769</v>
      </c>
      <c r="F7564" s="51" t="s">
        <v>155</v>
      </c>
      <c r="G7564" s="51" t="s">
        <v>350</v>
      </c>
      <c r="H7564" s="51" t="s">
        <v>342</v>
      </c>
      <c r="I7564" s="51" t="s">
        <v>343</v>
      </c>
      <c r="J7564" s="51" t="s">
        <v>1770</v>
      </c>
      <c r="K7564" s="51" t="s">
        <v>95</v>
      </c>
      <c r="L7564" s="51" t="s">
        <v>95</v>
      </c>
      <c r="M7564" s="51" t="s">
        <v>95</v>
      </c>
      <c r="N7564" s="51" t="s">
        <v>95</v>
      </c>
      <c r="O7564" s="51" t="s">
        <v>95</v>
      </c>
      <c r="P7564" s="51" t="s">
        <v>95</v>
      </c>
      <c r="Q7564" s="51" t="s">
        <v>95</v>
      </c>
      <c r="R7564" s="51" t="s">
        <v>95</v>
      </c>
      <c r="S7564" s="51" t="s">
        <v>95</v>
      </c>
      <c r="T7564" s="51" t="s">
        <v>95</v>
      </c>
      <c r="U7564" s="51">
        <v>2010</v>
      </c>
    </row>
    <row r="7565" spans="1:21" ht="15.5">
      <c r="A7565" s="51">
        <v>463</v>
      </c>
      <c r="B7565" s="51" t="s">
        <v>1768</v>
      </c>
      <c r="C7565" s="51" t="s">
        <v>157</v>
      </c>
      <c r="D7565" s="51" t="str">
        <f t="shared" si="118"/>
        <v>NGDPDSyria</v>
      </c>
      <c r="E7565" s="51" t="s">
        <v>1769</v>
      </c>
      <c r="F7565" s="51" t="s">
        <v>155</v>
      </c>
      <c r="G7565" s="51" t="s">
        <v>351</v>
      </c>
      <c r="H7565" s="51" t="s">
        <v>352</v>
      </c>
      <c r="I7565" s="51" t="s">
        <v>343</v>
      </c>
      <c r="J7565" s="51" t="s">
        <v>353</v>
      </c>
      <c r="K7565" s="51" t="s">
        <v>95</v>
      </c>
      <c r="L7565" s="51" t="s">
        <v>95</v>
      </c>
      <c r="M7565" s="51" t="s">
        <v>95</v>
      </c>
      <c r="N7565" s="51" t="s">
        <v>95</v>
      </c>
      <c r="O7565" s="51" t="s">
        <v>95</v>
      </c>
      <c r="P7565" s="51" t="s">
        <v>95</v>
      </c>
      <c r="Q7565" s="51" t="s">
        <v>95</v>
      </c>
      <c r="R7565" s="51" t="s">
        <v>95</v>
      </c>
      <c r="S7565" s="51" t="s">
        <v>95</v>
      </c>
      <c r="T7565" s="51" t="s">
        <v>95</v>
      </c>
      <c r="U7565" s="51">
        <v>2010</v>
      </c>
    </row>
    <row r="7566" spans="1:21" ht="15.5">
      <c r="A7566" s="51">
        <v>463</v>
      </c>
      <c r="B7566" s="51" t="s">
        <v>1768</v>
      </c>
      <c r="C7566" s="51" t="s">
        <v>354</v>
      </c>
      <c r="D7566" s="51" t="str">
        <f t="shared" si="118"/>
        <v>PPPGDPSyria</v>
      </c>
      <c r="E7566" s="51" t="s">
        <v>1769</v>
      </c>
      <c r="F7566" s="51" t="s">
        <v>155</v>
      </c>
      <c r="G7566" s="51" t="s">
        <v>355</v>
      </c>
      <c r="H7566" s="51" t="s">
        <v>356</v>
      </c>
      <c r="I7566" s="51" t="s">
        <v>343</v>
      </c>
      <c r="J7566" s="51" t="s">
        <v>353</v>
      </c>
      <c r="K7566" s="51" t="s">
        <v>95</v>
      </c>
      <c r="L7566" s="51" t="s">
        <v>95</v>
      </c>
      <c r="M7566" s="51" t="s">
        <v>95</v>
      </c>
      <c r="N7566" s="51" t="s">
        <v>95</v>
      </c>
      <c r="O7566" s="51" t="s">
        <v>95</v>
      </c>
      <c r="P7566" s="51" t="s">
        <v>95</v>
      </c>
      <c r="Q7566" s="51" t="s">
        <v>95</v>
      </c>
      <c r="R7566" s="51" t="s">
        <v>95</v>
      </c>
      <c r="S7566" s="51" t="s">
        <v>95</v>
      </c>
      <c r="T7566" s="51" t="s">
        <v>95</v>
      </c>
      <c r="U7566" s="51">
        <v>2010</v>
      </c>
    </row>
    <row r="7567" spans="1:21" ht="15.5">
      <c r="A7567" s="51">
        <v>463</v>
      </c>
      <c r="B7567" s="51" t="s">
        <v>1768</v>
      </c>
      <c r="C7567" s="51" t="s">
        <v>357</v>
      </c>
      <c r="D7567" s="51" t="str">
        <f t="shared" si="118"/>
        <v>NGDP_DSyria</v>
      </c>
      <c r="E7567" s="51" t="s">
        <v>1769</v>
      </c>
      <c r="F7567" s="51" t="s">
        <v>358</v>
      </c>
      <c r="G7567" s="51" t="s">
        <v>359</v>
      </c>
      <c r="H7567" s="51" t="s">
        <v>360</v>
      </c>
      <c r="I7567" s="51"/>
      <c r="J7567" s="51" t="s">
        <v>361</v>
      </c>
      <c r="K7567" s="51" t="s">
        <v>95</v>
      </c>
      <c r="L7567" s="51" t="s">
        <v>95</v>
      </c>
      <c r="M7567" s="51" t="s">
        <v>95</v>
      </c>
      <c r="N7567" s="51" t="s">
        <v>95</v>
      </c>
      <c r="O7567" s="51" t="s">
        <v>95</v>
      </c>
      <c r="P7567" s="51" t="s">
        <v>95</v>
      </c>
      <c r="Q7567" s="51" t="s">
        <v>95</v>
      </c>
      <c r="R7567" s="51" t="s">
        <v>95</v>
      </c>
      <c r="S7567" s="51" t="s">
        <v>95</v>
      </c>
      <c r="T7567" s="51" t="s">
        <v>95</v>
      </c>
      <c r="U7567" s="51">
        <v>2010</v>
      </c>
    </row>
    <row r="7568" spans="1:21" ht="15.5">
      <c r="A7568" s="51">
        <v>463</v>
      </c>
      <c r="B7568" s="51" t="s">
        <v>1768</v>
      </c>
      <c r="C7568" s="51" t="s">
        <v>362</v>
      </c>
      <c r="D7568" s="51" t="str">
        <f t="shared" si="118"/>
        <v>NGDPRPCSyria</v>
      </c>
      <c r="E7568" s="51" t="s">
        <v>1769</v>
      </c>
      <c r="F7568" s="51" t="s">
        <v>363</v>
      </c>
      <c r="G7568" s="51" t="s">
        <v>364</v>
      </c>
      <c r="H7568" s="51" t="s">
        <v>342</v>
      </c>
      <c r="I7568" s="51" t="s">
        <v>333</v>
      </c>
      <c r="J7568" s="51" t="s">
        <v>365</v>
      </c>
      <c r="K7568" s="51" t="s">
        <v>95</v>
      </c>
      <c r="L7568" s="51" t="s">
        <v>95</v>
      </c>
      <c r="M7568" s="51" t="s">
        <v>95</v>
      </c>
      <c r="N7568" s="51" t="s">
        <v>95</v>
      </c>
      <c r="O7568" s="51" t="s">
        <v>95</v>
      </c>
      <c r="P7568" s="51" t="s">
        <v>95</v>
      </c>
      <c r="Q7568" s="51" t="s">
        <v>95</v>
      </c>
      <c r="R7568" s="51" t="s">
        <v>95</v>
      </c>
      <c r="S7568" s="51" t="s">
        <v>95</v>
      </c>
      <c r="T7568" s="51" t="s">
        <v>95</v>
      </c>
      <c r="U7568" s="51">
        <v>2010</v>
      </c>
    </row>
    <row r="7569" spans="1:21" ht="15.5">
      <c r="A7569" s="51">
        <v>463</v>
      </c>
      <c r="B7569" s="51" t="s">
        <v>1768</v>
      </c>
      <c r="C7569" s="51" t="s">
        <v>366</v>
      </c>
      <c r="D7569" s="51" t="str">
        <f t="shared" si="118"/>
        <v>NGDPRPPPPCSyria</v>
      </c>
      <c r="E7569" s="51" t="s">
        <v>1769</v>
      </c>
      <c r="F7569" s="51" t="s">
        <v>363</v>
      </c>
      <c r="G7569" s="51" t="s">
        <v>367</v>
      </c>
      <c r="H7569" s="51" t="s">
        <v>368</v>
      </c>
      <c r="I7569" s="51" t="s">
        <v>333</v>
      </c>
      <c r="J7569" s="51"/>
      <c r="K7569" s="51"/>
      <c r="L7569" s="51"/>
      <c r="M7569" s="51"/>
      <c r="N7569" s="51"/>
      <c r="O7569" s="51"/>
      <c r="P7569" s="51"/>
      <c r="Q7569" s="51"/>
      <c r="R7569" s="51"/>
      <c r="S7569" s="51"/>
      <c r="T7569" s="51"/>
      <c r="U7569" s="51"/>
    </row>
    <row r="7570" spans="1:21" ht="15.5">
      <c r="A7570" s="51">
        <v>463</v>
      </c>
      <c r="B7570" s="51" t="s">
        <v>1768</v>
      </c>
      <c r="C7570" s="51" t="s">
        <v>369</v>
      </c>
      <c r="D7570" s="51" t="str">
        <f t="shared" si="118"/>
        <v>NGDPPCSyria</v>
      </c>
      <c r="E7570" s="51" t="s">
        <v>1769</v>
      </c>
      <c r="F7570" s="51" t="s">
        <v>370</v>
      </c>
      <c r="G7570" s="51" t="s">
        <v>371</v>
      </c>
      <c r="H7570" s="51" t="s">
        <v>342</v>
      </c>
      <c r="I7570" s="51" t="s">
        <v>333</v>
      </c>
      <c r="J7570" s="51" t="s">
        <v>372</v>
      </c>
      <c r="K7570" s="51" t="s">
        <v>95</v>
      </c>
      <c r="L7570" s="51" t="s">
        <v>95</v>
      </c>
      <c r="M7570" s="51" t="s">
        <v>95</v>
      </c>
      <c r="N7570" s="51" t="s">
        <v>95</v>
      </c>
      <c r="O7570" s="51" t="s">
        <v>95</v>
      </c>
      <c r="P7570" s="51" t="s">
        <v>95</v>
      </c>
      <c r="Q7570" s="51" t="s">
        <v>95</v>
      </c>
      <c r="R7570" s="51" t="s">
        <v>95</v>
      </c>
      <c r="S7570" s="51" t="s">
        <v>95</v>
      </c>
      <c r="T7570" s="51" t="s">
        <v>95</v>
      </c>
      <c r="U7570" s="51">
        <v>2010</v>
      </c>
    </row>
    <row r="7571" spans="1:21" ht="15.5">
      <c r="A7571" s="51">
        <v>463</v>
      </c>
      <c r="B7571" s="51" t="s">
        <v>1768</v>
      </c>
      <c r="C7571" s="51" t="s">
        <v>373</v>
      </c>
      <c r="D7571" s="51" t="str">
        <f t="shared" si="118"/>
        <v>NGDPDPCSyria</v>
      </c>
      <c r="E7571" s="51" t="s">
        <v>1769</v>
      </c>
      <c r="F7571" s="51" t="s">
        <v>370</v>
      </c>
      <c r="G7571" s="51" t="s">
        <v>374</v>
      </c>
      <c r="H7571" s="51" t="s">
        <v>352</v>
      </c>
      <c r="I7571" s="51" t="s">
        <v>333</v>
      </c>
      <c r="J7571" s="51" t="s">
        <v>372</v>
      </c>
      <c r="K7571" s="51" t="s">
        <v>95</v>
      </c>
      <c r="L7571" s="51" t="s">
        <v>95</v>
      </c>
      <c r="M7571" s="51" t="s">
        <v>95</v>
      </c>
      <c r="N7571" s="51" t="s">
        <v>95</v>
      </c>
      <c r="O7571" s="51" t="s">
        <v>95</v>
      </c>
      <c r="P7571" s="51" t="s">
        <v>95</v>
      </c>
      <c r="Q7571" s="51" t="s">
        <v>95</v>
      </c>
      <c r="R7571" s="51" t="s">
        <v>95</v>
      </c>
      <c r="S7571" s="51" t="s">
        <v>95</v>
      </c>
      <c r="T7571" s="51" t="s">
        <v>95</v>
      </c>
      <c r="U7571" s="51">
        <v>2010</v>
      </c>
    </row>
    <row r="7572" spans="1:21" ht="15.5">
      <c r="A7572" s="51">
        <v>463</v>
      </c>
      <c r="B7572" s="51" t="s">
        <v>1768</v>
      </c>
      <c r="C7572" s="51" t="s">
        <v>375</v>
      </c>
      <c r="D7572" s="51" t="str">
        <f t="shared" si="118"/>
        <v>PPPPCSyria</v>
      </c>
      <c r="E7572" s="51" t="s">
        <v>1769</v>
      </c>
      <c r="F7572" s="51" t="s">
        <v>370</v>
      </c>
      <c r="G7572" s="51" t="s">
        <v>376</v>
      </c>
      <c r="H7572" s="51" t="s">
        <v>356</v>
      </c>
      <c r="I7572" s="51" t="s">
        <v>333</v>
      </c>
      <c r="J7572" s="51" t="s">
        <v>372</v>
      </c>
      <c r="K7572" s="51" t="s">
        <v>95</v>
      </c>
      <c r="L7572" s="51" t="s">
        <v>95</v>
      </c>
      <c r="M7572" s="51" t="s">
        <v>95</v>
      </c>
      <c r="N7572" s="51" t="s">
        <v>95</v>
      </c>
      <c r="O7572" s="51" t="s">
        <v>95</v>
      </c>
      <c r="P7572" s="51" t="s">
        <v>95</v>
      </c>
      <c r="Q7572" s="51" t="s">
        <v>95</v>
      </c>
      <c r="R7572" s="51" t="s">
        <v>95</v>
      </c>
      <c r="S7572" s="51" t="s">
        <v>95</v>
      </c>
      <c r="T7572" s="51" t="s">
        <v>95</v>
      </c>
      <c r="U7572" s="51">
        <v>2010</v>
      </c>
    </row>
    <row r="7573" spans="1:21" ht="15.5">
      <c r="A7573" s="51">
        <v>463</v>
      </c>
      <c r="B7573" s="51" t="s">
        <v>1768</v>
      </c>
      <c r="C7573" s="51" t="s">
        <v>377</v>
      </c>
      <c r="D7573" s="51" t="str">
        <f t="shared" si="118"/>
        <v>NGAP_NPGDPSyria</v>
      </c>
      <c r="E7573" s="51" t="s">
        <v>1769</v>
      </c>
      <c r="F7573" s="51" t="s">
        <v>378</v>
      </c>
      <c r="G7573" s="51" t="s">
        <v>379</v>
      </c>
      <c r="H7573" s="51" t="s">
        <v>380</v>
      </c>
      <c r="I7573" s="51"/>
      <c r="J7573" s="51"/>
      <c r="K7573" s="51"/>
      <c r="L7573" s="51"/>
      <c r="M7573" s="51"/>
      <c r="N7573" s="51"/>
      <c r="O7573" s="51"/>
      <c r="P7573" s="51"/>
      <c r="Q7573" s="51"/>
      <c r="R7573" s="51"/>
      <c r="S7573" s="51"/>
      <c r="T7573" s="51"/>
      <c r="U7573" s="51"/>
    </row>
    <row r="7574" spans="1:21" ht="15.5">
      <c r="A7574" s="51">
        <v>463</v>
      </c>
      <c r="B7574" s="51" t="s">
        <v>1768</v>
      </c>
      <c r="C7574" s="51" t="s">
        <v>381</v>
      </c>
      <c r="D7574" s="51" t="str">
        <f t="shared" si="118"/>
        <v>PPPSHSyria</v>
      </c>
      <c r="E7574" s="51" t="s">
        <v>1769</v>
      </c>
      <c r="F7574" s="51" t="s">
        <v>382</v>
      </c>
      <c r="G7574" s="51" t="s">
        <v>383</v>
      </c>
      <c r="H7574" s="51" t="s">
        <v>384</v>
      </c>
      <c r="I7574" s="51"/>
      <c r="J7574" s="51" t="s">
        <v>353</v>
      </c>
      <c r="K7574" s="51" t="s">
        <v>95</v>
      </c>
      <c r="L7574" s="51" t="s">
        <v>95</v>
      </c>
      <c r="M7574" s="51" t="s">
        <v>95</v>
      </c>
      <c r="N7574" s="51" t="s">
        <v>95</v>
      </c>
      <c r="O7574" s="51" t="s">
        <v>95</v>
      </c>
      <c r="P7574" s="51" t="s">
        <v>95</v>
      </c>
      <c r="Q7574" s="51" t="s">
        <v>95</v>
      </c>
      <c r="R7574" s="51" t="s">
        <v>95</v>
      </c>
      <c r="S7574" s="51" t="s">
        <v>95</v>
      </c>
      <c r="T7574" s="51" t="s">
        <v>95</v>
      </c>
      <c r="U7574" s="51">
        <v>2010</v>
      </c>
    </row>
    <row r="7575" spans="1:21" ht="15.5">
      <c r="A7575" s="51">
        <v>463</v>
      </c>
      <c r="B7575" s="51" t="s">
        <v>1768</v>
      </c>
      <c r="C7575" s="51" t="s">
        <v>385</v>
      </c>
      <c r="D7575" s="51" t="str">
        <f t="shared" si="118"/>
        <v>PPPEXSyria</v>
      </c>
      <c r="E7575" s="51" t="s">
        <v>1769</v>
      </c>
      <c r="F7575" s="51" t="s">
        <v>386</v>
      </c>
      <c r="G7575" s="51" t="s">
        <v>387</v>
      </c>
      <c r="H7575" s="51" t="s">
        <v>388</v>
      </c>
      <c r="I7575" s="51"/>
      <c r="J7575" s="51" t="s">
        <v>353</v>
      </c>
      <c r="K7575" s="51" t="s">
        <v>95</v>
      </c>
      <c r="L7575" s="51" t="s">
        <v>95</v>
      </c>
      <c r="M7575" s="51" t="s">
        <v>95</v>
      </c>
      <c r="N7575" s="51" t="s">
        <v>95</v>
      </c>
      <c r="O7575" s="51" t="s">
        <v>95</v>
      </c>
      <c r="P7575" s="51" t="s">
        <v>95</v>
      </c>
      <c r="Q7575" s="51" t="s">
        <v>95</v>
      </c>
      <c r="R7575" s="51" t="s">
        <v>95</v>
      </c>
      <c r="S7575" s="51" t="s">
        <v>95</v>
      </c>
      <c r="T7575" s="51" t="s">
        <v>95</v>
      </c>
      <c r="U7575" s="51">
        <v>2010</v>
      </c>
    </row>
    <row r="7576" spans="1:21" ht="15.5">
      <c r="A7576" s="51">
        <v>463</v>
      </c>
      <c r="B7576" s="51" t="s">
        <v>1768</v>
      </c>
      <c r="C7576" s="51" t="s">
        <v>389</v>
      </c>
      <c r="D7576" s="51" t="str">
        <f t="shared" si="118"/>
        <v>NID_NGDPSyria</v>
      </c>
      <c r="E7576" s="51" t="s">
        <v>1769</v>
      </c>
      <c r="F7576" s="51" t="s">
        <v>390</v>
      </c>
      <c r="G7576" s="51" t="s">
        <v>391</v>
      </c>
      <c r="H7576" s="51" t="s">
        <v>392</v>
      </c>
      <c r="I7576" s="51"/>
      <c r="J7576" s="51" t="s">
        <v>1770</v>
      </c>
      <c r="K7576" s="51" t="s">
        <v>95</v>
      </c>
      <c r="L7576" s="51" t="s">
        <v>95</v>
      </c>
      <c r="M7576" s="51" t="s">
        <v>95</v>
      </c>
      <c r="N7576" s="51" t="s">
        <v>95</v>
      </c>
      <c r="O7576" s="51" t="s">
        <v>95</v>
      </c>
      <c r="P7576" s="51" t="s">
        <v>95</v>
      </c>
      <c r="Q7576" s="51" t="s">
        <v>95</v>
      </c>
      <c r="R7576" s="51" t="s">
        <v>95</v>
      </c>
      <c r="S7576" s="51" t="s">
        <v>95</v>
      </c>
      <c r="T7576" s="51" t="s">
        <v>95</v>
      </c>
      <c r="U7576" s="51">
        <v>2010</v>
      </c>
    </row>
    <row r="7577" spans="1:21" ht="15.5">
      <c r="A7577" s="51">
        <v>463</v>
      </c>
      <c r="B7577" s="51" t="s">
        <v>1768</v>
      </c>
      <c r="C7577" s="51" t="s">
        <v>393</v>
      </c>
      <c r="D7577" s="51" t="str">
        <f t="shared" si="118"/>
        <v>NGSD_NGDPSyria</v>
      </c>
      <c r="E7577" s="51" t="s">
        <v>1769</v>
      </c>
      <c r="F7577" s="51" t="s">
        <v>394</v>
      </c>
      <c r="G7577" s="51" t="s">
        <v>395</v>
      </c>
      <c r="H7577" s="51" t="s">
        <v>392</v>
      </c>
      <c r="I7577" s="51"/>
      <c r="J7577" s="51" t="s">
        <v>1770</v>
      </c>
      <c r="K7577" s="51" t="s">
        <v>95</v>
      </c>
      <c r="L7577" s="51" t="s">
        <v>95</v>
      </c>
      <c r="M7577" s="51" t="s">
        <v>95</v>
      </c>
      <c r="N7577" s="51" t="s">
        <v>95</v>
      </c>
      <c r="O7577" s="51" t="s">
        <v>95</v>
      </c>
      <c r="P7577" s="51" t="s">
        <v>95</v>
      </c>
      <c r="Q7577" s="51" t="s">
        <v>95</v>
      </c>
      <c r="R7577" s="51" t="s">
        <v>95</v>
      </c>
      <c r="S7577" s="51" t="s">
        <v>95</v>
      </c>
      <c r="T7577" s="51" t="s">
        <v>95</v>
      </c>
      <c r="U7577" s="51">
        <v>2010</v>
      </c>
    </row>
    <row r="7578" spans="1:21" ht="15.5">
      <c r="A7578" s="51">
        <v>463</v>
      </c>
      <c r="B7578" s="51" t="s">
        <v>1768</v>
      </c>
      <c r="C7578" s="51" t="s">
        <v>396</v>
      </c>
      <c r="D7578" s="51" t="str">
        <f t="shared" si="118"/>
        <v>PCPISyria</v>
      </c>
      <c r="E7578" s="51" t="s">
        <v>1769</v>
      </c>
      <c r="F7578" s="51" t="s">
        <v>397</v>
      </c>
      <c r="G7578" s="51" t="s">
        <v>398</v>
      </c>
      <c r="H7578" s="51" t="s">
        <v>360</v>
      </c>
      <c r="I7578" s="51"/>
      <c r="J7578" s="51" t="s">
        <v>1771</v>
      </c>
      <c r="K7578" s="51" t="s">
        <v>95</v>
      </c>
      <c r="L7578" s="51" t="s">
        <v>95</v>
      </c>
      <c r="M7578" s="51" t="s">
        <v>95</v>
      </c>
      <c r="N7578" s="51" t="s">
        <v>95</v>
      </c>
      <c r="O7578" s="51" t="s">
        <v>95</v>
      </c>
      <c r="P7578" s="51" t="s">
        <v>95</v>
      </c>
      <c r="Q7578" s="51" t="s">
        <v>95</v>
      </c>
      <c r="R7578" s="51" t="s">
        <v>95</v>
      </c>
      <c r="S7578" s="51" t="s">
        <v>95</v>
      </c>
      <c r="T7578" s="51" t="s">
        <v>95</v>
      </c>
      <c r="U7578" s="51">
        <v>2011</v>
      </c>
    </row>
    <row r="7579" spans="1:21" ht="15.5">
      <c r="A7579" s="51">
        <v>463</v>
      </c>
      <c r="B7579" s="51" t="s">
        <v>1768</v>
      </c>
      <c r="C7579" s="51" t="s">
        <v>400</v>
      </c>
      <c r="D7579" s="51" t="str">
        <f t="shared" si="118"/>
        <v>PCPIPCHSyria</v>
      </c>
      <c r="E7579" s="51" t="s">
        <v>1769</v>
      </c>
      <c r="F7579" s="51" t="s">
        <v>397</v>
      </c>
      <c r="G7579" s="51" t="s">
        <v>401</v>
      </c>
      <c r="H7579" s="51" t="s">
        <v>347</v>
      </c>
      <c r="I7579" s="51"/>
      <c r="J7579" s="51" t="s">
        <v>402</v>
      </c>
      <c r="K7579" s="51" t="s">
        <v>95</v>
      </c>
      <c r="L7579" s="51" t="s">
        <v>95</v>
      </c>
      <c r="M7579" s="51" t="s">
        <v>95</v>
      </c>
      <c r="N7579" s="51" t="s">
        <v>95</v>
      </c>
      <c r="O7579" s="51" t="s">
        <v>95</v>
      </c>
      <c r="P7579" s="51" t="s">
        <v>95</v>
      </c>
      <c r="Q7579" s="51" t="s">
        <v>95</v>
      </c>
      <c r="R7579" s="51" t="s">
        <v>95</v>
      </c>
      <c r="S7579" s="51" t="s">
        <v>95</v>
      </c>
      <c r="T7579" s="51" t="s">
        <v>95</v>
      </c>
      <c r="U7579" s="51">
        <v>2011</v>
      </c>
    </row>
    <row r="7580" spans="1:21" ht="15.5">
      <c r="A7580" s="51">
        <v>463</v>
      </c>
      <c r="B7580" s="51" t="s">
        <v>1768</v>
      </c>
      <c r="C7580" s="51" t="s">
        <v>403</v>
      </c>
      <c r="D7580" s="51" t="str">
        <f t="shared" si="118"/>
        <v>PCPIESyria</v>
      </c>
      <c r="E7580" s="51" t="s">
        <v>1769</v>
      </c>
      <c r="F7580" s="51" t="s">
        <v>404</v>
      </c>
      <c r="G7580" s="51" t="s">
        <v>405</v>
      </c>
      <c r="H7580" s="51" t="s">
        <v>360</v>
      </c>
      <c r="I7580" s="51"/>
      <c r="J7580" s="51" t="s">
        <v>1771</v>
      </c>
      <c r="K7580" s="51" t="s">
        <v>95</v>
      </c>
      <c r="L7580" s="51" t="s">
        <v>95</v>
      </c>
      <c r="M7580" s="51" t="s">
        <v>95</v>
      </c>
      <c r="N7580" s="51" t="s">
        <v>95</v>
      </c>
      <c r="O7580" s="51" t="s">
        <v>95</v>
      </c>
      <c r="P7580" s="51" t="s">
        <v>95</v>
      </c>
      <c r="Q7580" s="51" t="s">
        <v>95</v>
      </c>
      <c r="R7580" s="51" t="s">
        <v>95</v>
      </c>
      <c r="S7580" s="51" t="s">
        <v>95</v>
      </c>
      <c r="T7580" s="51" t="s">
        <v>95</v>
      </c>
      <c r="U7580" s="51">
        <v>2011</v>
      </c>
    </row>
    <row r="7581" spans="1:21" ht="15.5">
      <c r="A7581" s="51">
        <v>463</v>
      </c>
      <c r="B7581" s="51" t="s">
        <v>1768</v>
      </c>
      <c r="C7581" s="51" t="s">
        <v>406</v>
      </c>
      <c r="D7581" s="51" t="str">
        <f t="shared" si="118"/>
        <v>PCPIEPCHSyria</v>
      </c>
      <c r="E7581" s="51" t="s">
        <v>1769</v>
      </c>
      <c r="F7581" s="51" t="s">
        <v>404</v>
      </c>
      <c r="G7581" s="51" t="s">
        <v>407</v>
      </c>
      <c r="H7581" s="51" t="s">
        <v>347</v>
      </c>
      <c r="I7581" s="51"/>
      <c r="J7581" s="51" t="s">
        <v>408</v>
      </c>
      <c r="K7581" s="51" t="s">
        <v>95</v>
      </c>
      <c r="L7581" s="51" t="s">
        <v>95</v>
      </c>
      <c r="M7581" s="51" t="s">
        <v>95</v>
      </c>
      <c r="N7581" s="51" t="s">
        <v>95</v>
      </c>
      <c r="O7581" s="51" t="s">
        <v>95</v>
      </c>
      <c r="P7581" s="51" t="s">
        <v>95</v>
      </c>
      <c r="Q7581" s="51" t="s">
        <v>95</v>
      </c>
      <c r="R7581" s="51" t="s">
        <v>95</v>
      </c>
      <c r="S7581" s="51" t="s">
        <v>95</v>
      </c>
      <c r="T7581" s="51" t="s">
        <v>95</v>
      </c>
      <c r="U7581" s="51">
        <v>2011</v>
      </c>
    </row>
    <row r="7582" spans="1:21" ht="15.5">
      <c r="A7582" s="51">
        <v>463</v>
      </c>
      <c r="B7582" s="51" t="s">
        <v>1768</v>
      </c>
      <c r="C7582" s="51" t="s">
        <v>409</v>
      </c>
      <c r="D7582" s="51" t="str">
        <f t="shared" si="118"/>
        <v>FLIBOR6Syria</v>
      </c>
      <c r="E7582" s="51" t="s">
        <v>1769</v>
      </c>
      <c r="F7582" s="51" t="s">
        <v>410</v>
      </c>
      <c r="G7582" s="51"/>
      <c r="H7582" s="51" t="s">
        <v>384</v>
      </c>
      <c r="I7582" s="51"/>
      <c r="J7582" s="51"/>
      <c r="K7582" s="51"/>
      <c r="L7582" s="51"/>
      <c r="M7582" s="51"/>
      <c r="N7582" s="51"/>
      <c r="O7582" s="51"/>
      <c r="P7582" s="51"/>
      <c r="Q7582" s="51"/>
      <c r="R7582" s="51"/>
      <c r="S7582" s="51"/>
      <c r="T7582" s="51"/>
      <c r="U7582" s="51"/>
    </row>
    <row r="7583" spans="1:21" ht="15.5">
      <c r="A7583" s="51">
        <v>463</v>
      </c>
      <c r="B7583" s="51" t="s">
        <v>1768</v>
      </c>
      <c r="C7583" s="51" t="s">
        <v>411</v>
      </c>
      <c r="D7583" s="51" t="str">
        <f t="shared" si="118"/>
        <v>TM_RPCHSyria</v>
      </c>
      <c r="E7583" s="51" t="s">
        <v>1769</v>
      </c>
      <c r="F7583" s="51" t="s">
        <v>412</v>
      </c>
      <c r="G7583" s="51" t="s">
        <v>413</v>
      </c>
      <c r="H7583" s="51" t="s">
        <v>347</v>
      </c>
      <c r="I7583" s="51"/>
      <c r="J7583" s="51" t="s">
        <v>1772</v>
      </c>
      <c r="K7583" s="51" t="s">
        <v>95</v>
      </c>
      <c r="L7583" s="51" t="s">
        <v>95</v>
      </c>
      <c r="M7583" s="51" t="s">
        <v>95</v>
      </c>
      <c r="N7583" s="51" t="s">
        <v>95</v>
      </c>
      <c r="O7583" s="51" t="s">
        <v>95</v>
      </c>
      <c r="P7583" s="51" t="s">
        <v>95</v>
      </c>
      <c r="Q7583" s="51" t="s">
        <v>95</v>
      </c>
      <c r="R7583" s="51" t="s">
        <v>95</v>
      </c>
      <c r="S7583" s="51" t="s">
        <v>95</v>
      </c>
      <c r="T7583" s="51" t="s">
        <v>95</v>
      </c>
      <c r="U7583" s="51">
        <v>2009</v>
      </c>
    </row>
    <row r="7584" spans="1:21" ht="15.5">
      <c r="A7584" s="51">
        <v>463</v>
      </c>
      <c r="B7584" s="51" t="s">
        <v>1768</v>
      </c>
      <c r="C7584" s="51" t="s">
        <v>415</v>
      </c>
      <c r="D7584" s="51" t="str">
        <f t="shared" si="118"/>
        <v>TMG_RPCHSyria</v>
      </c>
      <c r="E7584" s="51" t="s">
        <v>1769</v>
      </c>
      <c r="F7584" s="51" t="s">
        <v>416</v>
      </c>
      <c r="G7584" s="51" t="s">
        <v>417</v>
      </c>
      <c r="H7584" s="51" t="s">
        <v>347</v>
      </c>
      <c r="I7584" s="51"/>
      <c r="J7584" s="51" t="s">
        <v>1772</v>
      </c>
      <c r="K7584" s="51" t="s">
        <v>95</v>
      </c>
      <c r="L7584" s="51" t="s">
        <v>95</v>
      </c>
      <c r="M7584" s="51" t="s">
        <v>95</v>
      </c>
      <c r="N7584" s="51" t="s">
        <v>95</v>
      </c>
      <c r="O7584" s="51" t="s">
        <v>95</v>
      </c>
      <c r="P7584" s="51" t="s">
        <v>95</v>
      </c>
      <c r="Q7584" s="51" t="s">
        <v>95</v>
      </c>
      <c r="R7584" s="51" t="s">
        <v>95</v>
      </c>
      <c r="S7584" s="51" t="s">
        <v>95</v>
      </c>
      <c r="T7584" s="51" t="s">
        <v>95</v>
      </c>
      <c r="U7584" s="51">
        <v>2009</v>
      </c>
    </row>
    <row r="7585" spans="1:21" ht="15.5">
      <c r="A7585" s="51">
        <v>463</v>
      </c>
      <c r="B7585" s="51" t="s">
        <v>1768</v>
      </c>
      <c r="C7585" s="51" t="s">
        <v>418</v>
      </c>
      <c r="D7585" s="51" t="str">
        <f t="shared" si="118"/>
        <v>TX_RPCHSyria</v>
      </c>
      <c r="E7585" s="51" t="s">
        <v>1769</v>
      </c>
      <c r="F7585" s="51" t="s">
        <v>419</v>
      </c>
      <c r="G7585" s="51" t="s">
        <v>420</v>
      </c>
      <c r="H7585" s="51" t="s">
        <v>347</v>
      </c>
      <c r="I7585" s="51"/>
      <c r="J7585" s="51" t="s">
        <v>1772</v>
      </c>
      <c r="K7585" s="51" t="s">
        <v>95</v>
      </c>
      <c r="L7585" s="51" t="s">
        <v>95</v>
      </c>
      <c r="M7585" s="51" t="s">
        <v>95</v>
      </c>
      <c r="N7585" s="51" t="s">
        <v>95</v>
      </c>
      <c r="O7585" s="51" t="s">
        <v>95</v>
      </c>
      <c r="P7585" s="51" t="s">
        <v>95</v>
      </c>
      <c r="Q7585" s="51" t="s">
        <v>95</v>
      </c>
      <c r="R7585" s="51" t="s">
        <v>95</v>
      </c>
      <c r="S7585" s="51" t="s">
        <v>95</v>
      </c>
      <c r="T7585" s="51" t="s">
        <v>95</v>
      </c>
      <c r="U7585" s="51">
        <v>2009</v>
      </c>
    </row>
    <row r="7586" spans="1:21" ht="15.5">
      <c r="A7586" s="51">
        <v>463</v>
      </c>
      <c r="B7586" s="51" t="s">
        <v>1768</v>
      </c>
      <c r="C7586" s="51" t="s">
        <v>421</v>
      </c>
      <c r="D7586" s="51" t="str">
        <f t="shared" si="118"/>
        <v>TXG_RPCHSyria</v>
      </c>
      <c r="E7586" s="51" t="s">
        <v>1769</v>
      </c>
      <c r="F7586" s="51" t="s">
        <v>422</v>
      </c>
      <c r="G7586" s="51" t="s">
        <v>423</v>
      </c>
      <c r="H7586" s="51" t="s">
        <v>347</v>
      </c>
      <c r="I7586" s="51"/>
      <c r="J7586" s="51" t="s">
        <v>1772</v>
      </c>
      <c r="K7586" s="51" t="s">
        <v>95</v>
      </c>
      <c r="L7586" s="51" t="s">
        <v>95</v>
      </c>
      <c r="M7586" s="51" t="s">
        <v>95</v>
      </c>
      <c r="N7586" s="51" t="s">
        <v>95</v>
      </c>
      <c r="O7586" s="51" t="s">
        <v>95</v>
      </c>
      <c r="P7586" s="51" t="s">
        <v>95</v>
      </c>
      <c r="Q7586" s="51" t="s">
        <v>95</v>
      </c>
      <c r="R7586" s="51" t="s">
        <v>95</v>
      </c>
      <c r="S7586" s="51" t="s">
        <v>95</v>
      </c>
      <c r="T7586" s="51" t="s">
        <v>95</v>
      </c>
      <c r="U7586" s="51">
        <v>2009</v>
      </c>
    </row>
    <row r="7587" spans="1:21" ht="15.5">
      <c r="A7587" s="51">
        <v>463</v>
      </c>
      <c r="B7587" s="51" t="s">
        <v>1768</v>
      </c>
      <c r="C7587" s="51" t="s">
        <v>424</v>
      </c>
      <c r="D7587" s="51" t="str">
        <f t="shared" si="118"/>
        <v>LURSyria</v>
      </c>
      <c r="E7587" s="51" t="s">
        <v>1769</v>
      </c>
      <c r="F7587" s="51" t="s">
        <v>425</v>
      </c>
      <c r="G7587" s="51" t="s">
        <v>426</v>
      </c>
      <c r="H7587" s="51" t="s">
        <v>427</v>
      </c>
      <c r="I7587" s="51"/>
      <c r="J7587" s="51" t="s">
        <v>1773</v>
      </c>
      <c r="K7587" s="51" t="s">
        <v>95</v>
      </c>
      <c r="L7587" s="51" t="s">
        <v>95</v>
      </c>
      <c r="M7587" s="51" t="s">
        <v>95</v>
      </c>
      <c r="N7587" s="51" t="s">
        <v>95</v>
      </c>
      <c r="O7587" s="51" t="s">
        <v>95</v>
      </c>
      <c r="P7587" s="51" t="s">
        <v>95</v>
      </c>
      <c r="Q7587" s="51" t="s">
        <v>95</v>
      </c>
      <c r="R7587" s="51" t="s">
        <v>95</v>
      </c>
      <c r="S7587" s="51" t="s">
        <v>95</v>
      </c>
      <c r="T7587" s="51" t="s">
        <v>95</v>
      </c>
      <c r="U7587" s="51">
        <v>2010</v>
      </c>
    </row>
    <row r="7588" spans="1:21" ht="15.5">
      <c r="A7588" s="51">
        <v>463</v>
      </c>
      <c r="B7588" s="51" t="s">
        <v>1768</v>
      </c>
      <c r="C7588" s="51" t="s">
        <v>428</v>
      </c>
      <c r="D7588" s="51" t="str">
        <f t="shared" si="118"/>
        <v>LESyria</v>
      </c>
      <c r="E7588" s="51" t="s">
        <v>1769</v>
      </c>
      <c r="F7588" s="51" t="s">
        <v>429</v>
      </c>
      <c r="G7588" s="51" t="s">
        <v>430</v>
      </c>
      <c r="H7588" s="51" t="s">
        <v>431</v>
      </c>
      <c r="I7588" s="51" t="s">
        <v>432</v>
      </c>
      <c r="J7588" s="51"/>
      <c r="K7588" s="51"/>
      <c r="L7588" s="51"/>
      <c r="M7588" s="51"/>
      <c r="N7588" s="51"/>
      <c r="O7588" s="51"/>
      <c r="P7588" s="51"/>
      <c r="Q7588" s="51"/>
      <c r="R7588" s="51"/>
      <c r="S7588" s="51"/>
      <c r="T7588" s="51"/>
      <c r="U7588" s="51"/>
    </row>
    <row r="7589" spans="1:21" ht="15.5">
      <c r="A7589" s="51">
        <v>463</v>
      </c>
      <c r="B7589" s="51" t="s">
        <v>1768</v>
      </c>
      <c r="C7589" s="51" t="s">
        <v>433</v>
      </c>
      <c r="D7589" s="51" t="str">
        <f t="shared" si="118"/>
        <v>LPSyria</v>
      </c>
      <c r="E7589" s="51" t="s">
        <v>1769</v>
      </c>
      <c r="F7589" s="51" t="s">
        <v>434</v>
      </c>
      <c r="G7589" s="51" t="s">
        <v>435</v>
      </c>
      <c r="H7589" s="51" t="s">
        <v>431</v>
      </c>
      <c r="I7589" s="51" t="s">
        <v>432</v>
      </c>
      <c r="J7589" s="51" t="s">
        <v>1774</v>
      </c>
      <c r="K7589" s="51" t="s">
        <v>95</v>
      </c>
      <c r="L7589" s="51" t="s">
        <v>95</v>
      </c>
      <c r="M7589" s="51" t="s">
        <v>95</v>
      </c>
      <c r="N7589" s="51" t="s">
        <v>95</v>
      </c>
      <c r="O7589" s="51" t="s">
        <v>95</v>
      </c>
      <c r="P7589" s="51" t="s">
        <v>95</v>
      </c>
      <c r="Q7589" s="51" t="s">
        <v>95</v>
      </c>
      <c r="R7589" s="51" t="s">
        <v>95</v>
      </c>
      <c r="S7589" s="51" t="s">
        <v>95</v>
      </c>
      <c r="T7589" s="51" t="s">
        <v>95</v>
      </c>
      <c r="U7589" s="51">
        <v>2010</v>
      </c>
    </row>
    <row r="7590" spans="1:21" ht="15.5">
      <c r="A7590" s="51">
        <v>463</v>
      </c>
      <c r="B7590" s="51" t="s">
        <v>1768</v>
      </c>
      <c r="C7590" s="51" t="s">
        <v>437</v>
      </c>
      <c r="D7590" s="51" t="str">
        <f t="shared" si="118"/>
        <v>GGRSyria</v>
      </c>
      <c r="E7590" s="51" t="s">
        <v>1769</v>
      </c>
      <c r="F7590" s="51" t="s">
        <v>438</v>
      </c>
      <c r="G7590" s="51" t="s">
        <v>439</v>
      </c>
      <c r="H7590" s="51" t="s">
        <v>342</v>
      </c>
      <c r="I7590" s="51" t="s">
        <v>343</v>
      </c>
      <c r="J7590" s="51" t="s">
        <v>1775</v>
      </c>
      <c r="K7590" s="51" t="s">
        <v>95</v>
      </c>
      <c r="L7590" s="51" t="s">
        <v>95</v>
      </c>
      <c r="M7590" s="51" t="s">
        <v>95</v>
      </c>
      <c r="N7590" s="51" t="s">
        <v>95</v>
      </c>
      <c r="O7590" s="51" t="s">
        <v>95</v>
      </c>
      <c r="P7590" s="51" t="s">
        <v>95</v>
      </c>
      <c r="Q7590" s="51" t="s">
        <v>95</v>
      </c>
      <c r="R7590" s="51" t="s">
        <v>95</v>
      </c>
      <c r="S7590" s="51" t="s">
        <v>95</v>
      </c>
      <c r="T7590" s="51" t="s">
        <v>95</v>
      </c>
      <c r="U7590" s="51">
        <v>2009</v>
      </c>
    </row>
    <row r="7591" spans="1:21" ht="15.5">
      <c r="A7591" s="51">
        <v>463</v>
      </c>
      <c r="B7591" s="51" t="s">
        <v>1768</v>
      </c>
      <c r="C7591" s="51" t="s">
        <v>441</v>
      </c>
      <c r="D7591" s="51" t="str">
        <f t="shared" si="118"/>
        <v>GGR_NGDPSyria</v>
      </c>
      <c r="E7591" s="51" t="s">
        <v>1769</v>
      </c>
      <c r="F7591" s="51" t="s">
        <v>438</v>
      </c>
      <c r="G7591" s="51" t="s">
        <v>439</v>
      </c>
      <c r="H7591" s="51" t="s">
        <v>392</v>
      </c>
      <c r="I7591" s="51"/>
      <c r="J7591" s="51" t="s">
        <v>442</v>
      </c>
      <c r="K7591" s="51" t="s">
        <v>95</v>
      </c>
      <c r="L7591" s="51" t="s">
        <v>95</v>
      </c>
      <c r="M7591" s="51" t="s">
        <v>95</v>
      </c>
      <c r="N7591" s="51" t="s">
        <v>95</v>
      </c>
      <c r="O7591" s="51" t="s">
        <v>95</v>
      </c>
      <c r="P7591" s="51" t="s">
        <v>95</v>
      </c>
      <c r="Q7591" s="51" t="s">
        <v>95</v>
      </c>
      <c r="R7591" s="51" t="s">
        <v>95</v>
      </c>
      <c r="S7591" s="51" t="s">
        <v>95</v>
      </c>
      <c r="T7591" s="51" t="s">
        <v>95</v>
      </c>
      <c r="U7591" s="51">
        <v>2009</v>
      </c>
    </row>
    <row r="7592" spans="1:21" ht="15.5">
      <c r="A7592" s="51">
        <v>463</v>
      </c>
      <c r="B7592" s="51" t="s">
        <v>1768</v>
      </c>
      <c r="C7592" s="51" t="s">
        <v>443</v>
      </c>
      <c r="D7592" s="51" t="str">
        <f t="shared" si="118"/>
        <v>GGXSyria</v>
      </c>
      <c r="E7592" s="51" t="s">
        <v>1769</v>
      </c>
      <c r="F7592" s="51" t="s">
        <v>444</v>
      </c>
      <c r="G7592" s="51" t="s">
        <v>445</v>
      </c>
      <c r="H7592" s="51" t="s">
        <v>342</v>
      </c>
      <c r="I7592" s="51" t="s">
        <v>343</v>
      </c>
      <c r="J7592" s="51" t="s">
        <v>1775</v>
      </c>
      <c r="K7592" s="51" t="s">
        <v>95</v>
      </c>
      <c r="L7592" s="51" t="s">
        <v>95</v>
      </c>
      <c r="M7592" s="51" t="s">
        <v>95</v>
      </c>
      <c r="N7592" s="51" t="s">
        <v>95</v>
      </c>
      <c r="O7592" s="51" t="s">
        <v>95</v>
      </c>
      <c r="P7592" s="51" t="s">
        <v>95</v>
      </c>
      <c r="Q7592" s="51" t="s">
        <v>95</v>
      </c>
      <c r="R7592" s="51" t="s">
        <v>95</v>
      </c>
      <c r="S7592" s="51" t="s">
        <v>95</v>
      </c>
      <c r="T7592" s="51" t="s">
        <v>95</v>
      </c>
      <c r="U7592" s="51">
        <v>2009</v>
      </c>
    </row>
    <row r="7593" spans="1:21" ht="15.5">
      <c r="A7593" s="51">
        <v>463</v>
      </c>
      <c r="B7593" s="51" t="s">
        <v>1768</v>
      </c>
      <c r="C7593" s="51" t="s">
        <v>446</v>
      </c>
      <c r="D7593" s="51" t="str">
        <f t="shared" si="118"/>
        <v>GGX_NGDPSyria</v>
      </c>
      <c r="E7593" s="51" t="s">
        <v>1769</v>
      </c>
      <c r="F7593" s="51" t="s">
        <v>444</v>
      </c>
      <c r="G7593" s="51" t="s">
        <v>445</v>
      </c>
      <c r="H7593" s="51" t="s">
        <v>392</v>
      </c>
      <c r="I7593" s="51"/>
      <c r="J7593" s="51" t="s">
        <v>447</v>
      </c>
      <c r="K7593" s="51" t="s">
        <v>95</v>
      </c>
      <c r="L7593" s="51" t="s">
        <v>95</v>
      </c>
      <c r="M7593" s="51" t="s">
        <v>95</v>
      </c>
      <c r="N7593" s="51" t="s">
        <v>95</v>
      </c>
      <c r="O7593" s="51" t="s">
        <v>95</v>
      </c>
      <c r="P7593" s="51" t="s">
        <v>95</v>
      </c>
      <c r="Q7593" s="51" t="s">
        <v>95</v>
      </c>
      <c r="R7593" s="51" t="s">
        <v>95</v>
      </c>
      <c r="S7593" s="51" t="s">
        <v>95</v>
      </c>
      <c r="T7593" s="51" t="s">
        <v>95</v>
      </c>
      <c r="U7593" s="51">
        <v>2009</v>
      </c>
    </row>
    <row r="7594" spans="1:21" ht="15.5">
      <c r="A7594" s="51">
        <v>463</v>
      </c>
      <c r="B7594" s="51" t="s">
        <v>1768</v>
      </c>
      <c r="C7594" s="51" t="s">
        <v>448</v>
      </c>
      <c r="D7594" s="51" t="str">
        <f t="shared" si="118"/>
        <v>GGXCNLSyria</v>
      </c>
      <c r="E7594" s="51" t="s">
        <v>1769</v>
      </c>
      <c r="F7594" s="51" t="s">
        <v>449</v>
      </c>
      <c r="G7594" s="51" t="s">
        <v>450</v>
      </c>
      <c r="H7594" s="51" t="s">
        <v>342</v>
      </c>
      <c r="I7594" s="51" t="s">
        <v>343</v>
      </c>
      <c r="J7594" s="51" t="s">
        <v>1775</v>
      </c>
      <c r="K7594" s="51" t="s">
        <v>95</v>
      </c>
      <c r="L7594" s="51" t="s">
        <v>95</v>
      </c>
      <c r="M7594" s="51" t="s">
        <v>95</v>
      </c>
      <c r="N7594" s="51" t="s">
        <v>95</v>
      </c>
      <c r="O7594" s="51" t="s">
        <v>95</v>
      </c>
      <c r="P7594" s="51" t="s">
        <v>95</v>
      </c>
      <c r="Q7594" s="51" t="s">
        <v>95</v>
      </c>
      <c r="R7594" s="51" t="s">
        <v>95</v>
      </c>
      <c r="S7594" s="51" t="s">
        <v>95</v>
      </c>
      <c r="T7594" s="51" t="s">
        <v>95</v>
      </c>
      <c r="U7594" s="51">
        <v>2009</v>
      </c>
    </row>
    <row r="7595" spans="1:21" ht="15.5">
      <c r="A7595" s="51">
        <v>463</v>
      </c>
      <c r="B7595" s="51" t="s">
        <v>1768</v>
      </c>
      <c r="C7595" s="51" t="s">
        <v>451</v>
      </c>
      <c r="D7595" s="51" t="str">
        <f t="shared" si="118"/>
        <v>GGXCNL_NGDPSyria</v>
      </c>
      <c r="E7595" s="51" t="s">
        <v>1769</v>
      </c>
      <c r="F7595" s="51" t="s">
        <v>449</v>
      </c>
      <c r="G7595" s="51" t="s">
        <v>450</v>
      </c>
      <c r="H7595" s="51" t="s">
        <v>392</v>
      </c>
      <c r="I7595" s="51"/>
      <c r="J7595" s="51" t="s">
        <v>452</v>
      </c>
      <c r="K7595" s="51" t="s">
        <v>95</v>
      </c>
      <c r="L7595" s="51" t="s">
        <v>95</v>
      </c>
      <c r="M7595" s="51" t="s">
        <v>95</v>
      </c>
      <c r="N7595" s="51" t="s">
        <v>95</v>
      </c>
      <c r="O7595" s="51" t="s">
        <v>95</v>
      </c>
      <c r="P7595" s="51" t="s">
        <v>95</v>
      </c>
      <c r="Q7595" s="51" t="s">
        <v>95</v>
      </c>
      <c r="R7595" s="51" t="s">
        <v>95</v>
      </c>
      <c r="S7595" s="51" t="s">
        <v>95</v>
      </c>
      <c r="T7595" s="51" t="s">
        <v>95</v>
      </c>
      <c r="U7595" s="51">
        <v>2009</v>
      </c>
    </row>
    <row r="7596" spans="1:21" ht="15.5">
      <c r="A7596" s="51">
        <v>463</v>
      </c>
      <c r="B7596" s="51" t="s">
        <v>1768</v>
      </c>
      <c r="C7596" s="51" t="s">
        <v>453</v>
      </c>
      <c r="D7596" s="51" t="str">
        <f t="shared" si="118"/>
        <v>GGSBSyria</v>
      </c>
      <c r="E7596" s="51" t="s">
        <v>1769</v>
      </c>
      <c r="F7596" s="51" t="s">
        <v>454</v>
      </c>
      <c r="G7596" s="51" t="s">
        <v>455</v>
      </c>
      <c r="H7596" s="51" t="s">
        <v>342</v>
      </c>
      <c r="I7596" s="51" t="s">
        <v>343</v>
      </c>
      <c r="J7596" s="51"/>
      <c r="K7596" s="51"/>
      <c r="L7596" s="51"/>
      <c r="M7596" s="51"/>
      <c r="N7596" s="51"/>
      <c r="O7596" s="51"/>
      <c r="P7596" s="51"/>
      <c r="Q7596" s="51"/>
      <c r="R7596" s="51"/>
      <c r="S7596" s="51"/>
      <c r="T7596" s="51"/>
      <c r="U7596" s="51"/>
    </row>
    <row r="7597" spans="1:21" ht="15.5">
      <c r="A7597" s="51">
        <v>463</v>
      </c>
      <c r="B7597" s="51" t="s">
        <v>1768</v>
      </c>
      <c r="C7597" s="51" t="s">
        <v>456</v>
      </c>
      <c r="D7597" s="51" t="str">
        <f t="shared" si="118"/>
        <v>GGSB_NPGDPSyria</v>
      </c>
      <c r="E7597" s="51" t="s">
        <v>1769</v>
      </c>
      <c r="F7597" s="51" t="s">
        <v>454</v>
      </c>
      <c r="G7597" s="51" t="s">
        <v>455</v>
      </c>
      <c r="H7597" s="51" t="s">
        <v>380</v>
      </c>
      <c r="I7597" s="51"/>
      <c r="J7597" s="51"/>
      <c r="K7597" s="51"/>
      <c r="L7597" s="51"/>
      <c r="M7597" s="51"/>
      <c r="N7597" s="51"/>
      <c r="O7597" s="51"/>
      <c r="P7597" s="51"/>
      <c r="Q7597" s="51"/>
      <c r="R7597" s="51"/>
      <c r="S7597" s="51"/>
      <c r="T7597" s="51"/>
      <c r="U7597" s="51"/>
    </row>
    <row r="7598" spans="1:21" ht="15.5">
      <c r="A7598" s="51">
        <v>463</v>
      </c>
      <c r="B7598" s="51" t="s">
        <v>1768</v>
      </c>
      <c r="C7598" s="51" t="s">
        <v>457</v>
      </c>
      <c r="D7598" s="51" t="str">
        <f t="shared" si="118"/>
        <v>GGXONLBSyria</v>
      </c>
      <c r="E7598" s="51" t="s">
        <v>1769</v>
      </c>
      <c r="F7598" s="51" t="s">
        <v>458</v>
      </c>
      <c r="G7598" s="51" t="s">
        <v>459</v>
      </c>
      <c r="H7598" s="51" t="s">
        <v>342</v>
      </c>
      <c r="I7598" s="51" t="s">
        <v>343</v>
      </c>
      <c r="J7598" s="51" t="s">
        <v>1775</v>
      </c>
      <c r="K7598" s="51" t="s">
        <v>95</v>
      </c>
      <c r="L7598" s="51" t="s">
        <v>95</v>
      </c>
      <c r="M7598" s="51" t="s">
        <v>95</v>
      </c>
      <c r="N7598" s="51" t="s">
        <v>95</v>
      </c>
      <c r="O7598" s="51" t="s">
        <v>95</v>
      </c>
      <c r="P7598" s="51" t="s">
        <v>95</v>
      </c>
      <c r="Q7598" s="51" t="s">
        <v>95</v>
      </c>
      <c r="R7598" s="51" t="s">
        <v>95</v>
      </c>
      <c r="S7598" s="51" t="s">
        <v>95</v>
      </c>
      <c r="T7598" s="51" t="s">
        <v>95</v>
      </c>
      <c r="U7598" s="51">
        <v>2009</v>
      </c>
    </row>
    <row r="7599" spans="1:21" ht="15.5">
      <c r="A7599" s="51">
        <v>463</v>
      </c>
      <c r="B7599" s="51" t="s">
        <v>1768</v>
      </c>
      <c r="C7599" s="51" t="s">
        <v>460</v>
      </c>
      <c r="D7599" s="51" t="str">
        <f t="shared" si="118"/>
        <v>GGXONLB_NGDPSyria</v>
      </c>
      <c r="E7599" s="51" t="s">
        <v>1769</v>
      </c>
      <c r="F7599" s="51" t="s">
        <v>458</v>
      </c>
      <c r="G7599" s="51" t="s">
        <v>459</v>
      </c>
      <c r="H7599" s="51" t="s">
        <v>392</v>
      </c>
      <c r="I7599" s="51"/>
      <c r="J7599" s="51" t="s">
        <v>461</v>
      </c>
      <c r="K7599" s="51" t="s">
        <v>95</v>
      </c>
      <c r="L7599" s="51" t="s">
        <v>95</v>
      </c>
      <c r="M7599" s="51" t="s">
        <v>95</v>
      </c>
      <c r="N7599" s="51" t="s">
        <v>95</v>
      </c>
      <c r="O7599" s="51" t="s">
        <v>95</v>
      </c>
      <c r="P7599" s="51" t="s">
        <v>95</v>
      </c>
      <c r="Q7599" s="51" t="s">
        <v>95</v>
      </c>
      <c r="R7599" s="51" t="s">
        <v>95</v>
      </c>
      <c r="S7599" s="51" t="s">
        <v>95</v>
      </c>
      <c r="T7599" s="51" t="s">
        <v>95</v>
      </c>
      <c r="U7599" s="51">
        <v>2009</v>
      </c>
    </row>
    <row r="7600" spans="1:21" ht="15.5">
      <c r="A7600" s="51">
        <v>463</v>
      </c>
      <c r="B7600" s="51" t="s">
        <v>1768</v>
      </c>
      <c r="C7600" s="51" t="s">
        <v>462</v>
      </c>
      <c r="D7600" s="51" t="str">
        <f t="shared" si="118"/>
        <v>GGXWDNSyria</v>
      </c>
      <c r="E7600" s="51" t="s">
        <v>1769</v>
      </c>
      <c r="F7600" s="51" t="s">
        <v>463</v>
      </c>
      <c r="G7600" s="51" t="s">
        <v>464</v>
      </c>
      <c r="H7600" s="51" t="s">
        <v>342</v>
      </c>
      <c r="I7600" s="51" t="s">
        <v>343</v>
      </c>
      <c r="J7600" s="51" t="s">
        <v>1775</v>
      </c>
      <c r="K7600" s="51" t="s">
        <v>95</v>
      </c>
      <c r="L7600" s="51" t="s">
        <v>95</v>
      </c>
      <c r="M7600" s="51" t="s">
        <v>95</v>
      </c>
      <c r="N7600" s="51" t="s">
        <v>95</v>
      </c>
      <c r="O7600" s="51" t="s">
        <v>95</v>
      </c>
      <c r="P7600" s="51" t="s">
        <v>95</v>
      </c>
      <c r="Q7600" s="51" t="s">
        <v>95</v>
      </c>
      <c r="R7600" s="51" t="s">
        <v>95</v>
      </c>
      <c r="S7600" s="51" t="s">
        <v>95</v>
      </c>
      <c r="T7600" s="51" t="s">
        <v>95</v>
      </c>
      <c r="U7600" s="51">
        <v>2009</v>
      </c>
    </row>
    <row r="7601" spans="1:21" ht="15.5">
      <c r="A7601" s="51">
        <v>463</v>
      </c>
      <c r="B7601" s="51" t="s">
        <v>1768</v>
      </c>
      <c r="C7601" s="51" t="s">
        <v>465</v>
      </c>
      <c r="D7601" s="51" t="str">
        <f t="shared" si="118"/>
        <v>GGXWDN_NGDPSyria</v>
      </c>
      <c r="E7601" s="51" t="s">
        <v>1769</v>
      </c>
      <c r="F7601" s="51" t="s">
        <v>463</v>
      </c>
      <c r="G7601" s="51" t="s">
        <v>464</v>
      </c>
      <c r="H7601" s="51" t="s">
        <v>392</v>
      </c>
      <c r="I7601" s="51"/>
      <c r="J7601" s="51" t="s">
        <v>487</v>
      </c>
      <c r="K7601" s="51" t="s">
        <v>95</v>
      </c>
      <c r="L7601" s="51" t="s">
        <v>95</v>
      </c>
      <c r="M7601" s="51" t="s">
        <v>95</v>
      </c>
      <c r="N7601" s="51" t="s">
        <v>95</v>
      </c>
      <c r="O7601" s="51" t="s">
        <v>95</v>
      </c>
      <c r="P7601" s="51" t="s">
        <v>95</v>
      </c>
      <c r="Q7601" s="51" t="s">
        <v>95</v>
      </c>
      <c r="R7601" s="51" t="s">
        <v>95</v>
      </c>
      <c r="S7601" s="51" t="s">
        <v>95</v>
      </c>
      <c r="T7601" s="51" t="s">
        <v>95</v>
      </c>
      <c r="U7601" s="51">
        <v>2009</v>
      </c>
    </row>
    <row r="7602" spans="1:21" ht="15.5">
      <c r="A7602" s="51">
        <v>463</v>
      </c>
      <c r="B7602" s="51" t="s">
        <v>1768</v>
      </c>
      <c r="C7602" s="51" t="s">
        <v>466</v>
      </c>
      <c r="D7602" s="51" t="str">
        <f t="shared" si="118"/>
        <v>GGXWDGSyria</v>
      </c>
      <c r="E7602" s="51" t="s">
        <v>1769</v>
      </c>
      <c r="F7602" s="51" t="s">
        <v>467</v>
      </c>
      <c r="G7602" s="51" t="s">
        <v>468</v>
      </c>
      <c r="H7602" s="51" t="s">
        <v>342</v>
      </c>
      <c r="I7602" s="51" t="s">
        <v>343</v>
      </c>
      <c r="J7602" s="51" t="s">
        <v>1775</v>
      </c>
      <c r="K7602" s="51" t="s">
        <v>95</v>
      </c>
      <c r="L7602" s="51" t="s">
        <v>95</v>
      </c>
      <c r="M7602" s="51" t="s">
        <v>95</v>
      </c>
      <c r="N7602" s="51" t="s">
        <v>95</v>
      </c>
      <c r="O7602" s="51" t="s">
        <v>95</v>
      </c>
      <c r="P7602" s="51" t="s">
        <v>95</v>
      </c>
      <c r="Q7602" s="51" t="s">
        <v>95</v>
      </c>
      <c r="R7602" s="51" t="s">
        <v>95</v>
      </c>
      <c r="S7602" s="51" t="s">
        <v>95</v>
      </c>
      <c r="T7602" s="51" t="s">
        <v>95</v>
      </c>
      <c r="U7602" s="51">
        <v>2009</v>
      </c>
    </row>
    <row r="7603" spans="1:21" ht="15.5">
      <c r="A7603" s="51">
        <v>463</v>
      </c>
      <c r="B7603" s="51" t="s">
        <v>1768</v>
      </c>
      <c r="C7603" s="51" t="s">
        <v>469</v>
      </c>
      <c r="D7603" s="51" t="str">
        <f t="shared" si="118"/>
        <v>GGXWDG_NGDPSyria</v>
      </c>
      <c r="E7603" s="51" t="s">
        <v>1769</v>
      </c>
      <c r="F7603" s="51" t="s">
        <v>467</v>
      </c>
      <c r="G7603" s="51" t="s">
        <v>468</v>
      </c>
      <c r="H7603" s="51" t="s">
        <v>392</v>
      </c>
      <c r="I7603" s="51"/>
      <c r="J7603" s="51" t="s">
        <v>470</v>
      </c>
      <c r="K7603" s="51" t="s">
        <v>95</v>
      </c>
      <c r="L7603" s="51" t="s">
        <v>95</v>
      </c>
      <c r="M7603" s="51" t="s">
        <v>95</v>
      </c>
      <c r="N7603" s="51" t="s">
        <v>95</v>
      </c>
      <c r="O7603" s="51" t="s">
        <v>95</v>
      </c>
      <c r="P7603" s="51" t="s">
        <v>95</v>
      </c>
      <c r="Q7603" s="51" t="s">
        <v>95</v>
      </c>
      <c r="R7603" s="51" t="s">
        <v>95</v>
      </c>
      <c r="S7603" s="51" t="s">
        <v>95</v>
      </c>
      <c r="T7603" s="51" t="s">
        <v>95</v>
      </c>
      <c r="U7603" s="51">
        <v>2009</v>
      </c>
    </row>
    <row r="7604" spans="1:21" ht="15.5">
      <c r="A7604" s="51">
        <v>463</v>
      </c>
      <c r="B7604" s="51" t="s">
        <v>1768</v>
      </c>
      <c r="C7604" s="51" t="s">
        <v>471</v>
      </c>
      <c r="D7604" s="51" t="str">
        <f t="shared" si="118"/>
        <v>NGDP_FYSyria</v>
      </c>
      <c r="E7604" s="51" t="s">
        <v>1769</v>
      </c>
      <c r="F7604" s="51" t="s">
        <v>472</v>
      </c>
      <c r="G7604" s="51" t="s">
        <v>473</v>
      </c>
      <c r="H7604" s="51" t="s">
        <v>342</v>
      </c>
      <c r="I7604" s="51" t="s">
        <v>343</v>
      </c>
      <c r="J7604" s="51" t="s">
        <v>1775</v>
      </c>
      <c r="K7604" s="51" t="s">
        <v>95</v>
      </c>
      <c r="L7604" s="51" t="s">
        <v>95</v>
      </c>
      <c r="M7604" s="51" t="s">
        <v>95</v>
      </c>
      <c r="N7604" s="51" t="s">
        <v>95</v>
      </c>
      <c r="O7604" s="51" t="s">
        <v>95</v>
      </c>
      <c r="P7604" s="51" t="s">
        <v>95</v>
      </c>
      <c r="Q7604" s="51" t="s">
        <v>95</v>
      </c>
      <c r="R7604" s="51" t="s">
        <v>95</v>
      </c>
      <c r="S7604" s="51" t="s">
        <v>95</v>
      </c>
      <c r="T7604" s="51" t="s">
        <v>95</v>
      </c>
      <c r="U7604" s="51">
        <v>2009</v>
      </c>
    </row>
    <row r="7605" spans="1:21" ht="15.5">
      <c r="A7605" s="51">
        <v>463</v>
      </c>
      <c r="B7605" s="51" t="s">
        <v>1768</v>
      </c>
      <c r="C7605" s="51" t="s">
        <v>474</v>
      </c>
      <c r="D7605" s="51" t="str">
        <f t="shared" si="118"/>
        <v>BCASyria</v>
      </c>
      <c r="E7605" s="51" t="s">
        <v>1769</v>
      </c>
      <c r="F7605" s="51" t="s">
        <v>475</v>
      </c>
      <c r="G7605" s="51" t="s">
        <v>476</v>
      </c>
      <c r="H7605" s="51" t="s">
        <v>352</v>
      </c>
      <c r="I7605" s="51" t="s">
        <v>343</v>
      </c>
      <c r="J7605" s="51" t="s">
        <v>1776</v>
      </c>
      <c r="K7605" s="51" t="s">
        <v>95</v>
      </c>
      <c r="L7605" s="51" t="s">
        <v>95</v>
      </c>
      <c r="M7605" s="51" t="s">
        <v>95</v>
      </c>
      <c r="N7605" s="51" t="s">
        <v>95</v>
      </c>
      <c r="O7605" s="51" t="s">
        <v>95</v>
      </c>
      <c r="P7605" s="51" t="s">
        <v>95</v>
      </c>
      <c r="Q7605" s="51" t="s">
        <v>95</v>
      </c>
      <c r="R7605" s="51" t="s">
        <v>95</v>
      </c>
      <c r="S7605" s="51" t="s">
        <v>95</v>
      </c>
      <c r="T7605" s="51" t="s">
        <v>95</v>
      </c>
      <c r="U7605" s="51">
        <v>2009</v>
      </c>
    </row>
    <row r="7606" spans="1:21" ht="15.5">
      <c r="A7606" s="51">
        <v>463</v>
      </c>
      <c r="B7606" s="51" t="s">
        <v>1768</v>
      </c>
      <c r="C7606" s="51" t="s">
        <v>478</v>
      </c>
      <c r="D7606" s="51" t="str">
        <f t="shared" si="118"/>
        <v>BCA_NGDPDSyria</v>
      </c>
      <c r="E7606" s="51" t="s">
        <v>1769</v>
      </c>
      <c r="F7606" s="51" t="s">
        <v>475</v>
      </c>
      <c r="G7606" s="51" t="s">
        <v>476</v>
      </c>
      <c r="H7606" s="51" t="s">
        <v>392</v>
      </c>
      <c r="I7606" s="51"/>
      <c r="J7606" s="51" t="s">
        <v>479</v>
      </c>
      <c r="K7606" s="51" t="s">
        <v>95</v>
      </c>
      <c r="L7606" s="51" t="s">
        <v>95</v>
      </c>
      <c r="M7606" s="51" t="s">
        <v>95</v>
      </c>
      <c r="N7606" s="51" t="s">
        <v>95</v>
      </c>
      <c r="O7606" s="51" t="s">
        <v>95</v>
      </c>
      <c r="P7606" s="51" t="s">
        <v>95</v>
      </c>
      <c r="Q7606" s="51" t="s">
        <v>95</v>
      </c>
      <c r="R7606" s="51" t="s">
        <v>95</v>
      </c>
      <c r="S7606" s="51" t="s">
        <v>95</v>
      </c>
      <c r="T7606" s="51" t="s">
        <v>95</v>
      </c>
      <c r="U7606" s="51">
        <v>2009</v>
      </c>
    </row>
    <row r="7607" spans="1:21" ht="15.5">
      <c r="A7607" s="51">
        <v>528</v>
      </c>
      <c r="B7607" s="51" t="s">
        <v>1777</v>
      </c>
      <c r="C7607" s="51" t="s">
        <v>338</v>
      </c>
      <c r="D7607" s="51" t="str">
        <f t="shared" si="118"/>
        <v>NGDP_RTaiwan Province of China</v>
      </c>
      <c r="E7607" s="51" t="s">
        <v>1778</v>
      </c>
      <c r="F7607" s="51" t="s">
        <v>340</v>
      </c>
      <c r="G7607" s="51" t="s">
        <v>341</v>
      </c>
      <c r="H7607" s="51" t="s">
        <v>342</v>
      </c>
      <c r="I7607" s="51" t="s">
        <v>343</v>
      </c>
      <c r="J7607" s="51" t="s">
        <v>1779</v>
      </c>
      <c r="K7607" s="51">
        <v>15779.91</v>
      </c>
      <c r="L7607" s="51">
        <v>16171.82</v>
      </c>
      <c r="M7607" s="51">
        <v>16935.009999999998</v>
      </c>
      <c r="N7607" s="51">
        <v>17183.240000000002</v>
      </c>
      <c r="O7607" s="51">
        <v>17555.27</v>
      </c>
      <c r="P7607" s="51">
        <v>18136.59</v>
      </c>
      <c r="Q7607" s="51">
        <v>18642.009999999998</v>
      </c>
      <c r="R7607" s="51">
        <v>19194.64</v>
      </c>
      <c r="S7607" s="51">
        <v>19791.3</v>
      </c>
      <c r="T7607" s="51">
        <v>20731.09</v>
      </c>
      <c r="U7607" s="51">
        <v>2020</v>
      </c>
    </row>
    <row r="7608" spans="1:21" ht="15.5">
      <c r="A7608" s="51">
        <v>528</v>
      </c>
      <c r="B7608" s="51" t="s">
        <v>1777</v>
      </c>
      <c r="C7608" s="51" t="s">
        <v>345</v>
      </c>
      <c r="D7608" s="51" t="str">
        <f t="shared" si="118"/>
        <v>NGDP_RPCHTaiwan Province of China</v>
      </c>
      <c r="E7608" s="51" t="s">
        <v>1778</v>
      </c>
      <c r="F7608" s="51" t="s">
        <v>340</v>
      </c>
      <c r="G7608" s="51" t="s">
        <v>346</v>
      </c>
      <c r="H7608" s="51" t="s">
        <v>347</v>
      </c>
      <c r="I7608" s="51"/>
      <c r="J7608" s="51" t="s">
        <v>348</v>
      </c>
      <c r="K7608" s="51">
        <v>2.222</v>
      </c>
      <c r="L7608" s="51">
        <v>2.484</v>
      </c>
      <c r="M7608" s="51">
        <v>4.7190000000000003</v>
      </c>
      <c r="N7608" s="51">
        <v>1.466</v>
      </c>
      <c r="O7608" s="51">
        <v>2.165</v>
      </c>
      <c r="P7608" s="51">
        <v>3.3109999999999999</v>
      </c>
      <c r="Q7608" s="51">
        <v>2.7869999999999999</v>
      </c>
      <c r="R7608" s="51">
        <v>2.964</v>
      </c>
      <c r="S7608" s="51">
        <v>3.109</v>
      </c>
      <c r="T7608" s="51">
        <v>4.7480000000000002</v>
      </c>
      <c r="U7608" s="51">
        <v>2020</v>
      </c>
    </row>
    <row r="7609" spans="1:21" ht="15.5">
      <c r="A7609" s="51">
        <v>528</v>
      </c>
      <c r="B7609" s="51" t="s">
        <v>1777</v>
      </c>
      <c r="C7609" s="51" t="s">
        <v>349</v>
      </c>
      <c r="D7609" s="51" t="str">
        <f t="shared" si="118"/>
        <v>NGDPTaiwan Province of China</v>
      </c>
      <c r="E7609" s="51" t="s">
        <v>1778</v>
      </c>
      <c r="F7609" s="51" t="s">
        <v>155</v>
      </c>
      <c r="G7609" s="51" t="s">
        <v>350</v>
      </c>
      <c r="H7609" s="51" t="s">
        <v>342</v>
      </c>
      <c r="I7609" s="51" t="s">
        <v>343</v>
      </c>
      <c r="J7609" s="51" t="s">
        <v>1779</v>
      </c>
      <c r="K7609" s="51">
        <v>14677.77</v>
      </c>
      <c r="L7609" s="51">
        <v>15270.73</v>
      </c>
      <c r="M7609" s="51">
        <v>16258.05</v>
      </c>
      <c r="N7609" s="51">
        <v>17055.080000000002</v>
      </c>
      <c r="O7609" s="51">
        <v>17555.27</v>
      </c>
      <c r="P7609" s="51">
        <v>17983.349999999999</v>
      </c>
      <c r="Q7609" s="51">
        <v>18375.02</v>
      </c>
      <c r="R7609" s="51">
        <v>18932.53</v>
      </c>
      <c r="S7609" s="51">
        <v>19774.48</v>
      </c>
      <c r="T7609" s="51">
        <v>21048.89</v>
      </c>
      <c r="U7609" s="51">
        <v>2020</v>
      </c>
    </row>
    <row r="7610" spans="1:21" ht="15.5">
      <c r="A7610" s="51">
        <v>528</v>
      </c>
      <c r="B7610" s="51" t="s">
        <v>1777</v>
      </c>
      <c r="C7610" s="51" t="s">
        <v>157</v>
      </c>
      <c r="D7610" s="51" t="str">
        <f t="shared" si="118"/>
        <v>NGDPDTaiwan Province of China</v>
      </c>
      <c r="E7610" s="51" t="s">
        <v>1778</v>
      </c>
      <c r="F7610" s="51" t="s">
        <v>155</v>
      </c>
      <c r="G7610" s="51" t="s">
        <v>351</v>
      </c>
      <c r="H7610" s="51" t="s">
        <v>352</v>
      </c>
      <c r="I7610" s="51" t="s">
        <v>343</v>
      </c>
      <c r="J7610" s="51" t="s">
        <v>353</v>
      </c>
      <c r="K7610" s="51">
        <v>495.61</v>
      </c>
      <c r="L7610" s="51">
        <v>512.94299999999998</v>
      </c>
      <c r="M7610" s="51">
        <v>535.32799999999997</v>
      </c>
      <c r="N7610" s="51">
        <v>534.51499999999999</v>
      </c>
      <c r="O7610" s="51">
        <v>543.08100000000002</v>
      </c>
      <c r="P7610" s="51">
        <v>590.73299999999995</v>
      </c>
      <c r="Q7610" s="51">
        <v>609.19799999999998</v>
      </c>
      <c r="R7610" s="51">
        <v>612.16800000000001</v>
      </c>
      <c r="S7610" s="51">
        <v>668.51</v>
      </c>
      <c r="T7610" s="51">
        <v>759.10400000000004</v>
      </c>
      <c r="U7610" s="51">
        <v>2020</v>
      </c>
    </row>
    <row r="7611" spans="1:21" ht="15.5">
      <c r="A7611" s="51">
        <v>528</v>
      </c>
      <c r="B7611" s="51" t="s">
        <v>1777</v>
      </c>
      <c r="C7611" s="51" t="s">
        <v>354</v>
      </c>
      <c r="D7611" s="51" t="str">
        <f t="shared" si="118"/>
        <v>PPPGDPTaiwan Province of China</v>
      </c>
      <c r="E7611" s="51" t="s">
        <v>1778</v>
      </c>
      <c r="F7611" s="51" t="s">
        <v>155</v>
      </c>
      <c r="G7611" s="51" t="s">
        <v>355</v>
      </c>
      <c r="H7611" s="51" t="s">
        <v>356</v>
      </c>
      <c r="I7611" s="51" t="s">
        <v>343</v>
      </c>
      <c r="J7611" s="51" t="s">
        <v>353</v>
      </c>
      <c r="K7611" s="51">
        <v>973.23199999999997</v>
      </c>
      <c r="L7611" s="51">
        <v>1015.24</v>
      </c>
      <c r="M7611" s="51">
        <v>1066.0999999999999</v>
      </c>
      <c r="N7611" s="51">
        <v>1102.04</v>
      </c>
      <c r="O7611" s="51">
        <v>1112.78</v>
      </c>
      <c r="P7611" s="51">
        <v>1143.22</v>
      </c>
      <c r="Q7611" s="51">
        <v>1203.3</v>
      </c>
      <c r="R7611" s="51">
        <v>1261.0899999999999</v>
      </c>
      <c r="S7611" s="51">
        <v>1316.05</v>
      </c>
      <c r="T7611" s="51">
        <v>1403.66</v>
      </c>
      <c r="U7611" s="51">
        <v>2020</v>
      </c>
    </row>
    <row r="7612" spans="1:21" ht="15.5">
      <c r="A7612" s="51">
        <v>528</v>
      </c>
      <c r="B7612" s="51" t="s">
        <v>1777</v>
      </c>
      <c r="C7612" s="51" t="s">
        <v>357</v>
      </c>
      <c r="D7612" s="51" t="str">
        <f t="shared" si="118"/>
        <v>NGDP_DTaiwan Province of China</v>
      </c>
      <c r="E7612" s="51" t="s">
        <v>1778</v>
      </c>
      <c r="F7612" s="51" t="s">
        <v>358</v>
      </c>
      <c r="G7612" s="51" t="s">
        <v>359</v>
      </c>
      <c r="H7612" s="51" t="s">
        <v>360</v>
      </c>
      <c r="I7612" s="51"/>
      <c r="J7612" s="51" t="s">
        <v>361</v>
      </c>
      <c r="K7612" s="51">
        <v>93.016000000000005</v>
      </c>
      <c r="L7612" s="51">
        <v>94.427999999999997</v>
      </c>
      <c r="M7612" s="51">
        <v>96.003</v>
      </c>
      <c r="N7612" s="51">
        <v>99.254000000000005</v>
      </c>
      <c r="O7612" s="51">
        <v>100</v>
      </c>
      <c r="P7612" s="51">
        <v>99.155000000000001</v>
      </c>
      <c r="Q7612" s="51">
        <v>98.567999999999998</v>
      </c>
      <c r="R7612" s="51">
        <v>98.634</v>
      </c>
      <c r="S7612" s="51">
        <v>99.915000000000006</v>
      </c>
      <c r="T7612" s="51">
        <v>101.533</v>
      </c>
      <c r="U7612" s="51">
        <v>2020</v>
      </c>
    </row>
    <row r="7613" spans="1:21" ht="15.5">
      <c r="A7613" s="51">
        <v>528</v>
      </c>
      <c r="B7613" s="51" t="s">
        <v>1777</v>
      </c>
      <c r="C7613" s="51" t="s">
        <v>362</v>
      </c>
      <c r="D7613" s="51" t="str">
        <f t="shared" si="118"/>
        <v>NGDPRPCTaiwan Province of China</v>
      </c>
      <c r="E7613" s="51" t="s">
        <v>1778</v>
      </c>
      <c r="F7613" s="51" t="s">
        <v>363</v>
      </c>
      <c r="G7613" s="51" t="s">
        <v>364</v>
      </c>
      <c r="H7613" s="51" t="s">
        <v>342</v>
      </c>
      <c r="I7613" s="51" t="s">
        <v>333</v>
      </c>
      <c r="J7613" s="51" t="s">
        <v>365</v>
      </c>
      <c r="K7613" s="51">
        <v>676789.74</v>
      </c>
      <c r="L7613" s="51">
        <v>691886.51</v>
      </c>
      <c r="M7613" s="51">
        <v>722675.83</v>
      </c>
      <c r="N7613" s="51">
        <v>731448.19</v>
      </c>
      <c r="O7613" s="51">
        <v>745769.13</v>
      </c>
      <c r="P7613" s="51">
        <v>769437.63</v>
      </c>
      <c r="Q7613" s="51">
        <v>790286.48</v>
      </c>
      <c r="R7613" s="51">
        <v>813224.45</v>
      </c>
      <c r="S7613" s="51">
        <v>837999.5</v>
      </c>
      <c r="T7613" s="51">
        <v>877264.21</v>
      </c>
      <c r="U7613" s="51">
        <v>2019</v>
      </c>
    </row>
    <row r="7614" spans="1:21" ht="15.5">
      <c r="A7614" s="51">
        <v>528</v>
      </c>
      <c r="B7614" s="51" t="s">
        <v>1777</v>
      </c>
      <c r="C7614" s="51" t="s">
        <v>366</v>
      </c>
      <c r="D7614" s="51" t="str">
        <f t="shared" si="118"/>
        <v>NGDPRPPPPCTaiwan Province of China</v>
      </c>
      <c r="E7614" s="51" t="s">
        <v>1778</v>
      </c>
      <c r="F7614" s="51" t="s">
        <v>363</v>
      </c>
      <c r="G7614" s="51" t="s">
        <v>367</v>
      </c>
      <c r="H7614" s="51" t="s">
        <v>368</v>
      </c>
      <c r="I7614" s="51" t="s">
        <v>333</v>
      </c>
      <c r="J7614" s="51" t="s">
        <v>365</v>
      </c>
      <c r="K7614" s="51">
        <v>42660.86</v>
      </c>
      <c r="L7614" s="51">
        <v>43612.480000000003</v>
      </c>
      <c r="M7614" s="51">
        <v>45553.26</v>
      </c>
      <c r="N7614" s="51">
        <v>46106.21</v>
      </c>
      <c r="O7614" s="51">
        <v>47008.92</v>
      </c>
      <c r="P7614" s="51">
        <v>48500.85</v>
      </c>
      <c r="Q7614" s="51">
        <v>49815.03</v>
      </c>
      <c r="R7614" s="51">
        <v>51260.91</v>
      </c>
      <c r="S7614" s="51">
        <v>52822.58</v>
      </c>
      <c r="T7614" s="51">
        <v>55297.599999999999</v>
      </c>
      <c r="U7614" s="51">
        <v>2019</v>
      </c>
    </row>
    <row r="7615" spans="1:21" ht="15.5">
      <c r="A7615" s="51">
        <v>528</v>
      </c>
      <c r="B7615" s="51" t="s">
        <v>1777</v>
      </c>
      <c r="C7615" s="51" t="s">
        <v>369</v>
      </c>
      <c r="D7615" s="51" t="str">
        <f t="shared" si="118"/>
        <v>NGDPPCTaiwan Province of China</v>
      </c>
      <c r="E7615" s="51" t="s">
        <v>1778</v>
      </c>
      <c r="F7615" s="51" t="s">
        <v>370</v>
      </c>
      <c r="G7615" s="51" t="s">
        <v>371</v>
      </c>
      <c r="H7615" s="51" t="s">
        <v>342</v>
      </c>
      <c r="I7615" s="51" t="s">
        <v>333</v>
      </c>
      <c r="J7615" s="51" t="s">
        <v>372</v>
      </c>
      <c r="K7615" s="51">
        <v>629519.52</v>
      </c>
      <c r="L7615" s="51">
        <v>653334.63</v>
      </c>
      <c r="M7615" s="51">
        <v>693787.59</v>
      </c>
      <c r="N7615" s="51">
        <v>725992.95</v>
      </c>
      <c r="O7615" s="51">
        <v>745769.13</v>
      </c>
      <c r="P7615" s="51">
        <v>762936.4</v>
      </c>
      <c r="Q7615" s="51">
        <v>778967.95</v>
      </c>
      <c r="R7615" s="51">
        <v>802119.56</v>
      </c>
      <c r="S7615" s="51">
        <v>837287.14</v>
      </c>
      <c r="T7615" s="51">
        <v>890712.24</v>
      </c>
      <c r="U7615" s="51">
        <v>2019</v>
      </c>
    </row>
    <row r="7616" spans="1:21" ht="15.5">
      <c r="A7616" s="51">
        <v>528</v>
      </c>
      <c r="B7616" s="51" t="s">
        <v>1777</v>
      </c>
      <c r="C7616" s="51" t="s">
        <v>373</v>
      </c>
      <c r="D7616" s="51" t="str">
        <f t="shared" si="118"/>
        <v>NGDPDPCTaiwan Province of China</v>
      </c>
      <c r="E7616" s="51" t="s">
        <v>1778</v>
      </c>
      <c r="F7616" s="51" t="s">
        <v>370</v>
      </c>
      <c r="G7616" s="51" t="s">
        <v>374</v>
      </c>
      <c r="H7616" s="51" t="s">
        <v>352</v>
      </c>
      <c r="I7616" s="51" t="s">
        <v>333</v>
      </c>
      <c r="J7616" s="51" t="s">
        <v>372</v>
      </c>
      <c r="K7616" s="51">
        <v>21256.36</v>
      </c>
      <c r="L7616" s="51">
        <v>21945.46</v>
      </c>
      <c r="M7616" s="51">
        <v>22844.32</v>
      </c>
      <c r="N7616" s="51">
        <v>22752.99</v>
      </c>
      <c r="O7616" s="51">
        <v>23070.73</v>
      </c>
      <c r="P7616" s="51">
        <v>25061.62</v>
      </c>
      <c r="Q7616" s="51">
        <v>25825.57</v>
      </c>
      <c r="R7616" s="51">
        <v>25935.9</v>
      </c>
      <c r="S7616" s="51">
        <v>28305.919999999998</v>
      </c>
      <c r="T7616" s="51">
        <v>32122.53</v>
      </c>
      <c r="U7616" s="51">
        <v>2019</v>
      </c>
    </row>
    <row r="7617" spans="1:21" ht="15.5">
      <c r="A7617" s="51">
        <v>528</v>
      </c>
      <c r="B7617" s="51" t="s">
        <v>1777</v>
      </c>
      <c r="C7617" s="51" t="s">
        <v>375</v>
      </c>
      <c r="D7617" s="51" t="str">
        <f t="shared" si="118"/>
        <v>PPPPCTaiwan Province of China</v>
      </c>
      <c r="E7617" s="51" t="s">
        <v>1778</v>
      </c>
      <c r="F7617" s="51" t="s">
        <v>370</v>
      </c>
      <c r="G7617" s="51" t="s">
        <v>376</v>
      </c>
      <c r="H7617" s="51" t="s">
        <v>356</v>
      </c>
      <c r="I7617" s="51" t="s">
        <v>333</v>
      </c>
      <c r="J7617" s="51" t="s">
        <v>372</v>
      </c>
      <c r="K7617" s="51">
        <v>41741.269999999997</v>
      </c>
      <c r="L7617" s="51">
        <v>43435.45</v>
      </c>
      <c r="M7617" s="51">
        <v>45494.28</v>
      </c>
      <c r="N7617" s="51">
        <v>46910.95</v>
      </c>
      <c r="O7617" s="51">
        <v>47272.28</v>
      </c>
      <c r="P7617" s="51">
        <v>48500.85</v>
      </c>
      <c r="Q7617" s="51">
        <v>51011.08</v>
      </c>
      <c r="R7617" s="51">
        <v>53428.76</v>
      </c>
      <c r="S7617" s="51">
        <v>55723.9</v>
      </c>
      <c r="T7617" s="51">
        <v>59397.88</v>
      </c>
      <c r="U7617" s="51">
        <v>2019</v>
      </c>
    </row>
    <row r="7618" spans="1:21" ht="15.5">
      <c r="A7618" s="51">
        <v>528</v>
      </c>
      <c r="B7618" s="51" t="s">
        <v>1777</v>
      </c>
      <c r="C7618" s="51" t="s">
        <v>377</v>
      </c>
      <c r="D7618" s="51" t="str">
        <f t="shared" si="118"/>
        <v>NGAP_NPGDPTaiwan Province of China</v>
      </c>
      <c r="E7618" s="51" t="s">
        <v>1778</v>
      </c>
      <c r="F7618" s="51" t="s">
        <v>378</v>
      </c>
      <c r="G7618" s="51" t="s">
        <v>379</v>
      </c>
      <c r="H7618" s="51" t="s">
        <v>380</v>
      </c>
      <c r="I7618" s="51"/>
      <c r="J7618" s="51"/>
      <c r="K7618" s="51"/>
      <c r="L7618" s="51"/>
      <c r="M7618" s="51"/>
      <c r="N7618" s="51"/>
      <c r="O7618" s="51"/>
      <c r="P7618" s="51"/>
      <c r="Q7618" s="51"/>
      <c r="R7618" s="51"/>
      <c r="S7618" s="51"/>
      <c r="T7618" s="51"/>
      <c r="U7618" s="51"/>
    </row>
    <row r="7619" spans="1:21" ht="15.5">
      <c r="A7619" s="51">
        <v>528</v>
      </c>
      <c r="B7619" s="51" t="s">
        <v>1777</v>
      </c>
      <c r="C7619" s="51" t="s">
        <v>381</v>
      </c>
      <c r="D7619" s="51" t="str">
        <f t="shared" ref="D7619:D7682" si="119">C7619&amp;E7619</f>
        <v>PPPSHTaiwan Province of China</v>
      </c>
      <c r="E7619" s="51" t="s">
        <v>1778</v>
      </c>
      <c r="F7619" s="51" t="s">
        <v>382</v>
      </c>
      <c r="G7619" s="51" t="s">
        <v>383</v>
      </c>
      <c r="H7619" s="51" t="s">
        <v>384</v>
      </c>
      <c r="I7619" s="51"/>
      <c r="J7619" s="51" t="s">
        <v>353</v>
      </c>
      <c r="K7619" s="51">
        <v>0.97199999999999998</v>
      </c>
      <c r="L7619" s="51">
        <v>0.96599999999999997</v>
      </c>
      <c r="M7619" s="51">
        <v>0.97799999999999998</v>
      </c>
      <c r="N7619" s="51">
        <v>0.99</v>
      </c>
      <c r="O7619" s="51">
        <v>0.96299999999999997</v>
      </c>
      <c r="P7619" s="51">
        <v>0.93899999999999995</v>
      </c>
      <c r="Q7619" s="51">
        <v>0.93300000000000005</v>
      </c>
      <c r="R7619" s="51">
        <v>0.93600000000000005</v>
      </c>
      <c r="S7619" s="51">
        <v>1</v>
      </c>
      <c r="T7619" s="51">
        <v>0.98899999999999999</v>
      </c>
      <c r="U7619" s="51">
        <v>2020</v>
      </c>
    </row>
    <row r="7620" spans="1:21" ht="15.5">
      <c r="A7620" s="51">
        <v>528</v>
      </c>
      <c r="B7620" s="51" t="s">
        <v>1777</v>
      </c>
      <c r="C7620" s="51" t="s">
        <v>385</v>
      </c>
      <c r="D7620" s="51" t="str">
        <f t="shared" si="119"/>
        <v>PPPEXTaiwan Province of China</v>
      </c>
      <c r="E7620" s="51" t="s">
        <v>1778</v>
      </c>
      <c r="F7620" s="51" t="s">
        <v>386</v>
      </c>
      <c r="G7620" s="51" t="s">
        <v>387</v>
      </c>
      <c r="H7620" s="51" t="s">
        <v>388</v>
      </c>
      <c r="I7620" s="51"/>
      <c r="J7620" s="51" t="s">
        <v>353</v>
      </c>
      <c r="K7620" s="51">
        <v>15.081</v>
      </c>
      <c r="L7620" s="51">
        <v>15.042</v>
      </c>
      <c r="M7620" s="51">
        <v>15.25</v>
      </c>
      <c r="N7620" s="51">
        <v>15.476000000000001</v>
      </c>
      <c r="O7620" s="51">
        <v>15.776</v>
      </c>
      <c r="P7620" s="51">
        <v>15.73</v>
      </c>
      <c r="Q7620" s="51">
        <v>15.271000000000001</v>
      </c>
      <c r="R7620" s="51">
        <v>15.013</v>
      </c>
      <c r="S7620" s="51">
        <v>15.026</v>
      </c>
      <c r="T7620" s="51">
        <v>14.996</v>
      </c>
      <c r="U7620" s="51">
        <v>2020</v>
      </c>
    </row>
    <row r="7621" spans="1:21" ht="15.5">
      <c r="A7621" s="51">
        <v>528</v>
      </c>
      <c r="B7621" s="51" t="s">
        <v>1777</v>
      </c>
      <c r="C7621" s="51" t="s">
        <v>389</v>
      </c>
      <c r="D7621" s="51" t="str">
        <f t="shared" si="119"/>
        <v>NID_NGDPTaiwan Province of China</v>
      </c>
      <c r="E7621" s="51" t="s">
        <v>1778</v>
      </c>
      <c r="F7621" s="51" t="s">
        <v>390</v>
      </c>
      <c r="G7621" s="51" t="s">
        <v>391</v>
      </c>
      <c r="H7621" s="51" t="s">
        <v>392</v>
      </c>
      <c r="I7621" s="51"/>
      <c r="J7621" s="51" t="s">
        <v>1779</v>
      </c>
      <c r="K7621" s="51">
        <v>22.69</v>
      </c>
      <c r="L7621" s="51">
        <v>22.536000000000001</v>
      </c>
      <c r="M7621" s="51">
        <v>22.564</v>
      </c>
      <c r="N7621" s="51">
        <v>21.731000000000002</v>
      </c>
      <c r="O7621" s="51">
        <v>21.632000000000001</v>
      </c>
      <c r="P7621" s="51">
        <v>20.971</v>
      </c>
      <c r="Q7621" s="51">
        <v>22.236000000000001</v>
      </c>
      <c r="R7621" s="51">
        <v>23.577000000000002</v>
      </c>
      <c r="S7621" s="51">
        <v>23.683</v>
      </c>
      <c r="T7621" s="51">
        <v>23.116</v>
      </c>
      <c r="U7621" s="51">
        <v>2020</v>
      </c>
    </row>
    <row r="7622" spans="1:21" ht="15.5">
      <c r="A7622" s="51">
        <v>528</v>
      </c>
      <c r="B7622" s="51" t="s">
        <v>1777</v>
      </c>
      <c r="C7622" s="51" t="s">
        <v>393</v>
      </c>
      <c r="D7622" s="51" t="str">
        <f t="shared" si="119"/>
        <v>NGSD_NGDPTaiwan Province of China</v>
      </c>
      <c r="E7622" s="51" t="s">
        <v>1778</v>
      </c>
      <c r="F7622" s="51" t="s">
        <v>394</v>
      </c>
      <c r="G7622" s="51" t="s">
        <v>395</v>
      </c>
      <c r="H7622" s="51" t="s">
        <v>392</v>
      </c>
      <c r="I7622" s="51"/>
      <c r="J7622" s="51" t="s">
        <v>1779</v>
      </c>
      <c r="K7622" s="51">
        <v>32.247</v>
      </c>
      <c r="L7622" s="51">
        <v>33.287999999999997</v>
      </c>
      <c r="M7622" s="51">
        <v>34.75</v>
      </c>
      <c r="N7622" s="51">
        <v>36.564</v>
      </c>
      <c r="O7622" s="51">
        <v>36.112000000000002</v>
      </c>
      <c r="P7622" s="51">
        <v>36.103000000000002</v>
      </c>
      <c r="Q7622" s="51">
        <v>35.133000000000003</v>
      </c>
      <c r="R7622" s="51">
        <v>35.81</v>
      </c>
      <c r="S7622" s="51">
        <v>39.878999999999998</v>
      </c>
      <c r="T7622" s="51">
        <v>40.844000000000001</v>
      </c>
      <c r="U7622" s="51">
        <v>2020</v>
      </c>
    </row>
    <row r="7623" spans="1:21" ht="15.5">
      <c r="A7623" s="51">
        <v>528</v>
      </c>
      <c r="B7623" s="51" t="s">
        <v>1777</v>
      </c>
      <c r="C7623" s="51" t="s">
        <v>396</v>
      </c>
      <c r="D7623" s="51" t="str">
        <f t="shared" si="119"/>
        <v>PCPITaiwan Province of China</v>
      </c>
      <c r="E7623" s="51" t="s">
        <v>1778</v>
      </c>
      <c r="F7623" s="51" t="s">
        <v>397</v>
      </c>
      <c r="G7623" s="51" t="s">
        <v>398</v>
      </c>
      <c r="H7623" s="51" t="s">
        <v>360</v>
      </c>
      <c r="I7623" s="51"/>
      <c r="J7623" s="51" t="s">
        <v>1780</v>
      </c>
      <c r="K7623" s="51">
        <v>97.27</v>
      </c>
      <c r="L7623" s="51">
        <v>98.259</v>
      </c>
      <c r="M7623" s="51">
        <v>99.584000000000003</v>
      </c>
      <c r="N7623" s="51">
        <v>98.984999999999999</v>
      </c>
      <c r="O7623" s="51">
        <v>99.998000000000005</v>
      </c>
      <c r="P7623" s="51">
        <v>101.087</v>
      </c>
      <c r="Q7623" s="51">
        <v>102.57</v>
      </c>
      <c r="R7623" s="51">
        <v>103.123</v>
      </c>
      <c r="S7623" s="51">
        <v>102.94799999999999</v>
      </c>
      <c r="T7623" s="51">
        <v>103.875</v>
      </c>
      <c r="U7623" s="51">
        <v>2020</v>
      </c>
    </row>
    <row r="7624" spans="1:21" ht="15.5">
      <c r="A7624" s="51">
        <v>528</v>
      </c>
      <c r="B7624" s="51" t="s">
        <v>1777</v>
      </c>
      <c r="C7624" s="51" t="s">
        <v>400</v>
      </c>
      <c r="D7624" s="51" t="str">
        <f t="shared" si="119"/>
        <v>PCPIPCHTaiwan Province of China</v>
      </c>
      <c r="E7624" s="51" t="s">
        <v>1778</v>
      </c>
      <c r="F7624" s="51" t="s">
        <v>397</v>
      </c>
      <c r="G7624" s="51" t="s">
        <v>401</v>
      </c>
      <c r="H7624" s="51" t="s">
        <v>347</v>
      </c>
      <c r="I7624" s="51"/>
      <c r="J7624" s="51" t="s">
        <v>402</v>
      </c>
      <c r="K7624" s="51">
        <v>1.6180000000000001</v>
      </c>
      <c r="L7624" s="51">
        <v>1.0169999999999999</v>
      </c>
      <c r="M7624" s="51">
        <v>1.3480000000000001</v>
      </c>
      <c r="N7624" s="51">
        <v>-0.60199999999999998</v>
      </c>
      <c r="O7624" s="51">
        <v>1.024</v>
      </c>
      <c r="P7624" s="51">
        <v>1.0880000000000001</v>
      </c>
      <c r="Q7624" s="51">
        <v>1.4670000000000001</v>
      </c>
      <c r="R7624" s="51">
        <v>0.53900000000000003</v>
      </c>
      <c r="S7624" s="51">
        <v>-0.17</v>
      </c>
      <c r="T7624" s="51">
        <v>0.9</v>
      </c>
      <c r="U7624" s="51">
        <v>2020</v>
      </c>
    </row>
    <row r="7625" spans="1:21" ht="15.5">
      <c r="A7625" s="51">
        <v>528</v>
      </c>
      <c r="B7625" s="51" t="s">
        <v>1777</v>
      </c>
      <c r="C7625" s="51" t="s">
        <v>403</v>
      </c>
      <c r="D7625" s="51" t="str">
        <f t="shared" si="119"/>
        <v>PCPIETaiwan Province of China</v>
      </c>
      <c r="E7625" s="51" t="s">
        <v>1778</v>
      </c>
      <c r="F7625" s="51" t="s">
        <v>404</v>
      </c>
      <c r="G7625" s="51" t="s">
        <v>405</v>
      </c>
      <c r="H7625" s="51" t="s">
        <v>360</v>
      </c>
      <c r="I7625" s="51"/>
      <c r="J7625" s="51" t="s">
        <v>1780</v>
      </c>
      <c r="K7625" s="51">
        <v>97.289000000000001</v>
      </c>
      <c r="L7625" s="51">
        <v>97.617999999999995</v>
      </c>
      <c r="M7625" s="51">
        <v>98.206000000000003</v>
      </c>
      <c r="N7625" s="51">
        <v>98.335999999999999</v>
      </c>
      <c r="O7625" s="51">
        <v>100</v>
      </c>
      <c r="P7625" s="51">
        <v>101.21599999999999</v>
      </c>
      <c r="Q7625" s="51">
        <v>101.15600000000001</v>
      </c>
      <c r="R7625" s="51">
        <v>102.312</v>
      </c>
      <c r="S7625" s="51">
        <v>102.372</v>
      </c>
      <c r="T7625" s="51">
        <v>103.29300000000001</v>
      </c>
      <c r="U7625" s="51">
        <v>2020</v>
      </c>
    </row>
    <row r="7626" spans="1:21" ht="15.5">
      <c r="A7626" s="51">
        <v>528</v>
      </c>
      <c r="B7626" s="51" t="s">
        <v>1777</v>
      </c>
      <c r="C7626" s="51" t="s">
        <v>406</v>
      </c>
      <c r="D7626" s="51" t="str">
        <f t="shared" si="119"/>
        <v>PCPIEPCHTaiwan Province of China</v>
      </c>
      <c r="E7626" s="51" t="s">
        <v>1778</v>
      </c>
      <c r="F7626" s="51" t="s">
        <v>404</v>
      </c>
      <c r="G7626" s="51" t="s">
        <v>407</v>
      </c>
      <c r="H7626" s="51" t="s">
        <v>347</v>
      </c>
      <c r="I7626" s="51"/>
      <c r="J7626" s="51" t="s">
        <v>408</v>
      </c>
      <c r="K7626" s="51">
        <v>1.613</v>
      </c>
      <c r="L7626" s="51">
        <v>0.33800000000000002</v>
      </c>
      <c r="M7626" s="51">
        <v>0.60199999999999998</v>
      </c>
      <c r="N7626" s="51">
        <v>0.13200000000000001</v>
      </c>
      <c r="O7626" s="51">
        <v>1.6930000000000001</v>
      </c>
      <c r="P7626" s="51">
        <v>1.216</v>
      </c>
      <c r="Q7626" s="51">
        <v>-5.8999999999999997E-2</v>
      </c>
      <c r="R7626" s="51">
        <v>1.143</v>
      </c>
      <c r="S7626" s="51">
        <v>5.8000000000000003E-2</v>
      </c>
      <c r="T7626" s="51">
        <v>0.9</v>
      </c>
      <c r="U7626" s="51">
        <v>2020</v>
      </c>
    </row>
    <row r="7627" spans="1:21" ht="15.5">
      <c r="A7627" s="51">
        <v>528</v>
      </c>
      <c r="B7627" s="51" t="s">
        <v>1777</v>
      </c>
      <c r="C7627" s="51" t="s">
        <v>409</v>
      </c>
      <c r="D7627" s="51" t="str">
        <f t="shared" si="119"/>
        <v>FLIBOR6Taiwan Province of China</v>
      </c>
      <c r="E7627" s="51" t="s">
        <v>1778</v>
      </c>
      <c r="F7627" s="51" t="s">
        <v>410</v>
      </c>
      <c r="G7627" s="51"/>
      <c r="H7627" s="51" t="s">
        <v>384</v>
      </c>
      <c r="I7627" s="51"/>
      <c r="J7627" s="51"/>
      <c r="K7627" s="51"/>
      <c r="L7627" s="51"/>
      <c r="M7627" s="51"/>
      <c r="N7627" s="51"/>
      <c r="O7627" s="51"/>
      <c r="P7627" s="51"/>
      <c r="Q7627" s="51"/>
      <c r="R7627" s="51"/>
      <c r="S7627" s="51"/>
      <c r="T7627" s="51"/>
      <c r="U7627" s="51"/>
    </row>
    <row r="7628" spans="1:21" ht="15.5">
      <c r="A7628" s="51">
        <v>528</v>
      </c>
      <c r="B7628" s="51" t="s">
        <v>1777</v>
      </c>
      <c r="C7628" s="51" t="s">
        <v>411</v>
      </c>
      <c r="D7628" s="51" t="str">
        <f t="shared" si="119"/>
        <v>TM_RPCHTaiwan Province of China</v>
      </c>
      <c r="E7628" s="51" t="s">
        <v>1778</v>
      </c>
      <c r="F7628" s="51" t="s">
        <v>412</v>
      </c>
      <c r="G7628" s="51" t="s">
        <v>413</v>
      </c>
      <c r="H7628" s="51" t="s">
        <v>347</v>
      </c>
      <c r="I7628" s="51"/>
      <c r="J7628" s="51" t="s">
        <v>1781</v>
      </c>
      <c r="K7628" s="51">
        <v>21.599</v>
      </c>
      <c r="L7628" s="51">
        <v>1.2030000000000001</v>
      </c>
      <c r="M7628" s="51">
        <v>1.889</v>
      </c>
      <c r="N7628" s="51">
        <v>-0.746</v>
      </c>
      <c r="O7628" s="51">
        <v>-5.3470000000000004</v>
      </c>
      <c r="P7628" s="51">
        <v>3.1859999999999999</v>
      </c>
      <c r="Q7628" s="51">
        <v>1.5369999999999999</v>
      </c>
      <c r="R7628" s="51">
        <v>2.4209999999999998</v>
      </c>
      <c r="S7628" s="51">
        <v>-2.3719999999999999</v>
      </c>
      <c r="T7628" s="51">
        <v>-0.40200000000000002</v>
      </c>
      <c r="U7628" s="51">
        <v>2019</v>
      </c>
    </row>
    <row r="7629" spans="1:21" ht="15.5">
      <c r="A7629" s="51">
        <v>528</v>
      </c>
      <c r="B7629" s="51" t="s">
        <v>1777</v>
      </c>
      <c r="C7629" s="51" t="s">
        <v>415</v>
      </c>
      <c r="D7629" s="51" t="str">
        <f t="shared" si="119"/>
        <v>TMG_RPCHTaiwan Province of China</v>
      </c>
      <c r="E7629" s="51" t="s">
        <v>1778</v>
      </c>
      <c r="F7629" s="51" t="s">
        <v>416</v>
      </c>
      <c r="G7629" s="51" t="s">
        <v>417</v>
      </c>
      <c r="H7629" s="51" t="s">
        <v>347</v>
      </c>
      <c r="I7629" s="51"/>
      <c r="J7629" s="51" t="s">
        <v>1781</v>
      </c>
      <c r="K7629" s="51">
        <v>21.132000000000001</v>
      </c>
      <c r="L7629" s="51">
        <v>1.587</v>
      </c>
      <c r="M7629" s="51">
        <v>1.6240000000000001</v>
      </c>
      <c r="N7629" s="51">
        <v>-1.377</v>
      </c>
      <c r="O7629" s="51">
        <v>-6.524</v>
      </c>
      <c r="P7629" s="51">
        <v>3.6920000000000002</v>
      </c>
      <c r="Q7629" s="51">
        <v>1.046</v>
      </c>
      <c r="R7629" s="51">
        <v>2.649</v>
      </c>
      <c r="S7629" s="51">
        <v>4.4770000000000003</v>
      </c>
      <c r="T7629" s="51">
        <v>-0.56499999999999995</v>
      </c>
      <c r="U7629" s="51">
        <v>2019</v>
      </c>
    </row>
    <row r="7630" spans="1:21" ht="15.5">
      <c r="A7630" s="51">
        <v>528</v>
      </c>
      <c r="B7630" s="51" t="s">
        <v>1777</v>
      </c>
      <c r="C7630" s="51" t="s">
        <v>418</v>
      </c>
      <c r="D7630" s="51" t="str">
        <f t="shared" si="119"/>
        <v>TX_RPCHTaiwan Province of China</v>
      </c>
      <c r="E7630" s="51" t="s">
        <v>1778</v>
      </c>
      <c r="F7630" s="51" t="s">
        <v>419</v>
      </c>
      <c r="G7630" s="51" t="s">
        <v>420</v>
      </c>
      <c r="H7630" s="51" t="s">
        <v>347</v>
      </c>
      <c r="I7630" s="51"/>
      <c r="J7630" s="51" t="s">
        <v>1781</v>
      </c>
      <c r="K7630" s="51">
        <v>21.192</v>
      </c>
      <c r="L7630" s="51">
        <v>0.96199999999999997</v>
      </c>
      <c r="M7630" s="51">
        <v>2.6989999999999998</v>
      </c>
      <c r="N7630" s="51">
        <v>-2.129</v>
      </c>
      <c r="O7630" s="51">
        <v>-4.8689999999999998</v>
      </c>
      <c r="P7630" s="51">
        <v>6.3109999999999999</v>
      </c>
      <c r="Q7630" s="51">
        <v>0.47099999999999997</v>
      </c>
      <c r="R7630" s="51">
        <v>1.84</v>
      </c>
      <c r="S7630" s="51">
        <v>1.266</v>
      </c>
      <c r="T7630" s="51">
        <v>0.72499999999999998</v>
      </c>
      <c r="U7630" s="51">
        <v>2019</v>
      </c>
    </row>
    <row r="7631" spans="1:21" ht="15.5">
      <c r="A7631" s="51">
        <v>528</v>
      </c>
      <c r="B7631" s="51" t="s">
        <v>1777</v>
      </c>
      <c r="C7631" s="51" t="s">
        <v>421</v>
      </c>
      <c r="D7631" s="51" t="str">
        <f t="shared" si="119"/>
        <v>TXG_RPCHTaiwan Province of China</v>
      </c>
      <c r="E7631" s="51" t="s">
        <v>1778</v>
      </c>
      <c r="F7631" s="51" t="s">
        <v>422</v>
      </c>
      <c r="G7631" s="51" t="s">
        <v>423</v>
      </c>
      <c r="H7631" s="51" t="s">
        <v>347</v>
      </c>
      <c r="I7631" s="51"/>
      <c r="J7631" s="51" t="s">
        <v>1781</v>
      </c>
      <c r="K7631" s="51">
        <v>22.084</v>
      </c>
      <c r="L7631" s="51">
        <v>0.57199999999999995</v>
      </c>
      <c r="M7631" s="51">
        <v>1.5229999999999999</v>
      </c>
      <c r="N7631" s="51">
        <v>-2.8260000000000001</v>
      </c>
      <c r="O7631" s="51">
        <v>-5.6139999999999999</v>
      </c>
      <c r="P7631" s="51">
        <v>6.7389999999999999</v>
      </c>
      <c r="Q7631" s="51">
        <v>-0.67500000000000004</v>
      </c>
      <c r="R7631" s="51">
        <v>1.2090000000000001</v>
      </c>
      <c r="S7631" s="51">
        <v>4.9930000000000003</v>
      </c>
      <c r="T7631" s="51">
        <v>-3</v>
      </c>
      <c r="U7631" s="51">
        <v>2019</v>
      </c>
    </row>
    <row r="7632" spans="1:21" ht="15.5">
      <c r="A7632" s="51">
        <v>528</v>
      </c>
      <c r="B7632" s="51" t="s">
        <v>1777</v>
      </c>
      <c r="C7632" s="51" t="s">
        <v>424</v>
      </c>
      <c r="D7632" s="51" t="str">
        <f t="shared" si="119"/>
        <v>LURTaiwan Province of China</v>
      </c>
      <c r="E7632" s="51" t="s">
        <v>1778</v>
      </c>
      <c r="F7632" s="51" t="s">
        <v>425</v>
      </c>
      <c r="G7632" s="51" t="s">
        <v>426</v>
      </c>
      <c r="H7632" s="51" t="s">
        <v>427</v>
      </c>
      <c r="I7632" s="51"/>
      <c r="J7632" s="51" t="s">
        <v>1782</v>
      </c>
      <c r="K7632" s="51">
        <v>4.24</v>
      </c>
      <c r="L7632" s="51">
        <v>4.18</v>
      </c>
      <c r="M7632" s="51">
        <v>3.96</v>
      </c>
      <c r="N7632" s="51">
        <v>3.78</v>
      </c>
      <c r="O7632" s="51">
        <v>3.92</v>
      </c>
      <c r="P7632" s="51">
        <v>3.76</v>
      </c>
      <c r="Q7632" s="51">
        <v>3.71</v>
      </c>
      <c r="R7632" s="51">
        <v>3.73</v>
      </c>
      <c r="S7632" s="51">
        <v>3.9</v>
      </c>
      <c r="T7632" s="51">
        <v>3.8</v>
      </c>
      <c r="U7632" s="51">
        <v>2018</v>
      </c>
    </row>
    <row r="7633" spans="1:21" ht="15.5">
      <c r="A7633" s="51">
        <v>528</v>
      </c>
      <c r="B7633" s="51" t="s">
        <v>1777</v>
      </c>
      <c r="C7633" s="51" t="s">
        <v>428</v>
      </c>
      <c r="D7633" s="51" t="str">
        <f t="shared" si="119"/>
        <v>LETaiwan Province of China</v>
      </c>
      <c r="E7633" s="51" t="s">
        <v>1778</v>
      </c>
      <c r="F7633" s="51" t="s">
        <v>429</v>
      </c>
      <c r="G7633" s="51" t="s">
        <v>430</v>
      </c>
      <c r="H7633" s="51" t="s">
        <v>431</v>
      </c>
      <c r="I7633" s="51" t="s">
        <v>432</v>
      </c>
      <c r="J7633" s="51" t="s">
        <v>1782</v>
      </c>
      <c r="K7633" s="51">
        <v>10.86</v>
      </c>
      <c r="L7633" s="51">
        <v>10.967000000000001</v>
      </c>
      <c r="M7633" s="51">
        <v>11.079000000000001</v>
      </c>
      <c r="N7633" s="51">
        <v>11.198</v>
      </c>
      <c r="O7633" s="51">
        <v>11.266999999999999</v>
      </c>
      <c r="P7633" s="51">
        <v>11.352</v>
      </c>
      <c r="Q7633" s="51">
        <v>11.433999999999999</v>
      </c>
      <c r="R7633" s="51">
        <v>11.500999999999999</v>
      </c>
      <c r="S7633" s="51">
        <v>11.762</v>
      </c>
      <c r="T7633" s="51">
        <v>11.858000000000001</v>
      </c>
      <c r="U7633" s="51">
        <v>2018</v>
      </c>
    </row>
    <row r="7634" spans="1:21" ht="15.5">
      <c r="A7634" s="51">
        <v>528</v>
      </c>
      <c r="B7634" s="51" t="s">
        <v>1777</v>
      </c>
      <c r="C7634" s="51" t="s">
        <v>433</v>
      </c>
      <c r="D7634" s="51" t="str">
        <f t="shared" si="119"/>
        <v>LPTaiwan Province of China</v>
      </c>
      <c r="E7634" s="51" t="s">
        <v>1778</v>
      </c>
      <c r="F7634" s="51" t="s">
        <v>434</v>
      </c>
      <c r="G7634" s="51" t="s">
        <v>435</v>
      </c>
      <c r="H7634" s="51" t="s">
        <v>431</v>
      </c>
      <c r="I7634" s="51" t="s">
        <v>432</v>
      </c>
      <c r="J7634" s="51" t="s">
        <v>1783</v>
      </c>
      <c r="K7634" s="51">
        <v>23.315999999999999</v>
      </c>
      <c r="L7634" s="51">
        <v>23.373999999999999</v>
      </c>
      <c r="M7634" s="51">
        <v>23.434000000000001</v>
      </c>
      <c r="N7634" s="51">
        <v>23.492000000000001</v>
      </c>
      <c r="O7634" s="51">
        <v>23.54</v>
      </c>
      <c r="P7634" s="51">
        <v>23.571000000000002</v>
      </c>
      <c r="Q7634" s="51">
        <v>23.588999999999999</v>
      </c>
      <c r="R7634" s="51">
        <v>23.603000000000002</v>
      </c>
      <c r="S7634" s="51">
        <v>23.617000000000001</v>
      </c>
      <c r="T7634" s="51">
        <v>23.632000000000001</v>
      </c>
      <c r="U7634" s="51">
        <v>2019</v>
      </c>
    </row>
    <row r="7635" spans="1:21" ht="15.5">
      <c r="A7635" s="51">
        <v>528</v>
      </c>
      <c r="B7635" s="51" t="s">
        <v>1777</v>
      </c>
      <c r="C7635" s="51" t="s">
        <v>437</v>
      </c>
      <c r="D7635" s="51" t="str">
        <f t="shared" si="119"/>
        <v>GGRTaiwan Province of China</v>
      </c>
      <c r="E7635" s="51" t="s">
        <v>1778</v>
      </c>
      <c r="F7635" s="51" t="s">
        <v>438</v>
      </c>
      <c r="G7635" s="51" t="s">
        <v>439</v>
      </c>
      <c r="H7635" s="51" t="s">
        <v>342</v>
      </c>
      <c r="I7635" s="51" t="s">
        <v>343</v>
      </c>
      <c r="J7635" s="51" t="s">
        <v>1784</v>
      </c>
      <c r="K7635" s="51">
        <v>2321.21</v>
      </c>
      <c r="L7635" s="51">
        <v>2457.63</v>
      </c>
      <c r="M7635" s="51">
        <v>2508.8200000000002</v>
      </c>
      <c r="N7635" s="51">
        <v>2662.33</v>
      </c>
      <c r="O7635" s="51">
        <v>2690.92</v>
      </c>
      <c r="P7635" s="51">
        <v>2753.33</v>
      </c>
      <c r="Q7635" s="51">
        <v>2848.61</v>
      </c>
      <c r="R7635" s="51">
        <v>2931.86</v>
      </c>
      <c r="S7635" s="51">
        <v>2923.82</v>
      </c>
      <c r="T7635" s="51">
        <v>3175.4</v>
      </c>
      <c r="U7635" s="51">
        <v>2019</v>
      </c>
    </row>
    <row r="7636" spans="1:21" ht="15.5">
      <c r="A7636" s="51">
        <v>528</v>
      </c>
      <c r="B7636" s="51" t="s">
        <v>1777</v>
      </c>
      <c r="C7636" s="51" t="s">
        <v>441</v>
      </c>
      <c r="D7636" s="51" t="str">
        <f t="shared" si="119"/>
        <v>GGR_NGDPTaiwan Province of China</v>
      </c>
      <c r="E7636" s="51" t="s">
        <v>1778</v>
      </c>
      <c r="F7636" s="51" t="s">
        <v>438</v>
      </c>
      <c r="G7636" s="51" t="s">
        <v>439</v>
      </c>
      <c r="H7636" s="51" t="s">
        <v>392</v>
      </c>
      <c r="I7636" s="51"/>
      <c r="J7636" s="51" t="s">
        <v>442</v>
      </c>
      <c r="K7636" s="51">
        <v>15.814</v>
      </c>
      <c r="L7636" s="51">
        <v>16.094000000000001</v>
      </c>
      <c r="M7636" s="51">
        <v>15.430999999999999</v>
      </c>
      <c r="N7636" s="51">
        <v>15.61</v>
      </c>
      <c r="O7636" s="51">
        <v>15.327999999999999</v>
      </c>
      <c r="P7636" s="51">
        <v>15.31</v>
      </c>
      <c r="Q7636" s="51">
        <v>15.503</v>
      </c>
      <c r="R7636" s="51">
        <v>15.486000000000001</v>
      </c>
      <c r="S7636" s="51">
        <v>14.786</v>
      </c>
      <c r="T7636" s="51">
        <v>15.086</v>
      </c>
      <c r="U7636" s="51">
        <v>2019</v>
      </c>
    </row>
    <row r="7637" spans="1:21" ht="15.5">
      <c r="A7637" s="51">
        <v>528</v>
      </c>
      <c r="B7637" s="51" t="s">
        <v>1777</v>
      </c>
      <c r="C7637" s="51" t="s">
        <v>443</v>
      </c>
      <c r="D7637" s="51" t="str">
        <f t="shared" si="119"/>
        <v>GGXTaiwan Province of China</v>
      </c>
      <c r="E7637" s="51" t="s">
        <v>1778</v>
      </c>
      <c r="F7637" s="51" t="s">
        <v>444</v>
      </c>
      <c r="G7637" s="51" t="s">
        <v>445</v>
      </c>
      <c r="H7637" s="51" t="s">
        <v>342</v>
      </c>
      <c r="I7637" s="51" t="s">
        <v>343</v>
      </c>
      <c r="J7637" s="51" t="s">
        <v>1784</v>
      </c>
      <c r="K7637" s="51">
        <v>2954.35</v>
      </c>
      <c r="L7637" s="51">
        <v>2952.77</v>
      </c>
      <c r="M7637" s="51">
        <v>2951.83</v>
      </c>
      <c r="N7637" s="51">
        <v>2966.31</v>
      </c>
      <c r="O7637" s="51">
        <v>3075.85</v>
      </c>
      <c r="P7637" s="51">
        <v>3116.96</v>
      </c>
      <c r="Q7637" s="51">
        <v>3191.47</v>
      </c>
      <c r="R7637" s="51">
        <v>3268.12</v>
      </c>
      <c r="S7637" s="51">
        <v>3765.17</v>
      </c>
      <c r="T7637" s="51">
        <v>3755.23</v>
      </c>
      <c r="U7637" s="51">
        <v>2019</v>
      </c>
    </row>
    <row r="7638" spans="1:21" ht="15.5">
      <c r="A7638" s="51">
        <v>528</v>
      </c>
      <c r="B7638" s="51" t="s">
        <v>1777</v>
      </c>
      <c r="C7638" s="51" t="s">
        <v>446</v>
      </c>
      <c r="D7638" s="51" t="str">
        <f t="shared" si="119"/>
        <v>GGX_NGDPTaiwan Province of China</v>
      </c>
      <c r="E7638" s="51" t="s">
        <v>1778</v>
      </c>
      <c r="F7638" s="51" t="s">
        <v>444</v>
      </c>
      <c r="G7638" s="51" t="s">
        <v>445</v>
      </c>
      <c r="H7638" s="51" t="s">
        <v>392</v>
      </c>
      <c r="I7638" s="51"/>
      <c r="J7638" s="51" t="s">
        <v>447</v>
      </c>
      <c r="K7638" s="51">
        <v>20.128</v>
      </c>
      <c r="L7638" s="51">
        <v>19.335999999999999</v>
      </c>
      <c r="M7638" s="51">
        <v>18.155999999999999</v>
      </c>
      <c r="N7638" s="51">
        <v>17.393000000000001</v>
      </c>
      <c r="O7638" s="51">
        <v>17.521000000000001</v>
      </c>
      <c r="P7638" s="51">
        <v>17.332000000000001</v>
      </c>
      <c r="Q7638" s="51">
        <v>17.369</v>
      </c>
      <c r="R7638" s="51">
        <v>17.262</v>
      </c>
      <c r="S7638" s="51">
        <v>19.041</v>
      </c>
      <c r="T7638" s="51">
        <v>17.841000000000001</v>
      </c>
      <c r="U7638" s="51">
        <v>2019</v>
      </c>
    </row>
    <row r="7639" spans="1:21" ht="15.5">
      <c r="A7639" s="51">
        <v>528</v>
      </c>
      <c r="B7639" s="51" t="s">
        <v>1777</v>
      </c>
      <c r="C7639" s="51" t="s">
        <v>448</v>
      </c>
      <c r="D7639" s="51" t="str">
        <f t="shared" si="119"/>
        <v>GGXCNLTaiwan Province of China</v>
      </c>
      <c r="E7639" s="51" t="s">
        <v>1778</v>
      </c>
      <c r="F7639" s="51" t="s">
        <v>449</v>
      </c>
      <c r="G7639" s="51" t="s">
        <v>450</v>
      </c>
      <c r="H7639" s="51" t="s">
        <v>342</v>
      </c>
      <c r="I7639" s="51" t="s">
        <v>343</v>
      </c>
      <c r="J7639" s="51" t="s">
        <v>1784</v>
      </c>
      <c r="K7639" s="51">
        <v>-633.14099999999996</v>
      </c>
      <c r="L7639" s="51">
        <v>-495.13600000000002</v>
      </c>
      <c r="M7639" s="51">
        <v>-443.01400000000001</v>
      </c>
      <c r="N7639" s="51">
        <v>-303.98500000000001</v>
      </c>
      <c r="O7639" s="51">
        <v>-384.92899999999997</v>
      </c>
      <c r="P7639" s="51">
        <v>-363.63400000000001</v>
      </c>
      <c r="Q7639" s="51">
        <v>-342.85700000000003</v>
      </c>
      <c r="R7639" s="51">
        <v>-336.267</v>
      </c>
      <c r="S7639" s="51">
        <v>-841.34900000000005</v>
      </c>
      <c r="T7639" s="51">
        <v>-579.83900000000006</v>
      </c>
      <c r="U7639" s="51">
        <v>2019</v>
      </c>
    </row>
    <row r="7640" spans="1:21" ht="15.5">
      <c r="A7640" s="51">
        <v>528</v>
      </c>
      <c r="B7640" s="51" t="s">
        <v>1777</v>
      </c>
      <c r="C7640" s="51" t="s">
        <v>451</v>
      </c>
      <c r="D7640" s="51" t="str">
        <f t="shared" si="119"/>
        <v>GGXCNL_NGDPTaiwan Province of China</v>
      </c>
      <c r="E7640" s="51" t="s">
        <v>1778</v>
      </c>
      <c r="F7640" s="51" t="s">
        <v>449</v>
      </c>
      <c r="G7640" s="51" t="s">
        <v>450</v>
      </c>
      <c r="H7640" s="51" t="s">
        <v>392</v>
      </c>
      <c r="I7640" s="51"/>
      <c r="J7640" s="51" t="s">
        <v>452</v>
      </c>
      <c r="K7640" s="51">
        <v>-4.3140000000000001</v>
      </c>
      <c r="L7640" s="51">
        <v>-3.242</v>
      </c>
      <c r="M7640" s="51">
        <v>-2.7250000000000001</v>
      </c>
      <c r="N7640" s="51">
        <v>-1.782</v>
      </c>
      <c r="O7640" s="51">
        <v>-2.1930000000000001</v>
      </c>
      <c r="P7640" s="51">
        <v>-2.0219999999999998</v>
      </c>
      <c r="Q7640" s="51">
        <v>-1.8660000000000001</v>
      </c>
      <c r="R7640" s="51">
        <v>-1.776</v>
      </c>
      <c r="S7640" s="51">
        <v>-4.2549999999999999</v>
      </c>
      <c r="T7640" s="51">
        <v>-2.7549999999999999</v>
      </c>
      <c r="U7640" s="51">
        <v>2019</v>
      </c>
    </row>
    <row r="7641" spans="1:21" ht="15.5">
      <c r="A7641" s="51">
        <v>528</v>
      </c>
      <c r="B7641" s="51" t="s">
        <v>1777</v>
      </c>
      <c r="C7641" s="51" t="s">
        <v>453</v>
      </c>
      <c r="D7641" s="51" t="str">
        <f t="shared" si="119"/>
        <v>GGSBTaiwan Province of China</v>
      </c>
      <c r="E7641" s="51" t="s">
        <v>1778</v>
      </c>
      <c r="F7641" s="51" t="s">
        <v>454</v>
      </c>
      <c r="G7641" s="51" t="s">
        <v>455</v>
      </c>
      <c r="H7641" s="51" t="s">
        <v>342</v>
      </c>
      <c r="I7641" s="51" t="s">
        <v>343</v>
      </c>
      <c r="J7641" s="51" t="s">
        <v>1784</v>
      </c>
      <c r="K7641" s="51">
        <v>-633.92700000000002</v>
      </c>
      <c r="L7641" s="51">
        <v>-479.83199999999999</v>
      </c>
      <c r="M7641" s="51">
        <v>-469.19200000000001</v>
      </c>
      <c r="N7641" s="51">
        <v>-297.98500000000001</v>
      </c>
      <c r="O7641" s="51">
        <v>-365.524</v>
      </c>
      <c r="P7641" s="51">
        <v>-361.57900000000001</v>
      </c>
      <c r="Q7641" s="51">
        <v>-346.44200000000001</v>
      </c>
      <c r="R7641" s="51">
        <v>-354.25400000000002</v>
      </c>
      <c r="S7641" s="51">
        <v>-881.83100000000002</v>
      </c>
      <c r="T7641" s="51">
        <v>-579.83900000000006</v>
      </c>
      <c r="U7641" s="51">
        <v>2019</v>
      </c>
    </row>
    <row r="7642" spans="1:21" ht="15.5">
      <c r="A7642" s="51">
        <v>528</v>
      </c>
      <c r="B7642" s="51" t="s">
        <v>1777</v>
      </c>
      <c r="C7642" s="51" t="s">
        <v>456</v>
      </c>
      <c r="D7642" s="51" t="str">
        <f t="shared" si="119"/>
        <v>GGSB_NPGDPTaiwan Province of China</v>
      </c>
      <c r="E7642" s="51" t="s">
        <v>1778</v>
      </c>
      <c r="F7642" s="51" t="s">
        <v>454</v>
      </c>
      <c r="G7642" s="51" t="s">
        <v>455</v>
      </c>
      <c r="H7642" s="51" t="s">
        <v>380</v>
      </c>
      <c r="I7642" s="51"/>
      <c r="J7642" s="51" t="s">
        <v>505</v>
      </c>
      <c r="K7642" s="51">
        <v>-4.32</v>
      </c>
      <c r="L7642" s="51">
        <v>-3.1230000000000002</v>
      </c>
      <c r="M7642" s="51">
        <v>-2.9159999999999999</v>
      </c>
      <c r="N7642" s="51">
        <v>-1.7430000000000001</v>
      </c>
      <c r="O7642" s="51">
        <v>-2.0670000000000002</v>
      </c>
      <c r="P7642" s="51">
        <v>-2.0089999999999999</v>
      </c>
      <c r="Q7642" s="51">
        <v>-1.8879999999999999</v>
      </c>
      <c r="R7642" s="51">
        <v>-1.883</v>
      </c>
      <c r="S7642" s="51">
        <v>-4.5220000000000002</v>
      </c>
      <c r="T7642" s="51">
        <v>-2.7549999999999999</v>
      </c>
      <c r="U7642" s="51">
        <v>2019</v>
      </c>
    </row>
    <row r="7643" spans="1:21" ht="15.5">
      <c r="A7643" s="51">
        <v>528</v>
      </c>
      <c r="B7643" s="51" t="s">
        <v>1777</v>
      </c>
      <c r="C7643" s="51" t="s">
        <v>457</v>
      </c>
      <c r="D7643" s="51" t="str">
        <f t="shared" si="119"/>
        <v>GGXONLBTaiwan Province of China</v>
      </c>
      <c r="E7643" s="51" t="s">
        <v>1778</v>
      </c>
      <c r="F7643" s="51" t="s">
        <v>458</v>
      </c>
      <c r="G7643" s="51" t="s">
        <v>459</v>
      </c>
      <c r="H7643" s="51" t="s">
        <v>342</v>
      </c>
      <c r="I7643" s="51" t="s">
        <v>343</v>
      </c>
      <c r="J7643" s="51"/>
      <c r="K7643" s="51"/>
      <c r="L7643" s="51"/>
      <c r="M7643" s="51"/>
      <c r="N7643" s="51"/>
      <c r="O7643" s="51"/>
      <c r="P7643" s="51"/>
      <c r="Q7643" s="51"/>
      <c r="R7643" s="51"/>
      <c r="S7643" s="51"/>
      <c r="T7643" s="51"/>
      <c r="U7643" s="51"/>
    </row>
    <row r="7644" spans="1:21" ht="15.5">
      <c r="A7644" s="51">
        <v>528</v>
      </c>
      <c r="B7644" s="51" t="s">
        <v>1777</v>
      </c>
      <c r="C7644" s="51" t="s">
        <v>460</v>
      </c>
      <c r="D7644" s="51" t="str">
        <f t="shared" si="119"/>
        <v>GGXONLB_NGDPTaiwan Province of China</v>
      </c>
      <c r="E7644" s="51" t="s">
        <v>1778</v>
      </c>
      <c r="F7644" s="51" t="s">
        <v>458</v>
      </c>
      <c r="G7644" s="51" t="s">
        <v>459</v>
      </c>
      <c r="H7644" s="51" t="s">
        <v>392</v>
      </c>
      <c r="I7644" s="51"/>
      <c r="J7644" s="51"/>
      <c r="K7644" s="51"/>
      <c r="L7644" s="51"/>
      <c r="M7644" s="51"/>
      <c r="N7644" s="51"/>
      <c r="O7644" s="51"/>
      <c r="P7644" s="51"/>
      <c r="Q7644" s="51"/>
      <c r="R7644" s="51"/>
      <c r="S7644" s="51"/>
      <c r="T7644" s="51"/>
      <c r="U7644" s="51"/>
    </row>
    <row r="7645" spans="1:21" ht="15.5">
      <c r="A7645" s="51">
        <v>528</v>
      </c>
      <c r="B7645" s="51" t="s">
        <v>1777</v>
      </c>
      <c r="C7645" s="51" t="s">
        <v>462</v>
      </c>
      <c r="D7645" s="51" t="str">
        <f t="shared" si="119"/>
        <v>GGXWDNTaiwan Province of China</v>
      </c>
      <c r="E7645" s="51" t="s">
        <v>1778</v>
      </c>
      <c r="F7645" s="51" t="s">
        <v>463</v>
      </c>
      <c r="G7645" s="51" t="s">
        <v>464</v>
      </c>
      <c r="H7645" s="51" t="s">
        <v>342</v>
      </c>
      <c r="I7645" s="51" t="s">
        <v>343</v>
      </c>
      <c r="J7645" s="51" t="s">
        <v>1784</v>
      </c>
      <c r="K7645" s="51">
        <v>5478.05</v>
      </c>
      <c r="L7645" s="51">
        <v>5651.98</v>
      </c>
      <c r="M7645" s="51">
        <v>5788.77</v>
      </c>
      <c r="N7645" s="51">
        <v>5808.72</v>
      </c>
      <c r="O7645" s="51">
        <v>5877.69</v>
      </c>
      <c r="P7645" s="51">
        <v>5868.1</v>
      </c>
      <c r="Q7645" s="51">
        <v>5886.62</v>
      </c>
      <c r="R7645" s="51">
        <v>5832.54</v>
      </c>
      <c r="S7645" s="51">
        <v>6285.71</v>
      </c>
      <c r="T7645" s="51">
        <v>6445.23</v>
      </c>
      <c r="U7645" s="51">
        <v>2019</v>
      </c>
    </row>
    <row r="7646" spans="1:21" ht="15.5">
      <c r="A7646" s="51">
        <v>528</v>
      </c>
      <c r="B7646" s="51" t="s">
        <v>1777</v>
      </c>
      <c r="C7646" s="51" t="s">
        <v>465</v>
      </c>
      <c r="D7646" s="51" t="str">
        <f t="shared" si="119"/>
        <v>GGXWDN_NGDPTaiwan Province of China</v>
      </c>
      <c r="E7646" s="51" t="s">
        <v>1778</v>
      </c>
      <c r="F7646" s="51" t="s">
        <v>463</v>
      </c>
      <c r="G7646" s="51" t="s">
        <v>464</v>
      </c>
      <c r="H7646" s="51" t="s">
        <v>392</v>
      </c>
      <c r="I7646" s="51"/>
      <c r="J7646" s="51" t="s">
        <v>487</v>
      </c>
      <c r="K7646" s="51">
        <v>37.322000000000003</v>
      </c>
      <c r="L7646" s="51">
        <v>37.012</v>
      </c>
      <c r="M7646" s="51">
        <v>35.606000000000002</v>
      </c>
      <c r="N7646" s="51">
        <v>34.058999999999997</v>
      </c>
      <c r="O7646" s="51">
        <v>33.481000000000002</v>
      </c>
      <c r="P7646" s="51">
        <v>32.631</v>
      </c>
      <c r="Q7646" s="51">
        <v>32.036000000000001</v>
      </c>
      <c r="R7646" s="51">
        <v>30.806999999999999</v>
      </c>
      <c r="S7646" s="51">
        <v>31.786999999999999</v>
      </c>
      <c r="T7646" s="51">
        <v>30.62</v>
      </c>
      <c r="U7646" s="51">
        <v>2019</v>
      </c>
    </row>
    <row r="7647" spans="1:21" ht="15.5">
      <c r="A7647" s="51">
        <v>528</v>
      </c>
      <c r="B7647" s="51" t="s">
        <v>1777</v>
      </c>
      <c r="C7647" s="51" t="s">
        <v>466</v>
      </c>
      <c r="D7647" s="51" t="str">
        <f t="shared" si="119"/>
        <v>GGXWDGTaiwan Province of China</v>
      </c>
      <c r="E7647" s="51" t="s">
        <v>1778</v>
      </c>
      <c r="F7647" s="51" t="s">
        <v>467</v>
      </c>
      <c r="G7647" s="51" t="s">
        <v>468</v>
      </c>
      <c r="H7647" s="51" t="s">
        <v>342</v>
      </c>
      <c r="I7647" s="51" t="s">
        <v>343</v>
      </c>
      <c r="J7647" s="51" t="s">
        <v>1784</v>
      </c>
      <c r="K7647" s="51">
        <v>5754.41</v>
      </c>
      <c r="L7647" s="51">
        <v>5939.51</v>
      </c>
      <c r="M7647" s="51">
        <v>6094.89</v>
      </c>
      <c r="N7647" s="51">
        <v>6129.84</v>
      </c>
      <c r="O7647" s="51">
        <v>6208.23</v>
      </c>
      <c r="P7647" s="51">
        <v>6206.7</v>
      </c>
      <c r="Q7647" s="51">
        <v>6232.6</v>
      </c>
      <c r="R7647" s="51">
        <v>6189.01</v>
      </c>
      <c r="S7647" s="51">
        <v>6658.03</v>
      </c>
      <c r="T7647" s="51">
        <v>6841.55</v>
      </c>
      <c r="U7647" s="51">
        <v>2019</v>
      </c>
    </row>
    <row r="7648" spans="1:21" ht="15.5">
      <c r="A7648" s="51">
        <v>528</v>
      </c>
      <c r="B7648" s="51" t="s">
        <v>1777</v>
      </c>
      <c r="C7648" s="51" t="s">
        <v>469</v>
      </c>
      <c r="D7648" s="51" t="str">
        <f t="shared" si="119"/>
        <v>GGXWDG_NGDPTaiwan Province of China</v>
      </c>
      <c r="E7648" s="51" t="s">
        <v>1778</v>
      </c>
      <c r="F7648" s="51" t="s">
        <v>467</v>
      </c>
      <c r="G7648" s="51" t="s">
        <v>468</v>
      </c>
      <c r="H7648" s="51" t="s">
        <v>392</v>
      </c>
      <c r="I7648" s="51"/>
      <c r="J7648" s="51" t="s">
        <v>470</v>
      </c>
      <c r="K7648" s="51">
        <v>39.204999999999998</v>
      </c>
      <c r="L7648" s="51">
        <v>38.895000000000003</v>
      </c>
      <c r="M7648" s="51">
        <v>37.488</v>
      </c>
      <c r="N7648" s="51">
        <v>35.941000000000003</v>
      </c>
      <c r="O7648" s="51">
        <v>35.363999999999997</v>
      </c>
      <c r="P7648" s="51">
        <v>34.514000000000003</v>
      </c>
      <c r="Q7648" s="51">
        <v>33.918999999999997</v>
      </c>
      <c r="R7648" s="51">
        <v>32.69</v>
      </c>
      <c r="S7648" s="51">
        <v>33.67</v>
      </c>
      <c r="T7648" s="51">
        <v>32.503</v>
      </c>
      <c r="U7648" s="51">
        <v>2019</v>
      </c>
    </row>
    <row r="7649" spans="1:21" ht="15.5">
      <c r="A7649" s="51">
        <v>528</v>
      </c>
      <c r="B7649" s="51" t="s">
        <v>1777</v>
      </c>
      <c r="C7649" s="51" t="s">
        <v>471</v>
      </c>
      <c r="D7649" s="51" t="str">
        <f t="shared" si="119"/>
        <v>NGDP_FYTaiwan Province of China</v>
      </c>
      <c r="E7649" s="51" t="s">
        <v>1778</v>
      </c>
      <c r="F7649" s="51" t="s">
        <v>472</v>
      </c>
      <c r="G7649" s="51" t="s">
        <v>473</v>
      </c>
      <c r="H7649" s="51" t="s">
        <v>342</v>
      </c>
      <c r="I7649" s="51" t="s">
        <v>343</v>
      </c>
      <c r="J7649" s="51" t="s">
        <v>1784</v>
      </c>
      <c r="K7649" s="51">
        <v>14677.77</v>
      </c>
      <c r="L7649" s="51">
        <v>15270.73</v>
      </c>
      <c r="M7649" s="51">
        <v>16258.05</v>
      </c>
      <c r="N7649" s="51">
        <v>17055.080000000002</v>
      </c>
      <c r="O7649" s="51">
        <v>17555.27</v>
      </c>
      <c r="P7649" s="51">
        <v>17983.349999999999</v>
      </c>
      <c r="Q7649" s="51">
        <v>18375.02</v>
      </c>
      <c r="R7649" s="51">
        <v>18932.53</v>
      </c>
      <c r="S7649" s="51">
        <v>19774.48</v>
      </c>
      <c r="T7649" s="51">
        <v>21048.89</v>
      </c>
      <c r="U7649" s="51">
        <v>2019</v>
      </c>
    </row>
    <row r="7650" spans="1:21" ht="15.5">
      <c r="A7650" s="51">
        <v>528</v>
      </c>
      <c r="B7650" s="51" t="s">
        <v>1777</v>
      </c>
      <c r="C7650" s="51" t="s">
        <v>474</v>
      </c>
      <c r="D7650" s="51" t="str">
        <f t="shared" si="119"/>
        <v>BCATaiwan Province of China</v>
      </c>
      <c r="E7650" s="51" t="s">
        <v>1778</v>
      </c>
      <c r="F7650" s="51" t="s">
        <v>475</v>
      </c>
      <c r="G7650" s="51" t="s">
        <v>476</v>
      </c>
      <c r="H7650" s="51" t="s">
        <v>352</v>
      </c>
      <c r="I7650" s="51" t="s">
        <v>343</v>
      </c>
      <c r="J7650" s="51" t="s">
        <v>1785</v>
      </c>
      <c r="K7650" s="51">
        <v>42.924999999999997</v>
      </c>
      <c r="L7650" s="51">
        <v>49.936999999999998</v>
      </c>
      <c r="M7650" s="51">
        <v>60.606999999999999</v>
      </c>
      <c r="N7650" s="51">
        <v>72.769000000000005</v>
      </c>
      <c r="O7650" s="51">
        <v>71.259</v>
      </c>
      <c r="P7650" s="51">
        <v>83.072999999999993</v>
      </c>
      <c r="Q7650" s="51">
        <v>70.843000000000004</v>
      </c>
      <c r="R7650" s="51">
        <v>65.161000000000001</v>
      </c>
      <c r="S7650" s="51">
        <v>94.275999999999996</v>
      </c>
      <c r="T7650" s="51">
        <v>109.78</v>
      </c>
      <c r="U7650" s="51">
        <v>2020</v>
      </c>
    </row>
    <row r="7651" spans="1:21" ht="15.5">
      <c r="A7651" s="51">
        <v>528</v>
      </c>
      <c r="B7651" s="51" t="s">
        <v>1777</v>
      </c>
      <c r="C7651" s="51" t="s">
        <v>478</v>
      </c>
      <c r="D7651" s="51" t="str">
        <f t="shared" si="119"/>
        <v>BCA_NGDPDTaiwan Province of China</v>
      </c>
      <c r="E7651" s="51" t="s">
        <v>1778</v>
      </c>
      <c r="F7651" s="51" t="s">
        <v>475</v>
      </c>
      <c r="G7651" s="51" t="s">
        <v>476</v>
      </c>
      <c r="H7651" s="51" t="s">
        <v>392</v>
      </c>
      <c r="I7651" s="51"/>
      <c r="J7651" s="51" t="s">
        <v>479</v>
      </c>
      <c r="K7651" s="51">
        <v>8.6609999999999996</v>
      </c>
      <c r="L7651" s="51">
        <v>9.7349999999999994</v>
      </c>
      <c r="M7651" s="51">
        <v>11.321</v>
      </c>
      <c r="N7651" s="51">
        <v>13.614000000000001</v>
      </c>
      <c r="O7651" s="51">
        <v>13.121</v>
      </c>
      <c r="P7651" s="51">
        <v>14.063000000000001</v>
      </c>
      <c r="Q7651" s="51">
        <v>11.629</v>
      </c>
      <c r="R7651" s="51">
        <v>10.644</v>
      </c>
      <c r="S7651" s="51">
        <v>14.102</v>
      </c>
      <c r="T7651" s="51">
        <v>14.462</v>
      </c>
      <c r="U7651" s="51">
        <v>2020</v>
      </c>
    </row>
    <row r="7652" spans="1:21" ht="15.5">
      <c r="A7652" s="51">
        <v>923</v>
      </c>
      <c r="B7652" s="51" t="s">
        <v>1786</v>
      </c>
      <c r="C7652" s="51" t="s">
        <v>338</v>
      </c>
      <c r="D7652" s="51" t="str">
        <f t="shared" si="119"/>
        <v>NGDP_RTajikistan</v>
      </c>
      <c r="E7652" s="51" t="s">
        <v>299</v>
      </c>
      <c r="F7652" s="51" t="s">
        <v>340</v>
      </c>
      <c r="G7652" s="51" t="s">
        <v>341</v>
      </c>
      <c r="H7652" s="51" t="s">
        <v>342</v>
      </c>
      <c r="I7652" s="51" t="s">
        <v>343</v>
      </c>
      <c r="J7652" s="51" t="s">
        <v>1787</v>
      </c>
      <c r="K7652" s="51">
        <v>0.185</v>
      </c>
      <c r="L7652" s="51">
        <v>0.19900000000000001</v>
      </c>
      <c r="M7652" s="51">
        <v>0.21199999999999999</v>
      </c>
      <c r="N7652" s="51">
        <v>0.22500000000000001</v>
      </c>
      <c r="O7652" s="51">
        <v>0.24099999999999999</v>
      </c>
      <c r="P7652" s="51">
        <v>0.25800000000000001</v>
      </c>
      <c r="Q7652" s="51">
        <v>0.27700000000000002</v>
      </c>
      <c r="R7652" s="51">
        <v>0.29699999999999999</v>
      </c>
      <c r="S7652" s="51">
        <v>0.311</v>
      </c>
      <c r="T7652" s="51">
        <v>0.32600000000000001</v>
      </c>
      <c r="U7652" s="51">
        <v>2019</v>
      </c>
    </row>
    <row r="7653" spans="1:21" ht="15.5">
      <c r="A7653" s="51">
        <v>923</v>
      </c>
      <c r="B7653" s="51" t="s">
        <v>1786</v>
      </c>
      <c r="C7653" s="51" t="s">
        <v>345</v>
      </c>
      <c r="D7653" s="51" t="str">
        <f t="shared" si="119"/>
        <v>NGDP_RPCHTajikistan</v>
      </c>
      <c r="E7653" s="51" t="s">
        <v>299</v>
      </c>
      <c r="F7653" s="51" t="s">
        <v>340</v>
      </c>
      <c r="G7653" s="51" t="s">
        <v>346</v>
      </c>
      <c r="H7653" s="51" t="s">
        <v>347</v>
      </c>
      <c r="I7653" s="51"/>
      <c r="J7653" s="51" t="s">
        <v>348</v>
      </c>
      <c r="K7653" s="51">
        <v>7.5</v>
      </c>
      <c r="L7653" s="51">
        <v>7.4</v>
      </c>
      <c r="M7653" s="51">
        <v>6.7</v>
      </c>
      <c r="N7653" s="51">
        <v>6</v>
      </c>
      <c r="O7653" s="51">
        <v>6.9</v>
      </c>
      <c r="P7653" s="51">
        <v>7.1</v>
      </c>
      <c r="Q7653" s="51">
        <v>7.3</v>
      </c>
      <c r="R7653" s="51">
        <v>7.5</v>
      </c>
      <c r="S7653" s="51">
        <v>4.5</v>
      </c>
      <c r="T7653" s="51">
        <v>5</v>
      </c>
      <c r="U7653" s="51">
        <v>2019</v>
      </c>
    </row>
    <row r="7654" spans="1:21" ht="15.5">
      <c r="A7654" s="51">
        <v>923</v>
      </c>
      <c r="B7654" s="51" t="s">
        <v>1786</v>
      </c>
      <c r="C7654" s="51" t="s">
        <v>349</v>
      </c>
      <c r="D7654" s="51" t="str">
        <f t="shared" si="119"/>
        <v>NGDPTajikistan</v>
      </c>
      <c r="E7654" s="51" t="s">
        <v>299</v>
      </c>
      <c r="F7654" s="51" t="s">
        <v>155</v>
      </c>
      <c r="G7654" s="51" t="s">
        <v>350</v>
      </c>
      <c r="H7654" s="51" t="s">
        <v>342</v>
      </c>
      <c r="I7654" s="51" t="s">
        <v>343</v>
      </c>
      <c r="J7654" s="51" t="s">
        <v>1787</v>
      </c>
      <c r="K7654" s="51">
        <v>36.161000000000001</v>
      </c>
      <c r="L7654" s="51">
        <v>40.524999999999999</v>
      </c>
      <c r="M7654" s="51">
        <v>45.604999999999997</v>
      </c>
      <c r="N7654" s="51">
        <v>48.402000000000001</v>
      </c>
      <c r="O7654" s="51">
        <v>54.470999999999997</v>
      </c>
      <c r="P7654" s="51">
        <v>61.093000000000004</v>
      </c>
      <c r="Q7654" s="51">
        <v>68.843999999999994</v>
      </c>
      <c r="R7654" s="51">
        <v>77.355000000000004</v>
      </c>
      <c r="S7654" s="51">
        <v>82.543000000000006</v>
      </c>
      <c r="T7654" s="51">
        <v>90.484999999999999</v>
      </c>
      <c r="U7654" s="51">
        <v>2019</v>
      </c>
    </row>
    <row r="7655" spans="1:21" ht="15.5">
      <c r="A7655" s="51">
        <v>923</v>
      </c>
      <c r="B7655" s="51" t="s">
        <v>1786</v>
      </c>
      <c r="C7655" s="51" t="s">
        <v>157</v>
      </c>
      <c r="D7655" s="51" t="str">
        <f t="shared" si="119"/>
        <v>NGDPDTajikistan</v>
      </c>
      <c r="E7655" s="51" t="s">
        <v>299</v>
      </c>
      <c r="F7655" s="51" t="s">
        <v>155</v>
      </c>
      <c r="G7655" s="51" t="s">
        <v>351</v>
      </c>
      <c r="H7655" s="51" t="s">
        <v>352</v>
      </c>
      <c r="I7655" s="51" t="s">
        <v>343</v>
      </c>
      <c r="J7655" s="51" t="s">
        <v>353</v>
      </c>
      <c r="K7655" s="51">
        <v>7.5919999999999996</v>
      </c>
      <c r="L7655" s="51">
        <v>8.5060000000000002</v>
      </c>
      <c r="M7655" s="51">
        <v>9.2420000000000009</v>
      </c>
      <c r="N7655" s="51">
        <v>7.8570000000000002</v>
      </c>
      <c r="O7655" s="51">
        <v>6.9530000000000003</v>
      </c>
      <c r="P7655" s="51">
        <v>7.1440000000000001</v>
      </c>
      <c r="Q7655" s="51">
        <v>7.52</v>
      </c>
      <c r="R7655" s="51">
        <v>8.1170000000000009</v>
      </c>
      <c r="S7655" s="51">
        <v>7.9969999999999999</v>
      </c>
      <c r="T7655" s="51">
        <v>7.8250000000000002</v>
      </c>
      <c r="U7655" s="51">
        <v>2019</v>
      </c>
    </row>
    <row r="7656" spans="1:21" ht="15.5">
      <c r="A7656" s="51">
        <v>923</v>
      </c>
      <c r="B7656" s="51" t="s">
        <v>1786</v>
      </c>
      <c r="C7656" s="51" t="s">
        <v>354</v>
      </c>
      <c r="D7656" s="51" t="str">
        <f t="shared" si="119"/>
        <v>PPPGDPTajikistan</v>
      </c>
      <c r="E7656" s="51" t="s">
        <v>299</v>
      </c>
      <c r="F7656" s="51" t="s">
        <v>155</v>
      </c>
      <c r="G7656" s="51" t="s">
        <v>355</v>
      </c>
      <c r="H7656" s="51" t="s">
        <v>356</v>
      </c>
      <c r="I7656" s="51" t="s">
        <v>343</v>
      </c>
      <c r="J7656" s="51" t="s">
        <v>353</v>
      </c>
      <c r="K7656" s="51">
        <v>21.657</v>
      </c>
      <c r="L7656" s="51">
        <v>24.57</v>
      </c>
      <c r="M7656" s="51">
        <v>27.63</v>
      </c>
      <c r="N7656" s="51">
        <v>25.288</v>
      </c>
      <c r="O7656" s="51">
        <v>26.829000000000001</v>
      </c>
      <c r="P7656" s="51">
        <v>27.388999999999999</v>
      </c>
      <c r="Q7656" s="51">
        <v>30.094000000000001</v>
      </c>
      <c r="R7656" s="51">
        <v>32.929000000000002</v>
      </c>
      <c r="S7656" s="51">
        <v>34.826999999999998</v>
      </c>
      <c r="T7656" s="51">
        <v>37.234999999999999</v>
      </c>
      <c r="U7656" s="51">
        <v>2019</v>
      </c>
    </row>
    <row r="7657" spans="1:21" ht="15.5">
      <c r="A7657" s="51">
        <v>923</v>
      </c>
      <c r="B7657" s="51" t="s">
        <v>1786</v>
      </c>
      <c r="C7657" s="51" t="s">
        <v>357</v>
      </c>
      <c r="D7657" s="51" t="str">
        <f t="shared" si="119"/>
        <v>NGDP_DTajikistan</v>
      </c>
      <c r="E7657" s="51" t="s">
        <v>299</v>
      </c>
      <c r="F7657" s="51" t="s">
        <v>358</v>
      </c>
      <c r="G7657" s="51" t="s">
        <v>359</v>
      </c>
      <c r="H7657" s="51" t="s">
        <v>360</v>
      </c>
      <c r="I7657" s="51"/>
      <c r="J7657" s="51" t="s">
        <v>361</v>
      </c>
      <c r="K7657" s="51">
        <v>19506.41</v>
      </c>
      <c r="L7657" s="51">
        <v>20353.97</v>
      </c>
      <c r="M7657" s="51">
        <v>21467.49</v>
      </c>
      <c r="N7657" s="51">
        <v>21494.18</v>
      </c>
      <c r="O7657" s="51">
        <v>22628.18</v>
      </c>
      <c r="P7657" s="51">
        <v>23696.560000000001</v>
      </c>
      <c r="Q7657" s="51">
        <v>24886.3</v>
      </c>
      <c r="R7657" s="51">
        <v>26011.919999999998</v>
      </c>
      <c r="S7657" s="51">
        <v>26561.32</v>
      </c>
      <c r="T7657" s="51">
        <v>27730.39</v>
      </c>
      <c r="U7657" s="51">
        <v>2019</v>
      </c>
    </row>
    <row r="7658" spans="1:21" ht="15.5">
      <c r="A7658" s="51">
        <v>923</v>
      </c>
      <c r="B7658" s="51" t="s">
        <v>1786</v>
      </c>
      <c r="C7658" s="51" t="s">
        <v>362</v>
      </c>
      <c r="D7658" s="51" t="str">
        <f t="shared" si="119"/>
        <v>NGDPRPCTajikistan</v>
      </c>
      <c r="E7658" s="51" t="s">
        <v>299</v>
      </c>
      <c r="F7658" s="51" t="s">
        <v>363</v>
      </c>
      <c r="G7658" s="51" t="s">
        <v>364</v>
      </c>
      <c r="H7658" s="51" t="s">
        <v>342</v>
      </c>
      <c r="I7658" s="51" t="s">
        <v>333</v>
      </c>
      <c r="J7658" s="51" t="s">
        <v>365</v>
      </c>
      <c r="K7658" s="51">
        <v>23.187000000000001</v>
      </c>
      <c r="L7658" s="51">
        <v>24.346</v>
      </c>
      <c r="M7658" s="51">
        <v>25.402999999999999</v>
      </c>
      <c r="N7658" s="51">
        <v>26.341999999999999</v>
      </c>
      <c r="O7658" s="51">
        <v>27.559000000000001</v>
      </c>
      <c r="P7658" s="51">
        <v>28.899000000000001</v>
      </c>
      <c r="Q7658" s="51">
        <v>30.375</v>
      </c>
      <c r="R7658" s="51">
        <v>32.003999999999998</v>
      </c>
      <c r="S7658" s="51">
        <v>32.796999999999997</v>
      </c>
      <c r="T7658" s="51">
        <v>33.79</v>
      </c>
      <c r="U7658" s="51">
        <v>2014</v>
      </c>
    </row>
    <row r="7659" spans="1:21" ht="15.5">
      <c r="A7659" s="51">
        <v>923</v>
      </c>
      <c r="B7659" s="51" t="s">
        <v>1786</v>
      </c>
      <c r="C7659" s="51" t="s">
        <v>366</v>
      </c>
      <c r="D7659" s="51" t="str">
        <f t="shared" si="119"/>
        <v>NGDPRPPPPCTajikistan</v>
      </c>
      <c r="E7659" s="51" t="s">
        <v>299</v>
      </c>
      <c r="F7659" s="51" t="s">
        <v>363</v>
      </c>
      <c r="G7659" s="51" t="s">
        <v>367</v>
      </c>
      <c r="H7659" s="51" t="s">
        <v>368</v>
      </c>
      <c r="I7659" s="51" t="s">
        <v>333</v>
      </c>
      <c r="J7659" s="51" t="s">
        <v>365</v>
      </c>
      <c r="K7659" s="51">
        <v>2463.27</v>
      </c>
      <c r="L7659" s="51">
        <v>2586.4299999999998</v>
      </c>
      <c r="M7659" s="51">
        <v>2698.69</v>
      </c>
      <c r="N7659" s="51">
        <v>2798.41</v>
      </c>
      <c r="O7659" s="51">
        <v>2927.69</v>
      </c>
      <c r="P7659" s="51">
        <v>3070.05</v>
      </c>
      <c r="Q7659" s="51">
        <v>3226.93</v>
      </c>
      <c r="R7659" s="51">
        <v>3399.97</v>
      </c>
      <c r="S7659" s="51">
        <v>3484.25</v>
      </c>
      <c r="T7659" s="51">
        <v>3589.74</v>
      </c>
      <c r="U7659" s="51">
        <v>2014</v>
      </c>
    </row>
    <row r="7660" spans="1:21" ht="15.5">
      <c r="A7660" s="51">
        <v>923</v>
      </c>
      <c r="B7660" s="51" t="s">
        <v>1786</v>
      </c>
      <c r="C7660" s="51" t="s">
        <v>369</v>
      </c>
      <c r="D7660" s="51" t="str">
        <f t="shared" si="119"/>
        <v>NGDPPCTajikistan</v>
      </c>
      <c r="E7660" s="51" t="s">
        <v>299</v>
      </c>
      <c r="F7660" s="51" t="s">
        <v>370</v>
      </c>
      <c r="G7660" s="51" t="s">
        <v>371</v>
      </c>
      <c r="H7660" s="51" t="s">
        <v>342</v>
      </c>
      <c r="I7660" s="51" t="s">
        <v>333</v>
      </c>
      <c r="J7660" s="51" t="s">
        <v>372</v>
      </c>
      <c r="K7660" s="51">
        <v>4522.93</v>
      </c>
      <c r="L7660" s="51">
        <v>4955.42</v>
      </c>
      <c r="M7660" s="51">
        <v>5453.38</v>
      </c>
      <c r="N7660" s="51">
        <v>5661.9</v>
      </c>
      <c r="O7660" s="51">
        <v>6235.99</v>
      </c>
      <c r="P7660" s="51">
        <v>6847.96</v>
      </c>
      <c r="Q7660" s="51">
        <v>7559.29</v>
      </c>
      <c r="R7660" s="51">
        <v>8324.8700000000008</v>
      </c>
      <c r="S7660" s="51">
        <v>8711.44</v>
      </c>
      <c r="T7660" s="51">
        <v>9370.2099999999991</v>
      </c>
      <c r="U7660" s="51">
        <v>2014</v>
      </c>
    </row>
    <row r="7661" spans="1:21" ht="15.5">
      <c r="A7661" s="51">
        <v>923</v>
      </c>
      <c r="B7661" s="51" t="s">
        <v>1786</v>
      </c>
      <c r="C7661" s="51" t="s">
        <v>373</v>
      </c>
      <c r="D7661" s="51" t="str">
        <f t="shared" si="119"/>
        <v>NGDPDPCTajikistan</v>
      </c>
      <c r="E7661" s="51" t="s">
        <v>299</v>
      </c>
      <c r="F7661" s="51" t="s">
        <v>370</v>
      </c>
      <c r="G7661" s="51" t="s">
        <v>374</v>
      </c>
      <c r="H7661" s="51" t="s">
        <v>352</v>
      </c>
      <c r="I7661" s="51" t="s">
        <v>333</v>
      </c>
      <c r="J7661" s="51" t="s">
        <v>372</v>
      </c>
      <c r="K7661" s="51">
        <v>949.64800000000002</v>
      </c>
      <c r="L7661" s="51">
        <v>1040.1500000000001</v>
      </c>
      <c r="M7661" s="51">
        <v>1105.2</v>
      </c>
      <c r="N7661" s="51">
        <v>919.07299999999998</v>
      </c>
      <c r="O7661" s="51">
        <v>795.98099999999999</v>
      </c>
      <c r="P7661" s="51">
        <v>800.80200000000002</v>
      </c>
      <c r="Q7661" s="51">
        <v>825.77</v>
      </c>
      <c r="R7661" s="51">
        <v>873.49900000000002</v>
      </c>
      <c r="S7661" s="51">
        <v>843.97400000000005</v>
      </c>
      <c r="T7661" s="51">
        <v>810.33900000000006</v>
      </c>
      <c r="U7661" s="51">
        <v>2014</v>
      </c>
    </row>
    <row r="7662" spans="1:21" ht="15.5">
      <c r="A7662" s="51">
        <v>923</v>
      </c>
      <c r="B7662" s="51" t="s">
        <v>1786</v>
      </c>
      <c r="C7662" s="51" t="s">
        <v>375</v>
      </c>
      <c r="D7662" s="51" t="str">
        <f t="shared" si="119"/>
        <v>PPPPCTajikistan</v>
      </c>
      <c r="E7662" s="51" t="s">
        <v>299</v>
      </c>
      <c r="F7662" s="51" t="s">
        <v>370</v>
      </c>
      <c r="G7662" s="51" t="s">
        <v>376</v>
      </c>
      <c r="H7662" s="51" t="s">
        <v>356</v>
      </c>
      <c r="I7662" s="51" t="s">
        <v>333</v>
      </c>
      <c r="J7662" s="51" t="s">
        <v>372</v>
      </c>
      <c r="K7662" s="51">
        <v>2708.85</v>
      </c>
      <c r="L7662" s="51">
        <v>3004.45</v>
      </c>
      <c r="M7662" s="51">
        <v>3303.96</v>
      </c>
      <c r="N7662" s="51">
        <v>2958.11</v>
      </c>
      <c r="O7662" s="51">
        <v>3071.44</v>
      </c>
      <c r="P7662" s="51">
        <v>3070.05</v>
      </c>
      <c r="Q7662" s="51">
        <v>3304.41</v>
      </c>
      <c r="R7662" s="51">
        <v>3543.75</v>
      </c>
      <c r="S7662" s="51">
        <v>3675.63</v>
      </c>
      <c r="T7662" s="51">
        <v>3855.92</v>
      </c>
      <c r="U7662" s="51">
        <v>2014</v>
      </c>
    </row>
    <row r="7663" spans="1:21" ht="15.5">
      <c r="A7663" s="51">
        <v>923</v>
      </c>
      <c r="B7663" s="51" t="s">
        <v>1786</v>
      </c>
      <c r="C7663" s="51" t="s">
        <v>377</v>
      </c>
      <c r="D7663" s="51" t="str">
        <f t="shared" si="119"/>
        <v>NGAP_NPGDPTajikistan</v>
      </c>
      <c r="E7663" s="51" t="s">
        <v>299</v>
      </c>
      <c r="F7663" s="51" t="s">
        <v>378</v>
      </c>
      <c r="G7663" s="51" t="s">
        <v>379</v>
      </c>
      <c r="H7663" s="51" t="s">
        <v>380</v>
      </c>
      <c r="I7663" s="51"/>
      <c r="J7663" s="51"/>
      <c r="K7663" s="51"/>
      <c r="L7663" s="51"/>
      <c r="M7663" s="51"/>
      <c r="N7663" s="51"/>
      <c r="O7663" s="51"/>
      <c r="P7663" s="51"/>
      <c r="Q7663" s="51"/>
      <c r="R7663" s="51"/>
      <c r="S7663" s="51"/>
      <c r="T7663" s="51"/>
      <c r="U7663" s="51"/>
    </row>
    <row r="7664" spans="1:21" ht="15.5">
      <c r="A7664" s="51">
        <v>923</v>
      </c>
      <c r="B7664" s="51" t="s">
        <v>1786</v>
      </c>
      <c r="C7664" s="51" t="s">
        <v>381</v>
      </c>
      <c r="D7664" s="51" t="str">
        <f t="shared" si="119"/>
        <v>PPPSHTajikistan</v>
      </c>
      <c r="E7664" s="51" t="s">
        <v>299</v>
      </c>
      <c r="F7664" s="51" t="s">
        <v>382</v>
      </c>
      <c r="G7664" s="51" t="s">
        <v>383</v>
      </c>
      <c r="H7664" s="51" t="s">
        <v>384</v>
      </c>
      <c r="I7664" s="51"/>
      <c r="J7664" s="51" t="s">
        <v>353</v>
      </c>
      <c r="K7664" s="51">
        <v>2.1999999999999999E-2</v>
      </c>
      <c r="L7664" s="51">
        <v>2.3E-2</v>
      </c>
      <c r="M7664" s="51">
        <v>2.5000000000000001E-2</v>
      </c>
      <c r="N7664" s="51">
        <v>2.3E-2</v>
      </c>
      <c r="O7664" s="51">
        <v>2.3E-2</v>
      </c>
      <c r="P7664" s="51">
        <v>2.3E-2</v>
      </c>
      <c r="Q7664" s="51">
        <v>2.3E-2</v>
      </c>
      <c r="R7664" s="51">
        <v>2.4E-2</v>
      </c>
      <c r="S7664" s="51">
        <v>2.5999999999999999E-2</v>
      </c>
      <c r="T7664" s="51">
        <v>2.5999999999999999E-2</v>
      </c>
      <c r="U7664" s="51">
        <v>2019</v>
      </c>
    </row>
    <row r="7665" spans="1:21" ht="15.5">
      <c r="A7665" s="51">
        <v>923</v>
      </c>
      <c r="B7665" s="51" t="s">
        <v>1786</v>
      </c>
      <c r="C7665" s="51" t="s">
        <v>385</v>
      </c>
      <c r="D7665" s="51" t="str">
        <f t="shared" si="119"/>
        <v>PPPEXTajikistan</v>
      </c>
      <c r="E7665" s="51" t="s">
        <v>299</v>
      </c>
      <c r="F7665" s="51" t="s">
        <v>386</v>
      </c>
      <c r="G7665" s="51" t="s">
        <v>387</v>
      </c>
      <c r="H7665" s="51" t="s">
        <v>388</v>
      </c>
      <c r="I7665" s="51"/>
      <c r="J7665" s="51" t="s">
        <v>353</v>
      </c>
      <c r="K7665" s="51">
        <v>1.67</v>
      </c>
      <c r="L7665" s="51">
        <v>1.649</v>
      </c>
      <c r="M7665" s="51">
        <v>1.651</v>
      </c>
      <c r="N7665" s="51">
        <v>1.9139999999999999</v>
      </c>
      <c r="O7665" s="51">
        <v>2.0299999999999998</v>
      </c>
      <c r="P7665" s="51">
        <v>2.2309999999999999</v>
      </c>
      <c r="Q7665" s="51">
        <v>2.2879999999999998</v>
      </c>
      <c r="R7665" s="51">
        <v>2.3490000000000002</v>
      </c>
      <c r="S7665" s="51">
        <v>2.37</v>
      </c>
      <c r="T7665" s="51">
        <v>2.4300000000000002</v>
      </c>
      <c r="U7665" s="51">
        <v>2019</v>
      </c>
    </row>
    <row r="7666" spans="1:21" ht="15.5">
      <c r="A7666" s="51">
        <v>923</v>
      </c>
      <c r="B7666" s="51" t="s">
        <v>1786</v>
      </c>
      <c r="C7666" s="51" t="s">
        <v>389</v>
      </c>
      <c r="D7666" s="51" t="str">
        <f t="shared" si="119"/>
        <v>NID_NGDPTajikistan</v>
      </c>
      <c r="E7666" s="51" t="s">
        <v>299</v>
      </c>
      <c r="F7666" s="51" t="s">
        <v>390</v>
      </c>
      <c r="G7666" s="51" t="s">
        <v>391</v>
      </c>
      <c r="H7666" s="51" t="s">
        <v>392</v>
      </c>
      <c r="I7666" s="51"/>
      <c r="J7666" s="51" t="s">
        <v>1787</v>
      </c>
      <c r="K7666" s="51">
        <v>17.96</v>
      </c>
      <c r="L7666" s="51">
        <v>17.172999999999998</v>
      </c>
      <c r="M7666" s="51">
        <v>15.957000000000001</v>
      </c>
      <c r="N7666" s="51">
        <v>18.177</v>
      </c>
      <c r="O7666" s="51">
        <v>20.620999999999999</v>
      </c>
      <c r="P7666" s="51">
        <v>24.651</v>
      </c>
      <c r="Q7666" s="51">
        <v>21.202999999999999</v>
      </c>
      <c r="R7666" s="51">
        <v>20.521999999999998</v>
      </c>
      <c r="S7666" s="51">
        <v>19.510999999999999</v>
      </c>
      <c r="T7666" s="51">
        <v>23.582999999999998</v>
      </c>
      <c r="U7666" s="51">
        <v>2019</v>
      </c>
    </row>
    <row r="7667" spans="1:21" ht="15.5">
      <c r="A7667" s="51">
        <v>923</v>
      </c>
      <c r="B7667" s="51" t="s">
        <v>1786</v>
      </c>
      <c r="C7667" s="51" t="s">
        <v>393</v>
      </c>
      <c r="D7667" s="51" t="str">
        <f t="shared" si="119"/>
        <v>NGSD_NGDPTajikistan</v>
      </c>
      <c r="E7667" s="51" t="s">
        <v>299</v>
      </c>
      <c r="F7667" s="51" t="s">
        <v>394</v>
      </c>
      <c r="G7667" s="51" t="s">
        <v>395</v>
      </c>
      <c r="H7667" s="51" t="s">
        <v>392</v>
      </c>
      <c r="I7667" s="51"/>
      <c r="J7667" s="51" t="s">
        <v>1787</v>
      </c>
      <c r="K7667" s="51">
        <v>8.9849999999999994</v>
      </c>
      <c r="L7667" s="51">
        <v>6.7720000000000002</v>
      </c>
      <c r="M7667" s="51">
        <v>12.532999999999999</v>
      </c>
      <c r="N7667" s="51">
        <v>12.105</v>
      </c>
      <c r="O7667" s="51">
        <v>16.437999999999999</v>
      </c>
      <c r="P7667" s="51">
        <v>26.876000000000001</v>
      </c>
      <c r="Q7667" s="51">
        <v>16.154</v>
      </c>
      <c r="R7667" s="51">
        <v>18.239000000000001</v>
      </c>
      <c r="S7667" s="51">
        <v>17.189</v>
      </c>
      <c r="T7667" s="51">
        <v>21.414999999999999</v>
      </c>
      <c r="U7667" s="51">
        <v>2019</v>
      </c>
    </row>
    <row r="7668" spans="1:21" ht="15.5">
      <c r="A7668" s="51">
        <v>923</v>
      </c>
      <c r="B7668" s="51" t="s">
        <v>1786</v>
      </c>
      <c r="C7668" s="51" t="s">
        <v>396</v>
      </c>
      <c r="D7668" s="51" t="str">
        <f t="shared" si="119"/>
        <v>PCPITajikistan</v>
      </c>
      <c r="E7668" s="51" t="s">
        <v>299</v>
      </c>
      <c r="F7668" s="51" t="s">
        <v>397</v>
      </c>
      <c r="G7668" s="51" t="s">
        <v>398</v>
      </c>
      <c r="H7668" s="51" t="s">
        <v>360</v>
      </c>
      <c r="I7668" s="51"/>
      <c r="J7668" s="51" t="s">
        <v>1788</v>
      </c>
      <c r="K7668" s="51">
        <v>1019.03</v>
      </c>
      <c r="L7668" s="51">
        <v>1070.3399999999999</v>
      </c>
      <c r="M7668" s="51">
        <v>1135.3800000000001</v>
      </c>
      <c r="N7668" s="51">
        <v>1201.02</v>
      </c>
      <c r="O7668" s="51">
        <v>1272.04</v>
      </c>
      <c r="P7668" s="51">
        <v>1365.03</v>
      </c>
      <c r="Q7668" s="51">
        <v>1417.48</v>
      </c>
      <c r="R7668" s="51">
        <v>1527.95</v>
      </c>
      <c r="S7668" s="51">
        <v>1659.19</v>
      </c>
      <c r="T7668" s="51">
        <v>1791.09</v>
      </c>
      <c r="U7668" s="51">
        <v>2019</v>
      </c>
    </row>
    <row r="7669" spans="1:21" ht="15.5">
      <c r="A7669" s="51">
        <v>923</v>
      </c>
      <c r="B7669" s="51" t="s">
        <v>1786</v>
      </c>
      <c r="C7669" s="51" t="s">
        <v>400</v>
      </c>
      <c r="D7669" s="51" t="str">
        <f t="shared" si="119"/>
        <v>PCPIPCHTajikistan</v>
      </c>
      <c r="E7669" s="51" t="s">
        <v>299</v>
      </c>
      <c r="F7669" s="51" t="s">
        <v>397</v>
      </c>
      <c r="G7669" s="51" t="s">
        <v>401</v>
      </c>
      <c r="H7669" s="51" t="s">
        <v>347</v>
      </c>
      <c r="I7669" s="51"/>
      <c r="J7669" s="51" t="s">
        <v>402</v>
      </c>
      <c r="K7669" s="51">
        <v>5.7960000000000003</v>
      </c>
      <c r="L7669" s="51">
        <v>5.0350000000000001</v>
      </c>
      <c r="M7669" s="51">
        <v>6.077</v>
      </c>
      <c r="N7669" s="51">
        <v>5.7809999999999997</v>
      </c>
      <c r="O7669" s="51">
        <v>5.9139999999999997</v>
      </c>
      <c r="P7669" s="51">
        <v>7.31</v>
      </c>
      <c r="Q7669" s="51">
        <v>3.843</v>
      </c>
      <c r="R7669" s="51">
        <v>7.7930000000000001</v>
      </c>
      <c r="S7669" s="51">
        <v>8.5890000000000004</v>
      </c>
      <c r="T7669" s="51">
        <v>7.95</v>
      </c>
      <c r="U7669" s="51">
        <v>2019</v>
      </c>
    </row>
    <row r="7670" spans="1:21" ht="15.5">
      <c r="A7670" s="51">
        <v>923</v>
      </c>
      <c r="B7670" s="51" t="s">
        <v>1786</v>
      </c>
      <c r="C7670" s="51" t="s">
        <v>403</v>
      </c>
      <c r="D7670" s="51" t="str">
        <f t="shared" si="119"/>
        <v>PCPIETajikistan</v>
      </c>
      <c r="E7670" s="51" t="s">
        <v>299</v>
      </c>
      <c r="F7670" s="51" t="s">
        <v>404</v>
      </c>
      <c r="G7670" s="51" t="s">
        <v>405</v>
      </c>
      <c r="H7670" s="51" t="s">
        <v>360</v>
      </c>
      <c r="I7670" s="51"/>
      <c r="J7670" s="51" t="s">
        <v>1788</v>
      </c>
      <c r="K7670" s="51">
        <v>720.12900000000002</v>
      </c>
      <c r="L7670" s="51">
        <v>746.82799999999997</v>
      </c>
      <c r="M7670" s="51">
        <v>801.95</v>
      </c>
      <c r="N7670" s="51">
        <v>842.702</v>
      </c>
      <c r="O7670" s="51">
        <v>893.83</v>
      </c>
      <c r="P7670" s="51">
        <v>953.34</v>
      </c>
      <c r="Q7670" s="51">
        <v>1004.66</v>
      </c>
      <c r="R7670" s="51">
        <v>1085.03</v>
      </c>
      <c r="S7670" s="51">
        <v>1187.02</v>
      </c>
      <c r="T7670" s="51">
        <v>1281.3900000000001</v>
      </c>
      <c r="U7670" s="51">
        <v>2019</v>
      </c>
    </row>
    <row r="7671" spans="1:21" ht="15.5">
      <c r="A7671" s="51">
        <v>923</v>
      </c>
      <c r="B7671" s="51" t="s">
        <v>1786</v>
      </c>
      <c r="C7671" s="51" t="s">
        <v>406</v>
      </c>
      <c r="D7671" s="51" t="str">
        <f t="shared" si="119"/>
        <v>PCPIEPCHTajikistan</v>
      </c>
      <c r="E7671" s="51" t="s">
        <v>299</v>
      </c>
      <c r="F7671" s="51" t="s">
        <v>404</v>
      </c>
      <c r="G7671" s="51" t="s">
        <v>407</v>
      </c>
      <c r="H7671" s="51" t="s">
        <v>347</v>
      </c>
      <c r="I7671" s="51"/>
      <c r="J7671" s="51" t="s">
        <v>408</v>
      </c>
      <c r="K7671" s="51">
        <v>6.444</v>
      </c>
      <c r="L7671" s="51">
        <v>3.7069999999999999</v>
      </c>
      <c r="M7671" s="51">
        <v>7.3810000000000002</v>
      </c>
      <c r="N7671" s="51">
        <v>5.0819999999999999</v>
      </c>
      <c r="O7671" s="51">
        <v>6.0670000000000002</v>
      </c>
      <c r="P7671" s="51">
        <v>6.6580000000000004</v>
      </c>
      <c r="Q7671" s="51">
        <v>5.383</v>
      </c>
      <c r="R7671" s="51">
        <v>7.9989999999999997</v>
      </c>
      <c r="S7671" s="51">
        <v>9.4</v>
      </c>
      <c r="T7671" s="51">
        <v>7.95</v>
      </c>
      <c r="U7671" s="51">
        <v>2019</v>
      </c>
    </row>
    <row r="7672" spans="1:21" ht="15.5">
      <c r="A7672" s="51">
        <v>923</v>
      </c>
      <c r="B7672" s="51" t="s">
        <v>1786</v>
      </c>
      <c r="C7672" s="51" t="s">
        <v>409</v>
      </c>
      <c r="D7672" s="51" t="str">
        <f t="shared" si="119"/>
        <v>FLIBOR6Tajikistan</v>
      </c>
      <c r="E7672" s="51" t="s">
        <v>299</v>
      </c>
      <c r="F7672" s="51" t="s">
        <v>410</v>
      </c>
      <c r="G7672" s="51"/>
      <c r="H7672" s="51" t="s">
        <v>384</v>
      </c>
      <c r="I7672" s="51"/>
      <c r="J7672" s="51"/>
      <c r="K7672" s="51"/>
      <c r="L7672" s="51"/>
      <c r="M7672" s="51"/>
      <c r="N7672" s="51"/>
      <c r="O7672" s="51"/>
      <c r="P7672" s="51"/>
      <c r="Q7672" s="51"/>
      <c r="R7672" s="51"/>
      <c r="S7672" s="51"/>
      <c r="T7672" s="51"/>
      <c r="U7672" s="51"/>
    </row>
    <row r="7673" spans="1:21" ht="15.5">
      <c r="A7673" s="51">
        <v>923</v>
      </c>
      <c r="B7673" s="51" t="s">
        <v>1786</v>
      </c>
      <c r="C7673" s="51" t="s">
        <v>411</v>
      </c>
      <c r="D7673" s="51" t="str">
        <f t="shared" si="119"/>
        <v>TM_RPCHTajikistan</v>
      </c>
      <c r="E7673" s="51" t="s">
        <v>299</v>
      </c>
      <c r="F7673" s="51" t="s">
        <v>412</v>
      </c>
      <c r="G7673" s="51" t="s">
        <v>413</v>
      </c>
      <c r="H7673" s="51" t="s">
        <v>347</v>
      </c>
      <c r="I7673" s="51"/>
      <c r="J7673" s="51" t="s">
        <v>1789</v>
      </c>
      <c r="K7673" s="51">
        <v>25.835999999999999</v>
      </c>
      <c r="L7673" s="51">
        <v>12.643000000000001</v>
      </c>
      <c r="M7673" s="51">
        <v>-18.190999999999999</v>
      </c>
      <c r="N7673" s="51">
        <v>-7.0000000000000007E-2</v>
      </c>
      <c r="O7673" s="51">
        <v>-11.083</v>
      </c>
      <c r="P7673" s="51">
        <v>-15.714</v>
      </c>
      <c r="Q7673" s="51">
        <v>9.2680000000000007</v>
      </c>
      <c r="R7673" s="51">
        <v>9.3610000000000007</v>
      </c>
      <c r="S7673" s="51">
        <v>1.861</v>
      </c>
      <c r="T7673" s="51">
        <v>-4.718</v>
      </c>
      <c r="U7673" s="51">
        <v>2019</v>
      </c>
    </row>
    <row r="7674" spans="1:21" ht="15.5">
      <c r="A7674" s="51">
        <v>923</v>
      </c>
      <c r="B7674" s="51" t="s">
        <v>1786</v>
      </c>
      <c r="C7674" s="51" t="s">
        <v>415</v>
      </c>
      <c r="D7674" s="51" t="str">
        <f t="shared" si="119"/>
        <v>TMG_RPCHTajikistan</v>
      </c>
      <c r="E7674" s="51" t="s">
        <v>299</v>
      </c>
      <c r="F7674" s="51" t="s">
        <v>416</v>
      </c>
      <c r="G7674" s="51" t="s">
        <v>417</v>
      </c>
      <c r="H7674" s="51" t="s">
        <v>347</v>
      </c>
      <c r="I7674" s="51"/>
      <c r="J7674" s="51" t="s">
        <v>1789</v>
      </c>
      <c r="K7674" s="51">
        <v>24.777999999999999</v>
      </c>
      <c r="L7674" s="51">
        <v>8.6460000000000008</v>
      </c>
      <c r="M7674" s="51">
        <v>-17.719000000000001</v>
      </c>
      <c r="N7674" s="51">
        <v>0.36699999999999999</v>
      </c>
      <c r="O7674" s="51">
        <v>-9.9160000000000004</v>
      </c>
      <c r="P7674" s="51">
        <v>-16.443999999999999</v>
      </c>
      <c r="Q7674" s="51">
        <v>8.4169999999999998</v>
      </c>
      <c r="R7674" s="51">
        <v>9.2360000000000007</v>
      </c>
      <c r="S7674" s="51">
        <v>-0.19700000000000001</v>
      </c>
      <c r="T7674" s="51">
        <v>-5.4589999999999996</v>
      </c>
      <c r="U7674" s="51">
        <v>2019</v>
      </c>
    </row>
    <row r="7675" spans="1:21" ht="15.5">
      <c r="A7675" s="51">
        <v>923</v>
      </c>
      <c r="B7675" s="51" t="s">
        <v>1786</v>
      </c>
      <c r="C7675" s="51" t="s">
        <v>418</v>
      </c>
      <c r="D7675" s="51" t="str">
        <f t="shared" si="119"/>
        <v>TX_RPCHTajikistan</v>
      </c>
      <c r="E7675" s="51" t="s">
        <v>299</v>
      </c>
      <c r="F7675" s="51" t="s">
        <v>419</v>
      </c>
      <c r="G7675" s="51" t="s">
        <v>420</v>
      </c>
      <c r="H7675" s="51" t="s">
        <v>347</v>
      </c>
      <c r="I7675" s="51"/>
      <c r="J7675" s="51" t="s">
        <v>1789</v>
      </c>
      <c r="K7675" s="51">
        <v>35.993000000000002</v>
      </c>
      <c r="L7675" s="51">
        <v>-10.576000000000001</v>
      </c>
      <c r="M7675" s="51">
        <v>-11.500999999999999</v>
      </c>
      <c r="N7675" s="51">
        <v>13.208</v>
      </c>
      <c r="O7675" s="51">
        <v>7.1340000000000003</v>
      </c>
      <c r="P7675" s="51">
        <v>9.9190000000000005</v>
      </c>
      <c r="Q7675" s="51">
        <v>2.9009999999999998</v>
      </c>
      <c r="R7675" s="51">
        <v>11.898999999999999</v>
      </c>
      <c r="S7675" s="51">
        <v>14.202</v>
      </c>
      <c r="T7675" s="51">
        <v>7.9320000000000004</v>
      </c>
      <c r="U7675" s="51">
        <v>2019</v>
      </c>
    </row>
    <row r="7676" spans="1:21" ht="15.5">
      <c r="A7676" s="51">
        <v>923</v>
      </c>
      <c r="B7676" s="51" t="s">
        <v>1786</v>
      </c>
      <c r="C7676" s="51" t="s">
        <v>421</v>
      </c>
      <c r="D7676" s="51" t="str">
        <f t="shared" si="119"/>
        <v>TXG_RPCHTajikistan</v>
      </c>
      <c r="E7676" s="51" t="s">
        <v>299</v>
      </c>
      <c r="F7676" s="51" t="s">
        <v>422</v>
      </c>
      <c r="G7676" s="51" t="s">
        <v>423</v>
      </c>
      <c r="H7676" s="51" t="s">
        <v>347</v>
      </c>
      <c r="I7676" s="51"/>
      <c r="J7676" s="51" t="s">
        <v>1789</v>
      </c>
      <c r="K7676" s="51">
        <v>51.753</v>
      </c>
      <c r="L7676" s="51">
        <v>-12.85</v>
      </c>
      <c r="M7676" s="51">
        <v>-8.9550000000000001</v>
      </c>
      <c r="N7676" s="51">
        <v>24.721</v>
      </c>
      <c r="O7676" s="51">
        <v>14.593999999999999</v>
      </c>
      <c r="P7676" s="51">
        <v>14.911</v>
      </c>
      <c r="Q7676" s="51">
        <v>3.831</v>
      </c>
      <c r="R7676" s="51">
        <v>15.055999999999999</v>
      </c>
      <c r="S7676" s="51">
        <v>15.864000000000001</v>
      </c>
      <c r="T7676" s="51">
        <v>7.673</v>
      </c>
      <c r="U7676" s="51">
        <v>2019</v>
      </c>
    </row>
    <row r="7677" spans="1:21" ht="15.5">
      <c r="A7677" s="51">
        <v>923</v>
      </c>
      <c r="B7677" s="51" t="s">
        <v>1786</v>
      </c>
      <c r="C7677" s="51" t="s">
        <v>424</v>
      </c>
      <c r="D7677" s="51" t="str">
        <f t="shared" si="119"/>
        <v>LURTajikistan</v>
      </c>
      <c r="E7677" s="51" t="s">
        <v>299</v>
      </c>
      <c r="F7677" s="51" t="s">
        <v>425</v>
      </c>
      <c r="G7677" s="51" t="s">
        <v>426</v>
      </c>
      <c r="H7677" s="51" t="s">
        <v>427</v>
      </c>
      <c r="I7677" s="51"/>
      <c r="J7677" s="51" t="s">
        <v>1790</v>
      </c>
      <c r="K7677" s="51" t="s">
        <v>95</v>
      </c>
      <c r="L7677" s="51" t="s">
        <v>95</v>
      </c>
      <c r="M7677" s="51" t="s">
        <v>95</v>
      </c>
      <c r="N7677" s="51" t="s">
        <v>95</v>
      </c>
      <c r="O7677" s="51" t="s">
        <v>95</v>
      </c>
      <c r="P7677" s="51" t="s">
        <v>95</v>
      </c>
      <c r="Q7677" s="51" t="s">
        <v>95</v>
      </c>
      <c r="R7677" s="51" t="s">
        <v>95</v>
      </c>
      <c r="S7677" s="51" t="s">
        <v>95</v>
      </c>
      <c r="T7677" s="51" t="s">
        <v>95</v>
      </c>
      <c r="U7677" s="51"/>
    </row>
    <row r="7678" spans="1:21" ht="15.5">
      <c r="A7678" s="51">
        <v>923</v>
      </c>
      <c r="B7678" s="51" t="s">
        <v>1786</v>
      </c>
      <c r="C7678" s="51" t="s">
        <v>428</v>
      </c>
      <c r="D7678" s="51" t="str">
        <f t="shared" si="119"/>
        <v>LETajikistan</v>
      </c>
      <c r="E7678" s="51" t="s">
        <v>299</v>
      </c>
      <c r="F7678" s="51" t="s">
        <v>429</v>
      </c>
      <c r="G7678" s="51" t="s">
        <v>430</v>
      </c>
      <c r="H7678" s="51" t="s">
        <v>431</v>
      </c>
      <c r="I7678" s="51" t="s">
        <v>432</v>
      </c>
      <c r="J7678" s="51"/>
      <c r="K7678" s="51"/>
      <c r="L7678" s="51"/>
      <c r="M7678" s="51"/>
      <c r="N7678" s="51"/>
      <c r="O7678" s="51"/>
      <c r="P7678" s="51"/>
      <c r="Q7678" s="51"/>
      <c r="R7678" s="51"/>
      <c r="S7678" s="51"/>
      <c r="T7678" s="51"/>
      <c r="U7678" s="51"/>
    </row>
    <row r="7679" spans="1:21" ht="15.5">
      <c r="A7679" s="51">
        <v>923</v>
      </c>
      <c r="B7679" s="51" t="s">
        <v>1786</v>
      </c>
      <c r="C7679" s="51" t="s">
        <v>433</v>
      </c>
      <c r="D7679" s="51" t="str">
        <f t="shared" si="119"/>
        <v>LPTajikistan</v>
      </c>
      <c r="E7679" s="51" t="s">
        <v>299</v>
      </c>
      <c r="F7679" s="51" t="s">
        <v>434</v>
      </c>
      <c r="G7679" s="51" t="s">
        <v>435</v>
      </c>
      <c r="H7679" s="51" t="s">
        <v>431</v>
      </c>
      <c r="I7679" s="51" t="s">
        <v>432</v>
      </c>
      <c r="J7679" s="51" t="s">
        <v>1791</v>
      </c>
      <c r="K7679" s="51">
        <v>7.9950000000000001</v>
      </c>
      <c r="L7679" s="51">
        <v>8.1780000000000008</v>
      </c>
      <c r="M7679" s="51">
        <v>8.3629999999999995</v>
      </c>
      <c r="N7679" s="51">
        <v>8.5489999999999995</v>
      </c>
      <c r="O7679" s="51">
        <v>8.7349999999999994</v>
      </c>
      <c r="P7679" s="51">
        <v>8.9209999999999994</v>
      </c>
      <c r="Q7679" s="51">
        <v>9.1069999999999993</v>
      </c>
      <c r="R7679" s="51">
        <v>9.2919999999999998</v>
      </c>
      <c r="S7679" s="51">
        <v>9.4749999999999996</v>
      </c>
      <c r="T7679" s="51">
        <v>9.657</v>
      </c>
      <c r="U7679" s="51">
        <v>2014</v>
      </c>
    </row>
    <row r="7680" spans="1:21" ht="15.5">
      <c r="A7680" s="51">
        <v>923</v>
      </c>
      <c r="B7680" s="51" t="s">
        <v>1786</v>
      </c>
      <c r="C7680" s="51" t="s">
        <v>437</v>
      </c>
      <c r="D7680" s="51" t="str">
        <f t="shared" si="119"/>
        <v>GGRTajikistan</v>
      </c>
      <c r="E7680" s="51" t="s">
        <v>299</v>
      </c>
      <c r="F7680" s="51" t="s">
        <v>438</v>
      </c>
      <c r="G7680" s="51" t="s">
        <v>439</v>
      </c>
      <c r="H7680" s="51" t="s">
        <v>342</v>
      </c>
      <c r="I7680" s="51" t="s">
        <v>343</v>
      </c>
      <c r="J7680" s="51" t="s">
        <v>1792</v>
      </c>
      <c r="K7680" s="51">
        <v>9.0890000000000004</v>
      </c>
      <c r="L7680" s="51">
        <v>10.917</v>
      </c>
      <c r="M7680" s="51">
        <v>12.949</v>
      </c>
      <c r="N7680" s="51">
        <v>14.494</v>
      </c>
      <c r="O7680" s="51">
        <v>16.295000000000002</v>
      </c>
      <c r="P7680" s="51">
        <v>18.123999999999999</v>
      </c>
      <c r="Q7680" s="51">
        <v>20.024999999999999</v>
      </c>
      <c r="R7680" s="51">
        <v>21.18</v>
      </c>
      <c r="S7680" s="51">
        <v>20.841999999999999</v>
      </c>
      <c r="T7680" s="51">
        <v>23.794</v>
      </c>
      <c r="U7680" s="51">
        <v>2019</v>
      </c>
    </row>
    <row r="7681" spans="1:21" ht="15.5">
      <c r="A7681" s="51">
        <v>923</v>
      </c>
      <c r="B7681" s="51" t="s">
        <v>1786</v>
      </c>
      <c r="C7681" s="51" t="s">
        <v>441</v>
      </c>
      <c r="D7681" s="51" t="str">
        <f t="shared" si="119"/>
        <v>GGR_NGDPTajikistan</v>
      </c>
      <c r="E7681" s="51" t="s">
        <v>299</v>
      </c>
      <c r="F7681" s="51" t="s">
        <v>438</v>
      </c>
      <c r="G7681" s="51" t="s">
        <v>439</v>
      </c>
      <c r="H7681" s="51" t="s">
        <v>392</v>
      </c>
      <c r="I7681" s="51"/>
      <c r="J7681" s="51" t="s">
        <v>442</v>
      </c>
      <c r="K7681" s="51">
        <v>25.134</v>
      </c>
      <c r="L7681" s="51">
        <v>26.939</v>
      </c>
      <c r="M7681" s="51">
        <v>28.395</v>
      </c>
      <c r="N7681" s="51">
        <v>29.943999999999999</v>
      </c>
      <c r="O7681" s="51">
        <v>29.914000000000001</v>
      </c>
      <c r="P7681" s="51">
        <v>29.667000000000002</v>
      </c>
      <c r="Q7681" s="51">
        <v>29.088000000000001</v>
      </c>
      <c r="R7681" s="51">
        <v>27.38</v>
      </c>
      <c r="S7681" s="51">
        <v>25.25</v>
      </c>
      <c r="T7681" s="51">
        <v>26.295999999999999</v>
      </c>
      <c r="U7681" s="51">
        <v>2019</v>
      </c>
    </row>
    <row r="7682" spans="1:21" ht="15.5">
      <c r="A7682" s="51">
        <v>923</v>
      </c>
      <c r="B7682" s="51" t="s">
        <v>1786</v>
      </c>
      <c r="C7682" s="51" t="s">
        <v>443</v>
      </c>
      <c r="D7682" s="51" t="str">
        <f t="shared" si="119"/>
        <v>GGXTajikistan</v>
      </c>
      <c r="E7682" s="51" t="s">
        <v>299</v>
      </c>
      <c r="F7682" s="51" t="s">
        <v>444</v>
      </c>
      <c r="G7682" s="51" t="s">
        <v>445</v>
      </c>
      <c r="H7682" s="51" t="s">
        <v>342</v>
      </c>
      <c r="I7682" s="51" t="s">
        <v>343</v>
      </c>
      <c r="J7682" s="51" t="s">
        <v>1792</v>
      </c>
      <c r="K7682" s="51">
        <v>8.8759999999999994</v>
      </c>
      <c r="L7682" s="51">
        <v>11.282</v>
      </c>
      <c r="M7682" s="51">
        <v>13.007</v>
      </c>
      <c r="N7682" s="51">
        <v>15.448</v>
      </c>
      <c r="O7682" s="51">
        <v>21.213999999999999</v>
      </c>
      <c r="P7682" s="51">
        <v>21.768999999999998</v>
      </c>
      <c r="Q7682" s="51">
        <v>21.94</v>
      </c>
      <c r="R7682" s="51">
        <v>22.803999999999998</v>
      </c>
      <c r="S7682" s="51">
        <v>24.484999999999999</v>
      </c>
      <c r="T7682" s="51">
        <v>27.861999999999998</v>
      </c>
      <c r="U7682" s="51">
        <v>2019</v>
      </c>
    </row>
    <row r="7683" spans="1:21" ht="15.5">
      <c r="A7683" s="51">
        <v>923</v>
      </c>
      <c r="B7683" s="51" t="s">
        <v>1786</v>
      </c>
      <c r="C7683" s="51" t="s">
        <v>446</v>
      </c>
      <c r="D7683" s="51" t="str">
        <f t="shared" ref="D7683:D7746" si="120">C7683&amp;E7683</f>
        <v>GGX_NGDPTajikistan</v>
      </c>
      <c r="E7683" s="51" t="s">
        <v>299</v>
      </c>
      <c r="F7683" s="51" t="s">
        <v>444</v>
      </c>
      <c r="G7683" s="51" t="s">
        <v>445</v>
      </c>
      <c r="H7683" s="51" t="s">
        <v>392</v>
      </c>
      <c r="I7683" s="51"/>
      <c r="J7683" s="51" t="s">
        <v>447</v>
      </c>
      <c r="K7683" s="51">
        <v>24.545000000000002</v>
      </c>
      <c r="L7683" s="51">
        <v>27.84</v>
      </c>
      <c r="M7683" s="51">
        <v>28.521000000000001</v>
      </c>
      <c r="N7683" s="51">
        <v>31.916</v>
      </c>
      <c r="O7683" s="51">
        <v>38.945999999999998</v>
      </c>
      <c r="P7683" s="51">
        <v>35.631999999999998</v>
      </c>
      <c r="Q7683" s="51">
        <v>31.869</v>
      </c>
      <c r="R7683" s="51">
        <v>29.48</v>
      </c>
      <c r="S7683" s="51">
        <v>29.664000000000001</v>
      </c>
      <c r="T7683" s="51">
        <v>30.792000000000002</v>
      </c>
      <c r="U7683" s="51">
        <v>2019</v>
      </c>
    </row>
    <row r="7684" spans="1:21" ht="15.5">
      <c r="A7684" s="51">
        <v>923</v>
      </c>
      <c r="B7684" s="51" t="s">
        <v>1786</v>
      </c>
      <c r="C7684" s="51" t="s">
        <v>448</v>
      </c>
      <c r="D7684" s="51" t="str">
        <f t="shared" si="120"/>
        <v>GGXCNLTajikistan</v>
      </c>
      <c r="E7684" s="51" t="s">
        <v>299</v>
      </c>
      <c r="F7684" s="51" t="s">
        <v>449</v>
      </c>
      <c r="G7684" s="51" t="s">
        <v>450</v>
      </c>
      <c r="H7684" s="51" t="s">
        <v>342</v>
      </c>
      <c r="I7684" s="51" t="s">
        <v>343</v>
      </c>
      <c r="J7684" s="51" t="s">
        <v>1792</v>
      </c>
      <c r="K7684" s="51">
        <v>0.21299999999999999</v>
      </c>
      <c r="L7684" s="51">
        <v>-0.36499999999999999</v>
      </c>
      <c r="M7684" s="51">
        <v>-5.8000000000000003E-2</v>
      </c>
      <c r="N7684" s="51">
        <v>-0.95499999999999996</v>
      </c>
      <c r="O7684" s="51">
        <v>-4.92</v>
      </c>
      <c r="P7684" s="51">
        <v>-3.6440000000000001</v>
      </c>
      <c r="Q7684" s="51">
        <v>-1.9139999999999999</v>
      </c>
      <c r="R7684" s="51">
        <v>-1.6240000000000001</v>
      </c>
      <c r="S7684" s="51">
        <v>-3.6429999999999998</v>
      </c>
      <c r="T7684" s="51">
        <v>-4.0679999999999996</v>
      </c>
      <c r="U7684" s="51">
        <v>2019</v>
      </c>
    </row>
    <row r="7685" spans="1:21" ht="15.5">
      <c r="A7685" s="51">
        <v>923</v>
      </c>
      <c r="B7685" s="51" t="s">
        <v>1786</v>
      </c>
      <c r="C7685" s="51" t="s">
        <v>451</v>
      </c>
      <c r="D7685" s="51" t="str">
        <f t="shared" si="120"/>
        <v>GGXCNL_NGDPTajikistan</v>
      </c>
      <c r="E7685" s="51" t="s">
        <v>299</v>
      </c>
      <c r="F7685" s="51" t="s">
        <v>449</v>
      </c>
      <c r="G7685" s="51" t="s">
        <v>450</v>
      </c>
      <c r="H7685" s="51" t="s">
        <v>392</v>
      </c>
      <c r="I7685" s="51"/>
      <c r="J7685" s="51" t="s">
        <v>452</v>
      </c>
      <c r="K7685" s="51">
        <v>0.59</v>
      </c>
      <c r="L7685" s="51">
        <v>-0.90200000000000002</v>
      </c>
      <c r="M7685" s="51">
        <v>-0.126</v>
      </c>
      <c r="N7685" s="51">
        <v>-1.972</v>
      </c>
      <c r="O7685" s="51">
        <v>-9.032</v>
      </c>
      <c r="P7685" s="51">
        <v>-5.9649999999999999</v>
      </c>
      <c r="Q7685" s="51">
        <v>-2.7810000000000001</v>
      </c>
      <c r="R7685" s="51">
        <v>-2.0990000000000002</v>
      </c>
      <c r="S7685" s="51">
        <v>-4.4139999999999997</v>
      </c>
      <c r="T7685" s="51">
        <v>-4.4950000000000001</v>
      </c>
      <c r="U7685" s="51">
        <v>2019</v>
      </c>
    </row>
    <row r="7686" spans="1:21" ht="15.5">
      <c r="A7686" s="51">
        <v>923</v>
      </c>
      <c r="B7686" s="51" t="s">
        <v>1786</v>
      </c>
      <c r="C7686" s="51" t="s">
        <v>453</v>
      </c>
      <c r="D7686" s="51" t="str">
        <f t="shared" si="120"/>
        <v>GGSBTajikistan</v>
      </c>
      <c r="E7686" s="51" t="s">
        <v>299</v>
      </c>
      <c r="F7686" s="51" t="s">
        <v>454</v>
      </c>
      <c r="G7686" s="51" t="s">
        <v>455</v>
      </c>
      <c r="H7686" s="51" t="s">
        <v>342</v>
      </c>
      <c r="I7686" s="51" t="s">
        <v>343</v>
      </c>
      <c r="J7686" s="51"/>
      <c r="K7686" s="51"/>
      <c r="L7686" s="51"/>
      <c r="M7686" s="51"/>
      <c r="N7686" s="51"/>
      <c r="O7686" s="51"/>
      <c r="P7686" s="51"/>
      <c r="Q7686" s="51"/>
      <c r="R7686" s="51"/>
      <c r="S7686" s="51"/>
      <c r="T7686" s="51"/>
      <c r="U7686" s="51"/>
    </row>
    <row r="7687" spans="1:21" ht="15.5">
      <c r="A7687" s="51">
        <v>923</v>
      </c>
      <c r="B7687" s="51" t="s">
        <v>1786</v>
      </c>
      <c r="C7687" s="51" t="s">
        <v>456</v>
      </c>
      <c r="D7687" s="51" t="str">
        <f t="shared" si="120"/>
        <v>GGSB_NPGDPTajikistan</v>
      </c>
      <c r="E7687" s="51" t="s">
        <v>299</v>
      </c>
      <c r="F7687" s="51" t="s">
        <v>454</v>
      </c>
      <c r="G7687" s="51" t="s">
        <v>455</v>
      </c>
      <c r="H7687" s="51" t="s">
        <v>380</v>
      </c>
      <c r="I7687" s="51"/>
      <c r="J7687" s="51"/>
      <c r="K7687" s="51"/>
      <c r="L7687" s="51"/>
      <c r="M7687" s="51"/>
      <c r="N7687" s="51"/>
      <c r="O7687" s="51"/>
      <c r="P7687" s="51"/>
      <c r="Q7687" s="51"/>
      <c r="R7687" s="51"/>
      <c r="S7687" s="51"/>
      <c r="T7687" s="51"/>
      <c r="U7687" s="51"/>
    </row>
    <row r="7688" spans="1:21" ht="15.5">
      <c r="A7688" s="51">
        <v>923</v>
      </c>
      <c r="B7688" s="51" t="s">
        <v>1786</v>
      </c>
      <c r="C7688" s="51" t="s">
        <v>457</v>
      </c>
      <c r="D7688" s="51" t="str">
        <f t="shared" si="120"/>
        <v>GGXONLBTajikistan</v>
      </c>
      <c r="E7688" s="51" t="s">
        <v>299</v>
      </c>
      <c r="F7688" s="51" t="s">
        <v>458</v>
      </c>
      <c r="G7688" s="51" t="s">
        <v>459</v>
      </c>
      <c r="H7688" s="51" t="s">
        <v>342</v>
      </c>
      <c r="I7688" s="51" t="s">
        <v>343</v>
      </c>
      <c r="J7688" s="51" t="s">
        <v>1792</v>
      </c>
      <c r="K7688" s="51">
        <v>0.41599999999999998</v>
      </c>
      <c r="L7688" s="51">
        <v>3.2000000000000001E-2</v>
      </c>
      <c r="M7688" s="51">
        <v>0.19900000000000001</v>
      </c>
      <c r="N7688" s="51">
        <v>-0.71</v>
      </c>
      <c r="O7688" s="51">
        <v>-4.5439999999999996</v>
      </c>
      <c r="P7688" s="51">
        <v>-3.363</v>
      </c>
      <c r="Q7688" s="51">
        <v>-1.1459999999999999</v>
      </c>
      <c r="R7688" s="51">
        <v>-0.96099999999999997</v>
      </c>
      <c r="S7688" s="51">
        <v>-2.8679999999999999</v>
      </c>
      <c r="T7688" s="51">
        <v>-3.1459999999999999</v>
      </c>
      <c r="U7688" s="51">
        <v>2019</v>
      </c>
    </row>
    <row r="7689" spans="1:21" ht="15.5">
      <c r="A7689" s="51">
        <v>923</v>
      </c>
      <c r="B7689" s="51" t="s">
        <v>1786</v>
      </c>
      <c r="C7689" s="51" t="s">
        <v>460</v>
      </c>
      <c r="D7689" s="51" t="str">
        <f t="shared" si="120"/>
        <v>GGXONLB_NGDPTajikistan</v>
      </c>
      <c r="E7689" s="51" t="s">
        <v>299</v>
      </c>
      <c r="F7689" s="51" t="s">
        <v>458</v>
      </c>
      <c r="G7689" s="51" t="s">
        <v>459</v>
      </c>
      <c r="H7689" s="51" t="s">
        <v>392</v>
      </c>
      <c r="I7689" s="51"/>
      <c r="J7689" s="51" t="s">
        <v>461</v>
      </c>
      <c r="K7689" s="51">
        <v>1.1499999999999999</v>
      </c>
      <c r="L7689" s="51">
        <v>7.8E-2</v>
      </c>
      <c r="M7689" s="51">
        <v>0.437</v>
      </c>
      <c r="N7689" s="51">
        <v>-1.466</v>
      </c>
      <c r="O7689" s="51">
        <v>-8.3409999999999993</v>
      </c>
      <c r="P7689" s="51">
        <v>-5.5049999999999999</v>
      </c>
      <c r="Q7689" s="51">
        <v>-1.6639999999999999</v>
      </c>
      <c r="R7689" s="51">
        <v>-1.2430000000000001</v>
      </c>
      <c r="S7689" s="51">
        <v>-3.4750000000000001</v>
      </c>
      <c r="T7689" s="51">
        <v>-3.4769999999999999</v>
      </c>
      <c r="U7689" s="51">
        <v>2019</v>
      </c>
    </row>
    <row r="7690" spans="1:21" ht="15.5">
      <c r="A7690" s="51">
        <v>923</v>
      </c>
      <c r="B7690" s="51" t="s">
        <v>1786</v>
      </c>
      <c r="C7690" s="51" t="s">
        <v>462</v>
      </c>
      <c r="D7690" s="51" t="str">
        <f t="shared" si="120"/>
        <v>GGXWDNTajikistan</v>
      </c>
      <c r="E7690" s="51" t="s">
        <v>299</v>
      </c>
      <c r="F7690" s="51" t="s">
        <v>463</v>
      </c>
      <c r="G7690" s="51" t="s">
        <v>464</v>
      </c>
      <c r="H7690" s="51" t="s">
        <v>342</v>
      </c>
      <c r="I7690" s="51" t="s">
        <v>343</v>
      </c>
      <c r="J7690" s="51"/>
      <c r="K7690" s="51"/>
      <c r="L7690" s="51"/>
      <c r="M7690" s="51"/>
      <c r="N7690" s="51"/>
      <c r="O7690" s="51"/>
      <c r="P7690" s="51"/>
      <c r="Q7690" s="51"/>
      <c r="R7690" s="51"/>
      <c r="S7690" s="51"/>
      <c r="T7690" s="51"/>
      <c r="U7690" s="51"/>
    </row>
    <row r="7691" spans="1:21" ht="15.5">
      <c r="A7691" s="51">
        <v>923</v>
      </c>
      <c r="B7691" s="51" t="s">
        <v>1786</v>
      </c>
      <c r="C7691" s="51" t="s">
        <v>465</v>
      </c>
      <c r="D7691" s="51" t="str">
        <f t="shared" si="120"/>
        <v>GGXWDN_NGDPTajikistan</v>
      </c>
      <c r="E7691" s="51" t="s">
        <v>299</v>
      </c>
      <c r="F7691" s="51" t="s">
        <v>463</v>
      </c>
      <c r="G7691" s="51" t="s">
        <v>464</v>
      </c>
      <c r="H7691" s="51" t="s">
        <v>392</v>
      </c>
      <c r="I7691" s="51"/>
      <c r="J7691" s="51"/>
      <c r="K7691" s="51"/>
      <c r="L7691" s="51"/>
      <c r="M7691" s="51"/>
      <c r="N7691" s="51"/>
      <c r="O7691" s="51"/>
      <c r="P7691" s="51"/>
      <c r="Q7691" s="51"/>
      <c r="R7691" s="51"/>
      <c r="S7691" s="51"/>
      <c r="T7691" s="51"/>
      <c r="U7691" s="51"/>
    </row>
    <row r="7692" spans="1:21" ht="15.5">
      <c r="A7692" s="51">
        <v>923</v>
      </c>
      <c r="B7692" s="51" t="s">
        <v>1786</v>
      </c>
      <c r="C7692" s="51" t="s">
        <v>466</v>
      </c>
      <c r="D7692" s="51" t="str">
        <f t="shared" si="120"/>
        <v>GGXWDGTajikistan</v>
      </c>
      <c r="E7692" s="51" t="s">
        <v>299</v>
      </c>
      <c r="F7692" s="51" t="s">
        <v>467</v>
      </c>
      <c r="G7692" s="51" t="s">
        <v>468</v>
      </c>
      <c r="H7692" s="51" t="s">
        <v>342</v>
      </c>
      <c r="I7692" s="51" t="s">
        <v>343</v>
      </c>
      <c r="J7692" s="51" t="s">
        <v>1792</v>
      </c>
      <c r="K7692" s="51">
        <v>11.666</v>
      </c>
      <c r="L7692" s="51">
        <v>11.786</v>
      </c>
      <c r="M7692" s="51">
        <v>12.61</v>
      </c>
      <c r="N7692" s="51">
        <v>16.791</v>
      </c>
      <c r="O7692" s="51">
        <v>22.928000000000001</v>
      </c>
      <c r="P7692" s="51">
        <v>30.725999999999999</v>
      </c>
      <c r="Q7692" s="51">
        <v>32.920999999999999</v>
      </c>
      <c r="R7692" s="51">
        <v>33.36</v>
      </c>
      <c r="S7692" s="51">
        <v>39.732999999999997</v>
      </c>
      <c r="T7692" s="51">
        <v>45.087000000000003</v>
      </c>
      <c r="U7692" s="51">
        <v>2019</v>
      </c>
    </row>
    <row r="7693" spans="1:21" ht="15.5">
      <c r="A7693" s="51">
        <v>923</v>
      </c>
      <c r="B7693" s="51" t="s">
        <v>1786</v>
      </c>
      <c r="C7693" s="51" t="s">
        <v>469</v>
      </c>
      <c r="D7693" s="51" t="str">
        <f t="shared" si="120"/>
        <v>GGXWDG_NGDPTajikistan</v>
      </c>
      <c r="E7693" s="51" t="s">
        <v>299</v>
      </c>
      <c r="F7693" s="51" t="s">
        <v>467</v>
      </c>
      <c r="G7693" s="51" t="s">
        <v>468</v>
      </c>
      <c r="H7693" s="51" t="s">
        <v>392</v>
      </c>
      <c r="I7693" s="51"/>
      <c r="J7693" s="51" t="s">
        <v>470</v>
      </c>
      <c r="K7693" s="51">
        <v>32.261000000000003</v>
      </c>
      <c r="L7693" s="51">
        <v>29.084</v>
      </c>
      <c r="M7693" s="51">
        <v>27.651</v>
      </c>
      <c r="N7693" s="51">
        <v>34.691000000000003</v>
      </c>
      <c r="O7693" s="51">
        <v>42.093000000000004</v>
      </c>
      <c r="P7693" s="51">
        <v>50.292999999999999</v>
      </c>
      <c r="Q7693" s="51">
        <v>47.819000000000003</v>
      </c>
      <c r="R7693" s="51">
        <v>43.125999999999998</v>
      </c>
      <c r="S7693" s="51">
        <v>48.136000000000003</v>
      </c>
      <c r="T7693" s="51">
        <v>49.828000000000003</v>
      </c>
      <c r="U7693" s="51">
        <v>2019</v>
      </c>
    </row>
    <row r="7694" spans="1:21" ht="15.5">
      <c r="A7694" s="51">
        <v>923</v>
      </c>
      <c r="B7694" s="51" t="s">
        <v>1786</v>
      </c>
      <c r="C7694" s="51" t="s">
        <v>471</v>
      </c>
      <c r="D7694" s="51" t="str">
        <f t="shared" si="120"/>
        <v>NGDP_FYTajikistan</v>
      </c>
      <c r="E7694" s="51" t="s">
        <v>299</v>
      </c>
      <c r="F7694" s="51" t="s">
        <v>472</v>
      </c>
      <c r="G7694" s="51" t="s">
        <v>473</v>
      </c>
      <c r="H7694" s="51" t="s">
        <v>342</v>
      </c>
      <c r="I7694" s="51" t="s">
        <v>343</v>
      </c>
      <c r="J7694" s="51" t="s">
        <v>1792</v>
      </c>
      <c r="K7694" s="51">
        <v>36.161000000000001</v>
      </c>
      <c r="L7694" s="51">
        <v>40.524999999999999</v>
      </c>
      <c r="M7694" s="51">
        <v>45.604999999999997</v>
      </c>
      <c r="N7694" s="51">
        <v>48.402000000000001</v>
      </c>
      <c r="O7694" s="51">
        <v>54.470999999999997</v>
      </c>
      <c r="P7694" s="51">
        <v>61.093000000000004</v>
      </c>
      <c r="Q7694" s="51">
        <v>68.843999999999994</v>
      </c>
      <c r="R7694" s="51">
        <v>77.355000000000004</v>
      </c>
      <c r="S7694" s="51">
        <v>82.543000000000006</v>
      </c>
      <c r="T7694" s="51">
        <v>90.484999999999999</v>
      </c>
      <c r="U7694" s="51">
        <v>2019</v>
      </c>
    </row>
    <row r="7695" spans="1:21" ht="15.5">
      <c r="A7695" s="51">
        <v>923</v>
      </c>
      <c r="B7695" s="51" t="s">
        <v>1786</v>
      </c>
      <c r="C7695" s="51" t="s">
        <v>474</v>
      </c>
      <c r="D7695" s="51" t="str">
        <f t="shared" si="120"/>
        <v>BCATajikistan</v>
      </c>
      <c r="E7695" s="51" t="s">
        <v>299</v>
      </c>
      <c r="F7695" s="51" t="s">
        <v>475</v>
      </c>
      <c r="G7695" s="51" t="s">
        <v>476</v>
      </c>
      <c r="H7695" s="51" t="s">
        <v>352</v>
      </c>
      <c r="I7695" s="51" t="s">
        <v>343</v>
      </c>
      <c r="J7695" s="51" t="s">
        <v>1793</v>
      </c>
      <c r="K7695" s="51">
        <v>-0.68100000000000005</v>
      </c>
      <c r="L7695" s="51">
        <v>-0.88500000000000001</v>
      </c>
      <c r="M7695" s="51">
        <v>-0.316</v>
      </c>
      <c r="N7695" s="51">
        <v>-0.47699999999999998</v>
      </c>
      <c r="O7695" s="51">
        <v>-0.29099999999999998</v>
      </c>
      <c r="P7695" s="51">
        <v>0.159</v>
      </c>
      <c r="Q7695" s="51">
        <v>-0.38</v>
      </c>
      <c r="R7695" s="51">
        <v>-0.185</v>
      </c>
      <c r="S7695" s="51">
        <v>-0.186</v>
      </c>
      <c r="T7695" s="51">
        <v>-0.17</v>
      </c>
      <c r="U7695" s="51">
        <v>2019</v>
      </c>
    </row>
    <row r="7696" spans="1:21" ht="15.5">
      <c r="A7696" s="51">
        <v>923</v>
      </c>
      <c r="B7696" s="51" t="s">
        <v>1786</v>
      </c>
      <c r="C7696" s="51" t="s">
        <v>478</v>
      </c>
      <c r="D7696" s="51" t="str">
        <f t="shared" si="120"/>
        <v>BCA_NGDPDTajikistan</v>
      </c>
      <c r="E7696" s="51" t="s">
        <v>299</v>
      </c>
      <c r="F7696" s="51" t="s">
        <v>475</v>
      </c>
      <c r="G7696" s="51" t="s">
        <v>476</v>
      </c>
      <c r="H7696" s="51" t="s">
        <v>392</v>
      </c>
      <c r="I7696" s="51"/>
      <c r="J7696" s="51" t="s">
        <v>479</v>
      </c>
      <c r="K7696" s="51">
        <v>-8.9749999999999996</v>
      </c>
      <c r="L7696" s="51">
        <v>-10.401999999999999</v>
      </c>
      <c r="M7696" s="51">
        <v>-3.4239999999999999</v>
      </c>
      <c r="N7696" s="51">
        <v>-6.0720000000000001</v>
      </c>
      <c r="O7696" s="51">
        <v>-4.1829999999999998</v>
      </c>
      <c r="P7696" s="51">
        <v>2.2250000000000001</v>
      </c>
      <c r="Q7696" s="51">
        <v>-5.0490000000000004</v>
      </c>
      <c r="R7696" s="51">
        <v>-2.2829999999999999</v>
      </c>
      <c r="S7696" s="51">
        <v>-2.3220000000000001</v>
      </c>
      <c r="T7696" s="51">
        <v>-2.1680000000000001</v>
      </c>
      <c r="U7696" s="51">
        <v>2019</v>
      </c>
    </row>
    <row r="7697" spans="1:21" ht="15.5">
      <c r="A7697" s="51">
        <v>738</v>
      </c>
      <c r="B7697" s="51" t="s">
        <v>1794</v>
      </c>
      <c r="C7697" s="51" t="s">
        <v>338</v>
      </c>
      <c r="D7697" s="51" t="str">
        <f t="shared" si="120"/>
        <v>NGDP_RTanzania</v>
      </c>
      <c r="E7697" s="51" t="s">
        <v>1795</v>
      </c>
      <c r="F7697" s="51" t="s">
        <v>340</v>
      </c>
      <c r="G7697" s="51" t="s">
        <v>341</v>
      </c>
      <c r="H7697" s="51" t="s">
        <v>342</v>
      </c>
      <c r="I7697" s="51" t="s">
        <v>343</v>
      </c>
      <c r="J7697" s="51" t="s">
        <v>1796</v>
      </c>
      <c r="K7697" s="51">
        <v>77979.850000000006</v>
      </c>
      <c r="L7697" s="51">
        <v>83268.12</v>
      </c>
      <c r="M7697" s="51">
        <v>88874.11</v>
      </c>
      <c r="N7697" s="51">
        <v>94349.32</v>
      </c>
      <c r="O7697" s="51">
        <v>100828.39</v>
      </c>
      <c r="P7697" s="51">
        <v>107657.41</v>
      </c>
      <c r="Q7697" s="51">
        <v>115149.2</v>
      </c>
      <c r="R7697" s="51">
        <v>123175.84</v>
      </c>
      <c r="S7697" s="51">
        <v>124442.81</v>
      </c>
      <c r="T7697" s="51">
        <v>127750.08</v>
      </c>
      <c r="U7697" s="51">
        <v>2019</v>
      </c>
    </row>
    <row r="7698" spans="1:21" ht="15.5">
      <c r="A7698" s="51">
        <v>738</v>
      </c>
      <c r="B7698" s="51" t="s">
        <v>1794</v>
      </c>
      <c r="C7698" s="51" t="s">
        <v>345</v>
      </c>
      <c r="D7698" s="51" t="str">
        <f t="shared" si="120"/>
        <v>NGDP_RPCHTanzania</v>
      </c>
      <c r="E7698" s="51" t="s">
        <v>1795</v>
      </c>
      <c r="F7698" s="51" t="s">
        <v>340</v>
      </c>
      <c r="G7698" s="51" t="s">
        <v>346</v>
      </c>
      <c r="H7698" s="51" t="s">
        <v>347</v>
      </c>
      <c r="I7698" s="51"/>
      <c r="J7698" s="51" t="s">
        <v>348</v>
      </c>
      <c r="K7698" s="51">
        <v>5.141</v>
      </c>
      <c r="L7698" s="51">
        <v>6.782</v>
      </c>
      <c r="M7698" s="51">
        <v>6.7320000000000002</v>
      </c>
      <c r="N7698" s="51">
        <v>6.1609999999999996</v>
      </c>
      <c r="O7698" s="51">
        <v>6.867</v>
      </c>
      <c r="P7698" s="51">
        <v>6.7729999999999997</v>
      </c>
      <c r="Q7698" s="51">
        <v>6.9589999999999996</v>
      </c>
      <c r="R7698" s="51">
        <v>6.9710000000000001</v>
      </c>
      <c r="S7698" s="51">
        <v>1.0289999999999999</v>
      </c>
      <c r="T7698" s="51">
        <v>2.6579999999999999</v>
      </c>
      <c r="U7698" s="51">
        <v>2019</v>
      </c>
    </row>
    <row r="7699" spans="1:21" ht="15.5">
      <c r="A7699" s="51">
        <v>738</v>
      </c>
      <c r="B7699" s="51" t="s">
        <v>1794</v>
      </c>
      <c r="C7699" s="51" t="s">
        <v>349</v>
      </c>
      <c r="D7699" s="51" t="str">
        <f t="shared" si="120"/>
        <v>NGDPTanzania</v>
      </c>
      <c r="E7699" s="51" t="s">
        <v>1795</v>
      </c>
      <c r="F7699" s="51" t="s">
        <v>155</v>
      </c>
      <c r="G7699" s="51" t="s">
        <v>350</v>
      </c>
      <c r="H7699" s="51" t="s">
        <v>342</v>
      </c>
      <c r="I7699" s="51" t="s">
        <v>343</v>
      </c>
      <c r="J7699" s="51" t="s">
        <v>1796</v>
      </c>
      <c r="K7699" s="51">
        <v>62318.66</v>
      </c>
      <c r="L7699" s="51">
        <v>72977.2</v>
      </c>
      <c r="M7699" s="51">
        <v>82603.39</v>
      </c>
      <c r="N7699" s="51">
        <v>94349.32</v>
      </c>
      <c r="O7699" s="51">
        <v>108362.32</v>
      </c>
      <c r="P7699" s="51">
        <v>118744.5</v>
      </c>
      <c r="Q7699" s="51">
        <v>129014.83</v>
      </c>
      <c r="R7699" s="51">
        <v>139893.79999999999</v>
      </c>
      <c r="S7699" s="51">
        <v>146279.38</v>
      </c>
      <c r="T7699" s="51">
        <v>155878.16</v>
      </c>
      <c r="U7699" s="51">
        <v>2019</v>
      </c>
    </row>
    <row r="7700" spans="1:21" ht="15.5">
      <c r="A7700" s="51">
        <v>738</v>
      </c>
      <c r="B7700" s="51" t="s">
        <v>1794</v>
      </c>
      <c r="C7700" s="51" t="s">
        <v>157</v>
      </c>
      <c r="D7700" s="51" t="str">
        <f t="shared" si="120"/>
        <v>NGDPDTanzania</v>
      </c>
      <c r="E7700" s="51" t="s">
        <v>1795</v>
      </c>
      <c r="F7700" s="51" t="s">
        <v>155</v>
      </c>
      <c r="G7700" s="51" t="s">
        <v>351</v>
      </c>
      <c r="H7700" s="51" t="s">
        <v>352</v>
      </c>
      <c r="I7700" s="51" t="s">
        <v>343</v>
      </c>
      <c r="J7700" s="51" t="s">
        <v>353</v>
      </c>
      <c r="K7700" s="51">
        <v>39.651000000000003</v>
      </c>
      <c r="L7700" s="51">
        <v>45.680999999999997</v>
      </c>
      <c r="M7700" s="51">
        <v>50.002000000000002</v>
      </c>
      <c r="N7700" s="51">
        <v>47.384</v>
      </c>
      <c r="O7700" s="51">
        <v>49.774000000000001</v>
      </c>
      <c r="P7700" s="51">
        <v>53.226999999999997</v>
      </c>
      <c r="Q7700" s="51">
        <v>56.698999999999998</v>
      </c>
      <c r="R7700" s="51">
        <v>60.81</v>
      </c>
      <c r="S7700" s="51">
        <v>63.244</v>
      </c>
      <c r="T7700" s="51">
        <v>65.918999999999997</v>
      </c>
      <c r="U7700" s="51">
        <v>2019</v>
      </c>
    </row>
    <row r="7701" spans="1:21" ht="15.5">
      <c r="A7701" s="51">
        <v>738</v>
      </c>
      <c r="B7701" s="51" t="s">
        <v>1794</v>
      </c>
      <c r="C7701" s="51" t="s">
        <v>354</v>
      </c>
      <c r="D7701" s="51" t="str">
        <f t="shared" si="120"/>
        <v>PPPGDPTanzania</v>
      </c>
      <c r="E7701" s="51" t="s">
        <v>1795</v>
      </c>
      <c r="F7701" s="51" t="s">
        <v>155</v>
      </c>
      <c r="G7701" s="51" t="s">
        <v>355</v>
      </c>
      <c r="H7701" s="51" t="s">
        <v>356</v>
      </c>
      <c r="I7701" s="51" t="s">
        <v>343</v>
      </c>
      <c r="J7701" s="51" t="s">
        <v>353</v>
      </c>
      <c r="K7701" s="51">
        <v>95.918000000000006</v>
      </c>
      <c r="L7701" s="51">
        <v>103.322</v>
      </c>
      <c r="M7701" s="51">
        <v>108.827</v>
      </c>
      <c r="N7701" s="51">
        <v>117.377</v>
      </c>
      <c r="O7701" s="51">
        <v>127.68300000000001</v>
      </c>
      <c r="P7701" s="51">
        <v>134.16200000000001</v>
      </c>
      <c r="Q7701" s="51">
        <v>146.94399999999999</v>
      </c>
      <c r="R7701" s="51">
        <v>159.99299999999999</v>
      </c>
      <c r="S7701" s="51">
        <v>163.59800000000001</v>
      </c>
      <c r="T7701" s="51">
        <v>171.006</v>
      </c>
      <c r="U7701" s="51">
        <v>2019</v>
      </c>
    </row>
    <row r="7702" spans="1:21" ht="15.5">
      <c r="A7702" s="51">
        <v>738</v>
      </c>
      <c r="B7702" s="51" t="s">
        <v>1794</v>
      </c>
      <c r="C7702" s="51" t="s">
        <v>357</v>
      </c>
      <c r="D7702" s="51" t="str">
        <f t="shared" si="120"/>
        <v>NGDP_DTanzania</v>
      </c>
      <c r="E7702" s="51" t="s">
        <v>1795</v>
      </c>
      <c r="F7702" s="51" t="s">
        <v>358</v>
      </c>
      <c r="G7702" s="51" t="s">
        <v>359</v>
      </c>
      <c r="H7702" s="51" t="s">
        <v>360</v>
      </c>
      <c r="I7702" s="51"/>
      <c r="J7702" s="51" t="s">
        <v>361</v>
      </c>
      <c r="K7702" s="51">
        <v>79.915999999999997</v>
      </c>
      <c r="L7702" s="51">
        <v>87.641000000000005</v>
      </c>
      <c r="M7702" s="51">
        <v>92.944000000000003</v>
      </c>
      <c r="N7702" s="51">
        <v>100</v>
      </c>
      <c r="O7702" s="51">
        <v>107.47199999999999</v>
      </c>
      <c r="P7702" s="51">
        <v>110.298</v>
      </c>
      <c r="Q7702" s="51">
        <v>112.041</v>
      </c>
      <c r="R7702" s="51">
        <v>113.572</v>
      </c>
      <c r="S7702" s="51">
        <v>117.547</v>
      </c>
      <c r="T7702" s="51">
        <v>122.018</v>
      </c>
      <c r="U7702" s="51">
        <v>2019</v>
      </c>
    </row>
    <row r="7703" spans="1:21" ht="15.5">
      <c r="A7703" s="51">
        <v>738</v>
      </c>
      <c r="B7703" s="51" t="s">
        <v>1794</v>
      </c>
      <c r="C7703" s="51" t="s">
        <v>362</v>
      </c>
      <c r="D7703" s="51" t="str">
        <f t="shared" si="120"/>
        <v>NGDPRPCTanzania</v>
      </c>
      <c r="E7703" s="51" t="s">
        <v>1795</v>
      </c>
      <c r="F7703" s="51" t="s">
        <v>363</v>
      </c>
      <c r="G7703" s="51" t="s">
        <v>364</v>
      </c>
      <c r="H7703" s="51" t="s">
        <v>342</v>
      </c>
      <c r="I7703" s="51" t="s">
        <v>333</v>
      </c>
      <c r="J7703" s="51" t="s">
        <v>365</v>
      </c>
      <c r="K7703" s="51">
        <v>1706796.82</v>
      </c>
      <c r="L7703" s="51">
        <v>1768785.42</v>
      </c>
      <c r="M7703" s="51">
        <v>1832040.23</v>
      </c>
      <c r="N7703" s="51">
        <v>1887404.77</v>
      </c>
      <c r="O7703" s="51">
        <v>1957450.57</v>
      </c>
      <c r="P7703" s="51">
        <v>2028423.49</v>
      </c>
      <c r="Q7703" s="51">
        <v>2105891.1800000002</v>
      </c>
      <c r="R7703" s="51">
        <v>2186974.27</v>
      </c>
      <c r="S7703" s="51">
        <v>2145525.42</v>
      </c>
      <c r="T7703" s="51">
        <v>2138802.86</v>
      </c>
      <c r="U7703" s="51">
        <v>2012</v>
      </c>
    </row>
    <row r="7704" spans="1:21" ht="15.5">
      <c r="A7704" s="51">
        <v>738</v>
      </c>
      <c r="B7704" s="51" t="s">
        <v>1794</v>
      </c>
      <c r="C7704" s="51" t="s">
        <v>366</v>
      </c>
      <c r="D7704" s="51" t="str">
        <f t="shared" si="120"/>
        <v>NGDPRPPPPCTanzania</v>
      </c>
      <c r="E7704" s="51" t="s">
        <v>1795</v>
      </c>
      <c r="F7704" s="51" t="s">
        <v>363</v>
      </c>
      <c r="G7704" s="51" t="s">
        <v>367</v>
      </c>
      <c r="H7704" s="51" t="s">
        <v>368</v>
      </c>
      <c r="I7704" s="51" t="s">
        <v>333</v>
      </c>
      <c r="J7704" s="51" t="s">
        <v>365</v>
      </c>
      <c r="K7704" s="51">
        <v>2127</v>
      </c>
      <c r="L7704" s="51">
        <v>2204.25</v>
      </c>
      <c r="M7704" s="51">
        <v>2283.08</v>
      </c>
      <c r="N7704" s="51">
        <v>2352.0700000000002</v>
      </c>
      <c r="O7704" s="51">
        <v>2439.36</v>
      </c>
      <c r="P7704" s="51">
        <v>2527.81</v>
      </c>
      <c r="Q7704" s="51">
        <v>2624.35</v>
      </c>
      <c r="R7704" s="51">
        <v>2725.39</v>
      </c>
      <c r="S7704" s="51">
        <v>2673.74</v>
      </c>
      <c r="T7704" s="51">
        <v>2665.36</v>
      </c>
      <c r="U7704" s="51">
        <v>2012</v>
      </c>
    </row>
    <row r="7705" spans="1:21" ht="15.5">
      <c r="A7705" s="51">
        <v>738</v>
      </c>
      <c r="B7705" s="51" t="s">
        <v>1794</v>
      </c>
      <c r="C7705" s="51" t="s">
        <v>369</v>
      </c>
      <c r="D7705" s="51" t="str">
        <f t="shared" si="120"/>
        <v>NGDPPCTanzania</v>
      </c>
      <c r="E7705" s="51" t="s">
        <v>1795</v>
      </c>
      <c r="F7705" s="51" t="s">
        <v>370</v>
      </c>
      <c r="G7705" s="51" t="s">
        <v>371</v>
      </c>
      <c r="H7705" s="51" t="s">
        <v>342</v>
      </c>
      <c r="I7705" s="51" t="s">
        <v>333</v>
      </c>
      <c r="J7705" s="51" t="s">
        <v>372</v>
      </c>
      <c r="K7705" s="51">
        <v>1364009.97</v>
      </c>
      <c r="L7705" s="51">
        <v>1550185.25</v>
      </c>
      <c r="M7705" s="51">
        <v>1702776.29</v>
      </c>
      <c r="N7705" s="51">
        <v>1887404.77</v>
      </c>
      <c r="O7705" s="51">
        <v>2103711.94</v>
      </c>
      <c r="P7705" s="51">
        <v>2237320.6</v>
      </c>
      <c r="Q7705" s="51">
        <v>2359470.92</v>
      </c>
      <c r="R7705" s="51">
        <v>2483800.02</v>
      </c>
      <c r="S7705" s="51">
        <v>2522010.94</v>
      </c>
      <c r="T7705" s="51">
        <v>2609725.54</v>
      </c>
      <c r="U7705" s="51">
        <v>2012</v>
      </c>
    </row>
    <row r="7706" spans="1:21" ht="15.5">
      <c r="A7706" s="51">
        <v>738</v>
      </c>
      <c r="B7706" s="51" t="s">
        <v>1794</v>
      </c>
      <c r="C7706" s="51" t="s">
        <v>373</v>
      </c>
      <c r="D7706" s="51" t="str">
        <f t="shared" si="120"/>
        <v>NGDPDPCTanzania</v>
      </c>
      <c r="E7706" s="51" t="s">
        <v>1795</v>
      </c>
      <c r="F7706" s="51" t="s">
        <v>370</v>
      </c>
      <c r="G7706" s="51" t="s">
        <v>374</v>
      </c>
      <c r="H7706" s="51" t="s">
        <v>352</v>
      </c>
      <c r="I7706" s="51" t="s">
        <v>333</v>
      </c>
      <c r="J7706" s="51" t="s">
        <v>372</v>
      </c>
      <c r="K7706" s="51">
        <v>867.85699999999997</v>
      </c>
      <c r="L7706" s="51">
        <v>970.34799999999996</v>
      </c>
      <c r="M7706" s="51">
        <v>1030.74</v>
      </c>
      <c r="N7706" s="51">
        <v>947.89700000000005</v>
      </c>
      <c r="O7706" s="51">
        <v>966.29</v>
      </c>
      <c r="P7706" s="51">
        <v>1002.87</v>
      </c>
      <c r="Q7706" s="51">
        <v>1036.93</v>
      </c>
      <c r="R7706" s="51">
        <v>1079.68</v>
      </c>
      <c r="S7706" s="51">
        <v>1090.3900000000001</v>
      </c>
      <c r="T7706" s="51">
        <v>1103.6099999999999</v>
      </c>
      <c r="U7706" s="51">
        <v>2012</v>
      </c>
    </row>
    <row r="7707" spans="1:21" ht="15.5">
      <c r="A7707" s="51">
        <v>738</v>
      </c>
      <c r="B7707" s="51" t="s">
        <v>1794</v>
      </c>
      <c r="C7707" s="51" t="s">
        <v>375</v>
      </c>
      <c r="D7707" s="51" t="str">
        <f t="shared" si="120"/>
        <v>PPPPCTanzania</v>
      </c>
      <c r="E7707" s="51" t="s">
        <v>1795</v>
      </c>
      <c r="F7707" s="51" t="s">
        <v>370</v>
      </c>
      <c r="G7707" s="51" t="s">
        <v>376</v>
      </c>
      <c r="H7707" s="51" t="s">
        <v>356</v>
      </c>
      <c r="I7707" s="51" t="s">
        <v>333</v>
      </c>
      <c r="J7707" s="51" t="s">
        <v>372</v>
      </c>
      <c r="K7707" s="51">
        <v>2099.4299999999998</v>
      </c>
      <c r="L7707" s="51">
        <v>2194.77</v>
      </c>
      <c r="M7707" s="51">
        <v>2243.35</v>
      </c>
      <c r="N7707" s="51">
        <v>2348.0700000000002</v>
      </c>
      <c r="O7707" s="51">
        <v>2478.81</v>
      </c>
      <c r="P7707" s="51">
        <v>2527.81</v>
      </c>
      <c r="Q7707" s="51">
        <v>2687.36</v>
      </c>
      <c r="R7707" s="51">
        <v>2840.65</v>
      </c>
      <c r="S7707" s="51">
        <v>2820.6</v>
      </c>
      <c r="T7707" s="51">
        <v>2863</v>
      </c>
      <c r="U7707" s="51">
        <v>2012</v>
      </c>
    </row>
    <row r="7708" spans="1:21" ht="15.5">
      <c r="A7708" s="51">
        <v>738</v>
      </c>
      <c r="B7708" s="51" t="s">
        <v>1794</v>
      </c>
      <c r="C7708" s="51" t="s">
        <v>377</v>
      </c>
      <c r="D7708" s="51" t="str">
        <f t="shared" si="120"/>
        <v>NGAP_NPGDPTanzania</v>
      </c>
      <c r="E7708" s="51" t="s">
        <v>1795</v>
      </c>
      <c r="F7708" s="51" t="s">
        <v>378</v>
      </c>
      <c r="G7708" s="51" t="s">
        <v>379</v>
      </c>
      <c r="H7708" s="51" t="s">
        <v>380</v>
      </c>
      <c r="I7708" s="51"/>
      <c r="J7708" s="51"/>
      <c r="K7708" s="51"/>
      <c r="L7708" s="51"/>
      <c r="M7708" s="51"/>
      <c r="N7708" s="51"/>
      <c r="O7708" s="51"/>
      <c r="P7708" s="51"/>
      <c r="Q7708" s="51"/>
      <c r="R7708" s="51"/>
      <c r="S7708" s="51"/>
      <c r="T7708" s="51"/>
      <c r="U7708" s="51"/>
    </row>
    <row r="7709" spans="1:21" ht="15.5">
      <c r="A7709" s="51">
        <v>738</v>
      </c>
      <c r="B7709" s="51" t="s">
        <v>1794</v>
      </c>
      <c r="C7709" s="51" t="s">
        <v>381</v>
      </c>
      <c r="D7709" s="51" t="str">
        <f t="shared" si="120"/>
        <v>PPPSHTanzania</v>
      </c>
      <c r="E7709" s="51" t="s">
        <v>1795</v>
      </c>
      <c r="F7709" s="51" t="s">
        <v>382</v>
      </c>
      <c r="G7709" s="51" t="s">
        <v>383</v>
      </c>
      <c r="H7709" s="51" t="s">
        <v>384</v>
      </c>
      <c r="I7709" s="51"/>
      <c r="J7709" s="51" t="s">
        <v>353</v>
      </c>
      <c r="K7709" s="51">
        <v>9.6000000000000002E-2</v>
      </c>
      <c r="L7709" s="51">
        <v>9.8000000000000004E-2</v>
      </c>
      <c r="M7709" s="51">
        <v>0.1</v>
      </c>
      <c r="N7709" s="51">
        <v>0.105</v>
      </c>
      <c r="O7709" s="51">
        <v>0.111</v>
      </c>
      <c r="P7709" s="51">
        <v>0.11</v>
      </c>
      <c r="Q7709" s="51">
        <v>0.114</v>
      </c>
      <c r="R7709" s="51">
        <v>0.11899999999999999</v>
      </c>
      <c r="S7709" s="51">
        <v>0.124</v>
      </c>
      <c r="T7709" s="51">
        <v>0.12</v>
      </c>
      <c r="U7709" s="51">
        <v>2019</v>
      </c>
    </row>
    <row r="7710" spans="1:21" ht="15.5">
      <c r="A7710" s="51">
        <v>738</v>
      </c>
      <c r="B7710" s="51" t="s">
        <v>1794</v>
      </c>
      <c r="C7710" s="51" t="s">
        <v>385</v>
      </c>
      <c r="D7710" s="51" t="str">
        <f t="shared" si="120"/>
        <v>PPPEXTanzania</v>
      </c>
      <c r="E7710" s="51" t="s">
        <v>1795</v>
      </c>
      <c r="F7710" s="51" t="s">
        <v>386</v>
      </c>
      <c r="G7710" s="51" t="s">
        <v>387</v>
      </c>
      <c r="H7710" s="51" t="s">
        <v>388</v>
      </c>
      <c r="I7710" s="51"/>
      <c r="J7710" s="51" t="s">
        <v>353</v>
      </c>
      <c r="K7710" s="51">
        <v>649.70500000000004</v>
      </c>
      <c r="L7710" s="51">
        <v>706.30899999999997</v>
      </c>
      <c r="M7710" s="51">
        <v>759.03099999999995</v>
      </c>
      <c r="N7710" s="51">
        <v>803.81200000000001</v>
      </c>
      <c r="O7710" s="51">
        <v>848.68</v>
      </c>
      <c r="P7710" s="51">
        <v>885.08299999999997</v>
      </c>
      <c r="Q7710" s="51">
        <v>877.98900000000003</v>
      </c>
      <c r="R7710" s="51">
        <v>874.37699999999995</v>
      </c>
      <c r="S7710" s="51">
        <v>894.14099999999996</v>
      </c>
      <c r="T7710" s="51">
        <v>911.53599999999994</v>
      </c>
      <c r="U7710" s="51">
        <v>2019</v>
      </c>
    </row>
    <row r="7711" spans="1:21" ht="15.5">
      <c r="A7711" s="51">
        <v>738</v>
      </c>
      <c r="B7711" s="51" t="s">
        <v>1794</v>
      </c>
      <c r="C7711" s="51" t="s">
        <v>389</v>
      </c>
      <c r="D7711" s="51" t="str">
        <f t="shared" si="120"/>
        <v>NID_NGDPTanzania</v>
      </c>
      <c r="E7711" s="51" t="s">
        <v>1795</v>
      </c>
      <c r="F7711" s="51" t="s">
        <v>390</v>
      </c>
      <c r="G7711" s="51" t="s">
        <v>391</v>
      </c>
      <c r="H7711" s="51" t="s">
        <v>392</v>
      </c>
      <c r="I7711" s="51"/>
      <c r="J7711" s="51" t="s">
        <v>1796</v>
      </c>
      <c r="K7711" s="51">
        <v>34.844000000000001</v>
      </c>
      <c r="L7711" s="51">
        <v>37.47</v>
      </c>
      <c r="M7711" s="51">
        <v>37.654000000000003</v>
      </c>
      <c r="N7711" s="51">
        <v>32.759</v>
      </c>
      <c r="O7711" s="51">
        <v>32.174999999999997</v>
      </c>
      <c r="P7711" s="51">
        <v>34.045999999999999</v>
      </c>
      <c r="Q7711" s="51">
        <v>38.363</v>
      </c>
      <c r="R7711" s="51">
        <v>39.655000000000001</v>
      </c>
      <c r="S7711" s="51">
        <v>34.427</v>
      </c>
      <c r="T7711" s="51">
        <v>36.880000000000003</v>
      </c>
      <c r="U7711" s="51">
        <v>2019</v>
      </c>
    </row>
    <row r="7712" spans="1:21" ht="15.5">
      <c r="A7712" s="51">
        <v>738</v>
      </c>
      <c r="B7712" s="51" t="s">
        <v>1794</v>
      </c>
      <c r="C7712" s="51" t="s">
        <v>393</v>
      </c>
      <c r="D7712" s="51" t="str">
        <f t="shared" si="120"/>
        <v>NGSD_NGDPTanzania</v>
      </c>
      <c r="E7712" s="51" t="s">
        <v>1795</v>
      </c>
      <c r="F7712" s="51" t="s">
        <v>394</v>
      </c>
      <c r="G7712" s="51" t="s">
        <v>395</v>
      </c>
      <c r="H7712" s="51" t="s">
        <v>392</v>
      </c>
      <c r="I7712" s="51"/>
      <c r="J7712" s="51" t="s">
        <v>1796</v>
      </c>
      <c r="K7712" s="51">
        <v>22.100999999999999</v>
      </c>
      <c r="L7712" s="51">
        <v>23.277999999999999</v>
      </c>
      <c r="M7712" s="51">
        <v>24.553000000000001</v>
      </c>
      <c r="N7712" s="51">
        <v>25.457000000000001</v>
      </c>
      <c r="O7712" s="51">
        <v>29.992000000000001</v>
      </c>
      <c r="P7712" s="51">
        <v>30.504999999999999</v>
      </c>
      <c r="Q7712" s="51">
        <v>31.27</v>
      </c>
      <c r="R7712" s="51">
        <v>32.881999999999998</v>
      </c>
      <c r="S7712" s="51">
        <v>33.185000000000002</v>
      </c>
      <c r="T7712" s="51">
        <v>33.189</v>
      </c>
      <c r="U7712" s="51">
        <v>2019</v>
      </c>
    </row>
    <row r="7713" spans="1:21" ht="15.5">
      <c r="A7713" s="51">
        <v>738</v>
      </c>
      <c r="B7713" s="51" t="s">
        <v>1794</v>
      </c>
      <c r="C7713" s="51" t="s">
        <v>396</v>
      </c>
      <c r="D7713" s="51" t="str">
        <f t="shared" si="120"/>
        <v>PCPITanzania</v>
      </c>
      <c r="E7713" s="51" t="s">
        <v>1795</v>
      </c>
      <c r="F7713" s="51" t="s">
        <v>397</v>
      </c>
      <c r="G7713" s="51" t="s">
        <v>398</v>
      </c>
      <c r="H7713" s="51" t="s">
        <v>360</v>
      </c>
      <c r="I7713" s="51"/>
      <c r="J7713" s="51" t="s">
        <v>1797</v>
      </c>
      <c r="K7713" s="51">
        <v>248.184</v>
      </c>
      <c r="L7713" s="51">
        <v>267.71499999999997</v>
      </c>
      <c r="M7713" s="51">
        <v>284.13200000000001</v>
      </c>
      <c r="N7713" s="51">
        <v>300.01100000000002</v>
      </c>
      <c r="O7713" s="51">
        <v>315.52</v>
      </c>
      <c r="P7713" s="51">
        <v>332.30399999999997</v>
      </c>
      <c r="Q7713" s="51">
        <v>343.96300000000002</v>
      </c>
      <c r="R7713" s="51">
        <v>355.822</v>
      </c>
      <c r="S7713" s="51">
        <v>366.49700000000001</v>
      </c>
      <c r="T7713" s="51">
        <v>378.60300000000001</v>
      </c>
      <c r="U7713" s="51">
        <v>2020</v>
      </c>
    </row>
    <row r="7714" spans="1:21" ht="15.5">
      <c r="A7714" s="51">
        <v>738</v>
      </c>
      <c r="B7714" s="51" t="s">
        <v>1794</v>
      </c>
      <c r="C7714" s="51" t="s">
        <v>400</v>
      </c>
      <c r="D7714" s="51" t="str">
        <f t="shared" si="120"/>
        <v>PCPIPCHTanzania</v>
      </c>
      <c r="E7714" s="51" t="s">
        <v>1795</v>
      </c>
      <c r="F7714" s="51" t="s">
        <v>397</v>
      </c>
      <c r="G7714" s="51" t="s">
        <v>401</v>
      </c>
      <c r="H7714" s="51" t="s">
        <v>347</v>
      </c>
      <c r="I7714" s="51"/>
      <c r="J7714" s="51" t="s">
        <v>402</v>
      </c>
      <c r="K7714" s="51">
        <v>16.001000000000001</v>
      </c>
      <c r="L7714" s="51">
        <v>7.87</v>
      </c>
      <c r="M7714" s="51">
        <v>6.1319999999999997</v>
      </c>
      <c r="N7714" s="51">
        <v>5.5880000000000001</v>
      </c>
      <c r="O7714" s="51">
        <v>5.17</v>
      </c>
      <c r="P7714" s="51">
        <v>5.319</v>
      </c>
      <c r="Q7714" s="51">
        <v>3.5089999999999999</v>
      </c>
      <c r="R7714" s="51">
        <v>3.448</v>
      </c>
      <c r="S7714" s="51">
        <v>3</v>
      </c>
      <c r="T7714" s="51">
        <v>3.3029999999999999</v>
      </c>
      <c r="U7714" s="51">
        <v>2020</v>
      </c>
    </row>
    <row r="7715" spans="1:21" ht="15.5">
      <c r="A7715" s="51">
        <v>738</v>
      </c>
      <c r="B7715" s="51" t="s">
        <v>1794</v>
      </c>
      <c r="C7715" s="51" t="s">
        <v>403</v>
      </c>
      <c r="D7715" s="51" t="str">
        <f t="shared" si="120"/>
        <v>PCPIETanzania</v>
      </c>
      <c r="E7715" s="51" t="s">
        <v>1795</v>
      </c>
      <c r="F7715" s="51" t="s">
        <v>404</v>
      </c>
      <c r="G7715" s="51" t="s">
        <v>405</v>
      </c>
      <c r="H7715" s="51" t="s">
        <v>360</v>
      </c>
      <c r="I7715" s="51"/>
      <c r="J7715" s="51" t="s">
        <v>1797</v>
      </c>
      <c r="K7715" s="51">
        <v>256.14999999999998</v>
      </c>
      <c r="L7715" s="51">
        <v>270.39499999999998</v>
      </c>
      <c r="M7715" s="51">
        <v>283.24599999999998</v>
      </c>
      <c r="N7715" s="51">
        <v>302.58600000000001</v>
      </c>
      <c r="O7715" s="51">
        <v>317.86200000000002</v>
      </c>
      <c r="P7715" s="51">
        <v>330.45299999999997</v>
      </c>
      <c r="Q7715" s="51">
        <v>341.19400000000002</v>
      </c>
      <c r="R7715" s="51">
        <v>354.32900000000001</v>
      </c>
      <c r="S7715" s="51">
        <v>365.66800000000001</v>
      </c>
      <c r="T7715" s="51">
        <v>378.137</v>
      </c>
      <c r="U7715" s="51">
        <v>2020</v>
      </c>
    </row>
    <row r="7716" spans="1:21" ht="15.5">
      <c r="A7716" s="51">
        <v>738</v>
      </c>
      <c r="B7716" s="51" t="s">
        <v>1794</v>
      </c>
      <c r="C7716" s="51" t="s">
        <v>406</v>
      </c>
      <c r="D7716" s="51" t="str">
        <f t="shared" si="120"/>
        <v>PCPIEPCHTanzania</v>
      </c>
      <c r="E7716" s="51" t="s">
        <v>1795</v>
      </c>
      <c r="F7716" s="51" t="s">
        <v>404</v>
      </c>
      <c r="G7716" s="51" t="s">
        <v>407</v>
      </c>
      <c r="H7716" s="51" t="s">
        <v>347</v>
      </c>
      <c r="I7716" s="51"/>
      <c r="J7716" s="51" t="s">
        <v>408</v>
      </c>
      <c r="K7716" s="51">
        <v>12.061999999999999</v>
      </c>
      <c r="L7716" s="51">
        <v>5.5609999999999999</v>
      </c>
      <c r="M7716" s="51">
        <v>4.7519999999999998</v>
      </c>
      <c r="N7716" s="51">
        <v>6.8280000000000003</v>
      </c>
      <c r="O7716" s="51">
        <v>5.0490000000000004</v>
      </c>
      <c r="P7716" s="51">
        <v>3.9609999999999999</v>
      </c>
      <c r="Q7716" s="51">
        <v>3.25</v>
      </c>
      <c r="R7716" s="51">
        <v>3.85</v>
      </c>
      <c r="S7716" s="51">
        <v>3.2</v>
      </c>
      <c r="T7716" s="51">
        <v>3.41</v>
      </c>
      <c r="U7716" s="51">
        <v>2020</v>
      </c>
    </row>
    <row r="7717" spans="1:21" ht="15.5">
      <c r="A7717" s="51">
        <v>738</v>
      </c>
      <c r="B7717" s="51" t="s">
        <v>1794</v>
      </c>
      <c r="C7717" s="51" t="s">
        <v>409</v>
      </c>
      <c r="D7717" s="51" t="str">
        <f t="shared" si="120"/>
        <v>FLIBOR6Tanzania</v>
      </c>
      <c r="E7717" s="51" t="s">
        <v>1795</v>
      </c>
      <c r="F7717" s="51" t="s">
        <v>410</v>
      </c>
      <c r="G7717" s="51"/>
      <c r="H7717" s="51" t="s">
        <v>384</v>
      </c>
      <c r="I7717" s="51"/>
      <c r="J7717" s="51"/>
      <c r="K7717" s="51"/>
      <c r="L7717" s="51"/>
      <c r="M7717" s="51"/>
      <c r="N7717" s="51"/>
      <c r="O7717" s="51"/>
      <c r="P7717" s="51"/>
      <c r="Q7717" s="51"/>
      <c r="R7717" s="51"/>
      <c r="S7717" s="51"/>
      <c r="T7717" s="51"/>
      <c r="U7717" s="51"/>
    </row>
    <row r="7718" spans="1:21" ht="15.5">
      <c r="A7718" s="51">
        <v>738</v>
      </c>
      <c r="B7718" s="51" t="s">
        <v>1794</v>
      </c>
      <c r="C7718" s="51" t="s">
        <v>411</v>
      </c>
      <c r="D7718" s="51" t="str">
        <f t="shared" si="120"/>
        <v>TM_RPCHTanzania</v>
      </c>
      <c r="E7718" s="51" t="s">
        <v>1795</v>
      </c>
      <c r="F7718" s="51" t="s">
        <v>412</v>
      </c>
      <c r="G7718" s="51" t="s">
        <v>413</v>
      </c>
      <c r="H7718" s="51" t="s">
        <v>347</v>
      </c>
      <c r="I7718" s="51"/>
      <c r="J7718" s="51" t="s">
        <v>1798</v>
      </c>
      <c r="K7718" s="51">
        <v>11.394</v>
      </c>
      <c r="L7718" s="51">
        <v>4.9400000000000004</v>
      </c>
      <c r="M7718" s="51">
        <v>8.1880000000000006</v>
      </c>
      <c r="N7718" s="51">
        <v>1.714</v>
      </c>
      <c r="O7718" s="51">
        <v>-10.058999999999999</v>
      </c>
      <c r="P7718" s="51">
        <v>-13.308999999999999</v>
      </c>
      <c r="Q7718" s="51">
        <v>0.17599999999999999</v>
      </c>
      <c r="R7718" s="51">
        <v>4.5960000000000001</v>
      </c>
      <c r="S7718" s="51">
        <v>2.2330000000000001</v>
      </c>
      <c r="T7718" s="51">
        <v>3.74</v>
      </c>
      <c r="U7718" s="51">
        <v>2019</v>
      </c>
    </row>
    <row r="7719" spans="1:21" ht="15.5">
      <c r="A7719" s="51">
        <v>738</v>
      </c>
      <c r="B7719" s="51" t="s">
        <v>1794</v>
      </c>
      <c r="C7719" s="51" t="s">
        <v>415</v>
      </c>
      <c r="D7719" s="51" t="str">
        <f t="shared" si="120"/>
        <v>TMG_RPCHTanzania</v>
      </c>
      <c r="E7719" s="51" t="s">
        <v>1795</v>
      </c>
      <c r="F7719" s="51" t="s">
        <v>416</v>
      </c>
      <c r="G7719" s="51" t="s">
        <v>417</v>
      </c>
      <c r="H7719" s="51" t="s">
        <v>347</v>
      </c>
      <c r="I7719" s="51"/>
      <c r="J7719" s="51" t="s">
        <v>1798</v>
      </c>
      <c r="K7719" s="51">
        <v>11.394</v>
      </c>
      <c r="L7719" s="51">
        <v>4.9400000000000004</v>
      </c>
      <c r="M7719" s="51">
        <v>8.1880000000000006</v>
      </c>
      <c r="N7719" s="51">
        <v>1.714</v>
      </c>
      <c r="O7719" s="51">
        <v>-10.058999999999999</v>
      </c>
      <c r="P7719" s="51">
        <v>-13.308999999999999</v>
      </c>
      <c r="Q7719" s="51">
        <v>0.17599999999999999</v>
      </c>
      <c r="R7719" s="51">
        <v>4.5960000000000001</v>
      </c>
      <c r="S7719" s="51">
        <v>2.2330000000000001</v>
      </c>
      <c r="T7719" s="51">
        <v>3.74</v>
      </c>
      <c r="U7719" s="51">
        <v>2019</v>
      </c>
    </row>
    <row r="7720" spans="1:21" ht="15.5">
      <c r="A7720" s="51">
        <v>738</v>
      </c>
      <c r="B7720" s="51" t="s">
        <v>1794</v>
      </c>
      <c r="C7720" s="51" t="s">
        <v>418</v>
      </c>
      <c r="D7720" s="51" t="str">
        <f t="shared" si="120"/>
        <v>TX_RPCHTanzania</v>
      </c>
      <c r="E7720" s="51" t="s">
        <v>1795</v>
      </c>
      <c r="F7720" s="51" t="s">
        <v>419</v>
      </c>
      <c r="G7720" s="51" t="s">
        <v>420</v>
      </c>
      <c r="H7720" s="51" t="s">
        <v>347</v>
      </c>
      <c r="I7720" s="51"/>
      <c r="J7720" s="51" t="s">
        <v>1798</v>
      </c>
      <c r="K7720" s="51">
        <v>2.9849999999999999</v>
      </c>
      <c r="L7720" s="51">
        <v>1.7769999999999999</v>
      </c>
      <c r="M7720" s="51">
        <v>7.0419999999999998</v>
      </c>
      <c r="N7720" s="51">
        <v>13.903</v>
      </c>
      <c r="O7720" s="51">
        <v>-2.016</v>
      </c>
      <c r="P7720" s="51">
        <v>-11.792</v>
      </c>
      <c r="Q7720" s="51">
        <v>10.974</v>
      </c>
      <c r="R7720" s="51">
        <v>8.5559999999999992</v>
      </c>
      <c r="S7720" s="51">
        <v>-2.569</v>
      </c>
      <c r="T7720" s="51">
        <v>2.4660000000000002</v>
      </c>
      <c r="U7720" s="51">
        <v>2019</v>
      </c>
    </row>
    <row r="7721" spans="1:21" ht="15.5">
      <c r="A7721" s="51">
        <v>738</v>
      </c>
      <c r="B7721" s="51" t="s">
        <v>1794</v>
      </c>
      <c r="C7721" s="51" t="s">
        <v>421</v>
      </c>
      <c r="D7721" s="51" t="str">
        <f t="shared" si="120"/>
        <v>TXG_RPCHTanzania</v>
      </c>
      <c r="E7721" s="51" t="s">
        <v>1795</v>
      </c>
      <c r="F7721" s="51" t="s">
        <v>422</v>
      </c>
      <c r="G7721" s="51" t="s">
        <v>423</v>
      </c>
      <c r="H7721" s="51" t="s">
        <v>347</v>
      </c>
      <c r="I7721" s="51"/>
      <c r="J7721" s="51" t="s">
        <v>1798</v>
      </c>
      <c r="K7721" s="51">
        <v>2.9849999999999999</v>
      </c>
      <c r="L7721" s="51">
        <v>1.7769999999999999</v>
      </c>
      <c r="M7721" s="51">
        <v>7.0419999999999998</v>
      </c>
      <c r="N7721" s="51">
        <v>13.903</v>
      </c>
      <c r="O7721" s="51">
        <v>-2.016</v>
      </c>
      <c r="P7721" s="51">
        <v>-11.792</v>
      </c>
      <c r="Q7721" s="51">
        <v>10.974</v>
      </c>
      <c r="R7721" s="51">
        <v>8.5559999999999992</v>
      </c>
      <c r="S7721" s="51">
        <v>-2.569</v>
      </c>
      <c r="T7721" s="51">
        <v>2.4660000000000002</v>
      </c>
      <c r="U7721" s="51">
        <v>2019</v>
      </c>
    </row>
    <row r="7722" spans="1:21" ht="15.5">
      <c r="A7722" s="51">
        <v>738</v>
      </c>
      <c r="B7722" s="51" t="s">
        <v>1794</v>
      </c>
      <c r="C7722" s="51" t="s">
        <v>424</v>
      </c>
      <c r="D7722" s="51" t="str">
        <f t="shared" si="120"/>
        <v>LURTanzania</v>
      </c>
      <c r="E7722" s="51" t="s">
        <v>1795</v>
      </c>
      <c r="F7722" s="51" t="s">
        <v>425</v>
      </c>
      <c r="G7722" s="51" t="s">
        <v>426</v>
      </c>
      <c r="H7722" s="51" t="s">
        <v>427</v>
      </c>
      <c r="I7722" s="51"/>
      <c r="J7722" s="51"/>
      <c r="K7722" s="51"/>
      <c r="L7722" s="51"/>
      <c r="M7722" s="51"/>
      <c r="N7722" s="51"/>
      <c r="O7722" s="51"/>
      <c r="P7722" s="51"/>
      <c r="Q7722" s="51"/>
      <c r="R7722" s="51"/>
      <c r="S7722" s="51"/>
      <c r="T7722" s="51"/>
      <c r="U7722" s="51"/>
    </row>
    <row r="7723" spans="1:21" ht="15.5">
      <c r="A7723" s="51">
        <v>738</v>
      </c>
      <c r="B7723" s="51" t="s">
        <v>1794</v>
      </c>
      <c r="C7723" s="51" t="s">
        <v>428</v>
      </c>
      <c r="D7723" s="51" t="str">
        <f t="shared" si="120"/>
        <v>LETanzania</v>
      </c>
      <c r="E7723" s="51" t="s">
        <v>1795</v>
      </c>
      <c r="F7723" s="51" t="s">
        <v>429</v>
      </c>
      <c r="G7723" s="51" t="s">
        <v>430</v>
      </c>
      <c r="H7723" s="51" t="s">
        <v>431</v>
      </c>
      <c r="I7723" s="51" t="s">
        <v>432</v>
      </c>
      <c r="J7723" s="51"/>
      <c r="K7723" s="51"/>
      <c r="L7723" s="51"/>
      <c r="M7723" s="51"/>
      <c r="N7723" s="51"/>
      <c r="O7723" s="51"/>
      <c r="P7723" s="51"/>
      <c r="Q7723" s="51"/>
      <c r="R7723" s="51"/>
      <c r="S7723" s="51"/>
      <c r="T7723" s="51"/>
      <c r="U7723" s="51"/>
    </row>
    <row r="7724" spans="1:21" ht="15.5">
      <c r="A7724" s="51">
        <v>738</v>
      </c>
      <c r="B7724" s="51" t="s">
        <v>1794</v>
      </c>
      <c r="C7724" s="51" t="s">
        <v>433</v>
      </c>
      <c r="D7724" s="51" t="str">
        <f t="shared" si="120"/>
        <v>LPTanzania</v>
      </c>
      <c r="E7724" s="51" t="s">
        <v>1795</v>
      </c>
      <c r="F7724" s="51" t="s">
        <v>434</v>
      </c>
      <c r="G7724" s="51" t="s">
        <v>435</v>
      </c>
      <c r="H7724" s="51" t="s">
        <v>431</v>
      </c>
      <c r="I7724" s="51" t="s">
        <v>432</v>
      </c>
      <c r="J7724" s="51" t="s">
        <v>1799</v>
      </c>
      <c r="K7724" s="51">
        <v>45.688000000000002</v>
      </c>
      <c r="L7724" s="51">
        <v>47.076000000000001</v>
      </c>
      <c r="M7724" s="51">
        <v>48.511000000000003</v>
      </c>
      <c r="N7724" s="51">
        <v>49.988999999999997</v>
      </c>
      <c r="O7724" s="51">
        <v>51.51</v>
      </c>
      <c r="P7724" s="51">
        <v>53.073999999999998</v>
      </c>
      <c r="Q7724" s="51">
        <v>54.68</v>
      </c>
      <c r="R7724" s="51">
        <v>56.322000000000003</v>
      </c>
      <c r="S7724" s="51">
        <v>58.000999999999998</v>
      </c>
      <c r="T7724" s="51">
        <v>59.73</v>
      </c>
      <c r="U7724" s="51">
        <v>2012</v>
      </c>
    </row>
    <row r="7725" spans="1:21" ht="15.5">
      <c r="A7725" s="51">
        <v>738</v>
      </c>
      <c r="B7725" s="51" t="s">
        <v>1794</v>
      </c>
      <c r="C7725" s="51" t="s">
        <v>437</v>
      </c>
      <c r="D7725" s="51" t="str">
        <f t="shared" si="120"/>
        <v>GGRTanzania</v>
      </c>
      <c r="E7725" s="51" t="s">
        <v>1795</v>
      </c>
      <c r="F7725" s="51" t="s">
        <v>438</v>
      </c>
      <c r="G7725" s="51" t="s">
        <v>439</v>
      </c>
      <c r="H7725" s="51" t="s">
        <v>342</v>
      </c>
      <c r="I7725" s="51" t="s">
        <v>343</v>
      </c>
      <c r="J7725" s="51" t="s">
        <v>1800</v>
      </c>
      <c r="K7725" s="51">
        <v>9623.5300000000007</v>
      </c>
      <c r="L7725" s="51">
        <v>10970.33</v>
      </c>
      <c r="M7725" s="51">
        <v>11876</v>
      </c>
      <c r="N7725" s="51">
        <v>13192.12</v>
      </c>
      <c r="O7725" s="51">
        <v>16067.34</v>
      </c>
      <c r="P7725" s="51">
        <v>18303.93</v>
      </c>
      <c r="Q7725" s="51">
        <v>18932.02</v>
      </c>
      <c r="R7725" s="51">
        <v>20520.060000000001</v>
      </c>
      <c r="S7725" s="51">
        <v>21850.2</v>
      </c>
      <c r="T7725" s="51">
        <v>22528.46</v>
      </c>
      <c r="U7725" s="51">
        <v>2019</v>
      </c>
    </row>
    <row r="7726" spans="1:21" ht="15.5">
      <c r="A7726" s="51">
        <v>738</v>
      </c>
      <c r="B7726" s="51" t="s">
        <v>1794</v>
      </c>
      <c r="C7726" s="51" t="s">
        <v>441</v>
      </c>
      <c r="D7726" s="51" t="str">
        <f t="shared" si="120"/>
        <v>GGR_NGDPTanzania</v>
      </c>
      <c r="E7726" s="51" t="s">
        <v>1795</v>
      </c>
      <c r="F7726" s="51" t="s">
        <v>438</v>
      </c>
      <c r="G7726" s="51" t="s">
        <v>439</v>
      </c>
      <c r="H7726" s="51" t="s">
        <v>392</v>
      </c>
      <c r="I7726" s="51"/>
      <c r="J7726" s="51" t="s">
        <v>442</v>
      </c>
      <c r="K7726" s="51">
        <v>15.442</v>
      </c>
      <c r="L7726" s="51">
        <v>15.032999999999999</v>
      </c>
      <c r="M7726" s="51">
        <v>14.377000000000001</v>
      </c>
      <c r="N7726" s="51">
        <v>13.981999999999999</v>
      </c>
      <c r="O7726" s="51">
        <v>14.827</v>
      </c>
      <c r="P7726" s="51">
        <v>15.414999999999999</v>
      </c>
      <c r="Q7726" s="51">
        <v>14.673999999999999</v>
      </c>
      <c r="R7726" s="51">
        <v>14.667999999999999</v>
      </c>
      <c r="S7726" s="51">
        <v>14.936999999999999</v>
      </c>
      <c r="T7726" s="51">
        <v>14.452999999999999</v>
      </c>
      <c r="U7726" s="51">
        <v>2019</v>
      </c>
    </row>
    <row r="7727" spans="1:21" ht="15.5">
      <c r="A7727" s="51">
        <v>738</v>
      </c>
      <c r="B7727" s="51" t="s">
        <v>1794</v>
      </c>
      <c r="C7727" s="51" t="s">
        <v>443</v>
      </c>
      <c r="D7727" s="51" t="str">
        <f t="shared" si="120"/>
        <v>GGXTanzania</v>
      </c>
      <c r="E7727" s="51" t="s">
        <v>1795</v>
      </c>
      <c r="F7727" s="51" t="s">
        <v>444</v>
      </c>
      <c r="G7727" s="51" t="s">
        <v>445</v>
      </c>
      <c r="H7727" s="51" t="s">
        <v>342</v>
      </c>
      <c r="I7727" s="51" t="s">
        <v>343</v>
      </c>
      <c r="J7727" s="51" t="s">
        <v>1800</v>
      </c>
      <c r="K7727" s="51">
        <v>12153.77</v>
      </c>
      <c r="L7727" s="51">
        <v>13750.59</v>
      </c>
      <c r="M7727" s="51">
        <v>14280.94</v>
      </c>
      <c r="N7727" s="51">
        <v>16181.66</v>
      </c>
      <c r="O7727" s="51">
        <v>18324.78</v>
      </c>
      <c r="P7727" s="51">
        <v>19679.02</v>
      </c>
      <c r="Q7727" s="51">
        <v>21424.11</v>
      </c>
      <c r="R7727" s="51">
        <v>22920.92</v>
      </c>
      <c r="S7727" s="51">
        <v>23301.33</v>
      </c>
      <c r="T7727" s="51">
        <v>24531.279999999999</v>
      </c>
      <c r="U7727" s="51">
        <v>2019</v>
      </c>
    </row>
    <row r="7728" spans="1:21" ht="15.5">
      <c r="A7728" s="51">
        <v>738</v>
      </c>
      <c r="B7728" s="51" t="s">
        <v>1794</v>
      </c>
      <c r="C7728" s="51" t="s">
        <v>446</v>
      </c>
      <c r="D7728" s="51" t="str">
        <f t="shared" si="120"/>
        <v>GGX_NGDPTanzania</v>
      </c>
      <c r="E7728" s="51" t="s">
        <v>1795</v>
      </c>
      <c r="F7728" s="51" t="s">
        <v>444</v>
      </c>
      <c r="G7728" s="51" t="s">
        <v>445</v>
      </c>
      <c r="H7728" s="51" t="s">
        <v>392</v>
      </c>
      <c r="I7728" s="51"/>
      <c r="J7728" s="51" t="s">
        <v>447</v>
      </c>
      <c r="K7728" s="51">
        <v>19.503</v>
      </c>
      <c r="L7728" s="51">
        <v>18.841999999999999</v>
      </c>
      <c r="M7728" s="51">
        <v>17.289000000000001</v>
      </c>
      <c r="N7728" s="51">
        <v>17.151</v>
      </c>
      <c r="O7728" s="51">
        <v>16.911000000000001</v>
      </c>
      <c r="P7728" s="51">
        <v>16.573</v>
      </c>
      <c r="Q7728" s="51">
        <v>16.606000000000002</v>
      </c>
      <c r="R7728" s="51">
        <v>16.385000000000002</v>
      </c>
      <c r="S7728" s="51">
        <v>15.929</v>
      </c>
      <c r="T7728" s="51">
        <v>15.737</v>
      </c>
      <c r="U7728" s="51">
        <v>2019</v>
      </c>
    </row>
    <row r="7729" spans="1:21" ht="15.5">
      <c r="A7729" s="51">
        <v>738</v>
      </c>
      <c r="B7729" s="51" t="s">
        <v>1794</v>
      </c>
      <c r="C7729" s="51" t="s">
        <v>448</v>
      </c>
      <c r="D7729" s="51" t="str">
        <f t="shared" si="120"/>
        <v>GGXCNLTanzania</v>
      </c>
      <c r="E7729" s="51" t="s">
        <v>1795</v>
      </c>
      <c r="F7729" s="51" t="s">
        <v>449</v>
      </c>
      <c r="G7729" s="51" t="s">
        <v>450</v>
      </c>
      <c r="H7729" s="51" t="s">
        <v>342</v>
      </c>
      <c r="I7729" s="51" t="s">
        <v>343</v>
      </c>
      <c r="J7729" s="51" t="s">
        <v>1800</v>
      </c>
      <c r="K7729" s="51">
        <v>-2530.2399999999998</v>
      </c>
      <c r="L7729" s="51">
        <v>-2780.26</v>
      </c>
      <c r="M7729" s="51">
        <v>-2404.94</v>
      </c>
      <c r="N7729" s="51">
        <v>-2989.53</v>
      </c>
      <c r="O7729" s="51">
        <v>-2257.4499999999998</v>
      </c>
      <c r="P7729" s="51">
        <v>-1375.09</v>
      </c>
      <c r="Q7729" s="51">
        <v>-2492.09</v>
      </c>
      <c r="R7729" s="51">
        <v>-2400.86</v>
      </c>
      <c r="S7729" s="51">
        <v>-1451.13</v>
      </c>
      <c r="T7729" s="51">
        <v>-2002.82</v>
      </c>
      <c r="U7729" s="51">
        <v>2019</v>
      </c>
    </row>
    <row r="7730" spans="1:21" ht="15.5">
      <c r="A7730" s="51">
        <v>738</v>
      </c>
      <c r="B7730" s="51" t="s">
        <v>1794</v>
      </c>
      <c r="C7730" s="51" t="s">
        <v>451</v>
      </c>
      <c r="D7730" s="51" t="str">
        <f t="shared" si="120"/>
        <v>GGXCNL_NGDPTanzania</v>
      </c>
      <c r="E7730" s="51" t="s">
        <v>1795</v>
      </c>
      <c r="F7730" s="51" t="s">
        <v>449</v>
      </c>
      <c r="G7730" s="51" t="s">
        <v>450</v>
      </c>
      <c r="H7730" s="51" t="s">
        <v>392</v>
      </c>
      <c r="I7730" s="51"/>
      <c r="J7730" s="51" t="s">
        <v>452</v>
      </c>
      <c r="K7730" s="51">
        <v>-4.0599999999999996</v>
      </c>
      <c r="L7730" s="51">
        <v>-3.81</v>
      </c>
      <c r="M7730" s="51">
        <v>-2.911</v>
      </c>
      <c r="N7730" s="51">
        <v>-3.169</v>
      </c>
      <c r="O7730" s="51">
        <v>-2.0830000000000002</v>
      </c>
      <c r="P7730" s="51">
        <v>-1.1579999999999999</v>
      </c>
      <c r="Q7730" s="51">
        <v>-1.9319999999999999</v>
      </c>
      <c r="R7730" s="51">
        <v>-1.716</v>
      </c>
      <c r="S7730" s="51">
        <v>-0.99199999999999999</v>
      </c>
      <c r="T7730" s="51">
        <v>-1.2849999999999999</v>
      </c>
      <c r="U7730" s="51">
        <v>2019</v>
      </c>
    </row>
    <row r="7731" spans="1:21" ht="15.5">
      <c r="A7731" s="51">
        <v>738</v>
      </c>
      <c r="B7731" s="51" t="s">
        <v>1794</v>
      </c>
      <c r="C7731" s="51" t="s">
        <v>453</v>
      </c>
      <c r="D7731" s="51" t="str">
        <f t="shared" si="120"/>
        <v>GGSBTanzania</v>
      </c>
      <c r="E7731" s="51" t="s">
        <v>1795</v>
      </c>
      <c r="F7731" s="51" t="s">
        <v>454</v>
      </c>
      <c r="G7731" s="51" t="s">
        <v>455</v>
      </c>
      <c r="H7731" s="51" t="s">
        <v>342</v>
      </c>
      <c r="I7731" s="51" t="s">
        <v>343</v>
      </c>
      <c r="J7731" s="51"/>
      <c r="K7731" s="51"/>
      <c r="L7731" s="51"/>
      <c r="M7731" s="51"/>
      <c r="N7731" s="51"/>
      <c r="O7731" s="51"/>
      <c r="P7731" s="51"/>
      <c r="Q7731" s="51"/>
      <c r="R7731" s="51"/>
      <c r="S7731" s="51"/>
      <c r="T7731" s="51"/>
      <c r="U7731" s="51"/>
    </row>
    <row r="7732" spans="1:21" ht="15.5">
      <c r="A7732" s="51">
        <v>738</v>
      </c>
      <c r="B7732" s="51" t="s">
        <v>1794</v>
      </c>
      <c r="C7732" s="51" t="s">
        <v>456</v>
      </c>
      <c r="D7732" s="51" t="str">
        <f t="shared" si="120"/>
        <v>GGSB_NPGDPTanzania</v>
      </c>
      <c r="E7732" s="51" t="s">
        <v>1795</v>
      </c>
      <c r="F7732" s="51" t="s">
        <v>454</v>
      </c>
      <c r="G7732" s="51" t="s">
        <v>455</v>
      </c>
      <c r="H7732" s="51" t="s">
        <v>380</v>
      </c>
      <c r="I7732" s="51"/>
      <c r="J7732" s="51"/>
      <c r="K7732" s="51"/>
      <c r="L7732" s="51"/>
      <c r="M7732" s="51"/>
      <c r="N7732" s="51"/>
      <c r="O7732" s="51"/>
      <c r="P7732" s="51"/>
      <c r="Q7732" s="51"/>
      <c r="R7732" s="51"/>
      <c r="S7732" s="51"/>
      <c r="T7732" s="51"/>
      <c r="U7732" s="51"/>
    </row>
    <row r="7733" spans="1:21" ht="15.5">
      <c r="A7733" s="51">
        <v>738</v>
      </c>
      <c r="B7733" s="51" t="s">
        <v>1794</v>
      </c>
      <c r="C7733" s="51" t="s">
        <v>457</v>
      </c>
      <c r="D7733" s="51" t="str">
        <f t="shared" si="120"/>
        <v>GGXONLBTanzania</v>
      </c>
      <c r="E7733" s="51" t="s">
        <v>1795</v>
      </c>
      <c r="F7733" s="51" t="s">
        <v>458</v>
      </c>
      <c r="G7733" s="51" t="s">
        <v>459</v>
      </c>
      <c r="H7733" s="51" t="s">
        <v>342</v>
      </c>
      <c r="I7733" s="51" t="s">
        <v>343</v>
      </c>
      <c r="J7733" s="51" t="s">
        <v>1800</v>
      </c>
      <c r="K7733" s="51">
        <v>-1928.71</v>
      </c>
      <c r="L7733" s="51">
        <v>-1908.34</v>
      </c>
      <c r="M7733" s="51">
        <v>-1285.9000000000001</v>
      </c>
      <c r="N7733" s="51">
        <v>-1615.89</v>
      </c>
      <c r="O7733" s="51">
        <v>-656.59299999999996</v>
      </c>
      <c r="P7733" s="51">
        <v>477.77199999999999</v>
      </c>
      <c r="Q7733" s="51">
        <v>-292.60599999999999</v>
      </c>
      <c r="R7733" s="51">
        <v>-46.771000000000001</v>
      </c>
      <c r="S7733" s="51">
        <v>1333.91</v>
      </c>
      <c r="T7733" s="51">
        <v>1031.56</v>
      </c>
      <c r="U7733" s="51">
        <v>2019</v>
      </c>
    </row>
    <row r="7734" spans="1:21" ht="15.5">
      <c r="A7734" s="51">
        <v>738</v>
      </c>
      <c r="B7734" s="51" t="s">
        <v>1794</v>
      </c>
      <c r="C7734" s="51" t="s">
        <v>460</v>
      </c>
      <c r="D7734" s="51" t="str">
        <f t="shared" si="120"/>
        <v>GGXONLB_NGDPTanzania</v>
      </c>
      <c r="E7734" s="51" t="s">
        <v>1795</v>
      </c>
      <c r="F7734" s="51" t="s">
        <v>458</v>
      </c>
      <c r="G7734" s="51" t="s">
        <v>459</v>
      </c>
      <c r="H7734" s="51" t="s">
        <v>392</v>
      </c>
      <c r="I7734" s="51"/>
      <c r="J7734" s="51" t="s">
        <v>461</v>
      </c>
      <c r="K7734" s="51">
        <v>-3.0950000000000002</v>
      </c>
      <c r="L7734" s="51">
        <v>-2.6150000000000002</v>
      </c>
      <c r="M7734" s="51">
        <v>-1.5569999999999999</v>
      </c>
      <c r="N7734" s="51">
        <v>-1.7130000000000001</v>
      </c>
      <c r="O7734" s="51">
        <v>-0.60599999999999998</v>
      </c>
      <c r="P7734" s="51">
        <v>0.40200000000000002</v>
      </c>
      <c r="Q7734" s="51">
        <v>-0.22700000000000001</v>
      </c>
      <c r="R7734" s="51">
        <v>-3.3000000000000002E-2</v>
      </c>
      <c r="S7734" s="51">
        <v>0.91200000000000003</v>
      </c>
      <c r="T7734" s="51">
        <v>0.66200000000000003</v>
      </c>
      <c r="U7734" s="51">
        <v>2019</v>
      </c>
    </row>
    <row r="7735" spans="1:21" ht="15.5">
      <c r="A7735" s="51">
        <v>738</v>
      </c>
      <c r="B7735" s="51" t="s">
        <v>1794</v>
      </c>
      <c r="C7735" s="51" t="s">
        <v>462</v>
      </c>
      <c r="D7735" s="51" t="str">
        <f t="shared" si="120"/>
        <v>GGXWDNTanzania</v>
      </c>
      <c r="E7735" s="51" t="s">
        <v>1795</v>
      </c>
      <c r="F7735" s="51" t="s">
        <v>463</v>
      </c>
      <c r="G7735" s="51" t="s">
        <v>464</v>
      </c>
      <c r="H7735" s="51" t="s">
        <v>342</v>
      </c>
      <c r="I7735" s="51" t="s">
        <v>343</v>
      </c>
      <c r="J7735" s="51"/>
      <c r="K7735" s="51"/>
      <c r="L7735" s="51"/>
      <c r="M7735" s="51"/>
      <c r="N7735" s="51"/>
      <c r="O7735" s="51"/>
      <c r="P7735" s="51"/>
      <c r="Q7735" s="51"/>
      <c r="R7735" s="51"/>
      <c r="S7735" s="51"/>
      <c r="T7735" s="51"/>
      <c r="U7735" s="51"/>
    </row>
    <row r="7736" spans="1:21" ht="15.5">
      <c r="A7736" s="51">
        <v>738</v>
      </c>
      <c r="B7736" s="51" t="s">
        <v>1794</v>
      </c>
      <c r="C7736" s="51" t="s">
        <v>465</v>
      </c>
      <c r="D7736" s="51" t="str">
        <f t="shared" si="120"/>
        <v>GGXWDN_NGDPTanzania</v>
      </c>
      <c r="E7736" s="51" t="s">
        <v>1795</v>
      </c>
      <c r="F7736" s="51" t="s">
        <v>463</v>
      </c>
      <c r="G7736" s="51" t="s">
        <v>464</v>
      </c>
      <c r="H7736" s="51" t="s">
        <v>392</v>
      </c>
      <c r="I7736" s="51"/>
      <c r="J7736" s="51"/>
      <c r="K7736" s="51"/>
      <c r="L7736" s="51"/>
      <c r="M7736" s="51"/>
      <c r="N7736" s="51"/>
      <c r="O7736" s="51"/>
      <c r="P7736" s="51"/>
      <c r="Q7736" s="51"/>
      <c r="R7736" s="51"/>
      <c r="S7736" s="51"/>
      <c r="T7736" s="51"/>
      <c r="U7736" s="51"/>
    </row>
    <row r="7737" spans="1:21" ht="15.5">
      <c r="A7737" s="51">
        <v>738</v>
      </c>
      <c r="B7737" s="51" t="s">
        <v>1794</v>
      </c>
      <c r="C7737" s="51" t="s">
        <v>466</v>
      </c>
      <c r="D7737" s="51" t="str">
        <f t="shared" si="120"/>
        <v>GGXWDGTanzania</v>
      </c>
      <c r="E7737" s="51" t="s">
        <v>1795</v>
      </c>
      <c r="F7737" s="51" t="s">
        <v>467</v>
      </c>
      <c r="G7737" s="51" t="s">
        <v>468</v>
      </c>
      <c r="H7737" s="51" t="s">
        <v>342</v>
      </c>
      <c r="I7737" s="51" t="s">
        <v>343</v>
      </c>
      <c r="J7737" s="51" t="s">
        <v>1800</v>
      </c>
      <c r="K7737" s="51">
        <v>18216.169999999998</v>
      </c>
      <c r="L7737" s="51">
        <v>22916.44</v>
      </c>
      <c r="M7737" s="51">
        <v>28541.37</v>
      </c>
      <c r="N7737" s="51">
        <v>35038.58</v>
      </c>
      <c r="O7737" s="51">
        <v>40119.800000000003</v>
      </c>
      <c r="P7737" s="51">
        <v>44732.66</v>
      </c>
      <c r="Q7737" s="51">
        <v>49927.360000000001</v>
      </c>
      <c r="R7737" s="51">
        <v>53497.94</v>
      </c>
      <c r="S7737" s="51">
        <v>55851.93</v>
      </c>
      <c r="T7737" s="51">
        <v>59085.49</v>
      </c>
      <c r="U7737" s="51">
        <v>2019</v>
      </c>
    </row>
    <row r="7738" spans="1:21" ht="15.5">
      <c r="A7738" s="51">
        <v>738</v>
      </c>
      <c r="B7738" s="51" t="s">
        <v>1794</v>
      </c>
      <c r="C7738" s="51" t="s">
        <v>469</v>
      </c>
      <c r="D7738" s="51" t="str">
        <f t="shared" si="120"/>
        <v>GGXWDG_NGDPTanzania</v>
      </c>
      <c r="E7738" s="51" t="s">
        <v>1795</v>
      </c>
      <c r="F7738" s="51" t="s">
        <v>467</v>
      </c>
      <c r="G7738" s="51" t="s">
        <v>468</v>
      </c>
      <c r="H7738" s="51" t="s">
        <v>392</v>
      </c>
      <c r="I7738" s="51"/>
      <c r="J7738" s="51" t="s">
        <v>470</v>
      </c>
      <c r="K7738" s="51">
        <v>29.231000000000002</v>
      </c>
      <c r="L7738" s="51">
        <v>31.402000000000001</v>
      </c>
      <c r="M7738" s="51">
        <v>34.552</v>
      </c>
      <c r="N7738" s="51">
        <v>37.137</v>
      </c>
      <c r="O7738" s="51">
        <v>37.024000000000001</v>
      </c>
      <c r="P7738" s="51">
        <v>37.670999999999999</v>
      </c>
      <c r="Q7738" s="51">
        <v>38.698999999999998</v>
      </c>
      <c r="R7738" s="51">
        <v>38.241999999999997</v>
      </c>
      <c r="S7738" s="51">
        <v>38.182000000000002</v>
      </c>
      <c r="T7738" s="51">
        <v>37.905000000000001</v>
      </c>
      <c r="U7738" s="51">
        <v>2019</v>
      </c>
    </row>
    <row r="7739" spans="1:21" ht="15.5">
      <c r="A7739" s="51">
        <v>738</v>
      </c>
      <c r="B7739" s="51" t="s">
        <v>1794</v>
      </c>
      <c r="C7739" s="51" t="s">
        <v>471</v>
      </c>
      <c r="D7739" s="51" t="str">
        <f t="shared" si="120"/>
        <v>NGDP_FYTanzania</v>
      </c>
      <c r="E7739" s="51" t="s">
        <v>1795</v>
      </c>
      <c r="F7739" s="51" t="s">
        <v>472</v>
      </c>
      <c r="G7739" s="51" t="s">
        <v>473</v>
      </c>
      <c r="H7739" s="51" t="s">
        <v>342</v>
      </c>
      <c r="I7739" s="51" t="s">
        <v>343</v>
      </c>
      <c r="J7739" s="51" t="s">
        <v>1800</v>
      </c>
      <c r="K7739" s="51">
        <v>62318.66</v>
      </c>
      <c r="L7739" s="51">
        <v>72977.2</v>
      </c>
      <c r="M7739" s="51">
        <v>82603.39</v>
      </c>
      <c r="N7739" s="51">
        <v>94349.32</v>
      </c>
      <c r="O7739" s="51">
        <v>108362.32</v>
      </c>
      <c r="P7739" s="51">
        <v>118744.5</v>
      </c>
      <c r="Q7739" s="51">
        <v>129014.83</v>
      </c>
      <c r="R7739" s="51">
        <v>139893.79999999999</v>
      </c>
      <c r="S7739" s="51">
        <v>146279.38</v>
      </c>
      <c r="T7739" s="51">
        <v>155878.16</v>
      </c>
      <c r="U7739" s="51">
        <v>2019</v>
      </c>
    </row>
    <row r="7740" spans="1:21" ht="15.5">
      <c r="A7740" s="51">
        <v>738</v>
      </c>
      <c r="B7740" s="51" t="s">
        <v>1794</v>
      </c>
      <c r="C7740" s="51" t="s">
        <v>474</v>
      </c>
      <c r="D7740" s="51" t="str">
        <f t="shared" si="120"/>
        <v>BCATanzania</v>
      </c>
      <c r="E7740" s="51" t="s">
        <v>1795</v>
      </c>
      <c r="F7740" s="51" t="s">
        <v>475</v>
      </c>
      <c r="G7740" s="51" t="s">
        <v>476</v>
      </c>
      <c r="H7740" s="51" t="s">
        <v>352</v>
      </c>
      <c r="I7740" s="51" t="s">
        <v>343</v>
      </c>
      <c r="J7740" s="51" t="s">
        <v>1801</v>
      </c>
      <c r="K7740" s="51">
        <v>-4.5860000000000003</v>
      </c>
      <c r="L7740" s="51">
        <v>-4.891</v>
      </c>
      <c r="M7740" s="51">
        <v>-4.8970000000000002</v>
      </c>
      <c r="N7740" s="51">
        <v>-3.67</v>
      </c>
      <c r="O7740" s="51">
        <v>-2.1030000000000002</v>
      </c>
      <c r="P7740" s="51">
        <v>-1.407</v>
      </c>
      <c r="Q7740" s="51">
        <v>-1.7090000000000001</v>
      </c>
      <c r="R7740" s="51">
        <v>-1.3440000000000001</v>
      </c>
      <c r="S7740" s="51">
        <v>-1.726</v>
      </c>
      <c r="T7740" s="51">
        <v>-2.8140000000000001</v>
      </c>
      <c r="U7740" s="51">
        <v>2019</v>
      </c>
    </row>
    <row r="7741" spans="1:21" ht="15.5">
      <c r="A7741" s="51">
        <v>738</v>
      </c>
      <c r="B7741" s="51" t="s">
        <v>1794</v>
      </c>
      <c r="C7741" s="51" t="s">
        <v>478</v>
      </c>
      <c r="D7741" s="51" t="str">
        <f t="shared" si="120"/>
        <v>BCA_NGDPDTanzania</v>
      </c>
      <c r="E7741" s="51" t="s">
        <v>1795</v>
      </c>
      <c r="F7741" s="51" t="s">
        <v>475</v>
      </c>
      <c r="G7741" s="51" t="s">
        <v>476</v>
      </c>
      <c r="H7741" s="51" t="s">
        <v>392</v>
      </c>
      <c r="I7741" s="51"/>
      <c r="J7741" s="51" t="s">
        <v>479</v>
      </c>
      <c r="K7741" s="51">
        <v>-11.565</v>
      </c>
      <c r="L7741" s="51">
        <v>-10.707000000000001</v>
      </c>
      <c r="M7741" s="51">
        <v>-9.7940000000000005</v>
      </c>
      <c r="N7741" s="51">
        <v>-7.7450000000000001</v>
      </c>
      <c r="O7741" s="51">
        <v>-4.2249999999999996</v>
      </c>
      <c r="P7741" s="51">
        <v>-2.6440000000000001</v>
      </c>
      <c r="Q7741" s="51">
        <v>-3.0139999999999998</v>
      </c>
      <c r="R7741" s="51">
        <v>-2.2109999999999999</v>
      </c>
      <c r="S7741" s="51">
        <v>-2.7290000000000001</v>
      </c>
      <c r="T7741" s="51">
        <v>-4.2679999999999998</v>
      </c>
      <c r="U7741" s="51">
        <v>2019</v>
      </c>
    </row>
    <row r="7742" spans="1:21" ht="15.5">
      <c r="A7742" s="51">
        <v>578</v>
      </c>
      <c r="B7742" s="51" t="s">
        <v>1802</v>
      </c>
      <c r="C7742" s="51" t="s">
        <v>338</v>
      </c>
      <c r="D7742" s="51" t="str">
        <f t="shared" si="120"/>
        <v>NGDP_RThailand</v>
      </c>
      <c r="E7742" s="51" t="s">
        <v>313</v>
      </c>
      <c r="F7742" s="51" t="s">
        <v>340</v>
      </c>
      <c r="G7742" s="51" t="s">
        <v>341</v>
      </c>
      <c r="H7742" s="51" t="s">
        <v>342</v>
      </c>
      <c r="I7742" s="51" t="s">
        <v>343</v>
      </c>
      <c r="J7742" s="51" t="s">
        <v>1803</v>
      </c>
      <c r="K7742" s="51">
        <v>8902.82</v>
      </c>
      <c r="L7742" s="51">
        <v>9142.09</v>
      </c>
      <c r="M7742" s="51">
        <v>9232.09</v>
      </c>
      <c r="N7742" s="51">
        <v>9521.43</v>
      </c>
      <c r="O7742" s="51">
        <v>9848.5</v>
      </c>
      <c r="P7742" s="51">
        <v>10259.94</v>
      </c>
      <c r="Q7742" s="51">
        <v>10689.79</v>
      </c>
      <c r="R7742" s="51">
        <v>10932.07</v>
      </c>
      <c r="S7742" s="51">
        <v>10266.61</v>
      </c>
      <c r="T7742" s="51">
        <v>10529.83</v>
      </c>
      <c r="U7742" s="51">
        <v>2020</v>
      </c>
    </row>
    <row r="7743" spans="1:21" ht="15.5">
      <c r="A7743" s="51">
        <v>578</v>
      </c>
      <c r="B7743" s="51" t="s">
        <v>1802</v>
      </c>
      <c r="C7743" s="51" t="s">
        <v>345</v>
      </c>
      <c r="D7743" s="51" t="str">
        <f t="shared" si="120"/>
        <v>NGDP_RPCHThailand</v>
      </c>
      <c r="E7743" s="51" t="s">
        <v>313</v>
      </c>
      <c r="F7743" s="51" t="s">
        <v>340</v>
      </c>
      <c r="G7743" s="51" t="s">
        <v>346</v>
      </c>
      <c r="H7743" s="51" t="s">
        <v>347</v>
      </c>
      <c r="I7743" s="51"/>
      <c r="J7743" s="51" t="s">
        <v>348</v>
      </c>
      <c r="K7743" s="51">
        <v>7.2430000000000003</v>
      </c>
      <c r="L7743" s="51">
        <v>2.6869999999999998</v>
      </c>
      <c r="M7743" s="51">
        <v>0.98399999999999999</v>
      </c>
      <c r="N7743" s="51">
        <v>3.1339999999999999</v>
      </c>
      <c r="O7743" s="51">
        <v>3.4350000000000001</v>
      </c>
      <c r="P7743" s="51">
        <v>4.1779999999999999</v>
      </c>
      <c r="Q7743" s="51">
        <v>4.1900000000000004</v>
      </c>
      <c r="R7743" s="51">
        <v>2.266</v>
      </c>
      <c r="S7743" s="51">
        <v>-6.0869999999999997</v>
      </c>
      <c r="T7743" s="51">
        <v>2.5640000000000001</v>
      </c>
      <c r="U7743" s="51">
        <v>2020</v>
      </c>
    </row>
    <row r="7744" spans="1:21" ht="15.5">
      <c r="A7744" s="51">
        <v>578</v>
      </c>
      <c r="B7744" s="51" t="s">
        <v>1802</v>
      </c>
      <c r="C7744" s="51" t="s">
        <v>349</v>
      </c>
      <c r="D7744" s="51" t="str">
        <f t="shared" si="120"/>
        <v>NGDPThailand</v>
      </c>
      <c r="E7744" s="51" t="s">
        <v>313</v>
      </c>
      <c r="F7744" s="51" t="s">
        <v>155</v>
      </c>
      <c r="G7744" s="51" t="s">
        <v>350</v>
      </c>
      <c r="H7744" s="51" t="s">
        <v>342</v>
      </c>
      <c r="I7744" s="51" t="s">
        <v>343</v>
      </c>
      <c r="J7744" s="51" t="s">
        <v>1803</v>
      </c>
      <c r="K7744" s="51">
        <v>12357.34</v>
      </c>
      <c r="L7744" s="51">
        <v>12915.16</v>
      </c>
      <c r="M7744" s="51">
        <v>13230.3</v>
      </c>
      <c r="N7744" s="51">
        <v>13743.48</v>
      </c>
      <c r="O7744" s="51">
        <v>14590.34</v>
      </c>
      <c r="P7744" s="51">
        <v>15488.66</v>
      </c>
      <c r="Q7744" s="51">
        <v>16368.71</v>
      </c>
      <c r="R7744" s="51">
        <v>16896.330000000002</v>
      </c>
      <c r="S7744" s="51">
        <v>15703.02</v>
      </c>
      <c r="T7744" s="51">
        <v>16245.16</v>
      </c>
      <c r="U7744" s="51">
        <v>2020</v>
      </c>
    </row>
    <row r="7745" spans="1:21" ht="15.5">
      <c r="A7745" s="51">
        <v>578</v>
      </c>
      <c r="B7745" s="51" t="s">
        <v>1802</v>
      </c>
      <c r="C7745" s="51" t="s">
        <v>157</v>
      </c>
      <c r="D7745" s="51" t="str">
        <f t="shared" si="120"/>
        <v>NGDPDThailand</v>
      </c>
      <c r="E7745" s="51" t="s">
        <v>313</v>
      </c>
      <c r="F7745" s="51" t="s">
        <v>155</v>
      </c>
      <c r="G7745" s="51" t="s">
        <v>351</v>
      </c>
      <c r="H7745" s="51" t="s">
        <v>352</v>
      </c>
      <c r="I7745" s="51" t="s">
        <v>343</v>
      </c>
      <c r="J7745" s="51" t="s">
        <v>353</v>
      </c>
      <c r="K7745" s="51">
        <v>397.72199999999998</v>
      </c>
      <c r="L7745" s="51">
        <v>420.36399999999998</v>
      </c>
      <c r="M7745" s="51">
        <v>407.37299999999999</v>
      </c>
      <c r="N7745" s="51">
        <v>401.142</v>
      </c>
      <c r="O7745" s="51">
        <v>413.49700000000001</v>
      </c>
      <c r="P7745" s="51">
        <v>456.52300000000002</v>
      </c>
      <c r="Q7745" s="51">
        <v>506.40300000000002</v>
      </c>
      <c r="R7745" s="51">
        <v>544.15200000000004</v>
      </c>
      <c r="S7745" s="51">
        <v>501.88799999999998</v>
      </c>
      <c r="T7745" s="51">
        <v>538.73500000000001</v>
      </c>
      <c r="U7745" s="51">
        <v>2020</v>
      </c>
    </row>
    <row r="7746" spans="1:21" ht="15.5">
      <c r="A7746" s="51">
        <v>578</v>
      </c>
      <c r="B7746" s="51" t="s">
        <v>1802</v>
      </c>
      <c r="C7746" s="51" t="s">
        <v>354</v>
      </c>
      <c r="D7746" s="51" t="str">
        <f t="shared" si="120"/>
        <v>PPPGDPThailand</v>
      </c>
      <c r="E7746" s="51" t="s">
        <v>313</v>
      </c>
      <c r="F7746" s="51" t="s">
        <v>155</v>
      </c>
      <c r="G7746" s="51" t="s">
        <v>355</v>
      </c>
      <c r="H7746" s="51" t="s">
        <v>356</v>
      </c>
      <c r="I7746" s="51" t="s">
        <v>343</v>
      </c>
      <c r="J7746" s="51" t="s">
        <v>353</v>
      </c>
      <c r="K7746" s="51">
        <v>1008.79</v>
      </c>
      <c r="L7746" s="51">
        <v>1049.95</v>
      </c>
      <c r="M7746" s="51">
        <v>1059.45</v>
      </c>
      <c r="N7746" s="51">
        <v>1087.23</v>
      </c>
      <c r="O7746" s="51">
        <v>1146.04</v>
      </c>
      <c r="P7746" s="51">
        <v>1205.8399999999999</v>
      </c>
      <c r="Q7746" s="51">
        <v>1286.52</v>
      </c>
      <c r="R7746" s="51">
        <v>1339.17</v>
      </c>
      <c r="S7746" s="51">
        <v>1272.9000000000001</v>
      </c>
      <c r="T7746" s="51">
        <v>1329.32</v>
      </c>
      <c r="U7746" s="51">
        <v>2020</v>
      </c>
    </row>
    <row r="7747" spans="1:21" ht="15.5">
      <c r="A7747" s="51">
        <v>578</v>
      </c>
      <c r="B7747" s="51" t="s">
        <v>1802</v>
      </c>
      <c r="C7747" s="51" t="s">
        <v>357</v>
      </c>
      <c r="D7747" s="51" t="str">
        <f t="shared" ref="D7747:D7810" si="121">C7747&amp;E7747</f>
        <v>NGDP_DThailand</v>
      </c>
      <c r="E7747" s="51" t="s">
        <v>313</v>
      </c>
      <c r="F7747" s="51" t="s">
        <v>358</v>
      </c>
      <c r="G7747" s="51" t="s">
        <v>359</v>
      </c>
      <c r="H7747" s="51" t="s">
        <v>360</v>
      </c>
      <c r="I7747" s="51"/>
      <c r="J7747" s="51" t="s">
        <v>361</v>
      </c>
      <c r="K7747" s="51">
        <v>138.80199999999999</v>
      </c>
      <c r="L7747" s="51">
        <v>141.27099999999999</v>
      </c>
      <c r="M7747" s="51">
        <v>143.30799999999999</v>
      </c>
      <c r="N7747" s="51">
        <v>144.34299999999999</v>
      </c>
      <c r="O7747" s="51">
        <v>148.148</v>
      </c>
      <c r="P7747" s="51">
        <v>150.96299999999999</v>
      </c>
      <c r="Q7747" s="51">
        <v>153.125</v>
      </c>
      <c r="R7747" s="51">
        <v>154.55799999999999</v>
      </c>
      <c r="S7747" s="51">
        <v>152.952</v>
      </c>
      <c r="T7747" s="51">
        <v>154.27699999999999</v>
      </c>
      <c r="U7747" s="51">
        <v>2020</v>
      </c>
    </row>
    <row r="7748" spans="1:21" ht="15.5">
      <c r="A7748" s="51">
        <v>578</v>
      </c>
      <c r="B7748" s="51" t="s">
        <v>1802</v>
      </c>
      <c r="C7748" s="51" t="s">
        <v>362</v>
      </c>
      <c r="D7748" s="51" t="str">
        <f t="shared" si="121"/>
        <v>NGDPRPCThailand</v>
      </c>
      <c r="E7748" s="51" t="s">
        <v>313</v>
      </c>
      <c r="F7748" s="51" t="s">
        <v>363</v>
      </c>
      <c r="G7748" s="51" t="s">
        <v>364</v>
      </c>
      <c r="H7748" s="51" t="s">
        <v>342</v>
      </c>
      <c r="I7748" s="51" t="s">
        <v>333</v>
      </c>
      <c r="J7748" s="51" t="s">
        <v>365</v>
      </c>
      <c r="K7748" s="51">
        <v>131240.46</v>
      </c>
      <c r="L7748" s="51">
        <v>134157.32999999999</v>
      </c>
      <c r="M7748" s="51">
        <v>134895.63</v>
      </c>
      <c r="N7748" s="51">
        <v>138564.98000000001</v>
      </c>
      <c r="O7748" s="51">
        <v>142791.28</v>
      </c>
      <c r="P7748" s="51">
        <v>148244.01</v>
      </c>
      <c r="Q7748" s="51">
        <v>153968.43</v>
      </c>
      <c r="R7748" s="51">
        <v>157012.22</v>
      </c>
      <c r="S7748" s="51">
        <v>147086.12</v>
      </c>
      <c r="T7748" s="51">
        <v>150531.87</v>
      </c>
      <c r="U7748" s="51">
        <v>2019</v>
      </c>
    </row>
    <row r="7749" spans="1:21" ht="15.5">
      <c r="A7749" s="51">
        <v>578</v>
      </c>
      <c r="B7749" s="51" t="s">
        <v>1802</v>
      </c>
      <c r="C7749" s="51" t="s">
        <v>366</v>
      </c>
      <c r="D7749" s="51" t="str">
        <f t="shared" si="121"/>
        <v>NGDPRPPPPCThailand</v>
      </c>
      <c r="E7749" s="51" t="s">
        <v>313</v>
      </c>
      <c r="F7749" s="51" t="s">
        <v>363</v>
      </c>
      <c r="G7749" s="51" t="s">
        <v>367</v>
      </c>
      <c r="H7749" s="51" t="s">
        <v>368</v>
      </c>
      <c r="I7749" s="51" t="s">
        <v>333</v>
      </c>
      <c r="J7749" s="51" t="s">
        <v>365</v>
      </c>
      <c r="K7749" s="51">
        <v>15424.54</v>
      </c>
      <c r="L7749" s="51">
        <v>15767.36</v>
      </c>
      <c r="M7749" s="51">
        <v>15854.13</v>
      </c>
      <c r="N7749" s="51">
        <v>16285.39</v>
      </c>
      <c r="O7749" s="51">
        <v>16782.099999999999</v>
      </c>
      <c r="P7749" s="51">
        <v>17422.95</v>
      </c>
      <c r="Q7749" s="51">
        <v>18095.740000000002</v>
      </c>
      <c r="R7749" s="51">
        <v>18453.47</v>
      </c>
      <c r="S7749" s="51">
        <v>17286.87</v>
      </c>
      <c r="T7749" s="51">
        <v>17691.84</v>
      </c>
      <c r="U7749" s="51">
        <v>2019</v>
      </c>
    </row>
    <row r="7750" spans="1:21" ht="15.5">
      <c r="A7750" s="51">
        <v>578</v>
      </c>
      <c r="B7750" s="51" t="s">
        <v>1802</v>
      </c>
      <c r="C7750" s="51" t="s">
        <v>369</v>
      </c>
      <c r="D7750" s="51" t="str">
        <f t="shared" si="121"/>
        <v>NGDPPCThailand</v>
      </c>
      <c r="E7750" s="51" t="s">
        <v>313</v>
      </c>
      <c r="F7750" s="51" t="s">
        <v>370</v>
      </c>
      <c r="G7750" s="51" t="s">
        <v>371</v>
      </c>
      <c r="H7750" s="51" t="s">
        <v>342</v>
      </c>
      <c r="I7750" s="51" t="s">
        <v>333</v>
      </c>
      <c r="J7750" s="51" t="s">
        <v>372</v>
      </c>
      <c r="K7750" s="51">
        <v>182165.04</v>
      </c>
      <c r="L7750" s="51">
        <v>189526</v>
      </c>
      <c r="M7750" s="51">
        <v>193315.99</v>
      </c>
      <c r="N7750" s="51">
        <v>200008.39</v>
      </c>
      <c r="O7750" s="51">
        <v>211542.11</v>
      </c>
      <c r="P7750" s="51">
        <v>223792.88</v>
      </c>
      <c r="Q7750" s="51">
        <v>235763.64</v>
      </c>
      <c r="R7750" s="51">
        <v>242674.17</v>
      </c>
      <c r="S7750" s="51">
        <v>224971.72</v>
      </c>
      <c r="T7750" s="51">
        <v>232236.78</v>
      </c>
      <c r="U7750" s="51">
        <v>2019</v>
      </c>
    </row>
    <row r="7751" spans="1:21" ht="15.5">
      <c r="A7751" s="51">
        <v>578</v>
      </c>
      <c r="B7751" s="51" t="s">
        <v>1802</v>
      </c>
      <c r="C7751" s="51" t="s">
        <v>373</v>
      </c>
      <c r="D7751" s="51" t="str">
        <f t="shared" si="121"/>
        <v>NGDPDPCThailand</v>
      </c>
      <c r="E7751" s="51" t="s">
        <v>313</v>
      </c>
      <c r="F7751" s="51" t="s">
        <v>370</v>
      </c>
      <c r="G7751" s="51" t="s">
        <v>374</v>
      </c>
      <c r="H7751" s="51" t="s">
        <v>352</v>
      </c>
      <c r="I7751" s="51" t="s">
        <v>333</v>
      </c>
      <c r="J7751" s="51" t="s">
        <v>372</v>
      </c>
      <c r="K7751" s="51">
        <v>5862.99</v>
      </c>
      <c r="L7751" s="51">
        <v>6168.71</v>
      </c>
      <c r="M7751" s="51">
        <v>5952.38</v>
      </c>
      <c r="N7751" s="51">
        <v>5837.81</v>
      </c>
      <c r="O7751" s="51">
        <v>5995.21</v>
      </c>
      <c r="P7751" s="51">
        <v>6596.22</v>
      </c>
      <c r="Q7751" s="51">
        <v>7293.89</v>
      </c>
      <c r="R7751" s="51">
        <v>7815.41</v>
      </c>
      <c r="S7751" s="51">
        <v>7190.37</v>
      </c>
      <c r="T7751" s="51">
        <v>7701.63</v>
      </c>
      <c r="U7751" s="51">
        <v>2019</v>
      </c>
    </row>
    <row r="7752" spans="1:21" ht="15.5">
      <c r="A7752" s="51">
        <v>578</v>
      </c>
      <c r="B7752" s="51" t="s">
        <v>1802</v>
      </c>
      <c r="C7752" s="51" t="s">
        <v>375</v>
      </c>
      <c r="D7752" s="51" t="str">
        <f t="shared" si="121"/>
        <v>PPPPCThailand</v>
      </c>
      <c r="E7752" s="51" t="s">
        <v>313</v>
      </c>
      <c r="F7752" s="51" t="s">
        <v>370</v>
      </c>
      <c r="G7752" s="51" t="s">
        <v>376</v>
      </c>
      <c r="H7752" s="51" t="s">
        <v>356</v>
      </c>
      <c r="I7752" s="51" t="s">
        <v>333</v>
      </c>
      <c r="J7752" s="51" t="s">
        <v>372</v>
      </c>
      <c r="K7752" s="51">
        <v>14870.98</v>
      </c>
      <c r="L7752" s="51">
        <v>15407.67</v>
      </c>
      <c r="M7752" s="51">
        <v>15480.21</v>
      </c>
      <c r="N7752" s="51">
        <v>15822.37</v>
      </c>
      <c r="O7752" s="51">
        <v>16616.2</v>
      </c>
      <c r="P7752" s="51">
        <v>17422.95</v>
      </c>
      <c r="Q7752" s="51">
        <v>18530.21</v>
      </c>
      <c r="R7752" s="51">
        <v>19233.88</v>
      </c>
      <c r="S7752" s="51">
        <v>18236.36</v>
      </c>
      <c r="T7752" s="51">
        <v>19003.68</v>
      </c>
      <c r="U7752" s="51">
        <v>2019</v>
      </c>
    </row>
    <row r="7753" spans="1:21" ht="15.5">
      <c r="A7753" s="51">
        <v>578</v>
      </c>
      <c r="B7753" s="51" t="s">
        <v>1802</v>
      </c>
      <c r="C7753" s="51" t="s">
        <v>377</v>
      </c>
      <c r="D7753" s="51" t="str">
        <f t="shared" si="121"/>
        <v>NGAP_NPGDPThailand</v>
      </c>
      <c r="E7753" s="51" t="s">
        <v>313</v>
      </c>
      <c r="F7753" s="51" t="s">
        <v>378</v>
      </c>
      <c r="G7753" s="51" t="s">
        <v>379</v>
      </c>
      <c r="H7753" s="51" t="s">
        <v>380</v>
      </c>
      <c r="I7753" s="51"/>
      <c r="J7753" s="51"/>
      <c r="K7753" s="51"/>
      <c r="L7753" s="51"/>
      <c r="M7753" s="51"/>
      <c r="N7753" s="51"/>
      <c r="O7753" s="51"/>
      <c r="P7753" s="51"/>
      <c r="Q7753" s="51"/>
      <c r="R7753" s="51"/>
      <c r="S7753" s="51"/>
      <c r="T7753" s="51"/>
      <c r="U7753" s="51"/>
    </row>
    <row r="7754" spans="1:21" ht="15.5">
      <c r="A7754" s="51">
        <v>578</v>
      </c>
      <c r="B7754" s="51" t="s">
        <v>1802</v>
      </c>
      <c r="C7754" s="51" t="s">
        <v>381</v>
      </c>
      <c r="D7754" s="51" t="str">
        <f t="shared" si="121"/>
        <v>PPPSHThailand</v>
      </c>
      <c r="E7754" s="51" t="s">
        <v>313</v>
      </c>
      <c r="F7754" s="51" t="s">
        <v>382</v>
      </c>
      <c r="G7754" s="51" t="s">
        <v>383</v>
      </c>
      <c r="H7754" s="51" t="s">
        <v>384</v>
      </c>
      <c r="I7754" s="51"/>
      <c r="J7754" s="51" t="s">
        <v>353</v>
      </c>
      <c r="K7754" s="51">
        <v>1.0069999999999999</v>
      </c>
      <c r="L7754" s="51">
        <v>0.999</v>
      </c>
      <c r="M7754" s="51">
        <v>0.97199999999999998</v>
      </c>
      <c r="N7754" s="51">
        <v>0.97699999999999998</v>
      </c>
      <c r="O7754" s="51">
        <v>0.99199999999999999</v>
      </c>
      <c r="P7754" s="51">
        <v>0.99099999999999999</v>
      </c>
      <c r="Q7754" s="51">
        <v>0.998</v>
      </c>
      <c r="R7754" s="51">
        <v>0.99399999999999999</v>
      </c>
      <c r="S7754" s="51">
        <v>0.96699999999999997</v>
      </c>
      <c r="T7754" s="51">
        <v>0.93600000000000005</v>
      </c>
      <c r="U7754" s="51">
        <v>2020</v>
      </c>
    </row>
    <row r="7755" spans="1:21" ht="15.5">
      <c r="A7755" s="51">
        <v>578</v>
      </c>
      <c r="B7755" s="51" t="s">
        <v>1802</v>
      </c>
      <c r="C7755" s="51" t="s">
        <v>385</v>
      </c>
      <c r="D7755" s="51" t="str">
        <f t="shared" si="121"/>
        <v>PPPEXThailand</v>
      </c>
      <c r="E7755" s="51" t="s">
        <v>313</v>
      </c>
      <c r="F7755" s="51" t="s">
        <v>386</v>
      </c>
      <c r="G7755" s="51" t="s">
        <v>387</v>
      </c>
      <c r="H7755" s="51" t="s">
        <v>388</v>
      </c>
      <c r="I7755" s="51"/>
      <c r="J7755" s="51" t="s">
        <v>353</v>
      </c>
      <c r="K7755" s="51">
        <v>12.25</v>
      </c>
      <c r="L7755" s="51">
        <v>12.301</v>
      </c>
      <c r="M7755" s="51">
        <v>12.488</v>
      </c>
      <c r="N7755" s="51">
        <v>12.641</v>
      </c>
      <c r="O7755" s="51">
        <v>12.731</v>
      </c>
      <c r="P7755" s="51">
        <v>12.845000000000001</v>
      </c>
      <c r="Q7755" s="51">
        <v>12.723000000000001</v>
      </c>
      <c r="R7755" s="51">
        <v>12.617000000000001</v>
      </c>
      <c r="S7755" s="51">
        <v>12.336</v>
      </c>
      <c r="T7755" s="51">
        <v>12.221</v>
      </c>
      <c r="U7755" s="51">
        <v>2020</v>
      </c>
    </row>
    <row r="7756" spans="1:21" ht="15.5">
      <c r="A7756" s="51">
        <v>578</v>
      </c>
      <c r="B7756" s="51" t="s">
        <v>1802</v>
      </c>
      <c r="C7756" s="51" t="s">
        <v>389</v>
      </c>
      <c r="D7756" s="51" t="str">
        <f t="shared" si="121"/>
        <v>NID_NGDPThailand</v>
      </c>
      <c r="E7756" s="51" t="s">
        <v>313</v>
      </c>
      <c r="F7756" s="51" t="s">
        <v>390</v>
      </c>
      <c r="G7756" s="51" t="s">
        <v>391</v>
      </c>
      <c r="H7756" s="51" t="s">
        <v>392</v>
      </c>
      <c r="I7756" s="51"/>
      <c r="J7756" s="51" t="s">
        <v>1803</v>
      </c>
      <c r="K7756" s="51">
        <v>28.024000000000001</v>
      </c>
      <c r="L7756" s="51">
        <v>27.457000000000001</v>
      </c>
      <c r="M7756" s="51">
        <v>23.919</v>
      </c>
      <c r="N7756" s="51">
        <v>22.356000000000002</v>
      </c>
      <c r="O7756" s="51">
        <v>21.105</v>
      </c>
      <c r="P7756" s="51">
        <v>22.934000000000001</v>
      </c>
      <c r="Q7756" s="51">
        <v>25.172000000000001</v>
      </c>
      <c r="R7756" s="51">
        <v>23.734999999999999</v>
      </c>
      <c r="S7756" s="51">
        <v>23.855</v>
      </c>
      <c r="T7756" s="51">
        <v>24.407</v>
      </c>
      <c r="U7756" s="51">
        <v>2020</v>
      </c>
    </row>
    <row r="7757" spans="1:21" ht="15.5">
      <c r="A7757" s="51">
        <v>578</v>
      </c>
      <c r="B7757" s="51" t="s">
        <v>1802</v>
      </c>
      <c r="C7757" s="51" t="s">
        <v>393</v>
      </c>
      <c r="D7757" s="51" t="str">
        <f t="shared" si="121"/>
        <v>NGSD_NGDPThailand</v>
      </c>
      <c r="E7757" s="51" t="s">
        <v>313</v>
      </c>
      <c r="F7757" s="51" t="s">
        <v>394</v>
      </c>
      <c r="G7757" s="51" t="s">
        <v>395</v>
      </c>
      <c r="H7757" s="51" t="s">
        <v>392</v>
      </c>
      <c r="I7757" s="51"/>
      <c r="J7757" s="51" t="s">
        <v>1803</v>
      </c>
      <c r="K7757" s="51">
        <v>26.792000000000002</v>
      </c>
      <c r="L7757" s="51">
        <v>25.356000000000002</v>
      </c>
      <c r="M7757" s="51">
        <v>26.777000000000001</v>
      </c>
      <c r="N7757" s="51">
        <v>29.274000000000001</v>
      </c>
      <c r="O7757" s="51">
        <v>31.611000000000001</v>
      </c>
      <c r="P7757" s="51">
        <v>32.561999999999998</v>
      </c>
      <c r="Q7757" s="51">
        <v>30.785</v>
      </c>
      <c r="R7757" s="51">
        <v>30.756</v>
      </c>
      <c r="S7757" s="51">
        <v>27.151</v>
      </c>
      <c r="T7757" s="51">
        <v>24.861999999999998</v>
      </c>
      <c r="U7757" s="51">
        <v>2020</v>
      </c>
    </row>
    <row r="7758" spans="1:21" ht="15.5">
      <c r="A7758" s="51">
        <v>578</v>
      </c>
      <c r="B7758" s="51" t="s">
        <v>1802</v>
      </c>
      <c r="C7758" s="51" t="s">
        <v>396</v>
      </c>
      <c r="D7758" s="51" t="str">
        <f t="shared" si="121"/>
        <v>PCPIThailand</v>
      </c>
      <c r="E7758" s="51" t="s">
        <v>313</v>
      </c>
      <c r="F7758" s="51" t="s">
        <v>397</v>
      </c>
      <c r="G7758" s="51" t="s">
        <v>398</v>
      </c>
      <c r="H7758" s="51" t="s">
        <v>360</v>
      </c>
      <c r="I7758" s="51"/>
      <c r="J7758" s="51" t="s">
        <v>1804</v>
      </c>
      <c r="K7758" s="51">
        <v>94.411000000000001</v>
      </c>
      <c r="L7758" s="51">
        <v>96.474000000000004</v>
      </c>
      <c r="M7758" s="51">
        <v>98.302000000000007</v>
      </c>
      <c r="N7758" s="51">
        <v>97.418000000000006</v>
      </c>
      <c r="O7758" s="51">
        <v>97.600999999999999</v>
      </c>
      <c r="P7758" s="51">
        <v>98.25</v>
      </c>
      <c r="Q7758" s="51">
        <v>99.296999999999997</v>
      </c>
      <c r="R7758" s="51">
        <v>99.998000000000005</v>
      </c>
      <c r="S7758" s="51">
        <v>99.150999999999996</v>
      </c>
      <c r="T7758" s="51">
        <v>100.42700000000001</v>
      </c>
      <c r="U7758" s="51">
        <v>2020</v>
      </c>
    </row>
    <row r="7759" spans="1:21" ht="15.5">
      <c r="A7759" s="51">
        <v>578</v>
      </c>
      <c r="B7759" s="51" t="s">
        <v>1802</v>
      </c>
      <c r="C7759" s="51" t="s">
        <v>400</v>
      </c>
      <c r="D7759" s="51" t="str">
        <f t="shared" si="121"/>
        <v>PCPIPCHThailand</v>
      </c>
      <c r="E7759" s="51" t="s">
        <v>313</v>
      </c>
      <c r="F7759" s="51" t="s">
        <v>397</v>
      </c>
      <c r="G7759" s="51" t="s">
        <v>401</v>
      </c>
      <c r="H7759" s="51" t="s">
        <v>347</v>
      </c>
      <c r="I7759" s="51"/>
      <c r="J7759" s="51" t="s">
        <v>402</v>
      </c>
      <c r="K7759" s="51">
        <v>3.012</v>
      </c>
      <c r="L7759" s="51">
        <v>2.1850000000000001</v>
      </c>
      <c r="M7759" s="51">
        <v>1.8939999999999999</v>
      </c>
      <c r="N7759" s="51">
        <v>-0.89900000000000002</v>
      </c>
      <c r="O7759" s="51">
        <v>0.188</v>
      </c>
      <c r="P7759" s="51">
        <v>0.66500000000000004</v>
      </c>
      <c r="Q7759" s="51">
        <v>1.0649999999999999</v>
      </c>
      <c r="R7759" s="51">
        <v>0.70599999999999996</v>
      </c>
      <c r="S7759" s="51">
        <v>-0.84699999999999998</v>
      </c>
      <c r="T7759" s="51">
        <v>1.2869999999999999</v>
      </c>
      <c r="U7759" s="51">
        <v>2020</v>
      </c>
    </row>
    <row r="7760" spans="1:21" ht="15.5">
      <c r="A7760" s="51">
        <v>578</v>
      </c>
      <c r="B7760" s="51" t="s">
        <v>1802</v>
      </c>
      <c r="C7760" s="51" t="s">
        <v>403</v>
      </c>
      <c r="D7760" s="51" t="str">
        <f t="shared" si="121"/>
        <v>PCPIEThailand</v>
      </c>
      <c r="E7760" s="51" t="s">
        <v>313</v>
      </c>
      <c r="F7760" s="51" t="s">
        <v>404</v>
      </c>
      <c r="G7760" s="51" t="s">
        <v>405</v>
      </c>
      <c r="H7760" s="51" t="s">
        <v>360</v>
      </c>
      <c r="I7760" s="51"/>
      <c r="J7760" s="51" t="s">
        <v>1804</v>
      </c>
      <c r="K7760" s="51">
        <v>95.56</v>
      </c>
      <c r="L7760" s="51">
        <v>97.16</v>
      </c>
      <c r="M7760" s="51">
        <v>97.74</v>
      </c>
      <c r="N7760" s="51">
        <v>96.9</v>
      </c>
      <c r="O7760" s="51">
        <v>97.99</v>
      </c>
      <c r="P7760" s="51">
        <v>98.75</v>
      </c>
      <c r="Q7760" s="51">
        <v>99.1</v>
      </c>
      <c r="R7760" s="51">
        <v>99.97</v>
      </c>
      <c r="S7760" s="51">
        <v>99.7</v>
      </c>
      <c r="T7760" s="51">
        <v>100.679</v>
      </c>
      <c r="U7760" s="51">
        <v>2020</v>
      </c>
    </row>
    <row r="7761" spans="1:21" ht="15.5">
      <c r="A7761" s="51">
        <v>578</v>
      </c>
      <c r="B7761" s="51" t="s">
        <v>1802</v>
      </c>
      <c r="C7761" s="51" t="s">
        <v>406</v>
      </c>
      <c r="D7761" s="51" t="str">
        <f t="shared" si="121"/>
        <v>PCPIEPCHThailand</v>
      </c>
      <c r="E7761" s="51" t="s">
        <v>313</v>
      </c>
      <c r="F7761" s="51" t="s">
        <v>404</v>
      </c>
      <c r="G7761" s="51" t="s">
        <v>407</v>
      </c>
      <c r="H7761" s="51" t="s">
        <v>347</v>
      </c>
      <c r="I7761" s="51"/>
      <c r="J7761" s="51" t="s">
        <v>408</v>
      </c>
      <c r="K7761" s="51">
        <v>3.6219999999999999</v>
      </c>
      <c r="L7761" s="51">
        <v>1.6739999999999999</v>
      </c>
      <c r="M7761" s="51">
        <v>0.59699999999999998</v>
      </c>
      <c r="N7761" s="51">
        <v>-0.85899999999999999</v>
      </c>
      <c r="O7761" s="51">
        <v>1.125</v>
      </c>
      <c r="P7761" s="51">
        <v>0.77600000000000002</v>
      </c>
      <c r="Q7761" s="51">
        <v>0.35399999999999998</v>
      </c>
      <c r="R7761" s="51">
        <v>0.878</v>
      </c>
      <c r="S7761" s="51">
        <v>-0.27</v>
      </c>
      <c r="T7761" s="51">
        <v>0.98199999999999998</v>
      </c>
      <c r="U7761" s="51">
        <v>2020</v>
      </c>
    </row>
    <row r="7762" spans="1:21" ht="15.5">
      <c r="A7762" s="51">
        <v>578</v>
      </c>
      <c r="B7762" s="51" t="s">
        <v>1802</v>
      </c>
      <c r="C7762" s="51" t="s">
        <v>409</v>
      </c>
      <c r="D7762" s="51" t="str">
        <f t="shared" si="121"/>
        <v>FLIBOR6Thailand</v>
      </c>
      <c r="E7762" s="51" t="s">
        <v>313</v>
      </c>
      <c r="F7762" s="51" t="s">
        <v>410</v>
      </c>
      <c r="G7762" s="51"/>
      <c r="H7762" s="51" t="s">
        <v>384</v>
      </c>
      <c r="I7762" s="51"/>
      <c r="J7762" s="51"/>
      <c r="K7762" s="51"/>
      <c r="L7762" s="51"/>
      <c r="M7762" s="51"/>
      <c r="N7762" s="51"/>
      <c r="O7762" s="51"/>
      <c r="P7762" s="51"/>
      <c r="Q7762" s="51"/>
      <c r="R7762" s="51"/>
      <c r="S7762" s="51"/>
      <c r="T7762" s="51"/>
      <c r="U7762" s="51"/>
    </row>
    <row r="7763" spans="1:21" ht="15.5">
      <c r="A7763" s="51">
        <v>578</v>
      </c>
      <c r="B7763" s="51" t="s">
        <v>1802</v>
      </c>
      <c r="C7763" s="51" t="s">
        <v>411</v>
      </c>
      <c r="D7763" s="51" t="str">
        <f t="shared" si="121"/>
        <v>TM_RPCHThailand</v>
      </c>
      <c r="E7763" s="51" t="s">
        <v>313</v>
      </c>
      <c r="F7763" s="51" t="s">
        <v>412</v>
      </c>
      <c r="G7763" s="51" t="s">
        <v>413</v>
      </c>
      <c r="H7763" s="51" t="s">
        <v>347</v>
      </c>
      <c r="I7763" s="51"/>
      <c r="J7763" s="51" t="s">
        <v>1805</v>
      </c>
      <c r="K7763" s="51">
        <v>5.6289999999999996</v>
      </c>
      <c r="L7763" s="51">
        <v>1.681</v>
      </c>
      <c r="M7763" s="51">
        <v>-5.298</v>
      </c>
      <c r="N7763" s="51">
        <v>4.0000000000000001E-3</v>
      </c>
      <c r="O7763" s="51">
        <v>-0.99199999999999999</v>
      </c>
      <c r="P7763" s="51">
        <v>6.2270000000000003</v>
      </c>
      <c r="Q7763" s="51">
        <v>8.2739999999999991</v>
      </c>
      <c r="R7763" s="51">
        <v>-5.1669999999999998</v>
      </c>
      <c r="S7763" s="51">
        <v>-13.28</v>
      </c>
      <c r="T7763" s="51">
        <v>4.5149999999999997</v>
      </c>
      <c r="U7763" s="51">
        <v>2019</v>
      </c>
    </row>
    <row r="7764" spans="1:21" ht="15.5">
      <c r="A7764" s="51">
        <v>578</v>
      </c>
      <c r="B7764" s="51" t="s">
        <v>1802</v>
      </c>
      <c r="C7764" s="51" t="s">
        <v>415</v>
      </c>
      <c r="D7764" s="51" t="str">
        <f t="shared" si="121"/>
        <v>TMG_RPCHThailand</v>
      </c>
      <c r="E7764" s="51" t="s">
        <v>313</v>
      </c>
      <c r="F7764" s="51" t="s">
        <v>416</v>
      </c>
      <c r="G7764" s="51" t="s">
        <v>417</v>
      </c>
      <c r="H7764" s="51" t="s">
        <v>347</v>
      </c>
      <c r="I7764" s="51"/>
      <c r="J7764" s="51" t="s">
        <v>1805</v>
      </c>
      <c r="K7764" s="51">
        <v>6.6760000000000002</v>
      </c>
      <c r="L7764" s="51">
        <v>1.9790000000000001</v>
      </c>
      <c r="M7764" s="51">
        <v>-6.1950000000000003</v>
      </c>
      <c r="N7764" s="51">
        <v>0.26100000000000001</v>
      </c>
      <c r="O7764" s="51">
        <v>-2.4910000000000001</v>
      </c>
      <c r="P7764" s="51">
        <v>7.194</v>
      </c>
      <c r="Q7764" s="51">
        <v>7.7080000000000002</v>
      </c>
      <c r="R7764" s="51">
        <v>-5.7309999999999999</v>
      </c>
      <c r="S7764" s="51">
        <v>-11.776</v>
      </c>
      <c r="T7764" s="51">
        <v>4.4000000000000004</v>
      </c>
      <c r="U7764" s="51">
        <v>2019</v>
      </c>
    </row>
    <row r="7765" spans="1:21" ht="15.5">
      <c r="A7765" s="51">
        <v>578</v>
      </c>
      <c r="B7765" s="51" t="s">
        <v>1802</v>
      </c>
      <c r="C7765" s="51" t="s">
        <v>418</v>
      </c>
      <c r="D7765" s="51" t="str">
        <f t="shared" si="121"/>
        <v>TX_RPCHThailand</v>
      </c>
      <c r="E7765" s="51" t="s">
        <v>313</v>
      </c>
      <c r="F7765" s="51" t="s">
        <v>419</v>
      </c>
      <c r="G7765" s="51" t="s">
        <v>420</v>
      </c>
      <c r="H7765" s="51" t="s">
        <v>347</v>
      </c>
      <c r="I7765" s="51"/>
      <c r="J7765" s="51" t="s">
        <v>1805</v>
      </c>
      <c r="K7765" s="51">
        <v>3.6619999999999999</v>
      </c>
      <c r="L7765" s="51">
        <v>2.5139999999999998</v>
      </c>
      <c r="M7765" s="51">
        <v>0.34499999999999997</v>
      </c>
      <c r="N7765" s="51">
        <v>1.25</v>
      </c>
      <c r="O7765" s="51">
        <v>2.6960000000000002</v>
      </c>
      <c r="P7765" s="51">
        <v>5.181</v>
      </c>
      <c r="Q7765" s="51">
        <v>3.351</v>
      </c>
      <c r="R7765" s="51">
        <v>-2.9540000000000002</v>
      </c>
      <c r="S7765" s="51">
        <v>-19.408999999999999</v>
      </c>
      <c r="T7765" s="51">
        <v>5.9989999999999997</v>
      </c>
      <c r="U7765" s="51">
        <v>2019</v>
      </c>
    </row>
    <row r="7766" spans="1:21" ht="15.5">
      <c r="A7766" s="51">
        <v>578</v>
      </c>
      <c r="B7766" s="51" t="s">
        <v>1802</v>
      </c>
      <c r="C7766" s="51" t="s">
        <v>421</v>
      </c>
      <c r="D7766" s="51" t="str">
        <f t="shared" si="121"/>
        <v>TXG_RPCHThailand</v>
      </c>
      <c r="E7766" s="51" t="s">
        <v>313</v>
      </c>
      <c r="F7766" s="51" t="s">
        <v>422</v>
      </c>
      <c r="G7766" s="51" t="s">
        <v>423</v>
      </c>
      <c r="H7766" s="51" t="s">
        <v>347</v>
      </c>
      <c r="I7766" s="51"/>
      <c r="J7766" s="51" t="s">
        <v>1805</v>
      </c>
      <c r="K7766" s="51">
        <v>2.4590000000000001</v>
      </c>
      <c r="L7766" s="51">
        <v>0.24</v>
      </c>
      <c r="M7766" s="51">
        <v>1.077</v>
      </c>
      <c r="N7766" s="51">
        <v>-1.54</v>
      </c>
      <c r="O7766" s="51">
        <v>0.46100000000000002</v>
      </c>
      <c r="P7766" s="51">
        <v>5.2679999999999998</v>
      </c>
      <c r="Q7766" s="51">
        <v>3.9049999999999998</v>
      </c>
      <c r="R7766" s="51">
        <v>-3.6669999999999998</v>
      </c>
      <c r="S7766" s="51">
        <v>-5.9089999999999998</v>
      </c>
      <c r="T7766" s="51">
        <v>8.7970000000000006</v>
      </c>
      <c r="U7766" s="51">
        <v>2019</v>
      </c>
    </row>
    <row r="7767" spans="1:21" ht="15.5">
      <c r="A7767" s="51">
        <v>578</v>
      </c>
      <c r="B7767" s="51" t="s">
        <v>1802</v>
      </c>
      <c r="C7767" s="51" t="s">
        <v>424</v>
      </c>
      <c r="D7767" s="51" t="str">
        <f t="shared" si="121"/>
        <v>LURThailand</v>
      </c>
      <c r="E7767" s="51" t="s">
        <v>313</v>
      </c>
      <c r="F7767" s="51" t="s">
        <v>425</v>
      </c>
      <c r="G7767" s="51" t="s">
        <v>426</v>
      </c>
      <c r="H7767" s="51" t="s">
        <v>427</v>
      </c>
      <c r="I7767" s="51"/>
      <c r="J7767" s="51" t="s">
        <v>1806</v>
      </c>
      <c r="K7767" s="51">
        <v>0.66200000000000003</v>
      </c>
      <c r="L7767" s="51">
        <v>0.7</v>
      </c>
      <c r="M7767" s="51">
        <v>0.8</v>
      </c>
      <c r="N7767" s="51">
        <v>0.9</v>
      </c>
      <c r="O7767" s="51">
        <v>1</v>
      </c>
      <c r="P7767" s="51">
        <v>1.2</v>
      </c>
      <c r="Q7767" s="51">
        <v>1.1000000000000001</v>
      </c>
      <c r="R7767" s="51">
        <v>1</v>
      </c>
      <c r="S7767" s="51">
        <v>2</v>
      </c>
      <c r="T7767" s="51">
        <v>1.5</v>
      </c>
      <c r="U7767" s="51">
        <v>2019</v>
      </c>
    </row>
    <row r="7768" spans="1:21" ht="15.5">
      <c r="A7768" s="51">
        <v>578</v>
      </c>
      <c r="B7768" s="51" t="s">
        <v>1802</v>
      </c>
      <c r="C7768" s="51" t="s">
        <v>428</v>
      </c>
      <c r="D7768" s="51" t="str">
        <f t="shared" si="121"/>
        <v>LEThailand</v>
      </c>
      <c r="E7768" s="51" t="s">
        <v>313</v>
      </c>
      <c r="F7768" s="51" t="s">
        <v>429</v>
      </c>
      <c r="G7768" s="51" t="s">
        <v>430</v>
      </c>
      <c r="H7768" s="51" t="s">
        <v>431</v>
      </c>
      <c r="I7768" s="51" t="s">
        <v>432</v>
      </c>
      <c r="J7768" s="51"/>
      <c r="K7768" s="51"/>
      <c r="L7768" s="51"/>
      <c r="M7768" s="51"/>
      <c r="N7768" s="51"/>
      <c r="O7768" s="51"/>
      <c r="P7768" s="51"/>
      <c r="Q7768" s="51"/>
      <c r="R7768" s="51"/>
      <c r="S7768" s="51"/>
      <c r="T7768" s="51"/>
      <c r="U7768" s="51"/>
    </row>
    <row r="7769" spans="1:21" ht="15.5">
      <c r="A7769" s="51">
        <v>578</v>
      </c>
      <c r="B7769" s="51" t="s">
        <v>1802</v>
      </c>
      <c r="C7769" s="51" t="s">
        <v>433</v>
      </c>
      <c r="D7769" s="51" t="str">
        <f t="shared" si="121"/>
        <v>LPThailand</v>
      </c>
      <c r="E7769" s="51" t="s">
        <v>313</v>
      </c>
      <c r="F7769" s="51" t="s">
        <v>434</v>
      </c>
      <c r="G7769" s="51" t="s">
        <v>435</v>
      </c>
      <c r="H7769" s="51" t="s">
        <v>431</v>
      </c>
      <c r="I7769" s="51" t="s">
        <v>432</v>
      </c>
      <c r="J7769" s="51" t="s">
        <v>1807</v>
      </c>
      <c r="K7769" s="51">
        <v>67.835999999999999</v>
      </c>
      <c r="L7769" s="51">
        <v>68.144999999999996</v>
      </c>
      <c r="M7769" s="51">
        <v>68.438999999999993</v>
      </c>
      <c r="N7769" s="51">
        <v>68.715000000000003</v>
      </c>
      <c r="O7769" s="51">
        <v>68.971000000000004</v>
      </c>
      <c r="P7769" s="51">
        <v>69.209999999999994</v>
      </c>
      <c r="Q7769" s="51">
        <v>69.427999999999997</v>
      </c>
      <c r="R7769" s="51">
        <v>69.626000000000005</v>
      </c>
      <c r="S7769" s="51">
        <v>69.8</v>
      </c>
      <c r="T7769" s="51">
        <v>69.950999999999993</v>
      </c>
      <c r="U7769" s="51">
        <v>2019</v>
      </c>
    </row>
    <row r="7770" spans="1:21" ht="15.5">
      <c r="A7770" s="51">
        <v>578</v>
      </c>
      <c r="B7770" s="51" t="s">
        <v>1802</v>
      </c>
      <c r="C7770" s="51" t="s">
        <v>437</v>
      </c>
      <c r="D7770" s="51" t="str">
        <f t="shared" si="121"/>
        <v>GGRThailand</v>
      </c>
      <c r="E7770" s="51" t="s">
        <v>313</v>
      </c>
      <c r="F7770" s="51" t="s">
        <v>438</v>
      </c>
      <c r="G7770" s="51" t="s">
        <v>439</v>
      </c>
      <c r="H7770" s="51" t="s">
        <v>342</v>
      </c>
      <c r="I7770" s="51" t="s">
        <v>343</v>
      </c>
      <c r="J7770" s="51" t="s">
        <v>1808</v>
      </c>
      <c r="K7770" s="51">
        <v>2518.7800000000002</v>
      </c>
      <c r="L7770" s="51">
        <v>2851.19</v>
      </c>
      <c r="M7770" s="51">
        <v>2808.35</v>
      </c>
      <c r="N7770" s="51">
        <v>3032.34</v>
      </c>
      <c r="O7770" s="51">
        <v>3144.31</v>
      </c>
      <c r="P7770" s="51">
        <v>3216.37</v>
      </c>
      <c r="Q7770" s="51">
        <v>3462.57</v>
      </c>
      <c r="R7770" s="51">
        <v>3530.93</v>
      </c>
      <c r="S7770" s="51">
        <v>3276.1</v>
      </c>
      <c r="T7770" s="51">
        <v>3379.41</v>
      </c>
      <c r="U7770" s="51">
        <v>2020</v>
      </c>
    </row>
    <row r="7771" spans="1:21" ht="15.5">
      <c r="A7771" s="51">
        <v>578</v>
      </c>
      <c r="B7771" s="51" t="s">
        <v>1802</v>
      </c>
      <c r="C7771" s="51" t="s">
        <v>441</v>
      </c>
      <c r="D7771" s="51" t="str">
        <f t="shared" si="121"/>
        <v>GGR_NGDPThailand</v>
      </c>
      <c r="E7771" s="51" t="s">
        <v>313</v>
      </c>
      <c r="F7771" s="51" t="s">
        <v>438</v>
      </c>
      <c r="G7771" s="51" t="s">
        <v>439</v>
      </c>
      <c r="H7771" s="51" t="s">
        <v>392</v>
      </c>
      <c r="I7771" s="51"/>
      <c r="J7771" s="51" t="s">
        <v>442</v>
      </c>
      <c r="K7771" s="51">
        <v>21.390999999999998</v>
      </c>
      <c r="L7771" s="51">
        <v>22.151</v>
      </c>
      <c r="M7771" s="51">
        <v>21.385000000000002</v>
      </c>
      <c r="N7771" s="51">
        <v>22.315000000000001</v>
      </c>
      <c r="O7771" s="51">
        <v>21.919</v>
      </c>
      <c r="P7771" s="51">
        <v>21.097000000000001</v>
      </c>
      <c r="Q7771" s="51">
        <v>21.420999999999999</v>
      </c>
      <c r="R7771" s="51">
        <v>20.997</v>
      </c>
      <c r="S7771" s="51">
        <v>20.605</v>
      </c>
      <c r="T7771" s="51">
        <v>21.071999999999999</v>
      </c>
      <c r="U7771" s="51">
        <v>2020</v>
      </c>
    </row>
    <row r="7772" spans="1:21" ht="15.5">
      <c r="A7772" s="51">
        <v>578</v>
      </c>
      <c r="B7772" s="51" t="s">
        <v>1802</v>
      </c>
      <c r="C7772" s="51" t="s">
        <v>443</v>
      </c>
      <c r="D7772" s="51" t="str">
        <f t="shared" si="121"/>
        <v>GGXThailand</v>
      </c>
      <c r="E7772" s="51" t="s">
        <v>313</v>
      </c>
      <c r="F7772" s="51" t="s">
        <v>444</v>
      </c>
      <c r="G7772" s="51" t="s">
        <v>445</v>
      </c>
      <c r="H7772" s="51" t="s">
        <v>342</v>
      </c>
      <c r="I7772" s="51" t="s">
        <v>343</v>
      </c>
      <c r="J7772" s="51" t="s">
        <v>1808</v>
      </c>
      <c r="K7772" s="51">
        <v>2620.1</v>
      </c>
      <c r="L7772" s="51">
        <v>2784.83</v>
      </c>
      <c r="M7772" s="51">
        <v>2913.53</v>
      </c>
      <c r="N7772" s="51">
        <v>3014.35</v>
      </c>
      <c r="O7772" s="51">
        <v>3062.63</v>
      </c>
      <c r="P7772" s="51">
        <v>3281.14</v>
      </c>
      <c r="Q7772" s="51">
        <v>3452.21</v>
      </c>
      <c r="R7772" s="51">
        <v>3668</v>
      </c>
      <c r="S7772" s="51">
        <v>4023.77</v>
      </c>
      <c r="T7772" s="51">
        <v>4160.34</v>
      </c>
      <c r="U7772" s="51">
        <v>2020</v>
      </c>
    </row>
    <row r="7773" spans="1:21" ht="15.5">
      <c r="A7773" s="51">
        <v>578</v>
      </c>
      <c r="B7773" s="51" t="s">
        <v>1802</v>
      </c>
      <c r="C7773" s="51" t="s">
        <v>446</v>
      </c>
      <c r="D7773" s="51" t="str">
        <f t="shared" si="121"/>
        <v>GGX_NGDPThailand</v>
      </c>
      <c r="E7773" s="51" t="s">
        <v>313</v>
      </c>
      <c r="F7773" s="51" t="s">
        <v>444</v>
      </c>
      <c r="G7773" s="51" t="s">
        <v>445</v>
      </c>
      <c r="H7773" s="51" t="s">
        <v>392</v>
      </c>
      <c r="I7773" s="51"/>
      <c r="J7773" s="51" t="s">
        <v>447</v>
      </c>
      <c r="K7773" s="51">
        <v>22.251000000000001</v>
      </c>
      <c r="L7773" s="51">
        <v>21.635999999999999</v>
      </c>
      <c r="M7773" s="51">
        <v>22.186</v>
      </c>
      <c r="N7773" s="51">
        <v>22.181999999999999</v>
      </c>
      <c r="O7773" s="51">
        <v>21.35</v>
      </c>
      <c r="P7773" s="51">
        <v>21.521999999999998</v>
      </c>
      <c r="Q7773" s="51">
        <v>21.356999999999999</v>
      </c>
      <c r="R7773" s="51">
        <v>21.812999999999999</v>
      </c>
      <c r="S7773" s="51">
        <v>25.306999999999999</v>
      </c>
      <c r="T7773" s="51">
        <v>25.942</v>
      </c>
      <c r="U7773" s="51">
        <v>2020</v>
      </c>
    </row>
    <row r="7774" spans="1:21" ht="15.5">
      <c r="A7774" s="51">
        <v>578</v>
      </c>
      <c r="B7774" s="51" t="s">
        <v>1802</v>
      </c>
      <c r="C7774" s="51" t="s">
        <v>448</v>
      </c>
      <c r="D7774" s="51" t="str">
        <f t="shared" si="121"/>
        <v>GGXCNLThailand</v>
      </c>
      <c r="E7774" s="51" t="s">
        <v>313</v>
      </c>
      <c r="F7774" s="51" t="s">
        <v>449</v>
      </c>
      <c r="G7774" s="51" t="s">
        <v>450</v>
      </c>
      <c r="H7774" s="51" t="s">
        <v>342</v>
      </c>
      <c r="I7774" s="51" t="s">
        <v>343</v>
      </c>
      <c r="J7774" s="51" t="s">
        <v>1808</v>
      </c>
      <c r="K7774" s="51">
        <v>-101.322</v>
      </c>
      <c r="L7774" s="51">
        <v>66.358000000000004</v>
      </c>
      <c r="M7774" s="51">
        <v>-105.179</v>
      </c>
      <c r="N7774" s="51">
        <v>17.989000000000001</v>
      </c>
      <c r="O7774" s="51">
        <v>81.685000000000002</v>
      </c>
      <c r="P7774" s="51">
        <v>-64.777000000000001</v>
      </c>
      <c r="Q7774" s="51">
        <v>10.356999999999999</v>
      </c>
      <c r="R7774" s="51">
        <v>-137.07499999999999</v>
      </c>
      <c r="S7774" s="51">
        <v>-747.67200000000003</v>
      </c>
      <c r="T7774" s="51">
        <v>-780.92700000000002</v>
      </c>
      <c r="U7774" s="51">
        <v>2020</v>
      </c>
    </row>
    <row r="7775" spans="1:21" ht="15.5">
      <c r="A7775" s="51">
        <v>578</v>
      </c>
      <c r="B7775" s="51" t="s">
        <v>1802</v>
      </c>
      <c r="C7775" s="51" t="s">
        <v>451</v>
      </c>
      <c r="D7775" s="51" t="str">
        <f t="shared" si="121"/>
        <v>GGXCNL_NGDPThailand</v>
      </c>
      <c r="E7775" s="51" t="s">
        <v>313</v>
      </c>
      <c r="F7775" s="51" t="s">
        <v>449</v>
      </c>
      <c r="G7775" s="51" t="s">
        <v>450</v>
      </c>
      <c r="H7775" s="51" t="s">
        <v>392</v>
      </c>
      <c r="I7775" s="51"/>
      <c r="J7775" s="51" t="s">
        <v>452</v>
      </c>
      <c r="K7775" s="51">
        <v>-0.86</v>
      </c>
      <c r="L7775" s="51">
        <v>0.51600000000000001</v>
      </c>
      <c r="M7775" s="51">
        <v>-0.80100000000000005</v>
      </c>
      <c r="N7775" s="51">
        <v>0.13200000000000001</v>
      </c>
      <c r="O7775" s="51">
        <v>0.56899999999999995</v>
      </c>
      <c r="P7775" s="51">
        <v>-0.42499999999999999</v>
      </c>
      <c r="Q7775" s="51">
        <v>6.4000000000000001E-2</v>
      </c>
      <c r="R7775" s="51">
        <v>-0.81499999999999995</v>
      </c>
      <c r="S7775" s="51">
        <v>-4.702</v>
      </c>
      <c r="T7775" s="51">
        <v>-4.8689999999999998</v>
      </c>
      <c r="U7775" s="51">
        <v>2020</v>
      </c>
    </row>
    <row r="7776" spans="1:21" ht="15.5">
      <c r="A7776" s="51">
        <v>578</v>
      </c>
      <c r="B7776" s="51" t="s">
        <v>1802</v>
      </c>
      <c r="C7776" s="51" t="s">
        <v>453</v>
      </c>
      <c r="D7776" s="51" t="str">
        <f t="shared" si="121"/>
        <v>GGSBThailand</v>
      </c>
      <c r="E7776" s="51" t="s">
        <v>313</v>
      </c>
      <c r="F7776" s="51" t="s">
        <v>454</v>
      </c>
      <c r="G7776" s="51" t="s">
        <v>455</v>
      </c>
      <c r="H7776" s="51" t="s">
        <v>342</v>
      </c>
      <c r="I7776" s="51" t="s">
        <v>343</v>
      </c>
      <c r="J7776" s="51" t="s">
        <v>1808</v>
      </c>
      <c r="K7776" s="51">
        <v>-108.572</v>
      </c>
      <c r="L7776" s="51">
        <v>-51.835000000000001</v>
      </c>
      <c r="M7776" s="51">
        <v>50.058</v>
      </c>
      <c r="N7776" s="51">
        <v>363.911</v>
      </c>
      <c r="O7776" s="51">
        <v>171.673</v>
      </c>
      <c r="P7776" s="51">
        <v>253.51900000000001</v>
      </c>
      <c r="Q7776" s="51">
        <v>296.21499999999997</v>
      </c>
      <c r="R7776" s="51">
        <v>198.608</v>
      </c>
      <c r="S7776" s="51">
        <v>-317.06400000000002</v>
      </c>
      <c r="T7776" s="51">
        <v>-417.76799999999997</v>
      </c>
      <c r="U7776" s="51">
        <v>2020</v>
      </c>
    </row>
    <row r="7777" spans="1:21" ht="15.5">
      <c r="A7777" s="51">
        <v>578</v>
      </c>
      <c r="B7777" s="51" t="s">
        <v>1802</v>
      </c>
      <c r="C7777" s="51" t="s">
        <v>456</v>
      </c>
      <c r="D7777" s="51" t="str">
        <f t="shared" si="121"/>
        <v>GGSB_NPGDPThailand</v>
      </c>
      <c r="E7777" s="51" t="s">
        <v>313</v>
      </c>
      <c r="F7777" s="51" t="s">
        <v>454</v>
      </c>
      <c r="G7777" s="51" t="s">
        <v>455</v>
      </c>
      <c r="H7777" s="51" t="s">
        <v>380</v>
      </c>
      <c r="I7777" s="51"/>
      <c r="J7777" s="51" t="s">
        <v>505</v>
      </c>
      <c r="K7777" s="51">
        <v>-0.91</v>
      </c>
      <c r="L7777" s="51">
        <v>-0.40699999999999997</v>
      </c>
      <c r="M7777" s="51">
        <v>0.374</v>
      </c>
      <c r="N7777" s="51">
        <v>2.6280000000000001</v>
      </c>
      <c r="O7777" s="51">
        <v>1.177</v>
      </c>
      <c r="P7777" s="51">
        <v>1.649</v>
      </c>
      <c r="Q7777" s="51">
        <v>1.833</v>
      </c>
      <c r="R7777" s="51">
        <v>1.1759999999999999</v>
      </c>
      <c r="S7777" s="51">
        <v>-1.8480000000000001</v>
      </c>
      <c r="T7777" s="51">
        <v>-2.3980000000000001</v>
      </c>
      <c r="U7777" s="51">
        <v>2020</v>
      </c>
    </row>
    <row r="7778" spans="1:21" ht="15.5">
      <c r="A7778" s="51">
        <v>578</v>
      </c>
      <c r="B7778" s="51" t="s">
        <v>1802</v>
      </c>
      <c r="C7778" s="51" t="s">
        <v>457</v>
      </c>
      <c r="D7778" s="51" t="str">
        <f t="shared" si="121"/>
        <v>GGXONLBThailand</v>
      </c>
      <c r="E7778" s="51" t="s">
        <v>313</v>
      </c>
      <c r="F7778" s="51" t="s">
        <v>458</v>
      </c>
      <c r="G7778" s="51" t="s">
        <v>459</v>
      </c>
      <c r="H7778" s="51" t="s">
        <v>342</v>
      </c>
      <c r="I7778" s="51" t="s">
        <v>343</v>
      </c>
      <c r="J7778" s="51" t="s">
        <v>1808</v>
      </c>
      <c r="K7778" s="51">
        <v>-0.04</v>
      </c>
      <c r="L7778" s="51">
        <v>163.084</v>
      </c>
      <c r="M7778" s="51">
        <v>-7.96</v>
      </c>
      <c r="N7778" s="51">
        <v>96.876999999999995</v>
      </c>
      <c r="O7778" s="51">
        <v>139.24100000000001</v>
      </c>
      <c r="P7778" s="51">
        <v>11.712</v>
      </c>
      <c r="Q7778" s="51">
        <v>100.604</v>
      </c>
      <c r="R7778" s="51">
        <v>-46.512999999999998</v>
      </c>
      <c r="S7778" s="51">
        <v>-673.16300000000001</v>
      </c>
      <c r="T7778" s="51">
        <v>-710.48199999999997</v>
      </c>
      <c r="U7778" s="51">
        <v>2020</v>
      </c>
    </row>
    <row r="7779" spans="1:21" ht="15.5">
      <c r="A7779" s="51">
        <v>578</v>
      </c>
      <c r="B7779" s="51" t="s">
        <v>1802</v>
      </c>
      <c r="C7779" s="51" t="s">
        <v>460</v>
      </c>
      <c r="D7779" s="51" t="str">
        <f t="shared" si="121"/>
        <v>GGXONLB_NGDPThailand</v>
      </c>
      <c r="E7779" s="51" t="s">
        <v>313</v>
      </c>
      <c r="F7779" s="51" t="s">
        <v>458</v>
      </c>
      <c r="G7779" s="51" t="s">
        <v>459</v>
      </c>
      <c r="H7779" s="51" t="s">
        <v>392</v>
      </c>
      <c r="I7779" s="51"/>
      <c r="J7779" s="51" t="s">
        <v>461</v>
      </c>
      <c r="K7779" s="51" t="s">
        <v>1171</v>
      </c>
      <c r="L7779" s="51">
        <v>1.2669999999999999</v>
      </c>
      <c r="M7779" s="51">
        <v>-6.0999999999999999E-2</v>
      </c>
      <c r="N7779" s="51">
        <v>0.71299999999999997</v>
      </c>
      <c r="O7779" s="51">
        <v>0.97099999999999997</v>
      </c>
      <c r="P7779" s="51">
        <v>7.6999999999999999E-2</v>
      </c>
      <c r="Q7779" s="51">
        <v>0.622</v>
      </c>
      <c r="R7779" s="51">
        <v>-0.27700000000000002</v>
      </c>
      <c r="S7779" s="51">
        <v>-4.234</v>
      </c>
      <c r="T7779" s="51">
        <v>-4.43</v>
      </c>
      <c r="U7779" s="51">
        <v>2020</v>
      </c>
    </row>
    <row r="7780" spans="1:21" ht="15.5">
      <c r="A7780" s="51">
        <v>578</v>
      </c>
      <c r="B7780" s="51" t="s">
        <v>1802</v>
      </c>
      <c r="C7780" s="51" t="s">
        <v>462</v>
      </c>
      <c r="D7780" s="51" t="str">
        <f t="shared" si="121"/>
        <v>GGXWDNThailand</v>
      </c>
      <c r="E7780" s="51" t="s">
        <v>313</v>
      </c>
      <c r="F7780" s="51" t="s">
        <v>463</v>
      </c>
      <c r="G7780" s="51" t="s">
        <v>464</v>
      </c>
      <c r="H7780" s="51" t="s">
        <v>342</v>
      </c>
      <c r="I7780" s="51" t="s">
        <v>343</v>
      </c>
      <c r="J7780" s="51"/>
      <c r="K7780" s="51"/>
      <c r="L7780" s="51"/>
      <c r="M7780" s="51"/>
      <c r="N7780" s="51"/>
      <c r="O7780" s="51"/>
      <c r="P7780" s="51"/>
      <c r="Q7780" s="51"/>
      <c r="R7780" s="51"/>
      <c r="S7780" s="51"/>
      <c r="T7780" s="51"/>
      <c r="U7780" s="51"/>
    </row>
    <row r="7781" spans="1:21" ht="15.5">
      <c r="A7781" s="51">
        <v>578</v>
      </c>
      <c r="B7781" s="51" t="s">
        <v>1802</v>
      </c>
      <c r="C7781" s="51" t="s">
        <v>465</v>
      </c>
      <c r="D7781" s="51" t="str">
        <f t="shared" si="121"/>
        <v>GGXWDN_NGDPThailand</v>
      </c>
      <c r="E7781" s="51" t="s">
        <v>313</v>
      </c>
      <c r="F7781" s="51" t="s">
        <v>463</v>
      </c>
      <c r="G7781" s="51" t="s">
        <v>464</v>
      </c>
      <c r="H7781" s="51" t="s">
        <v>392</v>
      </c>
      <c r="I7781" s="51"/>
      <c r="J7781" s="51"/>
      <c r="K7781" s="51"/>
      <c r="L7781" s="51"/>
      <c r="M7781" s="51"/>
      <c r="N7781" s="51"/>
      <c r="O7781" s="51"/>
      <c r="P7781" s="51"/>
      <c r="Q7781" s="51"/>
      <c r="R7781" s="51"/>
      <c r="S7781" s="51"/>
      <c r="T7781" s="51"/>
      <c r="U7781" s="51"/>
    </row>
    <row r="7782" spans="1:21" ht="15.5">
      <c r="A7782" s="51">
        <v>578</v>
      </c>
      <c r="B7782" s="51" t="s">
        <v>1802</v>
      </c>
      <c r="C7782" s="51" t="s">
        <v>466</v>
      </c>
      <c r="D7782" s="51" t="str">
        <f t="shared" si="121"/>
        <v>GGXWDGThailand</v>
      </c>
      <c r="E7782" s="51" t="s">
        <v>313</v>
      </c>
      <c r="F7782" s="51" t="s">
        <v>467</v>
      </c>
      <c r="G7782" s="51" t="s">
        <v>468</v>
      </c>
      <c r="H7782" s="51" t="s">
        <v>342</v>
      </c>
      <c r="I7782" s="51" t="s">
        <v>343</v>
      </c>
      <c r="J7782" s="51" t="s">
        <v>1808</v>
      </c>
      <c r="K7782" s="51">
        <v>4937.24</v>
      </c>
      <c r="L7782" s="51">
        <v>5430.56</v>
      </c>
      <c r="M7782" s="51">
        <v>5690.81</v>
      </c>
      <c r="N7782" s="51">
        <v>5783.32</v>
      </c>
      <c r="O7782" s="51">
        <v>5988.39</v>
      </c>
      <c r="P7782" s="51">
        <v>6369.33</v>
      </c>
      <c r="Q7782" s="51">
        <v>6780.95</v>
      </c>
      <c r="R7782" s="51">
        <v>6901.8</v>
      </c>
      <c r="S7782" s="51">
        <v>7892.28</v>
      </c>
      <c r="T7782" s="51">
        <v>8968.93</v>
      </c>
      <c r="U7782" s="51">
        <v>2020</v>
      </c>
    </row>
    <row r="7783" spans="1:21" ht="15.5">
      <c r="A7783" s="51">
        <v>578</v>
      </c>
      <c r="B7783" s="51" t="s">
        <v>1802</v>
      </c>
      <c r="C7783" s="51" t="s">
        <v>469</v>
      </c>
      <c r="D7783" s="51" t="str">
        <f t="shared" si="121"/>
        <v>GGXWDG_NGDPThailand</v>
      </c>
      <c r="E7783" s="51" t="s">
        <v>313</v>
      </c>
      <c r="F7783" s="51" t="s">
        <v>467</v>
      </c>
      <c r="G7783" s="51" t="s">
        <v>468</v>
      </c>
      <c r="H7783" s="51" t="s">
        <v>392</v>
      </c>
      <c r="I7783" s="51"/>
      <c r="J7783" s="51" t="s">
        <v>470</v>
      </c>
      <c r="K7783" s="51">
        <v>41.93</v>
      </c>
      <c r="L7783" s="51">
        <v>42.19</v>
      </c>
      <c r="M7783" s="51">
        <v>43.335000000000001</v>
      </c>
      <c r="N7783" s="51">
        <v>42.558999999999997</v>
      </c>
      <c r="O7783" s="51">
        <v>41.744999999999997</v>
      </c>
      <c r="P7783" s="51">
        <v>41.777999999999999</v>
      </c>
      <c r="Q7783" s="51">
        <v>41.95</v>
      </c>
      <c r="R7783" s="51">
        <v>41.042999999999999</v>
      </c>
      <c r="S7783" s="51">
        <v>49.637</v>
      </c>
      <c r="T7783" s="51">
        <v>55.924999999999997</v>
      </c>
      <c r="U7783" s="51">
        <v>2020</v>
      </c>
    </row>
    <row r="7784" spans="1:21" ht="15.5">
      <c r="A7784" s="51">
        <v>578</v>
      </c>
      <c r="B7784" s="51" t="s">
        <v>1802</v>
      </c>
      <c r="C7784" s="51" t="s">
        <v>471</v>
      </c>
      <c r="D7784" s="51" t="str">
        <f t="shared" si="121"/>
        <v>NGDP_FYThailand</v>
      </c>
      <c r="E7784" s="51" t="s">
        <v>313</v>
      </c>
      <c r="F7784" s="51" t="s">
        <v>472</v>
      </c>
      <c r="G7784" s="51" t="s">
        <v>473</v>
      </c>
      <c r="H7784" s="51" t="s">
        <v>342</v>
      </c>
      <c r="I7784" s="51" t="s">
        <v>343</v>
      </c>
      <c r="J7784" s="51" t="s">
        <v>1808</v>
      </c>
      <c r="K7784" s="51">
        <v>11775.03</v>
      </c>
      <c r="L7784" s="51">
        <v>12871.55</v>
      </c>
      <c r="M7784" s="51">
        <v>13132.26</v>
      </c>
      <c r="N7784" s="51">
        <v>13589.05</v>
      </c>
      <c r="O7784" s="51">
        <v>14345.02</v>
      </c>
      <c r="P7784" s="51">
        <v>15245.78</v>
      </c>
      <c r="Q7784" s="51">
        <v>16164.36</v>
      </c>
      <c r="R7784" s="51">
        <v>16815.95</v>
      </c>
      <c r="S7784" s="51">
        <v>15899.91</v>
      </c>
      <c r="T7784" s="51">
        <v>16037.32</v>
      </c>
      <c r="U7784" s="51">
        <v>2020</v>
      </c>
    </row>
    <row r="7785" spans="1:21" ht="15.5">
      <c r="A7785" s="51">
        <v>578</v>
      </c>
      <c r="B7785" s="51" t="s">
        <v>1802</v>
      </c>
      <c r="C7785" s="51" t="s">
        <v>474</v>
      </c>
      <c r="D7785" s="51" t="str">
        <f t="shared" si="121"/>
        <v>BCAThailand</v>
      </c>
      <c r="E7785" s="51" t="s">
        <v>313</v>
      </c>
      <c r="F7785" s="51" t="s">
        <v>475</v>
      </c>
      <c r="G7785" s="51" t="s">
        <v>476</v>
      </c>
      <c r="H7785" s="51" t="s">
        <v>352</v>
      </c>
      <c r="I7785" s="51" t="s">
        <v>343</v>
      </c>
      <c r="J7785" s="51" t="s">
        <v>1809</v>
      </c>
      <c r="K7785" s="51">
        <v>-4.899</v>
      </c>
      <c r="L7785" s="51">
        <v>-8.8330000000000002</v>
      </c>
      <c r="M7785" s="51">
        <v>11.643000000000001</v>
      </c>
      <c r="N7785" s="51">
        <v>27.753</v>
      </c>
      <c r="O7785" s="51">
        <v>43.438000000000002</v>
      </c>
      <c r="P7785" s="51">
        <v>43.951999999999998</v>
      </c>
      <c r="Q7785" s="51">
        <v>28.422999999999998</v>
      </c>
      <c r="R7785" s="51">
        <v>38.206000000000003</v>
      </c>
      <c r="S7785" s="51">
        <v>16.539000000000001</v>
      </c>
      <c r="T7785" s="51">
        <v>2.4500000000000002</v>
      </c>
      <c r="U7785" s="51">
        <v>2019</v>
      </c>
    </row>
    <row r="7786" spans="1:21" ht="15.5">
      <c r="A7786" s="51">
        <v>578</v>
      </c>
      <c r="B7786" s="51" t="s">
        <v>1802</v>
      </c>
      <c r="C7786" s="51" t="s">
        <v>478</v>
      </c>
      <c r="D7786" s="51" t="str">
        <f t="shared" si="121"/>
        <v>BCA_NGDPDThailand</v>
      </c>
      <c r="E7786" s="51" t="s">
        <v>313</v>
      </c>
      <c r="F7786" s="51" t="s">
        <v>475</v>
      </c>
      <c r="G7786" s="51" t="s">
        <v>476</v>
      </c>
      <c r="H7786" s="51" t="s">
        <v>392</v>
      </c>
      <c r="I7786" s="51"/>
      <c r="J7786" s="51" t="s">
        <v>479</v>
      </c>
      <c r="K7786" s="51">
        <v>-1.232</v>
      </c>
      <c r="L7786" s="51">
        <v>-2.101</v>
      </c>
      <c r="M7786" s="51">
        <v>2.8580000000000001</v>
      </c>
      <c r="N7786" s="51">
        <v>6.9180000000000001</v>
      </c>
      <c r="O7786" s="51">
        <v>10.505000000000001</v>
      </c>
      <c r="P7786" s="51">
        <v>9.6280000000000001</v>
      </c>
      <c r="Q7786" s="51">
        <v>5.6130000000000004</v>
      </c>
      <c r="R7786" s="51">
        <v>7.0209999999999999</v>
      </c>
      <c r="S7786" s="51">
        <v>3.2949999999999999</v>
      </c>
      <c r="T7786" s="51">
        <v>0.45500000000000002</v>
      </c>
      <c r="U7786" s="51">
        <v>2019</v>
      </c>
    </row>
    <row r="7787" spans="1:21" ht="15.5">
      <c r="A7787" s="51">
        <v>537</v>
      </c>
      <c r="B7787" s="51" t="s">
        <v>1810</v>
      </c>
      <c r="C7787" s="51" t="s">
        <v>338</v>
      </c>
      <c r="D7787" s="51" t="str">
        <f t="shared" si="121"/>
        <v>NGDP_RTimor-Leste</v>
      </c>
      <c r="E7787" s="51" t="s">
        <v>1811</v>
      </c>
      <c r="F7787" s="51" t="s">
        <v>340</v>
      </c>
      <c r="G7787" s="51" t="s">
        <v>341</v>
      </c>
      <c r="H7787" s="51" t="s">
        <v>342</v>
      </c>
      <c r="I7787" s="51" t="s">
        <v>343</v>
      </c>
      <c r="J7787" s="51" t="s">
        <v>1812</v>
      </c>
      <c r="K7787" s="51">
        <v>1.4530000000000001</v>
      </c>
      <c r="L7787" s="51">
        <v>1.4830000000000001</v>
      </c>
      <c r="M7787" s="51">
        <v>1.5489999999999999</v>
      </c>
      <c r="N7787" s="51">
        <v>1.5940000000000001</v>
      </c>
      <c r="O7787" s="51">
        <v>1.6479999999999999</v>
      </c>
      <c r="P7787" s="51">
        <v>1.58</v>
      </c>
      <c r="Q7787" s="51">
        <v>1.5640000000000001</v>
      </c>
      <c r="R7787" s="51">
        <v>1.5920000000000001</v>
      </c>
      <c r="S7787" s="51">
        <v>1.484</v>
      </c>
      <c r="T7787" s="51">
        <v>1.524</v>
      </c>
      <c r="U7787" s="51">
        <v>2019</v>
      </c>
    </row>
    <row r="7788" spans="1:21" ht="15.5">
      <c r="A7788" s="51">
        <v>537</v>
      </c>
      <c r="B7788" s="51" t="s">
        <v>1810</v>
      </c>
      <c r="C7788" s="51" t="s">
        <v>345</v>
      </c>
      <c r="D7788" s="51" t="str">
        <f t="shared" si="121"/>
        <v>NGDP_RPCHTimor-Leste</v>
      </c>
      <c r="E7788" s="51" t="s">
        <v>1811</v>
      </c>
      <c r="F7788" s="51" t="s">
        <v>340</v>
      </c>
      <c r="G7788" s="51" t="s">
        <v>346</v>
      </c>
      <c r="H7788" s="51" t="s">
        <v>347</v>
      </c>
      <c r="I7788" s="51"/>
      <c r="J7788" s="51" t="s">
        <v>348</v>
      </c>
      <c r="K7788" s="51">
        <v>6.0220000000000002</v>
      </c>
      <c r="L7788" s="51">
        <v>2.1190000000000002</v>
      </c>
      <c r="M7788" s="51">
        <v>4.45</v>
      </c>
      <c r="N7788" s="51">
        <v>2.91</v>
      </c>
      <c r="O7788" s="51">
        <v>3.3650000000000002</v>
      </c>
      <c r="P7788" s="51">
        <v>-4.1040000000000001</v>
      </c>
      <c r="Q7788" s="51">
        <v>-1.054</v>
      </c>
      <c r="R7788" s="51">
        <v>1.8009999999999999</v>
      </c>
      <c r="S7788" s="51">
        <v>-6.8</v>
      </c>
      <c r="T7788" s="51">
        <v>2.75</v>
      </c>
      <c r="U7788" s="51">
        <v>2019</v>
      </c>
    </row>
    <row r="7789" spans="1:21" ht="15.5">
      <c r="A7789" s="51">
        <v>537</v>
      </c>
      <c r="B7789" s="51" t="s">
        <v>1810</v>
      </c>
      <c r="C7789" s="51" t="s">
        <v>349</v>
      </c>
      <c r="D7789" s="51" t="str">
        <f t="shared" si="121"/>
        <v>NGDPTimor-Leste</v>
      </c>
      <c r="E7789" s="51" t="s">
        <v>1811</v>
      </c>
      <c r="F7789" s="51" t="s">
        <v>155</v>
      </c>
      <c r="G7789" s="51" t="s">
        <v>350</v>
      </c>
      <c r="H7789" s="51" t="s">
        <v>342</v>
      </c>
      <c r="I7789" s="51" t="s">
        <v>343</v>
      </c>
      <c r="J7789" s="51" t="s">
        <v>1812</v>
      </c>
      <c r="K7789" s="51">
        <v>1.1479999999999999</v>
      </c>
      <c r="L7789" s="51">
        <v>1.3959999999999999</v>
      </c>
      <c r="M7789" s="51">
        <v>1.4470000000000001</v>
      </c>
      <c r="N7789" s="51">
        <v>1.5940000000000001</v>
      </c>
      <c r="O7789" s="51">
        <v>1.651</v>
      </c>
      <c r="P7789" s="51">
        <v>1.599</v>
      </c>
      <c r="Q7789" s="51">
        <v>1.56</v>
      </c>
      <c r="R7789" s="51">
        <v>1.6739999999999999</v>
      </c>
      <c r="S7789" s="51">
        <v>1.579</v>
      </c>
      <c r="T7789" s="51">
        <v>1.655</v>
      </c>
      <c r="U7789" s="51">
        <v>2019</v>
      </c>
    </row>
    <row r="7790" spans="1:21" ht="15.5">
      <c r="A7790" s="51">
        <v>537</v>
      </c>
      <c r="B7790" s="51" t="s">
        <v>1810</v>
      </c>
      <c r="C7790" s="51" t="s">
        <v>157</v>
      </c>
      <c r="D7790" s="51" t="str">
        <f t="shared" si="121"/>
        <v>NGDPDTimor-Leste</v>
      </c>
      <c r="E7790" s="51" t="s">
        <v>1811</v>
      </c>
      <c r="F7790" s="51" t="s">
        <v>155</v>
      </c>
      <c r="G7790" s="51" t="s">
        <v>351</v>
      </c>
      <c r="H7790" s="51" t="s">
        <v>352</v>
      </c>
      <c r="I7790" s="51" t="s">
        <v>343</v>
      </c>
      <c r="J7790" s="51" t="s">
        <v>353</v>
      </c>
      <c r="K7790" s="51">
        <v>1.1479999999999999</v>
      </c>
      <c r="L7790" s="51">
        <v>1.3959999999999999</v>
      </c>
      <c r="M7790" s="51">
        <v>1.4470000000000001</v>
      </c>
      <c r="N7790" s="51">
        <v>1.5940000000000001</v>
      </c>
      <c r="O7790" s="51">
        <v>1.651</v>
      </c>
      <c r="P7790" s="51">
        <v>1.599</v>
      </c>
      <c r="Q7790" s="51">
        <v>1.56</v>
      </c>
      <c r="R7790" s="51">
        <v>2.0179999999999998</v>
      </c>
      <c r="S7790" s="51">
        <v>1.7909999999999999</v>
      </c>
      <c r="T7790" s="51">
        <v>1.726</v>
      </c>
      <c r="U7790" s="51">
        <v>2019</v>
      </c>
    </row>
    <row r="7791" spans="1:21" ht="15.5">
      <c r="A7791" s="51">
        <v>537</v>
      </c>
      <c r="B7791" s="51" t="s">
        <v>1810</v>
      </c>
      <c r="C7791" s="51" t="s">
        <v>354</v>
      </c>
      <c r="D7791" s="51" t="str">
        <f t="shared" si="121"/>
        <v>PPPGDPTimor-Leste</v>
      </c>
      <c r="E7791" s="51" t="s">
        <v>1811</v>
      </c>
      <c r="F7791" s="51" t="s">
        <v>155</v>
      </c>
      <c r="G7791" s="51" t="s">
        <v>355</v>
      </c>
      <c r="H7791" s="51" t="s">
        <v>356</v>
      </c>
      <c r="I7791" s="51" t="s">
        <v>343</v>
      </c>
      <c r="J7791" s="51" t="s">
        <v>353</v>
      </c>
      <c r="K7791" s="51">
        <v>2.629</v>
      </c>
      <c r="L7791" s="51">
        <v>2.8639999999999999</v>
      </c>
      <c r="M7791" s="51">
        <v>3.1949999999999998</v>
      </c>
      <c r="N7791" s="51">
        <v>3.484</v>
      </c>
      <c r="O7791" s="51">
        <v>3.8170000000000002</v>
      </c>
      <c r="P7791" s="51">
        <v>3.911</v>
      </c>
      <c r="Q7791" s="51">
        <v>3.9620000000000002</v>
      </c>
      <c r="R7791" s="51">
        <v>4.7880000000000003</v>
      </c>
      <c r="S7791" s="51">
        <v>4.4589999999999996</v>
      </c>
      <c r="T7791" s="51">
        <v>4.1920000000000002</v>
      </c>
      <c r="U7791" s="51">
        <v>2019</v>
      </c>
    </row>
    <row r="7792" spans="1:21" ht="15.5">
      <c r="A7792" s="51">
        <v>537</v>
      </c>
      <c r="B7792" s="51" t="s">
        <v>1810</v>
      </c>
      <c r="C7792" s="51" t="s">
        <v>357</v>
      </c>
      <c r="D7792" s="51" t="str">
        <f t="shared" si="121"/>
        <v>NGDP_DTimor-Leste</v>
      </c>
      <c r="E7792" s="51" t="s">
        <v>1811</v>
      </c>
      <c r="F7792" s="51" t="s">
        <v>358</v>
      </c>
      <c r="G7792" s="51" t="s">
        <v>359</v>
      </c>
      <c r="H7792" s="51" t="s">
        <v>360</v>
      </c>
      <c r="I7792" s="51"/>
      <c r="J7792" s="51" t="s">
        <v>361</v>
      </c>
      <c r="K7792" s="51">
        <v>79.019000000000005</v>
      </c>
      <c r="L7792" s="51">
        <v>94.081000000000003</v>
      </c>
      <c r="M7792" s="51">
        <v>93.415999999999997</v>
      </c>
      <c r="N7792" s="51">
        <v>100</v>
      </c>
      <c r="O7792" s="51">
        <v>100.155</v>
      </c>
      <c r="P7792" s="51">
        <v>101.196</v>
      </c>
      <c r="Q7792" s="51">
        <v>99.751999999999995</v>
      </c>
      <c r="R7792" s="51">
        <v>105.169</v>
      </c>
      <c r="S7792" s="51">
        <v>106.422</v>
      </c>
      <c r="T7792" s="51">
        <v>108.55</v>
      </c>
      <c r="U7792" s="51">
        <v>2019</v>
      </c>
    </row>
    <row r="7793" spans="1:21" ht="15.5">
      <c r="A7793" s="51">
        <v>537</v>
      </c>
      <c r="B7793" s="51" t="s">
        <v>1810</v>
      </c>
      <c r="C7793" s="51" t="s">
        <v>362</v>
      </c>
      <c r="D7793" s="51" t="str">
        <f t="shared" si="121"/>
        <v>NGDPRPCTimor-Leste</v>
      </c>
      <c r="E7793" s="51" t="s">
        <v>1811</v>
      </c>
      <c r="F7793" s="51" t="s">
        <v>363</v>
      </c>
      <c r="G7793" s="51" t="s">
        <v>364</v>
      </c>
      <c r="H7793" s="51" t="s">
        <v>342</v>
      </c>
      <c r="I7793" s="51" t="s">
        <v>333</v>
      </c>
      <c r="J7793" s="51" t="s">
        <v>365</v>
      </c>
      <c r="K7793" s="51">
        <v>1282.03</v>
      </c>
      <c r="L7793" s="51">
        <v>1286.17</v>
      </c>
      <c r="M7793" s="51">
        <v>1319.32</v>
      </c>
      <c r="N7793" s="51">
        <v>1332.79</v>
      </c>
      <c r="O7793" s="51">
        <v>1351.66</v>
      </c>
      <c r="P7793" s="51">
        <v>1271.2</v>
      </c>
      <c r="Q7793" s="51">
        <v>1233.29</v>
      </c>
      <c r="R7793" s="51">
        <v>1435.73</v>
      </c>
      <c r="S7793" s="51">
        <v>1295.74</v>
      </c>
      <c r="T7793" s="51">
        <v>1173.5</v>
      </c>
      <c r="U7793" s="51">
        <v>2019</v>
      </c>
    </row>
    <row r="7794" spans="1:21" ht="15.5">
      <c r="A7794" s="51">
        <v>537</v>
      </c>
      <c r="B7794" s="51" t="s">
        <v>1810</v>
      </c>
      <c r="C7794" s="51" t="s">
        <v>366</v>
      </c>
      <c r="D7794" s="51" t="str">
        <f t="shared" si="121"/>
        <v>NGDPRPPPPCTimor-Leste</v>
      </c>
      <c r="E7794" s="51" t="s">
        <v>1811</v>
      </c>
      <c r="F7794" s="51" t="s">
        <v>363</v>
      </c>
      <c r="G7794" s="51" t="s">
        <v>367</v>
      </c>
      <c r="H7794" s="51" t="s">
        <v>368</v>
      </c>
      <c r="I7794" s="51" t="s">
        <v>333</v>
      </c>
      <c r="J7794" s="51" t="s">
        <v>365</v>
      </c>
      <c r="K7794" s="51">
        <v>3172.28</v>
      </c>
      <c r="L7794" s="51">
        <v>3182.53</v>
      </c>
      <c r="M7794" s="51">
        <v>3264.56</v>
      </c>
      <c r="N7794" s="51">
        <v>3297.89</v>
      </c>
      <c r="O7794" s="51">
        <v>3344.57</v>
      </c>
      <c r="P7794" s="51">
        <v>3145.48</v>
      </c>
      <c r="Q7794" s="51">
        <v>3051.67</v>
      </c>
      <c r="R7794" s="51">
        <v>3552.6</v>
      </c>
      <c r="S7794" s="51">
        <v>3206.21</v>
      </c>
      <c r="T7794" s="51">
        <v>2903.74</v>
      </c>
      <c r="U7794" s="51">
        <v>2019</v>
      </c>
    </row>
    <row r="7795" spans="1:21" ht="15.5">
      <c r="A7795" s="51">
        <v>537</v>
      </c>
      <c r="B7795" s="51" t="s">
        <v>1810</v>
      </c>
      <c r="C7795" s="51" t="s">
        <v>369</v>
      </c>
      <c r="D7795" s="51" t="str">
        <f t="shared" si="121"/>
        <v>NGDPPCTimor-Leste</v>
      </c>
      <c r="E7795" s="51" t="s">
        <v>1811</v>
      </c>
      <c r="F7795" s="51" t="s">
        <v>370</v>
      </c>
      <c r="G7795" s="51" t="s">
        <v>371</v>
      </c>
      <c r="H7795" s="51" t="s">
        <v>342</v>
      </c>
      <c r="I7795" s="51" t="s">
        <v>333</v>
      </c>
      <c r="J7795" s="51" t="s">
        <v>372</v>
      </c>
      <c r="K7795" s="51">
        <v>1013.04</v>
      </c>
      <c r="L7795" s="51">
        <v>1210.04</v>
      </c>
      <c r="M7795" s="51">
        <v>1232.45</v>
      </c>
      <c r="N7795" s="51">
        <v>1332.79</v>
      </c>
      <c r="O7795" s="51">
        <v>1353.75</v>
      </c>
      <c r="P7795" s="51">
        <v>1286.4100000000001</v>
      </c>
      <c r="Q7795" s="51">
        <v>1230.23</v>
      </c>
      <c r="R7795" s="51">
        <v>1560.51</v>
      </c>
      <c r="S7795" s="51">
        <v>1358.73</v>
      </c>
      <c r="T7795" s="51">
        <v>1284.51</v>
      </c>
      <c r="U7795" s="51">
        <v>2019</v>
      </c>
    </row>
    <row r="7796" spans="1:21" ht="15.5">
      <c r="A7796" s="51">
        <v>537</v>
      </c>
      <c r="B7796" s="51" t="s">
        <v>1810</v>
      </c>
      <c r="C7796" s="51" t="s">
        <v>373</v>
      </c>
      <c r="D7796" s="51" t="str">
        <f t="shared" si="121"/>
        <v>NGDPDPCTimor-Leste</v>
      </c>
      <c r="E7796" s="51" t="s">
        <v>1811</v>
      </c>
      <c r="F7796" s="51" t="s">
        <v>370</v>
      </c>
      <c r="G7796" s="51" t="s">
        <v>374</v>
      </c>
      <c r="H7796" s="51" t="s">
        <v>352</v>
      </c>
      <c r="I7796" s="51" t="s">
        <v>333</v>
      </c>
      <c r="J7796" s="51" t="s">
        <v>372</v>
      </c>
      <c r="K7796" s="51">
        <v>1013.04</v>
      </c>
      <c r="L7796" s="51">
        <v>1210.04</v>
      </c>
      <c r="M7796" s="51">
        <v>1232.45</v>
      </c>
      <c r="N7796" s="51">
        <v>1332.79</v>
      </c>
      <c r="O7796" s="51">
        <v>1353.75</v>
      </c>
      <c r="P7796" s="51">
        <v>1286.4100000000001</v>
      </c>
      <c r="Q7796" s="51">
        <v>1230.23</v>
      </c>
      <c r="R7796" s="51">
        <v>1560.51</v>
      </c>
      <c r="S7796" s="51">
        <v>1358.73</v>
      </c>
      <c r="T7796" s="51">
        <v>1284.51</v>
      </c>
      <c r="U7796" s="51">
        <v>2019</v>
      </c>
    </row>
    <row r="7797" spans="1:21" ht="15.5">
      <c r="A7797" s="51">
        <v>537</v>
      </c>
      <c r="B7797" s="51" t="s">
        <v>1810</v>
      </c>
      <c r="C7797" s="51" t="s">
        <v>375</v>
      </c>
      <c r="D7797" s="51" t="str">
        <f t="shared" si="121"/>
        <v>PPPPCTimor-Leste</v>
      </c>
      <c r="E7797" s="51" t="s">
        <v>1811</v>
      </c>
      <c r="F7797" s="51" t="s">
        <v>370</v>
      </c>
      <c r="G7797" s="51" t="s">
        <v>376</v>
      </c>
      <c r="H7797" s="51" t="s">
        <v>356</v>
      </c>
      <c r="I7797" s="51" t="s">
        <v>333</v>
      </c>
      <c r="J7797" s="51" t="s">
        <v>372</v>
      </c>
      <c r="K7797" s="51">
        <v>2320.06</v>
      </c>
      <c r="L7797" s="51">
        <v>2483.1799999999998</v>
      </c>
      <c r="M7797" s="51">
        <v>2721.05</v>
      </c>
      <c r="N7797" s="51">
        <v>2912.74</v>
      </c>
      <c r="O7797" s="51">
        <v>3130.57</v>
      </c>
      <c r="P7797" s="51">
        <v>3145.48</v>
      </c>
      <c r="Q7797" s="51">
        <v>3124.94</v>
      </c>
      <c r="R7797" s="51">
        <v>3702.84</v>
      </c>
      <c r="S7797" s="51">
        <v>3382.31</v>
      </c>
      <c r="T7797" s="51">
        <v>3119.05</v>
      </c>
      <c r="U7797" s="51">
        <v>2019</v>
      </c>
    </row>
    <row r="7798" spans="1:21" ht="15.5">
      <c r="A7798" s="51">
        <v>537</v>
      </c>
      <c r="B7798" s="51" t="s">
        <v>1810</v>
      </c>
      <c r="C7798" s="51" t="s">
        <v>377</v>
      </c>
      <c r="D7798" s="51" t="str">
        <f t="shared" si="121"/>
        <v>NGAP_NPGDPTimor-Leste</v>
      </c>
      <c r="E7798" s="51" t="s">
        <v>1811</v>
      </c>
      <c r="F7798" s="51" t="s">
        <v>378</v>
      </c>
      <c r="G7798" s="51" t="s">
        <v>379</v>
      </c>
      <c r="H7798" s="51" t="s">
        <v>380</v>
      </c>
      <c r="I7798" s="51"/>
      <c r="J7798" s="51"/>
      <c r="K7798" s="51"/>
      <c r="L7798" s="51"/>
      <c r="M7798" s="51"/>
      <c r="N7798" s="51"/>
      <c r="O7798" s="51"/>
      <c r="P7798" s="51"/>
      <c r="Q7798" s="51"/>
      <c r="R7798" s="51"/>
      <c r="S7798" s="51"/>
      <c r="T7798" s="51"/>
      <c r="U7798" s="51"/>
    </row>
    <row r="7799" spans="1:21" ht="15.5">
      <c r="A7799" s="51">
        <v>537</v>
      </c>
      <c r="B7799" s="51" t="s">
        <v>1810</v>
      </c>
      <c r="C7799" s="51" t="s">
        <v>381</v>
      </c>
      <c r="D7799" s="51" t="str">
        <f t="shared" si="121"/>
        <v>PPPSHTimor-Leste</v>
      </c>
      <c r="E7799" s="51" t="s">
        <v>1811</v>
      </c>
      <c r="F7799" s="51" t="s">
        <v>382</v>
      </c>
      <c r="G7799" s="51" t="s">
        <v>383</v>
      </c>
      <c r="H7799" s="51" t="s">
        <v>384</v>
      </c>
      <c r="I7799" s="51"/>
      <c r="J7799" s="51" t="s">
        <v>353</v>
      </c>
      <c r="K7799" s="51">
        <v>3.0000000000000001E-3</v>
      </c>
      <c r="L7799" s="51">
        <v>3.0000000000000001E-3</v>
      </c>
      <c r="M7799" s="51">
        <v>3.0000000000000001E-3</v>
      </c>
      <c r="N7799" s="51">
        <v>3.0000000000000001E-3</v>
      </c>
      <c r="O7799" s="51">
        <v>3.0000000000000001E-3</v>
      </c>
      <c r="P7799" s="51">
        <v>3.0000000000000001E-3</v>
      </c>
      <c r="Q7799" s="51">
        <v>3.0000000000000001E-3</v>
      </c>
      <c r="R7799" s="51">
        <v>4.0000000000000001E-3</v>
      </c>
      <c r="S7799" s="51">
        <v>3.0000000000000001E-3</v>
      </c>
      <c r="T7799" s="51">
        <v>3.0000000000000001E-3</v>
      </c>
      <c r="U7799" s="51">
        <v>2019</v>
      </c>
    </row>
    <row r="7800" spans="1:21" ht="15.5">
      <c r="A7800" s="51">
        <v>537</v>
      </c>
      <c r="B7800" s="51" t="s">
        <v>1810</v>
      </c>
      <c r="C7800" s="51" t="s">
        <v>385</v>
      </c>
      <c r="D7800" s="51" t="str">
        <f t="shared" si="121"/>
        <v>PPPEXTimor-Leste</v>
      </c>
      <c r="E7800" s="51" t="s">
        <v>1811</v>
      </c>
      <c r="F7800" s="51" t="s">
        <v>386</v>
      </c>
      <c r="G7800" s="51" t="s">
        <v>387</v>
      </c>
      <c r="H7800" s="51" t="s">
        <v>388</v>
      </c>
      <c r="I7800" s="51"/>
      <c r="J7800" s="51" t="s">
        <v>353</v>
      </c>
      <c r="K7800" s="51">
        <v>0.437</v>
      </c>
      <c r="L7800" s="51">
        <v>0.48699999999999999</v>
      </c>
      <c r="M7800" s="51">
        <v>0.45300000000000001</v>
      </c>
      <c r="N7800" s="51">
        <v>0.45800000000000002</v>
      </c>
      <c r="O7800" s="51">
        <v>0.432</v>
      </c>
      <c r="P7800" s="51">
        <v>0.40899999999999997</v>
      </c>
      <c r="Q7800" s="51">
        <v>0.39400000000000002</v>
      </c>
      <c r="R7800" s="51">
        <v>0.42099999999999999</v>
      </c>
      <c r="S7800" s="51">
        <v>0.40200000000000002</v>
      </c>
      <c r="T7800" s="51">
        <v>0.41199999999999998</v>
      </c>
      <c r="U7800" s="51">
        <v>2019</v>
      </c>
    </row>
    <row r="7801" spans="1:21" ht="15.5">
      <c r="A7801" s="51">
        <v>537</v>
      </c>
      <c r="B7801" s="51" t="s">
        <v>1810</v>
      </c>
      <c r="C7801" s="51" t="s">
        <v>389</v>
      </c>
      <c r="D7801" s="51" t="str">
        <f t="shared" si="121"/>
        <v>NID_NGDPTimor-Leste</v>
      </c>
      <c r="E7801" s="51" t="s">
        <v>1811</v>
      </c>
      <c r="F7801" s="51" t="s">
        <v>390</v>
      </c>
      <c r="G7801" s="51" t="s">
        <v>391</v>
      </c>
      <c r="H7801" s="51" t="s">
        <v>392</v>
      </c>
      <c r="I7801" s="51"/>
      <c r="J7801" s="51" t="s">
        <v>1812</v>
      </c>
      <c r="K7801" s="51">
        <v>60.667999999999999</v>
      </c>
      <c r="L7801" s="51">
        <v>41.765999999999998</v>
      </c>
      <c r="M7801" s="51">
        <v>43.122</v>
      </c>
      <c r="N7801" s="51">
        <v>36.825000000000003</v>
      </c>
      <c r="O7801" s="51">
        <v>39.578000000000003</v>
      </c>
      <c r="P7801" s="51">
        <v>34.270000000000003</v>
      </c>
      <c r="Q7801" s="51">
        <v>34.314999999999998</v>
      </c>
      <c r="R7801" s="51">
        <v>25.608000000000001</v>
      </c>
      <c r="S7801" s="51">
        <v>16.654</v>
      </c>
      <c r="T7801" s="51">
        <v>24.295000000000002</v>
      </c>
      <c r="U7801" s="51">
        <v>2019</v>
      </c>
    </row>
    <row r="7802" spans="1:21" ht="15.5">
      <c r="A7802" s="51">
        <v>537</v>
      </c>
      <c r="B7802" s="51" t="s">
        <v>1810</v>
      </c>
      <c r="C7802" s="51" t="s">
        <v>393</v>
      </c>
      <c r="D7802" s="51" t="str">
        <f t="shared" si="121"/>
        <v>NGSD_NGDPTimor-Leste</v>
      </c>
      <c r="E7802" s="51" t="s">
        <v>1811</v>
      </c>
      <c r="F7802" s="51" t="s">
        <v>394</v>
      </c>
      <c r="G7802" s="51" t="s">
        <v>395</v>
      </c>
      <c r="H7802" s="51" t="s">
        <v>392</v>
      </c>
      <c r="I7802" s="51"/>
      <c r="J7802" s="51"/>
      <c r="K7802" s="51"/>
      <c r="L7802" s="51"/>
      <c r="M7802" s="51"/>
      <c r="N7802" s="51"/>
      <c r="O7802" s="51"/>
      <c r="P7802" s="51"/>
      <c r="Q7802" s="51"/>
      <c r="R7802" s="51"/>
      <c r="S7802" s="51"/>
      <c r="T7802" s="51"/>
      <c r="U7802" s="51"/>
    </row>
    <row r="7803" spans="1:21" ht="15.5">
      <c r="A7803" s="51">
        <v>537</v>
      </c>
      <c r="B7803" s="51" t="s">
        <v>1810</v>
      </c>
      <c r="C7803" s="51" t="s">
        <v>396</v>
      </c>
      <c r="D7803" s="51" t="str">
        <f t="shared" si="121"/>
        <v>PCPITimor-Leste</v>
      </c>
      <c r="E7803" s="51" t="s">
        <v>1811</v>
      </c>
      <c r="F7803" s="51" t="s">
        <v>397</v>
      </c>
      <c r="G7803" s="51" t="s">
        <v>398</v>
      </c>
      <c r="H7803" s="51" t="s">
        <v>360</v>
      </c>
      <c r="I7803" s="51"/>
      <c r="J7803" s="51" t="s">
        <v>1813</v>
      </c>
      <c r="K7803" s="51">
        <v>88.8</v>
      </c>
      <c r="L7803" s="51">
        <v>97.191999999999993</v>
      </c>
      <c r="M7803" s="51">
        <v>98.016999999999996</v>
      </c>
      <c r="N7803" s="51">
        <v>98.65</v>
      </c>
      <c r="O7803" s="51">
        <v>97.2</v>
      </c>
      <c r="P7803" s="51">
        <v>97.707999999999998</v>
      </c>
      <c r="Q7803" s="51">
        <v>99.95</v>
      </c>
      <c r="R7803" s="51">
        <v>100.842</v>
      </c>
      <c r="S7803" s="51">
        <v>101.333</v>
      </c>
      <c r="T7803" s="51">
        <v>102.95</v>
      </c>
      <c r="U7803" s="51">
        <v>2019</v>
      </c>
    </row>
    <row r="7804" spans="1:21" ht="15.5">
      <c r="A7804" s="51">
        <v>537</v>
      </c>
      <c r="B7804" s="51" t="s">
        <v>1810</v>
      </c>
      <c r="C7804" s="51" t="s">
        <v>400</v>
      </c>
      <c r="D7804" s="51" t="str">
        <f t="shared" si="121"/>
        <v>PCPIPCHTimor-Leste</v>
      </c>
      <c r="E7804" s="51" t="s">
        <v>1811</v>
      </c>
      <c r="F7804" s="51" t="s">
        <v>397</v>
      </c>
      <c r="G7804" s="51" t="s">
        <v>401</v>
      </c>
      <c r="H7804" s="51" t="s">
        <v>347</v>
      </c>
      <c r="I7804" s="51"/>
      <c r="J7804" s="51" t="s">
        <v>402</v>
      </c>
      <c r="K7804" s="51">
        <v>10.935</v>
      </c>
      <c r="L7804" s="51">
        <v>9.4510000000000005</v>
      </c>
      <c r="M7804" s="51">
        <v>0.84899999999999998</v>
      </c>
      <c r="N7804" s="51">
        <v>0.64600000000000002</v>
      </c>
      <c r="O7804" s="51">
        <v>-1.47</v>
      </c>
      <c r="P7804" s="51">
        <v>0.52300000000000002</v>
      </c>
      <c r="Q7804" s="51">
        <v>2.294</v>
      </c>
      <c r="R7804" s="51">
        <v>0.89200000000000002</v>
      </c>
      <c r="S7804" s="51">
        <v>0.48799999999999999</v>
      </c>
      <c r="T7804" s="51">
        <v>1.5960000000000001</v>
      </c>
      <c r="U7804" s="51">
        <v>2019</v>
      </c>
    </row>
    <row r="7805" spans="1:21" ht="15.5">
      <c r="A7805" s="51">
        <v>537</v>
      </c>
      <c r="B7805" s="51" t="s">
        <v>1810</v>
      </c>
      <c r="C7805" s="51" t="s">
        <v>403</v>
      </c>
      <c r="D7805" s="51" t="str">
        <f t="shared" si="121"/>
        <v>PCPIETimor-Leste</v>
      </c>
      <c r="E7805" s="51" t="s">
        <v>1811</v>
      </c>
      <c r="F7805" s="51" t="s">
        <v>404</v>
      </c>
      <c r="G7805" s="51" t="s">
        <v>405</v>
      </c>
      <c r="H7805" s="51" t="s">
        <v>360</v>
      </c>
      <c r="I7805" s="51"/>
      <c r="J7805" s="51" t="s">
        <v>1813</v>
      </c>
      <c r="K7805" s="51">
        <v>94.2</v>
      </c>
      <c r="L7805" s="51">
        <v>98</v>
      </c>
      <c r="M7805" s="51">
        <v>98.3</v>
      </c>
      <c r="N7805" s="51">
        <v>97.7</v>
      </c>
      <c r="O7805" s="51">
        <v>97.7</v>
      </c>
      <c r="P7805" s="51">
        <v>98.3</v>
      </c>
      <c r="Q7805" s="51">
        <v>100.4</v>
      </c>
      <c r="R7805" s="51">
        <v>100.7</v>
      </c>
      <c r="S7805" s="51">
        <v>101.9</v>
      </c>
      <c r="T7805" s="51">
        <v>103.938</v>
      </c>
      <c r="U7805" s="51">
        <v>2019</v>
      </c>
    </row>
    <row r="7806" spans="1:21" ht="15.5">
      <c r="A7806" s="51">
        <v>537</v>
      </c>
      <c r="B7806" s="51" t="s">
        <v>1810</v>
      </c>
      <c r="C7806" s="51" t="s">
        <v>406</v>
      </c>
      <c r="D7806" s="51" t="str">
        <f t="shared" si="121"/>
        <v>PCPIEPCHTimor-Leste</v>
      </c>
      <c r="E7806" s="51" t="s">
        <v>1811</v>
      </c>
      <c r="F7806" s="51" t="s">
        <v>404</v>
      </c>
      <c r="G7806" s="51" t="s">
        <v>407</v>
      </c>
      <c r="H7806" s="51" t="s">
        <v>347</v>
      </c>
      <c r="I7806" s="51"/>
      <c r="J7806" s="51" t="s">
        <v>408</v>
      </c>
      <c r="K7806" s="51">
        <v>9.202</v>
      </c>
      <c r="L7806" s="51">
        <v>4.0339999999999998</v>
      </c>
      <c r="M7806" s="51">
        <v>0.30599999999999999</v>
      </c>
      <c r="N7806" s="51">
        <v>-0.61</v>
      </c>
      <c r="O7806" s="51">
        <v>0</v>
      </c>
      <c r="P7806" s="51">
        <v>0.61399999999999999</v>
      </c>
      <c r="Q7806" s="51">
        <v>2.1360000000000001</v>
      </c>
      <c r="R7806" s="51">
        <v>0.29899999999999999</v>
      </c>
      <c r="S7806" s="51">
        <v>1.1919999999999999</v>
      </c>
      <c r="T7806" s="51">
        <v>2</v>
      </c>
      <c r="U7806" s="51">
        <v>2019</v>
      </c>
    </row>
    <row r="7807" spans="1:21" ht="15.5">
      <c r="A7807" s="51">
        <v>537</v>
      </c>
      <c r="B7807" s="51" t="s">
        <v>1810</v>
      </c>
      <c r="C7807" s="51" t="s">
        <v>409</v>
      </c>
      <c r="D7807" s="51" t="str">
        <f t="shared" si="121"/>
        <v>FLIBOR6Timor-Leste</v>
      </c>
      <c r="E7807" s="51" t="s">
        <v>1811</v>
      </c>
      <c r="F7807" s="51" t="s">
        <v>410</v>
      </c>
      <c r="G7807" s="51"/>
      <c r="H7807" s="51" t="s">
        <v>384</v>
      </c>
      <c r="I7807" s="51"/>
      <c r="J7807" s="51"/>
      <c r="K7807" s="51"/>
      <c r="L7807" s="51"/>
      <c r="M7807" s="51"/>
      <c r="N7807" s="51"/>
      <c r="O7807" s="51"/>
      <c r="P7807" s="51"/>
      <c r="Q7807" s="51"/>
      <c r="R7807" s="51"/>
      <c r="S7807" s="51"/>
      <c r="T7807" s="51"/>
      <c r="U7807" s="51"/>
    </row>
    <row r="7808" spans="1:21" ht="15.5">
      <c r="A7808" s="51">
        <v>537</v>
      </c>
      <c r="B7808" s="51" t="s">
        <v>1810</v>
      </c>
      <c r="C7808" s="51" t="s">
        <v>411</v>
      </c>
      <c r="D7808" s="51" t="str">
        <f t="shared" si="121"/>
        <v>TM_RPCHTimor-Leste</v>
      </c>
      <c r="E7808" s="51" t="s">
        <v>1811</v>
      </c>
      <c r="F7808" s="51" t="s">
        <v>412</v>
      </c>
      <c r="G7808" s="51" t="s">
        <v>413</v>
      </c>
      <c r="H7808" s="51" t="s">
        <v>347</v>
      </c>
      <c r="I7808" s="51"/>
      <c r="J7808" s="51"/>
      <c r="K7808" s="51"/>
      <c r="L7808" s="51"/>
      <c r="M7808" s="51"/>
      <c r="N7808" s="51"/>
      <c r="O7808" s="51"/>
      <c r="P7808" s="51"/>
      <c r="Q7808" s="51"/>
      <c r="R7808" s="51"/>
      <c r="S7808" s="51"/>
      <c r="T7808" s="51"/>
      <c r="U7808" s="51"/>
    </row>
    <row r="7809" spans="1:21" ht="15.5">
      <c r="A7809" s="51">
        <v>537</v>
      </c>
      <c r="B7809" s="51" t="s">
        <v>1810</v>
      </c>
      <c r="C7809" s="51" t="s">
        <v>415</v>
      </c>
      <c r="D7809" s="51" t="str">
        <f t="shared" si="121"/>
        <v>TMG_RPCHTimor-Leste</v>
      </c>
      <c r="E7809" s="51" t="s">
        <v>1811</v>
      </c>
      <c r="F7809" s="51" t="s">
        <v>416</v>
      </c>
      <c r="G7809" s="51" t="s">
        <v>417</v>
      </c>
      <c r="H7809" s="51" t="s">
        <v>347</v>
      </c>
      <c r="I7809" s="51"/>
      <c r="J7809" s="51"/>
      <c r="K7809" s="51"/>
      <c r="L7809" s="51"/>
      <c r="M7809" s="51"/>
      <c r="N7809" s="51"/>
      <c r="O7809" s="51"/>
      <c r="P7809" s="51"/>
      <c r="Q7809" s="51"/>
      <c r="R7809" s="51"/>
      <c r="S7809" s="51"/>
      <c r="T7809" s="51"/>
      <c r="U7809" s="51"/>
    </row>
    <row r="7810" spans="1:21" ht="15.5">
      <c r="A7810" s="51">
        <v>537</v>
      </c>
      <c r="B7810" s="51" t="s">
        <v>1810</v>
      </c>
      <c r="C7810" s="51" t="s">
        <v>418</v>
      </c>
      <c r="D7810" s="51" t="str">
        <f t="shared" si="121"/>
        <v>TX_RPCHTimor-Leste</v>
      </c>
      <c r="E7810" s="51" t="s">
        <v>1811</v>
      </c>
      <c r="F7810" s="51" t="s">
        <v>419</v>
      </c>
      <c r="G7810" s="51" t="s">
        <v>420</v>
      </c>
      <c r="H7810" s="51" t="s">
        <v>347</v>
      </c>
      <c r="I7810" s="51"/>
      <c r="J7810" s="51"/>
      <c r="K7810" s="51"/>
      <c r="L7810" s="51"/>
      <c r="M7810" s="51"/>
      <c r="N7810" s="51"/>
      <c r="O7810" s="51"/>
      <c r="P7810" s="51"/>
      <c r="Q7810" s="51"/>
      <c r="R7810" s="51"/>
      <c r="S7810" s="51"/>
      <c r="T7810" s="51"/>
      <c r="U7810" s="51"/>
    </row>
    <row r="7811" spans="1:21" ht="15.5">
      <c r="A7811" s="51">
        <v>537</v>
      </c>
      <c r="B7811" s="51" t="s">
        <v>1810</v>
      </c>
      <c r="C7811" s="51" t="s">
        <v>421</v>
      </c>
      <c r="D7811" s="51" t="str">
        <f t="shared" ref="D7811:D7874" si="122">C7811&amp;E7811</f>
        <v>TXG_RPCHTimor-Leste</v>
      </c>
      <c r="E7811" s="51" t="s">
        <v>1811</v>
      </c>
      <c r="F7811" s="51" t="s">
        <v>422</v>
      </c>
      <c r="G7811" s="51" t="s">
        <v>423</v>
      </c>
      <c r="H7811" s="51" t="s">
        <v>347</v>
      </c>
      <c r="I7811" s="51"/>
      <c r="J7811" s="51"/>
      <c r="K7811" s="51"/>
      <c r="L7811" s="51"/>
      <c r="M7811" s="51"/>
      <c r="N7811" s="51"/>
      <c r="O7811" s="51"/>
      <c r="P7811" s="51"/>
      <c r="Q7811" s="51"/>
      <c r="R7811" s="51"/>
      <c r="S7811" s="51"/>
      <c r="T7811" s="51"/>
      <c r="U7811" s="51"/>
    </row>
    <row r="7812" spans="1:21" ht="15.5">
      <c r="A7812" s="51">
        <v>537</v>
      </c>
      <c r="B7812" s="51" t="s">
        <v>1810</v>
      </c>
      <c r="C7812" s="51" t="s">
        <v>424</v>
      </c>
      <c r="D7812" s="51" t="str">
        <f t="shared" si="122"/>
        <v>LURTimor-Leste</v>
      </c>
      <c r="E7812" s="51" t="s">
        <v>1811</v>
      </c>
      <c r="F7812" s="51" t="s">
        <v>425</v>
      </c>
      <c r="G7812" s="51" t="s">
        <v>426</v>
      </c>
      <c r="H7812" s="51" t="s">
        <v>427</v>
      </c>
      <c r="I7812" s="51"/>
      <c r="J7812" s="51"/>
      <c r="K7812" s="51"/>
      <c r="L7812" s="51"/>
      <c r="M7812" s="51"/>
      <c r="N7812" s="51"/>
      <c r="O7812" s="51"/>
      <c r="P7812" s="51"/>
      <c r="Q7812" s="51"/>
      <c r="R7812" s="51"/>
      <c r="S7812" s="51"/>
      <c r="T7812" s="51"/>
      <c r="U7812" s="51"/>
    </row>
    <row r="7813" spans="1:21" ht="15.5">
      <c r="A7813" s="51">
        <v>537</v>
      </c>
      <c r="B7813" s="51" t="s">
        <v>1810</v>
      </c>
      <c r="C7813" s="51" t="s">
        <v>428</v>
      </c>
      <c r="D7813" s="51" t="str">
        <f t="shared" si="122"/>
        <v>LETimor-Leste</v>
      </c>
      <c r="E7813" s="51" t="s">
        <v>1811</v>
      </c>
      <c r="F7813" s="51" t="s">
        <v>429</v>
      </c>
      <c r="G7813" s="51" t="s">
        <v>430</v>
      </c>
      <c r="H7813" s="51" t="s">
        <v>431</v>
      </c>
      <c r="I7813" s="51" t="s">
        <v>432</v>
      </c>
      <c r="J7813" s="51"/>
      <c r="K7813" s="51"/>
      <c r="L7813" s="51"/>
      <c r="M7813" s="51"/>
      <c r="N7813" s="51"/>
      <c r="O7813" s="51"/>
      <c r="P7813" s="51"/>
      <c r="Q7813" s="51"/>
      <c r="R7813" s="51"/>
      <c r="S7813" s="51"/>
      <c r="T7813" s="51"/>
      <c r="U7813" s="51"/>
    </row>
    <row r="7814" spans="1:21" ht="15.5">
      <c r="A7814" s="51">
        <v>537</v>
      </c>
      <c r="B7814" s="51" t="s">
        <v>1810</v>
      </c>
      <c r="C7814" s="51" t="s">
        <v>433</v>
      </c>
      <c r="D7814" s="51" t="str">
        <f t="shared" si="122"/>
        <v>LPTimor-Leste</v>
      </c>
      <c r="E7814" s="51" t="s">
        <v>1811</v>
      </c>
      <c r="F7814" s="51" t="s">
        <v>434</v>
      </c>
      <c r="G7814" s="51" t="s">
        <v>435</v>
      </c>
      <c r="H7814" s="51" t="s">
        <v>431</v>
      </c>
      <c r="I7814" s="51" t="s">
        <v>432</v>
      </c>
      <c r="J7814" s="51" t="s">
        <v>1814</v>
      </c>
      <c r="K7814" s="51">
        <v>1.133</v>
      </c>
      <c r="L7814" s="51">
        <v>1.153</v>
      </c>
      <c r="M7814" s="51">
        <v>1.1739999999999999</v>
      </c>
      <c r="N7814" s="51">
        <v>1.196</v>
      </c>
      <c r="O7814" s="51">
        <v>1.2190000000000001</v>
      </c>
      <c r="P7814" s="51">
        <v>1.2430000000000001</v>
      </c>
      <c r="Q7814" s="51">
        <v>1.268</v>
      </c>
      <c r="R7814" s="51">
        <v>1.2929999999999999</v>
      </c>
      <c r="S7814" s="51">
        <v>1.3180000000000001</v>
      </c>
      <c r="T7814" s="51">
        <v>1.3440000000000001</v>
      </c>
      <c r="U7814" s="51">
        <v>2019</v>
      </c>
    </row>
    <row r="7815" spans="1:21" ht="15.5">
      <c r="A7815" s="51">
        <v>537</v>
      </c>
      <c r="B7815" s="51" t="s">
        <v>1810</v>
      </c>
      <c r="C7815" s="51" t="s">
        <v>437</v>
      </c>
      <c r="D7815" s="51" t="str">
        <f t="shared" si="122"/>
        <v>GGRTimor-Leste</v>
      </c>
      <c r="E7815" s="51" t="s">
        <v>1811</v>
      </c>
      <c r="F7815" s="51" t="s">
        <v>438</v>
      </c>
      <c r="G7815" s="51" t="s">
        <v>439</v>
      </c>
      <c r="H7815" s="51" t="s">
        <v>342</v>
      </c>
      <c r="I7815" s="51" t="s">
        <v>343</v>
      </c>
      <c r="J7815" s="51" t="s">
        <v>1815</v>
      </c>
      <c r="K7815" s="51">
        <v>1.052</v>
      </c>
      <c r="L7815" s="51">
        <v>1.141</v>
      </c>
      <c r="M7815" s="51">
        <v>1.0629999999999999</v>
      </c>
      <c r="N7815" s="51">
        <v>1.0309999999999999</v>
      </c>
      <c r="O7815" s="51">
        <v>0.92600000000000005</v>
      </c>
      <c r="P7815" s="51">
        <v>0.84799999999999998</v>
      </c>
      <c r="Q7815" s="51">
        <v>0.91200000000000003</v>
      </c>
      <c r="R7815" s="51">
        <v>0.879</v>
      </c>
      <c r="S7815" s="51">
        <v>0.91</v>
      </c>
      <c r="T7815" s="51">
        <v>0.96</v>
      </c>
      <c r="U7815" s="51">
        <v>2019</v>
      </c>
    </row>
    <row r="7816" spans="1:21" ht="15.5">
      <c r="A7816" s="51">
        <v>537</v>
      </c>
      <c r="B7816" s="51" t="s">
        <v>1810</v>
      </c>
      <c r="C7816" s="51" t="s">
        <v>441</v>
      </c>
      <c r="D7816" s="51" t="str">
        <f t="shared" si="122"/>
        <v>GGR_NGDPTimor-Leste</v>
      </c>
      <c r="E7816" s="51" t="s">
        <v>1811</v>
      </c>
      <c r="F7816" s="51" t="s">
        <v>438</v>
      </c>
      <c r="G7816" s="51" t="s">
        <v>439</v>
      </c>
      <c r="H7816" s="51" t="s">
        <v>392</v>
      </c>
      <c r="I7816" s="51"/>
      <c r="J7816" s="51" t="s">
        <v>442</v>
      </c>
      <c r="K7816" s="51">
        <v>91.634</v>
      </c>
      <c r="L7816" s="51">
        <v>81.775999999999996</v>
      </c>
      <c r="M7816" s="51">
        <v>73.459999999999994</v>
      </c>
      <c r="N7816" s="51">
        <v>64.69</v>
      </c>
      <c r="O7816" s="51">
        <v>56.088999999999999</v>
      </c>
      <c r="P7816" s="51">
        <v>53.012999999999998</v>
      </c>
      <c r="Q7816" s="51">
        <v>58.484999999999999</v>
      </c>
      <c r="R7816" s="51">
        <v>43.539000000000001</v>
      </c>
      <c r="S7816" s="51">
        <v>50.817999999999998</v>
      </c>
      <c r="T7816" s="51">
        <v>55.59</v>
      </c>
      <c r="U7816" s="51">
        <v>2019</v>
      </c>
    </row>
    <row r="7817" spans="1:21" ht="15.5">
      <c r="A7817" s="51">
        <v>537</v>
      </c>
      <c r="B7817" s="51" t="s">
        <v>1810</v>
      </c>
      <c r="C7817" s="51" t="s">
        <v>443</v>
      </c>
      <c r="D7817" s="51" t="str">
        <f t="shared" si="122"/>
        <v>GGXTimor-Leste</v>
      </c>
      <c r="E7817" s="51" t="s">
        <v>1811</v>
      </c>
      <c r="F7817" s="51" t="s">
        <v>444</v>
      </c>
      <c r="G7817" s="51" t="s">
        <v>445</v>
      </c>
      <c r="H7817" s="51" t="s">
        <v>342</v>
      </c>
      <c r="I7817" s="51" t="s">
        <v>343</v>
      </c>
      <c r="J7817" s="51" t="s">
        <v>1815</v>
      </c>
      <c r="K7817" s="51">
        <v>1.5009999999999999</v>
      </c>
      <c r="L7817" s="51">
        <v>1.3420000000000001</v>
      </c>
      <c r="M7817" s="51">
        <v>1.6060000000000001</v>
      </c>
      <c r="N7817" s="51">
        <v>1.5589999999999999</v>
      </c>
      <c r="O7817" s="51">
        <v>1.84</v>
      </c>
      <c r="P7817" s="51">
        <v>1.385</v>
      </c>
      <c r="Q7817" s="51">
        <v>1.3520000000000001</v>
      </c>
      <c r="R7817" s="51">
        <v>1.3959999999999999</v>
      </c>
      <c r="S7817" s="51">
        <v>1.319</v>
      </c>
      <c r="T7817" s="51">
        <v>1.5069999999999999</v>
      </c>
      <c r="U7817" s="51">
        <v>2019</v>
      </c>
    </row>
    <row r="7818" spans="1:21" ht="15.5">
      <c r="A7818" s="51">
        <v>537</v>
      </c>
      <c r="B7818" s="51" t="s">
        <v>1810</v>
      </c>
      <c r="C7818" s="51" t="s">
        <v>446</v>
      </c>
      <c r="D7818" s="51" t="str">
        <f t="shared" si="122"/>
        <v>GGX_NGDPTimor-Leste</v>
      </c>
      <c r="E7818" s="51" t="s">
        <v>1811</v>
      </c>
      <c r="F7818" s="51" t="s">
        <v>444</v>
      </c>
      <c r="G7818" s="51" t="s">
        <v>445</v>
      </c>
      <c r="H7818" s="51" t="s">
        <v>392</v>
      </c>
      <c r="I7818" s="51"/>
      <c r="J7818" s="51" t="s">
        <v>447</v>
      </c>
      <c r="K7818" s="51">
        <v>130.74799999999999</v>
      </c>
      <c r="L7818" s="51">
        <v>96.143000000000001</v>
      </c>
      <c r="M7818" s="51">
        <v>110.989</v>
      </c>
      <c r="N7818" s="51">
        <v>97.808999999999997</v>
      </c>
      <c r="O7818" s="51">
        <v>111.495</v>
      </c>
      <c r="P7818" s="51">
        <v>86.608000000000004</v>
      </c>
      <c r="Q7818" s="51">
        <v>86.668999999999997</v>
      </c>
      <c r="R7818" s="51">
        <v>69.161000000000001</v>
      </c>
      <c r="S7818" s="51">
        <v>73.638999999999996</v>
      </c>
      <c r="T7818" s="51">
        <v>87.293000000000006</v>
      </c>
      <c r="U7818" s="51">
        <v>2019</v>
      </c>
    </row>
    <row r="7819" spans="1:21" ht="15.5">
      <c r="A7819" s="51">
        <v>537</v>
      </c>
      <c r="B7819" s="51" t="s">
        <v>1810</v>
      </c>
      <c r="C7819" s="51" t="s">
        <v>448</v>
      </c>
      <c r="D7819" s="51" t="str">
        <f t="shared" si="122"/>
        <v>GGXCNLTimor-Leste</v>
      </c>
      <c r="E7819" s="51" t="s">
        <v>1811</v>
      </c>
      <c r="F7819" s="51" t="s">
        <v>449</v>
      </c>
      <c r="G7819" s="51" t="s">
        <v>450</v>
      </c>
      <c r="H7819" s="51" t="s">
        <v>342</v>
      </c>
      <c r="I7819" s="51" t="s">
        <v>343</v>
      </c>
      <c r="J7819" s="51" t="s">
        <v>1815</v>
      </c>
      <c r="K7819" s="51">
        <v>-0.44900000000000001</v>
      </c>
      <c r="L7819" s="51">
        <v>-0.20100000000000001</v>
      </c>
      <c r="M7819" s="51">
        <v>-0.54300000000000004</v>
      </c>
      <c r="N7819" s="51">
        <v>-0.52800000000000002</v>
      </c>
      <c r="O7819" s="51">
        <v>-0.91500000000000004</v>
      </c>
      <c r="P7819" s="51">
        <v>-0.53700000000000003</v>
      </c>
      <c r="Q7819" s="51">
        <v>-0.44</v>
      </c>
      <c r="R7819" s="51">
        <v>-0.51700000000000002</v>
      </c>
      <c r="S7819" s="51">
        <v>-0.40899999999999997</v>
      </c>
      <c r="T7819" s="51">
        <v>-0.54700000000000004</v>
      </c>
      <c r="U7819" s="51">
        <v>2019</v>
      </c>
    </row>
    <row r="7820" spans="1:21" ht="15.5">
      <c r="A7820" s="51">
        <v>537</v>
      </c>
      <c r="B7820" s="51" t="s">
        <v>1810</v>
      </c>
      <c r="C7820" s="51" t="s">
        <v>451</v>
      </c>
      <c r="D7820" s="51" t="str">
        <f t="shared" si="122"/>
        <v>GGXCNL_NGDPTimor-Leste</v>
      </c>
      <c r="E7820" s="51" t="s">
        <v>1811</v>
      </c>
      <c r="F7820" s="51" t="s">
        <v>449</v>
      </c>
      <c r="G7820" s="51" t="s">
        <v>450</v>
      </c>
      <c r="H7820" s="51" t="s">
        <v>392</v>
      </c>
      <c r="I7820" s="51"/>
      <c r="J7820" s="51" t="s">
        <v>452</v>
      </c>
      <c r="K7820" s="51">
        <v>-39.115000000000002</v>
      </c>
      <c r="L7820" s="51">
        <v>-14.367000000000001</v>
      </c>
      <c r="M7820" s="51">
        <v>-37.527999999999999</v>
      </c>
      <c r="N7820" s="51">
        <v>-33.119</v>
      </c>
      <c r="O7820" s="51">
        <v>-55.405999999999999</v>
      </c>
      <c r="P7820" s="51">
        <v>-33.594000000000001</v>
      </c>
      <c r="Q7820" s="51">
        <v>-28.184000000000001</v>
      </c>
      <c r="R7820" s="51">
        <v>-25.623000000000001</v>
      </c>
      <c r="S7820" s="51">
        <v>-22.821000000000002</v>
      </c>
      <c r="T7820" s="51">
        <v>-31.702999999999999</v>
      </c>
      <c r="U7820" s="51">
        <v>2019</v>
      </c>
    </row>
    <row r="7821" spans="1:21" ht="15.5">
      <c r="A7821" s="51">
        <v>537</v>
      </c>
      <c r="B7821" s="51" t="s">
        <v>1810</v>
      </c>
      <c r="C7821" s="51" t="s">
        <v>453</v>
      </c>
      <c r="D7821" s="51" t="str">
        <f t="shared" si="122"/>
        <v>GGSBTimor-Leste</v>
      </c>
      <c r="E7821" s="51" t="s">
        <v>1811</v>
      </c>
      <c r="F7821" s="51" t="s">
        <v>454</v>
      </c>
      <c r="G7821" s="51" t="s">
        <v>455</v>
      </c>
      <c r="H7821" s="51" t="s">
        <v>342</v>
      </c>
      <c r="I7821" s="51" t="s">
        <v>343</v>
      </c>
      <c r="J7821" s="51"/>
      <c r="K7821" s="51"/>
      <c r="L7821" s="51"/>
      <c r="M7821" s="51"/>
      <c r="N7821" s="51"/>
      <c r="O7821" s="51"/>
      <c r="P7821" s="51"/>
      <c r="Q7821" s="51"/>
      <c r="R7821" s="51"/>
      <c r="S7821" s="51"/>
      <c r="T7821" s="51"/>
      <c r="U7821" s="51"/>
    </row>
    <row r="7822" spans="1:21" ht="15.5">
      <c r="A7822" s="51">
        <v>537</v>
      </c>
      <c r="B7822" s="51" t="s">
        <v>1810</v>
      </c>
      <c r="C7822" s="51" t="s">
        <v>456</v>
      </c>
      <c r="D7822" s="51" t="str">
        <f t="shared" si="122"/>
        <v>GGSB_NPGDPTimor-Leste</v>
      </c>
      <c r="E7822" s="51" t="s">
        <v>1811</v>
      </c>
      <c r="F7822" s="51" t="s">
        <v>454</v>
      </c>
      <c r="G7822" s="51" t="s">
        <v>455</v>
      </c>
      <c r="H7822" s="51" t="s">
        <v>380</v>
      </c>
      <c r="I7822" s="51"/>
      <c r="J7822" s="51"/>
      <c r="K7822" s="51"/>
      <c r="L7822" s="51"/>
      <c r="M7822" s="51"/>
      <c r="N7822" s="51"/>
      <c r="O7822" s="51"/>
      <c r="P7822" s="51"/>
      <c r="Q7822" s="51"/>
      <c r="R7822" s="51"/>
      <c r="S7822" s="51"/>
      <c r="T7822" s="51"/>
      <c r="U7822" s="51"/>
    </row>
    <row r="7823" spans="1:21" ht="15.5">
      <c r="A7823" s="51">
        <v>537</v>
      </c>
      <c r="B7823" s="51" t="s">
        <v>1810</v>
      </c>
      <c r="C7823" s="51" t="s">
        <v>457</v>
      </c>
      <c r="D7823" s="51" t="str">
        <f t="shared" si="122"/>
        <v>GGXONLBTimor-Leste</v>
      </c>
      <c r="E7823" s="51" t="s">
        <v>1811</v>
      </c>
      <c r="F7823" s="51" t="s">
        <v>458</v>
      </c>
      <c r="G7823" s="51" t="s">
        <v>459</v>
      </c>
      <c r="H7823" s="51" t="s">
        <v>342</v>
      </c>
      <c r="I7823" s="51" t="s">
        <v>343</v>
      </c>
      <c r="J7823" s="51" t="s">
        <v>1815</v>
      </c>
      <c r="K7823" s="51">
        <v>-0.44900000000000001</v>
      </c>
      <c r="L7823" s="51">
        <v>-0.20100000000000001</v>
      </c>
      <c r="M7823" s="51">
        <v>-0.54300000000000004</v>
      </c>
      <c r="N7823" s="51">
        <v>-0.52800000000000002</v>
      </c>
      <c r="O7823" s="51">
        <v>-0.91500000000000004</v>
      </c>
      <c r="P7823" s="51">
        <v>-0.53600000000000003</v>
      </c>
      <c r="Q7823" s="51">
        <v>-0.438</v>
      </c>
      <c r="R7823" s="51">
        <v>-0.51400000000000001</v>
      </c>
      <c r="S7823" s="51">
        <v>-0.40699999999999997</v>
      </c>
      <c r="T7823" s="51">
        <v>-0.54200000000000004</v>
      </c>
      <c r="U7823" s="51">
        <v>2019</v>
      </c>
    </row>
    <row r="7824" spans="1:21" ht="15.5">
      <c r="A7824" s="51">
        <v>537</v>
      </c>
      <c r="B7824" s="51" t="s">
        <v>1810</v>
      </c>
      <c r="C7824" s="51" t="s">
        <v>460</v>
      </c>
      <c r="D7824" s="51" t="str">
        <f t="shared" si="122"/>
        <v>GGXONLB_NGDPTimor-Leste</v>
      </c>
      <c r="E7824" s="51" t="s">
        <v>1811</v>
      </c>
      <c r="F7824" s="51" t="s">
        <v>458</v>
      </c>
      <c r="G7824" s="51" t="s">
        <v>459</v>
      </c>
      <c r="H7824" s="51" t="s">
        <v>392</v>
      </c>
      <c r="I7824" s="51"/>
      <c r="J7824" s="51" t="s">
        <v>461</v>
      </c>
      <c r="K7824" s="51">
        <v>-39.115000000000002</v>
      </c>
      <c r="L7824" s="51">
        <v>-14.367000000000001</v>
      </c>
      <c r="M7824" s="51">
        <v>-37.527999999999999</v>
      </c>
      <c r="N7824" s="51">
        <v>-33.119</v>
      </c>
      <c r="O7824" s="51">
        <v>-55.405999999999999</v>
      </c>
      <c r="P7824" s="51">
        <v>-33.521999999999998</v>
      </c>
      <c r="Q7824" s="51">
        <v>-28.05</v>
      </c>
      <c r="R7824" s="51">
        <v>-25.454000000000001</v>
      </c>
      <c r="S7824" s="51">
        <v>-22.725999999999999</v>
      </c>
      <c r="T7824" s="51">
        <v>-31.422000000000001</v>
      </c>
      <c r="U7824" s="51">
        <v>2019</v>
      </c>
    </row>
    <row r="7825" spans="1:21" ht="15.5">
      <c r="A7825" s="51">
        <v>537</v>
      </c>
      <c r="B7825" s="51" t="s">
        <v>1810</v>
      </c>
      <c r="C7825" s="51" t="s">
        <v>462</v>
      </c>
      <c r="D7825" s="51" t="str">
        <f t="shared" si="122"/>
        <v>GGXWDNTimor-Leste</v>
      </c>
      <c r="E7825" s="51" t="s">
        <v>1811</v>
      </c>
      <c r="F7825" s="51" t="s">
        <v>463</v>
      </c>
      <c r="G7825" s="51" t="s">
        <v>464</v>
      </c>
      <c r="H7825" s="51" t="s">
        <v>342</v>
      </c>
      <c r="I7825" s="51" t="s">
        <v>343</v>
      </c>
      <c r="J7825" s="51"/>
      <c r="K7825" s="51"/>
      <c r="L7825" s="51"/>
      <c r="M7825" s="51"/>
      <c r="N7825" s="51"/>
      <c r="O7825" s="51"/>
      <c r="P7825" s="51"/>
      <c r="Q7825" s="51"/>
      <c r="R7825" s="51"/>
      <c r="S7825" s="51"/>
      <c r="T7825" s="51"/>
      <c r="U7825" s="51"/>
    </row>
    <row r="7826" spans="1:21" ht="15.5">
      <c r="A7826" s="51">
        <v>537</v>
      </c>
      <c r="B7826" s="51" t="s">
        <v>1810</v>
      </c>
      <c r="C7826" s="51" t="s">
        <v>465</v>
      </c>
      <c r="D7826" s="51" t="str">
        <f t="shared" si="122"/>
        <v>GGXWDN_NGDPTimor-Leste</v>
      </c>
      <c r="E7826" s="51" t="s">
        <v>1811</v>
      </c>
      <c r="F7826" s="51" t="s">
        <v>463</v>
      </c>
      <c r="G7826" s="51" t="s">
        <v>464</v>
      </c>
      <c r="H7826" s="51" t="s">
        <v>392</v>
      </c>
      <c r="I7826" s="51"/>
      <c r="J7826" s="51"/>
      <c r="K7826" s="51"/>
      <c r="L7826" s="51"/>
      <c r="M7826" s="51"/>
      <c r="N7826" s="51"/>
      <c r="O7826" s="51"/>
      <c r="P7826" s="51"/>
      <c r="Q7826" s="51"/>
      <c r="R7826" s="51"/>
      <c r="S7826" s="51"/>
      <c r="T7826" s="51"/>
      <c r="U7826" s="51"/>
    </row>
    <row r="7827" spans="1:21" ht="15.5">
      <c r="A7827" s="51">
        <v>537</v>
      </c>
      <c r="B7827" s="51" t="s">
        <v>1810</v>
      </c>
      <c r="C7827" s="51" t="s">
        <v>466</v>
      </c>
      <c r="D7827" s="51" t="str">
        <f t="shared" si="122"/>
        <v>GGXWDGTimor-Leste</v>
      </c>
      <c r="E7827" s="51" t="s">
        <v>1811</v>
      </c>
      <c r="F7827" s="51" t="s">
        <v>467</v>
      </c>
      <c r="G7827" s="51" t="s">
        <v>468</v>
      </c>
      <c r="H7827" s="51" t="s">
        <v>342</v>
      </c>
      <c r="I7827" s="51" t="s">
        <v>343</v>
      </c>
      <c r="J7827" s="51" t="s">
        <v>1815</v>
      </c>
      <c r="K7827" s="51" t="s">
        <v>1171</v>
      </c>
      <c r="L7827" s="51">
        <v>6.0000000000000001E-3</v>
      </c>
      <c r="M7827" s="51">
        <v>2.1999999999999999E-2</v>
      </c>
      <c r="N7827" s="51">
        <v>4.7E-2</v>
      </c>
      <c r="O7827" s="51">
        <v>7.6999999999999999E-2</v>
      </c>
      <c r="P7827" s="51">
        <v>0.106</v>
      </c>
      <c r="Q7827" s="51">
        <v>0.14499999999999999</v>
      </c>
      <c r="R7827" s="51">
        <v>0.193</v>
      </c>
      <c r="S7827" s="51">
        <v>0.218</v>
      </c>
      <c r="T7827" s="51">
        <v>0.25800000000000001</v>
      </c>
      <c r="U7827" s="51">
        <v>2019</v>
      </c>
    </row>
    <row r="7828" spans="1:21" ht="15.5">
      <c r="A7828" s="51">
        <v>537</v>
      </c>
      <c r="B7828" s="51" t="s">
        <v>1810</v>
      </c>
      <c r="C7828" s="51" t="s">
        <v>469</v>
      </c>
      <c r="D7828" s="51" t="str">
        <f t="shared" si="122"/>
        <v>GGXWDG_NGDPTimor-Leste</v>
      </c>
      <c r="E7828" s="51" t="s">
        <v>1811</v>
      </c>
      <c r="F7828" s="51" t="s">
        <v>467</v>
      </c>
      <c r="G7828" s="51" t="s">
        <v>468</v>
      </c>
      <c r="H7828" s="51" t="s">
        <v>392</v>
      </c>
      <c r="I7828" s="51"/>
      <c r="J7828" s="51" t="s">
        <v>470</v>
      </c>
      <c r="K7828" s="51">
        <v>2E-3</v>
      </c>
      <c r="L7828" s="51">
        <v>0.45600000000000002</v>
      </c>
      <c r="M7828" s="51">
        <v>1.5249999999999999</v>
      </c>
      <c r="N7828" s="51">
        <v>2.9420000000000002</v>
      </c>
      <c r="O7828" s="51">
        <v>4.6760000000000002</v>
      </c>
      <c r="P7828" s="51">
        <v>6.6449999999999996</v>
      </c>
      <c r="Q7828" s="51">
        <v>9.2880000000000003</v>
      </c>
      <c r="R7828" s="51">
        <v>9.5749999999999993</v>
      </c>
      <c r="S7828" s="51">
        <v>12.182</v>
      </c>
      <c r="T7828" s="51">
        <v>14.96</v>
      </c>
      <c r="U7828" s="51">
        <v>2019</v>
      </c>
    </row>
    <row r="7829" spans="1:21" ht="15.5">
      <c r="A7829" s="51">
        <v>537</v>
      </c>
      <c r="B7829" s="51" t="s">
        <v>1810</v>
      </c>
      <c r="C7829" s="51" t="s">
        <v>471</v>
      </c>
      <c r="D7829" s="51" t="str">
        <f t="shared" si="122"/>
        <v>NGDP_FYTimor-Leste</v>
      </c>
      <c r="E7829" s="51" t="s">
        <v>1811</v>
      </c>
      <c r="F7829" s="51" t="s">
        <v>472</v>
      </c>
      <c r="G7829" s="51" t="s">
        <v>473</v>
      </c>
      <c r="H7829" s="51" t="s">
        <v>342</v>
      </c>
      <c r="I7829" s="51" t="s">
        <v>343</v>
      </c>
      <c r="J7829" s="51" t="s">
        <v>1815</v>
      </c>
      <c r="K7829" s="51">
        <v>1.1479999999999999</v>
      </c>
      <c r="L7829" s="51">
        <v>1.3959999999999999</v>
      </c>
      <c r="M7829" s="51">
        <v>1.4470000000000001</v>
      </c>
      <c r="N7829" s="51">
        <v>1.5940000000000001</v>
      </c>
      <c r="O7829" s="51">
        <v>1.651</v>
      </c>
      <c r="P7829" s="51">
        <v>1.599</v>
      </c>
      <c r="Q7829" s="51">
        <v>1.56</v>
      </c>
      <c r="R7829" s="51">
        <v>2.0179999999999998</v>
      </c>
      <c r="S7829" s="51">
        <v>1.7909999999999999</v>
      </c>
      <c r="T7829" s="51">
        <v>1.726</v>
      </c>
      <c r="U7829" s="51">
        <v>2019</v>
      </c>
    </row>
    <row r="7830" spans="1:21" ht="15.5">
      <c r="A7830" s="51">
        <v>537</v>
      </c>
      <c r="B7830" s="51" t="s">
        <v>1810</v>
      </c>
      <c r="C7830" s="51" t="s">
        <v>474</v>
      </c>
      <c r="D7830" s="51" t="str">
        <f t="shared" si="122"/>
        <v>BCATimor-Leste</v>
      </c>
      <c r="E7830" s="51" t="s">
        <v>1811</v>
      </c>
      <c r="F7830" s="51" t="s">
        <v>475</v>
      </c>
      <c r="G7830" s="51" t="s">
        <v>476</v>
      </c>
      <c r="H7830" s="51" t="s">
        <v>352</v>
      </c>
      <c r="I7830" s="51" t="s">
        <v>343</v>
      </c>
      <c r="J7830" s="51" t="s">
        <v>889</v>
      </c>
      <c r="K7830" s="51">
        <v>2.6480000000000001</v>
      </c>
      <c r="L7830" s="51">
        <v>2.3919999999999999</v>
      </c>
      <c r="M7830" s="51">
        <v>1.0940000000000001</v>
      </c>
      <c r="N7830" s="51">
        <v>0.20399999999999999</v>
      </c>
      <c r="O7830" s="51">
        <v>-0.54400000000000004</v>
      </c>
      <c r="P7830" s="51">
        <v>-0.28399999999999997</v>
      </c>
      <c r="Q7830" s="51">
        <v>-0.191</v>
      </c>
      <c r="R7830" s="51">
        <v>0.13300000000000001</v>
      </c>
      <c r="S7830" s="51">
        <v>-0.27400000000000002</v>
      </c>
      <c r="T7830" s="51">
        <v>-0.53100000000000003</v>
      </c>
      <c r="U7830" s="51">
        <v>2019</v>
      </c>
    </row>
    <row r="7831" spans="1:21" ht="15.5">
      <c r="A7831" s="51">
        <v>537</v>
      </c>
      <c r="B7831" s="51" t="s">
        <v>1810</v>
      </c>
      <c r="C7831" s="51" t="s">
        <v>478</v>
      </c>
      <c r="D7831" s="51" t="str">
        <f t="shared" si="122"/>
        <v>BCA_NGDPDTimor-Leste</v>
      </c>
      <c r="E7831" s="51" t="s">
        <v>1811</v>
      </c>
      <c r="F7831" s="51" t="s">
        <v>475</v>
      </c>
      <c r="G7831" s="51" t="s">
        <v>476</v>
      </c>
      <c r="H7831" s="51" t="s">
        <v>392</v>
      </c>
      <c r="I7831" s="51"/>
      <c r="J7831" s="51" t="s">
        <v>479</v>
      </c>
      <c r="K7831" s="51">
        <v>230.69900000000001</v>
      </c>
      <c r="L7831" s="51">
        <v>171.381</v>
      </c>
      <c r="M7831" s="51">
        <v>75.576999999999998</v>
      </c>
      <c r="N7831" s="51">
        <v>12.771000000000001</v>
      </c>
      <c r="O7831" s="51">
        <v>-32.987000000000002</v>
      </c>
      <c r="P7831" s="51">
        <v>-17.728000000000002</v>
      </c>
      <c r="Q7831" s="51">
        <v>-12.257</v>
      </c>
      <c r="R7831" s="51">
        <v>6.5880000000000001</v>
      </c>
      <c r="S7831" s="51">
        <v>-15.303000000000001</v>
      </c>
      <c r="T7831" s="51">
        <v>-30.776</v>
      </c>
      <c r="U7831" s="51">
        <v>2019</v>
      </c>
    </row>
    <row r="7832" spans="1:21" ht="15.5">
      <c r="A7832" s="51">
        <v>742</v>
      </c>
      <c r="B7832" s="51" t="s">
        <v>1816</v>
      </c>
      <c r="C7832" s="51" t="s">
        <v>338</v>
      </c>
      <c r="D7832" s="51" t="str">
        <f t="shared" si="122"/>
        <v>NGDP_RTogo</v>
      </c>
      <c r="E7832" s="51" t="s">
        <v>288</v>
      </c>
      <c r="F7832" s="51" t="s">
        <v>340</v>
      </c>
      <c r="G7832" s="51" t="s">
        <v>341</v>
      </c>
      <c r="H7832" s="51" t="s">
        <v>342</v>
      </c>
      <c r="I7832" s="51" t="s">
        <v>343</v>
      </c>
      <c r="J7832" s="51" t="s">
        <v>1817</v>
      </c>
      <c r="K7832" s="51">
        <v>2848.15</v>
      </c>
      <c r="L7832" s="51">
        <v>3022.17</v>
      </c>
      <c r="M7832" s="51">
        <v>3201.09</v>
      </c>
      <c r="N7832" s="51">
        <v>3384.83</v>
      </c>
      <c r="O7832" s="51">
        <v>3574.38</v>
      </c>
      <c r="P7832" s="51">
        <v>3729.78</v>
      </c>
      <c r="Q7832" s="51">
        <v>3915.03</v>
      </c>
      <c r="R7832" s="51">
        <v>4128.96</v>
      </c>
      <c r="S7832" s="51">
        <v>4157.8599999999997</v>
      </c>
      <c r="T7832" s="51">
        <v>4303.3900000000003</v>
      </c>
      <c r="U7832" s="51">
        <v>2016</v>
      </c>
    </row>
    <row r="7833" spans="1:21" ht="15.5">
      <c r="A7833" s="51">
        <v>742</v>
      </c>
      <c r="B7833" s="51" t="s">
        <v>1816</v>
      </c>
      <c r="C7833" s="51" t="s">
        <v>345</v>
      </c>
      <c r="D7833" s="51" t="str">
        <f t="shared" si="122"/>
        <v>NGDP_RPCHTogo</v>
      </c>
      <c r="E7833" s="51" t="s">
        <v>288</v>
      </c>
      <c r="F7833" s="51" t="s">
        <v>340</v>
      </c>
      <c r="G7833" s="51" t="s">
        <v>346</v>
      </c>
      <c r="H7833" s="51" t="s">
        <v>347</v>
      </c>
      <c r="I7833" s="51"/>
      <c r="J7833" s="51" t="s">
        <v>348</v>
      </c>
      <c r="K7833" s="51">
        <v>6.54</v>
      </c>
      <c r="L7833" s="51">
        <v>6.11</v>
      </c>
      <c r="M7833" s="51">
        <v>5.92</v>
      </c>
      <c r="N7833" s="51">
        <v>5.74</v>
      </c>
      <c r="O7833" s="51">
        <v>5.6</v>
      </c>
      <c r="P7833" s="51">
        <v>4.3479999999999999</v>
      </c>
      <c r="Q7833" s="51">
        <v>4.9669999999999996</v>
      </c>
      <c r="R7833" s="51">
        <v>5.4640000000000004</v>
      </c>
      <c r="S7833" s="51">
        <v>0.7</v>
      </c>
      <c r="T7833" s="51">
        <v>3.5</v>
      </c>
      <c r="U7833" s="51">
        <v>2016</v>
      </c>
    </row>
    <row r="7834" spans="1:21" ht="15.5">
      <c r="A7834" s="51">
        <v>742</v>
      </c>
      <c r="B7834" s="51" t="s">
        <v>1816</v>
      </c>
      <c r="C7834" s="51" t="s">
        <v>349</v>
      </c>
      <c r="D7834" s="51" t="str">
        <f t="shared" si="122"/>
        <v>NGDPTogo</v>
      </c>
      <c r="E7834" s="51" t="s">
        <v>288</v>
      </c>
      <c r="F7834" s="51" t="s">
        <v>155</v>
      </c>
      <c r="G7834" s="51" t="s">
        <v>350</v>
      </c>
      <c r="H7834" s="51" t="s">
        <v>342</v>
      </c>
      <c r="I7834" s="51" t="s">
        <v>343</v>
      </c>
      <c r="J7834" s="51" t="s">
        <v>1817</v>
      </c>
      <c r="K7834" s="51">
        <v>2667.83</v>
      </c>
      <c r="L7834" s="51">
        <v>2879.66</v>
      </c>
      <c r="M7834" s="51">
        <v>3047.84</v>
      </c>
      <c r="N7834" s="51">
        <v>3334.96</v>
      </c>
      <c r="O7834" s="51">
        <v>3574.4</v>
      </c>
      <c r="P7834" s="51">
        <v>3713.6</v>
      </c>
      <c r="Q7834" s="51">
        <v>3951.4</v>
      </c>
      <c r="R7834" s="51">
        <v>4230.6000000000004</v>
      </c>
      <c r="S7834" s="51">
        <v>4307.6000000000004</v>
      </c>
      <c r="T7834" s="51">
        <v>4580.2</v>
      </c>
      <c r="U7834" s="51">
        <v>2016</v>
      </c>
    </row>
    <row r="7835" spans="1:21" ht="15.5">
      <c r="A7835" s="51">
        <v>742</v>
      </c>
      <c r="B7835" s="51" t="s">
        <v>1816</v>
      </c>
      <c r="C7835" s="51" t="s">
        <v>157</v>
      </c>
      <c r="D7835" s="51" t="str">
        <f t="shared" si="122"/>
        <v>NGDPDTogo</v>
      </c>
      <c r="E7835" s="51" t="s">
        <v>288</v>
      </c>
      <c r="F7835" s="51" t="s">
        <v>155</v>
      </c>
      <c r="G7835" s="51" t="s">
        <v>351</v>
      </c>
      <c r="H7835" s="51" t="s">
        <v>352</v>
      </c>
      <c r="I7835" s="51" t="s">
        <v>343</v>
      </c>
      <c r="J7835" s="51" t="s">
        <v>353</v>
      </c>
      <c r="K7835" s="51">
        <v>5.2290000000000001</v>
      </c>
      <c r="L7835" s="51">
        <v>5.8310000000000004</v>
      </c>
      <c r="M7835" s="51">
        <v>6.1740000000000004</v>
      </c>
      <c r="N7835" s="51">
        <v>5.641</v>
      </c>
      <c r="O7835" s="51">
        <v>6.03</v>
      </c>
      <c r="P7835" s="51">
        <v>6.3929999999999998</v>
      </c>
      <c r="Q7835" s="51">
        <v>7.117</v>
      </c>
      <c r="R7835" s="51">
        <v>7.2210000000000001</v>
      </c>
      <c r="S7835" s="51">
        <v>7.4950000000000001</v>
      </c>
      <c r="T7835" s="51">
        <v>8.6270000000000007</v>
      </c>
      <c r="U7835" s="51">
        <v>2016</v>
      </c>
    </row>
    <row r="7836" spans="1:21" ht="15.5">
      <c r="A7836" s="51">
        <v>742</v>
      </c>
      <c r="B7836" s="51" t="s">
        <v>1816</v>
      </c>
      <c r="C7836" s="51" t="s">
        <v>354</v>
      </c>
      <c r="D7836" s="51" t="str">
        <f t="shared" si="122"/>
        <v>PPPGDPTogo</v>
      </c>
      <c r="E7836" s="51" t="s">
        <v>288</v>
      </c>
      <c r="F7836" s="51" t="s">
        <v>155</v>
      </c>
      <c r="G7836" s="51" t="s">
        <v>355</v>
      </c>
      <c r="H7836" s="51" t="s">
        <v>356</v>
      </c>
      <c r="I7836" s="51" t="s">
        <v>343</v>
      </c>
      <c r="J7836" s="51" t="s">
        <v>353</v>
      </c>
      <c r="K7836" s="51">
        <v>11.214</v>
      </c>
      <c r="L7836" s="51">
        <v>11.965999999999999</v>
      </c>
      <c r="M7836" s="51">
        <v>12.792999999999999</v>
      </c>
      <c r="N7836" s="51">
        <v>13.805999999999999</v>
      </c>
      <c r="O7836" s="51">
        <v>14.676</v>
      </c>
      <c r="P7836" s="51">
        <v>15.491</v>
      </c>
      <c r="Q7836" s="51">
        <v>16.651</v>
      </c>
      <c r="R7836" s="51">
        <v>17.873999999999999</v>
      </c>
      <c r="S7836" s="51">
        <v>18.218</v>
      </c>
      <c r="T7836" s="51">
        <v>19.199000000000002</v>
      </c>
      <c r="U7836" s="51">
        <v>2016</v>
      </c>
    </row>
    <row r="7837" spans="1:21" ht="15.5">
      <c r="A7837" s="51">
        <v>742</v>
      </c>
      <c r="B7837" s="51" t="s">
        <v>1816</v>
      </c>
      <c r="C7837" s="51" t="s">
        <v>357</v>
      </c>
      <c r="D7837" s="51" t="str">
        <f t="shared" si="122"/>
        <v>NGDP_DTogo</v>
      </c>
      <c r="E7837" s="51" t="s">
        <v>288</v>
      </c>
      <c r="F7837" s="51" t="s">
        <v>358</v>
      </c>
      <c r="G7837" s="51" t="s">
        <v>359</v>
      </c>
      <c r="H7837" s="51" t="s">
        <v>360</v>
      </c>
      <c r="I7837" s="51"/>
      <c r="J7837" s="51" t="s">
        <v>361</v>
      </c>
      <c r="K7837" s="51">
        <v>93.668999999999997</v>
      </c>
      <c r="L7837" s="51">
        <v>95.284000000000006</v>
      </c>
      <c r="M7837" s="51">
        <v>95.212999999999994</v>
      </c>
      <c r="N7837" s="51">
        <v>98.527000000000001</v>
      </c>
      <c r="O7837" s="51">
        <v>100.001</v>
      </c>
      <c r="P7837" s="51">
        <v>99.566000000000003</v>
      </c>
      <c r="Q7837" s="51">
        <v>100.929</v>
      </c>
      <c r="R7837" s="51">
        <v>102.462</v>
      </c>
      <c r="S7837" s="51">
        <v>103.601</v>
      </c>
      <c r="T7837" s="51">
        <v>106.432</v>
      </c>
      <c r="U7837" s="51">
        <v>2016</v>
      </c>
    </row>
    <row r="7838" spans="1:21" ht="15.5">
      <c r="A7838" s="51">
        <v>742</v>
      </c>
      <c r="B7838" s="51" t="s">
        <v>1816</v>
      </c>
      <c r="C7838" s="51" t="s">
        <v>362</v>
      </c>
      <c r="D7838" s="51" t="str">
        <f t="shared" si="122"/>
        <v>NGDPRPCTogo</v>
      </c>
      <c r="E7838" s="51" t="s">
        <v>288</v>
      </c>
      <c r="F7838" s="51" t="s">
        <v>363</v>
      </c>
      <c r="G7838" s="51" t="s">
        <v>364</v>
      </c>
      <c r="H7838" s="51" t="s">
        <v>342</v>
      </c>
      <c r="I7838" s="51" t="s">
        <v>333</v>
      </c>
      <c r="J7838" s="51" t="s">
        <v>365</v>
      </c>
      <c r="K7838" s="51">
        <v>420465.35</v>
      </c>
      <c r="L7838" s="51">
        <v>434549.9</v>
      </c>
      <c r="M7838" s="51">
        <v>448457.19</v>
      </c>
      <c r="N7838" s="51">
        <v>462208.86</v>
      </c>
      <c r="O7838" s="51">
        <v>475952.31</v>
      </c>
      <c r="P7838" s="51">
        <v>484483.49</v>
      </c>
      <c r="Q7838" s="51">
        <v>496258.25</v>
      </c>
      <c r="R7838" s="51">
        <v>510729.71</v>
      </c>
      <c r="S7838" s="51">
        <v>501878</v>
      </c>
      <c r="T7838" s="51">
        <v>506892.76</v>
      </c>
      <c r="U7838" s="51">
        <v>2016</v>
      </c>
    </row>
    <row r="7839" spans="1:21" ht="15.5">
      <c r="A7839" s="51">
        <v>742</v>
      </c>
      <c r="B7839" s="51" t="s">
        <v>1816</v>
      </c>
      <c r="C7839" s="51" t="s">
        <v>366</v>
      </c>
      <c r="D7839" s="51" t="str">
        <f t="shared" si="122"/>
        <v>NGDPRPPPPCTogo</v>
      </c>
      <c r="E7839" s="51" t="s">
        <v>288</v>
      </c>
      <c r="F7839" s="51" t="s">
        <v>363</v>
      </c>
      <c r="G7839" s="51" t="s">
        <v>367</v>
      </c>
      <c r="H7839" s="51" t="s">
        <v>368</v>
      </c>
      <c r="I7839" s="51" t="s">
        <v>333</v>
      </c>
      <c r="J7839" s="51" t="s">
        <v>365</v>
      </c>
      <c r="K7839" s="51">
        <v>1746.36</v>
      </c>
      <c r="L7839" s="51">
        <v>1804.86</v>
      </c>
      <c r="M7839" s="51">
        <v>1862.62</v>
      </c>
      <c r="N7839" s="51">
        <v>1919.74</v>
      </c>
      <c r="O7839" s="51">
        <v>1976.82</v>
      </c>
      <c r="P7839" s="51">
        <v>2012.26</v>
      </c>
      <c r="Q7839" s="51">
        <v>2061.16</v>
      </c>
      <c r="R7839" s="51">
        <v>2121.27</v>
      </c>
      <c r="S7839" s="51">
        <v>2084.5</v>
      </c>
      <c r="T7839" s="51">
        <v>2105.33</v>
      </c>
      <c r="U7839" s="51">
        <v>2016</v>
      </c>
    </row>
    <row r="7840" spans="1:21" ht="15.5">
      <c r="A7840" s="51">
        <v>742</v>
      </c>
      <c r="B7840" s="51" t="s">
        <v>1816</v>
      </c>
      <c r="C7840" s="51" t="s">
        <v>369</v>
      </c>
      <c r="D7840" s="51" t="str">
        <f t="shared" si="122"/>
        <v>NGDPPCTogo</v>
      </c>
      <c r="E7840" s="51" t="s">
        <v>288</v>
      </c>
      <c r="F7840" s="51" t="s">
        <v>370</v>
      </c>
      <c r="G7840" s="51" t="s">
        <v>371</v>
      </c>
      <c r="H7840" s="51" t="s">
        <v>342</v>
      </c>
      <c r="I7840" s="51" t="s">
        <v>333</v>
      </c>
      <c r="J7840" s="51" t="s">
        <v>372</v>
      </c>
      <c r="K7840" s="51">
        <v>393844.52</v>
      </c>
      <c r="L7840" s="51">
        <v>414058.34</v>
      </c>
      <c r="M7840" s="51">
        <v>426988.25</v>
      </c>
      <c r="N7840" s="51">
        <v>455398.72</v>
      </c>
      <c r="O7840" s="51">
        <v>475955.11</v>
      </c>
      <c r="P7840" s="51">
        <v>482381.25</v>
      </c>
      <c r="Q7840" s="51">
        <v>500868.67</v>
      </c>
      <c r="R7840" s="51">
        <v>523302.02</v>
      </c>
      <c r="S7840" s="51">
        <v>519952.16</v>
      </c>
      <c r="T7840" s="51">
        <v>539498.23999999999</v>
      </c>
      <c r="U7840" s="51">
        <v>2016</v>
      </c>
    </row>
    <row r="7841" spans="1:21" ht="15.5">
      <c r="A7841" s="51">
        <v>742</v>
      </c>
      <c r="B7841" s="51" t="s">
        <v>1816</v>
      </c>
      <c r="C7841" s="51" t="s">
        <v>373</v>
      </c>
      <c r="D7841" s="51" t="str">
        <f t="shared" si="122"/>
        <v>NGDPDPCTogo</v>
      </c>
      <c r="E7841" s="51" t="s">
        <v>288</v>
      </c>
      <c r="F7841" s="51" t="s">
        <v>370</v>
      </c>
      <c r="G7841" s="51" t="s">
        <v>374</v>
      </c>
      <c r="H7841" s="51" t="s">
        <v>352</v>
      </c>
      <c r="I7841" s="51" t="s">
        <v>333</v>
      </c>
      <c r="J7841" s="51" t="s">
        <v>372</v>
      </c>
      <c r="K7841" s="51">
        <v>771.89099999999996</v>
      </c>
      <c r="L7841" s="51">
        <v>838.35699999999997</v>
      </c>
      <c r="M7841" s="51">
        <v>864.99599999999998</v>
      </c>
      <c r="N7841" s="51">
        <v>770.35799999999995</v>
      </c>
      <c r="O7841" s="51">
        <v>802.93499999999995</v>
      </c>
      <c r="P7841" s="51">
        <v>830.45799999999997</v>
      </c>
      <c r="Q7841" s="51">
        <v>902.15</v>
      </c>
      <c r="R7841" s="51">
        <v>893.18</v>
      </c>
      <c r="S7841" s="51">
        <v>904.67499999999995</v>
      </c>
      <c r="T7841" s="51">
        <v>1016.13</v>
      </c>
      <c r="U7841" s="51">
        <v>2016</v>
      </c>
    </row>
    <row r="7842" spans="1:21" ht="15.5">
      <c r="A7842" s="51">
        <v>742</v>
      </c>
      <c r="B7842" s="51" t="s">
        <v>1816</v>
      </c>
      <c r="C7842" s="51" t="s">
        <v>375</v>
      </c>
      <c r="D7842" s="51" t="str">
        <f t="shared" si="122"/>
        <v>PPPPCTogo</v>
      </c>
      <c r="E7842" s="51" t="s">
        <v>288</v>
      </c>
      <c r="F7842" s="51" t="s">
        <v>370</v>
      </c>
      <c r="G7842" s="51" t="s">
        <v>376</v>
      </c>
      <c r="H7842" s="51" t="s">
        <v>356</v>
      </c>
      <c r="I7842" s="51" t="s">
        <v>333</v>
      </c>
      <c r="J7842" s="51" t="s">
        <v>372</v>
      </c>
      <c r="K7842" s="51">
        <v>1655.51</v>
      </c>
      <c r="L7842" s="51">
        <v>1720.57</v>
      </c>
      <c r="M7842" s="51">
        <v>1792.3</v>
      </c>
      <c r="N7842" s="51">
        <v>1885.3</v>
      </c>
      <c r="O7842" s="51">
        <v>1954.22</v>
      </c>
      <c r="P7842" s="51">
        <v>2012.26</v>
      </c>
      <c r="Q7842" s="51">
        <v>2110.65</v>
      </c>
      <c r="R7842" s="51">
        <v>2210.98</v>
      </c>
      <c r="S7842" s="51">
        <v>2198.9899999999998</v>
      </c>
      <c r="T7842" s="51">
        <v>2261.44</v>
      </c>
      <c r="U7842" s="51">
        <v>2016</v>
      </c>
    </row>
    <row r="7843" spans="1:21" ht="15.5">
      <c r="A7843" s="51">
        <v>742</v>
      </c>
      <c r="B7843" s="51" t="s">
        <v>1816</v>
      </c>
      <c r="C7843" s="51" t="s">
        <v>377</v>
      </c>
      <c r="D7843" s="51" t="str">
        <f t="shared" si="122"/>
        <v>NGAP_NPGDPTogo</v>
      </c>
      <c r="E7843" s="51" t="s">
        <v>288</v>
      </c>
      <c r="F7843" s="51" t="s">
        <v>378</v>
      </c>
      <c r="G7843" s="51" t="s">
        <v>379</v>
      </c>
      <c r="H7843" s="51" t="s">
        <v>380</v>
      </c>
      <c r="I7843" s="51"/>
      <c r="J7843" s="51"/>
      <c r="K7843" s="51"/>
      <c r="L7843" s="51"/>
      <c r="M7843" s="51"/>
      <c r="N7843" s="51"/>
      <c r="O7843" s="51"/>
      <c r="P7843" s="51"/>
      <c r="Q7843" s="51"/>
      <c r="R7843" s="51"/>
      <c r="S7843" s="51"/>
      <c r="T7843" s="51"/>
      <c r="U7843" s="51"/>
    </row>
    <row r="7844" spans="1:21" ht="15.5">
      <c r="A7844" s="51">
        <v>742</v>
      </c>
      <c r="B7844" s="51" t="s">
        <v>1816</v>
      </c>
      <c r="C7844" s="51" t="s">
        <v>381</v>
      </c>
      <c r="D7844" s="51" t="str">
        <f t="shared" si="122"/>
        <v>PPPSHTogo</v>
      </c>
      <c r="E7844" s="51" t="s">
        <v>288</v>
      </c>
      <c r="F7844" s="51" t="s">
        <v>382</v>
      </c>
      <c r="G7844" s="51" t="s">
        <v>383</v>
      </c>
      <c r="H7844" s="51" t="s">
        <v>384</v>
      </c>
      <c r="I7844" s="51"/>
      <c r="J7844" s="51" t="s">
        <v>353</v>
      </c>
      <c r="K7844" s="51">
        <v>1.0999999999999999E-2</v>
      </c>
      <c r="L7844" s="51">
        <v>1.0999999999999999E-2</v>
      </c>
      <c r="M7844" s="51">
        <v>1.2E-2</v>
      </c>
      <c r="N7844" s="51">
        <v>1.2E-2</v>
      </c>
      <c r="O7844" s="51">
        <v>1.2999999999999999E-2</v>
      </c>
      <c r="P7844" s="51">
        <v>1.2999999999999999E-2</v>
      </c>
      <c r="Q7844" s="51">
        <v>1.2999999999999999E-2</v>
      </c>
      <c r="R7844" s="51">
        <v>1.2999999999999999E-2</v>
      </c>
      <c r="S7844" s="51">
        <v>1.4E-2</v>
      </c>
      <c r="T7844" s="51">
        <v>1.4E-2</v>
      </c>
      <c r="U7844" s="51">
        <v>2016</v>
      </c>
    </row>
    <row r="7845" spans="1:21" ht="15.5">
      <c r="A7845" s="51">
        <v>742</v>
      </c>
      <c r="B7845" s="51" t="s">
        <v>1816</v>
      </c>
      <c r="C7845" s="51" t="s">
        <v>385</v>
      </c>
      <c r="D7845" s="51" t="str">
        <f t="shared" si="122"/>
        <v>PPPEXTogo</v>
      </c>
      <c r="E7845" s="51" t="s">
        <v>288</v>
      </c>
      <c r="F7845" s="51" t="s">
        <v>386</v>
      </c>
      <c r="G7845" s="51" t="s">
        <v>387</v>
      </c>
      <c r="H7845" s="51" t="s">
        <v>388</v>
      </c>
      <c r="I7845" s="51"/>
      <c r="J7845" s="51" t="s">
        <v>353</v>
      </c>
      <c r="K7845" s="51">
        <v>237.899</v>
      </c>
      <c r="L7845" s="51">
        <v>240.65100000000001</v>
      </c>
      <c r="M7845" s="51">
        <v>238.23400000000001</v>
      </c>
      <c r="N7845" s="51">
        <v>241.55199999999999</v>
      </c>
      <c r="O7845" s="51">
        <v>243.553</v>
      </c>
      <c r="P7845" s="51">
        <v>239.72200000000001</v>
      </c>
      <c r="Q7845" s="51">
        <v>237.30600000000001</v>
      </c>
      <c r="R7845" s="51">
        <v>236.684</v>
      </c>
      <c r="S7845" s="51">
        <v>236.45</v>
      </c>
      <c r="T7845" s="51">
        <v>238.56399999999999</v>
      </c>
      <c r="U7845" s="51">
        <v>2016</v>
      </c>
    </row>
    <row r="7846" spans="1:21" ht="15.5">
      <c r="A7846" s="51">
        <v>742</v>
      </c>
      <c r="B7846" s="51" t="s">
        <v>1816</v>
      </c>
      <c r="C7846" s="51" t="s">
        <v>389</v>
      </c>
      <c r="D7846" s="51" t="str">
        <f t="shared" si="122"/>
        <v>NID_NGDPTogo</v>
      </c>
      <c r="E7846" s="51" t="s">
        <v>288</v>
      </c>
      <c r="F7846" s="51" t="s">
        <v>390</v>
      </c>
      <c r="G7846" s="51" t="s">
        <v>391</v>
      </c>
      <c r="H7846" s="51" t="s">
        <v>392</v>
      </c>
      <c r="I7846" s="51"/>
      <c r="J7846" s="51" t="s">
        <v>1817</v>
      </c>
      <c r="K7846" s="51">
        <v>17.297999999999998</v>
      </c>
      <c r="L7846" s="51">
        <v>20.786999999999999</v>
      </c>
      <c r="M7846" s="51">
        <v>20.617000000000001</v>
      </c>
      <c r="N7846" s="51">
        <v>23.222999999999999</v>
      </c>
      <c r="O7846" s="51">
        <v>21.413</v>
      </c>
      <c r="P7846" s="51">
        <v>18.315999999999999</v>
      </c>
      <c r="Q7846" s="51">
        <v>18.100000000000001</v>
      </c>
      <c r="R7846" s="51">
        <v>20.538</v>
      </c>
      <c r="S7846" s="51">
        <v>20.853999999999999</v>
      </c>
      <c r="T7846" s="51">
        <v>23.123000000000001</v>
      </c>
      <c r="U7846" s="51">
        <v>2016</v>
      </c>
    </row>
    <row r="7847" spans="1:21" ht="15.5">
      <c r="A7847" s="51">
        <v>742</v>
      </c>
      <c r="B7847" s="51" t="s">
        <v>1816</v>
      </c>
      <c r="C7847" s="51" t="s">
        <v>393</v>
      </c>
      <c r="D7847" s="51" t="str">
        <f t="shared" si="122"/>
        <v>NGSD_NGDPTogo</v>
      </c>
      <c r="E7847" s="51" t="s">
        <v>288</v>
      </c>
      <c r="F7847" s="51" t="s">
        <v>394</v>
      </c>
      <c r="G7847" s="51" t="s">
        <v>395</v>
      </c>
      <c r="H7847" s="51" t="s">
        <v>392</v>
      </c>
      <c r="I7847" s="51"/>
      <c r="J7847" s="51" t="s">
        <v>1817</v>
      </c>
      <c r="K7847" s="51">
        <v>12.414999999999999</v>
      </c>
      <c r="L7847" s="51">
        <v>11.785</v>
      </c>
      <c r="M7847" s="51">
        <v>13.824999999999999</v>
      </c>
      <c r="N7847" s="51">
        <v>15.603</v>
      </c>
      <c r="O7847" s="51">
        <v>14.731</v>
      </c>
      <c r="P7847" s="51">
        <v>17.058</v>
      </c>
      <c r="Q7847" s="51">
        <v>16.187999999999999</v>
      </c>
      <c r="R7847" s="51">
        <v>18.03</v>
      </c>
      <c r="S7847" s="51">
        <v>17.114999999999998</v>
      </c>
      <c r="T7847" s="51">
        <v>19.692</v>
      </c>
      <c r="U7847" s="51">
        <v>2016</v>
      </c>
    </row>
    <row r="7848" spans="1:21" ht="15.5">
      <c r="A7848" s="51">
        <v>742</v>
      </c>
      <c r="B7848" s="51" t="s">
        <v>1816</v>
      </c>
      <c r="C7848" s="51" t="s">
        <v>396</v>
      </c>
      <c r="D7848" s="51" t="str">
        <f t="shared" si="122"/>
        <v>PCPITogo</v>
      </c>
      <c r="E7848" s="51" t="s">
        <v>288</v>
      </c>
      <c r="F7848" s="51" t="s">
        <v>397</v>
      </c>
      <c r="G7848" s="51" t="s">
        <v>398</v>
      </c>
      <c r="H7848" s="51" t="s">
        <v>360</v>
      </c>
      <c r="I7848" s="51"/>
      <c r="J7848" s="51" t="s">
        <v>1818</v>
      </c>
      <c r="K7848" s="51">
        <v>98.084000000000003</v>
      </c>
      <c r="L7848" s="51">
        <v>99.813000000000002</v>
      </c>
      <c r="M7848" s="51">
        <v>100</v>
      </c>
      <c r="N7848" s="51">
        <v>101.79</v>
      </c>
      <c r="O7848" s="51">
        <v>102.663</v>
      </c>
      <c r="P7848" s="51">
        <v>102.441</v>
      </c>
      <c r="Q7848" s="51">
        <v>103.392</v>
      </c>
      <c r="R7848" s="51">
        <v>104.102</v>
      </c>
      <c r="S7848" s="51">
        <v>106.008</v>
      </c>
      <c r="T7848" s="51">
        <v>108.181</v>
      </c>
      <c r="U7848" s="51">
        <v>2019</v>
      </c>
    </row>
    <row r="7849" spans="1:21" ht="15.5">
      <c r="A7849" s="51">
        <v>742</v>
      </c>
      <c r="B7849" s="51" t="s">
        <v>1816</v>
      </c>
      <c r="C7849" s="51" t="s">
        <v>400</v>
      </c>
      <c r="D7849" s="51" t="str">
        <f t="shared" si="122"/>
        <v>PCPIPCHTogo</v>
      </c>
      <c r="E7849" s="51" t="s">
        <v>288</v>
      </c>
      <c r="F7849" s="51" t="s">
        <v>397</v>
      </c>
      <c r="G7849" s="51" t="s">
        <v>401</v>
      </c>
      <c r="H7849" s="51" t="s">
        <v>347</v>
      </c>
      <c r="I7849" s="51"/>
      <c r="J7849" s="51" t="s">
        <v>402</v>
      </c>
      <c r="K7849" s="51">
        <v>2.6389999999999998</v>
      </c>
      <c r="L7849" s="51">
        <v>1.7629999999999999</v>
      </c>
      <c r="M7849" s="51">
        <v>0.187</v>
      </c>
      <c r="N7849" s="51">
        <v>1.79</v>
      </c>
      <c r="O7849" s="51">
        <v>0.85699999999999998</v>
      </c>
      <c r="P7849" s="51">
        <v>-0.215</v>
      </c>
      <c r="Q7849" s="51">
        <v>0.92800000000000005</v>
      </c>
      <c r="R7849" s="51">
        <v>0.68700000000000006</v>
      </c>
      <c r="S7849" s="51">
        <v>1.831</v>
      </c>
      <c r="T7849" s="51">
        <v>2.0489999999999999</v>
      </c>
      <c r="U7849" s="51">
        <v>2019</v>
      </c>
    </row>
    <row r="7850" spans="1:21" ht="15.5">
      <c r="A7850" s="51">
        <v>742</v>
      </c>
      <c r="B7850" s="51" t="s">
        <v>1816</v>
      </c>
      <c r="C7850" s="51" t="s">
        <v>403</v>
      </c>
      <c r="D7850" s="51" t="str">
        <f t="shared" si="122"/>
        <v>PCPIETogo</v>
      </c>
      <c r="E7850" s="51" t="s">
        <v>288</v>
      </c>
      <c r="F7850" s="51" t="s">
        <v>404</v>
      </c>
      <c r="G7850" s="51" t="s">
        <v>405</v>
      </c>
      <c r="H7850" s="51" t="s">
        <v>360</v>
      </c>
      <c r="I7850" s="51"/>
      <c r="J7850" s="51" t="s">
        <v>1818</v>
      </c>
      <c r="K7850" s="51">
        <v>99.165000000000006</v>
      </c>
      <c r="L7850" s="51">
        <v>98.665000000000006</v>
      </c>
      <c r="M7850" s="51">
        <v>100.47199999999999</v>
      </c>
      <c r="N7850" s="51">
        <v>102.10299999999999</v>
      </c>
      <c r="O7850" s="51">
        <v>102.551</v>
      </c>
      <c r="P7850" s="51">
        <v>101.85299999999999</v>
      </c>
      <c r="Q7850" s="51">
        <v>103.879</v>
      </c>
      <c r="R7850" s="51">
        <v>103.538</v>
      </c>
      <c r="S7850" s="51">
        <v>107.2</v>
      </c>
      <c r="T7850" s="51">
        <v>109.015</v>
      </c>
      <c r="U7850" s="51">
        <v>2019</v>
      </c>
    </row>
    <row r="7851" spans="1:21" ht="15.5">
      <c r="A7851" s="51">
        <v>742</v>
      </c>
      <c r="B7851" s="51" t="s">
        <v>1816</v>
      </c>
      <c r="C7851" s="51" t="s">
        <v>406</v>
      </c>
      <c r="D7851" s="51" t="str">
        <f t="shared" si="122"/>
        <v>PCPIEPCHTogo</v>
      </c>
      <c r="E7851" s="51" t="s">
        <v>288</v>
      </c>
      <c r="F7851" s="51" t="s">
        <v>404</v>
      </c>
      <c r="G7851" s="51" t="s">
        <v>407</v>
      </c>
      <c r="H7851" s="51" t="s">
        <v>347</v>
      </c>
      <c r="I7851" s="51"/>
      <c r="J7851" s="51" t="s">
        <v>408</v>
      </c>
      <c r="K7851" s="51">
        <v>2.9089999999999998</v>
      </c>
      <c r="L7851" s="51">
        <v>-0.504</v>
      </c>
      <c r="M7851" s="51">
        <v>1.831</v>
      </c>
      <c r="N7851" s="51">
        <v>1.6240000000000001</v>
      </c>
      <c r="O7851" s="51">
        <v>0.438</v>
      </c>
      <c r="P7851" s="51">
        <v>-0.68</v>
      </c>
      <c r="Q7851" s="51">
        <v>1.9890000000000001</v>
      </c>
      <c r="R7851" s="51">
        <v>-0.32900000000000001</v>
      </c>
      <c r="S7851" s="51">
        <v>3.5369999999999999</v>
      </c>
      <c r="T7851" s="51">
        <v>1.6930000000000001</v>
      </c>
      <c r="U7851" s="51">
        <v>2019</v>
      </c>
    </row>
    <row r="7852" spans="1:21" ht="15.5">
      <c r="A7852" s="51">
        <v>742</v>
      </c>
      <c r="B7852" s="51" t="s">
        <v>1816</v>
      </c>
      <c r="C7852" s="51" t="s">
        <v>409</v>
      </c>
      <c r="D7852" s="51" t="str">
        <f t="shared" si="122"/>
        <v>FLIBOR6Togo</v>
      </c>
      <c r="E7852" s="51" t="s">
        <v>288</v>
      </c>
      <c r="F7852" s="51" t="s">
        <v>410</v>
      </c>
      <c r="G7852" s="51"/>
      <c r="H7852" s="51" t="s">
        <v>384</v>
      </c>
      <c r="I7852" s="51"/>
      <c r="J7852" s="51"/>
      <c r="K7852" s="51"/>
      <c r="L7852" s="51"/>
      <c r="M7852" s="51"/>
      <c r="N7852" s="51"/>
      <c r="O7852" s="51"/>
      <c r="P7852" s="51"/>
      <c r="Q7852" s="51"/>
      <c r="R7852" s="51"/>
      <c r="S7852" s="51"/>
      <c r="T7852" s="51"/>
      <c r="U7852" s="51"/>
    </row>
    <row r="7853" spans="1:21" ht="15.5">
      <c r="A7853" s="51">
        <v>742</v>
      </c>
      <c r="B7853" s="51" t="s">
        <v>1816</v>
      </c>
      <c r="C7853" s="51" t="s">
        <v>411</v>
      </c>
      <c r="D7853" s="51" t="str">
        <f t="shared" si="122"/>
        <v>TM_RPCHTogo</v>
      </c>
      <c r="E7853" s="51" t="s">
        <v>288</v>
      </c>
      <c r="F7853" s="51" t="s">
        <v>412</v>
      </c>
      <c r="G7853" s="51" t="s">
        <v>413</v>
      </c>
      <c r="H7853" s="51" t="s">
        <v>347</v>
      </c>
      <c r="I7853" s="51"/>
      <c r="J7853" s="51" t="s">
        <v>1819</v>
      </c>
      <c r="K7853" s="51">
        <v>-7.2240000000000002</v>
      </c>
      <c r="L7853" s="51">
        <v>20.285</v>
      </c>
      <c r="M7853" s="51">
        <v>0.60599999999999998</v>
      </c>
      <c r="N7853" s="51">
        <v>8.1509999999999998</v>
      </c>
      <c r="O7853" s="51">
        <v>1.7270000000000001</v>
      </c>
      <c r="P7853" s="51">
        <v>5.13</v>
      </c>
      <c r="Q7853" s="51">
        <v>0.996</v>
      </c>
      <c r="R7853" s="51">
        <v>5.2489999999999997</v>
      </c>
      <c r="S7853" s="51">
        <v>1.829</v>
      </c>
      <c r="T7853" s="51">
        <v>6.7990000000000004</v>
      </c>
      <c r="U7853" s="51">
        <v>2018</v>
      </c>
    </row>
    <row r="7854" spans="1:21" ht="15.5">
      <c r="A7854" s="51">
        <v>742</v>
      </c>
      <c r="B7854" s="51" t="s">
        <v>1816</v>
      </c>
      <c r="C7854" s="51" t="s">
        <v>415</v>
      </c>
      <c r="D7854" s="51" t="str">
        <f t="shared" si="122"/>
        <v>TMG_RPCHTogo</v>
      </c>
      <c r="E7854" s="51" t="s">
        <v>288</v>
      </c>
      <c r="F7854" s="51" t="s">
        <v>416</v>
      </c>
      <c r="G7854" s="51" t="s">
        <v>417</v>
      </c>
      <c r="H7854" s="51" t="s">
        <v>347</v>
      </c>
      <c r="I7854" s="51"/>
      <c r="J7854" s="51" t="s">
        <v>1819</v>
      </c>
      <c r="K7854" s="51">
        <v>-6.7220000000000004</v>
      </c>
      <c r="L7854" s="51">
        <v>24.327000000000002</v>
      </c>
      <c r="M7854" s="51">
        <v>2.855</v>
      </c>
      <c r="N7854" s="51">
        <v>12.44</v>
      </c>
      <c r="O7854" s="51">
        <v>1.0960000000000001</v>
      </c>
      <c r="P7854" s="51">
        <v>4.6840000000000002</v>
      </c>
      <c r="Q7854" s="51">
        <v>3.3809999999999998</v>
      </c>
      <c r="R7854" s="51">
        <v>6.8090000000000002</v>
      </c>
      <c r="S7854" s="51">
        <v>2.3410000000000002</v>
      </c>
      <c r="T7854" s="51">
        <v>6.1820000000000004</v>
      </c>
      <c r="U7854" s="51">
        <v>2018</v>
      </c>
    </row>
    <row r="7855" spans="1:21" ht="15.5">
      <c r="A7855" s="51">
        <v>742</v>
      </c>
      <c r="B7855" s="51" t="s">
        <v>1816</v>
      </c>
      <c r="C7855" s="51" t="s">
        <v>418</v>
      </c>
      <c r="D7855" s="51" t="str">
        <f t="shared" si="122"/>
        <v>TX_RPCHTogo</v>
      </c>
      <c r="E7855" s="51" t="s">
        <v>288</v>
      </c>
      <c r="F7855" s="51" t="s">
        <v>419</v>
      </c>
      <c r="G7855" s="51" t="s">
        <v>420</v>
      </c>
      <c r="H7855" s="51" t="s">
        <v>347</v>
      </c>
      <c r="I7855" s="51"/>
      <c r="J7855" s="51" t="s">
        <v>1819</v>
      </c>
      <c r="K7855" s="51">
        <v>6.1109999999999998</v>
      </c>
      <c r="L7855" s="51">
        <v>14.304</v>
      </c>
      <c r="M7855" s="51">
        <v>-7.2220000000000004</v>
      </c>
      <c r="N7855" s="51">
        <v>-8.5269999999999992</v>
      </c>
      <c r="O7855" s="51">
        <v>8.1920000000000002</v>
      </c>
      <c r="P7855" s="51">
        <v>-2.1999999999999999E-2</v>
      </c>
      <c r="Q7855" s="51">
        <v>-1.9890000000000001</v>
      </c>
      <c r="R7855" s="51">
        <v>2.8340000000000001</v>
      </c>
      <c r="S7855" s="51">
        <v>-5.3929999999999998</v>
      </c>
      <c r="T7855" s="51">
        <v>9.1460000000000008</v>
      </c>
      <c r="U7855" s="51">
        <v>2018</v>
      </c>
    </row>
    <row r="7856" spans="1:21" ht="15.5">
      <c r="A7856" s="51">
        <v>742</v>
      </c>
      <c r="B7856" s="51" t="s">
        <v>1816</v>
      </c>
      <c r="C7856" s="51" t="s">
        <v>421</v>
      </c>
      <c r="D7856" s="51" t="str">
        <f t="shared" si="122"/>
        <v>TXG_RPCHTogo</v>
      </c>
      <c r="E7856" s="51" t="s">
        <v>288</v>
      </c>
      <c r="F7856" s="51" t="s">
        <v>422</v>
      </c>
      <c r="G7856" s="51" t="s">
        <v>423</v>
      </c>
      <c r="H7856" s="51" t="s">
        <v>347</v>
      </c>
      <c r="I7856" s="51"/>
      <c r="J7856" s="51" t="s">
        <v>1819</v>
      </c>
      <c r="K7856" s="51">
        <v>15.228</v>
      </c>
      <c r="L7856" s="51">
        <v>18.056000000000001</v>
      </c>
      <c r="M7856" s="51">
        <v>-9.7940000000000005</v>
      </c>
      <c r="N7856" s="51">
        <v>-10.875999999999999</v>
      </c>
      <c r="O7856" s="51">
        <v>7.407</v>
      </c>
      <c r="P7856" s="51">
        <v>-1.8140000000000001</v>
      </c>
      <c r="Q7856" s="51">
        <v>-4.7450000000000001</v>
      </c>
      <c r="R7856" s="51">
        <v>5.74</v>
      </c>
      <c r="S7856" s="51">
        <v>-4.0449999999999999</v>
      </c>
      <c r="T7856" s="51">
        <v>7.2640000000000002</v>
      </c>
      <c r="U7856" s="51">
        <v>2018</v>
      </c>
    </row>
    <row r="7857" spans="1:21" ht="15.5">
      <c r="A7857" s="51">
        <v>742</v>
      </c>
      <c r="B7857" s="51" t="s">
        <v>1816</v>
      </c>
      <c r="C7857" s="51" t="s">
        <v>424</v>
      </c>
      <c r="D7857" s="51" t="str">
        <f t="shared" si="122"/>
        <v>LURTogo</v>
      </c>
      <c r="E7857" s="51" t="s">
        <v>288</v>
      </c>
      <c r="F7857" s="51" t="s">
        <v>425</v>
      </c>
      <c r="G7857" s="51" t="s">
        <v>426</v>
      </c>
      <c r="H7857" s="51" t="s">
        <v>427</v>
      </c>
      <c r="I7857" s="51"/>
      <c r="J7857" s="51"/>
      <c r="K7857" s="51"/>
      <c r="L7857" s="51"/>
      <c r="M7857" s="51"/>
      <c r="N7857" s="51"/>
      <c r="O7857" s="51"/>
      <c r="P7857" s="51"/>
      <c r="Q7857" s="51"/>
      <c r="R7857" s="51"/>
      <c r="S7857" s="51"/>
      <c r="T7857" s="51"/>
      <c r="U7857" s="51"/>
    </row>
    <row r="7858" spans="1:21" ht="15.5">
      <c r="A7858" s="51">
        <v>742</v>
      </c>
      <c r="B7858" s="51" t="s">
        <v>1816</v>
      </c>
      <c r="C7858" s="51" t="s">
        <v>428</v>
      </c>
      <c r="D7858" s="51" t="str">
        <f t="shared" si="122"/>
        <v>LETogo</v>
      </c>
      <c r="E7858" s="51" t="s">
        <v>288</v>
      </c>
      <c r="F7858" s="51" t="s">
        <v>429</v>
      </c>
      <c r="G7858" s="51" t="s">
        <v>430</v>
      </c>
      <c r="H7858" s="51" t="s">
        <v>431</v>
      </c>
      <c r="I7858" s="51" t="s">
        <v>432</v>
      </c>
      <c r="J7858" s="51"/>
      <c r="K7858" s="51"/>
      <c r="L7858" s="51"/>
      <c r="M7858" s="51"/>
      <c r="N7858" s="51"/>
      <c r="O7858" s="51"/>
      <c r="P7858" s="51"/>
      <c r="Q7858" s="51"/>
      <c r="R7858" s="51"/>
      <c r="S7858" s="51"/>
      <c r="T7858" s="51"/>
      <c r="U7858" s="51"/>
    </row>
    <row r="7859" spans="1:21" ht="15.5">
      <c r="A7859" s="51">
        <v>742</v>
      </c>
      <c r="B7859" s="51" t="s">
        <v>1816</v>
      </c>
      <c r="C7859" s="51" t="s">
        <v>433</v>
      </c>
      <c r="D7859" s="51" t="str">
        <f t="shared" si="122"/>
        <v>LPTogo</v>
      </c>
      <c r="E7859" s="51" t="s">
        <v>288</v>
      </c>
      <c r="F7859" s="51" t="s">
        <v>434</v>
      </c>
      <c r="G7859" s="51" t="s">
        <v>435</v>
      </c>
      <c r="H7859" s="51" t="s">
        <v>431</v>
      </c>
      <c r="I7859" s="51" t="s">
        <v>432</v>
      </c>
      <c r="J7859" s="51" t="s">
        <v>684</v>
      </c>
      <c r="K7859" s="51">
        <v>6.774</v>
      </c>
      <c r="L7859" s="51">
        <v>6.9550000000000001</v>
      </c>
      <c r="M7859" s="51">
        <v>7.1379999999999999</v>
      </c>
      <c r="N7859" s="51">
        <v>7.3230000000000004</v>
      </c>
      <c r="O7859" s="51">
        <v>7.51</v>
      </c>
      <c r="P7859" s="51">
        <v>7.6980000000000004</v>
      </c>
      <c r="Q7859" s="51">
        <v>7.8890000000000002</v>
      </c>
      <c r="R7859" s="51">
        <v>8.0839999999999996</v>
      </c>
      <c r="S7859" s="51">
        <v>8.2850000000000001</v>
      </c>
      <c r="T7859" s="51">
        <v>8.49</v>
      </c>
      <c r="U7859" s="51">
        <v>2018</v>
      </c>
    </row>
    <row r="7860" spans="1:21" ht="15.5">
      <c r="A7860" s="51">
        <v>742</v>
      </c>
      <c r="B7860" s="51" t="s">
        <v>1816</v>
      </c>
      <c r="C7860" s="51" t="s">
        <v>437</v>
      </c>
      <c r="D7860" s="51" t="str">
        <f t="shared" si="122"/>
        <v>GGRTogo</v>
      </c>
      <c r="E7860" s="51" t="s">
        <v>288</v>
      </c>
      <c r="F7860" s="51" t="s">
        <v>438</v>
      </c>
      <c r="G7860" s="51" t="s">
        <v>439</v>
      </c>
      <c r="H7860" s="51" t="s">
        <v>342</v>
      </c>
      <c r="I7860" s="51" t="s">
        <v>343</v>
      </c>
      <c r="J7860" s="51" t="s">
        <v>1820</v>
      </c>
      <c r="K7860" s="51">
        <v>399.738</v>
      </c>
      <c r="L7860" s="51">
        <v>458.1</v>
      </c>
      <c r="M7860" s="51">
        <v>466.78</v>
      </c>
      <c r="N7860" s="51">
        <v>539.49900000000002</v>
      </c>
      <c r="O7860" s="51">
        <v>571.26599999999996</v>
      </c>
      <c r="P7860" s="51">
        <v>595.78200000000004</v>
      </c>
      <c r="Q7860" s="51">
        <v>710.79700000000003</v>
      </c>
      <c r="R7860" s="51">
        <v>746.91600000000005</v>
      </c>
      <c r="S7860" s="51">
        <v>735.38699999999994</v>
      </c>
      <c r="T7860" s="51">
        <v>774.21400000000006</v>
      </c>
      <c r="U7860" s="51">
        <v>2019</v>
      </c>
    </row>
    <row r="7861" spans="1:21" ht="15.5">
      <c r="A7861" s="51">
        <v>742</v>
      </c>
      <c r="B7861" s="51" t="s">
        <v>1816</v>
      </c>
      <c r="C7861" s="51" t="s">
        <v>441</v>
      </c>
      <c r="D7861" s="51" t="str">
        <f t="shared" si="122"/>
        <v>GGR_NGDPTogo</v>
      </c>
      <c r="E7861" s="51" t="s">
        <v>288</v>
      </c>
      <c r="F7861" s="51" t="s">
        <v>438</v>
      </c>
      <c r="G7861" s="51" t="s">
        <v>439</v>
      </c>
      <c r="H7861" s="51" t="s">
        <v>392</v>
      </c>
      <c r="I7861" s="51"/>
      <c r="J7861" s="51" t="s">
        <v>442</v>
      </c>
      <c r="K7861" s="51">
        <v>14.984</v>
      </c>
      <c r="L7861" s="51">
        <v>15.907999999999999</v>
      </c>
      <c r="M7861" s="51">
        <v>15.315</v>
      </c>
      <c r="N7861" s="51">
        <v>16.177</v>
      </c>
      <c r="O7861" s="51">
        <v>15.981999999999999</v>
      </c>
      <c r="P7861" s="51">
        <v>16.042999999999999</v>
      </c>
      <c r="Q7861" s="51">
        <v>17.988</v>
      </c>
      <c r="R7861" s="51">
        <v>17.655000000000001</v>
      </c>
      <c r="S7861" s="51">
        <v>17.071999999999999</v>
      </c>
      <c r="T7861" s="51">
        <v>16.902999999999999</v>
      </c>
      <c r="U7861" s="51">
        <v>2019</v>
      </c>
    </row>
    <row r="7862" spans="1:21" ht="15.5">
      <c r="A7862" s="51">
        <v>742</v>
      </c>
      <c r="B7862" s="51" t="s">
        <v>1816</v>
      </c>
      <c r="C7862" s="51" t="s">
        <v>443</v>
      </c>
      <c r="D7862" s="51" t="str">
        <f t="shared" si="122"/>
        <v>GGXTogo</v>
      </c>
      <c r="E7862" s="51" t="s">
        <v>288</v>
      </c>
      <c r="F7862" s="51" t="s">
        <v>444</v>
      </c>
      <c r="G7862" s="51" t="s">
        <v>445</v>
      </c>
      <c r="H7862" s="51" t="s">
        <v>342</v>
      </c>
      <c r="I7862" s="51" t="s">
        <v>343</v>
      </c>
      <c r="J7862" s="51" t="s">
        <v>1820</v>
      </c>
      <c r="K7862" s="51">
        <v>527.83900000000006</v>
      </c>
      <c r="L7862" s="51">
        <v>569.07399999999996</v>
      </c>
      <c r="M7862" s="51">
        <v>621.45500000000004</v>
      </c>
      <c r="N7862" s="51">
        <v>757.71600000000001</v>
      </c>
      <c r="O7862" s="51">
        <v>824.005</v>
      </c>
      <c r="P7862" s="51">
        <v>603.5</v>
      </c>
      <c r="Q7862" s="51">
        <v>733.85500000000002</v>
      </c>
      <c r="R7862" s="51">
        <v>678.66099999999994</v>
      </c>
      <c r="S7862" s="51">
        <v>998.38699999999994</v>
      </c>
      <c r="T7862" s="51">
        <v>1054.73</v>
      </c>
      <c r="U7862" s="51">
        <v>2019</v>
      </c>
    </row>
    <row r="7863" spans="1:21" ht="15.5">
      <c r="A7863" s="51">
        <v>742</v>
      </c>
      <c r="B7863" s="51" t="s">
        <v>1816</v>
      </c>
      <c r="C7863" s="51" t="s">
        <v>446</v>
      </c>
      <c r="D7863" s="51" t="str">
        <f t="shared" si="122"/>
        <v>GGX_NGDPTogo</v>
      </c>
      <c r="E7863" s="51" t="s">
        <v>288</v>
      </c>
      <c r="F7863" s="51" t="s">
        <v>444</v>
      </c>
      <c r="G7863" s="51" t="s">
        <v>445</v>
      </c>
      <c r="H7863" s="51" t="s">
        <v>392</v>
      </c>
      <c r="I7863" s="51"/>
      <c r="J7863" s="51" t="s">
        <v>447</v>
      </c>
      <c r="K7863" s="51">
        <v>19.785</v>
      </c>
      <c r="L7863" s="51">
        <v>19.762</v>
      </c>
      <c r="M7863" s="51">
        <v>20.39</v>
      </c>
      <c r="N7863" s="51">
        <v>22.72</v>
      </c>
      <c r="O7863" s="51">
        <v>23.053000000000001</v>
      </c>
      <c r="P7863" s="51">
        <v>16.251000000000001</v>
      </c>
      <c r="Q7863" s="51">
        <v>18.571999999999999</v>
      </c>
      <c r="R7863" s="51">
        <v>16.042000000000002</v>
      </c>
      <c r="S7863" s="51">
        <v>23.177</v>
      </c>
      <c r="T7863" s="51">
        <v>23.027999999999999</v>
      </c>
      <c r="U7863" s="51">
        <v>2019</v>
      </c>
    </row>
    <row r="7864" spans="1:21" ht="15.5">
      <c r="A7864" s="51">
        <v>742</v>
      </c>
      <c r="B7864" s="51" t="s">
        <v>1816</v>
      </c>
      <c r="C7864" s="51" t="s">
        <v>448</v>
      </c>
      <c r="D7864" s="51" t="str">
        <f t="shared" si="122"/>
        <v>GGXCNLTogo</v>
      </c>
      <c r="E7864" s="51" t="s">
        <v>288</v>
      </c>
      <c r="F7864" s="51" t="s">
        <v>449</v>
      </c>
      <c r="G7864" s="51" t="s">
        <v>450</v>
      </c>
      <c r="H7864" s="51" t="s">
        <v>342</v>
      </c>
      <c r="I7864" s="51" t="s">
        <v>343</v>
      </c>
      <c r="J7864" s="51" t="s">
        <v>1820</v>
      </c>
      <c r="K7864" s="51">
        <v>-128.101</v>
      </c>
      <c r="L7864" s="51">
        <v>-110.974</v>
      </c>
      <c r="M7864" s="51">
        <v>-154.67599999999999</v>
      </c>
      <c r="N7864" s="51">
        <v>-218.21700000000001</v>
      </c>
      <c r="O7864" s="51">
        <v>-252.739</v>
      </c>
      <c r="P7864" s="51">
        <v>-7.718</v>
      </c>
      <c r="Q7864" s="51">
        <v>-23.058</v>
      </c>
      <c r="R7864" s="51">
        <v>68.254999999999995</v>
      </c>
      <c r="S7864" s="51">
        <v>-263</v>
      </c>
      <c r="T7864" s="51">
        <v>-280.51799999999997</v>
      </c>
      <c r="U7864" s="51">
        <v>2019</v>
      </c>
    </row>
    <row r="7865" spans="1:21" ht="15.5">
      <c r="A7865" s="51">
        <v>742</v>
      </c>
      <c r="B7865" s="51" t="s">
        <v>1816</v>
      </c>
      <c r="C7865" s="51" t="s">
        <v>451</v>
      </c>
      <c r="D7865" s="51" t="str">
        <f t="shared" si="122"/>
        <v>GGXCNL_NGDPTogo</v>
      </c>
      <c r="E7865" s="51" t="s">
        <v>288</v>
      </c>
      <c r="F7865" s="51" t="s">
        <v>449</v>
      </c>
      <c r="G7865" s="51" t="s">
        <v>450</v>
      </c>
      <c r="H7865" s="51" t="s">
        <v>392</v>
      </c>
      <c r="I7865" s="51"/>
      <c r="J7865" s="51" t="s">
        <v>452</v>
      </c>
      <c r="K7865" s="51">
        <v>-4.8019999999999996</v>
      </c>
      <c r="L7865" s="51">
        <v>-3.8540000000000001</v>
      </c>
      <c r="M7865" s="51">
        <v>-5.0750000000000002</v>
      </c>
      <c r="N7865" s="51">
        <v>-6.5430000000000001</v>
      </c>
      <c r="O7865" s="51">
        <v>-7.0709999999999997</v>
      </c>
      <c r="P7865" s="51">
        <v>-0.20799999999999999</v>
      </c>
      <c r="Q7865" s="51">
        <v>-0.58399999999999996</v>
      </c>
      <c r="R7865" s="51">
        <v>1.613</v>
      </c>
      <c r="S7865" s="51">
        <v>-6.1050000000000004</v>
      </c>
      <c r="T7865" s="51">
        <v>-6.125</v>
      </c>
      <c r="U7865" s="51">
        <v>2019</v>
      </c>
    </row>
    <row r="7866" spans="1:21" ht="15.5">
      <c r="A7866" s="51">
        <v>742</v>
      </c>
      <c r="B7866" s="51" t="s">
        <v>1816</v>
      </c>
      <c r="C7866" s="51" t="s">
        <v>453</v>
      </c>
      <c r="D7866" s="51" t="str">
        <f t="shared" si="122"/>
        <v>GGSBTogo</v>
      </c>
      <c r="E7866" s="51" t="s">
        <v>288</v>
      </c>
      <c r="F7866" s="51" t="s">
        <v>454</v>
      </c>
      <c r="G7866" s="51" t="s">
        <v>455</v>
      </c>
      <c r="H7866" s="51" t="s">
        <v>342</v>
      </c>
      <c r="I7866" s="51" t="s">
        <v>343</v>
      </c>
      <c r="J7866" s="51"/>
      <c r="K7866" s="51"/>
      <c r="L7866" s="51"/>
      <c r="M7866" s="51"/>
      <c r="N7866" s="51"/>
      <c r="O7866" s="51"/>
      <c r="P7866" s="51"/>
      <c r="Q7866" s="51"/>
      <c r="R7866" s="51"/>
      <c r="S7866" s="51"/>
      <c r="T7866" s="51"/>
      <c r="U7866" s="51"/>
    </row>
    <row r="7867" spans="1:21" ht="15.5">
      <c r="A7867" s="51">
        <v>742</v>
      </c>
      <c r="B7867" s="51" t="s">
        <v>1816</v>
      </c>
      <c r="C7867" s="51" t="s">
        <v>456</v>
      </c>
      <c r="D7867" s="51" t="str">
        <f t="shared" si="122"/>
        <v>GGSB_NPGDPTogo</v>
      </c>
      <c r="E7867" s="51" t="s">
        <v>288</v>
      </c>
      <c r="F7867" s="51" t="s">
        <v>454</v>
      </c>
      <c r="G7867" s="51" t="s">
        <v>455</v>
      </c>
      <c r="H7867" s="51" t="s">
        <v>380</v>
      </c>
      <c r="I7867" s="51"/>
      <c r="J7867" s="51"/>
      <c r="K7867" s="51"/>
      <c r="L7867" s="51"/>
      <c r="M7867" s="51"/>
      <c r="N7867" s="51"/>
      <c r="O7867" s="51"/>
      <c r="P7867" s="51"/>
      <c r="Q7867" s="51"/>
      <c r="R7867" s="51"/>
      <c r="S7867" s="51"/>
      <c r="T7867" s="51"/>
      <c r="U7867" s="51"/>
    </row>
    <row r="7868" spans="1:21" ht="15.5">
      <c r="A7868" s="51">
        <v>742</v>
      </c>
      <c r="B7868" s="51" t="s">
        <v>1816</v>
      </c>
      <c r="C7868" s="51" t="s">
        <v>457</v>
      </c>
      <c r="D7868" s="51" t="str">
        <f t="shared" si="122"/>
        <v>GGXONLBTogo</v>
      </c>
      <c r="E7868" s="51" t="s">
        <v>288</v>
      </c>
      <c r="F7868" s="51" t="s">
        <v>458</v>
      </c>
      <c r="G7868" s="51" t="s">
        <v>459</v>
      </c>
      <c r="H7868" s="51" t="s">
        <v>342</v>
      </c>
      <c r="I7868" s="51" t="s">
        <v>343</v>
      </c>
      <c r="J7868" s="51" t="s">
        <v>1820</v>
      </c>
      <c r="K7868" s="51">
        <v>-109.51300000000001</v>
      </c>
      <c r="L7868" s="51">
        <v>-87.481999999999999</v>
      </c>
      <c r="M7868" s="51">
        <v>-120.761</v>
      </c>
      <c r="N7868" s="51">
        <v>-159.11000000000001</v>
      </c>
      <c r="O7868" s="51">
        <v>-189.827</v>
      </c>
      <c r="P7868" s="51">
        <v>40.889000000000003</v>
      </c>
      <c r="Q7868" s="51">
        <v>47.293999999999997</v>
      </c>
      <c r="R7868" s="51">
        <v>154.11600000000001</v>
      </c>
      <c r="S7868" s="51">
        <v>-137.959</v>
      </c>
      <c r="T7868" s="51">
        <v>-170.459</v>
      </c>
      <c r="U7868" s="51">
        <v>2019</v>
      </c>
    </row>
    <row r="7869" spans="1:21" ht="15.5">
      <c r="A7869" s="51">
        <v>742</v>
      </c>
      <c r="B7869" s="51" t="s">
        <v>1816</v>
      </c>
      <c r="C7869" s="51" t="s">
        <v>460</v>
      </c>
      <c r="D7869" s="51" t="str">
        <f t="shared" si="122"/>
        <v>GGXONLB_NGDPTogo</v>
      </c>
      <c r="E7869" s="51" t="s">
        <v>288</v>
      </c>
      <c r="F7869" s="51" t="s">
        <v>458</v>
      </c>
      <c r="G7869" s="51" t="s">
        <v>459</v>
      </c>
      <c r="H7869" s="51" t="s">
        <v>392</v>
      </c>
      <c r="I7869" s="51"/>
      <c r="J7869" s="51" t="s">
        <v>461</v>
      </c>
      <c r="K7869" s="51">
        <v>-4.1050000000000004</v>
      </c>
      <c r="L7869" s="51">
        <v>-3.0379999999999998</v>
      </c>
      <c r="M7869" s="51">
        <v>-3.9620000000000002</v>
      </c>
      <c r="N7869" s="51">
        <v>-4.7709999999999999</v>
      </c>
      <c r="O7869" s="51">
        <v>-5.3109999999999999</v>
      </c>
      <c r="P7869" s="51">
        <v>1.101</v>
      </c>
      <c r="Q7869" s="51">
        <v>1.1970000000000001</v>
      </c>
      <c r="R7869" s="51">
        <v>3.6429999999999998</v>
      </c>
      <c r="S7869" s="51">
        <v>-3.2029999999999998</v>
      </c>
      <c r="T7869" s="51">
        <v>-3.722</v>
      </c>
      <c r="U7869" s="51">
        <v>2019</v>
      </c>
    </row>
    <row r="7870" spans="1:21" ht="15.5">
      <c r="A7870" s="51">
        <v>742</v>
      </c>
      <c r="B7870" s="51" t="s">
        <v>1816</v>
      </c>
      <c r="C7870" s="51" t="s">
        <v>462</v>
      </c>
      <c r="D7870" s="51" t="str">
        <f t="shared" si="122"/>
        <v>GGXWDNTogo</v>
      </c>
      <c r="E7870" s="51" t="s">
        <v>288</v>
      </c>
      <c r="F7870" s="51" t="s">
        <v>463</v>
      </c>
      <c r="G7870" s="51" t="s">
        <v>464</v>
      </c>
      <c r="H7870" s="51" t="s">
        <v>342</v>
      </c>
      <c r="I7870" s="51" t="s">
        <v>343</v>
      </c>
      <c r="J7870" s="51"/>
      <c r="K7870" s="51"/>
      <c r="L7870" s="51"/>
      <c r="M7870" s="51"/>
      <c r="N7870" s="51"/>
      <c r="O7870" s="51"/>
      <c r="P7870" s="51"/>
      <c r="Q7870" s="51"/>
      <c r="R7870" s="51"/>
      <c r="S7870" s="51"/>
      <c r="T7870" s="51"/>
      <c r="U7870" s="51"/>
    </row>
    <row r="7871" spans="1:21" ht="15.5">
      <c r="A7871" s="51">
        <v>742</v>
      </c>
      <c r="B7871" s="51" t="s">
        <v>1816</v>
      </c>
      <c r="C7871" s="51" t="s">
        <v>465</v>
      </c>
      <c r="D7871" s="51" t="str">
        <f t="shared" si="122"/>
        <v>GGXWDN_NGDPTogo</v>
      </c>
      <c r="E7871" s="51" t="s">
        <v>288</v>
      </c>
      <c r="F7871" s="51" t="s">
        <v>463</v>
      </c>
      <c r="G7871" s="51" t="s">
        <v>464</v>
      </c>
      <c r="H7871" s="51" t="s">
        <v>392</v>
      </c>
      <c r="I7871" s="51"/>
      <c r="J7871" s="51"/>
      <c r="K7871" s="51"/>
      <c r="L7871" s="51"/>
      <c r="M7871" s="51"/>
      <c r="N7871" s="51"/>
      <c r="O7871" s="51"/>
      <c r="P7871" s="51"/>
      <c r="Q7871" s="51"/>
      <c r="R7871" s="51"/>
      <c r="S7871" s="51"/>
      <c r="T7871" s="51"/>
      <c r="U7871" s="51"/>
    </row>
    <row r="7872" spans="1:21" ht="15.5">
      <c r="A7872" s="51">
        <v>742</v>
      </c>
      <c r="B7872" s="51" t="s">
        <v>1816</v>
      </c>
      <c r="C7872" s="51" t="s">
        <v>466</v>
      </c>
      <c r="D7872" s="51" t="str">
        <f t="shared" si="122"/>
        <v>GGXWDGTogo</v>
      </c>
      <c r="E7872" s="51" t="s">
        <v>288</v>
      </c>
      <c r="F7872" s="51" t="s">
        <v>467</v>
      </c>
      <c r="G7872" s="51" t="s">
        <v>468</v>
      </c>
      <c r="H7872" s="51" t="s">
        <v>342</v>
      </c>
      <c r="I7872" s="51" t="s">
        <v>343</v>
      </c>
      <c r="J7872" s="51" t="s">
        <v>1820</v>
      </c>
      <c r="K7872" s="51">
        <v>949.17499999999995</v>
      </c>
      <c r="L7872" s="51">
        <v>1221.51</v>
      </c>
      <c r="M7872" s="51">
        <v>1418.33</v>
      </c>
      <c r="N7872" s="51">
        <v>1782.41</v>
      </c>
      <c r="O7872" s="51">
        <v>2155.4299999999998</v>
      </c>
      <c r="P7872" s="51">
        <v>2118</v>
      </c>
      <c r="Q7872" s="51">
        <v>2265.5</v>
      </c>
      <c r="R7872" s="51">
        <v>2266.36</v>
      </c>
      <c r="S7872" s="51">
        <v>2481.19</v>
      </c>
      <c r="T7872" s="51">
        <v>2746.63</v>
      </c>
      <c r="U7872" s="51">
        <v>2019</v>
      </c>
    </row>
    <row r="7873" spans="1:21" ht="15.5">
      <c r="A7873" s="51">
        <v>742</v>
      </c>
      <c r="B7873" s="51" t="s">
        <v>1816</v>
      </c>
      <c r="C7873" s="51" t="s">
        <v>469</v>
      </c>
      <c r="D7873" s="51" t="str">
        <f t="shared" si="122"/>
        <v>GGXWDG_NGDPTogo</v>
      </c>
      <c r="E7873" s="51" t="s">
        <v>288</v>
      </c>
      <c r="F7873" s="51" t="s">
        <v>467</v>
      </c>
      <c r="G7873" s="51" t="s">
        <v>468</v>
      </c>
      <c r="H7873" s="51" t="s">
        <v>392</v>
      </c>
      <c r="I7873" s="51"/>
      <c r="J7873" s="51" t="s">
        <v>470</v>
      </c>
      <c r="K7873" s="51">
        <v>35.579000000000001</v>
      </c>
      <c r="L7873" s="51">
        <v>42.417999999999999</v>
      </c>
      <c r="M7873" s="51">
        <v>46.536000000000001</v>
      </c>
      <c r="N7873" s="51">
        <v>53.445999999999998</v>
      </c>
      <c r="O7873" s="51">
        <v>60.302</v>
      </c>
      <c r="P7873" s="51">
        <v>57.033999999999999</v>
      </c>
      <c r="Q7873" s="51">
        <v>57.334000000000003</v>
      </c>
      <c r="R7873" s="51">
        <v>53.570999999999998</v>
      </c>
      <c r="S7873" s="51">
        <v>57.6</v>
      </c>
      <c r="T7873" s="51">
        <v>59.966999999999999</v>
      </c>
      <c r="U7873" s="51">
        <v>2019</v>
      </c>
    </row>
    <row r="7874" spans="1:21" ht="15.5">
      <c r="A7874" s="51">
        <v>742</v>
      </c>
      <c r="B7874" s="51" t="s">
        <v>1816</v>
      </c>
      <c r="C7874" s="51" t="s">
        <v>471</v>
      </c>
      <c r="D7874" s="51" t="str">
        <f t="shared" si="122"/>
        <v>NGDP_FYTogo</v>
      </c>
      <c r="E7874" s="51" t="s">
        <v>288</v>
      </c>
      <c r="F7874" s="51" t="s">
        <v>472</v>
      </c>
      <c r="G7874" s="51" t="s">
        <v>473</v>
      </c>
      <c r="H7874" s="51" t="s">
        <v>342</v>
      </c>
      <c r="I7874" s="51" t="s">
        <v>343</v>
      </c>
      <c r="J7874" s="51" t="s">
        <v>1820</v>
      </c>
      <c r="K7874" s="51">
        <v>2667.83</v>
      </c>
      <c r="L7874" s="51">
        <v>2879.66</v>
      </c>
      <c r="M7874" s="51">
        <v>3047.84</v>
      </c>
      <c r="N7874" s="51">
        <v>3334.96</v>
      </c>
      <c r="O7874" s="51">
        <v>3574.4</v>
      </c>
      <c r="P7874" s="51">
        <v>3713.6</v>
      </c>
      <c r="Q7874" s="51">
        <v>3951.4</v>
      </c>
      <c r="R7874" s="51">
        <v>4230.6000000000004</v>
      </c>
      <c r="S7874" s="51">
        <v>4307.6000000000004</v>
      </c>
      <c r="T7874" s="51">
        <v>4580.2</v>
      </c>
      <c r="U7874" s="51">
        <v>2019</v>
      </c>
    </row>
    <row r="7875" spans="1:21" ht="15.5">
      <c r="A7875" s="51">
        <v>742</v>
      </c>
      <c r="B7875" s="51" t="s">
        <v>1816</v>
      </c>
      <c r="C7875" s="51" t="s">
        <v>474</v>
      </c>
      <c r="D7875" s="51" t="str">
        <f t="shared" ref="D7875:D7938" si="123">C7875&amp;E7875</f>
        <v>BCATogo</v>
      </c>
      <c r="E7875" s="51" t="s">
        <v>288</v>
      </c>
      <c r="F7875" s="51" t="s">
        <v>475</v>
      </c>
      <c r="G7875" s="51" t="s">
        <v>476</v>
      </c>
      <c r="H7875" s="51" t="s">
        <v>352</v>
      </c>
      <c r="I7875" s="51" t="s">
        <v>343</v>
      </c>
      <c r="J7875" s="51" t="s">
        <v>686</v>
      </c>
      <c r="K7875" s="51">
        <v>-0.255</v>
      </c>
      <c r="L7875" s="51">
        <v>-0.52500000000000002</v>
      </c>
      <c r="M7875" s="51">
        <v>-0.41899999999999998</v>
      </c>
      <c r="N7875" s="51">
        <v>-0.43</v>
      </c>
      <c r="O7875" s="51">
        <v>-0.40300000000000002</v>
      </c>
      <c r="P7875" s="51">
        <v>-0.08</v>
      </c>
      <c r="Q7875" s="51">
        <v>-0.13600000000000001</v>
      </c>
      <c r="R7875" s="51">
        <v>-0.18099999999999999</v>
      </c>
      <c r="S7875" s="51">
        <v>-0.28000000000000003</v>
      </c>
      <c r="T7875" s="51">
        <v>-0.29599999999999999</v>
      </c>
      <c r="U7875" s="51">
        <v>2018</v>
      </c>
    </row>
    <row r="7876" spans="1:21" ht="15.5">
      <c r="A7876" s="51">
        <v>742</v>
      </c>
      <c r="B7876" s="51" t="s">
        <v>1816</v>
      </c>
      <c r="C7876" s="51" t="s">
        <v>478</v>
      </c>
      <c r="D7876" s="51" t="str">
        <f t="shared" si="123"/>
        <v>BCA_NGDPDTogo</v>
      </c>
      <c r="E7876" s="51" t="s">
        <v>288</v>
      </c>
      <c r="F7876" s="51" t="s">
        <v>475</v>
      </c>
      <c r="G7876" s="51" t="s">
        <v>476</v>
      </c>
      <c r="H7876" s="51" t="s">
        <v>392</v>
      </c>
      <c r="I7876" s="51"/>
      <c r="J7876" s="51" t="s">
        <v>479</v>
      </c>
      <c r="K7876" s="51">
        <v>-4.8819999999999997</v>
      </c>
      <c r="L7876" s="51">
        <v>-9.0020000000000007</v>
      </c>
      <c r="M7876" s="51">
        <v>-6.7919999999999998</v>
      </c>
      <c r="N7876" s="51">
        <v>-7.62</v>
      </c>
      <c r="O7876" s="51">
        <v>-6.6829999999999998</v>
      </c>
      <c r="P7876" s="51">
        <v>-1.258</v>
      </c>
      <c r="Q7876" s="51">
        <v>-1.9119999999999999</v>
      </c>
      <c r="R7876" s="51">
        <v>-2.508</v>
      </c>
      <c r="S7876" s="51">
        <v>-3.74</v>
      </c>
      <c r="T7876" s="51">
        <v>-3.431</v>
      </c>
      <c r="U7876" s="51">
        <v>2016</v>
      </c>
    </row>
    <row r="7877" spans="1:21" ht="15.5">
      <c r="A7877" s="51">
        <v>866</v>
      </c>
      <c r="B7877" s="51" t="s">
        <v>1821</v>
      </c>
      <c r="C7877" s="51" t="s">
        <v>338</v>
      </c>
      <c r="D7877" s="51" t="str">
        <f t="shared" si="123"/>
        <v>NGDP_RTonga</v>
      </c>
      <c r="E7877" s="51" t="s">
        <v>1822</v>
      </c>
      <c r="F7877" s="51" t="s">
        <v>340</v>
      </c>
      <c r="G7877" s="51" t="s">
        <v>341</v>
      </c>
      <c r="H7877" s="51" t="s">
        <v>342</v>
      </c>
      <c r="I7877" s="51" t="s">
        <v>343</v>
      </c>
      <c r="J7877" s="51" t="s">
        <v>1823</v>
      </c>
      <c r="K7877" s="51">
        <v>0.89300000000000002</v>
      </c>
      <c r="L7877" s="51">
        <v>0.89500000000000002</v>
      </c>
      <c r="M7877" s="51">
        <v>0.91400000000000003</v>
      </c>
      <c r="N7877" s="51">
        <v>0.92400000000000004</v>
      </c>
      <c r="O7877" s="51">
        <v>0.98499999999999999</v>
      </c>
      <c r="P7877" s="51">
        <v>1.018</v>
      </c>
      <c r="Q7877" s="51">
        <v>1.0209999999999999</v>
      </c>
      <c r="R7877" s="51">
        <v>1.028</v>
      </c>
      <c r="S7877" s="51">
        <v>1.0229999999999999</v>
      </c>
      <c r="T7877" s="51">
        <v>0.998</v>
      </c>
      <c r="U7877" s="51">
        <v>2019</v>
      </c>
    </row>
    <row r="7878" spans="1:21" ht="15.5">
      <c r="A7878" s="51">
        <v>866</v>
      </c>
      <c r="B7878" s="51" t="s">
        <v>1821</v>
      </c>
      <c r="C7878" s="51" t="s">
        <v>345</v>
      </c>
      <c r="D7878" s="51" t="str">
        <f t="shared" si="123"/>
        <v>NGDP_RPCHTonga</v>
      </c>
      <c r="E7878" s="51" t="s">
        <v>1822</v>
      </c>
      <c r="F7878" s="51" t="s">
        <v>340</v>
      </c>
      <c r="G7878" s="51" t="s">
        <v>346</v>
      </c>
      <c r="H7878" s="51" t="s">
        <v>347</v>
      </c>
      <c r="I7878" s="51"/>
      <c r="J7878" s="51" t="s">
        <v>348</v>
      </c>
      <c r="K7878" s="51">
        <v>0.82299999999999995</v>
      </c>
      <c r="L7878" s="51">
        <v>0.312</v>
      </c>
      <c r="M7878" s="51">
        <v>2.0190000000000001</v>
      </c>
      <c r="N7878" s="51">
        <v>1.1719999999999999</v>
      </c>
      <c r="O7878" s="51">
        <v>6.5709999999999997</v>
      </c>
      <c r="P7878" s="51">
        <v>3.3220000000000001</v>
      </c>
      <c r="Q7878" s="51">
        <v>0.30199999999999999</v>
      </c>
      <c r="R7878" s="51">
        <v>0.73199999999999998</v>
      </c>
      <c r="S7878" s="51">
        <v>-0.46600000000000003</v>
      </c>
      <c r="T7878" s="51">
        <v>-2.4689999999999999</v>
      </c>
      <c r="U7878" s="51">
        <v>2019</v>
      </c>
    </row>
    <row r="7879" spans="1:21" ht="15.5">
      <c r="A7879" s="51">
        <v>866</v>
      </c>
      <c r="B7879" s="51" t="s">
        <v>1821</v>
      </c>
      <c r="C7879" s="51" t="s">
        <v>349</v>
      </c>
      <c r="D7879" s="51" t="str">
        <f t="shared" si="123"/>
        <v>NGDPTonga</v>
      </c>
      <c r="E7879" s="51" t="s">
        <v>1822</v>
      </c>
      <c r="F7879" s="51" t="s">
        <v>155</v>
      </c>
      <c r="G7879" s="51" t="s">
        <v>350</v>
      </c>
      <c r="H7879" s="51" t="s">
        <v>342</v>
      </c>
      <c r="I7879" s="51" t="s">
        <v>343</v>
      </c>
      <c r="J7879" s="51" t="s">
        <v>1823</v>
      </c>
      <c r="K7879" s="51">
        <v>0.79800000000000004</v>
      </c>
      <c r="L7879" s="51">
        <v>0.78100000000000003</v>
      </c>
      <c r="M7879" s="51">
        <v>0.79700000000000004</v>
      </c>
      <c r="N7879" s="51">
        <v>0.84899999999999998</v>
      </c>
      <c r="O7879" s="51">
        <v>0.93300000000000005</v>
      </c>
      <c r="P7879" s="51">
        <v>1.018</v>
      </c>
      <c r="Q7879" s="51">
        <v>1.073</v>
      </c>
      <c r="R7879" s="51">
        <v>1.1639999999999999</v>
      </c>
      <c r="S7879" s="51">
        <v>1.161</v>
      </c>
      <c r="T7879" s="51">
        <v>1.131</v>
      </c>
      <c r="U7879" s="51">
        <v>2019</v>
      </c>
    </row>
    <row r="7880" spans="1:21" ht="15.5">
      <c r="A7880" s="51">
        <v>866</v>
      </c>
      <c r="B7880" s="51" t="s">
        <v>1821</v>
      </c>
      <c r="C7880" s="51" t="s">
        <v>157</v>
      </c>
      <c r="D7880" s="51" t="str">
        <f t="shared" si="123"/>
        <v>NGDPDTonga</v>
      </c>
      <c r="E7880" s="51" t="s">
        <v>1822</v>
      </c>
      <c r="F7880" s="51" t="s">
        <v>155</v>
      </c>
      <c r="G7880" s="51" t="s">
        <v>351</v>
      </c>
      <c r="H7880" s="51" t="s">
        <v>352</v>
      </c>
      <c r="I7880" s="51" t="s">
        <v>343</v>
      </c>
      <c r="J7880" s="51" t="s">
        <v>353</v>
      </c>
      <c r="K7880" s="51">
        <v>0.47099999999999997</v>
      </c>
      <c r="L7880" s="51">
        <v>0.45100000000000001</v>
      </c>
      <c r="M7880" s="51">
        <v>0.44</v>
      </c>
      <c r="N7880" s="51">
        <v>0.437</v>
      </c>
      <c r="O7880" s="51">
        <v>0.42099999999999999</v>
      </c>
      <c r="P7880" s="51">
        <v>0.46</v>
      </c>
      <c r="Q7880" s="51">
        <v>0.48599999999999999</v>
      </c>
      <c r="R7880" s="51">
        <v>0.51700000000000002</v>
      </c>
      <c r="S7880" s="51">
        <v>0.51400000000000001</v>
      </c>
      <c r="T7880" s="51">
        <v>0.50800000000000001</v>
      </c>
      <c r="U7880" s="51">
        <v>2019</v>
      </c>
    </row>
    <row r="7881" spans="1:21" ht="15.5">
      <c r="A7881" s="51">
        <v>866</v>
      </c>
      <c r="B7881" s="51" t="s">
        <v>1821</v>
      </c>
      <c r="C7881" s="51" t="s">
        <v>354</v>
      </c>
      <c r="D7881" s="51" t="str">
        <f t="shared" si="123"/>
        <v>PPPGDPTonga</v>
      </c>
      <c r="E7881" s="51" t="s">
        <v>1822</v>
      </c>
      <c r="F7881" s="51" t="s">
        <v>155</v>
      </c>
      <c r="G7881" s="51" t="s">
        <v>355</v>
      </c>
      <c r="H7881" s="51" t="s">
        <v>356</v>
      </c>
      <c r="I7881" s="51" t="s">
        <v>343</v>
      </c>
      <c r="J7881" s="51" t="s">
        <v>353</v>
      </c>
      <c r="K7881" s="51">
        <v>0.47599999999999998</v>
      </c>
      <c r="L7881" s="51">
        <v>0.48599999999999999</v>
      </c>
      <c r="M7881" s="51">
        <v>0.505</v>
      </c>
      <c r="N7881" s="51">
        <v>0.51600000000000001</v>
      </c>
      <c r="O7881" s="51">
        <v>0.55600000000000005</v>
      </c>
      <c r="P7881" s="51">
        <v>0.58499999999999996</v>
      </c>
      <c r="Q7881" s="51">
        <v>0.60099999999999998</v>
      </c>
      <c r="R7881" s="51">
        <v>0.61599999999999999</v>
      </c>
      <c r="S7881" s="51">
        <v>0.62</v>
      </c>
      <c r="T7881" s="51">
        <v>0.61599999999999999</v>
      </c>
      <c r="U7881" s="51">
        <v>2019</v>
      </c>
    </row>
    <row r="7882" spans="1:21" ht="15.5">
      <c r="A7882" s="51">
        <v>866</v>
      </c>
      <c r="B7882" s="51" t="s">
        <v>1821</v>
      </c>
      <c r="C7882" s="51" t="s">
        <v>357</v>
      </c>
      <c r="D7882" s="51" t="str">
        <f t="shared" si="123"/>
        <v>NGDP_DTonga</v>
      </c>
      <c r="E7882" s="51" t="s">
        <v>1822</v>
      </c>
      <c r="F7882" s="51" t="s">
        <v>358</v>
      </c>
      <c r="G7882" s="51" t="s">
        <v>359</v>
      </c>
      <c r="H7882" s="51" t="s">
        <v>360</v>
      </c>
      <c r="I7882" s="51"/>
      <c r="J7882" s="51" t="s">
        <v>361</v>
      </c>
      <c r="K7882" s="51">
        <v>89.376000000000005</v>
      </c>
      <c r="L7882" s="51">
        <v>87.257000000000005</v>
      </c>
      <c r="M7882" s="51">
        <v>87.266999999999996</v>
      </c>
      <c r="N7882" s="51">
        <v>91.878</v>
      </c>
      <c r="O7882" s="51">
        <v>94.685000000000002</v>
      </c>
      <c r="P7882" s="51">
        <v>100</v>
      </c>
      <c r="Q7882" s="51">
        <v>105.14100000000001</v>
      </c>
      <c r="R7882" s="51">
        <v>113.20699999999999</v>
      </c>
      <c r="S7882" s="51">
        <v>113.48099999999999</v>
      </c>
      <c r="T7882" s="51">
        <v>113.313</v>
      </c>
      <c r="U7882" s="51">
        <v>2019</v>
      </c>
    </row>
    <row r="7883" spans="1:21" ht="15.5">
      <c r="A7883" s="51">
        <v>866</v>
      </c>
      <c r="B7883" s="51" t="s">
        <v>1821</v>
      </c>
      <c r="C7883" s="51" t="s">
        <v>362</v>
      </c>
      <c r="D7883" s="51" t="str">
        <f t="shared" si="123"/>
        <v>NGDPRPCTonga</v>
      </c>
      <c r="E7883" s="51" t="s">
        <v>1822</v>
      </c>
      <c r="F7883" s="51" t="s">
        <v>363</v>
      </c>
      <c r="G7883" s="51" t="s">
        <v>364</v>
      </c>
      <c r="H7883" s="51" t="s">
        <v>342</v>
      </c>
      <c r="I7883" s="51" t="s">
        <v>333</v>
      </c>
      <c r="J7883" s="51" t="s">
        <v>365</v>
      </c>
      <c r="K7883" s="51">
        <v>8642.42</v>
      </c>
      <c r="L7883" s="51">
        <v>8715.1</v>
      </c>
      <c r="M7883" s="51">
        <v>8937.8799999999992</v>
      </c>
      <c r="N7883" s="51">
        <v>9090.2800000000007</v>
      </c>
      <c r="O7883" s="51">
        <v>9785.74</v>
      </c>
      <c r="P7883" s="51">
        <v>10117.58</v>
      </c>
      <c r="Q7883" s="51">
        <v>10160.9</v>
      </c>
      <c r="R7883" s="51">
        <v>10248.129999999999</v>
      </c>
      <c r="S7883" s="51">
        <v>10213.200000000001</v>
      </c>
      <c r="T7883" s="51">
        <v>9973.5300000000007</v>
      </c>
      <c r="U7883" s="51">
        <v>2019</v>
      </c>
    </row>
    <row r="7884" spans="1:21" ht="15.5">
      <c r="A7884" s="51">
        <v>866</v>
      </c>
      <c r="B7884" s="51" t="s">
        <v>1821</v>
      </c>
      <c r="C7884" s="51" t="s">
        <v>366</v>
      </c>
      <c r="D7884" s="51" t="str">
        <f t="shared" si="123"/>
        <v>NGDPRPPPPCTonga</v>
      </c>
      <c r="E7884" s="51" t="s">
        <v>1822</v>
      </c>
      <c r="F7884" s="51" t="s">
        <v>363</v>
      </c>
      <c r="G7884" s="51" t="s">
        <v>367</v>
      </c>
      <c r="H7884" s="51" t="s">
        <v>368</v>
      </c>
      <c r="I7884" s="51" t="s">
        <v>333</v>
      </c>
      <c r="J7884" s="51" t="s">
        <v>365</v>
      </c>
      <c r="K7884" s="51">
        <v>4966.1099999999997</v>
      </c>
      <c r="L7884" s="51">
        <v>5007.87</v>
      </c>
      <c r="M7884" s="51">
        <v>5135.8900000000003</v>
      </c>
      <c r="N7884" s="51">
        <v>5223.46</v>
      </c>
      <c r="O7884" s="51">
        <v>5623.08</v>
      </c>
      <c r="P7884" s="51">
        <v>5813.76</v>
      </c>
      <c r="Q7884" s="51">
        <v>5838.66</v>
      </c>
      <c r="R7884" s="51">
        <v>5888.78</v>
      </c>
      <c r="S7884" s="51">
        <v>5868.71</v>
      </c>
      <c r="T7884" s="51">
        <v>5730.99</v>
      </c>
      <c r="U7884" s="51">
        <v>2019</v>
      </c>
    </row>
    <row r="7885" spans="1:21" ht="15.5">
      <c r="A7885" s="51">
        <v>866</v>
      </c>
      <c r="B7885" s="51" t="s">
        <v>1821</v>
      </c>
      <c r="C7885" s="51" t="s">
        <v>369</v>
      </c>
      <c r="D7885" s="51" t="str">
        <f t="shared" si="123"/>
        <v>NGDPPCTonga</v>
      </c>
      <c r="E7885" s="51" t="s">
        <v>1822</v>
      </c>
      <c r="F7885" s="51" t="s">
        <v>370</v>
      </c>
      <c r="G7885" s="51" t="s">
        <v>371</v>
      </c>
      <c r="H7885" s="51" t="s">
        <v>342</v>
      </c>
      <c r="I7885" s="51" t="s">
        <v>333</v>
      </c>
      <c r="J7885" s="51" t="s">
        <v>372</v>
      </c>
      <c r="K7885" s="51">
        <v>7724.28</v>
      </c>
      <c r="L7885" s="51">
        <v>7604.52</v>
      </c>
      <c r="M7885" s="51">
        <v>7799.83</v>
      </c>
      <c r="N7885" s="51">
        <v>8351.94</v>
      </c>
      <c r="O7885" s="51">
        <v>9265.58</v>
      </c>
      <c r="P7885" s="51">
        <v>10117.58</v>
      </c>
      <c r="Q7885" s="51">
        <v>10683.27</v>
      </c>
      <c r="R7885" s="51">
        <v>11601.59</v>
      </c>
      <c r="S7885" s="51">
        <v>11589.99</v>
      </c>
      <c r="T7885" s="51">
        <v>11301.29</v>
      </c>
      <c r="U7885" s="51">
        <v>2019</v>
      </c>
    </row>
    <row r="7886" spans="1:21" ht="15.5">
      <c r="A7886" s="51">
        <v>866</v>
      </c>
      <c r="B7886" s="51" t="s">
        <v>1821</v>
      </c>
      <c r="C7886" s="51" t="s">
        <v>373</v>
      </c>
      <c r="D7886" s="51" t="str">
        <f t="shared" si="123"/>
        <v>NGDPDPCTonga</v>
      </c>
      <c r="E7886" s="51" t="s">
        <v>1822</v>
      </c>
      <c r="F7886" s="51" t="s">
        <v>370</v>
      </c>
      <c r="G7886" s="51" t="s">
        <v>374</v>
      </c>
      <c r="H7886" s="51" t="s">
        <v>352</v>
      </c>
      <c r="I7886" s="51" t="s">
        <v>333</v>
      </c>
      <c r="J7886" s="51" t="s">
        <v>372</v>
      </c>
      <c r="K7886" s="51">
        <v>4557.28</v>
      </c>
      <c r="L7886" s="51">
        <v>4386.1099999999997</v>
      </c>
      <c r="M7886" s="51">
        <v>4303.82</v>
      </c>
      <c r="N7886" s="51">
        <v>4298.22</v>
      </c>
      <c r="O7886" s="51">
        <v>4178.29</v>
      </c>
      <c r="P7886" s="51">
        <v>4577</v>
      </c>
      <c r="Q7886" s="51">
        <v>4836.4399999999996</v>
      </c>
      <c r="R7886" s="51">
        <v>5150.55</v>
      </c>
      <c r="S7886" s="51">
        <v>5125.12</v>
      </c>
      <c r="T7886" s="51">
        <v>5080.68</v>
      </c>
      <c r="U7886" s="51">
        <v>2019</v>
      </c>
    </row>
    <row r="7887" spans="1:21" ht="15.5">
      <c r="A7887" s="51">
        <v>866</v>
      </c>
      <c r="B7887" s="51" t="s">
        <v>1821</v>
      </c>
      <c r="C7887" s="51" t="s">
        <v>375</v>
      </c>
      <c r="D7887" s="51" t="str">
        <f t="shared" si="123"/>
        <v>PPPPCTonga</v>
      </c>
      <c r="E7887" s="51" t="s">
        <v>1822</v>
      </c>
      <c r="F7887" s="51" t="s">
        <v>370</v>
      </c>
      <c r="G7887" s="51" t="s">
        <v>376</v>
      </c>
      <c r="H7887" s="51" t="s">
        <v>356</v>
      </c>
      <c r="I7887" s="51" t="s">
        <v>333</v>
      </c>
      <c r="J7887" s="51" t="s">
        <v>372</v>
      </c>
      <c r="K7887" s="51">
        <v>4610.6499999999996</v>
      </c>
      <c r="L7887" s="51">
        <v>4730.99</v>
      </c>
      <c r="M7887" s="51">
        <v>4941.7299999999996</v>
      </c>
      <c r="N7887" s="51">
        <v>5073.83</v>
      </c>
      <c r="O7887" s="51">
        <v>5519.32</v>
      </c>
      <c r="P7887" s="51">
        <v>5813.76</v>
      </c>
      <c r="Q7887" s="51">
        <v>5978.84</v>
      </c>
      <c r="R7887" s="51">
        <v>6137.82</v>
      </c>
      <c r="S7887" s="51">
        <v>6191.05</v>
      </c>
      <c r="T7887" s="51">
        <v>6155.94</v>
      </c>
      <c r="U7887" s="51">
        <v>2019</v>
      </c>
    </row>
    <row r="7888" spans="1:21" ht="15.5">
      <c r="A7888" s="51">
        <v>866</v>
      </c>
      <c r="B7888" s="51" t="s">
        <v>1821</v>
      </c>
      <c r="C7888" s="51" t="s">
        <v>377</v>
      </c>
      <c r="D7888" s="51" t="str">
        <f t="shared" si="123"/>
        <v>NGAP_NPGDPTonga</v>
      </c>
      <c r="E7888" s="51" t="s">
        <v>1822</v>
      </c>
      <c r="F7888" s="51" t="s">
        <v>378</v>
      </c>
      <c r="G7888" s="51" t="s">
        <v>379</v>
      </c>
      <c r="H7888" s="51" t="s">
        <v>380</v>
      </c>
      <c r="I7888" s="51"/>
      <c r="J7888" s="51"/>
      <c r="K7888" s="51"/>
      <c r="L7888" s="51"/>
      <c r="M7888" s="51"/>
      <c r="N7888" s="51"/>
      <c r="O7888" s="51"/>
      <c r="P7888" s="51"/>
      <c r="Q7888" s="51"/>
      <c r="R7888" s="51"/>
      <c r="S7888" s="51"/>
      <c r="T7888" s="51"/>
      <c r="U7888" s="51"/>
    </row>
    <row r="7889" spans="1:21" ht="15.5">
      <c r="A7889" s="51">
        <v>866</v>
      </c>
      <c r="B7889" s="51" t="s">
        <v>1821</v>
      </c>
      <c r="C7889" s="51" t="s">
        <v>381</v>
      </c>
      <c r="D7889" s="51" t="str">
        <f t="shared" si="123"/>
        <v>PPPSHTonga</v>
      </c>
      <c r="E7889" s="51" t="s">
        <v>1822</v>
      </c>
      <c r="F7889" s="51" t="s">
        <v>382</v>
      </c>
      <c r="G7889" s="51" t="s">
        <v>383</v>
      </c>
      <c r="H7889" s="51" t="s">
        <v>384</v>
      </c>
      <c r="I7889" s="51"/>
      <c r="J7889" s="51" t="s">
        <v>353</v>
      </c>
      <c r="K7889" s="51" t="s">
        <v>1171</v>
      </c>
      <c r="L7889" s="51" t="s">
        <v>1171</v>
      </c>
      <c r="M7889" s="51" t="s">
        <v>1171</v>
      </c>
      <c r="N7889" s="51" t="s">
        <v>1171</v>
      </c>
      <c r="O7889" s="51" t="s">
        <v>1171</v>
      </c>
      <c r="P7889" s="51" t="s">
        <v>1171</v>
      </c>
      <c r="Q7889" s="51" t="s">
        <v>1171</v>
      </c>
      <c r="R7889" s="51" t="s">
        <v>1171</v>
      </c>
      <c r="S7889" s="51" t="s">
        <v>1171</v>
      </c>
      <c r="T7889" s="51" t="s">
        <v>1171</v>
      </c>
      <c r="U7889" s="51">
        <v>2019</v>
      </c>
    </row>
    <row r="7890" spans="1:21" ht="15.5">
      <c r="A7890" s="51">
        <v>866</v>
      </c>
      <c r="B7890" s="51" t="s">
        <v>1821</v>
      </c>
      <c r="C7890" s="51" t="s">
        <v>385</v>
      </c>
      <c r="D7890" s="51" t="str">
        <f t="shared" si="123"/>
        <v>PPPEXTonga</v>
      </c>
      <c r="E7890" s="51" t="s">
        <v>1822</v>
      </c>
      <c r="F7890" s="51" t="s">
        <v>386</v>
      </c>
      <c r="G7890" s="51" t="s">
        <v>387</v>
      </c>
      <c r="H7890" s="51" t="s">
        <v>388</v>
      </c>
      <c r="I7890" s="51"/>
      <c r="J7890" s="51" t="s">
        <v>353</v>
      </c>
      <c r="K7890" s="51">
        <v>1.675</v>
      </c>
      <c r="L7890" s="51">
        <v>1.607</v>
      </c>
      <c r="M7890" s="51">
        <v>1.5780000000000001</v>
      </c>
      <c r="N7890" s="51">
        <v>1.6459999999999999</v>
      </c>
      <c r="O7890" s="51">
        <v>1.679</v>
      </c>
      <c r="P7890" s="51">
        <v>1.74</v>
      </c>
      <c r="Q7890" s="51">
        <v>1.7869999999999999</v>
      </c>
      <c r="R7890" s="51">
        <v>1.89</v>
      </c>
      <c r="S7890" s="51">
        <v>1.8720000000000001</v>
      </c>
      <c r="T7890" s="51">
        <v>1.8360000000000001</v>
      </c>
      <c r="U7890" s="51">
        <v>2019</v>
      </c>
    </row>
    <row r="7891" spans="1:21" ht="15.5">
      <c r="A7891" s="51">
        <v>866</v>
      </c>
      <c r="B7891" s="51" t="s">
        <v>1821</v>
      </c>
      <c r="C7891" s="51" t="s">
        <v>389</v>
      </c>
      <c r="D7891" s="51" t="str">
        <f t="shared" si="123"/>
        <v>NID_NGDPTonga</v>
      </c>
      <c r="E7891" s="51" t="s">
        <v>1822</v>
      </c>
      <c r="F7891" s="51" t="s">
        <v>390</v>
      </c>
      <c r="G7891" s="51" t="s">
        <v>391</v>
      </c>
      <c r="H7891" s="51" t="s">
        <v>392</v>
      </c>
      <c r="I7891" s="51"/>
      <c r="J7891" s="51"/>
      <c r="K7891" s="51"/>
      <c r="L7891" s="51"/>
      <c r="M7891" s="51"/>
      <c r="N7891" s="51"/>
      <c r="O7891" s="51"/>
      <c r="P7891" s="51"/>
      <c r="Q7891" s="51"/>
      <c r="R7891" s="51"/>
      <c r="S7891" s="51"/>
      <c r="T7891" s="51"/>
      <c r="U7891" s="51"/>
    </row>
    <row r="7892" spans="1:21" ht="15.5">
      <c r="A7892" s="51">
        <v>866</v>
      </c>
      <c r="B7892" s="51" t="s">
        <v>1821</v>
      </c>
      <c r="C7892" s="51" t="s">
        <v>393</v>
      </c>
      <c r="D7892" s="51" t="str">
        <f t="shared" si="123"/>
        <v>NGSD_NGDPTonga</v>
      </c>
      <c r="E7892" s="51" t="s">
        <v>1822</v>
      </c>
      <c r="F7892" s="51" t="s">
        <v>394</v>
      </c>
      <c r="G7892" s="51" t="s">
        <v>395</v>
      </c>
      <c r="H7892" s="51" t="s">
        <v>392</v>
      </c>
      <c r="I7892" s="51"/>
      <c r="J7892" s="51"/>
      <c r="K7892" s="51"/>
      <c r="L7892" s="51"/>
      <c r="M7892" s="51"/>
      <c r="N7892" s="51"/>
      <c r="O7892" s="51"/>
      <c r="P7892" s="51"/>
      <c r="Q7892" s="51"/>
      <c r="R7892" s="51"/>
      <c r="S7892" s="51"/>
      <c r="T7892" s="51"/>
      <c r="U7892" s="51"/>
    </row>
    <row r="7893" spans="1:21" ht="15.5">
      <c r="A7893" s="51">
        <v>866</v>
      </c>
      <c r="B7893" s="51" t="s">
        <v>1821</v>
      </c>
      <c r="C7893" s="51" t="s">
        <v>396</v>
      </c>
      <c r="D7893" s="51" t="str">
        <f t="shared" si="123"/>
        <v>PCPITonga</v>
      </c>
      <c r="E7893" s="51" t="s">
        <v>1822</v>
      </c>
      <c r="F7893" s="51" t="s">
        <v>397</v>
      </c>
      <c r="G7893" s="51" t="s">
        <v>398</v>
      </c>
      <c r="H7893" s="51" t="s">
        <v>360</v>
      </c>
      <c r="I7893" s="51"/>
      <c r="J7893" s="51" t="s">
        <v>1824</v>
      </c>
      <c r="K7893" s="51">
        <v>82.426000000000002</v>
      </c>
      <c r="L7893" s="51">
        <v>82.983000000000004</v>
      </c>
      <c r="M7893" s="51">
        <v>84.88</v>
      </c>
      <c r="N7893" s="51">
        <v>84.926000000000002</v>
      </c>
      <c r="O7893" s="51">
        <v>84.399000000000001</v>
      </c>
      <c r="P7893" s="51">
        <v>90.475999999999999</v>
      </c>
      <c r="Q7893" s="51">
        <v>96.611999999999995</v>
      </c>
      <c r="R7893" s="51">
        <v>99.966999999999999</v>
      </c>
      <c r="S7893" s="51">
        <v>100.208</v>
      </c>
      <c r="T7893" s="51">
        <v>100.06</v>
      </c>
      <c r="U7893" s="51">
        <v>2020</v>
      </c>
    </row>
    <row r="7894" spans="1:21" ht="15.5">
      <c r="A7894" s="51">
        <v>866</v>
      </c>
      <c r="B7894" s="51" t="s">
        <v>1821</v>
      </c>
      <c r="C7894" s="51" t="s">
        <v>400</v>
      </c>
      <c r="D7894" s="51" t="str">
        <f t="shared" si="123"/>
        <v>PCPIPCHTonga</v>
      </c>
      <c r="E7894" s="51" t="s">
        <v>1822</v>
      </c>
      <c r="F7894" s="51" t="s">
        <v>397</v>
      </c>
      <c r="G7894" s="51" t="s">
        <v>401</v>
      </c>
      <c r="H7894" s="51" t="s">
        <v>347</v>
      </c>
      <c r="I7894" s="51"/>
      <c r="J7894" s="51" t="s">
        <v>402</v>
      </c>
      <c r="K7894" s="51">
        <v>3.2850000000000001</v>
      </c>
      <c r="L7894" s="51">
        <v>0.67500000000000004</v>
      </c>
      <c r="M7894" s="51">
        <v>2.286</v>
      </c>
      <c r="N7894" s="51">
        <v>5.3999999999999999E-2</v>
      </c>
      <c r="O7894" s="51">
        <v>-0.621</v>
      </c>
      <c r="P7894" s="51">
        <v>7.2009999999999996</v>
      </c>
      <c r="Q7894" s="51">
        <v>6.782</v>
      </c>
      <c r="R7894" s="51">
        <v>3.472</v>
      </c>
      <c r="S7894" s="51">
        <v>0.24199999999999999</v>
      </c>
      <c r="T7894" s="51">
        <v>-0.14799999999999999</v>
      </c>
      <c r="U7894" s="51">
        <v>2020</v>
      </c>
    </row>
    <row r="7895" spans="1:21" ht="15.5">
      <c r="A7895" s="51">
        <v>866</v>
      </c>
      <c r="B7895" s="51" t="s">
        <v>1821</v>
      </c>
      <c r="C7895" s="51" t="s">
        <v>403</v>
      </c>
      <c r="D7895" s="51" t="str">
        <f t="shared" si="123"/>
        <v>PCPIETonga</v>
      </c>
      <c r="E7895" s="51" t="s">
        <v>1822</v>
      </c>
      <c r="F7895" s="51" t="s">
        <v>404</v>
      </c>
      <c r="G7895" s="51" t="s">
        <v>405</v>
      </c>
      <c r="H7895" s="51" t="s">
        <v>360</v>
      </c>
      <c r="I7895" s="51"/>
      <c r="J7895" s="51" t="s">
        <v>1824</v>
      </c>
      <c r="K7895" s="51">
        <v>83.555000000000007</v>
      </c>
      <c r="L7895" s="51">
        <v>83.712000000000003</v>
      </c>
      <c r="M7895" s="51">
        <v>84.965000000000003</v>
      </c>
      <c r="N7895" s="51">
        <v>85.120999999999995</v>
      </c>
      <c r="O7895" s="51">
        <v>85.304000000000002</v>
      </c>
      <c r="P7895" s="51">
        <v>93.656999999999996</v>
      </c>
      <c r="Q7895" s="51">
        <v>99.921999999999997</v>
      </c>
      <c r="R7895" s="51">
        <v>99.8</v>
      </c>
      <c r="S7895" s="51">
        <v>98.4</v>
      </c>
      <c r="T7895" s="51">
        <v>101.72</v>
      </c>
      <c r="U7895" s="51">
        <v>2020</v>
      </c>
    </row>
    <row r="7896" spans="1:21" ht="15.5">
      <c r="A7896" s="51">
        <v>866</v>
      </c>
      <c r="B7896" s="51" t="s">
        <v>1821</v>
      </c>
      <c r="C7896" s="51" t="s">
        <v>406</v>
      </c>
      <c r="D7896" s="51" t="str">
        <f t="shared" si="123"/>
        <v>PCPIEPCHTonga</v>
      </c>
      <c r="E7896" s="51" t="s">
        <v>1822</v>
      </c>
      <c r="F7896" s="51" t="s">
        <v>404</v>
      </c>
      <c r="G7896" s="51" t="s">
        <v>407</v>
      </c>
      <c r="H7896" s="51" t="s">
        <v>347</v>
      </c>
      <c r="I7896" s="51"/>
      <c r="J7896" s="51" t="s">
        <v>408</v>
      </c>
      <c r="K7896" s="51">
        <v>2.3010000000000002</v>
      </c>
      <c r="L7896" s="51">
        <v>0.187</v>
      </c>
      <c r="M7896" s="51">
        <v>1.4970000000000001</v>
      </c>
      <c r="N7896" s="51">
        <v>0.184</v>
      </c>
      <c r="O7896" s="51">
        <v>0.214</v>
      </c>
      <c r="P7896" s="51">
        <v>9.7919999999999998</v>
      </c>
      <c r="Q7896" s="51">
        <v>6.6890000000000001</v>
      </c>
      <c r="R7896" s="51">
        <v>-0.122</v>
      </c>
      <c r="S7896" s="51">
        <v>-1.403</v>
      </c>
      <c r="T7896" s="51">
        <v>3.3740000000000001</v>
      </c>
      <c r="U7896" s="51">
        <v>2020</v>
      </c>
    </row>
    <row r="7897" spans="1:21" ht="15.5">
      <c r="A7897" s="51">
        <v>866</v>
      </c>
      <c r="B7897" s="51" t="s">
        <v>1821</v>
      </c>
      <c r="C7897" s="51" t="s">
        <v>409</v>
      </c>
      <c r="D7897" s="51" t="str">
        <f t="shared" si="123"/>
        <v>FLIBOR6Tonga</v>
      </c>
      <c r="E7897" s="51" t="s">
        <v>1822</v>
      </c>
      <c r="F7897" s="51" t="s">
        <v>410</v>
      </c>
      <c r="G7897" s="51"/>
      <c r="H7897" s="51" t="s">
        <v>384</v>
      </c>
      <c r="I7897" s="51"/>
      <c r="J7897" s="51"/>
      <c r="K7897" s="51"/>
      <c r="L7897" s="51"/>
      <c r="M7897" s="51"/>
      <c r="N7897" s="51"/>
      <c r="O7897" s="51"/>
      <c r="P7897" s="51"/>
      <c r="Q7897" s="51"/>
      <c r="R7897" s="51"/>
      <c r="S7897" s="51"/>
      <c r="T7897" s="51"/>
      <c r="U7897" s="51"/>
    </row>
    <row r="7898" spans="1:21" ht="15.5">
      <c r="A7898" s="51">
        <v>866</v>
      </c>
      <c r="B7898" s="51" t="s">
        <v>1821</v>
      </c>
      <c r="C7898" s="51" t="s">
        <v>411</v>
      </c>
      <c r="D7898" s="51" t="str">
        <f t="shared" si="123"/>
        <v>TM_RPCHTonga</v>
      </c>
      <c r="E7898" s="51" t="s">
        <v>1822</v>
      </c>
      <c r="F7898" s="51" t="s">
        <v>412</v>
      </c>
      <c r="G7898" s="51" t="s">
        <v>413</v>
      </c>
      <c r="H7898" s="51" t="s">
        <v>347</v>
      </c>
      <c r="I7898" s="51"/>
      <c r="J7898" s="51" t="s">
        <v>1825</v>
      </c>
      <c r="K7898" s="51">
        <v>1.008</v>
      </c>
      <c r="L7898" s="51">
        <v>-0.71599999999999997</v>
      </c>
      <c r="M7898" s="51">
        <v>-11.993</v>
      </c>
      <c r="N7898" s="51">
        <v>7.55</v>
      </c>
      <c r="O7898" s="51">
        <v>11.106999999999999</v>
      </c>
      <c r="P7898" s="51">
        <v>3.95</v>
      </c>
      <c r="Q7898" s="51">
        <v>-1.1000000000000001</v>
      </c>
      <c r="R7898" s="51">
        <v>2.3420000000000001</v>
      </c>
      <c r="S7898" s="51" t="s">
        <v>95</v>
      </c>
      <c r="T7898" s="51" t="s">
        <v>95</v>
      </c>
      <c r="U7898" s="51">
        <v>2019</v>
      </c>
    </row>
    <row r="7899" spans="1:21" ht="15.5">
      <c r="A7899" s="51">
        <v>866</v>
      </c>
      <c r="B7899" s="51" t="s">
        <v>1821</v>
      </c>
      <c r="C7899" s="51" t="s">
        <v>415</v>
      </c>
      <c r="D7899" s="51" t="str">
        <f t="shared" si="123"/>
        <v>TMG_RPCHTonga</v>
      </c>
      <c r="E7899" s="51" t="s">
        <v>1822</v>
      </c>
      <c r="F7899" s="51" t="s">
        <v>416</v>
      </c>
      <c r="G7899" s="51" t="s">
        <v>417</v>
      </c>
      <c r="H7899" s="51" t="s">
        <v>347</v>
      </c>
      <c r="I7899" s="51"/>
      <c r="J7899" s="51" t="s">
        <v>1825</v>
      </c>
      <c r="K7899" s="51">
        <v>-8.702</v>
      </c>
      <c r="L7899" s="51">
        <v>-6.34</v>
      </c>
      <c r="M7899" s="51">
        <v>-2.5880000000000001</v>
      </c>
      <c r="N7899" s="51">
        <v>7.9560000000000004</v>
      </c>
      <c r="O7899" s="51">
        <v>10.076000000000001</v>
      </c>
      <c r="P7899" s="51">
        <v>-3.21</v>
      </c>
      <c r="Q7899" s="51">
        <v>-2.0499999999999998</v>
      </c>
      <c r="R7899" s="51">
        <v>0.85299999999999998</v>
      </c>
      <c r="S7899" s="51" t="s">
        <v>95</v>
      </c>
      <c r="T7899" s="51" t="s">
        <v>95</v>
      </c>
      <c r="U7899" s="51">
        <v>2019</v>
      </c>
    </row>
    <row r="7900" spans="1:21" ht="15.5">
      <c r="A7900" s="51">
        <v>866</v>
      </c>
      <c r="B7900" s="51" t="s">
        <v>1821</v>
      </c>
      <c r="C7900" s="51" t="s">
        <v>418</v>
      </c>
      <c r="D7900" s="51" t="str">
        <f t="shared" si="123"/>
        <v>TX_RPCHTonga</v>
      </c>
      <c r="E7900" s="51" t="s">
        <v>1822</v>
      </c>
      <c r="F7900" s="51" t="s">
        <v>419</v>
      </c>
      <c r="G7900" s="51" t="s">
        <v>420</v>
      </c>
      <c r="H7900" s="51" t="s">
        <v>347</v>
      </c>
      <c r="I7900" s="51"/>
      <c r="J7900" s="51" t="s">
        <v>1825</v>
      </c>
      <c r="K7900" s="51">
        <v>-1.639</v>
      </c>
      <c r="L7900" s="51">
        <v>10.377000000000001</v>
      </c>
      <c r="M7900" s="51">
        <v>-2.1179999999999999</v>
      </c>
      <c r="N7900" s="51">
        <v>-5.3869999999999996</v>
      </c>
      <c r="O7900" s="51">
        <v>20.896999999999998</v>
      </c>
      <c r="P7900" s="51">
        <v>-5.3719999999999999</v>
      </c>
      <c r="Q7900" s="51">
        <v>1.5589999999999999</v>
      </c>
      <c r="R7900" s="51">
        <v>-5.5880000000000001</v>
      </c>
      <c r="S7900" s="51" t="s">
        <v>95</v>
      </c>
      <c r="T7900" s="51" t="s">
        <v>95</v>
      </c>
      <c r="U7900" s="51">
        <v>2019</v>
      </c>
    </row>
    <row r="7901" spans="1:21" ht="15.5">
      <c r="A7901" s="51">
        <v>866</v>
      </c>
      <c r="B7901" s="51" t="s">
        <v>1821</v>
      </c>
      <c r="C7901" s="51" t="s">
        <v>421</v>
      </c>
      <c r="D7901" s="51" t="str">
        <f t="shared" si="123"/>
        <v>TXG_RPCHTonga</v>
      </c>
      <c r="E7901" s="51" t="s">
        <v>1822</v>
      </c>
      <c r="F7901" s="51" t="s">
        <v>422</v>
      </c>
      <c r="G7901" s="51" t="s">
        <v>423</v>
      </c>
      <c r="H7901" s="51" t="s">
        <v>347</v>
      </c>
      <c r="I7901" s="51"/>
      <c r="J7901" s="51" t="s">
        <v>1825</v>
      </c>
      <c r="K7901" s="51">
        <v>-13.311</v>
      </c>
      <c r="L7901" s="51">
        <v>-6.101</v>
      </c>
      <c r="M7901" s="51">
        <v>33.695</v>
      </c>
      <c r="N7901" s="51">
        <v>1.0129999999999999</v>
      </c>
      <c r="O7901" s="51">
        <v>20.765999999999998</v>
      </c>
      <c r="P7901" s="51">
        <v>-36.439</v>
      </c>
      <c r="Q7901" s="51">
        <v>-29.358000000000001</v>
      </c>
      <c r="R7901" s="51">
        <v>-0.222</v>
      </c>
      <c r="S7901" s="51" t="s">
        <v>95</v>
      </c>
      <c r="T7901" s="51" t="s">
        <v>95</v>
      </c>
      <c r="U7901" s="51">
        <v>2019</v>
      </c>
    </row>
    <row r="7902" spans="1:21" ht="15.5">
      <c r="A7902" s="51">
        <v>866</v>
      </c>
      <c r="B7902" s="51" t="s">
        <v>1821</v>
      </c>
      <c r="C7902" s="51" t="s">
        <v>424</v>
      </c>
      <c r="D7902" s="51" t="str">
        <f t="shared" si="123"/>
        <v>LURTonga</v>
      </c>
      <c r="E7902" s="51" t="s">
        <v>1822</v>
      </c>
      <c r="F7902" s="51" t="s">
        <v>425</v>
      </c>
      <c r="G7902" s="51" t="s">
        <v>426</v>
      </c>
      <c r="H7902" s="51" t="s">
        <v>427</v>
      </c>
      <c r="I7902" s="51"/>
      <c r="J7902" s="51"/>
      <c r="K7902" s="51"/>
      <c r="L7902" s="51"/>
      <c r="M7902" s="51"/>
      <c r="N7902" s="51"/>
      <c r="O7902" s="51"/>
      <c r="P7902" s="51"/>
      <c r="Q7902" s="51"/>
      <c r="R7902" s="51"/>
      <c r="S7902" s="51"/>
      <c r="T7902" s="51"/>
      <c r="U7902" s="51"/>
    </row>
    <row r="7903" spans="1:21" ht="15.5">
      <c r="A7903" s="51">
        <v>866</v>
      </c>
      <c r="B7903" s="51" t="s">
        <v>1821</v>
      </c>
      <c r="C7903" s="51" t="s">
        <v>428</v>
      </c>
      <c r="D7903" s="51" t="str">
        <f t="shared" si="123"/>
        <v>LETonga</v>
      </c>
      <c r="E7903" s="51" t="s">
        <v>1822</v>
      </c>
      <c r="F7903" s="51" t="s">
        <v>429</v>
      </c>
      <c r="G7903" s="51" t="s">
        <v>430</v>
      </c>
      <c r="H7903" s="51" t="s">
        <v>431</v>
      </c>
      <c r="I7903" s="51" t="s">
        <v>432</v>
      </c>
      <c r="J7903" s="51"/>
      <c r="K7903" s="51"/>
      <c r="L7903" s="51"/>
      <c r="M7903" s="51"/>
      <c r="N7903" s="51"/>
      <c r="O7903" s="51"/>
      <c r="P7903" s="51"/>
      <c r="Q7903" s="51"/>
      <c r="R7903" s="51"/>
      <c r="S7903" s="51"/>
      <c r="T7903" s="51"/>
      <c r="U7903" s="51"/>
    </row>
    <row r="7904" spans="1:21" ht="15.5">
      <c r="A7904" s="51">
        <v>866</v>
      </c>
      <c r="B7904" s="51" t="s">
        <v>1821</v>
      </c>
      <c r="C7904" s="51" t="s">
        <v>433</v>
      </c>
      <c r="D7904" s="51" t="str">
        <f t="shared" si="123"/>
        <v>LPTonga</v>
      </c>
      <c r="E7904" s="51" t="s">
        <v>1822</v>
      </c>
      <c r="F7904" s="51" t="s">
        <v>434</v>
      </c>
      <c r="G7904" s="51" t="s">
        <v>435</v>
      </c>
      <c r="H7904" s="51" t="s">
        <v>431</v>
      </c>
      <c r="I7904" s="51" t="s">
        <v>432</v>
      </c>
      <c r="J7904" s="51" t="s">
        <v>1826</v>
      </c>
      <c r="K7904" s="51">
        <v>0.10299999999999999</v>
      </c>
      <c r="L7904" s="51">
        <v>0.10299999999999999</v>
      </c>
      <c r="M7904" s="51">
        <v>0.10199999999999999</v>
      </c>
      <c r="N7904" s="51">
        <v>0.10199999999999999</v>
      </c>
      <c r="O7904" s="51">
        <v>0.10100000000000001</v>
      </c>
      <c r="P7904" s="51">
        <v>0.10100000000000001</v>
      </c>
      <c r="Q7904" s="51">
        <v>0.1</v>
      </c>
      <c r="R7904" s="51">
        <v>0.1</v>
      </c>
      <c r="S7904" s="51">
        <v>0.1</v>
      </c>
      <c r="T7904" s="51">
        <v>0.1</v>
      </c>
      <c r="U7904" s="51">
        <v>2019</v>
      </c>
    </row>
    <row r="7905" spans="1:21" ht="15.5">
      <c r="A7905" s="51">
        <v>866</v>
      </c>
      <c r="B7905" s="51" t="s">
        <v>1821</v>
      </c>
      <c r="C7905" s="51" t="s">
        <v>437</v>
      </c>
      <c r="D7905" s="51" t="str">
        <f t="shared" si="123"/>
        <v>GGRTonga</v>
      </c>
      <c r="E7905" s="51" t="s">
        <v>1822</v>
      </c>
      <c r="F7905" s="51" t="s">
        <v>438</v>
      </c>
      <c r="G7905" s="51" t="s">
        <v>439</v>
      </c>
      <c r="H7905" s="51" t="s">
        <v>342</v>
      </c>
      <c r="I7905" s="51" t="s">
        <v>343</v>
      </c>
      <c r="J7905" s="51" t="s">
        <v>1827</v>
      </c>
      <c r="K7905" s="51">
        <v>0.219</v>
      </c>
      <c r="L7905" s="51">
        <v>0.25800000000000001</v>
      </c>
      <c r="M7905" s="51">
        <v>0.30199999999999999</v>
      </c>
      <c r="N7905" s="51">
        <v>0.29399999999999998</v>
      </c>
      <c r="O7905" s="51">
        <v>0.36099999999999999</v>
      </c>
      <c r="P7905" s="51">
        <v>0.44</v>
      </c>
      <c r="Q7905" s="51">
        <v>0.45700000000000002</v>
      </c>
      <c r="R7905" s="51">
        <v>0.48499999999999999</v>
      </c>
      <c r="S7905" s="51">
        <v>0.52400000000000002</v>
      </c>
      <c r="T7905" s="51">
        <v>0.48099999999999998</v>
      </c>
      <c r="U7905" s="51">
        <v>2019</v>
      </c>
    </row>
    <row r="7906" spans="1:21" ht="15.5">
      <c r="A7906" s="51">
        <v>866</v>
      </c>
      <c r="B7906" s="51" t="s">
        <v>1821</v>
      </c>
      <c r="C7906" s="51" t="s">
        <v>441</v>
      </c>
      <c r="D7906" s="51" t="str">
        <f t="shared" si="123"/>
        <v>GGR_NGDPTonga</v>
      </c>
      <c r="E7906" s="51" t="s">
        <v>1822</v>
      </c>
      <c r="F7906" s="51" t="s">
        <v>438</v>
      </c>
      <c r="G7906" s="51" t="s">
        <v>439</v>
      </c>
      <c r="H7906" s="51" t="s">
        <v>392</v>
      </c>
      <c r="I7906" s="51"/>
      <c r="J7906" s="51" t="s">
        <v>442</v>
      </c>
      <c r="K7906" s="51">
        <v>27.47</v>
      </c>
      <c r="L7906" s="51">
        <v>33.058999999999997</v>
      </c>
      <c r="M7906" s="51">
        <v>37.933</v>
      </c>
      <c r="N7906" s="51">
        <v>34.674999999999997</v>
      </c>
      <c r="O7906" s="51">
        <v>38.665999999999997</v>
      </c>
      <c r="P7906" s="51">
        <v>43.225000000000001</v>
      </c>
      <c r="Q7906" s="51">
        <v>42.601999999999997</v>
      </c>
      <c r="R7906" s="51">
        <v>41.680999999999997</v>
      </c>
      <c r="S7906" s="51">
        <v>45.121000000000002</v>
      </c>
      <c r="T7906" s="51">
        <v>42.552</v>
      </c>
      <c r="U7906" s="51">
        <v>2019</v>
      </c>
    </row>
    <row r="7907" spans="1:21" ht="15.5">
      <c r="A7907" s="51">
        <v>866</v>
      </c>
      <c r="B7907" s="51" t="s">
        <v>1821</v>
      </c>
      <c r="C7907" s="51" t="s">
        <v>443</v>
      </c>
      <c r="D7907" s="51" t="str">
        <f t="shared" si="123"/>
        <v>GGXTonga</v>
      </c>
      <c r="E7907" s="51" t="s">
        <v>1822</v>
      </c>
      <c r="F7907" s="51" t="s">
        <v>444</v>
      </c>
      <c r="G7907" s="51" t="s">
        <v>445</v>
      </c>
      <c r="H7907" s="51" t="s">
        <v>342</v>
      </c>
      <c r="I7907" s="51" t="s">
        <v>343</v>
      </c>
      <c r="J7907" s="51" t="s">
        <v>1827</v>
      </c>
      <c r="K7907" s="51">
        <v>0.23200000000000001</v>
      </c>
      <c r="L7907" s="51">
        <v>0.26800000000000002</v>
      </c>
      <c r="M7907" s="51">
        <v>0.251</v>
      </c>
      <c r="N7907" s="51">
        <v>0.318</v>
      </c>
      <c r="O7907" s="51">
        <v>0.34699999999999998</v>
      </c>
      <c r="P7907" s="51">
        <v>0.40400000000000003</v>
      </c>
      <c r="Q7907" s="51">
        <v>0.42599999999999999</v>
      </c>
      <c r="R7907" s="51">
        <v>0.44800000000000001</v>
      </c>
      <c r="S7907" s="51">
        <v>0.47199999999999998</v>
      </c>
      <c r="T7907" s="51">
        <v>0.5</v>
      </c>
      <c r="U7907" s="51">
        <v>2019</v>
      </c>
    </row>
    <row r="7908" spans="1:21" ht="15.5">
      <c r="A7908" s="51">
        <v>866</v>
      </c>
      <c r="B7908" s="51" t="s">
        <v>1821</v>
      </c>
      <c r="C7908" s="51" t="s">
        <v>446</v>
      </c>
      <c r="D7908" s="51" t="str">
        <f t="shared" si="123"/>
        <v>GGX_NGDPTonga</v>
      </c>
      <c r="E7908" s="51" t="s">
        <v>1822</v>
      </c>
      <c r="F7908" s="51" t="s">
        <v>444</v>
      </c>
      <c r="G7908" s="51" t="s">
        <v>445</v>
      </c>
      <c r="H7908" s="51" t="s">
        <v>392</v>
      </c>
      <c r="I7908" s="51"/>
      <c r="J7908" s="51" t="s">
        <v>447</v>
      </c>
      <c r="K7908" s="51">
        <v>29.045000000000002</v>
      </c>
      <c r="L7908" s="51">
        <v>34.363999999999997</v>
      </c>
      <c r="M7908" s="51">
        <v>31.536000000000001</v>
      </c>
      <c r="N7908" s="51">
        <v>37.427</v>
      </c>
      <c r="O7908" s="51">
        <v>37.197000000000003</v>
      </c>
      <c r="P7908" s="51">
        <v>39.649000000000001</v>
      </c>
      <c r="Q7908" s="51">
        <v>39.677999999999997</v>
      </c>
      <c r="R7908" s="51">
        <v>38.518999999999998</v>
      </c>
      <c r="S7908" s="51">
        <v>40.676000000000002</v>
      </c>
      <c r="T7908" s="51">
        <v>44.215000000000003</v>
      </c>
      <c r="U7908" s="51">
        <v>2019</v>
      </c>
    </row>
    <row r="7909" spans="1:21" ht="15.5">
      <c r="A7909" s="51">
        <v>866</v>
      </c>
      <c r="B7909" s="51" t="s">
        <v>1821</v>
      </c>
      <c r="C7909" s="51" t="s">
        <v>448</v>
      </c>
      <c r="D7909" s="51" t="str">
        <f t="shared" si="123"/>
        <v>GGXCNLTonga</v>
      </c>
      <c r="E7909" s="51" t="s">
        <v>1822</v>
      </c>
      <c r="F7909" s="51" t="s">
        <v>449</v>
      </c>
      <c r="G7909" s="51" t="s">
        <v>450</v>
      </c>
      <c r="H7909" s="51" t="s">
        <v>342</v>
      </c>
      <c r="I7909" s="51" t="s">
        <v>343</v>
      </c>
      <c r="J7909" s="51" t="s">
        <v>1827</v>
      </c>
      <c r="K7909" s="51">
        <v>-1.2999999999999999E-2</v>
      </c>
      <c r="L7909" s="51">
        <v>-0.01</v>
      </c>
      <c r="M7909" s="51">
        <v>5.0999999999999997E-2</v>
      </c>
      <c r="N7909" s="51">
        <v>-2.3E-2</v>
      </c>
      <c r="O7909" s="51">
        <v>1.4E-2</v>
      </c>
      <c r="P7909" s="51">
        <v>3.5999999999999997E-2</v>
      </c>
      <c r="Q7909" s="51">
        <v>3.1E-2</v>
      </c>
      <c r="R7909" s="51">
        <v>3.6999999999999998E-2</v>
      </c>
      <c r="S7909" s="51">
        <v>5.1999999999999998E-2</v>
      </c>
      <c r="T7909" s="51">
        <v>-1.9E-2</v>
      </c>
      <c r="U7909" s="51">
        <v>2019</v>
      </c>
    </row>
    <row r="7910" spans="1:21" ht="15.5">
      <c r="A7910" s="51">
        <v>866</v>
      </c>
      <c r="B7910" s="51" t="s">
        <v>1821</v>
      </c>
      <c r="C7910" s="51" t="s">
        <v>451</v>
      </c>
      <c r="D7910" s="51" t="str">
        <f t="shared" si="123"/>
        <v>GGXCNL_NGDPTonga</v>
      </c>
      <c r="E7910" s="51" t="s">
        <v>1822</v>
      </c>
      <c r="F7910" s="51" t="s">
        <v>449</v>
      </c>
      <c r="G7910" s="51" t="s">
        <v>450</v>
      </c>
      <c r="H7910" s="51" t="s">
        <v>392</v>
      </c>
      <c r="I7910" s="51"/>
      <c r="J7910" s="51" t="s">
        <v>452</v>
      </c>
      <c r="K7910" s="51">
        <v>-1.575</v>
      </c>
      <c r="L7910" s="51">
        <v>-1.304</v>
      </c>
      <c r="M7910" s="51">
        <v>6.3970000000000002</v>
      </c>
      <c r="N7910" s="51">
        <v>-2.7509999999999999</v>
      </c>
      <c r="O7910" s="51">
        <v>1.4690000000000001</v>
      </c>
      <c r="P7910" s="51">
        <v>3.5760000000000001</v>
      </c>
      <c r="Q7910" s="51">
        <v>2.9239999999999999</v>
      </c>
      <c r="R7910" s="51">
        <v>3.1619999999999999</v>
      </c>
      <c r="S7910" s="51">
        <v>4.4450000000000003</v>
      </c>
      <c r="T7910" s="51">
        <v>-1.663</v>
      </c>
      <c r="U7910" s="51">
        <v>2019</v>
      </c>
    </row>
    <row r="7911" spans="1:21" ht="15.5">
      <c r="A7911" s="51">
        <v>866</v>
      </c>
      <c r="B7911" s="51" t="s">
        <v>1821</v>
      </c>
      <c r="C7911" s="51" t="s">
        <v>453</v>
      </c>
      <c r="D7911" s="51" t="str">
        <f t="shared" si="123"/>
        <v>GGSBTonga</v>
      </c>
      <c r="E7911" s="51" t="s">
        <v>1822</v>
      </c>
      <c r="F7911" s="51" t="s">
        <v>454</v>
      </c>
      <c r="G7911" s="51" t="s">
        <v>455</v>
      </c>
      <c r="H7911" s="51" t="s">
        <v>342</v>
      </c>
      <c r="I7911" s="51" t="s">
        <v>343</v>
      </c>
      <c r="J7911" s="51"/>
      <c r="K7911" s="51"/>
      <c r="L7911" s="51"/>
      <c r="M7911" s="51"/>
      <c r="N7911" s="51"/>
      <c r="O7911" s="51"/>
      <c r="P7911" s="51"/>
      <c r="Q7911" s="51"/>
      <c r="R7911" s="51"/>
      <c r="S7911" s="51"/>
      <c r="T7911" s="51"/>
      <c r="U7911" s="51"/>
    </row>
    <row r="7912" spans="1:21" ht="15.5">
      <c r="A7912" s="51">
        <v>866</v>
      </c>
      <c r="B7912" s="51" t="s">
        <v>1821</v>
      </c>
      <c r="C7912" s="51" t="s">
        <v>456</v>
      </c>
      <c r="D7912" s="51" t="str">
        <f t="shared" si="123"/>
        <v>GGSB_NPGDPTonga</v>
      </c>
      <c r="E7912" s="51" t="s">
        <v>1822</v>
      </c>
      <c r="F7912" s="51" t="s">
        <v>454</v>
      </c>
      <c r="G7912" s="51" t="s">
        <v>455</v>
      </c>
      <c r="H7912" s="51" t="s">
        <v>380</v>
      </c>
      <c r="I7912" s="51"/>
      <c r="J7912" s="51"/>
      <c r="K7912" s="51"/>
      <c r="L7912" s="51"/>
      <c r="M7912" s="51"/>
      <c r="N7912" s="51"/>
      <c r="O7912" s="51"/>
      <c r="P7912" s="51"/>
      <c r="Q7912" s="51"/>
      <c r="R7912" s="51"/>
      <c r="S7912" s="51"/>
      <c r="T7912" s="51"/>
      <c r="U7912" s="51"/>
    </row>
    <row r="7913" spans="1:21" ht="15.5">
      <c r="A7913" s="51">
        <v>866</v>
      </c>
      <c r="B7913" s="51" t="s">
        <v>1821</v>
      </c>
      <c r="C7913" s="51" t="s">
        <v>457</v>
      </c>
      <c r="D7913" s="51" t="str">
        <f t="shared" si="123"/>
        <v>GGXONLBTonga</v>
      </c>
      <c r="E7913" s="51" t="s">
        <v>1822</v>
      </c>
      <c r="F7913" s="51" t="s">
        <v>458</v>
      </c>
      <c r="G7913" s="51" t="s">
        <v>459</v>
      </c>
      <c r="H7913" s="51" t="s">
        <v>342</v>
      </c>
      <c r="I7913" s="51" t="s">
        <v>343</v>
      </c>
      <c r="J7913" s="51" t="s">
        <v>1827</v>
      </c>
      <c r="K7913" s="51">
        <v>-6.0000000000000001E-3</v>
      </c>
      <c r="L7913" s="51">
        <v>-3.0000000000000001E-3</v>
      </c>
      <c r="M7913" s="51">
        <v>5.8000000000000003E-2</v>
      </c>
      <c r="N7913" s="51">
        <v>-1.6E-2</v>
      </c>
      <c r="O7913" s="51">
        <v>2.1999999999999999E-2</v>
      </c>
      <c r="P7913" s="51">
        <v>4.4999999999999998E-2</v>
      </c>
      <c r="Q7913" s="51">
        <v>0.04</v>
      </c>
      <c r="R7913" s="51">
        <v>4.4999999999999998E-2</v>
      </c>
      <c r="S7913" s="51">
        <v>0.06</v>
      </c>
      <c r="T7913" s="51">
        <v>-8.9999999999999993E-3</v>
      </c>
      <c r="U7913" s="51">
        <v>2019</v>
      </c>
    </row>
    <row r="7914" spans="1:21" ht="15.5">
      <c r="A7914" s="51">
        <v>866</v>
      </c>
      <c r="B7914" s="51" t="s">
        <v>1821</v>
      </c>
      <c r="C7914" s="51" t="s">
        <v>460</v>
      </c>
      <c r="D7914" s="51" t="str">
        <f t="shared" si="123"/>
        <v>GGXONLB_NGDPTonga</v>
      </c>
      <c r="E7914" s="51" t="s">
        <v>1822</v>
      </c>
      <c r="F7914" s="51" t="s">
        <v>458</v>
      </c>
      <c r="G7914" s="51" t="s">
        <v>459</v>
      </c>
      <c r="H7914" s="51" t="s">
        <v>392</v>
      </c>
      <c r="I7914" s="51"/>
      <c r="J7914" s="51" t="s">
        <v>461</v>
      </c>
      <c r="K7914" s="51">
        <v>-0.76100000000000001</v>
      </c>
      <c r="L7914" s="51">
        <v>-0.38900000000000001</v>
      </c>
      <c r="M7914" s="51">
        <v>7.2930000000000001</v>
      </c>
      <c r="N7914" s="51">
        <v>-1.9039999999999999</v>
      </c>
      <c r="O7914" s="51">
        <v>2.3159999999999998</v>
      </c>
      <c r="P7914" s="51">
        <v>4.391</v>
      </c>
      <c r="Q7914" s="51">
        <v>3.6949999999999998</v>
      </c>
      <c r="R7914" s="51">
        <v>3.851</v>
      </c>
      <c r="S7914" s="51">
        <v>5.1529999999999996</v>
      </c>
      <c r="T7914" s="51">
        <v>-0.82699999999999996</v>
      </c>
      <c r="U7914" s="51">
        <v>2019</v>
      </c>
    </row>
    <row r="7915" spans="1:21" ht="15.5">
      <c r="A7915" s="51">
        <v>866</v>
      </c>
      <c r="B7915" s="51" t="s">
        <v>1821</v>
      </c>
      <c r="C7915" s="51" t="s">
        <v>462</v>
      </c>
      <c r="D7915" s="51" t="str">
        <f t="shared" si="123"/>
        <v>GGXWDNTonga</v>
      </c>
      <c r="E7915" s="51" t="s">
        <v>1822</v>
      </c>
      <c r="F7915" s="51" t="s">
        <v>463</v>
      </c>
      <c r="G7915" s="51" t="s">
        <v>464</v>
      </c>
      <c r="H7915" s="51" t="s">
        <v>342</v>
      </c>
      <c r="I7915" s="51" t="s">
        <v>343</v>
      </c>
      <c r="J7915" s="51"/>
      <c r="K7915" s="51"/>
      <c r="L7915" s="51"/>
      <c r="M7915" s="51"/>
      <c r="N7915" s="51"/>
      <c r="O7915" s="51"/>
      <c r="P7915" s="51"/>
      <c r="Q7915" s="51"/>
      <c r="R7915" s="51"/>
      <c r="S7915" s="51"/>
      <c r="T7915" s="51"/>
      <c r="U7915" s="51"/>
    </row>
    <row r="7916" spans="1:21" ht="15.5">
      <c r="A7916" s="51">
        <v>866</v>
      </c>
      <c r="B7916" s="51" t="s">
        <v>1821</v>
      </c>
      <c r="C7916" s="51" t="s">
        <v>465</v>
      </c>
      <c r="D7916" s="51" t="str">
        <f t="shared" si="123"/>
        <v>GGXWDN_NGDPTonga</v>
      </c>
      <c r="E7916" s="51" t="s">
        <v>1822</v>
      </c>
      <c r="F7916" s="51" t="s">
        <v>463</v>
      </c>
      <c r="G7916" s="51" t="s">
        <v>464</v>
      </c>
      <c r="H7916" s="51" t="s">
        <v>392</v>
      </c>
      <c r="I7916" s="51"/>
      <c r="J7916" s="51"/>
      <c r="K7916" s="51"/>
      <c r="L7916" s="51"/>
      <c r="M7916" s="51"/>
      <c r="N7916" s="51"/>
      <c r="O7916" s="51"/>
      <c r="P7916" s="51"/>
      <c r="Q7916" s="51"/>
      <c r="R7916" s="51"/>
      <c r="S7916" s="51"/>
      <c r="T7916" s="51"/>
      <c r="U7916" s="51"/>
    </row>
    <row r="7917" spans="1:21" ht="15.5">
      <c r="A7917" s="51">
        <v>866</v>
      </c>
      <c r="B7917" s="51" t="s">
        <v>1821</v>
      </c>
      <c r="C7917" s="51" t="s">
        <v>466</v>
      </c>
      <c r="D7917" s="51" t="str">
        <f t="shared" si="123"/>
        <v>GGXWDGTonga</v>
      </c>
      <c r="E7917" s="51" t="s">
        <v>1822</v>
      </c>
      <c r="F7917" s="51" t="s">
        <v>467</v>
      </c>
      <c r="G7917" s="51" t="s">
        <v>468</v>
      </c>
      <c r="H7917" s="51" t="s">
        <v>342</v>
      </c>
      <c r="I7917" s="51" t="s">
        <v>343</v>
      </c>
      <c r="J7917" s="51" t="s">
        <v>1827</v>
      </c>
      <c r="K7917" s="51">
        <v>0.434</v>
      </c>
      <c r="L7917" s="51">
        <v>0.38300000000000001</v>
      </c>
      <c r="M7917" s="51">
        <v>0.378</v>
      </c>
      <c r="N7917" s="51">
        <v>0.435</v>
      </c>
      <c r="O7917" s="51">
        <v>0.46100000000000002</v>
      </c>
      <c r="P7917" s="51">
        <v>0.44400000000000001</v>
      </c>
      <c r="Q7917" s="51">
        <v>0.49199999999999999</v>
      </c>
      <c r="R7917" s="51">
        <v>0.48099999999999998</v>
      </c>
      <c r="S7917" s="51">
        <v>0.48299999999999998</v>
      </c>
      <c r="T7917" s="51">
        <v>0.49399999999999999</v>
      </c>
      <c r="U7917" s="51">
        <v>2019</v>
      </c>
    </row>
    <row r="7918" spans="1:21" ht="15.5">
      <c r="A7918" s="51">
        <v>866</v>
      </c>
      <c r="B7918" s="51" t="s">
        <v>1821</v>
      </c>
      <c r="C7918" s="51" t="s">
        <v>469</v>
      </c>
      <c r="D7918" s="51" t="str">
        <f t="shared" si="123"/>
        <v>GGXWDG_NGDPTonga</v>
      </c>
      <c r="E7918" s="51" t="s">
        <v>1822</v>
      </c>
      <c r="F7918" s="51" t="s">
        <v>467</v>
      </c>
      <c r="G7918" s="51" t="s">
        <v>468</v>
      </c>
      <c r="H7918" s="51" t="s">
        <v>392</v>
      </c>
      <c r="I7918" s="51"/>
      <c r="J7918" s="51" t="s">
        <v>470</v>
      </c>
      <c r="K7918" s="51">
        <v>54.429000000000002</v>
      </c>
      <c r="L7918" s="51">
        <v>49.037999999999997</v>
      </c>
      <c r="M7918" s="51">
        <v>47.475999999999999</v>
      </c>
      <c r="N7918" s="51">
        <v>51.176000000000002</v>
      </c>
      <c r="O7918" s="51">
        <v>49.414999999999999</v>
      </c>
      <c r="P7918" s="51">
        <v>43.646999999999998</v>
      </c>
      <c r="Q7918" s="51">
        <v>45.871000000000002</v>
      </c>
      <c r="R7918" s="51">
        <v>41.280999999999999</v>
      </c>
      <c r="S7918" s="51">
        <v>41.561</v>
      </c>
      <c r="T7918" s="51">
        <v>43.710999999999999</v>
      </c>
      <c r="U7918" s="51">
        <v>2019</v>
      </c>
    </row>
    <row r="7919" spans="1:21" ht="15.5">
      <c r="A7919" s="51">
        <v>866</v>
      </c>
      <c r="B7919" s="51" t="s">
        <v>1821</v>
      </c>
      <c r="C7919" s="51" t="s">
        <v>471</v>
      </c>
      <c r="D7919" s="51" t="str">
        <f t="shared" si="123"/>
        <v>NGDP_FYTonga</v>
      </c>
      <c r="E7919" s="51" t="s">
        <v>1822</v>
      </c>
      <c r="F7919" s="51" t="s">
        <v>472</v>
      </c>
      <c r="G7919" s="51" t="s">
        <v>473</v>
      </c>
      <c r="H7919" s="51" t="s">
        <v>342</v>
      </c>
      <c r="I7919" s="51" t="s">
        <v>343</v>
      </c>
      <c r="J7919" s="51" t="s">
        <v>1827</v>
      </c>
      <c r="K7919" s="51">
        <v>0.79800000000000004</v>
      </c>
      <c r="L7919" s="51">
        <v>0.78100000000000003</v>
      </c>
      <c r="M7919" s="51">
        <v>0.79700000000000004</v>
      </c>
      <c r="N7919" s="51">
        <v>0.84899999999999998</v>
      </c>
      <c r="O7919" s="51">
        <v>0.93300000000000005</v>
      </c>
      <c r="P7919" s="51">
        <v>1.018</v>
      </c>
      <c r="Q7919" s="51">
        <v>1.073</v>
      </c>
      <c r="R7919" s="51">
        <v>1.1639999999999999</v>
      </c>
      <c r="S7919" s="51">
        <v>1.161</v>
      </c>
      <c r="T7919" s="51">
        <v>1.131</v>
      </c>
      <c r="U7919" s="51">
        <v>2019</v>
      </c>
    </row>
    <row r="7920" spans="1:21" ht="15.5">
      <c r="A7920" s="51">
        <v>866</v>
      </c>
      <c r="B7920" s="51" t="s">
        <v>1821</v>
      </c>
      <c r="C7920" s="51" t="s">
        <v>474</v>
      </c>
      <c r="D7920" s="51" t="str">
        <f t="shared" si="123"/>
        <v>BCATonga</v>
      </c>
      <c r="E7920" s="51" t="s">
        <v>1822</v>
      </c>
      <c r="F7920" s="51" t="s">
        <v>475</v>
      </c>
      <c r="G7920" s="51" t="s">
        <v>476</v>
      </c>
      <c r="H7920" s="51" t="s">
        <v>352</v>
      </c>
      <c r="I7920" s="51" t="s">
        <v>343</v>
      </c>
      <c r="J7920" s="51" t="s">
        <v>1828</v>
      </c>
      <c r="K7920" s="51">
        <v>-7.0000000000000007E-2</v>
      </c>
      <c r="L7920" s="51">
        <v>-4.2999999999999997E-2</v>
      </c>
      <c r="M7920" s="51">
        <v>-2.8000000000000001E-2</v>
      </c>
      <c r="N7920" s="51">
        <v>-4.3999999999999997E-2</v>
      </c>
      <c r="O7920" s="51">
        <v>-2.7E-2</v>
      </c>
      <c r="P7920" s="51">
        <v>-2.9000000000000001E-2</v>
      </c>
      <c r="Q7920" s="51">
        <v>-3.1E-2</v>
      </c>
      <c r="R7920" s="51">
        <v>-4.0000000000000001E-3</v>
      </c>
      <c r="S7920" s="51">
        <v>-0.02</v>
      </c>
      <c r="T7920" s="51">
        <v>-9.5000000000000001E-2</v>
      </c>
      <c r="U7920" s="51">
        <v>2019</v>
      </c>
    </row>
    <row r="7921" spans="1:21" ht="15.5">
      <c r="A7921" s="51">
        <v>866</v>
      </c>
      <c r="B7921" s="51" t="s">
        <v>1821</v>
      </c>
      <c r="C7921" s="51" t="s">
        <v>478</v>
      </c>
      <c r="D7921" s="51" t="str">
        <f t="shared" si="123"/>
        <v>BCA_NGDPDTonga</v>
      </c>
      <c r="E7921" s="51" t="s">
        <v>1822</v>
      </c>
      <c r="F7921" s="51" t="s">
        <v>475</v>
      </c>
      <c r="G7921" s="51" t="s">
        <v>476</v>
      </c>
      <c r="H7921" s="51" t="s">
        <v>392</v>
      </c>
      <c r="I7921" s="51"/>
      <c r="J7921" s="51" t="s">
        <v>479</v>
      </c>
      <c r="K7921" s="51">
        <v>-14.861000000000001</v>
      </c>
      <c r="L7921" s="51">
        <v>-9.6219999999999999</v>
      </c>
      <c r="M7921" s="51">
        <v>-6.335</v>
      </c>
      <c r="N7921" s="51">
        <v>-10.11</v>
      </c>
      <c r="O7921" s="51">
        <v>-6.4870000000000001</v>
      </c>
      <c r="P7921" s="51">
        <v>-6.383</v>
      </c>
      <c r="Q7921" s="51">
        <v>-6.3179999999999996</v>
      </c>
      <c r="R7921" s="51">
        <v>-0.85099999999999998</v>
      </c>
      <c r="S7921" s="51">
        <v>-3.8130000000000002</v>
      </c>
      <c r="T7921" s="51">
        <v>-18.625</v>
      </c>
      <c r="U7921" s="51">
        <v>2019</v>
      </c>
    </row>
    <row r="7922" spans="1:21" ht="15.5">
      <c r="A7922" s="51">
        <v>369</v>
      </c>
      <c r="B7922" s="51" t="s">
        <v>1829</v>
      </c>
      <c r="C7922" s="51" t="s">
        <v>338</v>
      </c>
      <c r="D7922" s="51" t="str">
        <f t="shared" si="123"/>
        <v>NGDP_RTrinidad and Tobago</v>
      </c>
      <c r="E7922" s="51" t="s">
        <v>1830</v>
      </c>
      <c r="F7922" s="51" t="s">
        <v>340</v>
      </c>
      <c r="G7922" s="51" t="s">
        <v>341</v>
      </c>
      <c r="H7922" s="51" t="s">
        <v>342</v>
      </c>
      <c r="I7922" s="51" t="s">
        <v>343</v>
      </c>
      <c r="J7922" s="51" t="s">
        <v>1831</v>
      </c>
      <c r="K7922" s="51">
        <v>165.64699999999999</v>
      </c>
      <c r="L7922" s="51">
        <v>169.34</v>
      </c>
      <c r="M7922" s="51">
        <v>167.79400000000001</v>
      </c>
      <c r="N7922" s="51">
        <v>170.28399999999999</v>
      </c>
      <c r="O7922" s="51">
        <v>160.745</v>
      </c>
      <c r="P7922" s="51">
        <v>155.94300000000001</v>
      </c>
      <c r="Q7922" s="51">
        <v>156.04599999999999</v>
      </c>
      <c r="R7922" s="51">
        <v>154.101</v>
      </c>
      <c r="S7922" s="51">
        <v>142.03200000000001</v>
      </c>
      <c r="T7922" s="51">
        <v>144.99199999999999</v>
      </c>
      <c r="U7922" s="51">
        <v>2019</v>
      </c>
    </row>
    <row r="7923" spans="1:21" ht="15.5">
      <c r="A7923" s="51">
        <v>369</v>
      </c>
      <c r="B7923" s="51" t="s">
        <v>1829</v>
      </c>
      <c r="C7923" s="51" t="s">
        <v>345</v>
      </c>
      <c r="D7923" s="51" t="str">
        <f t="shared" si="123"/>
        <v>NGDP_RPCHTrinidad and Tobago</v>
      </c>
      <c r="E7923" s="51" t="s">
        <v>1830</v>
      </c>
      <c r="F7923" s="51" t="s">
        <v>340</v>
      </c>
      <c r="G7923" s="51" t="s">
        <v>346</v>
      </c>
      <c r="H7923" s="51" t="s">
        <v>347</v>
      </c>
      <c r="I7923" s="51"/>
      <c r="J7923" s="51" t="s">
        <v>348</v>
      </c>
      <c r="K7923" s="51">
        <v>-0.70399999999999996</v>
      </c>
      <c r="L7923" s="51">
        <v>2.2290000000000001</v>
      </c>
      <c r="M7923" s="51">
        <v>-0.91300000000000003</v>
      </c>
      <c r="N7923" s="51">
        <v>1.484</v>
      </c>
      <c r="O7923" s="51">
        <v>-5.6020000000000003</v>
      </c>
      <c r="P7923" s="51">
        <v>-2.9870000000000001</v>
      </c>
      <c r="Q7923" s="51">
        <v>6.6000000000000003E-2</v>
      </c>
      <c r="R7923" s="51">
        <v>-1.246</v>
      </c>
      <c r="S7923" s="51">
        <v>-7.8319999999999999</v>
      </c>
      <c r="T7923" s="51">
        <v>2.0840000000000001</v>
      </c>
      <c r="U7923" s="51">
        <v>2019</v>
      </c>
    </row>
    <row r="7924" spans="1:21" ht="15.5">
      <c r="A7924" s="51">
        <v>369</v>
      </c>
      <c r="B7924" s="51" t="s">
        <v>1829</v>
      </c>
      <c r="C7924" s="51" t="s">
        <v>349</v>
      </c>
      <c r="D7924" s="51" t="str">
        <f t="shared" si="123"/>
        <v>NGDPTrinidad and Tobago</v>
      </c>
      <c r="E7924" s="51" t="s">
        <v>1830</v>
      </c>
      <c r="F7924" s="51" t="s">
        <v>155</v>
      </c>
      <c r="G7924" s="51" t="s">
        <v>350</v>
      </c>
      <c r="H7924" s="51" t="s">
        <v>342</v>
      </c>
      <c r="I7924" s="51" t="s">
        <v>343</v>
      </c>
      <c r="J7924" s="51" t="s">
        <v>1831</v>
      </c>
      <c r="K7924" s="51">
        <v>165.64699999999999</v>
      </c>
      <c r="L7924" s="51">
        <v>175.68</v>
      </c>
      <c r="M7924" s="51">
        <v>176.99299999999999</v>
      </c>
      <c r="N7924" s="51">
        <v>159.179</v>
      </c>
      <c r="O7924" s="51">
        <v>149.29400000000001</v>
      </c>
      <c r="P7924" s="51">
        <v>151.762</v>
      </c>
      <c r="Q7924" s="51">
        <v>160.33199999999999</v>
      </c>
      <c r="R7924" s="51">
        <v>156.756</v>
      </c>
      <c r="S7924" s="51">
        <v>145.35</v>
      </c>
      <c r="T7924" s="51">
        <v>149.608</v>
      </c>
      <c r="U7924" s="51">
        <v>2019</v>
      </c>
    </row>
    <row r="7925" spans="1:21" ht="15.5">
      <c r="A7925" s="51">
        <v>369</v>
      </c>
      <c r="B7925" s="51" t="s">
        <v>1829</v>
      </c>
      <c r="C7925" s="51" t="s">
        <v>157</v>
      </c>
      <c r="D7925" s="51" t="str">
        <f t="shared" si="123"/>
        <v>NGDPDTrinidad and Tobago</v>
      </c>
      <c r="E7925" s="51" t="s">
        <v>1830</v>
      </c>
      <c r="F7925" s="51" t="s">
        <v>155</v>
      </c>
      <c r="G7925" s="51" t="s">
        <v>351</v>
      </c>
      <c r="H7925" s="51" t="s">
        <v>352</v>
      </c>
      <c r="I7925" s="51" t="s">
        <v>343</v>
      </c>
      <c r="J7925" s="51" t="s">
        <v>353</v>
      </c>
      <c r="K7925" s="51">
        <v>25.763000000000002</v>
      </c>
      <c r="L7925" s="51">
        <v>27.268000000000001</v>
      </c>
      <c r="M7925" s="51">
        <v>27.616</v>
      </c>
      <c r="N7925" s="51">
        <v>24.96</v>
      </c>
      <c r="O7925" s="51">
        <v>22.393999999999998</v>
      </c>
      <c r="P7925" s="51">
        <v>22.385000000000002</v>
      </c>
      <c r="Q7925" s="51">
        <v>23.68</v>
      </c>
      <c r="R7925" s="51">
        <v>23.207999999999998</v>
      </c>
      <c r="S7925" s="51">
        <v>21.53</v>
      </c>
      <c r="T7925" s="51">
        <v>22.161000000000001</v>
      </c>
      <c r="U7925" s="51">
        <v>2019</v>
      </c>
    </row>
    <row r="7926" spans="1:21" ht="15.5">
      <c r="A7926" s="51">
        <v>369</v>
      </c>
      <c r="B7926" s="51" t="s">
        <v>1829</v>
      </c>
      <c r="C7926" s="51" t="s">
        <v>354</v>
      </c>
      <c r="D7926" s="51" t="str">
        <f t="shared" si="123"/>
        <v>PPPGDPTrinidad and Tobago</v>
      </c>
      <c r="E7926" s="51" t="s">
        <v>1830</v>
      </c>
      <c r="F7926" s="51" t="s">
        <v>155</v>
      </c>
      <c r="G7926" s="51" t="s">
        <v>355</v>
      </c>
      <c r="H7926" s="51" t="s">
        <v>356</v>
      </c>
      <c r="I7926" s="51" t="s">
        <v>343</v>
      </c>
      <c r="J7926" s="51" t="s">
        <v>353</v>
      </c>
      <c r="K7926" s="51">
        <v>40.43</v>
      </c>
      <c r="L7926" s="51">
        <v>40.692</v>
      </c>
      <c r="M7926" s="51">
        <v>40.459000000000003</v>
      </c>
      <c r="N7926" s="51">
        <v>37.542999999999999</v>
      </c>
      <c r="O7926" s="51">
        <v>36.353000000000002</v>
      </c>
      <c r="P7926" s="51">
        <v>36.46</v>
      </c>
      <c r="Q7926" s="51">
        <v>37.36</v>
      </c>
      <c r="R7926" s="51">
        <v>37.552999999999997</v>
      </c>
      <c r="S7926" s="51">
        <v>35.030999999999999</v>
      </c>
      <c r="T7926" s="51">
        <v>36.412999999999997</v>
      </c>
      <c r="U7926" s="51">
        <v>2019</v>
      </c>
    </row>
    <row r="7927" spans="1:21" ht="15.5">
      <c r="A7927" s="51">
        <v>369</v>
      </c>
      <c r="B7927" s="51" t="s">
        <v>1829</v>
      </c>
      <c r="C7927" s="51" t="s">
        <v>357</v>
      </c>
      <c r="D7927" s="51" t="str">
        <f t="shared" si="123"/>
        <v>NGDP_DTrinidad and Tobago</v>
      </c>
      <c r="E7927" s="51" t="s">
        <v>1830</v>
      </c>
      <c r="F7927" s="51" t="s">
        <v>358</v>
      </c>
      <c r="G7927" s="51" t="s">
        <v>359</v>
      </c>
      <c r="H7927" s="51" t="s">
        <v>360</v>
      </c>
      <c r="I7927" s="51"/>
      <c r="J7927" s="51" t="s">
        <v>361</v>
      </c>
      <c r="K7927" s="51">
        <v>100</v>
      </c>
      <c r="L7927" s="51">
        <v>103.744</v>
      </c>
      <c r="M7927" s="51">
        <v>105.482</v>
      </c>
      <c r="N7927" s="51">
        <v>93.478999999999999</v>
      </c>
      <c r="O7927" s="51">
        <v>92.876000000000005</v>
      </c>
      <c r="P7927" s="51">
        <v>97.319000000000003</v>
      </c>
      <c r="Q7927" s="51">
        <v>102.746</v>
      </c>
      <c r="R7927" s="51">
        <v>101.723</v>
      </c>
      <c r="S7927" s="51">
        <v>102.336</v>
      </c>
      <c r="T7927" s="51">
        <v>103.184</v>
      </c>
      <c r="U7927" s="51">
        <v>2019</v>
      </c>
    </row>
    <row r="7928" spans="1:21" ht="15.5">
      <c r="A7928" s="51">
        <v>369</v>
      </c>
      <c r="B7928" s="51" t="s">
        <v>1829</v>
      </c>
      <c r="C7928" s="51" t="s">
        <v>362</v>
      </c>
      <c r="D7928" s="51" t="str">
        <f t="shared" si="123"/>
        <v>NGDPRPCTrinidad and Tobago</v>
      </c>
      <c r="E7928" s="51" t="s">
        <v>1830</v>
      </c>
      <c r="F7928" s="51" t="s">
        <v>363</v>
      </c>
      <c r="G7928" s="51" t="s">
        <v>364</v>
      </c>
      <c r="H7928" s="51" t="s">
        <v>342</v>
      </c>
      <c r="I7928" s="51" t="s">
        <v>333</v>
      </c>
      <c r="J7928" s="51" t="s">
        <v>365</v>
      </c>
      <c r="K7928" s="51">
        <v>123174.8</v>
      </c>
      <c r="L7928" s="51">
        <v>125093.23</v>
      </c>
      <c r="M7928" s="51">
        <v>123166.37</v>
      </c>
      <c r="N7928" s="51">
        <v>124264.56</v>
      </c>
      <c r="O7928" s="51">
        <v>116687.8</v>
      </c>
      <c r="P7928" s="51">
        <v>112670.91</v>
      </c>
      <c r="Q7928" s="51">
        <v>112276.22</v>
      </c>
      <c r="R7928" s="51">
        <v>110469.19</v>
      </c>
      <c r="S7928" s="51">
        <v>101488.37</v>
      </c>
      <c r="T7928" s="51">
        <v>103062.48</v>
      </c>
      <c r="U7928" s="51">
        <v>2019</v>
      </c>
    </row>
    <row r="7929" spans="1:21" ht="15.5">
      <c r="A7929" s="51">
        <v>369</v>
      </c>
      <c r="B7929" s="51" t="s">
        <v>1829</v>
      </c>
      <c r="C7929" s="51" t="s">
        <v>366</v>
      </c>
      <c r="D7929" s="51" t="str">
        <f t="shared" si="123"/>
        <v>NGDPRPPPPCTrinidad and Tobago</v>
      </c>
      <c r="E7929" s="51" t="s">
        <v>1830</v>
      </c>
      <c r="F7929" s="51" t="s">
        <v>363</v>
      </c>
      <c r="G7929" s="51" t="s">
        <v>367</v>
      </c>
      <c r="H7929" s="51" t="s">
        <v>368</v>
      </c>
      <c r="I7929" s="51" t="s">
        <v>333</v>
      </c>
      <c r="J7929" s="51" t="s">
        <v>365</v>
      </c>
      <c r="K7929" s="51">
        <v>28798.400000000001</v>
      </c>
      <c r="L7929" s="51">
        <v>29246.93</v>
      </c>
      <c r="M7929" s="51">
        <v>28796.43</v>
      </c>
      <c r="N7929" s="51">
        <v>29053.19</v>
      </c>
      <c r="O7929" s="51">
        <v>27281.74</v>
      </c>
      <c r="P7929" s="51">
        <v>26342.58</v>
      </c>
      <c r="Q7929" s="51">
        <v>26250.3</v>
      </c>
      <c r="R7929" s="51">
        <v>25827.82</v>
      </c>
      <c r="S7929" s="51">
        <v>23728.09</v>
      </c>
      <c r="T7929" s="51">
        <v>24096.12</v>
      </c>
      <c r="U7929" s="51">
        <v>2019</v>
      </c>
    </row>
    <row r="7930" spans="1:21" ht="15.5">
      <c r="A7930" s="51">
        <v>369</v>
      </c>
      <c r="B7930" s="51" t="s">
        <v>1829</v>
      </c>
      <c r="C7930" s="51" t="s">
        <v>369</v>
      </c>
      <c r="D7930" s="51" t="str">
        <f t="shared" si="123"/>
        <v>NGDPPCTrinidad and Tobago</v>
      </c>
      <c r="E7930" s="51" t="s">
        <v>1830</v>
      </c>
      <c r="F7930" s="51" t="s">
        <v>370</v>
      </c>
      <c r="G7930" s="51" t="s">
        <v>371</v>
      </c>
      <c r="H7930" s="51" t="s">
        <v>342</v>
      </c>
      <c r="I7930" s="51" t="s">
        <v>333</v>
      </c>
      <c r="J7930" s="51" t="s">
        <v>372</v>
      </c>
      <c r="K7930" s="51">
        <v>123174.78</v>
      </c>
      <c r="L7930" s="51">
        <v>129776.84</v>
      </c>
      <c r="M7930" s="51">
        <v>129918.43</v>
      </c>
      <c r="N7930" s="51">
        <v>116161.05</v>
      </c>
      <c r="O7930" s="51">
        <v>108375.3</v>
      </c>
      <c r="P7930" s="51">
        <v>109649.73</v>
      </c>
      <c r="Q7930" s="51">
        <v>115359.74</v>
      </c>
      <c r="R7930" s="51">
        <v>112372.46</v>
      </c>
      <c r="S7930" s="51">
        <v>103859.09</v>
      </c>
      <c r="T7930" s="51">
        <v>106343.85</v>
      </c>
      <c r="U7930" s="51">
        <v>2019</v>
      </c>
    </row>
    <row r="7931" spans="1:21" ht="15.5">
      <c r="A7931" s="51">
        <v>369</v>
      </c>
      <c r="B7931" s="51" t="s">
        <v>1829</v>
      </c>
      <c r="C7931" s="51" t="s">
        <v>373</v>
      </c>
      <c r="D7931" s="51" t="str">
        <f t="shared" si="123"/>
        <v>NGDPDPCTrinidad and Tobago</v>
      </c>
      <c r="E7931" s="51" t="s">
        <v>1830</v>
      </c>
      <c r="F7931" s="51" t="s">
        <v>370</v>
      </c>
      <c r="G7931" s="51" t="s">
        <v>374</v>
      </c>
      <c r="H7931" s="51" t="s">
        <v>352</v>
      </c>
      <c r="I7931" s="51" t="s">
        <v>333</v>
      </c>
      <c r="J7931" s="51" t="s">
        <v>372</v>
      </c>
      <c r="K7931" s="51">
        <v>19157.45</v>
      </c>
      <c r="L7931" s="51">
        <v>20143.46</v>
      </c>
      <c r="M7931" s="51">
        <v>20270.95</v>
      </c>
      <c r="N7931" s="51">
        <v>18214.37</v>
      </c>
      <c r="O7931" s="51">
        <v>16256.46</v>
      </c>
      <c r="P7931" s="51">
        <v>16173.66</v>
      </c>
      <c r="Q7931" s="51">
        <v>17037.95</v>
      </c>
      <c r="R7931" s="51">
        <v>16637.11</v>
      </c>
      <c r="S7931" s="51">
        <v>15384.13</v>
      </c>
      <c r="T7931" s="51">
        <v>15752.19</v>
      </c>
      <c r="U7931" s="51">
        <v>2019</v>
      </c>
    </row>
    <row r="7932" spans="1:21" ht="15.5">
      <c r="A7932" s="51">
        <v>369</v>
      </c>
      <c r="B7932" s="51" t="s">
        <v>1829</v>
      </c>
      <c r="C7932" s="51" t="s">
        <v>375</v>
      </c>
      <c r="D7932" s="51" t="str">
        <f t="shared" si="123"/>
        <v>PPPPCTrinidad and Tobago</v>
      </c>
      <c r="E7932" s="51" t="s">
        <v>1830</v>
      </c>
      <c r="F7932" s="51" t="s">
        <v>370</v>
      </c>
      <c r="G7932" s="51" t="s">
        <v>376</v>
      </c>
      <c r="H7932" s="51" t="s">
        <v>356</v>
      </c>
      <c r="I7932" s="51" t="s">
        <v>333</v>
      </c>
      <c r="J7932" s="51" t="s">
        <v>372</v>
      </c>
      <c r="K7932" s="51">
        <v>30063.32</v>
      </c>
      <c r="L7932" s="51">
        <v>30059.72</v>
      </c>
      <c r="M7932" s="51">
        <v>29698.57</v>
      </c>
      <c r="N7932" s="51">
        <v>27397.26</v>
      </c>
      <c r="O7932" s="51">
        <v>26389.71</v>
      </c>
      <c r="P7932" s="51">
        <v>26342.58</v>
      </c>
      <c r="Q7932" s="51">
        <v>26880.57</v>
      </c>
      <c r="R7932" s="51">
        <v>26920.09</v>
      </c>
      <c r="S7932" s="51">
        <v>25031.37</v>
      </c>
      <c r="T7932" s="51">
        <v>25882.83</v>
      </c>
      <c r="U7932" s="51">
        <v>2019</v>
      </c>
    </row>
    <row r="7933" spans="1:21" ht="15.5">
      <c r="A7933" s="51">
        <v>369</v>
      </c>
      <c r="B7933" s="51" t="s">
        <v>1829</v>
      </c>
      <c r="C7933" s="51" t="s">
        <v>377</v>
      </c>
      <c r="D7933" s="51" t="str">
        <f t="shared" si="123"/>
        <v>NGAP_NPGDPTrinidad and Tobago</v>
      </c>
      <c r="E7933" s="51" t="s">
        <v>1830</v>
      </c>
      <c r="F7933" s="51" t="s">
        <v>378</v>
      </c>
      <c r="G7933" s="51" t="s">
        <v>379</v>
      </c>
      <c r="H7933" s="51" t="s">
        <v>380</v>
      </c>
      <c r="I7933" s="51"/>
      <c r="J7933" s="51"/>
      <c r="K7933" s="51"/>
      <c r="L7933" s="51"/>
      <c r="M7933" s="51"/>
      <c r="N7933" s="51"/>
      <c r="O7933" s="51"/>
      <c r="P7933" s="51"/>
      <c r="Q7933" s="51"/>
      <c r="R7933" s="51"/>
      <c r="S7933" s="51"/>
      <c r="T7933" s="51"/>
      <c r="U7933" s="51"/>
    </row>
    <row r="7934" spans="1:21" ht="15.5">
      <c r="A7934" s="51">
        <v>369</v>
      </c>
      <c r="B7934" s="51" t="s">
        <v>1829</v>
      </c>
      <c r="C7934" s="51" t="s">
        <v>381</v>
      </c>
      <c r="D7934" s="51" t="str">
        <f t="shared" si="123"/>
        <v>PPPSHTrinidad and Tobago</v>
      </c>
      <c r="E7934" s="51" t="s">
        <v>1830</v>
      </c>
      <c r="F7934" s="51" t="s">
        <v>382</v>
      </c>
      <c r="G7934" s="51" t="s">
        <v>383</v>
      </c>
      <c r="H7934" s="51" t="s">
        <v>384</v>
      </c>
      <c r="I7934" s="51"/>
      <c r="J7934" s="51" t="s">
        <v>353</v>
      </c>
      <c r="K7934" s="51">
        <v>0.04</v>
      </c>
      <c r="L7934" s="51">
        <v>3.9E-2</v>
      </c>
      <c r="M7934" s="51">
        <v>3.6999999999999998E-2</v>
      </c>
      <c r="N7934" s="51">
        <v>3.4000000000000002E-2</v>
      </c>
      <c r="O7934" s="51">
        <v>3.1E-2</v>
      </c>
      <c r="P7934" s="51">
        <v>0.03</v>
      </c>
      <c r="Q7934" s="51">
        <v>2.9000000000000001E-2</v>
      </c>
      <c r="R7934" s="51">
        <v>2.8000000000000001E-2</v>
      </c>
      <c r="S7934" s="51">
        <v>2.7E-2</v>
      </c>
      <c r="T7934" s="51">
        <v>2.5999999999999999E-2</v>
      </c>
      <c r="U7934" s="51">
        <v>2019</v>
      </c>
    </row>
    <row r="7935" spans="1:21" ht="15.5">
      <c r="A7935" s="51">
        <v>369</v>
      </c>
      <c r="B7935" s="51" t="s">
        <v>1829</v>
      </c>
      <c r="C7935" s="51" t="s">
        <v>385</v>
      </c>
      <c r="D7935" s="51" t="str">
        <f t="shared" si="123"/>
        <v>PPPEXTrinidad and Tobago</v>
      </c>
      <c r="E7935" s="51" t="s">
        <v>1830</v>
      </c>
      <c r="F7935" s="51" t="s">
        <v>386</v>
      </c>
      <c r="G7935" s="51" t="s">
        <v>387</v>
      </c>
      <c r="H7935" s="51" t="s">
        <v>388</v>
      </c>
      <c r="I7935" s="51"/>
      <c r="J7935" s="51" t="s">
        <v>353</v>
      </c>
      <c r="K7935" s="51">
        <v>4.0970000000000004</v>
      </c>
      <c r="L7935" s="51">
        <v>4.3170000000000002</v>
      </c>
      <c r="M7935" s="51">
        <v>4.375</v>
      </c>
      <c r="N7935" s="51">
        <v>4.24</v>
      </c>
      <c r="O7935" s="51">
        <v>4.1070000000000002</v>
      </c>
      <c r="P7935" s="51">
        <v>4.1619999999999999</v>
      </c>
      <c r="Q7935" s="51">
        <v>4.2919999999999998</v>
      </c>
      <c r="R7935" s="51">
        <v>4.1740000000000004</v>
      </c>
      <c r="S7935" s="51">
        <v>4.149</v>
      </c>
      <c r="T7935" s="51">
        <v>4.109</v>
      </c>
      <c r="U7935" s="51">
        <v>2019</v>
      </c>
    </row>
    <row r="7936" spans="1:21" ht="15.5">
      <c r="A7936" s="51">
        <v>369</v>
      </c>
      <c r="B7936" s="51" t="s">
        <v>1829</v>
      </c>
      <c r="C7936" s="51" t="s">
        <v>389</v>
      </c>
      <c r="D7936" s="51" t="str">
        <f t="shared" si="123"/>
        <v>NID_NGDPTrinidad and Tobago</v>
      </c>
      <c r="E7936" s="51" t="s">
        <v>1830</v>
      </c>
      <c r="F7936" s="51" t="s">
        <v>390</v>
      </c>
      <c r="G7936" s="51" t="s">
        <v>391</v>
      </c>
      <c r="H7936" s="51" t="s">
        <v>392</v>
      </c>
      <c r="I7936" s="51"/>
      <c r="J7936" s="51"/>
      <c r="K7936" s="51"/>
      <c r="L7936" s="51"/>
      <c r="M7936" s="51"/>
      <c r="N7936" s="51"/>
      <c r="O7936" s="51"/>
      <c r="P7936" s="51"/>
      <c r="Q7936" s="51"/>
      <c r="R7936" s="51"/>
      <c r="S7936" s="51"/>
      <c r="T7936" s="51"/>
      <c r="U7936" s="51"/>
    </row>
    <row r="7937" spans="1:21" ht="15.5">
      <c r="A7937" s="51">
        <v>369</v>
      </c>
      <c r="B7937" s="51" t="s">
        <v>1829</v>
      </c>
      <c r="C7937" s="51" t="s">
        <v>393</v>
      </c>
      <c r="D7937" s="51" t="str">
        <f t="shared" si="123"/>
        <v>NGSD_NGDPTrinidad and Tobago</v>
      </c>
      <c r="E7937" s="51" t="s">
        <v>1830</v>
      </c>
      <c r="F7937" s="51" t="s">
        <v>394</v>
      </c>
      <c r="G7937" s="51" t="s">
        <v>395</v>
      </c>
      <c r="H7937" s="51" t="s">
        <v>392</v>
      </c>
      <c r="I7937" s="51"/>
      <c r="J7937" s="51" t="s">
        <v>1831</v>
      </c>
      <c r="K7937" s="51">
        <v>32.963000000000001</v>
      </c>
      <c r="L7937" s="51">
        <v>37.539000000000001</v>
      </c>
      <c r="M7937" s="51">
        <v>33.289000000000001</v>
      </c>
      <c r="N7937" s="51">
        <v>28.963999999999999</v>
      </c>
      <c r="O7937" s="51">
        <v>16.439</v>
      </c>
      <c r="P7937" s="51">
        <v>22.725999999999999</v>
      </c>
      <c r="Q7937" s="51">
        <v>15.478999999999999</v>
      </c>
      <c r="R7937" s="51">
        <v>12.196</v>
      </c>
      <c r="S7937" s="51">
        <v>7</v>
      </c>
      <c r="T7937" s="51">
        <v>13.882</v>
      </c>
      <c r="U7937" s="51">
        <v>2019</v>
      </c>
    </row>
    <row r="7938" spans="1:21" ht="15.5">
      <c r="A7938" s="51">
        <v>369</v>
      </c>
      <c r="B7938" s="51" t="s">
        <v>1829</v>
      </c>
      <c r="C7938" s="51" t="s">
        <v>396</v>
      </c>
      <c r="D7938" s="51" t="str">
        <f t="shared" si="123"/>
        <v>PCPITrinidad and Tobago</v>
      </c>
      <c r="E7938" s="51" t="s">
        <v>1830</v>
      </c>
      <c r="F7938" s="51" t="s">
        <v>397</v>
      </c>
      <c r="G7938" s="51" t="s">
        <v>398</v>
      </c>
      <c r="H7938" s="51" t="s">
        <v>360</v>
      </c>
      <c r="I7938" s="51"/>
      <c r="J7938" s="51" t="s">
        <v>1832</v>
      </c>
      <c r="K7938" s="51">
        <v>100</v>
      </c>
      <c r="L7938" s="51">
        <v>105.18899999999999</v>
      </c>
      <c r="M7938" s="51">
        <v>111.182</v>
      </c>
      <c r="N7938" s="51">
        <v>116.36199999999999</v>
      </c>
      <c r="O7938" s="51">
        <v>119.93300000000001</v>
      </c>
      <c r="P7938" s="51">
        <v>122.19199999999999</v>
      </c>
      <c r="Q7938" s="51">
        <v>123.437</v>
      </c>
      <c r="R7938" s="51">
        <v>124.672</v>
      </c>
      <c r="S7938" s="51">
        <v>125.419</v>
      </c>
      <c r="T7938" s="51">
        <v>126.72199999999999</v>
      </c>
      <c r="U7938" s="51">
        <v>2020</v>
      </c>
    </row>
    <row r="7939" spans="1:21" ht="15.5">
      <c r="A7939" s="51">
        <v>369</v>
      </c>
      <c r="B7939" s="51" t="s">
        <v>1829</v>
      </c>
      <c r="C7939" s="51" t="s">
        <v>400</v>
      </c>
      <c r="D7939" s="51" t="str">
        <f t="shared" ref="D7939:D8002" si="124">C7939&amp;E7939</f>
        <v>PCPIPCHTrinidad and Tobago</v>
      </c>
      <c r="E7939" s="51" t="s">
        <v>1830</v>
      </c>
      <c r="F7939" s="51" t="s">
        <v>397</v>
      </c>
      <c r="G7939" s="51" t="s">
        <v>401</v>
      </c>
      <c r="H7939" s="51" t="s">
        <v>347</v>
      </c>
      <c r="I7939" s="51"/>
      <c r="J7939" s="51" t="s">
        <v>402</v>
      </c>
      <c r="K7939" s="51">
        <v>9.2799999999999994</v>
      </c>
      <c r="L7939" s="51">
        <v>5.1890000000000001</v>
      </c>
      <c r="M7939" s="51">
        <v>5.6980000000000004</v>
      </c>
      <c r="N7939" s="51">
        <v>4.6589999999999998</v>
      </c>
      <c r="O7939" s="51">
        <v>3.069</v>
      </c>
      <c r="P7939" s="51">
        <v>1.8839999999999999</v>
      </c>
      <c r="Q7939" s="51">
        <v>1.0189999999999999</v>
      </c>
      <c r="R7939" s="51">
        <v>1.0009999999999999</v>
      </c>
      <c r="S7939" s="51">
        <v>0.59899999999999998</v>
      </c>
      <c r="T7939" s="51">
        <v>1.0389999999999999</v>
      </c>
      <c r="U7939" s="51">
        <v>2020</v>
      </c>
    </row>
    <row r="7940" spans="1:21" ht="15.5">
      <c r="A7940" s="51">
        <v>369</v>
      </c>
      <c r="B7940" s="51" t="s">
        <v>1829</v>
      </c>
      <c r="C7940" s="51" t="s">
        <v>403</v>
      </c>
      <c r="D7940" s="51" t="str">
        <f t="shared" si="124"/>
        <v>PCPIETrinidad and Tobago</v>
      </c>
      <c r="E7940" s="51" t="s">
        <v>1830</v>
      </c>
      <c r="F7940" s="51" t="s">
        <v>404</v>
      </c>
      <c r="G7940" s="51" t="s">
        <v>405</v>
      </c>
      <c r="H7940" s="51" t="s">
        <v>360</v>
      </c>
      <c r="I7940" s="51"/>
      <c r="J7940" s="51" t="s">
        <v>1832</v>
      </c>
      <c r="K7940" s="51">
        <v>100</v>
      </c>
      <c r="L7940" s="51">
        <v>105.675</v>
      </c>
      <c r="M7940" s="51">
        <v>114.529</v>
      </c>
      <c r="N7940" s="51">
        <v>116.345</v>
      </c>
      <c r="O7940" s="51">
        <v>119.977</v>
      </c>
      <c r="P7940" s="51">
        <v>121.566</v>
      </c>
      <c r="Q7940" s="51">
        <v>122.815</v>
      </c>
      <c r="R7940" s="51">
        <v>123.26900000000001</v>
      </c>
      <c r="S7940" s="51">
        <v>124.291</v>
      </c>
      <c r="T7940" s="51">
        <v>125.84399999999999</v>
      </c>
      <c r="U7940" s="51">
        <v>2020</v>
      </c>
    </row>
    <row r="7941" spans="1:21" ht="15.5">
      <c r="A7941" s="51">
        <v>369</v>
      </c>
      <c r="B7941" s="51" t="s">
        <v>1829</v>
      </c>
      <c r="C7941" s="51" t="s">
        <v>406</v>
      </c>
      <c r="D7941" s="51" t="str">
        <f t="shared" si="124"/>
        <v>PCPIEPCHTrinidad and Tobago</v>
      </c>
      <c r="E7941" s="51" t="s">
        <v>1830</v>
      </c>
      <c r="F7941" s="51" t="s">
        <v>404</v>
      </c>
      <c r="G7941" s="51" t="s">
        <v>407</v>
      </c>
      <c r="H7941" s="51" t="s">
        <v>347</v>
      </c>
      <c r="I7941" s="51"/>
      <c r="J7941" s="51" t="s">
        <v>408</v>
      </c>
      <c r="K7941" s="51">
        <v>7.7329999999999997</v>
      </c>
      <c r="L7941" s="51">
        <v>5.6749999999999998</v>
      </c>
      <c r="M7941" s="51">
        <v>8.3780000000000001</v>
      </c>
      <c r="N7941" s="51">
        <v>1.5860000000000001</v>
      </c>
      <c r="O7941" s="51">
        <v>3.1219999999999999</v>
      </c>
      <c r="P7941" s="51">
        <v>1.325</v>
      </c>
      <c r="Q7941" s="51">
        <v>1.0269999999999999</v>
      </c>
      <c r="R7941" s="51">
        <v>0.37</v>
      </c>
      <c r="S7941" s="51">
        <v>0.82899999999999996</v>
      </c>
      <c r="T7941" s="51">
        <v>1.25</v>
      </c>
      <c r="U7941" s="51">
        <v>2020</v>
      </c>
    </row>
    <row r="7942" spans="1:21" ht="15.5">
      <c r="A7942" s="51">
        <v>369</v>
      </c>
      <c r="B7942" s="51" t="s">
        <v>1829</v>
      </c>
      <c r="C7942" s="51" t="s">
        <v>409</v>
      </c>
      <c r="D7942" s="51" t="str">
        <f t="shared" si="124"/>
        <v>FLIBOR6Trinidad and Tobago</v>
      </c>
      <c r="E7942" s="51" t="s">
        <v>1830</v>
      </c>
      <c r="F7942" s="51" t="s">
        <v>410</v>
      </c>
      <c r="G7942" s="51"/>
      <c r="H7942" s="51" t="s">
        <v>384</v>
      </c>
      <c r="I7942" s="51"/>
      <c r="J7942" s="51"/>
      <c r="K7942" s="51"/>
      <c r="L7942" s="51"/>
      <c r="M7942" s="51"/>
      <c r="N7942" s="51"/>
      <c r="O7942" s="51"/>
      <c r="P7942" s="51"/>
      <c r="Q7942" s="51"/>
      <c r="R7942" s="51"/>
      <c r="S7942" s="51"/>
      <c r="T7942" s="51"/>
      <c r="U7942" s="51"/>
    </row>
    <row r="7943" spans="1:21" ht="15.5">
      <c r="A7943" s="51">
        <v>369</v>
      </c>
      <c r="B7943" s="51" t="s">
        <v>1829</v>
      </c>
      <c r="C7943" s="51" t="s">
        <v>411</v>
      </c>
      <c r="D7943" s="51" t="str">
        <f t="shared" si="124"/>
        <v>TM_RPCHTrinidad and Tobago</v>
      </c>
      <c r="E7943" s="51" t="s">
        <v>1830</v>
      </c>
      <c r="F7943" s="51" t="s">
        <v>412</v>
      </c>
      <c r="G7943" s="51" t="s">
        <v>413</v>
      </c>
      <c r="H7943" s="51" t="s">
        <v>347</v>
      </c>
      <c r="I7943" s="51"/>
      <c r="J7943" s="51" t="s">
        <v>1833</v>
      </c>
      <c r="K7943" s="51">
        <v>5.0659999999999998</v>
      </c>
      <c r="L7943" s="51">
        <v>3.4940000000000002</v>
      </c>
      <c r="M7943" s="51">
        <v>-8.6039999999999992</v>
      </c>
      <c r="N7943" s="51">
        <v>12.961</v>
      </c>
      <c r="O7943" s="51">
        <v>1.8120000000000001</v>
      </c>
      <c r="P7943" s="51">
        <v>-8.0530000000000008</v>
      </c>
      <c r="Q7943" s="51">
        <v>-11.617000000000001</v>
      </c>
      <c r="R7943" s="51">
        <v>-11.528</v>
      </c>
      <c r="S7943" s="51">
        <v>-8.1660000000000004</v>
      </c>
      <c r="T7943" s="51">
        <v>-3.5019999999999998</v>
      </c>
      <c r="U7943" s="51">
        <v>2019</v>
      </c>
    </row>
    <row r="7944" spans="1:21" ht="15.5">
      <c r="A7944" s="51">
        <v>369</v>
      </c>
      <c r="B7944" s="51" t="s">
        <v>1829</v>
      </c>
      <c r="C7944" s="51" t="s">
        <v>415</v>
      </c>
      <c r="D7944" s="51" t="str">
        <f t="shared" si="124"/>
        <v>TMG_RPCHTrinidad and Tobago</v>
      </c>
      <c r="E7944" s="51" t="s">
        <v>1830</v>
      </c>
      <c r="F7944" s="51" t="s">
        <v>416</v>
      </c>
      <c r="G7944" s="51" t="s">
        <v>417</v>
      </c>
      <c r="H7944" s="51" t="s">
        <v>347</v>
      </c>
      <c r="I7944" s="51"/>
      <c r="J7944" s="51" t="s">
        <v>1833</v>
      </c>
      <c r="K7944" s="51">
        <v>5.4850000000000003</v>
      </c>
      <c r="L7944" s="51">
        <v>2.911</v>
      </c>
      <c r="M7944" s="51">
        <v>-12.805999999999999</v>
      </c>
      <c r="N7944" s="51">
        <v>10.022</v>
      </c>
      <c r="O7944" s="51">
        <v>1.9279999999999999</v>
      </c>
      <c r="P7944" s="51">
        <v>-13.879</v>
      </c>
      <c r="Q7944" s="51">
        <v>-5.32</v>
      </c>
      <c r="R7944" s="51">
        <v>-7.0410000000000004</v>
      </c>
      <c r="S7944" s="51">
        <v>-11.449</v>
      </c>
      <c r="T7944" s="51">
        <v>-2.0619999999999998</v>
      </c>
      <c r="U7944" s="51">
        <v>2019</v>
      </c>
    </row>
    <row r="7945" spans="1:21" ht="15.5">
      <c r="A7945" s="51">
        <v>369</v>
      </c>
      <c r="B7945" s="51" t="s">
        <v>1829</v>
      </c>
      <c r="C7945" s="51" t="s">
        <v>418</v>
      </c>
      <c r="D7945" s="51" t="str">
        <f t="shared" si="124"/>
        <v>TX_RPCHTrinidad and Tobago</v>
      </c>
      <c r="E7945" s="51" t="s">
        <v>1830</v>
      </c>
      <c r="F7945" s="51" t="s">
        <v>419</v>
      </c>
      <c r="G7945" s="51" t="s">
        <v>420</v>
      </c>
      <c r="H7945" s="51" t="s">
        <v>347</v>
      </c>
      <c r="I7945" s="51"/>
      <c r="J7945" s="51" t="s">
        <v>1833</v>
      </c>
      <c r="K7945" s="51">
        <v>-4.984</v>
      </c>
      <c r="L7945" s="51">
        <v>8.782</v>
      </c>
      <c r="M7945" s="51">
        <v>-10.94</v>
      </c>
      <c r="N7945" s="51">
        <v>-9.4550000000000001</v>
      </c>
      <c r="O7945" s="51">
        <v>-20.048999999999999</v>
      </c>
      <c r="P7945" s="51">
        <v>5.6150000000000002</v>
      </c>
      <c r="Q7945" s="51">
        <v>-0.38500000000000001</v>
      </c>
      <c r="R7945" s="51">
        <v>-15.497</v>
      </c>
      <c r="S7945" s="51">
        <v>-20.542999999999999</v>
      </c>
      <c r="T7945" s="51">
        <v>19.138000000000002</v>
      </c>
      <c r="U7945" s="51">
        <v>2019</v>
      </c>
    </row>
    <row r="7946" spans="1:21" ht="15.5">
      <c r="A7946" s="51">
        <v>369</v>
      </c>
      <c r="B7946" s="51" t="s">
        <v>1829</v>
      </c>
      <c r="C7946" s="51" t="s">
        <v>421</v>
      </c>
      <c r="D7946" s="51" t="str">
        <f t="shared" si="124"/>
        <v>TXG_RPCHTrinidad and Tobago</v>
      </c>
      <c r="E7946" s="51" t="s">
        <v>1830</v>
      </c>
      <c r="F7946" s="51" t="s">
        <v>422</v>
      </c>
      <c r="G7946" s="51" t="s">
        <v>423</v>
      </c>
      <c r="H7946" s="51" t="s">
        <v>347</v>
      </c>
      <c r="I7946" s="51"/>
      <c r="J7946" s="51" t="s">
        <v>1833</v>
      </c>
      <c r="K7946" s="51">
        <v>-6.181</v>
      </c>
      <c r="L7946" s="51">
        <v>9.5890000000000004</v>
      </c>
      <c r="M7946" s="51">
        <v>-12.585000000000001</v>
      </c>
      <c r="N7946" s="51">
        <v>-10.012</v>
      </c>
      <c r="O7946" s="51">
        <v>-21.231999999999999</v>
      </c>
      <c r="P7946" s="51">
        <v>6.657</v>
      </c>
      <c r="Q7946" s="51">
        <v>2.0139999999999998</v>
      </c>
      <c r="R7946" s="51">
        <v>-16.643999999999998</v>
      </c>
      <c r="S7946" s="51">
        <v>-22.451000000000001</v>
      </c>
      <c r="T7946" s="51">
        <v>21.471</v>
      </c>
      <c r="U7946" s="51">
        <v>2019</v>
      </c>
    </row>
    <row r="7947" spans="1:21" ht="15.5">
      <c r="A7947" s="51">
        <v>369</v>
      </c>
      <c r="B7947" s="51" t="s">
        <v>1829</v>
      </c>
      <c r="C7947" s="51" t="s">
        <v>424</v>
      </c>
      <c r="D7947" s="51" t="str">
        <f t="shared" si="124"/>
        <v>LURTrinidad and Tobago</v>
      </c>
      <c r="E7947" s="51" t="s">
        <v>1830</v>
      </c>
      <c r="F7947" s="51" t="s">
        <v>425</v>
      </c>
      <c r="G7947" s="51" t="s">
        <v>426</v>
      </c>
      <c r="H7947" s="51" t="s">
        <v>427</v>
      </c>
      <c r="I7947" s="51"/>
      <c r="J7947" s="51" t="s">
        <v>1834</v>
      </c>
      <c r="K7947" s="51">
        <v>4.95</v>
      </c>
      <c r="L7947" s="51">
        <v>3.6749999999999998</v>
      </c>
      <c r="M7947" s="51">
        <v>3.3</v>
      </c>
      <c r="N7947" s="51">
        <v>3.4249999999999998</v>
      </c>
      <c r="O7947" s="51">
        <v>3.95</v>
      </c>
      <c r="P7947" s="51">
        <v>4.8250000000000002</v>
      </c>
      <c r="Q7947" s="51">
        <v>3.9249999999999998</v>
      </c>
      <c r="R7947" s="51" t="s">
        <v>95</v>
      </c>
      <c r="S7947" s="51" t="s">
        <v>95</v>
      </c>
      <c r="T7947" s="51" t="s">
        <v>95</v>
      </c>
      <c r="U7947" s="51">
        <v>2018</v>
      </c>
    </row>
    <row r="7948" spans="1:21" ht="15.5">
      <c r="A7948" s="51">
        <v>369</v>
      </c>
      <c r="B7948" s="51" t="s">
        <v>1829</v>
      </c>
      <c r="C7948" s="51" t="s">
        <v>428</v>
      </c>
      <c r="D7948" s="51" t="str">
        <f t="shared" si="124"/>
        <v>LETrinidad and Tobago</v>
      </c>
      <c r="E7948" s="51" t="s">
        <v>1830</v>
      </c>
      <c r="F7948" s="51" t="s">
        <v>429</v>
      </c>
      <c r="G7948" s="51" t="s">
        <v>430</v>
      </c>
      <c r="H7948" s="51" t="s">
        <v>431</v>
      </c>
      <c r="I7948" s="51" t="s">
        <v>432</v>
      </c>
      <c r="J7948" s="51"/>
      <c r="K7948" s="51"/>
      <c r="L7948" s="51"/>
      <c r="M7948" s="51"/>
      <c r="N7948" s="51"/>
      <c r="O7948" s="51"/>
      <c r="P7948" s="51"/>
      <c r="Q7948" s="51"/>
      <c r="R7948" s="51"/>
      <c r="S7948" s="51"/>
      <c r="T7948" s="51"/>
      <c r="U7948" s="51"/>
    </row>
    <row r="7949" spans="1:21" ht="15.5">
      <c r="A7949" s="51">
        <v>369</v>
      </c>
      <c r="B7949" s="51" t="s">
        <v>1829</v>
      </c>
      <c r="C7949" s="51" t="s">
        <v>433</v>
      </c>
      <c r="D7949" s="51" t="str">
        <f t="shared" si="124"/>
        <v>LPTrinidad and Tobago</v>
      </c>
      <c r="E7949" s="51" t="s">
        <v>1830</v>
      </c>
      <c r="F7949" s="51" t="s">
        <v>434</v>
      </c>
      <c r="G7949" s="51" t="s">
        <v>435</v>
      </c>
      <c r="H7949" s="51" t="s">
        <v>431</v>
      </c>
      <c r="I7949" s="51" t="s">
        <v>432</v>
      </c>
      <c r="J7949" s="51" t="s">
        <v>1835</v>
      </c>
      <c r="K7949" s="51">
        <v>1.345</v>
      </c>
      <c r="L7949" s="51">
        <v>1.3540000000000001</v>
      </c>
      <c r="M7949" s="51">
        <v>1.3620000000000001</v>
      </c>
      <c r="N7949" s="51">
        <v>1.37</v>
      </c>
      <c r="O7949" s="51">
        <v>1.3779999999999999</v>
      </c>
      <c r="P7949" s="51">
        <v>1.3839999999999999</v>
      </c>
      <c r="Q7949" s="51">
        <v>1.39</v>
      </c>
      <c r="R7949" s="51">
        <v>1.395</v>
      </c>
      <c r="S7949" s="51">
        <v>1.399</v>
      </c>
      <c r="T7949" s="51">
        <v>1.407</v>
      </c>
      <c r="U7949" s="51">
        <v>2019</v>
      </c>
    </row>
    <row r="7950" spans="1:21" ht="15.5">
      <c r="A7950" s="51">
        <v>369</v>
      </c>
      <c r="B7950" s="51" t="s">
        <v>1829</v>
      </c>
      <c r="C7950" s="51" t="s">
        <v>437</v>
      </c>
      <c r="D7950" s="51" t="str">
        <f t="shared" si="124"/>
        <v>GGRTrinidad and Tobago</v>
      </c>
      <c r="E7950" s="51" t="s">
        <v>1830</v>
      </c>
      <c r="F7950" s="51" t="s">
        <v>438</v>
      </c>
      <c r="G7950" s="51" t="s">
        <v>439</v>
      </c>
      <c r="H7950" s="51" t="s">
        <v>342</v>
      </c>
      <c r="I7950" s="51" t="s">
        <v>343</v>
      </c>
      <c r="J7950" s="51" t="s">
        <v>1836</v>
      </c>
      <c r="K7950" s="51">
        <v>49.277999999999999</v>
      </c>
      <c r="L7950" s="51">
        <v>52.76</v>
      </c>
      <c r="M7950" s="51">
        <v>53.783000000000001</v>
      </c>
      <c r="N7950" s="51">
        <v>46.996000000000002</v>
      </c>
      <c r="O7950" s="51">
        <v>34.424999999999997</v>
      </c>
      <c r="P7950" s="51">
        <v>32.896000000000001</v>
      </c>
      <c r="Q7950" s="51">
        <v>39.308</v>
      </c>
      <c r="R7950" s="51">
        <v>43.481999999999999</v>
      </c>
      <c r="S7950" s="51">
        <v>33.345999999999997</v>
      </c>
      <c r="T7950" s="51">
        <v>36.390999999999998</v>
      </c>
      <c r="U7950" s="51">
        <v>2020</v>
      </c>
    </row>
    <row r="7951" spans="1:21" ht="15.5">
      <c r="A7951" s="51">
        <v>369</v>
      </c>
      <c r="B7951" s="51" t="s">
        <v>1829</v>
      </c>
      <c r="C7951" s="51" t="s">
        <v>441</v>
      </c>
      <c r="D7951" s="51" t="str">
        <f t="shared" si="124"/>
        <v>GGR_NGDPTrinidad and Tobago</v>
      </c>
      <c r="E7951" s="51" t="s">
        <v>1830</v>
      </c>
      <c r="F7951" s="51" t="s">
        <v>438</v>
      </c>
      <c r="G7951" s="51" t="s">
        <v>439</v>
      </c>
      <c r="H7951" s="51" t="s">
        <v>392</v>
      </c>
      <c r="I7951" s="51"/>
      <c r="J7951" s="51" t="s">
        <v>442</v>
      </c>
      <c r="K7951" s="51">
        <v>29.765000000000001</v>
      </c>
      <c r="L7951" s="51">
        <v>30.466999999999999</v>
      </c>
      <c r="M7951" s="51">
        <v>30.443999999999999</v>
      </c>
      <c r="N7951" s="51">
        <v>28.72</v>
      </c>
      <c r="O7951" s="51">
        <v>22.683</v>
      </c>
      <c r="P7951" s="51">
        <v>21.765000000000001</v>
      </c>
      <c r="Q7951" s="51">
        <v>24.849</v>
      </c>
      <c r="R7951" s="51">
        <v>27.582000000000001</v>
      </c>
      <c r="S7951" s="51">
        <v>22.501000000000001</v>
      </c>
      <c r="T7951" s="51">
        <v>24.498999999999999</v>
      </c>
      <c r="U7951" s="51">
        <v>2020</v>
      </c>
    </row>
    <row r="7952" spans="1:21" ht="15.5">
      <c r="A7952" s="51">
        <v>369</v>
      </c>
      <c r="B7952" s="51" t="s">
        <v>1829</v>
      </c>
      <c r="C7952" s="51" t="s">
        <v>443</v>
      </c>
      <c r="D7952" s="51" t="str">
        <f t="shared" si="124"/>
        <v>GGXTrinidad and Tobago</v>
      </c>
      <c r="E7952" s="51" t="s">
        <v>1830</v>
      </c>
      <c r="F7952" s="51" t="s">
        <v>444</v>
      </c>
      <c r="G7952" s="51" t="s">
        <v>445</v>
      </c>
      <c r="H7952" s="51" t="s">
        <v>342</v>
      </c>
      <c r="I7952" s="51" t="s">
        <v>343</v>
      </c>
      <c r="J7952" s="51" t="s">
        <v>1836</v>
      </c>
      <c r="K7952" s="51">
        <v>51.475000000000001</v>
      </c>
      <c r="L7952" s="51">
        <v>57.668999999999997</v>
      </c>
      <c r="M7952" s="51">
        <v>61.92</v>
      </c>
      <c r="N7952" s="51">
        <v>59.944000000000003</v>
      </c>
      <c r="O7952" s="51">
        <v>50.264000000000003</v>
      </c>
      <c r="P7952" s="51">
        <v>49.68</v>
      </c>
      <c r="Q7952" s="51">
        <v>48.834000000000003</v>
      </c>
      <c r="R7952" s="51">
        <v>49.411000000000001</v>
      </c>
      <c r="S7952" s="51">
        <v>50.823999999999998</v>
      </c>
      <c r="T7952" s="51">
        <v>49.167999999999999</v>
      </c>
      <c r="U7952" s="51">
        <v>2020</v>
      </c>
    </row>
    <row r="7953" spans="1:21" ht="15.5">
      <c r="A7953" s="51">
        <v>369</v>
      </c>
      <c r="B7953" s="51" t="s">
        <v>1829</v>
      </c>
      <c r="C7953" s="51" t="s">
        <v>446</v>
      </c>
      <c r="D7953" s="51" t="str">
        <f t="shared" si="124"/>
        <v>GGX_NGDPTrinidad and Tobago</v>
      </c>
      <c r="E7953" s="51" t="s">
        <v>1830</v>
      </c>
      <c r="F7953" s="51" t="s">
        <v>444</v>
      </c>
      <c r="G7953" s="51" t="s">
        <v>445</v>
      </c>
      <c r="H7953" s="51" t="s">
        <v>392</v>
      </c>
      <c r="I7953" s="51"/>
      <c r="J7953" s="51" t="s">
        <v>447</v>
      </c>
      <c r="K7953" s="51">
        <v>31.091999999999999</v>
      </c>
      <c r="L7953" s="51">
        <v>33.301000000000002</v>
      </c>
      <c r="M7953" s="51">
        <v>35.049999999999997</v>
      </c>
      <c r="N7953" s="51">
        <v>36.633000000000003</v>
      </c>
      <c r="O7953" s="51">
        <v>33.119</v>
      </c>
      <c r="P7953" s="51">
        <v>32.869</v>
      </c>
      <c r="Q7953" s="51">
        <v>30.87</v>
      </c>
      <c r="R7953" s="51">
        <v>31.341999999999999</v>
      </c>
      <c r="S7953" s="51">
        <v>34.293999999999997</v>
      </c>
      <c r="T7953" s="51">
        <v>33.1</v>
      </c>
      <c r="U7953" s="51">
        <v>2020</v>
      </c>
    </row>
    <row r="7954" spans="1:21" ht="15.5">
      <c r="A7954" s="51">
        <v>369</v>
      </c>
      <c r="B7954" s="51" t="s">
        <v>1829</v>
      </c>
      <c r="C7954" s="51" t="s">
        <v>448</v>
      </c>
      <c r="D7954" s="51" t="str">
        <f t="shared" si="124"/>
        <v>GGXCNLTrinidad and Tobago</v>
      </c>
      <c r="E7954" s="51" t="s">
        <v>1830</v>
      </c>
      <c r="F7954" s="51" t="s">
        <v>449</v>
      </c>
      <c r="G7954" s="51" t="s">
        <v>450</v>
      </c>
      <c r="H7954" s="51" t="s">
        <v>342</v>
      </c>
      <c r="I7954" s="51" t="s">
        <v>343</v>
      </c>
      <c r="J7954" s="51" t="s">
        <v>1836</v>
      </c>
      <c r="K7954" s="51">
        <v>-2.1970000000000001</v>
      </c>
      <c r="L7954" s="51">
        <v>-4.9080000000000004</v>
      </c>
      <c r="M7954" s="51">
        <v>-8.1370000000000005</v>
      </c>
      <c r="N7954" s="51">
        <v>-12.948</v>
      </c>
      <c r="O7954" s="51">
        <v>-15.837999999999999</v>
      </c>
      <c r="P7954" s="51">
        <v>-16.783000000000001</v>
      </c>
      <c r="Q7954" s="51">
        <v>-9.5259999999999998</v>
      </c>
      <c r="R7954" s="51">
        <v>-5.9279999999999999</v>
      </c>
      <c r="S7954" s="51">
        <v>-17.478000000000002</v>
      </c>
      <c r="T7954" s="51">
        <v>-12.776</v>
      </c>
      <c r="U7954" s="51">
        <v>2020</v>
      </c>
    </row>
    <row r="7955" spans="1:21" ht="15.5">
      <c r="A7955" s="51">
        <v>369</v>
      </c>
      <c r="B7955" s="51" t="s">
        <v>1829</v>
      </c>
      <c r="C7955" s="51" t="s">
        <v>451</v>
      </c>
      <c r="D7955" s="51" t="str">
        <f t="shared" si="124"/>
        <v>GGXCNL_NGDPTrinidad and Tobago</v>
      </c>
      <c r="E7955" s="51" t="s">
        <v>1830</v>
      </c>
      <c r="F7955" s="51" t="s">
        <v>449</v>
      </c>
      <c r="G7955" s="51" t="s">
        <v>450</v>
      </c>
      <c r="H7955" s="51" t="s">
        <v>392</v>
      </c>
      <c r="I7955" s="51"/>
      <c r="J7955" s="51" t="s">
        <v>452</v>
      </c>
      <c r="K7955" s="51">
        <v>-1.327</v>
      </c>
      <c r="L7955" s="51">
        <v>-2.8340000000000001</v>
      </c>
      <c r="M7955" s="51">
        <v>-4.6059999999999999</v>
      </c>
      <c r="N7955" s="51">
        <v>-7.9130000000000003</v>
      </c>
      <c r="O7955" s="51">
        <v>-10.436</v>
      </c>
      <c r="P7955" s="51">
        <v>-11.103999999999999</v>
      </c>
      <c r="Q7955" s="51">
        <v>-6.0220000000000002</v>
      </c>
      <c r="R7955" s="51">
        <v>-3.76</v>
      </c>
      <c r="S7955" s="51">
        <v>-11.792999999999999</v>
      </c>
      <c r="T7955" s="51">
        <v>-8.6010000000000009</v>
      </c>
      <c r="U7955" s="51">
        <v>2020</v>
      </c>
    </row>
    <row r="7956" spans="1:21" ht="15.5">
      <c r="A7956" s="51">
        <v>369</v>
      </c>
      <c r="B7956" s="51" t="s">
        <v>1829</v>
      </c>
      <c r="C7956" s="51" t="s">
        <v>453</v>
      </c>
      <c r="D7956" s="51" t="str">
        <f t="shared" si="124"/>
        <v>GGSBTrinidad and Tobago</v>
      </c>
      <c r="E7956" s="51" t="s">
        <v>1830</v>
      </c>
      <c r="F7956" s="51" t="s">
        <v>454</v>
      </c>
      <c r="G7956" s="51" t="s">
        <v>455</v>
      </c>
      <c r="H7956" s="51" t="s">
        <v>342</v>
      </c>
      <c r="I7956" s="51" t="s">
        <v>343</v>
      </c>
      <c r="J7956" s="51"/>
      <c r="K7956" s="51"/>
      <c r="L7956" s="51"/>
      <c r="M7956" s="51"/>
      <c r="N7956" s="51"/>
      <c r="O7956" s="51"/>
      <c r="P7956" s="51"/>
      <c r="Q7956" s="51"/>
      <c r="R7956" s="51"/>
      <c r="S7956" s="51"/>
      <c r="T7956" s="51"/>
      <c r="U7956" s="51"/>
    </row>
    <row r="7957" spans="1:21" ht="15.5">
      <c r="A7957" s="51">
        <v>369</v>
      </c>
      <c r="B7957" s="51" t="s">
        <v>1829</v>
      </c>
      <c r="C7957" s="51" t="s">
        <v>456</v>
      </c>
      <c r="D7957" s="51" t="str">
        <f t="shared" si="124"/>
        <v>GGSB_NPGDPTrinidad and Tobago</v>
      </c>
      <c r="E7957" s="51" t="s">
        <v>1830</v>
      </c>
      <c r="F7957" s="51" t="s">
        <v>454</v>
      </c>
      <c r="G7957" s="51" t="s">
        <v>455</v>
      </c>
      <c r="H7957" s="51" t="s">
        <v>380</v>
      </c>
      <c r="I7957" s="51"/>
      <c r="J7957" s="51"/>
      <c r="K7957" s="51"/>
      <c r="L7957" s="51"/>
      <c r="M7957" s="51"/>
      <c r="N7957" s="51"/>
      <c r="O7957" s="51"/>
      <c r="P7957" s="51"/>
      <c r="Q7957" s="51"/>
      <c r="R7957" s="51"/>
      <c r="S7957" s="51"/>
      <c r="T7957" s="51"/>
      <c r="U7957" s="51"/>
    </row>
    <row r="7958" spans="1:21" ht="15.5">
      <c r="A7958" s="51">
        <v>369</v>
      </c>
      <c r="B7958" s="51" t="s">
        <v>1829</v>
      </c>
      <c r="C7958" s="51" t="s">
        <v>457</v>
      </c>
      <c r="D7958" s="51" t="str">
        <f t="shared" si="124"/>
        <v>GGXONLBTrinidad and Tobago</v>
      </c>
      <c r="E7958" s="51" t="s">
        <v>1830</v>
      </c>
      <c r="F7958" s="51" t="s">
        <v>458</v>
      </c>
      <c r="G7958" s="51" t="s">
        <v>459</v>
      </c>
      <c r="H7958" s="51" t="s">
        <v>342</v>
      </c>
      <c r="I7958" s="51" t="s">
        <v>343</v>
      </c>
      <c r="J7958" s="51" t="s">
        <v>1836</v>
      </c>
      <c r="K7958" s="51">
        <v>0.68100000000000005</v>
      </c>
      <c r="L7958" s="51">
        <v>-2.137</v>
      </c>
      <c r="M7958" s="51">
        <v>-5.0469999999999997</v>
      </c>
      <c r="N7958" s="51">
        <v>-9.5500000000000007</v>
      </c>
      <c r="O7958" s="51">
        <v>-12.117000000000001</v>
      </c>
      <c r="P7958" s="51">
        <v>-12.349</v>
      </c>
      <c r="Q7958" s="51">
        <v>-4.7679999999999998</v>
      </c>
      <c r="R7958" s="51">
        <v>-0.90800000000000003</v>
      </c>
      <c r="S7958" s="51">
        <v>-12.496</v>
      </c>
      <c r="T7958" s="51">
        <v>-6.66</v>
      </c>
      <c r="U7958" s="51">
        <v>2020</v>
      </c>
    </row>
    <row r="7959" spans="1:21" ht="15.5">
      <c r="A7959" s="51">
        <v>369</v>
      </c>
      <c r="B7959" s="51" t="s">
        <v>1829</v>
      </c>
      <c r="C7959" s="51" t="s">
        <v>460</v>
      </c>
      <c r="D7959" s="51" t="str">
        <f t="shared" si="124"/>
        <v>GGXONLB_NGDPTrinidad and Tobago</v>
      </c>
      <c r="E7959" s="51" t="s">
        <v>1830</v>
      </c>
      <c r="F7959" s="51" t="s">
        <v>458</v>
      </c>
      <c r="G7959" s="51" t="s">
        <v>459</v>
      </c>
      <c r="H7959" s="51" t="s">
        <v>392</v>
      </c>
      <c r="I7959" s="51"/>
      <c r="J7959" s="51" t="s">
        <v>461</v>
      </c>
      <c r="K7959" s="51">
        <v>0.41099999999999998</v>
      </c>
      <c r="L7959" s="51">
        <v>-1.234</v>
      </c>
      <c r="M7959" s="51">
        <v>-2.8570000000000002</v>
      </c>
      <c r="N7959" s="51">
        <v>-5.8360000000000003</v>
      </c>
      <c r="O7959" s="51">
        <v>-7.984</v>
      </c>
      <c r="P7959" s="51">
        <v>-8.17</v>
      </c>
      <c r="Q7959" s="51">
        <v>-3.0139999999999998</v>
      </c>
      <c r="R7959" s="51">
        <v>-0.57599999999999996</v>
      </c>
      <c r="S7959" s="51">
        <v>-8.4320000000000004</v>
      </c>
      <c r="T7959" s="51">
        <v>-4.4829999999999997</v>
      </c>
      <c r="U7959" s="51">
        <v>2020</v>
      </c>
    </row>
    <row r="7960" spans="1:21" ht="15.5">
      <c r="A7960" s="51">
        <v>369</v>
      </c>
      <c r="B7960" s="51" t="s">
        <v>1829</v>
      </c>
      <c r="C7960" s="51" t="s">
        <v>462</v>
      </c>
      <c r="D7960" s="51" t="str">
        <f t="shared" si="124"/>
        <v>GGXWDNTrinidad and Tobago</v>
      </c>
      <c r="E7960" s="51" t="s">
        <v>1830</v>
      </c>
      <c r="F7960" s="51" t="s">
        <v>463</v>
      </c>
      <c r="G7960" s="51" t="s">
        <v>464</v>
      </c>
      <c r="H7960" s="51" t="s">
        <v>342</v>
      </c>
      <c r="I7960" s="51" t="s">
        <v>343</v>
      </c>
      <c r="J7960" s="51" t="s">
        <v>1836</v>
      </c>
      <c r="K7960" s="51">
        <v>-14.895</v>
      </c>
      <c r="L7960" s="51">
        <v>-21.91</v>
      </c>
      <c r="M7960" s="51">
        <v>-27.085999999999999</v>
      </c>
      <c r="N7960" s="51">
        <v>-30.690999999999999</v>
      </c>
      <c r="O7960" s="51">
        <v>-11.109</v>
      </c>
      <c r="P7960" s="51">
        <v>-13.678000000000001</v>
      </c>
      <c r="Q7960" s="51">
        <v>-15.481999999999999</v>
      </c>
      <c r="R7960" s="51">
        <v>-2.387</v>
      </c>
      <c r="S7960" s="51">
        <v>14.147</v>
      </c>
      <c r="T7960" s="51">
        <v>17.195</v>
      </c>
      <c r="U7960" s="51">
        <v>2020</v>
      </c>
    </row>
    <row r="7961" spans="1:21" ht="15.5">
      <c r="A7961" s="51">
        <v>369</v>
      </c>
      <c r="B7961" s="51" t="s">
        <v>1829</v>
      </c>
      <c r="C7961" s="51" t="s">
        <v>465</v>
      </c>
      <c r="D7961" s="51" t="str">
        <f t="shared" si="124"/>
        <v>GGXWDN_NGDPTrinidad and Tobago</v>
      </c>
      <c r="E7961" s="51" t="s">
        <v>1830</v>
      </c>
      <c r="F7961" s="51" t="s">
        <v>463</v>
      </c>
      <c r="G7961" s="51" t="s">
        <v>464</v>
      </c>
      <c r="H7961" s="51" t="s">
        <v>392</v>
      </c>
      <c r="I7961" s="51"/>
      <c r="J7961" s="51" t="s">
        <v>487</v>
      </c>
      <c r="K7961" s="51">
        <v>-8.9969999999999999</v>
      </c>
      <c r="L7961" s="51">
        <v>-12.651999999999999</v>
      </c>
      <c r="M7961" s="51">
        <v>-15.332000000000001</v>
      </c>
      <c r="N7961" s="51">
        <v>-18.756</v>
      </c>
      <c r="O7961" s="51">
        <v>-7.32</v>
      </c>
      <c r="P7961" s="51">
        <v>-9.0500000000000007</v>
      </c>
      <c r="Q7961" s="51">
        <v>-9.7870000000000008</v>
      </c>
      <c r="R7961" s="51">
        <v>-1.514</v>
      </c>
      <c r="S7961" s="51">
        <v>9.5459999999999994</v>
      </c>
      <c r="T7961" s="51">
        <v>11.576000000000001</v>
      </c>
      <c r="U7961" s="51">
        <v>2020</v>
      </c>
    </row>
    <row r="7962" spans="1:21" ht="15.5">
      <c r="A7962" s="51">
        <v>369</v>
      </c>
      <c r="B7962" s="51" t="s">
        <v>1829</v>
      </c>
      <c r="C7962" s="51" t="s">
        <v>466</v>
      </c>
      <c r="D7962" s="51" t="str">
        <f t="shared" si="124"/>
        <v>GGXWDGTrinidad and Tobago</v>
      </c>
      <c r="E7962" s="51" t="s">
        <v>1830</v>
      </c>
      <c r="F7962" s="51" t="s">
        <v>467</v>
      </c>
      <c r="G7962" s="51" t="s">
        <v>468</v>
      </c>
      <c r="H7962" s="51" t="s">
        <v>342</v>
      </c>
      <c r="I7962" s="51" t="s">
        <v>343</v>
      </c>
      <c r="J7962" s="51" t="s">
        <v>1836</v>
      </c>
      <c r="K7962" s="51">
        <v>40.700000000000003</v>
      </c>
      <c r="L7962" s="51">
        <v>42.829000000000001</v>
      </c>
      <c r="M7962" s="51">
        <v>41.499000000000002</v>
      </c>
      <c r="N7962" s="51">
        <v>44.709000000000003</v>
      </c>
      <c r="O7962" s="51">
        <v>56.247999999999998</v>
      </c>
      <c r="P7962" s="51">
        <v>64.36</v>
      </c>
      <c r="Q7962" s="51">
        <v>67.037999999999997</v>
      </c>
      <c r="R7962" s="51">
        <v>73.260999999999996</v>
      </c>
      <c r="S7962" s="51">
        <v>87.998999999999995</v>
      </c>
      <c r="T7962" s="51">
        <v>92.21</v>
      </c>
      <c r="U7962" s="51">
        <v>2020</v>
      </c>
    </row>
    <row r="7963" spans="1:21" ht="15.5">
      <c r="A7963" s="51">
        <v>369</v>
      </c>
      <c r="B7963" s="51" t="s">
        <v>1829</v>
      </c>
      <c r="C7963" s="51" t="s">
        <v>469</v>
      </c>
      <c r="D7963" s="51" t="str">
        <f t="shared" si="124"/>
        <v>GGXWDG_NGDPTrinidad and Tobago</v>
      </c>
      <c r="E7963" s="51" t="s">
        <v>1830</v>
      </c>
      <c r="F7963" s="51" t="s">
        <v>467</v>
      </c>
      <c r="G7963" s="51" t="s">
        <v>468</v>
      </c>
      <c r="H7963" s="51" t="s">
        <v>392</v>
      </c>
      <c r="I7963" s="51"/>
      <c r="J7963" s="51" t="s">
        <v>470</v>
      </c>
      <c r="K7963" s="51">
        <v>24.582999999999998</v>
      </c>
      <c r="L7963" s="51">
        <v>24.731999999999999</v>
      </c>
      <c r="M7963" s="51">
        <v>23.49</v>
      </c>
      <c r="N7963" s="51">
        <v>27.323</v>
      </c>
      <c r="O7963" s="51">
        <v>37.063000000000002</v>
      </c>
      <c r="P7963" s="51">
        <v>42.582000000000001</v>
      </c>
      <c r="Q7963" s="51">
        <v>42.378</v>
      </c>
      <c r="R7963" s="51">
        <v>46.470999999999997</v>
      </c>
      <c r="S7963" s="51">
        <v>59.378</v>
      </c>
      <c r="T7963" s="51">
        <v>62.076000000000001</v>
      </c>
      <c r="U7963" s="51">
        <v>2020</v>
      </c>
    </row>
    <row r="7964" spans="1:21" ht="15.5">
      <c r="A7964" s="51">
        <v>369</v>
      </c>
      <c r="B7964" s="51" t="s">
        <v>1829</v>
      </c>
      <c r="C7964" s="51" t="s">
        <v>471</v>
      </c>
      <c r="D7964" s="51" t="str">
        <f t="shared" si="124"/>
        <v>NGDP_FYTrinidad and Tobago</v>
      </c>
      <c r="E7964" s="51" t="s">
        <v>1830</v>
      </c>
      <c r="F7964" s="51" t="s">
        <v>472</v>
      </c>
      <c r="G7964" s="51" t="s">
        <v>473</v>
      </c>
      <c r="H7964" s="51" t="s">
        <v>342</v>
      </c>
      <c r="I7964" s="51" t="s">
        <v>343</v>
      </c>
      <c r="J7964" s="51" t="s">
        <v>1836</v>
      </c>
      <c r="K7964" s="51">
        <v>165.55799999999999</v>
      </c>
      <c r="L7964" s="51">
        <v>173.172</v>
      </c>
      <c r="M7964" s="51">
        <v>176.66399999999999</v>
      </c>
      <c r="N7964" s="51">
        <v>163.63300000000001</v>
      </c>
      <c r="O7964" s="51">
        <v>151.76499999999999</v>
      </c>
      <c r="P7964" s="51">
        <v>151.14500000000001</v>
      </c>
      <c r="Q7964" s="51">
        <v>158.18899999999999</v>
      </c>
      <c r="R7964" s="51">
        <v>157.65</v>
      </c>
      <c r="S7964" s="51">
        <v>148.20099999999999</v>
      </c>
      <c r="T7964" s="51">
        <v>148.54400000000001</v>
      </c>
      <c r="U7964" s="51">
        <v>2020</v>
      </c>
    </row>
    <row r="7965" spans="1:21" ht="15.5">
      <c r="A7965" s="51">
        <v>369</v>
      </c>
      <c r="B7965" s="51" t="s">
        <v>1829</v>
      </c>
      <c r="C7965" s="51" t="s">
        <v>474</v>
      </c>
      <c r="D7965" s="51" t="str">
        <f t="shared" si="124"/>
        <v>BCATrinidad and Tobago</v>
      </c>
      <c r="E7965" s="51" t="s">
        <v>1830</v>
      </c>
      <c r="F7965" s="51" t="s">
        <v>475</v>
      </c>
      <c r="G7965" s="51" t="s">
        <v>476</v>
      </c>
      <c r="H7965" s="51" t="s">
        <v>352</v>
      </c>
      <c r="I7965" s="51" t="s">
        <v>343</v>
      </c>
      <c r="J7965" s="51" t="s">
        <v>1837</v>
      </c>
      <c r="K7965" s="51">
        <v>3.867</v>
      </c>
      <c r="L7965" s="51">
        <v>5.5709999999999997</v>
      </c>
      <c r="M7965" s="51">
        <v>4.1539999999999999</v>
      </c>
      <c r="N7965" s="51">
        <v>2.0569999999999999</v>
      </c>
      <c r="O7965" s="51">
        <v>-0.78</v>
      </c>
      <c r="P7965" s="51">
        <v>1.409</v>
      </c>
      <c r="Q7965" s="51">
        <v>1.613</v>
      </c>
      <c r="R7965" s="51">
        <v>1.0229999999999999</v>
      </c>
      <c r="S7965" s="51">
        <v>-0.38</v>
      </c>
      <c r="T7965" s="51">
        <v>1.2410000000000001</v>
      </c>
      <c r="U7965" s="51">
        <v>2019</v>
      </c>
    </row>
    <row r="7966" spans="1:21" ht="15.5">
      <c r="A7966" s="51">
        <v>369</v>
      </c>
      <c r="B7966" s="51" t="s">
        <v>1829</v>
      </c>
      <c r="C7966" s="51" t="s">
        <v>478</v>
      </c>
      <c r="D7966" s="51" t="str">
        <f t="shared" si="124"/>
        <v>BCA_NGDPDTrinidad and Tobago</v>
      </c>
      <c r="E7966" s="51" t="s">
        <v>1830</v>
      </c>
      <c r="F7966" s="51" t="s">
        <v>475</v>
      </c>
      <c r="G7966" s="51" t="s">
        <v>476</v>
      </c>
      <c r="H7966" s="51" t="s">
        <v>392</v>
      </c>
      <c r="I7966" s="51"/>
      <c r="J7966" s="51" t="s">
        <v>479</v>
      </c>
      <c r="K7966" s="51">
        <v>15.007999999999999</v>
      </c>
      <c r="L7966" s="51">
        <v>20.431000000000001</v>
      </c>
      <c r="M7966" s="51">
        <v>15.044</v>
      </c>
      <c r="N7966" s="51">
        <v>8.2409999999999997</v>
      </c>
      <c r="O7966" s="51">
        <v>-3.4809999999999999</v>
      </c>
      <c r="P7966" s="51">
        <v>6.2949999999999999</v>
      </c>
      <c r="Q7966" s="51">
        <v>6.8129999999999997</v>
      </c>
      <c r="R7966" s="51">
        <v>4.41</v>
      </c>
      <c r="S7966" s="51">
        <v>-1.7629999999999999</v>
      </c>
      <c r="T7966" s="51">
        <v>5.5979999999999999</v>
      </c>
      <c r="U7966" s="51">
        <v>2019</v>
      </c>
    </row>
    <row r="7967" spans="1:21" ht="15.5">
      <c r="A7967" s="51">
        <v>744</v>
      </c>
      <c r="B7967" s="51" t="s">
        <v>1838</v>
      </c>
      <c r="C7967" s="51" t="s">
        <v>338</v>
      </c>
      <c r="D7967" s="51" t="str">
        <f t="shared" si="124"/>
        <v>NGDP_RTunisia</v>
      </c>
      <c r="E7967" s="51" t="s">
        <v>1839</v>
      </c>
      <c r="F7967" s="51" t="s">
        <v>340</v>
      </c>
      <c r="G7967" s="51" t="s">
        <v>341</v>
      </c>
      <c r="H7967" s="51" t="s">
        <v>342</v>
      </c>
      <c r="I7967" s="51" t="s">
        <v>343</v>
      </c>
      <c r="J7967" s="51" t="s">
        <v>1840</v>
      </c>
      <c r="K7967" s="51">
        <v>64.373999999999995</v>
      </c>
      <c r="L7967" s="51">
        <v>66.191000000000003</v>
      </c>
      <c r="M7967" s="51">
        <v>68.091999999999999</v>
      </c>
      <c r="N7967" s="51">
        <v>68.897999999999996</v>
      </c>
      <c r="O7967" s="51">
        <v>69.745000000000005</v>
      </c>
      <c r="P7967" s="51">
        <v>71.082999999999998</v>
      </c>
      <c r="Q7967" s="51">
        <v>73.013000000000005</v>
      </c>
      <c r="R7967" s="51">
        <v>73.728999999999999</v>
      </c>
      <c r="S7967" s="51">
        <v>67.241</v>
      </c>
      <c r="T7967" s="51">
        <v>69.802999999999997</v>
      </c>
      <c r="U7967" s="51">
        <v>2019</v>
      </c>
    </row>
    <row r="7968" spans="1:21" ht="15.5">
      <c r="A7968" s="51">
        <v>744</v>
      </c>
      <c r="B7968" s="51" t="s">
        <v>1838</v>
      </c>
      <c r="C7968" s="51" t="s">
        <v>345</v>
      </c>
      <c r="D7968" s="51" t="str">
        <f t="shared" si="124"/>
        <v>NGDP_RPCHTunisia</v>
      </c>
      <c r="E7968" s="51" t="s">
        <v>1839</v>
      </c>
      <c r="F7968" s="51" t="s">
        <v>340</v>
      </c>
      <c r="G7968" s="51" t="s">
        <v>346</v>
      </c>
      <c r="H7968" s="51" t="s">
        <v>347</v>
      </c>
      <c r="I7968" s="51"/>
      <c r="J7968" s="51" t="s">
        <v>348</v>
      </c>
      <c r="K7968" s="51">
        <v>4.0890000000000004</v>
      </c>
      <c r="L7968" s="51">
        <v>2.8220000000000001</v>
      </c>
      <c r="M7968" s="51">
        <v>2.8730000000000002</v>
      </c>
      <c r="N7968" s="51">
        <v>1.1839999999999999</v>
      </c>
      <c r="O7968" s="51">
        <v>1.2290000000000001</v>
      </c>
      <c r="P7968" s="51">
        <v>1.919</v>
      </c>
      <c r="Q7968" s="51">
        <v>2.7149999999999999</v>
      </c>
      <c r="R7968" s="51">
        <v>0.98099999999999998</v>
      </c>
      <c r="S7968" s="51">
        <v>-8.8000000000000007</v>
      </c>
      <c r="T7968" s="51">
        <v>3.81</v>
      </c>
      <c r="U7968" s="51">
        <v>2019</v>
      </c>
    </row>
    <row r="7969" spans="1:21" ht="15.5">
      <c r="A7969" s="51">
        <v>744</v>
      </c>
      <c r="B7969" s="51" t="s">
        <v>1838</v>
      </c>
      <c r="C7969" s="51" t="s">
        <v>349</v>
      </c>
      <c r="D7969" s="51" t="str">
        <f t="shared" si="124"/>
        <v>NGDPTunisia</v>
      </c>
      <c r="E7969" s="51" t="s">
        <v>1839</v>
      </c>
      <c r="F7969" s="51" t="s">
        <v>155</v>
      </c>
      <c r="G7969" s="51" t="s">
        <v>350</v>
      </c>
      <c r="H7969" s="51" t="s">
        <v>342</v>
      </c>
      <c r="I7969" s="51" t="s">
        <v>343</v>
      </c>
      <c r="J7969" s="51" t="s">
        <v>1840</v>
      </c>
      <c r="K7969" s="51">
        <v>70.353999999999999</v>
      </c>
      <c r="L7969" s="51">
        <v>75.144000000000005</v>
      </c>
      <c r="M7969" s="51">
        <v>80.866</v>
      </c>
      <c r="N7969" s="51">
        <v>84.688999999999993</v>
      </c>
      <c r="O7969" s="51">
        <v>89.789000000000001</v>
      </c>
      <c r="P7969" s="51">
        <v>95.864999999999995</v>
      </c>
      <c r="Q7969" s="51">
        <v>106.242</v>
      </c>
      <c r="R7969" s="51">
        <v>114.93899999999999</v>
      </c>
      <c r="S7969" s="51">
        <v>111.251</v>
      </c>
      <c r="T7969" s="51">
        <v>122.28</v>
      </c>
      <c r="U7969" s="51">
        <v>2019</v>
      </c>
    </row>
    <row r="7970" spans="1:21" ht="15.5">
      <c r="A7970" s="51">
        <v>744</v>
      </c>
      <c r="B7970" s="51" t="s">
        <v>1838</v>
      </c>
      <c r="C7970" s="51" t="s">
        <v>157</v>
      </c>
      <c r="D7970" s="51" t="str">
        <f t="shared" si="124"/>
        <v>NGDPDTunisia</v>
      </c>
      <c r="E7970" s="51" t="s">
        <v>1839</v>
      </c>
      <c r="F7970" s="51" t="s">
        <v>155</v>
      </c>
      <c r="G7970" s="51" t="s">
        <v>351</v>
      </c>
      <c r="H7970" s="51" t="s">
        <v>352</v>
      </c>
      <c r="I7970" s="51" t="s">
        <v>343</v>
      </c>
      <c r="J7970" s="51" t="s">
        <v>353</v>
      </c>
      <c r="K7970" s="51">
        <v>45.043999999999997</v>
      </c>
      <c r="L7970" s="51">
        <v>46.247999999999998</v>
      </c>
      <c r="M7970" s="51">
        <v>47.634</v>
      </c>
      <c r="N7970" s="51">
        <v>43.171999999999997</v>
      </c>
      <c r="O7970" s="51">
        <v>41.801000000000002</v>
      </c>
      <c r="P7970" s="51">
        <v>39.627000000000002</v>
      </c>
      <c r="Q7970" s="51">
        <v>40.139000000000003</v>
      </c>
      <c r="R7970" s="51">
        <v>39.168999999999997</v>
      </c>
      <c r="S7970" s="51">
        <v>39.552999999999997</v>
      </c>
      <c r="T7970" s="51">
        <v>44.265000000000001</v>
      </c>
      <c r="U7970" s="51">
        <v>2019</v>
      </c>
    </row>
    <row r="7971" spans="1:21" ht="15.5">
      <c r="A7971" s="51">
        <v>744</v>
      </c>
      <c r="B7971" s="51" t="s">
        <v>1838</v>
      </c>
      <c r="C7971" s="51" t="s">
        <v>354</v>
      </c>
      <c r="D7971" s="51" t="str">
        <f t="shared" si="124"/>
        <v>PPPGDPTunisia</v>
      </c>
      <c r="E7971" s="51" t="s">
        <v>1839</v>
      </c>
      <c r="F7971" s="51" t="s">
        <v>155</v>
      </c>
      <c r="G7971" s="51" t="s">
        <v>355</v>
      </c>
      <c r="H7971" s="51" t="s">
        <v>356</v>
      </c>
      <c r="I7971" s="51" t="s">
        <v>343</v>
      </c>
      <c r="J7971" s="51" t="s">
        <v>353</v>
      </c>
      <c r="K7971" s="51">
        <v>110.825</v>
      </c>
      <c r="L7971" s="51">
        <v>112.068</v>
      </c>
      <c r="M7971" s="51">
        <v>115.56699999999999</v>
      </c>
      <c r="N7971" s="51">
        <v>114.133</v>
      </c>
      <c r="O7971" s="51">
        <v>117.101</v>
      </c>
      <c r="P7971" s="51">
        <v>120.71</v>
      </c>
      <c r="Q7971" s="51">
        <v>126.964</v>
      </c>
      <c r="R7971" s="51">
        <v>130.49799999999999</v>
      </c>
      <c r="S7971" s="51">
        <v>120.45699999999999</v>
      </c>
      <c r="T7971" s="51">
        <v>127.325</v>
      </c>
      <c r="U7971" s="51">
        <v>2019</v>
      </c>
    </row>
    <row r="7972" spans="1:21" ht="15.5">
      <c r="A7972" s="51">
        <v>744</v>
      </c>
      <c r="B7972" s="51" t="s">
        <v>1838</v>
      </c>
      <c r="C7972" s="51" t="s">
        <v>357</v>
      </c>
      <c r="D7972" s="51" t="str">
        <f t="shared" si="124"/>
        <v>NGDP_DTunisia</v>
      </c>
      <c r="E7972" s="51" t="s">
        <v>1839</v>
      </c>
      <c r="F7972" s="51" t="s">
        <v>358</v>
      </c>
      <c r="G7972" s="51" t="s">
        <v>359</v>
      </c>
      <c r="H7972" s="51" t="s">
        <v>360</v>
      </c>
      <c r="I7972" s="51"/>
      <c r="J7972" s="51" t="s">
        <v>361</v>
      </c>
      <c r="K7972" s="51">
        <v>109.29</v>
      </c>
      <c r="L7972" s="51">
        <v>113.527</v>
      </c>
      <c r="M7972" s="51">
        <v>118.759</v>
      </c>
      <c r="N7972" s="51">
        <v>122.919</v>
      </c>
      <c r="O7972" s="51">
        <v>128.739</v>
      </c>
      <c r="P7972" s="51">
        <v>134.863</v>
      </c>
      <c r="Q7972" s="51">
        <v>145.511</v>
      </c>
      <c r="R7972" s="51">
        <v>155.893</v>
      </c>
      <c r="S7972" s="51">
        <v>165.45099999999999</v>
      </c>
      <c r="T7972" s="51">
        <v>175.178</v>
      </c>
      <c r="U7972" s="51">
        <v>2019</v>
      </c>
    </row>
    <row r="7973" spans="1:21" ht="15.5">
      <c r="A7973" s="51">
        <v>744</v>
      </c>
      <c r="B7973" s="51" t="s">
        <v>1838</v>
      </c>
      <c r="C7973" s="51" t="s">
        <v>362</v>
      </c>
      <c r="D7973" s="51" t="str">
        <f t="shared" si="124"/>
        <v>NGDPRPCTunisia</v>
      </c>
      <c r="E7973" s="51" t="s">
        <v>1839</v>
      </c>
      <c r="F7973" s="51" t="s">
        <v>363</v>
      </c>
      <c r="G7973" s="51" t="s">
        <v>364</v>
      </c>
      <c r="H7973" s="51" t="s">
        <v>342</v>
      </c>
      <c r="I7973" s="51" t="s">
        <v>333</v>
      </c>
      <c r="J7973" s="51" t="s">
        <v>365</v>
      </c>
      <c r="K7973" s="51">
        <v>5913.13</v>
      </c>
      <c r="L7973" s="51">
        <v>6009.38</v>
      </c>
      <c r="M7973" s="51">
        <v>6110.26</v>
      </c>
      <c r="N7973" s="51">
        <v>6111.45</v>
      </c>
      <c r="O7973" s="51">
        <v>6116.26</v>
      </c>
      <c r="P7973" s="51">
        <v>6163.95</v>
      </c>
      <c r="Q7973" s="51">
        <v>6262.31</v>
      </c>
      <c r="R7973" s="51">
        <v>6257.18</v>
      </c>
      <c r="S7973" s="51">
        <v>5649.04</v>
      </c>
      <c r="T7973" s="51">
        <v>5807.97</v>
      </c>
      <c r="U7973" s="51">
        <v>2019</v>
      </c>
    </row>
    <row r="7974" spans="1:21" ht="15.5">
      <c r="A7974" s="51">
        <v>744</v>
      </c>
      <c r="B7974" s="51" t="s">
        <v>1838</v>
      </c>
      <c r="C7974" s="51" t="s">
        <v>366</v>
      </c>
      <c r="D7974" s="51" t="str">
        <f t="shared" si="124"/>
        <v>NGDPRPPPPCTunisia</v>
      </c>
      <c r="E7974" s="51" t="s">
        <v>1839</v>
      </c>
      <c r="F7974" s="51" t="s">
        <v>363</v>
      </c>
      <c r="G7974" s="51" t="s">
        <v>367</v>
      </c>
      <c r="H7974" s="51" t="s">
        <v>368</v>
      </c>
      <c r="I7974" s="51" t="s">
        <v>333</v>
      </c>
      <c r="J7974" s="51" t="s">
        <v>365</v>
      </c>
      <c r="K7974" s="51">
        <v>10041.33</v>
      </c>
      <c r="L7974" s="51">
        <v>10204.790000000001</v>
      </c>
      <c r="M7974" s="51">
        <v>10376.1</v>
      </c>
      <c r="N7974" s="51">
        <v>10378.120000000001</v>
      </c>
      <c r="O7974" s="51">
        <v>10386.280000000001</v>
      </c>
      <c r="P7974" s="51">
        <v>10467.26</v>
      </c>
      <c r="Q7974" s="51">
        <v>10634.31</v>
      </c>
      <c r="R7974" s="51">
        <v>10625.59</v>
      </c>
      <c r="S7974" s="51">
        <v>9592.8700000000008</v>
      </c>
      <c r="T7974" s="51">
        <v>9862.76</v>
      </c>
      <c r="U7974" s="51">
        <v>2019</v>
      </c>
    </row>
    <row r="7975" spans="1:21" ht="15.5">
      <c r="A7975" s="51">
        <v>744</v>
      </c>
      <c r="B7975" s="51" t="s">
        <v>1838</v>
      </c>
      <c r="C7975" s="51" t="s">
        <v>369</v>
      </c>
      <c r="D7975" s="51" t="str">
        <f t="shared" si="124"/>
        <v>NGDPPCTunisia</v>
      </c>
      <c r="E7975" s="51" t="s">
        <v>1839</v>
      </c>
      <c r="F7975" s="51" t="s">
        <v>370</v>
      </c>
      <c r="G7975" s="51" t="s">
        <v>371</v>
      </c>
      <c r="H7975" s="51" t="s">
        <v>342</v>
      </c>
      <c r="I7975" s="51" t="s">
        <v>333</v>
      </c>
      <c r="J7975" s="51" t="s">
        <v>372</v>
      </c>
      <c r="K7975" s="51">
        <v>6462.44</v>
      </c>
      <c r="L7975" s="51">
        <v>6822.26</v>
      </c>
      <c r="M7975" s="51">
        <v>7256.48</v>
      </c>
      <c r="N7975" s="51">
        <v>7512.13</v>
      </c>
      <c r="O7975" s="51">
        <v>7874</v>
      </c>
      <c r="P7975" s="51">
        <v>8312.89</v>
      </c>
      <c r="Q7975" s="51">
        <v>9112.35</v>
      </c>
      <c r="R7975" s="51">
        <v>9754.49</v>
      </c>
      <c r="S7975" s="51">
        <v>9346.36</v>
      </c>
      <c r="T7975" s="51">
        <v>10174.280000000001</v>
      </c>
      <c r="U7975" s="51">
        <v>2019</v>
      </c>
    </row>
    <row r="7976" spans="1:21" ht="15.5">
      <c r="A7976" s="51">
        <v>744</v>
      </c>
      <c r="B7976" s="51" t="s">
        <v>1838</v>
      </c>
      <c r="C7976" s="51" t="s">
        <v>373</v>
      </c>
      <c r="D7976" s="51" t="str">
        <f t="shared" si="124"/>
        <v>NGDPDPCTunisia</v>
      </c>
      <c r="E7976" s="51" t="s">
        <v>1839</v>
      </c>
      <c r="F7976" s="51" t="s">
        <v>370</v>
      </c>
      <c r="G7976" s="51" t="s">
        <v>374</v>
      </c>
      <c r="H7976" s="51" t="s">
        <v>352</v>
      </c>
      <c r="I7976" s="51" t="s">
        <v>333</v>
      </c>
      <c r="J7976" s="51" t="s">
        <v>372</v>
      </c>
      <c r="K7976" s="51">
        <v>4137.57</v>
      </c>
      <c r="L7976" s="51">
        <v>4198.8500000000004</v>
      </c>
      <c r="M7976" s="51">
        <v>4274.47</v>
      </c>
      <c r="N7976" s="51">
        <v>3829.5</v>
      </c>
      <c r="O7976" s="51">
        <v>3665.68</v>
      </c>
      <c r="P7976" s="51">
        <v>3436.2</v>
      </c>
      <c r="Q7976" s="51">
        <v>3442.69</v>
      </c>
      <c r="R7976" s="51">
        <v>3324.13</v>
      </c>
      <c r="S7976" s="51">
        <v>3322.93</v>
      </c>
      <c r="T7976" s="51">
        <v>3683.08</v>
      </c>
      <c r="U7976" s="51">
        <v>2019</v>
      </c>
    </row>
    <row r="7977" spans="1:21" ht="15.5">
      <c r="A7977" s="51">
        <v>744</v>
      </c>
      <c r="B7977" s="51" t="s">
        <v>1838</v>
      </c>
      <c r="C7977" s="51" t="s">
        <v>375</v>
      </c>
      <c r="D7977" s="51" t="str">
        <f t="shared" si="124"/>
        <v>PPPPCTunisia</v>
      </c>
      <c r="E7977" s="51" t="s">
        <v>1839</v>
      </c>
      <c r="F7977" s="51" t="s">
        <v>370</v>
      </c>
      <c r="G7977" s="51" t="s">
        <v>376</v>
      </c>
      <c r="H7977" s="51" t="s">
        <v>356</v>
      </c>
      <c r="I7977" s="51" t="s">
        <v>333</v>
      </c>
      <c r="J7977" s="51" t="s">
        <v>372</v>
      </c>
      <c r="K7977" s="51">
        <v>10179.9</v>
      </c>
      <c r="L7977" s="51">
        <v>10174.5</v>
      </c>
      <c r="M7977" s="51">
        <v>10370.41</v>
      </c>
      <c r="N7977" s="51">
        <v>10123.89</v>
      </c>
      <c r="O7977" s="51">
        <v>10269.11</v>
      </c>
      <c r="P7977" s="51">
        <v>10467.26</v>
      </c>
      <c r="Q7977" s="51">
        <v>10889.63</v>
      </c>
      <c r="R7977" s="51">
        <v>11074.95</v>
      </c>
      <c r="S7977" s="51">
        <v>10119.77</v>
      </c>
      <c r="T7977" s="51">
        <v>10594.08</v>
      </c>
      <c r="U7977" s="51">
        <v>2019</v>
      </c>
    </row>
    <row r="7978" spans="1:21" ht="15.5">
      <c r="A7978" s="51">
        <v>744</v>
      </c>
      <c r="B7978" s="51" t="s">
        <v>1838</v>
      </c>
      <c r="C7978" s="51" t="s">
        <v>377</v>
      </c>
      <c r="D7978" s="51" t="str">
        <f t="shared" si="124"/>
        <v>NGAP_NPGDPTunisia</v>
      </c>
      <c r="E7978" s="51" t="s">
        <v>1839</v>
      </c>
      <c r="F7978" s="51" t="s">
        <v>378</v>
      </c>
      <c r="G7978" s="51" t="s">
        <v>379</v>
      </c>
      <c r="H7978" s="51" t="s">
        <v>380</v>
      </c>
      <c r="I7978" s="51"/>
      <c r="J7978" s="51"/>
      <c r="K7978" s="51"/>
      <c r="L7978" s="51"/>
      <c r="M7978" s="51"/>
      <c r="N7978" s="51"/>
      <c r="O7978" s="51"/>
      <c r="P7978" s="51"/>
      <c r="Q7978" s="51"/>
      <c r="R7978" s="51"/>
      <c r="S7978" s="51"/>
      <c r="T7978" s="51"/>
      <c r="U7978" s="51"/>
    </row>
    <row r="7979" spans="1:21" ht="15.5">
      <c r="A7979" s="51">
        <v>744</v>
      </c>
      <c r="B7979" s="51" t="s">
        <v>1838</v>
      </c>
      <c r="C7979" s="51" t="s">
        <v>381</v>
      </c>
      <c r="D7979" s="51" t="str">
        <f t="shared" si="124"/>
        <v>PPPSHTunisia</v>
      </c>
      <c r="E7979" s="51" t="s">
        <v>1839</v>
      </c>
      <c r="F7979" s="51" t="s">
        <v>382</v>
      </c>
      <c r="G7979" s="51" t="s">
        <v>383</v>
      </c>
      <c r="H7979" s="51" t="s">
        <v>384</v>
      </c>
      <c r="I7979" s="51"/>
      <c r="J7979" s="51" t="s">
        <v>353</v>
      </c>
      <c r="K7979" s="51">
        <v>0.111</v>
      </c>
      <c r="L7979" s="51">
        <v>0.107</v>
      </c>
      <c r="M7979" s="51">
        <v>0.106</v>
      </c>
      <c r="N7979" s="51">
        <v>0.10299999999999999</v>
      </c>
      <c r="O7979" s="51">
        <v>0.10100000000000001</v>
      </c>
      <c r="P7979" s="51">
        <v>9.9000000000000005E-2</v>
      </c>
      <c r="Q7979" s="51">
        <v>9.8000000000000004E-2</v>
      </c>
      <c r="R7979" s="51">
        <v>9.7000000000000003E-2</v>
      </c>
      <c r="S7979" s="51">
        <v>9.0999999999999998E-2</v>
      </c>
      <c r="T7979" s="51">
        <v>0.09</v>
      </c>
      <c r="U7979" s="51">
        <v>2019</v>
      </c>
    </row>
    <row r="7980" spans="1:21" ht="15.5">
      <c r="A7980" s="51">
        <v>744</v>
      </c>
      <c r="B7980" s="51" t="s">
        <v>1838</v>
      </c>
      <c r="C7980" s="51" t="s">
        <v>385</v>
      </c>
      <c r="D7980" s="51" t="str">
        <f t="shared" si="124"/>
        <v>PPPEXTunisia</v>
      </c>
      <c r="E7980" s="51" t="s">
        <v>1839</v>
      </c>
      <c r="F7980" s="51" t="s">
        <v>386</v>
      </c>
      <c r="G7980" s="51" t="s">
        <v>387</v>
      </c>
      <c r="H7980" s="51" t="s">
        <v>388</v>
      </c>
      <c r="I7980" s="51"/>
      <c r="J7980" s="51" t="s">
        <v>353</v>
      </c>
      <c r="K7980" s="51">
        <v>0.63500000000000001</v>
      </c>
      <c r="L7980" s="51">
        <v>0.67100000000000004</v>
      </c>
      <c r="M7980" s="51">
        <v>0.7</v>
      </c>
      <c r="N7980" s="51">
        <v>0.74199999999999999</v>
      </c>
      <c r="O7980" s="51">
        <v>0.76700000000000002</v>
      </c>
      <c r="P7980" s="51">
        <v>0.79400000000000004</v>
      </c>
      <c r="Q7980" s="51">
        <v>0.83699999999999997</v>
      </c>
      <c r="R7980" s="51">
        <v>0.88100000000000001</v>
      </c>
      <c r="S7980" s="51">
        <v>0.92400000000000004</v>
      </c>
      <c r="T7980" s="51">
        <v>0.96</v>
      </c>
      <c r="U7980" s="51">
        <v>2019</v>
      </c>
    </row>
    <row r="7981" spans="1:21" ht="15.5">
      <c r="A7981" s="51">
        <v>744</v>
      </c>
      <c r="B7981" s="51" t="s">
        <v>1838</v>
      </c>
      <c r="C7981" s="51" t="s">
        <v>389</v>
      </c>
      <c r="D7981" s="51" t="str">
        <f t="shared" si="124"/>
        <v>NID_NGDPTunisia</v>
      </c>
      <c r="E7981" s="51" t="s">
        <v>1839</v>
      </c>
      <c r="F7981" s="51" t="s">
        <v>390</v>
      </c>
      <c r="G7981" s="51" t="s">
        <v>391</v>
      </c>
      <c r="H7981" s="51" t="s">
        <v>392</v>
      </c>
      <c r="I7981" s="51"/>
      <c r="J7981" s="51" t="s">
        <v>1840</v>
      </c>
      <c r="K7981" s="51">
        <v>24.443999999999999</v>
      </c>
      <c r="L7981" s="51">
        <v>22.736000000000001</v>
      </c>
      <c r="M7981" s="51">
        <v>23.17</v>
      </c>
      <c r="N7981" s="51">
        <v>19.995999999999999</v>
      </c>
      <c r="O7981" s="51">
        <v>18.420999999999999</v>
      </c>
      <c r="P7981" s="51">
        <v>19.404</v>
      </c>
      <c r="Q7981" s="51">
        <v>21.114000000000001</v>
      </c>
      <c r="R7981" s="51">
        <v>17.177</v>
      </c>
      <c r="S7981" s="51">
        <v>7.7880000000000003</v>
      </c>
      <c r="T7981" s="51">
        <v>10.455</v>
      </c>
      <c r="U7981" s="51">
        <v>2019</v>
      </c>
    </row>
    <row r="7982" spans="1:21" ht="15.5">
      <c r="A7982" s="51">
        <v>744</v>
      </c>
      <c r="B7982" s="51" t="s">
        <v>1838</v>
      </c>
      <c r="C7982" s="51" t="s">
        <v>393</v>
      </c>
      <c r="D7982" s="51" t="str">
        <f t="shared" si="124"/>
        <v>NGSD_NGDPTunisia</v>
      </c>
      <c r="E7982" s="51" t="s">
        <v>1839</v>
      </c>
      <c r="F7982" s="51" t="s">
        <v>394</v>
      </c>
      <c r="G7982" s="51" t="s">
        <v>395</v>
      </c>
      <c r="H7982" s="51" t="s">
        <v>392</v>
      </c>
      <c r="I7982" s="51"/>
      <c r="J7982" s="51" t="s">
        <v>1840</v>
      </c>
      <c r="K7982" s="51">
        <v>15.318</v>
      </c>
      <c r="L7982" s="51">
        <v>13.077999999999999</v>
      </c>
      <c r="M7982" s="51">
        <v>13.326000000000001</v>
      </c>
      <c r="N7982" s="51">
        <v>10.3</v>
      </c>
      <c r="O7982" s="51">
        <v>9.109</v>
      </c>
      <c r="P7982" s="51">
        <v>9.1080000000000005</v>
      </c>
      <c r="Q7982" s="51">
        <v>10.044</v>
      </c>
      <c r="R7982" s="51">
        <v>8.7829999999999995</v>
      </c>
      <c r="S7982" s="51">
        <v>0.97099999999999997</v>
      </c>
      <c r="T7982" s="51">
        <v>0.94399999999999995</v>
      </c>
      <c r="U7982" s="51">
        <v>2019</v>
      </c>
    </row>
    <row r="7983" spans="1:21" ht="15.5">
      <c r="A7983" s="51">
        <v>744</v>
      </c>
      <c r="B7983" s="51" t="s">
        <v>1838</v>
      </c>
      <c r="C7983" s="51" t="s">
        <v>396</v>
      </c>
      <c r="D7983" s="51" t="str">
        <f t="shared" si="124"/>
        <v>PCPITunisia</v>
      </c>
      <c r="E7983" s="51" t="s">
        <v>1839</v>
      </c>
      <c r="F7983" s="51" t="s">
        <v>397</v>
      </c>
      <c r="G7983" s="51" t="s">
        <v>398</v>
      </c>
      <c r="H7983" s="51" t="s">
        <v>360</v>
      </c>
      <c r="I7983" s="51"/>
      <c r="J7983" s="51" t="s">
        <v>1841</v>
      </c>
      <c r="K7983" s="51">
        <v>86.897999999999996</v>
      </c>
      <c r="L7983" s="51">
        <v>91.518000000000001</v>
      </c>
      <c r="M7983" s="51">
        <v>95.751000000000005</v>
      </c>
      <c r="N7983" s="51">
        <v>100</v>
      </c>
      <c r="O7983" s="51">
        <v>103.629</v>
      </c>
      <c r="P7983" s="51">
        <v>109.131</v>
      </c>
      <c r="Q7983" s="51">
        <v>117.10599999999999</v>
      </c>
      <c r="R7983" s="51">
        <v>124.977</v>
      </c>
      <c r="S7983" s="51">
        <v>132.08500000000001</v>
      </c>
      <c r="T7983" s="51">
        <v>139.77600000000001</v>
      </c>
      <c r="U7983" s="51">
        <v>2019</v>
      </c>
    </row>
    <row r="7984" spans="1:21" ht="15.5">
      <c r="A7984" s="51">
        <v>744</v>
      </c>
      <c r="B7984" s="51" t="s">
        <v>1838</v>
      </c>
      <c r="C7984" s="51" t="s">
        <v>400</v>
      </c>
      <c r="D7984" s="51" t="str">
        <f t="shared" si="124"/>
        <v>PCPIPCHTunisia</v>
      </c>
      <c r="E7984" s="51" t="s">
        <v>1839</v>
      </c>
      <c r="F7984" s="51" t="s">
        <v>397</v>
      </c>
      <c r="G7984" s="51" t="s">
        <v>401</v>
      </c>
      <c r="H7984" s="51" t="s">
        <v>347</v>
      </c>
      <c r="I7984" s="51"/>
      <c r="J7984" s="51" t="s">
        <v>402</v>
      </c>
      <c r="K7984" s="51">
        <v>4.6120000000000001</v>
      </c>
      <c r="L7984" s="51">
        <v>5.3159999999999998</v>
      </c>
      <c r="M7984" s="51">
        <v>4.6260000000000003</v>
      </c>
      <c r="N7984" s="51">
        <v>4.4370000000000003</v>
      </c>
      <c r="O7984" s="51">
        <v>3.629</v>
      </c>
      <c r="P7984" s="51">
        <v>5.3090000000000002</v>
      </c>
      <c r="Q7984" s="51">
        <v>7.3079999999999998</v>
      </c>
      <c r="R7984" s="51">
        <v>6.7220000000000004</v>
      </c>
      <c r="S7984" s="51">
        <v>5.6870000000000003</v>
      </c>
      <c r="T7984" s="51">
        <v>5.8230000000000004</v>
      </c>
      <c r="U7984" s="51">
        <v>2019</v>
      </c>
    </row>
    <row r="7985" spans="1:21" ht="15.5">
      <c r="A7985" s="51">
        <v>744</v>
      </c>
      <c r="B7985" s="51" t="s">
        <v>1838</v>
      </c>
      <c r="C7985" s="51" t="s">
        <v>403</v>
      </c>
      <c r="D7985" s="51" t="str">
        <f t="shared" si="124"/>
        <v>PCPIETunisia</v>
      </c>
      <c r="E7985" s="51" t="s">
        <v>1839</v>
      </c>
      <c r="F7985" s="51" t="s">
        <v>404</v>
      </c>
      <c r="G7985" s="51" t="s">
        <v>405</v>
      </c>
      <c r="H7985" s="51" t="s">
        <v>360</v>
      </c>
      <c r="I7985" s="51"/>
      <c r="J7985" s="51" t="s">
        <v>1841</v>
      </c>
      <c r="K7985" s="51">
        <v>89.168000000000006</v>
      </c>
      <c r="L7985" s="51">
        <v>93.828000000000003</v>
      </c>
      <c r="M7985" s="51">
        <v>97.997</v>
      </c>
      <c r="N7985" s="51">
        <v>101.74</v>
      </c>
      <c r="O7985" s="51">
        <v>106.03</v>
      </c>
      <c r="P7985" s="51">
        <v>112.554</v>
      </c>
      <c r="Q7985" s="51">
        <v>120.988</v>
      </c>
      <c r="R7985" s="51">
        <v>128.34200000000001</v>
      </c>
      <c r="S7985" s="51">
        <v>135.38999999999999</v>
      </c>
      <c r="T7985" s="51">
        <v>143.47300000000001</v>
      </c>
      <c r="U7985" s="51">
        <v>2019</v>
      </c>
    </row>
    <row r="7986" spans="1:21" ht="15.5">
      <c r="A7986" s="51">
        <v>744</v>
      </c>
      <c r="B7986" s="51" t="s">
        <v>1838</v>
      </c>
      <c r="C7986" s="51" t="s">
        <v>406</v>
      </c>
      <c r="D7986" s="51" t="str">
        <f t="shared" si="124"/>
        <v>PCPIEPCHTunisia</v>
      </c>
      <c r="E7986" s="51" t="s">
        <v>1839</v>
      </c>
      <c r="F7986" s="51" t="s">
        <v>404</v>
      </c>
      <c r="G7986" s="51" t="s">
        <v>407</v>
      </c>
      <c r="H7986" s="51" t="s">
        <v>347</v>
      </c>
      <c r="I7986" s="51"/>
      <c r="J7986" s="51" t="s">
        <v>408</v>
      </c>
      <c r="K7986" s="51">
        <v>5.3730000000000002</v>
      </c>
      <c r="L7986" s="51">
        <v>5.2249999999999996</v>
      </c>
      <c r="M7986" s="51">
        <v>4.444</v>
      </c>
      <c r="N7986" s="51">
        <v>3.819</v>
      </c>
      <c r="O7986" s="51">
        <v>4.2169999999999996</v>
      </c>
      <c r="P7986" s="51">
        <v>6.1539999999999999</v>
      </c>
      <c r="Q7986" s="51">
        <v>7.4930000000000003</v>
      </c>
      <c r="R7986" s="51">
        <v>6.0780000000000003</v>
      </c>
      <c r="S7986" s="51">
        <v>5.4909999999999997</v>
      </c>
      <c r="T7986" s="51">
        <v>5.97</v>
      </c>
      <c r="U7986" s="51">
        <v>2019</v>
      </c>
    </row>
    <row r="7987" spans="1:21" ht="15.5">
      <c r="A7987" s="51">
        <v>744</v>
      </c>
      <c r="B7987" s="51" t="s">
        <v>1838</v>
      </c>
      <c r="C7987" s="51" t="s">
        <v>409</v>
      </c>
      <c r="D7987" s="51" t="str">
        <f t="shared" si="124"/>
        <v>FLIBOR6Tunisia</v>
      </c>
      <c r="E7987" s="51" t="s">
        <v>1839</v>
      </c>
      <c r="F7987" s="51" t="s">
        <v>410</v>
      </c>
      <c r="G7987" s="51"/>
      <c r="H7987" s="51" t="s">
        <v>384</v>
      </c>
      <c r="I7987" s="51"/>
      <c r="J7987" s="51"/>
      <c r="K7987" s="51"/>
      <c r="L7987" s="51"/>
      <c r="M7987" s="51"/>
      <c r="N7987" s="51"/>
      <c r="O7987" s="51"/>
      <c r="P7987" s="51"/>
      <c r="Q7987" s="51"/>
      <c r="R7987" s="51"/>
      <c r="S7987" s="51"/>
      <c r="T7987" s="51"/>
      <c r="U7987" s="51"/>
    </row>
    <row r="7988" spans="1:21" ht="15.5">
      <c r="A7988" s="51">
        <v>744</v>
      </c>
      <c r="B7988" s="51" t="s">
        <v>1838</v>
      </c>
      <c r="C7988" s="51" t="s">
        <v>411</v>
      </c>
      <c r="D7988" s="51" t="str">
        <f t="shared" si="124"/>
        <v>TM_RPCHTunisia</v>
      </c>
      <c r="E7988" s="51" t="s">
        <v>1839</v>
      </c>
      <c r="F7988" s="51" t="s">
        <v>412</v>
      </c>
      <c r="G7988" s="51" t="s">
        <v>413</v>
      </c>
      <c r="H7988" s="51" t="s">
        <v>347</v>
      </c>
      <c r="I7988" s="51"/>
      <c r="J7988" s="51" t="s">
        <v>1842</v>
      </c>
      <c r="K7988" s="51">
        <v>8.4139999999999997</v>
      </c>
      <c r="L7988" s="51">
        <v>-1.492</v>
      </c>
      <c r="M7988" s="51">
        <v>2.9740000000000002</v>
      </c>
      <c r="N7988" s="51">
        <v>-2.5640000000000001</v>
      </c>
      <c r="O7988" s="51">
        <v>5.1550000000000002</v>
      </c>
      <c r="P7988" s="51">
        <v>3.4220000000000002</v>
      </c>
      <c r="Q7988" s="51">
        <v>0.95399999999999996</v>
      </c>
      <c r="R7988" s="51">
        <v>-8.5660000000000007</v>
      </c>
      <c r="S7988" s="51">
        <v>-13.627000000000001</v>
      </c>
      <c r="T7988" s="51">
        <v>11.4</v>
      </c>
      <c r="U7988" s="51">
        <v>2019</v>
      </c>
    </row>
    <row r="7989" spans="1:21" ht="15.5">
      <c r="A7989" s="51">
        <v>744</v>
      </c>
      <c r="B7989" s="51" t="s">
        <v>1838</v>
      </c>
      <c r="C7989" s="51" t="s">
        <v>415</v>
      </c>
      <c r="D7989" s="51" t="str">
        <f t="shared" si="124"/>
        <v>TMG_RPCHTunisia</v>
      </c>
      <c r="E7989" s="51" t="s">
        <v>1839</v>
      </c>
      <c r="F7989" s="51" t="s">
        <v>416</v>
      </c>
      <c r="G7989" s="51" t="s">
        <v>417</v>
      </c>
      <c r="H7989" s="51" t="s">
        <v>347</v>
      </c>
      <c r="I7989" s="51"/>
      <c r="J7989" s="51" t="s">
        <v>1842</v>
      </c>
      <c r="K7989" s="51">
        <v>8.4139999999999997</v>
      </c>
      <c r="L7989" s="51">
        <v>-1.492</v>
      </c>
      <c r="M7989" s="51">
        <v>2.9740000000000002</v>
      </c>
      <c r="N7989" s="51">
        <v>-2.5640000000000001</v>
      </c>
      <c r="O7989" s="51">
        <v>5.1550000000000002</v>
      </c>
      <c r="P7989" s="51">
        <v>3.4220000000000002</v>
      </c>
      <c r="Q7989" s="51">
        <v>0.95399999999999996</v>
      </c>
      <c r="R7989" s="51">
        <v>-8.5660000000000007</v>
      </c>
      <c r="S7989" s="51">
        <v>-13.627000000000001</v>
      </c>
      <c r="T7989" s="51">
        <v>11.4</v>
      </c>
      <c r="U7989" s="51">
        <v>2019</v>
      </c>
    </row>
    <row r="7990" spans="1:21" ht="15.5">
      <c r="A7990" s="51">
        <v>744</v>
      </c>
      <c r="B7990" s="51" t="s">
        <v>1838</v>
      </c>
      <c r="C7990" s="51" t="s">
        <v>418</v>
      </c>
      <c r="D7990" s="51" t="str">
        <f t="shared" si="124"/>
        <v>TX_RPCHTunisia</v>
      </c>
      <c r="E7990" s="51" t="s">
        <v>1839</v>
      </c>
      <c r="F7990" s="51" t="s">
        <v>419</v>
      </c>
      <c r="G7990" s="51" t="s">
        <v>420</v>
      </c>
      <c r="H7990" s="51" t="s">
        <v>347</v>
      </c>
      <c r="I7990" s="51"/>
      <c r="J7990" s="51" t="s">
        <v>1842</v>
      </c>
      <c r="K7990" s="51">
        <v>1.6339999999999999</v>
      </c>
      <c r="L7990" s="51">
        <v>-0.73199999999999998</v>
      </c>
      <c r="M7990" s="51">
        <v>-2.9359999999999999</v>
      </c>
      <c r="N7990" s="51">
        <v>-2.8180000000000001</v>
      </c>
      <c r="O7990" s="51">
        <v>2.0209999999999999</v>
      </c>
      <c r="P7990" s="51">
        <v>3.2090000000000001</v>
      </c>
      <c r="Q7990" s="51">
        <v>3.4729999999999999</v>
      </c>
      <c r="R7990" s="51">
        <v>-5.056</v>
      </c>
      <c r="S7990" s="51">
        <v>-12.3</v>
      </c>
      <c r="T7990" s="51">
        <v>10</v>
      </c>
      <c r="U7990" s="51">
        <v>2019</v>
      </c>
    </row>
    <row r="7991" spans="1:21" ht="15.5">
      <c r="A7991" s="51">
        <v>744</v>
      </c>
      <c r="B7991" s="51" t="s">
        <v>1838</v>
      </c>
      <c r="C7991" s="51" t="s">
        <v>421</v>
      </c>
      <c r="D7991" s="51" t="str">
        <f t="shared" si="124"/>
        <v>TXG_RPCHTunisia</v>
      </c>
      <c r="E7991" s="51" t="s">
        <v>1839</v>
      </c>
      <c r="F7991" s="51" t="s">
        <v>422</v>
      </c>
      <c r="G7991" s="51" t="s">
        <v>423</v>
      </c>
      <c r="H7991" s="51" t="s">
        <v>347</v>
      </c>
      <c r="I7991" s="51"/>
      <c r="J7991" s="51" t="s">
        <v>1842</v>
      </c>
      <c r="K7991" s="51">
        <v>1.6339999999999999</v>
      </c>
      <c r="L7991" s="51">
        <v>-0.73199999999999998</v>
      </c>
      <c r="M7991" s="51">
        <v>-2.9359999999999999</v>
      </c>
      <c r="N7991" s="51">
        <v>-2.8180000000000001</v>
      </c>
      <c r="O7991" s="51">
        <v>2.0209999999999999</v>
      </c>
      <c r="P7991" s="51">
        <v>3.2090000000000001</v>
      </c>
      <c r="Q7991" s="51">
        <v>3.4729999999999999</v>
      </c>
      <c r="R7991" s="51">
        <v>-5.056</v>
      </c>
      <c r="S7991" s="51">
        <v>-12.3</v>
      </c>
      <c r="T7991" s="51">
        <v>10</v>
      </c>
      <c r="U7991" s="51">
        <v>2019</v>
      </c>
    </row>
    <row r="7992" spans="1:21" ht="15.5">
      <c r="A7992" s="51">
        <v>744</v>
      </c>
      <c r="B7992" s="51" t="s">
        <v>1838</v>
      </c>
      <c r="C7992" s="51" t="s">
        <v>424</v>
      </c>
      <c r="D7992" s="51" t="str">
        <f t="shared" si="124"/>
        <v>LURTunisia</v>
      </c>
      <c r="E7992" s="51" t="s">
        <v>1839</v>
      </c>
      <c r="F7992" s="51" t="s">
        <v>425</v>
      </c>
      <c r="G7992" s="51" t="s">
        <v>426</v>
      </c>
      <c r="H7992" s="51" t="s">
        <v>427</v>
      </c>
      <c r="I7992" s="51"/>
      <c r="J7992" s="51" t="s">
        <v>1843</v>
      </c>
      <c r="K7992" s="51">
        <v>16.722999999999999</v>
      </c>
      <c r="L7992" s="51">
        <v>15.33</v>
      </c>
      <c r="M7992" s="51">
        <v>14.959</v>
      </c>
      <c r="N7992" s="51">
        <v>15.39</v>
      </c>
      <c r="O7992" s="51">
        <v>15.544</v>
      </c>
      <c r="P7992" s="51">
        <v>15.513</v>
      </c>
      <c r="Q7992" s="51">
        <v>15.53</v>
      </c>
      <c r="R7992" s="51">
        <v>14.888999999999999</v>
      </c>
      <c r="S7992" s="51" t="s">
        <v>95</v>
      </c>
      <c r="T7992" s="51" t="s">
        <v>95</v>
      </c>
      <c r="U7992" s="51">
        <v>2019</v>
      </c>
    </row>
    <row r="7993" spans="1:21" ht="15.5">
      <c r="A7993" s="51">
        <v>744</v>
      </c>
      <c r="B7993" s="51" t="s">
        <v>1838</v>
      </c>
      <c r="C7993" s="51" t="s">
        <v>428</v>
      </c>
      <c r="D7993" s="51" t="str">
        <f t="shared" si="124"/>
        <v>LETunisia</v>
      </c>
      <c r="E7993" s="51" t="s">
        <v>1839</v>
      </c>
      <c r="F7993" s="51" t="s">
        <v>429</v>
      </c>
      <c r="G7993" s="51" t="s">
        <v>430</v>
      </c>
      <c r="H7993" s="51" t="s">
        <v>431</v>
      </c>
      <c r="I7993" s="51" t="s">
        <v>432</v>
      </c>
      <c r="J7993" s="51"/>
      <c r="K7993" s="51"/>
      <c r="L7993" s="51"/>
      <c r="M7993" s="51"/>
      <c r="N7993" s="51"/>
      <c r="O7993" s="51"/>
      <c r="P7993" s="51"/>
      <c r="Q7993" s="51"/>
      <c r="R7993" s="51"/>
      <c r="S7993" s="51"/>
      <c r="T7993" s="51"/>
      <c r="U7993" s="51"/>
    </row>
    <row r="7994" spans="1:21" ht="15.5">
      <c r="A7994" s="51">
        <v>744</v>
      </c>
      <c r="B7994" s="51" t="s">
        <v>1838</v>
      </c>
      <c r="C7994" s="51" t="s">
        <v>433</v>
      </c>
      <c r="D7994" s="51" t="str">
        <f t="shared" si="124"/>
        <v>LPTunisia</v>
      </c>
      <c r="E7994" s="51" t="s">
        <v>1839</v>
      </c>
      <c r="F7994" s="51" t="s">
        <v>434</v>
      </c>
      <c r="G7994" s="51" t="s">
        <v>435</v>
      </c>
      <c r="H7994" s="51" t="s">
        <v>431</v>
      </c>
      <c r="I7994" s="51" t="s">
        <v>432</v>
      </c>
      <c r="J7994" s="51" t="s">
        <v>1844</v>
      </c>
      <c r="K7994" s="51">
        <v>10.887</v>
      </c>
      <c r="L7994" s="51">
        <v>11.015000000000001</v>
      </c>
      <c r="M7994" s="51">
        <v>11.144</v>
      </c>
      <c r="N7994" s="51">
        <v>11.273999999999999</v>
      </c>
      <c r="O7994" s="51">
        <v>11.403</v>
      </c>
      <c r="P7994" s="51">
        <v>11.532</v>
      </c>
      <c r="Q7994" s="51">
        <v>11.659000000000001</v>
      </c>
      <c r="R7994" s="51">
        <v>11.782999999999999</v>
      </c>
      <c r="S7994" s="51">
        <v>11.903</v>
      </c>
      <c r="T7994" s="51">
        <v>12.019</v>
      </c>
      <c r="U7994" s="51">
        <v>2019</v>
      </c>
    </row>
    <row r="7995" spans="1:21" ht="15.5">
      <c r="A7995" s="51">
        <v>744</v>
      </c>
      <c r="B7995" s="51" t="s">
        <v>1838</v>
      </c>
      <c r="C7995" s="51" t="s">
        <v>437</v>
      </c>
      <c r="D7995" s="51" t="str">
        <f t="shared" si="124"/>
        <v>GGRTunisia</v>
      </c>
      <c r="E7995" s="51" t="s">
        <v>1839</v>
      </c>
      <c r="F7995" s="51" t="s">
        <v>438</v>
      </c>
      <c r="G7995" s="51" t="s">
        <v>439</v>
      </c>
      <c r="H7995" s="51" t="s">
        <v>342</v>
      </c>
      <c r="I7995" s="51" t="s">
        <v>343</v>
      </c>
      <c r="J7995" s="51" t="s">
        <v>1845</v>
      </c>
      <c r="K7995" s="51">
        <v>17.329000000000001</v>
      </c>
      <c r="L7995" s="51">
        <v>18.786000000000001</v>
      </c>
      <c r="M7995" s="51">
        <v>20.971</v>
      </c>
      <c r="N7995" s="51">
        <v>20.202000000000002</v>
      </c>
      <c r="O7995" s="51">
        <v>20.338000000000001</v>
      </c>
      <c r="P7995" s="51">
        <v>23.582000000000001</v>
      </c>
      <c r="Q7995" s="51">
        <v>27.59</v>
      </c>
      <c r="R7995" s="51">
        <v>31.885000000000002</v>
      </c>
      <c r="S7995" s="51">
        <v>29.934000000000001</v>
      </c>
      <c r="T7995" s="51">
        <v>32.978999999999999</v>
      </c>
      <c r="U7995" s="51">
        <v>2019</v>
      </c>
    </row>
    <row r="7996" spans="1:21" ht="15.5">
      <c r="A7996" s="51">
        <v>744</v>
      </c>
      <c r="B7996" s="51" t="s">
        <v>1838</v>
      </c>
      <c r="C7996" s="51" t="s">
        <v>441</v>
      </c>
      <c r="D7996" s="51" t="str">
        <f t="shared" si="124"/>
        <v>GGR_NGDPTunisia</v>
      </c>
      <c r="E7996" s="51" t="s">
        <v>1839</v>
      </c>
      <c r="F7996" s="51" t="s">
        <v>438</v>
      </c>
      <c r="G7996" s="51" t="s">
        <v>439</v>
      </c>
      <c r="H7996" s="51" t="s">
        <v>392</v>
      </c>
      <c r="I7996" s="51"/>
      <c r="J7996" s="51" t="s">
        <v>442</v>
      </c>
      <c r="K7996" s="51">
        <v>24.631</v>
      </c>
      <c r="L7996" s="51">
        <v>24.998999999999999</v>
      </c>
      <c r="M7996" s="51">
        <v>25.933</v>
      </c>
      <c r="N7996" s="51">
        <v>23.853999999999999</v>
      </c>
      <c r="O7996" s="51">
        <v>22.651</v>
      </c>
      <c r="P7996" s="51">
        <v>24.6</v>
      </c>
      <c r="Q7996" s="51">
        <v>25.969000000000001</v>
      </c>
      <c r="R7996" s="51">
        <v>27.741</v>
      </c>
      <c r="S7996" s="51">
        <v>26.905999999999999</v>
      </c>
      <c r="T7996" s="51">
        <v>26.97</v>
      </c>
      <c r="U7996" s="51">
        <v>2019</v>
      </c>
    </row>
    <row r="7997" spans="1:21" ht="15.5">
      <c r="A7997" s="51">
        <v>744</v>
      </c>
      <c r="B7997" s="51" t="s">
        <v>1838</v>
      </c>
      <c r="C7997" s="51" t="s">
        <v>443</v>
      </c>
      <c r="D7997" s="51" t="str">
        <f t="shared" si="124"/>
        <v>GGXTunisia</v>
      </c>
      <c r="E7997" s="51" t="s">
        <v>1839</v>
      </c>
      <c r="F7997" s="51" t="s">
        <v>444</v>
      </c>
      <c r="G7997" s="51" t="s">
        <v>445</v>
      </c>
      <c r="H7997" s="51" t="s">
        <v>342</v>
      </c>
      <c r="I7997" s="51" t="s">
        <v>343</v>
      </c>
      <c r="J7997" s="51" t="s">
        <v>1845</v>
      </c>
      <c r="K7997" s="51">
        <v>20.949000000000002</v>
      </c>
      <c r="L7997" s="51">
        <v>24.36</v>
      </c>
      <c r="M7997" s="51">
        <v>23.629000000000001</v>
      </c>
      <c r="N7997" s="51">
        <v>24.646000000000001</v>
      </c>
      <c r="O7997" s="51">
        <v>25.931000000000001</v>
      </c>
      <c r="P7997" s="51">
        <v>29.303000000000001</v>
      </c>
      <c r="Q7997" s="51">
        <v>32.409999999999997</v>
      </c>
      <c r="R7997" s="51">
        <v>36.314999999999998</v>
      </c>
      <c r="S7997" s="51">
        <v>41.686</v>
      </c>
      <c r="T7997" s="51">
        <v>44.296999999999997</v>
      </c>
      <c r="U7997" s="51">
        <v>2019</v>
      </c>
    </row>
    <row r="7998" spans="1:21" ht="15.5">
      <c r="A7998" s="51">
        <v>744</v>
      </c>
      <c r="B7998" s="51" t="s">
        <v>1838</v>
      </c>
      <c r="C7998" s="51" t="s">
        <v>446</v>
      </c>
      <c r="D7998" s="51" t="str">
        <f t="shared" si="124"/>
        <v>GGX_NGDPTunisia</v>
      </c>
      <c r="E7998" s="51" t="s">
        <v>1839</v>
      </c>
      <c r="F7998" s="51" t="s">
        <v>444</v>
      </c>
      <c r="G7998" s="51" t="s">
        <v>445</v>
      </c>
      <c r="H7998" s="51" t="s">
        <v>392</v>
      </c>
      <c r="I7998" s="51"/>
      <c r="J7998" s="51" t="s">
        <v>447</v>
      </c>
      <c r="K7998" s="51">
        <v>29.776</v>
      </c>
      <c r="L7998" s="51">
        <v>32.417999999999999</v>
      </c>
      <c r="M7998" s="51">
        <v>29.221</v>
      </c>
      <c r="N7998" s="51">
        <v>29.100999999999999</v>
      </c>
      <c r="O7998" s="51">
        <v>28.88</v>
      </c>
      <c r="P7998" s="51">
        <v>30.565999999999999</v>
      </c>
      <c r="Q7998" s="51">
        <v>30.504999999999999</v>
      </c>
      <c r="R7998" s="51">
        <v>31.594999999999999</v>
      </c>
      <c r="S7998" s="51">
        <v>37.470999999999997</v>
      </c>
      <c r="T7998" s="51">
        <v>36.225999999999999</v>
      </c>
      <c r="U7998" s="51">
        <v>2019</v>
      </c>
    </row>
    <row r="7999" spans="1:21" ht="15.5">
      <c r="A7999" s="51">
        <v>744</v>
      </c>
      <c r="B7999" s="51" t="s">
        <v>1838</v>
      </c>
      <c r="C7999" s="51" t="s">
        <v>448</v>
      </c>
      <c r="D7999" s="51" t="str">
        <f t="shared" si="124"/>
        <v>GGXCNLTunisia</v>
      </c>
      <c r="E7999" s="51" t="s">
        <v>1839</v>
      </c>
      <c r="F7999" s="51" t="s">
        <v>449</v>
      </c>
      <c r="G7999" s="51" t="s">
        <v>450</v>
      </c>
      <c r="H7999" s="51" t="s">
        <v>342</v>
      </c>
      <c r="I7999" s="51" t="s">
        <v>343</v>
      </c>
      <c r="J7999" s="51" t="s">
        <v>1845</v>
      </c>
      <c r="K7999" s="51">
        <v>-3.62</v>
      </c>
      <c r="L7999" s="51">
        <v>-5.5739999999999998</v>
      </c>
      <c r="M7999" s="51">
        <v>-2.6579999999999999</v>
      </c>
      <c r="N7999" s="51">
        <v>-4.444</v>
      </c>
      <c r="O7999" s="51">
        <v>-5.5919999999999996</v>
      </c>
      <c r="P7999" s="51">
        <v>-5.72</v>
      </c>
      <c r="Q7999" s="51">
        <v>-4.819</v>
      </c>
      <c r="R7999" s="51">
        <v>-4.431</v>
      </c>
      <c r="S7999" s="51">
        <v>-11.753</v>
      </c>
      <c r="T7999" s="51">
        <v>-11.318</v>
      </c>
      <c r="U7999" s="51">
        <v>2019</v>
      </c>
    </row>
    <row r="8000" spans="1:21" ht="15.5">
      <c r="A8000" s="51">
        <v>744</v>
      </c>
      <c r="B8000" s="51" t="s">
        <v>1838</v>
      </c>
      <c r="C8000" s="51" t="s">
        <v>451</v>
      </c>
      <c r="D8000" s="51" t="str">
        <f t="shared" si="124"/>
        <v>GGXCNL_NGDPTunisia</v>
      </c>
      <c r="E8000" s="51" t="s">
        <v>1839</v>
      </c>
      <c r="F8000" s="51" t="s">
        <v>449</v>
      </c>
      <c r="G8000" s="51" t="s">
        <v>450</v>
      </c>
      <c r="H8000" s="51" t="s">
        <v>392</v>
      </c>
      <c r="I8000" s="51"/>
      <c r="J8000" s="51" t="s">
        <v>452</v>
      </c>
      <c r="K8000" s="51">
        <v>-5.1449999999999996</v>
      </c>
      <c r="L8000" s="51">
        <v>-7.4180000000000001</v>
      </c>
      <c r="M8000" s="51">
        <v>-3.2869999999999999</v>
      </c>
      <c r="N8000" s="51">
        <v>-5.2469999999999999</v>
      </c>
      <c r="O8000" s="51">
        <v>-6.2279999999999998</v>
      </c>
      <c r="P8000" s="51">
        <v>-5.9669999999999996</v>
      </c>
      <c r="Q8000" s="51">
        <v>-4.5359999999999996</v>
      </c>
      <c r="R8000" s="51">
        <v>-3.855</v>
      </c>
      <c r="S8000" s="51">
        <v>-10.564</v>
      </c>
      <c r="T8000" s="51">
        <v>-9.2560000000000002</v>
      </c>
      <c r="U8000" s="51">
        <v>2019</v>
      </c>
    </row>
    <row r="8001" spans="1:21" ht="15.5">
      <c r="A8001" s="51">
        <v>744</v>
      </c>
      <c r="B8001" s="51" t="s">
        <v>1838</v>
      </c>
      <c r="C8001" s="51" t="s">
        <v>453</v>
      </c>
      <c r="D8001" s="51" t="str">
        <f t="shared" si="124"/>
        <v>GGSBTunisia</v>
      </c>
      <c r="E8001" s="51" t="s">
        <v>1839</v>
      </c>
      <c r="F8001" s="51" t="s">
        <v>454</v>
      </c>
      <c r="G8001" s="51" t="s">
        <v>455</v>
      </c>
      <c r="H8001" s="51" t="s">
        <v>342</v>
      </c>
      <c r="I8001" s="51" t="s">
        <v>343</v>
      </c>
      <c r="J8001" s="51" t="s">
        <v>1845</v>
      </c>
      <c r="K8001" s="51">
        <v>-4.09</v>
      </c>
      <c r="L8001" s="51">
        <v>-4.7880000000000003</v>
      </c>
      <c r="M8001" s="51">
        <v>-3.33</v>
      </c>
      <c r="N8001" s="51">
        <v>-4.3680000000000003</v>
      </c>
      <c r="O8001" s="51">
        <v>-5.6619999999999999</v>
      </c>
      <c r="P8001" s="51">
        <v>-5.9850000000000003</v>
      </c>
      <c r="Q8001" s="51">
        <v>-5.548</v>
      </c>
      <c r="R8001" s="51">
        <v>-5.609</v>
      </c>
      <c r="S8001" s="51">
        <v>-11.422000000000001</v>
      </c>
      <c r="T8001" s="51">
        <v>-11.555</v>
      </c>
      <c r="U8001" s="51">
        <v>2019</v>
      </c>
    </row>
    <row r="8002" spans="1:21" ht="15.5">
      <c r="A8002" s="51">
        <v>744</v>
      </c>
      <c r="B8002" s="51" t="s">
        <v>1838</v>
      </c>
      <c r="C8002" s="51" t="s">
        <v>456</v>
      </c>
      <c r="D8002" s="51" t="str">
        <f t="shared" si="124"/>
        <v>GGSB_NPGDPTunisia</v>
      </c>
      <c r="E8002" s="51" t="s">
        <v>1839</v>
      </c>
      <c r="F8002" s="51" t="s">
        <v>454</v>
      </c>
      <c r="G8002" s="51" t="s">
        <v>455</v>
      </c>
      <c r="H8002" s="51" t="s">
        <v>380</v>
      </c>
      <c r="I8002" s="51"/>
      <c r="J8002" s="51" t="s">
        <v>505</v>
      </c>
      <c r="K8002" s="51">
        <v>-5.7670000000000003</v>
      </c>
      <c r="L8002" s="51">
        <v>-6.359</v>
      </c>
      <c r="M8002" s="51">
        <v>-4.1399999999999997</v>
      </c>
      <c r="N8002" s="51">
        <v>-5.1529999999999996</v>
      </c>
      <c r="O8002" s="51">
        <v>-6.282</v>
      </c>
      <c r="P8002" s="51">
        <v>-6.2670000000000003</v>
      </c>
      <c r="Q8002" s="51">
        <v>-5.3490000000000002</v>
      </c>
      <c r="R8002" s="51">
        <v>-5.0419999999999998</v>
      </c>
      <c r="S8002" s="51">
        <v>-9.7520000000000007</v>
      </c>
      <c r="T8002" s="51">
        <v>-9.2729999999999997</v>
      </c>
      <c r="U8002" s="51">
        <v>2019</v>
      </c>
    </row>
    <row r="8003" spans="1:21" ht="15.5">
      <c r="A8003" s="51">
        <v>744</v>
      </c>
      <c r="B8003" s="51" t="s">
        <v>1838</v>
      </c>
      <c r="C8003" s="51" t="s">
        <v>457</v>
      </c>
      <c r="D8003" s="51" t="str">
        <f t="shared" ref="D8003:D8066" si="125">C8003&amp;E8003</f>
        <v>GGXONLBTunisia</v>
      </c>
      <c r="E8003" s="51" t="s">
        <v>1839</v>
      </c>
      <c r="F8003" s="51" t="s">
        <v>458</v>
      </c>
      <c r="G8003" s="51" t="s">
        <v>459</v>
      </c>
      <c r="H8003" s="51" t="s">
        <v>342</v>
      </c>
      <c r="I8003" s="51" t="s">
        <v>343</v>
      </c>
      <c r="J8003" s="51" t="s">
        <v>1845</v>
      </c>
      <c r="K8003" s="51">
        <v>-2.3519999999999999</v>
      </c>
      <c r="L8003" s="51">
        <v>-4.1630000000000003</v>
      </c>
      <c r="M8003" s="51">
        <v>-1.143</v>
      </c>
      <c r="N8003" s="51">
        <v>-2.8</v>
      </c>
      <c r="O8003" s="51">
        <v>-3.6059999999999999</v>
      </c>
      <c r="P8003" s="51">
        <v>-3.4609999999999999</v>
      </c>
      <c r="Q8003" s="51">
        <v>-2.0169999999999999</v>
      </c>
      <c r="R8003" s="51">
        <v>-1.2390000000000001</v>
      </c>
      <c r="S8003" s="51">
        <v>-8.0220000000000002</v>
      </c>
      <c r="T8003" s="51">
        <v>-7.1539999999999999</v>
      </c>
      <c r="U8003" s="51">
        <v>2019</v>
      </c>
    </row>
    <row r="8004" spans="1:21" ht="15.5">
      <c r="A8004" s="51">
        <v>744</v>
      </c>
      <c r="B8004" s="51" t="s">
        <v>1838</v>
      </c>
      <c r="C8004" s="51" t="s">
        <v>460</v>
      </c>
      <c r="D8004" s="51" t="str">
        <f t="shared" si="125"/>
        <v>GGXONLB_NGDPTunisia</v>
      </c>
      <c r="E8004" s="51" t="s">
        <v>1839</v>
      </c>
      <c r="F8004" s="51" t="s">
        <v>458</v>
      </c>
      <c r="G8004" s="51" t="s">
        <v>459</v>
      </c>
      <c r="H8004" s="51" t="s">
        <v>392</v>
      </c>
      <c r="I8004" s="51"/>
      <c r="J8004" s="51" t="s">
        <v>461</v>
      </c>
      <c r="K8004" s="51">
        <v>-3.343</v>
      </c>
      <c r="L8004" s="51">
        <v>-5.54</v>
      </c>
      <c r="M8004" s="51">
        <v>-1.413</v>
      </c>
      <c r="N8004" s="51">
        <v>-3.306</v>
      </c>
      <c r="O8004" s="51">
        <v>-4.016</v>
      </c>
      <c r="P8004" s="51">
        <v>-3.61</v>
      </c>
      <c r="Q8004" s="51">
        <v>-1.899</v>
      </c>
      <c r="R8004" s="51">
        <v>-1.0780000000000001</v>
      </c>
      <c r="S8004" s="51">
        <v>-7.2110000000000003</v>
      </c>
      <c r="T8004" s="51">
        <v>-5.85</v>
      </c>
      <c r="U8004" s="51">
        <v>2019</v>
      </c>
    </row>
    <row r="8005" spans="1:21" ht="15.5">
      <c r="A8005" s="51">
        <v>744</v>
      </c>
      <c r="B8005" s="51" t="s">
        <v>1838</v>
      </c>
      <c r="C8005" s="51" t="s">
        <v>462</v>
      </c>
      <c r="D8005" s="51" t="str">
        <f t="shared" si="125"/>
        <v>GGXWDNTunisia</v>
      </c>
      <c r="E8005" s="51" t="s">
        <v>1839</v>
      </c>
      <c r="F8005" s="51" t="s">
        <v>463</v>
      </c>
      <c r="G8005" s="51" t="s">
        <v>464</v>
      </c>
      <c r="H8005" s="51" t="s">
        <v>342</v>
      </c>
      <c r="I8005" s="51" t="s">
        <v>343</v>
      </c>
      <c r="J8005" s="51"/>
      <c r="K8005" s="51"/>
      <c r="L8005" s="51"/>
      <c r="M8005" s="51"/>
      <c r="N8005" s="51"/>
      <c r="O8005" s="51"/>
      <c r="P8005" s="51"/>
      <c r="Q8005" s="51"/>
      <c r="R8005" s="51"/>
      <c r="S8005" s="51"/>
      <c r="T8005" s="51"/>
      <c r="U8005" s="51"/>
    </row>
    <row r="8006" spans="1:21" ht="15.5">
      <c r="A8006" s="51">
        <v>744</v>
      </c>
      <c r="B8006" s="51" t="s">
        <v>1838</v>
      </c>
      <c r="C8006" s="51" t="s">
        <v>465</v>
      </c>
      <c r="D8006" s="51" t="str">
        <f t="shared" si="125"/>
        <v>GGXWDN_NGDPTunisia</v>
      </c>
      <c r="E8006" s="51" t="s">
        <v>1839</v>
      </c>
      <c r="F8006" s="51" t="s">
        <v>463</v>
      </c>
      <c r="G8006" s="51" t="s">
        <v>464</v>
      </c>
      <c r="H8006" s="51" t="s">
        <v>392</v>
      </c>
      <c r="I8006" s="51"/>
      <c r="J8006" s="51"/>
      <c r="K8006" s="51"/>
      <c r="L8006" s="51"/>
      <c r="M8006" s="51"/>
      <c r="N8006" s="51"/>
      <c r="O8006" s="51"/>
      <c r="P8006" s="51"/>
      <c r="Q8006" s="51"/>
      <c r="R8006" s="51"/>
      <c r="S8006" s="51"/>
      <c r="T8006" s="51"/>
      <c r="U8006" s="51"/>
    </row>
    <row r="8007" spans="1:21" ht="15.5">
      <c r="A8007" s="51">
        <v>744</v>
      </c>
      <c r="B8007" s="51" t="s">
        <v>1838</v>
      </c>
      <c r="C8007" s="51" t="s">
        <v>466</v>
      </c>
      <c r="D8007" s="51" t="str">
        <f t="shared" si="125"/>
        <v>GGXWDGTunisia</v>
      </c>
      <c r="E8007" s="51" t="s">
        <v>1839</v>
      </c>
      <c r="F8007" s="51" t="s">
        <v>467</v>
      </c>
      <c r="G8007" s="51" t="s">
        <v>468</v>
      </c>
      <c r="H8007" s="51" t="s">
        <v>342</v>
      </c>
      <c r="I8007" s="51" t="s">
        <v>343</v>
      </c>
      <c r="J8007" s="51" t="s">
        <v>1845</v>
      </c>
      <c r="K8007" s="51">
        <v>33.542000000000002</v>
      </c>
      <c r="L8007" s="51">
        <v>35.201000000000001</v>
      </c>
      <c r="M8007" s="51">
        <v>41.668999999999997</v>
      </c>
      <c r="N8007" s="51">
        <v>46.92</v>
      </c>
      <c r="O8007" s="51">
        <v>55.921999999999997</v>
      </c>
      <c r="P8007" s="51">
        <v>67.981999999999999</v>
      </c>
      <c r="Q8007" s="51">
        <v>82.295000000000002</v>
      </c>
      <c r="R8007" s="51">
        <v>82.554000000000002</v>
      </c>
      <c r="S8007" s="51">
        <v>97.495000000000005</v>
      </c>
      <c r="T8007" s="51">
        <v>111.50700000000001</v>
      </c>
      <c r="U8007" s="51">
        <v>2019</v>
      </c>
    </row>
    <row r="8008" spans="1:21" ht="15.5">
      <c r="A8008" s="51">
        <v>744</v>
      </c>
      <c r="B8008" s="51" t="s">
        <v>1838</v>
      </c>
      <c r="C8008" s="51" t="s">
        <v>469</v>
      </c>
      <c r="D8008" s="51" t="str">
        <f t="shared" si="125"/>
        <v>GGXWDG_NGDPTunisia</v>
      </c>
      <c r="E8008" s="51" t="s">
        <v>1839</v>
      </c>
      <c r="F8008" s="51" t="s">
        <v>467</v>
      </c>
      <c r="G8008" s="51" t="s">
        <v>468</v>
      </c>
      <c r="H8008" s="51" t="s">
        <v>392</v>
      </c>
      <c r="I8008" s="51"/>
      <c r="J8008" s="51" t="s">
        <v>470</v>
      </c>
      <c r="K8008" s="51">
        <v>47.676000000000002</v>
      </c>
      <c r="L8008" s="51">
        <v>46.844999999999999</v>
      </c>
      <c r="M8008" s="51">
        <v>51.529000000000003</v>
      </c>
      <c r="N8008" s="51">
        <v>55.402000000000001</v>
      </c>
      <c r="O8008" s="51">
        <v>62.281999999999996</v>
      </c>
      <c r="P8008" s="51">
        <v>70.914000000000001</v>
      </c>
      <c r="Q8008" s="51">
        <v>77.459000000000003</v>
      </c>
      <c r="R8008" s="51">
        <v>71.825000000000003</v>
      </c>
      <c r="S8008" s="51">
        <v>87.635000000000005</v>
      </c>
      <c r="T8008" s="51">
        <v>91.19</v>
      </c>
      <c r="U8008" s="51">
        <v>2019</v>
      </c>
    </row>
    <row r="8009" spans="1:21" ht="15.5">
      <c r="A8009" s="51">
        <v>744</v>
      </c>
      <c r="B8009" s="51" t="s">
        <v>1838</v>
      </c>
      <c r="C8009" s="51" t="s">
        <v>471</v>
      </c>
      <c r="D8009" s="51" t="str">
        <f t="shared" si="125"/>
        <v>NGDP_FYTunisia</v>
      </c>
      <c r="E8009" s="51" t="s">
        <v>1839</v>
      </c>
      <c r="F8009" s="51" t="s">
        <v>472</v>
      </c>
      <c r="G8009" s="51" t="s">
        <v>473</v>
      </c>
      <c r="H8009" s="51" t="s">
        <v>342</v>
      </c>
      <c r="I8009" s="51" t="s">
        <v>343</v>
      </c>
      <c r="J8009" s="51" t="s">
        <v>1845</v>
      </c>
      <c r="K8009" s="51">
        <v>70.353999999999999</v>
      </c>
      <c r="L8009" s="51">
        <v>75.144000000000005</v>
      </c>
      <c r="M8009" s="51">
        <v>80.866</v>
      </c>
      <c r="N8009" s="51">
        <v>84.688999999999993</v>
      </c>
      <c r="O8009" s="51">
        <v>89.789000000000001</v>
      </c>
      <c r="P8009" s="51">
        <v>95.864999999999995</v>
      </c>
      <c r="Q8009" s="51">
        <v>106.242</v>
      </c>
      <c r="R8009" s="51">
        <v>114.93899999999999</v>
      </c>
      <c r="S8009" s="51">
        <v>111.251</v>
      </c>
      <c r="T8009" s="51">
        <v>122.28</v>
      </c>
      <c r="U8009" s="51">
        <v>2019</v>
      </c>
    </row>
    <row r="8010" spans="1:21" ht="15.5">
      <c r="A8010" s="51">
        <v>744</v>
      </c>
      <c r="B8010" s="51" t="s">
        <v>1838</v>
      </c>
      <c r="C8010" s="51" t="s">
        <v>474</v>
      </c>
      <c r="D8010" s="51" t="str">
        <f t="shared" si="125"/>
        <v>BCATunisia</v>
      </c>
      <c r="E8010" s="51" t="s">
        <v>1839</v>
      </c>
      <c r="F8010" s="51" t="s">
        <v>475</v>
      </c>
      <c r="G8010" s="51" t="s">
        <v>476</v>
      </c>
      <c r="H8010" s="51" t="s">
        <v>352</v>
      </c>
      <c r="I8010" s="51" t="s">
        <v>343</v>
      </c>
      <c r="J8010" s="51" t="s">
        <v>1846</v>
      </c>
      <c r="K8010" s="51">
        <v>-4.1100000000000003</v>
      </c>
      <c r="L8010" s="51">
        <v>-4.4660000000000002</v>
      </c>
      <c r="M8010" s="51">
        <v>-4.6890000000000001</v>
      </c>
      <c r="N8010" s="51">
        <v>-4.1859999999999999</v>
      </c>
      <c r="O8010" s="51">
        <v>-3.8929999999999998</v>
      </c>
      <c r="P8010" s="51">
        <v>-4.08</v>
      </c>
      <c r="Q8010" s="51">
        <v>-4.4429999999999996</v>
      </c>
      <c r="R8010" s="51">
        <v>-3.2879999999999998</v>
      </c>
      <c r="S8010" s="51">
        <v>-2.6970000000000001</v>
      </c>
      <c r="T8010" s="51">
        <v>-4.21</v>
      </c>
      <c r="U8010" s="51">
        <v>2019</v>
      </c>
    </row>
    <row r="8011" spans="1:21" ht="15.5">
      <c r="A8011" s="51">
        <v>744</v>
      </c>
      <c r="B8011" s="51" t="s">
        <v>1838</v>
      </c>
      <c r="C8011" s="51" t="s">
        <v>478</v>
      </c>
      <c r="D8011" s="51" t="str">
        <f t="shared" si="125"/>
        <v>BCA_NGDPDTunisia</v>
      </c>
      <c r="E8011" s="51" t="s">
        <v>1839</v>
      </c>
      <c r="F8011" s="51" t="s">
        <v>475</v>
      </c>
      <c r="G8011" s="51" t="s">
        <v>476</v>
      </c>
      <c r="H8011" s="51" t="s">
        <v>392</v>
      </c>
      <c r="I8011" s="51"/>
      <c r="J8011" s="51" t="s">
        <v>479</v>
      </c>
      <c r="K8011" s="51">
        <v>-9.125</v>
      </c>
      <c r="L8011" s="51">
        <v>-9.6579999999999995</v>
      </c>
      <c r="M8011" s="51">
        <v>-9.8439999999999994</v>
      </c>
      <c r="N8011" s="51">
        <v>-9.6959999999999997</v>
      </c>
      <c r="O8011" s="51">
        <v>-9.3119999999999994</v>
      </c>
      <c r="P8011" s="51">
        <v>-10.295999999999999</v>
      </c>
      <c r="Q8011" s="51">
        <v>-11.07</v>
      </c>
      <c r="R8011" s="51">
        <v>-8.3940000000000001</v>
      </c>
      <c r="S8011" s="51">
        <v>-6.8179999999999996</v>
      </c>
      <c r="T8011" s="51">
        <v>-9.5109999999999992</v>
      </c>
      <c r="U8011" s="51">
        <v>2019</v>
      </c>
    </row>
    <row r="8012" spans="1:21" ht="15.5">
      <c r="A8012" s="51">
        <v>186</v>
      </c>
      <c r="B8012" s="51" t="s">
        <v>1847</v>
      </c>
      <c r="C8012" s="51" t="s">
        <v>338</v>
      </c>
      <c r="D8012" s="51" t="str">
        <f t="shared" si="125"/>
        <v>NGDP_RTurkey</v>
      </c>
      <c r="E8012" s="51" t="s">
        <v>196</v>
      </c>
      <c r="F8012" s="51" t="s">
        <v>340</v>
      </c>
      <c r="G8012" s="51" t="s">
        <v>341</v>
      </c>
      <c r="H8012" s="51" t="s">
        <v>342</v>
      </c>
      <c r="I8012" s="51" t="s">
        <v>343</v>
      </c>
      <c r="J8012" s="51" t="s">
        <v>1848</v>
      </c>
      <c r="K8012" s="51">
        <v>1271.5</v>
      </c>
      <c r="L8012" s="51">
        <v>1379.39</v>
      </c>
      <c r="M8012" s="51">
        <v>1447.53</v>
      </c>
      <c r="N8012" s="51">
        <v>1535.61</v>
      </c>
      <c r="O8012" s="51">
        <v>1586.64</v>
      </c>
      <c r="P8012" s="51">
        <v>1705.67</v>
      </c>
      <c r="Q8012" s="51">
        <v>1756.14</v>
      </c>
      <c r="R8012" s="51">
        <v>1772.23</v>
      </c>
      <c r="S8012" s="51">
        <v>1804.02</v>
      </c>
      <c r="T8012" s="51">
        <v>1913.03</v>
      </c>
      <c r="U8012" s="51">
        <v>2020</v>
      </c>
    </row>
    <row r="8013" spans="1:21" ht="15.5">
      <c r="A8013" s="51">
        <v>186</v>
      </c>
      <c r="B8013" s="51" t="s">
        <v>1847</v>
      </c>
      <c r="C8013" s="51" t="s">
        <v>345</v>
      </c>
      <c r="D8013" s="51" t="str">
        <f t="shared" si="125"/>
        <v>NGDP_RPCHTurkey</v>
      </c>
      <c r="E8013" s="51" t="s">
        <v>196</v>
      </c>
      <c r="F8013" s="51" t="s">
        <v>340</v>
      </c>
      <c r="G8013" s="51" t="s">
        <v>346</v>
      </c>
      <c r="H8013" s="51" t="s">
        <v>347</v>
      </c>
      <c r="I8013" s="51"/>
      <c r="J8013" s="51" t="s">
        <v>348</v>
      </c>
      <c r="K8013" s="51">
        <v>4.7880000000000003</v>
      </c>
      <c r="L8013" s="51">
        <v>8.4860000000000007</v>
      </c>
      <c r="M8013" s="51">
        <v>4.9400000000000004</v>
      </c>
      <c r="N8013" s="51">
        <v>6.0839999999999996</v>
      </c>
      <c r="O8013" s="51">
        <v>3.323</v>
      </c>
      <c r="P8013" s="51">
        <v>7.5019999999999998</v>
      </c>
      <c r="Q8013" s="51">
        <v>2.9590000000000001</v>
      </c>
      <c r="R8013" s="51">
        <v>0.91700000000000004</v>
      </c>
      <c r="S8013" s="51">
        <v>1.794</v>
      </c>
      <c r="T8013" s="51">
        <v>6.0419999999999998</v>
      </c>
      <c r="U8013" s="51">
        <v>2020</v>
      </c>
    </row>
    <row r="8014" spans="1:21" ht="15.5">
      <c r="A8014" s="51">
        <v>186</v>
      </c>
      <c r="B8014" s="51" t="s">
        <v>1847</v>
      </c>
      <c r="C8014" s="51" t="s">
        <v>349</v>
      </c>
      <c r="D8014" s="51" t="str">
        <f t="shared" si="125"/>
        <v>NGDPTurkey</v>
      </c>
      <c r="E8014" s="51" t="s">
        <v>196</v>
      </c>
      <c r="F8014" s="51" t="s">
        <v>155</v>
      </c>
      <c r="G8014" s="51" t="s">
        <v>350</v>
      </c>
      <c r="H8014" s="51" t="s">
        <v>342</v>
      </c>
      <c r="I8014" s="51" t="s">
        <v>343</v>
      </c>
      <c r="J8014" s="51" t="s">
        <v>1848</v>
      </c>
      <c r="K8014" s="51">
        <v>1581.48</v>
      </c>
      <c r="L8014" s="51">
        <v>1823.43</v>
      </c>
      <c r="M8014" s="51">
        <v>2054.9</v>
      </c>
      <c r="N8014" s="51">
        <v>2350.94</v>
      </c>
      <c r="O8014" s="51">
        <v>2626.56</v>
      </c>
      <c r="P8014" s="51">
        <v>3133.7</v>
      </c>
      <c r="Q8014" s="51">
        <v>3758.32</v>
      </c>
      <c r="R8014" s="51">
        <v>4320.1899999999996</v>
      </c>
      <c r="S8014" s="51">
        <v>5044.21</v>
      </c>
      <c r="T8014" s="51">
        <v>6025.54</v>
      </c>
      <c r="U8014" s="51">
        <v>2020</v>
      </c>
    </row>
    <row r="8015" spans="1:21" ht="15.5">
      <c r="A8015" s="51">
        <v>186</v>
      </c>
      <c r="B8015" s="51" t="s">
        <v>1847</v>
      </c>
      <c r="C8015" s="51" t="s">
        <v>157</v>
      </c>
      <c r="D8015" s="51" t="str">
        <f t="shared" si="125"/>
        <v>NGDPDTurkey</v>
      </c>
      <c r="E8015" s="51" t="s">
        <v>196</v>
      </c>
      <c r="F8015" s="51" t="s">
        <v>155</v>
      </c>
      <c r="G8015" s="51" t="s">
        <v>351</v>
      </c>
      <c r="H8015" s="51" t="s">
        <v>352</v>
      </c>
      <c r="I8015" s="51" t="s">
        <v>343</v>
      </c>
      <c r="J8015" s="51" t="s">
        <v>353</v>
      </c>
      <c r="K8015" s="51">
        <v>880.14099999999996</v>
      </c>
      <c r="L8015" s="51">
        <v>957.50400000000002</v>
      </c>
      <c r="M8015" s="51">
        <v>938.51199999999994</v>
      </c>
      <c r="N8015" s="51">
        <v>864.07100000000003</v>
      </c>
      <c r="O8015" s="51">
        <v>869.28</v>
      </c>
      <c r="P8015" s="51">
        <v>858.93200000000002</v>
      </c>
      <c r="Q8015" s="51">
        <v>779.59900000000005</v>
      </c>
      <c r="R8015" s="51">
        <v>760.94</v>
      </c>
      <c r="S8015" s="51">
        <v>719.53700000000003</v>
      </c>
      <c r="T8015" s="51">
        <v>794.53</v>
      </c>
      <c r="U8015" s="51">
        <v>2020</v>
      </c>
    </row>
    <row r="8016" spans="1:21" ht="15.5">
      <c r="A8016" s="51">
        <v>186</v>
      </c>
      <c r="B8016" s="51" t="s">
        <v>1847</v>
      </c>
      <c r="C8016" s="51" t="s">
        <v>354</v>
      </c>
      <c r="D8016" s="51" t="str">
        <f t="shared" si="125"/>
        <v>PPPGDPTurkey</v>
      </c>
      <c r="E8016" s="51" t="s">
        <v>196</v>
      </c>
      <c r="F8016" s="51" t="s">
        <v>155</v>
      </c>
      <c r="G8016" s="51" t="s">
        <v>355</v>
      </c>
      <c r="H8016" s="51" t="s">
        <v>356</v>
      </c>
      <c r="I8016" s="51" t="s">
        <v>343</v>
      </c>
      <c r="J8016" s="51" t="s">
        <v>353</v>
      </c>
      <c r="K8016" s="51">
        <v>1550.69</v>
      </c>
      <c r="L8016" s="51">
        <v>1703.67</v>
      </c>
      <c r="M8016" s="51">
        <v>1860.47</v>
      </c>
      <c r="N8016" s="51">
        <v>2022.94</v>
      </c>
      <c r="O8016" s="51">
        <v>2116.1799999999998</v>
      </c>
      <c r="P8016" s="51">
        <v>2282.3000000000002</v>
      </c>
      <c r="Q8016" s="51">
        <v>2406.2600000000002</v>
      </c>
      <c r="R8016" s="51">
        <v>2471.66</v>
      </c>
      <c r="S8016" s="51">
        <v>2546.5</v>
      </c>
      <c r="T8016" s="51">
        <v>2749.57</v>
      </c>
      <c r="U8016" s="51">
        <v>2020</v>
      </c>
    </row>
    <row r="8017" spans="1:21" ht="15.5">
      <c r="A8017" s="51">
        <v>186</v>
      </c>
      <c r="B8017" s="51" t="s">
        <v>1847</v>
      </c>
      <c r="C8017" s="51" t="s">
        <v>357</v>
      </c>
      <c r="D8017" s="51" t="str">
        <f t="shared" si="125"/>
        <v>NGDP_DTurkey</v>
      </c>
      <c r="E8017" s="51" t="s">
        <v>196</v>
      </c>
      <c r="F8017" s="51" t="s">
        <v>358</v>
      </c>
      <c r="G8017" s="51" t="s">
        <v>359</v>
      </c>
      <c r="H8017" s="51" t="s">
        <v>360</v>
      </c>
      <c r="I8017" s="51"/>
      <c r="J8017" s="51" t="s">
        <v>361</v>
      </c>
      <c r="K8017" s="51">
        <v>124.379</v>
      </c>
      <c r="L8017" s="51">
        <v>132.19</v>
      </c>
      <c r="M8017" s="51">
        <v>141.959</v>
      </c>
      <c r="N8017" s="51">
        <v>153.095</v>
      </c>
      <c r="O8017" s="51">
        <v>165.54300000000001</v>
      </c>
      <c r="P8017" s="51">
        <v>183.72300000000001</v>
      </c>
      <c r="Q8017" s="51">
        <v>214.01</v>
      </c>
      <c r="R8017" s="51">
        <v>243.77099999999999</v>
      </c>
      <c r="S8017" s="51">
        <v>279.60899999999998</v>
      </c>
      <c r="T8017" s="51">
        <v>314.97399999999999</v>
      </c>
      <c r="U8017" s="51">
        <v>2020</v>
      </c>
    </row>
    <row r="8018" spans="1:21" ht="15.5">
      <c r="A8018" s="51">
        <v>186</v>
      </c>
      <c r="B8018" s="51" t="s">
        <v>1847</v>
      </c>
      <c r="C8018" s="51" t="s">
        <v>362</v>
      </c>
      <c r="D8018" s="51" t="str">
        <f t="shared" si="125"/>
        <v>NGDPRPCTurkey</v>
      </c>
      <c r="E8018" s="51" t="s">
        <v>196</v>
      </c>
      <c r="F8018" s="51" t="s">
        <v>363</v>
      </c>
      <c r="G8018" s="51" t="s">
        <v>364</v>
      </c>
      <c r="H8018" s="51" t="s">
        <v>342</v>
      </c>
      <c r="I8018" s="51" t="s">
        <v>333</v>
      </c>
      <c r="J8018" s="51" t="s">
        <v>365</v>
      </c>
      <c r="K8018" s="51">
        <v>16812.740000000002</v>
      </c>
      <c r="L8018" s="51">
        <v>17991.79</v>
      </c>
      <c r="M8018" s="51">
        <v>18630.72</v>
      </c>
      <c r="N8018" s="51">
        <v>19502</v>
      </c>
      <c r="O8018" s="51">
        <v>19878.93</v>
      </c>
      <c r="P8018" s="51">
        <v>21106.86</v>
      </c>
      <c r="Q8018" s="51">
        <v>21415.25</v>
      </c>
      <c r="R8018" s="51">
        <v>21312.39</v>
      </c>
      <c r="S8018" s="51">
        <v>21431.99</v>
      </c>
      <c r="T8018" s="51">
        <v>22457.67</v>
      </c>
      <c r="U8018" s="51">
        <v>2020</v>
      </c>
    </row>
    <row r="8019" spans="1:21" ht="15.5">
      <c r="A8019" s="51">
        <v>186</v>
      </c>
      <c r="B8019" s="51" t="s">
        <v>1847</v>
      </c>
      <c r="C8019" s="51" t="s">
        <v>366</v>
      </c>
      <c r="D8019" s="51" t="str">
        <f t="shared" si="125"/>
        <v>NGDPRPPPPCTurkey</v>
      </c>
      <c r="E8019" s="51" t="s">
        <v>196</v>
      </c>
      <c r="F8019" s="51" t="s">
        <v>363</v>
      </c>
      <c r="G8019" s="51" t="s">
        <v>367</v>
      </c>
      <c r="H8019" s="51" t="s">
        <v>368</v>
      </c>
      <c r="I8019" s="51" t="s">
        <v>333</v>
      </c>
      <c r="J8019" s="51" t="s">
        <v>365</v>
      </c>
      <c r="K8019" s="51">
        <v>22496.66</v>
      </c>
      <c r="L8019" s="51">
        <v>24074.3</v>
      </c>
      <c r="M8019" s="51">
        <v>24929.24</v>
      </c>
      <c r="N8019" s="51">
        <v>26095.08</v>
      </c>
      <c r="O8019" s="51">
        <v>26599.439999999999</v>
      </c>
      <c r="P8019" s="51">
        <v>28242.49</v>
      </c>
      <c r="Q8019" s="51">
        <v>28655.15</v>
      </c>
      <c r="R8019" s="51">
        <v>28517.51</v>
      </c>
      <c r="S8019" s="51">
        <v>28677.54</v>
      </c>
      <c r="T8019" s="51">
        <v>30049.97</v>
      </c>
      <c r="U8019" s="51">
        <v>2020</v>
      </c>
    </row>
    <row r="8020" spans="1:21" ht="15.5">
      <c r="A8020" s="51">
        <v>186</v>
      </c>
      <c r="B8020" s="51" t="s">
        <v>1847</v>
      </c>
      <c r="C8020" s="51" t="s">
        <v>369</v>
      </c>
      <c r="D8020" s="51" t="str">
        <f t="shared" si="125"/>
        <v>NGDPPCTurkey</v>
      </c>
      <c r="E8020" s="51" t="s">
        <v>196</v>
      </c>
      <c r="F8020" s="51" t="s">
        <v>370</v>
      </c>
      <c r="G8020" s="51" t="s">
        <v>371</v>
      </c>
      <c r="H8020" s="51" t="s">
        <v>342</v>
      </c>
      <c r="I8020" s="51" t="s">
        <v>333</v>
      </c>
      <c r="J8020" s="51" t="s">
        <v>372</v>
      </c>
      <c r="K8020" s="51">
        <v>20911.57</v>
      </c>
      <c r="L8020" s="51">
        <v>23783.42</v>
      </c>
      <c r="M8020" s="51">
        <v>26447.919999999998</v>
      </c>
      <c r="N8020" s="51">
        <v>29856.639999999999</v>
      </c>
      <c r="O8020" s="51">
        <v>32908.1</v>
      </c>
      <c r="P8020" s="51">
        <v>38778.19</v>
      </c>
      <c r="Q8020" s="51">
        <v>45830.879999999997</v>
      </c>
      <c r="R8020" s="51">
        <v>51953.48</v>
      </c>
      <c r="S8020" s="51">
        <v>59925.75</v>
      </c>
      <c r="T8020" s="51">
        <v>70735.89</v>
      </c>
      <c r="U8020" s="51">
        <v>2020</v>
      </c>
    </row>
    <row r="8021" spans="1:21" ht="15.5">
      <c r="A8021" s="51">
        <v>186</v>
      </c>
      <c r="B8021" s="51" t="s">
        <v>1847</v>
      </c>
      <c r="C8021" s="51" t="s">
        <v>373</v>
      </c>
      <c r="D8021" s="51" t="str">
        <f t="shared" si="125"/>
        <v>NGDPDPCTurkey</v>
      </c>
      <c r="E8021" s="51" t="s">
        <v>196</v>
      </c>
      <c r="F8021" s="51" t="s">
        <v>370</v>
      </c>
      <c r="G8021" s="51" t="s">
        <v>374</v>
      </c>
      <c r="H8021" s="51" t="s">
        <v>352</v>
      </c>
      <c r="I8021" s="51" t="s">
        <v>333</v>
      </c>
      <c r="J8021" s="51" t="s">
        <v>372</v>
      </c>
      <c r="K8021" s="51">
        <v>11637.92</v>
      </c>
      <c r="L8021" s="51">
        <v>12488.97</v>
      </c>
      <c r="M8021" s="51">
        <v>12079.29</v>
      </c>
      <c r="N8021" s="51">
        <v>10973.59</v>
      </c>
      <c r="O8021" s="51">
        <v>10891.19</v>
      </c>
      <c r="P8021" s="51">
        <v>10628.9</v>
      </c>
      <c r="Q8021" s="51">
        <v>9506.84</v>
      </c>
      <c r="R8021" s="51">
        <v>9150.86</v>
      </c>
      <c r="S8021" s="51">
        <v>8548.18</v>
      </c>
      <c r="T8021" s="51">
        <v>9327.27</v>
      </c>
      <c r="U8021" s="51">
        <v>2020</v>
      </c>
    </row>
    <row r="8022" spans="1:21" ht="15.5">
      <c r="A8022" s="51">
        <v>186</v>
      </c>
      <c r="B8022" s="51" t="s">
        <v>1847</v>
      </c>
      <c r="C8022" s="51" t="s">
        <v>375</v>
      </c>
      <c r="D8022" s="51" t="str">
        <f t="shared" si="125"/>
        <v>PPPPCTurkey</v>
      </c>
      <c r="E8022" s="51" t="s">
        <v>196</v>
      </c>
      <c r="F8022" s="51" t="s">
        <v>370</v>
      </c>
      <c r="G8022" s="51" t="s">
        <v>376</v>
      </c>
      <c r="H8022" s="51" t="s">
        <v>356</v>
      </c>
      <c r="I8022" s="51" t="s">
        <v>333</v>
      </c>
      <c r="J8022" s="51" t="s">
        <v>372</v>
      </c>
      <c r="K8022" s="51">
        <v>20504.43</v>
      </c>
      <c r="L8022" s="51">
        <v>22221.39</v>
      </c>
      <c r="M8022" s="51">
        <v>23945.52</v>
      </c>
      <c r="N8022" s="51">
        <v>25691.07</v>
      </c>
      <c r="O8022" s="51">
        <v>26513.62</v>
      </c>
      <c r="P8022" s="51">
        <v>28242.49</v>
      </c>
      <c r="Q8022" s="51">
        <v>29343.15</v>
      </c>
      <c r="R8022" s="51">
        <v>29723.53</v>
      </c>
      <c r="S8022" s="51">
        <v>30252.68</v>
      </c>
      <c r="T8022" s="51">
        <v>32278.16</v>
      </c>
      <c r="U8022" s="51">
        <v>2020</v>
      </c>
    </row>
    <row r="8023" spans="1:21" ht="15.5">
      <c r="A8023" s="51">
        <v>186</v>
      </c>
      <c r="B8023" s="51" t="s">
        <v>1847</v>
      </c>
      <c r="C8023" s="51" t="s">
        <v>377</v>
      </c>
      <c r="D8023" s="51" t="str">
        <f t="shared" si="125"/>
        <v>NGAP_NPGDPTurkey</v>
      </c>
      <c r="E8023" s="51" t="s">
        <v>196</v>
      </c>
      <c r="F8023" s="51" t="s">
        <v>378</v>
      </c>
      <c r="G8023" s="51" t="s">
        <v>379</v>
      </c>
      <c r="H8023" s="51" t="s">
        <v>380</v>
      </c>
      <c r="I8023" s="51"/>
      <c r="J8023" s="51"/>
      <c r="K8023" s="51"/>
      <c r="L8023" s="51"/>
      <c r="M8023" s="51"/>
      <c r="N8023" s="51"/>
      <c r="O8023" s="51"/>
      <c r="P8023" s="51"/>
      <c r="Q8023" s="51"/>
      <c r="R8023" s="51"/>
      <c r="S8023" s="51"/>
      <c r="T8023" s="51"/>
      <c r="U8023" s="51"/>
    </row>
    <row r="8024" spans="1:21" ht="15.5">
      <c r="A8024" s="51">
        <v>186</v>
      </c>
      <c r="B8024" s="51" t="s">
        <v>1847</v>
      </c>
      <c r="C8024" s="51" t="s">
        <v>381</v>
      </c>
      <c r="D8024" s="51" t="str">
        <f t="shared" si="125"/>
        <v>PPPSHTurkey</v>
      </c>
      <c r="E8024" s="51" t="s">
        <v>196</v>
      </c>
      <c r="F8024" s="51" t="s">
        <v>382</v>
      </c>
      <c r="G8024" s="51" t="s">
        <v>383</v>
      </c>
      <c r="H8024" s="51" t="s">
        <v>384</v>
      </c>
      <c r="I8024" s="51"/>
      <c r="J8024" s="51" t="s">
        <v>353</v>
      </c>
      <c r="K8024" s="51">
        <v>1.5489999999999999</v>
      </c>
      <c r="L8024" s="51">
        <v>1.6220000000000001</v>
      </c>
      <c r="M8024" s="51">
        <v>1.7070000000000001</v>
      </c>
      <c r="N8024" s="51">
        <v>1.8180000000000001</v>
      </c>
      <c r="O8024" s="51">
        <v>1.8320000000000001</v>
      </c>
      <c r="P8024" s="51">
        <v>1.8759999999999999</v>
      </c>
      <c r="Q8024" s="51">
        <v>1.8660000000000001</v>
      </c>
      <c r="R8024" s="51">
        <v>1.8340000000000001</v>
      </c>
      <c r="S8024" s="51">
        <v>1.9339999999999999</v>
      </c>
      <c r="T8024" s="51">
        <v>1.9370000000000001</v>
      </c>
      <c r="U8024" s="51">
        <v>2020</v>
      </c>
    </row>
    <row r="8025" spans="1:21" ht="15.5">
      <c r="A8025" s="51">
        <v>186</v>
      </c>
      <c r="B8025" s="51" t="s">
        <v>1847</v>
      </c>
      <c r="C8025" s="51" t="s">
        <v>385</v>
      </c>
      <c r="D8025" s="51" t="str">
        <f t="shared" si="125"/>
        <v>PPPEXTurkey</v>
      </c>
      <c r="E8025" s="51" t="s">
        <v>196</v>
      </c>
      <c r="F8025" s="51" t="s">
        <v>386</v>
      </c>
      <c r="G8025" s="51" t="s">
        <v>387</v>
      </c>
      <c r="H8025" s="51" t="s">
        <v>388</v>
      </c>
      <c r="I8025" s="51"/>
      <c r="J8025" s="51" t="s">
        <v>353</v>
      </c>
      <c r="K8025" s="51">
        <v>1.02</v>
      </c>
      <c r="L8025" s="51">
        <v>1.07</v>
      </c>
      <c r="M8025" s="51">
        <v>1.105</v>
      </c>
      <c r="N8025" s="51">
        <v>1.1619999999999999</v>
      </c>
      <c r="O8025" s="51">
        <v>1.2410000000000001</v>
      </c>
      <c r="P8025" s="51">
        <v>1.373</v>
      </c>
      <c r="Q8025" s="51">
        <v>1.5620000000000001</v>
      </c>
      <c r="R8025" s="51">
        <v>1.748</v>
      </c>
      <c r="S8025" s="51">
        <v>1.9810000000000001</v>
      </c>
      <c r="T8025" s="51">
        <v>2.1909999999999998</v>
      </c>
      <c r="U8025" s="51">
        <v>2020</v>
      </c>
    </row>
    <row r="8026" spans="1:21" ht="15.5">
      <c r="A8026" s="51">
        <v>186</v>
      </c>
      <c r="B8026" s="51" t="s">
        <v>1847</v>
      </c>
      <c r="C8026" s="51" t="s">
        <v>389</v>
      </c>
      <c r="D8026" s="51" t="str">
        <f t="shared" si="125"/>
        <v>NID_NGDPTurkey</v>
      </c>
      <c r="E8026" s="51" t="s">
        <v>196</v>
      </c>
      <c r="F8026" s="51" t="s">
        <v>390</v>
      </c>
      <c r="G8026" s="51" t="s">
        <v>391</v>
      </c>
      <c r="H8026" s="51" t="s">
        <v>392</v>
      </c>
      <c r="I8026" s="51"/>
      <c r="J8026" s="51" t="s">
        <v>1848</v>
      </c>
      <c r="K8026" s="51">
        <v>28.073</v>
      </c>
      <c r="L8026" s="51">
        <v>29.619</v>
      </c>
      <c r="M8026" s="51">
        <v>28.966999999999999</v>
      </c>
      <c r="N8026" s="51">
        <v>28.199000000000002</v>
      </c>
      <c r="O8026" s="51">
        <v>28.02</v>
      </c>
      <c r="P8026" s="51">
        <v>30.693999999999999</v>
      </c>
      <c r="Q8026" s="51">
        <v>29.283000000000001</v>
      </c>
      <c r="R8026" s="51">
        <v>24.798999999999999</v>
      </c>
      <c r="S8026" s="51">
        <v>31.483000000000001</v>
      </c>
      <c r="T8026" s="51">
        <v>29.905999999999999</v>
      </c>
      <c r="U8026" s="51">
        <v>2020</v>
      </c>
    </row>
    <row r="8027" spans="1:21" ht="15.5">
      <c r="A8027" s="51">
        <v>186</v>
      </c>
      <c r="B8027" s="51" t="s">
        <v>1847</v>
      </c>
      <c r="C8027" s="51" t="s">
        <v>393</v>
      </c>
      <c r="D8027" s="51" t="str">
        <f t="shared" si="125"/>
        <v>NGSD_NGDPTurkey</v>
      </c>
      <c r="E8027" s="51" t="s">
        <v>196</v>
      </c>
      <c r="F8027" s="51" t="s">
        <v>394</v>
      </c>
      <c r="G8027" s="51" t="s">
        <v>395</v>
      </c>
      <c r="H8027" s="51" t="s">
        <v>392</v>
      </c>
      <c r="I8027" s="51"/>
      <c r="J8027" s="51" t="s">
        <v>1848</v>
      </c>
      <c r="K8027" s="51">
        <v>23.350999999999999</v>
      </c>
      <c r="L8027" s="51">
        <v>23.898</v>
      </c>
      <c r="M8027" s="51">
        <v>24.893000000000001</v>
      </c>
      <c r="N8027" s="51">
        <v>25.218</v>
      </c>
      <c r="O8027" s="51">
        <v>25.001999999999999</v>
      </c>
      <c r="P8027" s="51">
        <v>26.04</v>
      </c>
      <c r="Q8027" s="51">
        <v>27.725000000000001</v>
      </c>
      <c r="R8027" s="51">
        <v>26.042999999999999</v>
      </c>
      <c r="S8027" s="51">
        <v>26.664999999999999</v>
      </c>
      <c r="T8027" s="51">
        <v>26.645</v>
      </c>
      <c r="U8027" s="51">
        <v>2020</v>
      </c>
    </row>
    <row r="8028" spans="1:21" ht="15.5">
      <c r="A8028" s="51">
        <v>186</v>
      </c>
      <c r="B8028" s="51" t="s">
        <v>1847</v>
      </c>
      <c r="C8028" s="51" t="s">
        <v>396</v>
      </c>
      <c r="D8028" s="51" t="str">
        <f t="shared" si="125"/>
        <v>PCPITurkey</v>
      </c>
      <c r="E8028" s="51" t="s">
        <v>196</v>
      </c>
      <c r="F8028" s="51" t="s">
        <v>397</v>
      </c>
      <c r="G8028" s="51" t="s">
        <v>398</v>
      </c>
      <c r="H8028" s="51" t="s">
        <v>360</v>
      </c>
      <c r="I8028" s="51"/>
      <c r="J8028" s="51" t="s">
        <v>1849</v>
      </c>
      <c r="K8028" s="51">
        <v>206.83500000000001</v>
      </c>
      <c r="L8028" s="51">
        <v>222.333</v>
      </c>
      <c r="M8028" s="51">
        <v>242.02</v>
      </c>
      <c r="N8028" s="51">
        <v>260.58499999999998</v>
      </c>
      <c r="O8028" s="51">
        <v>280.846</v>
      </c>
      <c r="P8028" s="51">
        <v>312.14400000000001</v>
      </c>
      <c r="Q8028" s="51">
        <v>363.125</v>
      </c>
      <c r="R8028" s="51">
        <v>418.23599999999999</v>
      </c>
      <c r="S8028" s="51">
        <v>469.59100000000001</v>
      </c>
      <c r="T8028" s="51">
        <v>533.46900000000005</v>
      </c>
      <c r="U8028" s="51">
        <v>2020</v>
      </c>
    </row>
    <row r="8029" spans="1:21" ht="15.5">
      <c r="A8029" s="51">
        <v>186</v>
      </c>
      <c r="B8029" s="51" t="s">
        <v>1847</v>
      </c>
      <c r="C8029" s="51" t="s">
        <v>400</v>
      </c>
      <c r="D8029" s="51" t="str">
        <f t="shared" si="125"/>
        <v>PCPIPCHTurkey</v>
      </c>
      <c r="E8029" s="51" t="s">
        <v>196</v>
      </c>
      <c r="F8029" s="51" t="s">
        <v>397</v>
      </c>
      <c r="G8029" s="51" t="s">
        <v>401</v>
      </c>
      <c r="H8029" s="51" t="s">
        <v>347</v>
      </c>
      <c r="I8029" s="51"/>
      <c r="J8029" s="51" t="s">
        <v>402</v>
      </c>
      <c r="K8029" s="51">
        <v>8.8919999999999995</v>
      </c>
      <c r="L8029" s="51">
        <v>7.4930000000000003</v>
      </c>
      <c r="M8029" s="51">
        <v>8.8550000000000004</v>
      </c>
      <c r="N8029" s="51">
        <v>7.6710000000000003</v>
      </c>
      <c r="O8029" s="51">
        <v>7.7750000000000004</v>
      </c>
      <c r="P8029" s="51">
        <v>11.144</v>
      </c>
      <c r="Q8029" s="51">
        <v>16.332000000000001</v>
      </c>
      <c r="R8029" s="51">
        <v>15.177</v>
      </c>
      <c r="S8029" s="51">
        <v>12.279</v>
      </c>
      <c r="T8029" s="51">
        <v>13.603</v>
      </c>
      <c r="U8029" s="51">
        <v>2020</v>
      </c>
    </row>
    <row r="8030" spans="1:21" ht="15.5">
      <c r="A8030" s="51">
        <v>186</v>
      </c>
      <c r="B8030" s="51" t="s">
        <v>1847</v>
      </c>
      <c r="C8030" s="51" t="s">
        <v>403</v>
      </c>
      <c r="D8030" s="51" t="str">
        <f t="shared" si="125"/>
        <v>PCPIETurkey</v>
      </c>
      <c r="E8030" s="51" t="s">
        <v>196</v>
      </c>
      <c r="F8030" s="51" t="s">
        <v>404</v>
      </c>
      <c r="G8030" s="51" t="s">
        <v>405</v>
      </c>
      <c r="H8030" s="51" t="s">
        <v>360</v>
      </c>
      <c r="I8030" s="51"/>
      <c r="J8030" s="51" t="s">
        <v>1849</v>
      </c>
      <c r="K8030" s="51">
        <v>213.23</v>
      </c>
      <c r="L8030" s="51">
        <v>229.01</v>
      </c>
      <c r="M8030" s="51">
        <v>247.72</v>
      </c>
      <c r="N8030" s="51">
        <v>269.54000000000002</v>
      </c>
      <c r="O8030" s="51">
        <v>292.54000000000002</v>
      </c>
      <c r="P8030" s="51">
        <v>327.41000000000003</v>
      </c>
      <c r="Q8030" s="51">
        <v>393.88</v>
      </c>
      <c r="R8030" s="51">
        <v>440.5</v>
      </c>
      <c r="S8030" s="51">
        <v>504.81</v>
      </c>
      <c r="T8030" s="51">
        <v>567.93100000000004</v>
      </c>
      <c r="U8030" s="51">
        <v>2020</v>
      </c>
    </row>
    <row r="8031" spans="1:21" ht="15.5">
      <c r="A8031" s="51">
        <v>186</v>
      </c>
      <c r="B8031" s="51" t="s">
        <v>1847</v>
      </c>
      <c r="C8031" s="51" t="s">
        <v>406</v>
      </c>
      <c r="D8031" s="51" t="str">
        <f t="shared" si="125"/>
        <v>PCPIEPCHTurkey</v>
      </c>
      <c r="E8031" s="51" t="s">
        <v>196</v>
      </c>
      <c r="F8031" s="51" t="s">
        <v>404</v>
      </c>
      <c r="G8031" s="51" t="s">
        <v>407</v>
      </c>
      <c r="H8031" s="51" t="s">
        <v>347</v>
      </c>
      <c r="I8031" s="51"/>
      <c r="J8031" s="51" t="s">
        <v>408</v>
      </c>
      <c r="K8031" s="51">
        <v>6.1639999999999997</v>
      </c>
      <c r="L8031" s="51">
        <v>7.4</v>
      </c>
      <c r="M8031" s="51">
        <v>8.17</v>
      </c>
      <c r="N8031" s="51">
        <v>8.8079999999999998</v>
      </c>
      <c r="O8031" s="51">
        <v>8.5329999999999995</v>
      </c>
      <c r="P8031" s="51">
        <v>11.92</v>
      </c>
      <c r="Q8031" s="51">
        <v>20.302</v>
      </c>
      <c r="R8031" s="51">
        <v>11.836</v>
      </c>
      <c r="S8031" s="51">
        <v>14.599</v>
      </c>
      <c r="T8031" s="51">
        <v>12.504</v>
      </c>
      <c r="U8031" s="51">
        <v>2020</v>
      </c>
    </row>
    <row r="8032" spans="1:21" ht="15.5">
      <c r="A8032" s="51">
        <v>186</v>
      </c>
      <c r="B8032" s="51" t="s">
        <v>1847</v>
      </c>
      <c r="C8032" s="51" t="s">
        <v>409</v>
      </c>
      <c r="D8032" s="51" t="str">
        <f t="shared" si="125"/>
        <v>FLIBOR6Turkey</v>
      </c>
      <c r="E8032" s="51" t="s">
        <v>196</v>
      </c>
      <c r="F8032" s="51" t="s">
        <v>410</v>
      </c>
      <c r="G8032" s="51"/>
      <c r="H8032" s="51" t="s">
        <v>384</v>
      </c>
      <c r="I8032" s="51"/>
      <c r="J8032" s="51"/>
      <c r="K8032" s="51"/>
      <c r="L8032" s="51"/>
      <c r="M8032" s="51"/>
      <c r="N8032" s="51"/>
      <c r="O8032" s="51"/>
      <c r="P8032" s="51"/>
      <c r="Q8032" s="51"/>
      <c r="R8032" s="51"/>
      <c r="S8032" s="51"/>
      <c r="T8032" s="51"/>
      <c r="U8032" s="51"/>
    </row>
    <row r="8033" spans="1:21" ht="15.5">
      <c r="A8033" s="51">
        <v>186</v>
      </c>
      <c r="B8033" s="51" t="s">
        <v>1847</v>
      </c>
      <c r="C8033" s="51" t="s">
        <v>411</v>
      </c>
      <c r="D8033" s="51" t="str">
        <f t="shared" si="125"/>
        <v>TM_RPCHTurkey</v>
      </c>
      <c r="E8033" s="51" t="s">
        <v>196</v>
      </c>
      <c r="F8033" s="51" t="s">
        <v>412</v>
      </c>
      <c r="G8033" s="51" t="s">
        <v>413</v>
      </c>
      <c r="H8033" s="51" t="s">
        <v>347</v>
      </c>
      <c r="I8033" s="51"/>
      <c r="J8033" s="51" t="s">
        <v>1850</v>
      </c>
      <c r="K8033" s="51">
        <v>1.3049999999999999</v>
      </c>
      <c r="L8033" s="51">
        <v>9.3550000000000004</v>
      </c>
      <c r="M8033" s="51">
        <v>0.16300000000000001</v>
      </c>
      <c r="N8033" s="51">
        <v>1.502</v>
      </c>
      <c r="O8033" s="51">
        <v>4.8979999999999997</v>
      </c>
      <c r="P8033" s="51">
        <v>8.5939999999999994</v>
      </c>
      <c r="Q8033" s="51">
        <v>-8.3819999999999997</v>
      </c>
      <c r="R8033" s="51">
        <v>-4.2560000000000002</v>
      </c>
      <c r="S8033" s="51">
        <v>5.3810000000000002</v>
      </c>
      <c r="T8033" s="51">
        <v>8.6809999999999992</v>
      </c>
      <c r="U8033" s="51">
        <v>2020</v>
      </c>
    </row>
    <row r="8034" spans="1:21" ht="15.5">
      <c r="A8034" s="51">
        <v>186</v>
      </c>
      <c r="B8034" s="51" t="s">
        <v>1847</v>
      </c>
      <c r="C8034" s="51" t="s">
        <v>415</v>
      </c>
      <c r="D8034" s="51" t="str">
        <f t="shared" si="125"/>
        <v>TMG_RPCHTurkey</v>
      </c>
      <c r="E8034" s="51" t="s">
        <v>196</v>
      </c>
      <c r="F8034" s="51" t="s">
        <v>416</v>
      </c>
      <c r="G8034" s="51" t="s">
        <v>417</v>
      </c>
      <c r="H8034" s="51" t="s">
        <v>347</v>
      </c>
      <c r="I8034" s="51"/>
      <c r="J8034" s="51" t="s">
        <v>1850</v>
      </c>
      <c r="K8034" s="51">
        <v>0.93500000000000005</v>
      </c>
      <c r="L8034" s="51">
        <v>8.1479999999999997</v>
      </c>
      <c r="M8034" s="51">
        <v>-0.84399999999999997</v>
      </c>
      <c r="N8034" s="51">
        <v>1.2769999999999999</v>
      </c>
      <c r="O8034" s="51">
        <v>5.44</v>
      </c>
      <c r="P8034" s="51">
        <v>9.3970000000000002</v>
      </c>
      <c r="Q8034" s="51">
        <v>-9.4169999999999998</v>
      </c>
      <c r="R8034" s="51">
        <v>-5.0179999999999998</v>
      </c>
      <c r="S8034" s="51">
        <v>8</v>
      </c>
      <c r="T8034" s="51">
        <v>7.1</v>
      </c>
      <c r="U8034" s="51">
        <v>2020</v>
      </c>
    </row>
    <row r="8035" spans="1:21" ht="15.5">
      <c r="A8035" s="51">
        <v>186</v>
      </c>
      <c r="B8035" s="51" t="s">
        <v>1847</v>
      </c>
      <c r="C8035" s="51" t="s">
        <v>418</v>
      </c>
      <c r="D8035" s="51" t="str">
        <f t="shared" si="125"/>
        <v>TX_RPCHTurkey</v>
      </c>
      <c r="E8035" s="51" t="s">
        <v>196</v>
      </c>
      <c r="F8035" s="51" t="s">
        <v>419</v>
      </c>
      <c r="G8035" s="51" t="s">
        <v>420</v>
      </c>
      <c r="H8035" s="51" t="s">
        <v>347</v>
      </c>
      <c r="I8035" s="51"/>
      <c r="J8035" s="51" t="s">
        <v>1850</v>
      </c>
      <c r="K8035" s="51">
        <v>13.625999999999999</v>
      </c>
      <c r="L8035" s="51">
        <v>6.3170000000000002</v>
      </c>
      <c r="M8035" s="51">
        <v>6.93</v>
      </c>
      <c r="N8035" s="51">
        <v>1.4930000000000001</v>
      </c>
      <c r="O8035" s="51">
        <v>-0.95399999999999996</v>
      </c>
      <c r="P8035" s="51">
        <v>12.581</v>
      </c>
      <c r="Q8035" s="51">
        <v>9.7560000000000002</v>
      </c>
      <c r="R8035" s="51">
        <v>7.8680000000000003</v>
      </c>
      <c r="S8035" s="51">
        <v>-17.989999999999998</v>
      </c>
      <c r="T8035" s="51">
        <v>20.206</v>
      </c>
      <c r="U8035" s="51">
        <v>2020</v>
      </c>
    </row>
    <row r="8036" spans="1:21" ht="15.5">
      <c r="A8036" s="51">
        <v>186</v>
      </c>
      <c r="B8036" s="51" t="s">
        <v>1847</v>
      </c>
      <c r="C8036" s="51" t="s">
        <v>421</v>
      </c>
      <c r="D8036" s="51" t="str">
        <f t="shared" si="125"/>
        <v>TXG_RPCHTurkey</v>
      </c>
      <c r="E8036" s="51" t="s">
        <v>196</v>
      </c>
      <c r="F8036" s="51" t="s">
        <v>422</v>
      </c>
      <c r="G8036" s="51" t="s">
        <v>423</v>
      </c>
      <c r="H8036" s="51" t="s">
        <v>347</v>
      </c>
      <c r="I8036" s="51"/>
      <c r="J8036" s="51" t="s">
        <v>1850</v>
      </c>
      <c r="K8036" s="51">
        <v>16.213000000000001</v>
      </c>
      <c r="L8036" s="51">
        <v>-0.57799999999999996</v>
      </c>
      <c r="M8036" s="51">
        <v>5.3220000000000001</v>
      </c>
      <c r="N8036" s="51">
        <v>1.0289999999999999</v>
      </c>
      <c r="O8036" s="51">
        <v>3.726</v>
      </c>
      <c r="P8036" s="51">
        <v>8.7539999999999996</v>
      </c>
      <c r="Q8036" s="51">
        <v>4.6790000000000003</v>
      </c>
      <c r="R8036" s="51">
        <v>6.625</v>
      </c>
      <c r="S8036" s="51">
        <v>-5.8</v>
      </c>
      <c r="T8036" s="51">
        <v>14</v>
      </c>
      <c r="U8036" s="51">
        <v>2020</v>
      </c>
    </row>
    <row r="8037" spans="1:21" ht="15.5">
      <c r="A8037" s="51">
        <v>186</v>
      </c>
      <c r="B8037" s="51" t="s">
        <v>1847</v>
      </c>
      <c r="C8037" s="51" t="s">
        <v>424</v>
      </c>
      <c r="D8037" s="51" t="str">
        <f t="shared" si="125"/>
        <v>LURTurkey</v>
      </c>
      <c r="E8037" s="51" t="s">
        <v>196</v>
      </c>
      <c r="F8037" s="51" t="s">
        <v>425</v>
      </c>
      <c r="G8037" s="51" t="s">
        <v>426</v>
      </c>
      <c r="H8037" s="51" t="s">
        <v>427</v>
      </c>
      <c r="I8037" s="51"/>
      <c r="J8037" s="51" t="s">
        <v>1851</v>
      </c>
      <c r="K8037" s="51">
        <v>8.4320000000000004</v>
      </c>
      <c r="L8037" s="51">
        <v>9.0410000000000004</v>
      </c>
      <c r="M8037" s="51">
        <v>9.9149999999999991</v>
      </c>
      <c r="N8037" s="51">
        <v>10.279</v>
      </c>
      <c r="O8037" s="51">
        <v>10.907</v>
      </c>
      <c r="P8037" s="51">
        <v>10.904</v>
      </c>
      <c r="Q8037" s="51">
        <v>10.955</v>
      </c>
      <c r="R8037" s="51">
        <v>13.709</v>
      </c>
      <c r="S8037" s="51">
        <v>13.11</v>
      </c>
      <c r="T8037" s="51">
        <v>12.364000000000001</v>
      </c>
      <c r="U8037" s="51">
        <v>2020</v>
      </c>
    </row>
    <row r="8038" spans="1:21" ht="15.5">
      <c r="A8038" s="51">
        <v>186</v>
      </c>
      <c r="B8038" s="51" t="s">
        <v>1847</v>
      </c>
      <c r="C8038" s="51" t="s">
        <v>428</v>
      </c>
      <c r="D8038" s="51" t="str">
        <f t="shared" si="125"/>
        <v>LETurkey</v>
      </c>
      <c r="E8038" s="51" t="s">
        <v>196</v>
      </c>
      <c r="F8038" s="51" t="s">
        <v>429</v>
      </c>
      <c r="G8038" s="51" t="s">
        <v>430</v>
      </c>
      <c r="H8038" s="51" t="s">
        <v>431</v>
      </c>
      <c r="I8038" s="51" t="s">
        <v>432</v>
      </c>
      <c r="J8038" s="51"/>
      <c r="K8038" s="51"/>
      <c r="L8038" s="51"/>
      <c r="M8038" s="51"/>
      <c r="N8038" s="51"/>
      <c r="O8038" s="51"/>
      <c r="P8038" s="51"/>
      <c r="Q8038" s="51"/>
      <c r="R8038" s="51"/>
      <c r="S8038" s="51"/>
      <c r="T8038" s="51"/>
      <c r="U8038" s="51"/>
    </row>
    <row r="8039" spans="1:21" ht="15.5">
      <c r="A8039" s="51">
        <v>186</v>
      </c>
      <c r="B8039" s="51" t="s">
        <v>1847</v>
      </c>
      <c r="C8039" s="51" t="s">
        <v>433</v>
      </c>
      <c r="D8039" s="51" t="str">
        <f t="shared" si="125"/>
        <v>LPTurkey</v>
      </c>
      <c r="E8039" s="51" t="s">
        <v>196</v>
      </c>
      <c r="F8039" s="51" t="s">
        <v>434</v>
      </c>
      <c r="G8039" s="51" t="s">
        <v>435</v>
      </c>
      <c r="H8039" s="51" t="s">
        <v>431</v>
      </c>
      <c r="I8039" s="51" t="s">
        <v>432</v>
      </c>
      <c r="J8039" s="51" t="s">
        <v>1852</v>
      </c>
      <c r="K8039" s="51">
        <v>75.626999999999995</v>
      </c>
      <c r="L8039" s="51">
        <v>76.668000000000006</v>
      </c>
      <c r="M8039" s="51">
        <v>77.695999999999998</v>
      </c>
      <c r="N8039" s="51">
        <v>78.741</v>
      </c>
      <c r="O8039" s="51">
        <v>79.814999999999998</v>
      </c>
      <c r="P8039" s="51">
        <v>80.811000000000007</v>
      </c>
      <c r="Q8039" s="51">
        <v>82.004000000000005</v>
      </c>
      <c r="R8039" s="51">
        <v>83.155000000000001</v>
      </c>
      <c r="S8039" s="51">
        <v>84.174000000000007</v>
      </c>
      <c r="T8039" s="51">
        <v>85.183999999999997</v>
      </c>
      <c r="U8039" s="51">
        <v>2020</v>
      </c>
    </row>
    <row r="8040" spans="1:21" ht="15.5">
      <c r="A8040" s="51">
        <v>186</v>
      </c>
      <c r="B8040" s="51" t="s">
        <v>1847</v>
      </c>
      <c r="C8040" s="51" t="s">
        <v>437</v>
      </c>
      <c r="D8040" s="51" t="str">
        <f t="shared" si="125"/>
        <v>GGRTurkey</v>
      </c>
      <c r="E8040" s="51" t="s">
        <v>196</v>
      </c>
      <c r="F8040" s="51" t="s">
        <v>438</v>
      </c>
      <c r="G8040" s="51" t="s">
        <v>439</v>
      </c>
      <c r="H8040" s="51" t="s">
        <v>342</v>
      </c>
      <c r="I8040" s="51" t="s">
        <v>343</v>
      </c>
      <c r="J8040" s="51" t="s">
        <v>1853</v>
      </c>
      <c r="K8040" s="51">
        <v>511.34899999999999</v>
      </c>
      <c r="L8040" s="51">
        <v>592.202</v>
      </c>
      <c r="M8040" s="51">
        <v>650.20299999999997</v>
      </c>
      <c r="N8040" s="51">
        <v>750.827</v>
      </c>
      <c r="O8040" s="51">
        <v>853.76900000000001</v>
      </c>
      <c r="P8040" s="51">
        <v>977.37199999999996</v>
      </c>
      <c r="Q8040" s="51">
        <v>1163.6300000000001</v>
      </c>
      <c r="R8040" s="51">
        <v>1303.23</v>
      </c>
      <c r="S8040" s="51">
        <v>1475.57</v>
      </c>
      <c r="T8040" s="51">
        <v>1702.02</v>
      </c>
      <c r="U8040" s="51">
        <v>2020</v>
      </c>
    </row>
    <row r="8041" spans="1:21" ht="15.5">
      <c r="A8041" s="51">
        <v>186</v>
      </c>
      <c r="B8041" s="51" t="s">
        <v>1847</v>
      </c>
      <c r="C8041" s="51" t="s">
        <v>441</v>
      </c>
      <c r="D8041" s="51" t="str">
        <f t="shared" si="125"/>
        <v>GGR_NGDPTurkey</v>
      </c>
      <c r="E8041" s="51" t="s">
        <v>196</v>
      </c>
      <c r="F8041" s="51" t="s">
        <v>438</v>
      </c>
      <c r="G8041" s="51" t="s">
        <v>439</v>
      </c>
      <c r="H8041" s="51" t="s">
        <v>392</v>
      </c>
      <c r="I8041" s="51"/>
      <c r="J8041" s="51" t="s">
        <v>442</v>
      </c>
      <c r="K8041" s="51">
        <v>32.334000000000003</v>
      </c>
      <c r="L8041" s="51">
        <v>32.476999999999997</v>
      </c>
      <c r="M8041" s="51">
        <v>31.641999999999999</v>
      </c>
      <c r="N8041" s="51">
        <v>31.937000000000001</v>
      </c>
      <c r="O8041" s="51">
        <v>32.505000000000003</v>
      </c>
      <c r="P8041" s="51">
        <v>31.189</v>
      </c>
      <c r="Q8041" s="51">
        <v>30.960999999999999</v>
      </c>
      <c r="R8041" s="51">
        <v>30.166</v>
      </c>
      <c r="S8041" s="51">
        <v>29.253</v>
      </c>
      <c r="T8041" s="51">
        <v>28.247</v>
      </c>
      <c r="U8041" s="51">
        <v>2020</v>
      </c>
    </row>
    <row r="8042" spans="1:21" ht="15.5">
      <c r="A8042" s="51">
        <v>186</v>
      </c>
      <c r="B8042" s="51" t="s">
        <v>1847</v>
      </c>
      <c r="C8042" s="51" t="s">
        <v>443</v>
      </c>
      <c r="D8042" s="51" t="str">
        <f t="shared" si="125"/>
        <v>GGXTurkey</v>
      </c>
      <c r="E8042" s="51" t="s">
        <v>196</v>
      </c>
      <c r="F8042" s="51" t="s">
        <v>444</v>
      </c>
      <c r="G8042" s="51" t="s">
        <v>445</v>
      </c>
      <c r="H8042" s="51" t="s">
        <v>342</v>
      </c>
      <c r="I8042" s="51" t="s">
        <v>343</v>
      </c>
      <c r="J8042" s="51" t="s">
        <v>1853</v>
      </c>
      <c r="K8042" s="51">
        <v>540.09100000000001</v>
      </c>
      <c r="L8042" s="51">
        <v>618.79200000000003</v>
      </c>
      <c r="M8042" s="51">
        <v>679.43700000000001</v>
      </c>
      <c r="N8042" s="51">
        <v>780.41399999999999</v>
      </c>
      <c r="O8042" s="51">
        <v>915.17499999999995</v>
      </c>
      <c r="P8042" s="51">
        <v>1045.77</v>
      </c>
      <c r="Q8042" s="51">
        <v>1300.95</v>
      </c>
      <c r="R8042" s="51">
        <v>1545.38</v>
      </c>
      <c r="S8042" s="51">
        <v>1747.02</v>
      </c>
      <c r="T8042" s="51">
        <v>2046.16</v>
      </c>
      <c r="U8042" s="51">
        <v>2020</v>
      </c>
    </row>
    <row r="8043" spans="1:21" ht="15.5">
      <c r="A8043" s="51">
        <v>186</v>
      </c>
      <c r="B8043" s="51" t="s">
        <v>1847</v>
      </c>
      <c r="C8043" s="51" t="s">
        <v>446</v>
      </c>
      <c r="D8043" s="51" t="str">
        <f t="shared" si="125"/>
        <v>GGX_NGDPTurkey</v>
      </c>
      <c r="E8043" s="51" t="s">
        <v>196</v>
      </c>
      <c r="F8043" s="51" t="s">
        <v>444</v>
      </c>
      <c r="G8043" s="51" t="s">
        <v>445</v>
      </c>
      <c r="H8043" s="51" t="s">
        <v>392</v>
      </c>
      <c r="I8043" s="51"/>
      <c r="J8043" s="51" t="s">
        <v>447</v>
      </c>
      <c r="K8043" s="51">
        <v>34.151000000000003</v>
      </c>
      <c r="L8043" s="51">
        <v>33.936</v>
      </c>
      <c r="M8043" s="51">
        <v>33.064</v>
      </c>
      <c r="N8043" s="51">
        <v>33.195999999999998</v>
      </c>
      <c r="O8043" s="51">
        <v>34.843000000000004</v>
      </c>
      <c r="P8043" s="51">
        <v>33.372</v>
      </c>
      <c r="Q8043" s="51">
        <v>34.615000000000002</v>
      </c>
      <c r="R8043" s="51">
        <v>35.771000000000001</v>
      </c>
      <c r="S8043" s="51">
        <v>34.634</v>
      </c>
      <c r="T8043" s="51">
        <v>33.957999999999998</v>
      </c>
      <c r="U8043" s="51">
        <v>2020</v>
      </c>
    </row>
    <row r="8044" spans="1:21" ht="15.5">
      <c r="A8044" s="51">
        <v>186</v>
      </c>
      <c r="B8044" s="51" t="s">
        <v>1847</v>
      </c>
      <c r="C8044" s="51" t="s">
        <v>448</v>
      </c>
      <c r="D8044" s="51" t="str">
        <f t="shared" si="125"/>
        <v>GGXCNLTurkey</v>
      </c>
      <c r="E8044" s="51" t="s">
        <v>196</v>
      </c>
      <c r="F8044" s="51" t="s">
        <v>449</v>
      </c>
      <c r="G8044" s="51" t="s">
        <v>450</v>
      </c>
      <c r="H8044" s="51" t="s">
        <v>342</v>
      </c>
      <c r="I8044" s="51" t="s">
        <v>343</v>
      </c>
      <c r="J8044" s="51" t="s">
        <v>1853</v>
      </c>
      <c r="K8044" s="51">
        <v>-28.742000000000001</v>
      </c>
      <c r="L8044" s="51">
        <v>-26.59</v>
      </c>
      <c r="M8044" s="51">
        <v>-29.234000000000002</v>
      </c>
      <c r="N8044" s="51">
        <v>-29.588000000000001</v>
      </c>
      <c r="O8044" s="51">
        <v>-61.405999999999999</v>
      </c>
      <c r="P8044" s="51">
        <v>-68.397000000000006</v>
      </c>
      <c r="Q8044" s="51">
        <v>-137.32300000000001</v>
      </c>
      <c r="R8044" s="51">
        <v>-242.154</v>
      </c>
      <c r="S8044" s="51">
        <v>-271.45400000000001</v>
      </c>
      <c r="T8044" s="51">
        <v>-344.14499999999998</v>
      </c>
      <c r="U8044" s="51">
        <v>2020</v>
      </c>
    </row>
    <row r="8045" spans="1:21" ht="15.5">
      <c r="A8045" s="51">
        <v>186</v>
      </c>
      <c r="B8045" s="51" t="s">
        <v>1847</v>
      </c>
      <c r="C8045" s="51" t="s">
        <v>451</v>
      </c>
      <c r="D8045" s="51" t="str">
        <f t="shared" si="125"/>
        <v>GGXCNL_NGDPTurkey</v>
      </c>
      <c r="E8045" s="51" t="s">
        <v>196</v>
      </c>
      <c r="F8045" s="51" t="s">
        <v>449</v>
      </c>
      <c r="G8045" s="51" t="s">
        <v>450</v>
      </c>
      <c r="H8045" s="51" t="s">
        <v>392</v>
      </c>
      <c r="I8045" s="51"/>
      <c r="J8045" s="51" t="s">
        <v>452</v>
      </c>
      <c r="K8045" s="51">
        <v>-1.8169999999999999</v>
      </c>
      <c r="L8045" s="51">
        <v>-1.458</v>
      </c>
      <c r="M8045" s="51">
        <v>-1.423</v>
      </c>
      <c r="N8045" s="51">
        <v>-1.2589999999999999</v>
      </c>
      <c r="O8045" s="51">
        <v>-2.3380000000000001</v>
      </c>
      <c r="P8045" s="51">
        <v>-2.1829999999999998</v>
      </c>
      <c r="Q8045" s="51">
        <v>-3.6539999999999999</v>
      </c>
      <c r="R8045" s="51">
        <v>-5.6050000000000004</v>
      </c>
      <c r="S8045" s="51">
        <v>-5.3810000000000002</v>
      </c>
      <c r="T8045" s="51">
        <v>-5.7110000000000003</v>
      </c>
      <c r="U8045" s="51">
        <v>2020</v>
      </c>
    </row>
    <row r="8046" spans="1:21" ht="15.5">
      <c r="A8046" s="51">
        <v>186</v>
      </c>
      <c r="B8046" s="51" t="s">
        <v>1847</v>
      </c>
      <c r="C8046" s="51" t="s">
        <v>453</v>
      </c>
      <c r="D8046" s="51" t="str">
        <f t="shared" si="125"/>
        <v>GGSBTurkey</v>
      </c>
      <c r="E8046" s="51" t="s">
        <v>196</v>
      </c>
      <c r="F8046" s="51" t="s">
        <v>454</v>
      </c>
      <c r="G8046" s="51" t="s">
        <v>455</v>
      </c>
      <c r="H8046" s="51" t="s">
        <v>342</v>
      </c>
      <c r="I8046" s="51" t="s">
        <v>343</v>
      </c>
      <c r="J8046" s="51" t="s">
        <v>1853</v>
      </c>
      <c r="K8046" s="51">
        <v>8.5150000000000006</v>
      </c>
      <c r="L8046" s="51">
        <v>-2.718</v>
      </c>
      <c r="M8046" s="51">
        <v>0.625</v>
      </c>
      <c r="N8046" s="51">
        <v>-3.5840000000000001</v>
      </c>
      <c r="O8046" s="51">
        <v>-36.637999999999998</v>
      </c>
      <c r="P8046" s="51">
        <v>-59.284999999999997</v>
      </c>
      <c r="Q8046" s="51">
        <v>-119.113</v>
      </c>
      <c r="R8046" s="51">
        <v>-208.06299999999999</v>
      </c>
      <c r="S8046" s="51">
        <v>-171.643</v>
      </c>
      <c r="T8046" s="51">
        <v>-205.59299999999999</v>
      </c>
      <c r="U8046" s="51">
        <v>2020</v>
      </c>
    </row>
    <row r="8047" spans="1:21" ht="15.5">
      <c r="A8047" s="51">
        <v>186</v>
      </c>
      <c r="B8047" s="51" t="s">
        <v>1847</v>
      </c>
      <c r="C8047" s="51" t="s">
        <v>456</v>
      </c>
      <c r="D8047" s="51" t="str">
        <f t="shared" si="125"/>
        <v>GGSB_NPGDPTurkey</v>
      </c>
      <c r="E8047" s="51" t="s">
        <v>196</v>
      </c>
      <c r="F8047" s="51" t="s">
        <v>454</v>
      </c>
      <c r="G8047" s="51" t="s">
        <v>455</v>
      </c>
      <c r="H8047" s="51" t="s">
        <v>380</v>
      </c>
      <c r="I8047" s="51"/>
      <c r="J8047" s="51" t="s">
        <v>505</v>
      </c>
      <c r="K8047" s="51">
        <v>0.53700000000000003</v>
      </c>
      <c r="L8047" s="51">
        <v>-0.151</v>
      </c>
      <c r="M8047" s="51">
        <v>3.1E-2</v>
      </c>
      <c r="N8047" s="51">
        <v>-0.154</v>
      </c>
      <c r="O8047" s="51">
        <v>-1.3839999999999999</v>
      </c>
      <c r="P8047" s="51">
        <v>-1.9330000000000001</v>
      </c>
      <c r="Q8047" s="51">
        <v>-3.2149999999999999</v>
      </c>
      <c r="R8047" s="51">
        <v>-4.7750000000000004</v>
      </c>
      <c r="S8047" s="51">
        <v>-3.32</v>
      </c>
      <c r="T8047" s="51">
        <v>-3.4129999999999998</v>
      </c>
      <c r="U8047" s="51">
        <v>2020</v>
      </c>
    </row>
    <row r="8048" spans="1:21" ht="15.5">
      <c r="A8048" s="51">
        <v>186</v>
      </c>
      <c r="B8048" s="51" t="s">
        <v>1847</v>
      </c>
      <c r="C8048" s="51" t="s">
        <v>457</v>
      </c>
      <c r="D8048" s="51" t="str">
        <f t="shared" si="125"/>
        <v>GGXONLBTurkey</v>
      </c>
      <c r="E8048" s="51" t="s">
        <v>196</v>
      </c>
      <c r="F8048" s="51" t="s">
        <v>458</v>
      </c>
      <c r="G8048" s="51" t="s">
        <v>459</v>
      </c>
      <c r="H8048" s="51" t="s">
        <v>342</v>
      </c>
      <c r="I8048" s="51" t="s">
        <v>343</v>
      </c>
      <c r="J8048" s="51" t="s">
        <v>1853</v>
      </c>
      <c r="K8048" s="51">
        <v>10.484</v>
      </c>
      <c r="L8048" s="51">
        <v>14.842000000000001</v>
      </c>
      <c r="M8048" s="51">
        <v>11.018000000000001</v>
      </c>
      <c r="N8048" s="51">
        <v>13.701000000000001</v>
      </c>
      <c r="O8048" s="51">
        <v>-25.608000000000001</v>
      </c>
      <c r="P8048" s="51">
        <v>-26.896000000000001</v>
      </c>
      <c r="Q8048" s="51">
        <v>-83.33</v>
      </c>
      <c r="R8048" s="51">
        <v>-163.52600000000001</v>
      </c>
      <c r="S8048" s="51">
        <v>-177.584</v>
      </c>
      <c r="T8048" s="51">
        <v>-198.65199999999999</v>
      </c>
      <c r="U8048" s="51">
        <v>2020</v>
      </c>
    </row>
    <row r="8049" spans="1:21" ht="15.5">
      <c r="A8049" s="51">
        <v>186</v>
      </c>
      <c r="B8049" s="51" t="s">
        <v>1847</v>
      </c>
      <c r="C8049" s="51" t="s">
        <v>460</v>
      </c>
      <c r="D8049" s="51" t="str">
        <f t="shared" si="125"/>
        <v>GGXONLB_NGDPTurkey</v>
      </c>
      <c r="E8049" s="51" t="s">
        <v>196</v>
      </c>
      <c r="F8049" s="51" t="s">
        <v>458</v>
      </c>
      <c r="G8049" s="51" t="s">
        <v>459</v>
      </c>
      <c r="H8049" s="51" t="s">
        <v>392</v>
      </c>
      <c r="I8049" s="51"/>
      <c r="J8049" s="51" t="s">
        <v>461</v>
      </c>
      <c r="K8049" s="51">
        <v>0.66300000000000003</v>
      </c>
      <c r="L8049" s="51">
        <v>0.81399999999999995</v>
      </c>
      <c r="M8049" s="51">
        <v>0.53600000000000003</v>
      </c>
      <c r="N8049" s="51">
        <v>0.58299999999999996</v>
      </c>
      <c r="O8049" s="51">
        <v>-0.97499999999999998</v>
      </c>
      <c r="P8049" s="51">
        <v>-0.85799999999999998</v>
      </c>
      <c r="Q8049" s="51">
        <v>-2.2170000000000001</v>
      </c>
      <c r="R8049" s="51">
        <v>-3.7850000000000001</v>
      </c>
      <c r="S8049" s="51">
        <v>-3.5209999999999999</v>
      </c>
      <c r="T8049" s="51">
        <v>-3.2970000000000002</v>
      </c>
      <c r="U8049" s="51">
        <v>2020</v>
      </c>
    </row>
    <row r="8050" spans="1:21" ht="15.5">
      <c r="A8050" s="51">
        <v>186</v>
      </c>
      <c r="B8050" s="51" t="s">
        <v>1847</v>
      </c>
      <c r="C8050" s="51" t="s">
        <v>462</v>
      </c>
      <c r="D8050" s="51" t="str">
        <f t="shared" si="125"/>
        <v>GGXWDNTurkey</v>
      </c>
      <c r="E8050" s="51" t="s">
        <v>196</v>
      </c>
      <c r="F8050" s="51" t="s">
        <v>463</v>
      </c>
      <c r="G8050" s="51" t="s">
        <v>464</v>
      </c>
      <c r="H8050" s="51" t="s">
        <v>342</v>
      </c>
      <c r="I8050" s="51" t="s">
        <v>343</v>
      </c>
      <c r="J8050" s="51" t="s">
        <v>1853</v>
      </c>
      <c r="K8050" s="51">
        <v>431.19099999999997</v>
      </c>
      <c r="L8050" s="51">
        <v>469.59399999999999</v>
      </c>
      <c r="M8050" s="51">
        <v>487.15699999999998</v>
      </c>
      <c r="N8050" s="51">
        <v>536.96500000000003</v>
      </c>
      <c r="O8050" s="51">
        <v>611.33699999999999</v>
      </c>
      <c r="P8050" s="51">
        <v>693.02499999999998</v>
      </c>
      <c r="Q8050" s="51">
        <v>898.14499999999998</v>
      </c>
      <c r="R8050" s="51">
        <v>1111.6600000000001</v>
      </c>
      <c r="S8050" s="51">
        <v>1628.43</v>
      </c>
      <c r="T8050" s="51">
        <v>2020.29</v>
      </c>
      <c r="U8050" s="51">
        <v>2020</v>
      </c>
    </row>
    <row r="8051" spans="1:21" ht="15.5">
      <c r="A8051" s="51">
        <v>186</v>
      </c>
      <c r="B8051" s="51" t="s">
        <v>1847</v>
      </c>
      <c r="C8051" s="51" t="s">
        <v>465</v>
      </c>
      <c r="D8051" s="51" t="str">
        <f t="shared" si="125"/>
        <v>GGXWDN_NGDPTurkey</v>
      </c>
      <c r="E8051" s="51" t="s">
        <v>196</v>
      </c>
      <c r="F8051" s="51" t="s">
        <v>463</v>
      </c>
      <c r="G8051" s="51" t="s">
        <v>464</v>
      </c>
      <c r="H8051" s="51" t="s">
        <v>392</v>
      </c>
      <c r="I8051" s="51"/>
      <c r="J8051" s="51" t="s">
        <v>487</v>
      </c>
      <c r="K8051" s="51">
        <v>27.265000000000001</v>
      </c>
      <c r="L8051" s="51">
        <v>25.753</v>
      </c>
      <c r="M8051" s="51">
        <v>23.707000000000001</v>
      </c>
      <c r="N8051" s="51">
        <v>22.84</v>
      </c>
      <c r="O8051" s="51">
        <v>23.274999999999999</v>
      </c>
      <c r="P8051" s="51">
        <v>22.114999999999998</v>
      </c>
      <c r="Q8051" s="51">
        <v>23.898</v>
      </c>
      <c r="R8051" s="51">
        <v>25.731999999999999</v>
      </c>
      <c r="S8051" s="51">
        <v>32.283000000000001</v>
      </c>
      <c r="T8051" s="51">
        <v>33.529000000000003</v>
      </c>
      <c r="U8051" s="51">
        <v>2020</v>
      </c>
    </row>
    <row r="8052" spans="1:21" ht="15.5">
      <c r="A8052" s="51">
        <v>186</v>
      </c>
      <c r="B8052" s="51" t="s">
        <v>1847</v>
      </c>
      <c r="C8052" s="51" t="s">
        <v>466</v>
      </c>
      <c r="D8052" s="51" t="str">
        <f t="shared" si="125"/>
        <v>GGXWDGTurkey</v>
      </c>
      <c r="E8052" s="51" t="s">
        <v>196</v>
      </c>
      <c r="F8052" s="51" t="s">
        <v>467</v>
      </c>
      <c r="G8052" s="51" t="s">
        <v>468</v>
      </c>
      <c r="H8052" s="51" t="s">
        <v>342</v>
      </c>
      <c r="I8052" s="51" t="s">
        <v>343</v>
      </c>
      <c r="J8052" s="51" t="s">
        <v>1853</v>
      </c>
      <c r="K8052" s="51">
        <v>513.06399999999996</v>
      </c>
      <c r="L8052" s="51">
        <v>568.18700000000001</v>
      </c>
      <c r="M8052" s="51">
        <v>585.40599999999995</v>
      </c>
      <c r="N8052" s="51">
        <v>643.26599999999996</v>
      </c>
      <c r="O8052" s="51">
        <v>735.41</v>
      </c>
      <c r="P8052" s="51">
        <v>878.29100000000005</v>
      </c>
      <c r="Q8052" s="51">
        <v>1133.99</v>
      </c>
      <c r="R8052" s="51">
        <v>1408.3</v>
      </c>
      <c r="S8052" s="51">
        <v>1854.49</v>
      </c>
      <c r="T8052" s="51">
        <v>2235.81</v>
      </c>
      <c r="U8052" s="51">
        <v>2020</v>
      </c>
    </row>
    <row r="8053" spans="1:21" ht="15.5">
      <c r="A8053" s="51">
        <v>186</v>
      </c>
      <c r="B8053" s="51" t="s">
        <v>1847</v>
      </c>
      <c r="C8053" s="51" t="s">
        <v>469</v>
      </c>
      <c r="D8053" s="51" t="str">
        <f t="shared" si="125"/>
        <v>GGXWDG_NGDPTurkey</v>
      </c>
      <c r="E8053" s="51" t="s">
        <v>196</v>
      </c>
      <c r="F8053" s="51" t="s">
        <v>467</v>
      </c>
      <c r="G8053" s="51" t="s">
        <v>468</v>
      </c>
      <c r="H8053" s="51" t="s">
        <v>392</v>
      </c>
      <c r="I8053" s="51"/>
      <c r="J8053" s="51" t="s">
        <v>470</v>
      </c>
      <c r="K8053" s="51">
        <v>32.442</v>
      </c>
      <c r="L8053" s="51">
        <v>31.16</v>
      </c>
      <c r="M8053" s="51">
        <v>28.488</v>
      </c>
      <c r="N8053" s="51">
        <v>27.361999999999998</v>
      </c>
      <c r="O8053" s="51">
        <v>27.998999999999999</v>
      </c>
      <c r="P8053" s="51">
        <v>28.027000000000001</v>
      </c>
      <c r="Q8053" s="51">
        <v>30.172999999999998</v>
      </c>
      <c r="R8053" s="51">
        <v>32.597999999999999</v>
      </c>
      <c r="S8053" s="51">
        <v>36.765000000000001</v>
      </c>
      <c r="T8053" s="51">
        <v>37.106000000000002</v>
      </c>
      <c r="U8053" s="51">
        <v>2020</v>
      </c>
    </row>
    <row r="8054" spans="1:21" ht="15.5">
      <c r="A8054" s="51">
        <v>186</v>
      </c>
      <c r="B8054" s="51" t="s">
        <v>1847</v>
      </c>
      <c r="C8054" s="51" t="s">
        <v>471</v>
      </c>
      <c r="D8054" s="51" t="str">
        <f t="shared" si="125"/>
        <v>NGDP_FYTurkey</v>
      </c>
      <c r="E8054" s="51" t="s">
        <v>196</v>
      </c>
      <c r="F8054" s="51" t="s">
        <v>472</v>
      </c>
      <c r="G8054" s="51" t="s">
        <v>473</v>
      </c>
      <c r="H8054" s="51" t="s">
        <v>342</v>
      </c>
      <c r="I8054" s="51" t="s">
        <v>343</v>
      </c>
      <c r="J8054" s="51" t="s">
        <v>1853</v>
      </c>
      <c r="K8054" s="51">
        <v>1581.48</v>
      </c>
      <c r="L8054" s="51">
        <v>1823.43</v>
      </c>
      <c r="M8054" s="51">
        <v>2054.9</v>
      </c>
      <c r="N8054" s="51">
        <v>2350.94</v>
      </c>
      <c r="O8054" s="51">
        <v>2626.56</v>
      </c>
      <c r="P8054" s="51">
        <v>3133.7</v>
      </c>
      <c r="Q8054" s="51">
        <v>3758.32</v>
      </c>
      <c r="R8054" s="51">
        <v>4320.1899999999996</v>
      </c>
      <c r="S8054" s="51">
        <v>5044.21</v>
      </c>
      <c r="T8054" s="51">
        <v>6025.54</v>
      </c>
      <c r="U8054" s="51">
        <v>2020</v>
      </c>
    </row>
    <row r="8055" spans="1:21" ht="15.5">
      <c r="A8055" s="51">
        <v>186</v>
      </c>
      <c r="B8055" s="51" t="s">
        <v>1847</v>
      </c>
      <c r="C8055" s="51" t="s">
        <v>474</v>
      </c>
      <c r="D8055" s="51" t="str">
        <f t="shared" si="125"/>
        <v>BCATurkey</v>
      </c>
      <c r="E8055" s="51" t="s">
        <v>196</v>
      </c>
      <c r="F8055" s="51" t="s">
        <v>475</v>
      </c>
      <c r="G8055" s="51" t="s">
        <v>476</v>
      </c>
      <c r="H8055" s="51" t="s">
        <v>352</v>
      </c>
      <c r="I8055" s="51" t="s">
        <v>343</v>
      </c>
      <c r="J8055" s="51" t="s">
        <v>1854</v>
      </c>
      <c r="K8055" s="51">
        <v>-47.96</v>
      </c>
      <c r="L8055" s="51">
        <v>-55.857999999999997</v>
      </c>
      <c r="M8055" s="51">
        <v>-38.847999999999999</v>
      </c>
      <c r="N8055" s="51">
        <v>-27.314</v>
      </c>
      <c r="O8055" s="51">
        <v>-27.039000000000001</v>
      </c>
      <c r="P8055" s="51">
        <v>-40.813000000000002</v>
      </c>
      <c r="Q8055" s="51">
        <v>-21.742999999999999</v>
      </c>
      <c r="R8055" s="51">
        <v>6.7590000000000003</v>
      </c>
      <c r="S8055" s="51">
        <v>-36.723999999999997</v>
      </c>
      <c r="T8055" s="51">
        <v>-27.25</v>
      </c>
      <c r="U8055" s="51">
        <v>2020</v>
      </c>
    </row>
    <row r="8056" spans="1:21" ht="15.5">
      <c r="A8056" s="51">
        <v>186</v>
      </c>
      <c r="B8056" s="51" t="s">
        <v>1847</v>
      </c>
      <c r="C8056" s="51" t="s">
        <v>478</v>
      </c>
      <c r="D8056" s="51" t="str">
        <f t="shared" si="125"/>
        <v>BCA_NGDPDTurkey</v>
      </c>
      <c r="E8056" s="51" t="s">
        <v>196</v>
      </c>
      <c r="F8056" s="51" t="s">
        <v>475</v>
      </c>
      <c r="G8056" s="51" t="s">
        <v>476</v>
      </c>
      <c r="H8056" s="51" t="s">
        <v>392</v>
      </c>
      <c r="I8056" s="51"/>
      <c r="J8056" s="51" t="s">
        <v>479</v>
      </c>
      <c r="K8056" s="51">
        <v>-5.4489999999999998</v>
      </c>
      <c r="L8056" s="51">
        <v>-5.8339999999999996</v>
      </c>
      <c r="M8056" s="51">
        <v>-4.1390000000000002</v>
      </c>
      <c r="N8056" s="51">
        <v>-3.161</v>
      </c>
      <c r="O8056" s="51">
        <v>-3.1110000000000002</v>
      </c>
      <c r="P8056" s="51">
        <v>-4.7519999999999998</v>
      </c>
      <c r="Q8056" s="51">
        <v>-2.7890000000000001</v>
      </c>
      <c r="R8056" s="51">
        <v>0.88800000000000001</v>
      </c>
      <c r="S8056" s="51">
        <v>-5.1040000000000001</v>
      </c>
      <c r="T8056" s="51">
        <v>-3.43</v>
      </c>
      <c r="U8056" s="51">
        <v>2020</v>
      </c>
    </row>
    <row r="8057" spans="1:21" ht="15.5">
      <c r="A8057" s="51">
        <v>925</v>
      </c>
      <c r="B8057" s="51" t="s">
        <v>1855</v>
      </c>
      <c r="C8057" s="51" t="s">
        <v>338</v>
      </c>
      <c r="D8057" s="51" t="str">
        <f t="shared" si="125"/>
        <v>NGDP_RTurkmenistan</v>
      </c>
      <c r="E8057" s="51" t="s">
        <v>1856</v>
      </c>
      <c r="F8057" s="51" t="s">
        <v>340</v>
      </c>
      <c r="G8057" s="51" t="s">
        <v>341</v>
      </c>
      <c r="H8057" s="51" t="s">
        <v>342</v>
      </c>
      <c r="I8057" s="51" t="s">
        <v>343</v>
      </c>
      <c r="J8057" s="51" t="s">
        <v>1857</v>
      </c>
      <c r="K8057" s="51">
        <v>73.016000000000005</v>
      </c>
      <c r="L8057" s="51">
        <v>80.436000000000007</v>
      </c>
      <c r="M8057" s="51">
        <v>88.757999999999996</v>
      </c>
      <c r="N8057" s="51">
        <v>94.484999999999999</v>
      </c>
      <c r="O8057" s="51">
        <v>100.343</v>
      </c>
      <c r="P8057" s="51">
        <v>106.786</v>
      </c>
      <c r="Q8057" s="51">
        <v>113.407</v>
      </c>
      <c r="R8057" s="51">
        <v>120.58499999999999</v>
      </c>
      <c r="S8057" s="51">
        <v>121.529</v>
      </c>
      <c r="T8057" s="51">
        <v>127.069</v>
      </c>
      <c r="U8057" s="51">
        <v>2019</v>
      </c>
    </row>
    <row r="8058" spans="1:21" ht="15.5">
      <c r="A8058" s="51">
        <v>925</v>
      </c>
      <c r="B8058" s="51" t="s">
        <v>1855</v>
      </c>
      <c r="C8058" s="51" t="s">
        <v>345</v>
      </c>
      <c r="D8058" s="51" t="str">
        <f t="shared" si="125"/>
        <v>NGDP_RPCHTurkmenistan</v>
      </c>
      <c r="E8058" s="51" t="s">
        <v>1856</v>
      </c>
      <c r="F8058" s="51" t="s">
        <v>340</v>
      </c>
      <c r="G8058" s="51" t="s">
        <v>346</v>
      </c>
      <c r="H8058" s="51" t="s">
        <v>347</v>
      </c>
      <c r="I8058" s="51"/>
      <c r="J8058" s="51" t="s">
        <v>348</v>
      </c>
      <c r="K8058" s="51">
        <v>11.051</v>
      </c>
      <c r="L8058" s="51">
        <v>10.163</v>
      </c>
      <c r="M8058" s="51">
        <v>10.346</v>
      </c>
      <c r="N8058" s="51">
        <v>6.4530000000000003</v>
      </c>
      <c r="O8058" s="51">
        <v>6.2</v>
      </c>
      <c r="P8058" s="51">
        <v>6.42</v>
      </c>
      <c r="Q8058" s="51">
        <v>6.2009999999999996</v>
      </c>
      <c r="R8058" s="51">
        <v>6.33</v>
      </c>
      <c r="S8058" s="51">
        <v>0.78200000000000003</v>
      </c>
      <c r="T8058" s="51">
        <v>4.5590000000000002</v>
      </c>
      <c r="U8058" s="51">
        <v>2019</v>
      </c>
    </row>
    <row r="8059" spans="1:21" ht="15.5">
      <c r="A8059" s="51">
        <v>925</v>
      </c>
      <c r="B8059" s="51" t="s">
        <v>1855</v>
      </c>
      <c r="C8059" s="51" t="s">
        <v>349</v>
      </c>
      <c r="D8059" s="51" t="str">
        <f t="shared" si="125"/>
        <v>NGDPTurkmenistan</v>
      </c>
      <c r="E8059" s="51" t="s">
        <v>1856</v>
      </c>
      <c r="F8059" s="51" t="s">
        <v>155</v>
      </c>
      <c r="G8059" s="51" t="s">
        <v>350</v>
      </c>
      <c r="H8059" s="51" t="s">
        <v>342</v>
      </c>
      <c r="I8059" s="51" t="s">
        <v>343</v>
      </c>
      <c r="J8059" s="51" t="s">
        <v>1857</v>
      </c>
      <c r="K8059" s="51">
        <v>100.218</v>
      </c>
      <c r="L8059" s="51">
        <v>111.71299999999999</v>
      </c>
      <c r="M8059" s="51">
        <v>124.044</v>
      </c>
      <c r="N8059" s="51">
        <v>125.29900000000001</v>
      </c>
      <c r="O8059" s="51">
        <v>126.593</v>
      </c>
      <c r="P8059" s="51">
        <v>132.74199999999999</v>
      </c>
      <c r="Q8059" s="51">
        <v>142.679</v>
      </c>
      <c r="R8059" s="51">
        <v>158.31</v>
      </c>
      <c r="S8059" s="51">
        <v>165.74</v>
      </c>
      <c r="T8059" s="51">
        <v>189.76300000000001</v>
      </c>
      <c r="U8059" s="51">
        <v>2019</v>
      </c>
    </row>
    <row r="8060" spans="1:21" ht="15.5">
      <c r="A8060" s="51">
        <v>925</v>
      </c>
      <c r="B8060" s="51" t="s">
        <v>1855</v>
      </c>
      <c r="C8060" s="51" t="s">
        <v>157</v>
      </c>
      <c r="D8060" s="51" t="str">
        <f t="shared" si="125"/>
        <v>NGDPDTurkmenistan</v>
      </c>
      <c r="E8060" s="51" t="s">
        <v>1856</v>
      </c>
      <c r="F8060" s="51" t="s">
        <v>155</v>
      </c>
      <c r="G8060" s="51" t="s">
        <v>351</v>
      </c>
      <c r="H8060" s="51" t="s">
        <v>352</v>
      </c>
      <c r="I8060" s="51" t="s">
        <v>343</v>
      </c>
      <c r="J8060" s="51" t="s">
        <v>353</v>
      </c>
      <c r="K8060" s="51">
        <v>35.164000000000001</v>
      </c>
      <c r="L8060" s="51">
        <v>39.198</v>
      </c>
      <c r="M8060" s="51">
        <v>43.524000000000001</v>
      </c>
      <c r="N8060" s="51">
        <v>35.799999999999997</v>
      </c>
      <c r="O8060" s="51">
        <v>36.168999999999997</v>
      </c>
      <c r="P8060" s="51">
        <v>37.926000000000002</v>
      </c>
      <c r="Q8060" s="51">
        <v>40.765000000000001</v>
      </c>
      <c r="R8060" s="51">
        <v>45.231000000000002</v>
      </c>
      <c r="S8060" s="51">
        <v>47.353999999999999</v>
      </c>
      <c r="T8060" s="51">
        <v>54.218000000000004</v>
      </c>
      <c r="U8060" s="51">
        <v>2019</v>
      </c>
    </row>
    <row r="8061" spans="1:21" ht="15.5">
      <c r="A8061" s="51">
        <v>925</v>
      </c>
      <c r="B8061" s="51" t="s">
        <v>1855</v>
      </c>
      <c r="C8061" s="51" t="s">
        <v>354</v>
      </c>
      <c r="D8061" s="51" t="str">
        <f t="shared" si="125"/>
        <v>PPPGDPTurkmenistan</v>
      </c>
      <c r="E8061" s="51" t="s">
        <v>1856</v>
      </c>
      <c r="F8061" s="51" t="s">
        <v>155</v>
      </c>
      <c r="G8061" s="51" t="s">
        <v>355</v>
      </c>
      <c r="H8061" s="51" t="s">
        <v>356</v>
      </c>
      <c r="I8061" s="51" t="s">
        <v>343</v>
      </c>
      <c r="J8061" s="51" t="s">
        <v>353</v>
      </c>
      <c r="K8061" s="51">
        <v>63.515999999999998</v>
      </c>
      <c r="L8061" s="51">
        <v>68.363</v>
      </c>
      <c r="M8061" s="51">
        <v>73.745999999999995</v>
      </c>
      <c r="N8061" s="51">
        <v>76.191999999999993</v>
      </c>
      <c r="O8061" s="51">
        <v>78.492999999999995</v>
      </c>
      <c r="P8061" s="51">
        <v>81.787999999999997</v>
      </c>
      <c r="Q8061" s="51">
        <v>88.944999999999993</v>
      </c>
      <c r="R8061" s="51">
        <v>96.263000000000005</v>
      </c>
      <c r="S8061" s="51">
        <v>98.191999999999993</v>
      </c>
      <c r="T8061" s="51">
        <v>104.539</v>
      </c>
      <c r="U8061" s="51">
        <v>2019</v>
      </c>
    </row>
    <row r="8062" spans="1:21" ht="15.5">
      <c r="A8062" s="51">
        <v>925</v>
      </c>
      <c r="B8062" s="51" t="s">
        <v>1855</v>
      </c>
      <c r="C8062" s="51" t="s">
        <v>357</v>
      </c>
      <c r="D8062" s="51" t="str">
        <f t="shared" si="125"/>
        <v>NGDP_DTurkmenistan</v>
      </c>
      <c r="E8062" s="51" t="s">
        <v>1856</v>
      </c>
      <c r="F8062" s="51" t="s">
        <v>358</v>
      </c>
      <c r="G8062" s="51" t="s">
        <v>359</v>
      </c>
      <c r="H8062" s="51" t="s">
        <v>360</v>
      </c>
      <c r="I8062" s="51"/>
      <c r="J8062" s="51" t="s">
        <v>361</v>
      </c>
      <c r="K8062" s="51">
        <v>137.256</v>
      </c>
      <c r="L8062" s="51">
        <v>138.88399999999999</v>
      </c>
      <c r="M8062" s="51">
        <v>139.755</v>
      </c>
      <c r="N8062" s="51">
        <v>132.61199999999999</v>
      </c>
      <c r="O8062" s="51">
        <v>126.16</v>
      </c>
      <c r="P8062" s="51">
        <v>124.307</v>
      </c>
      <c r="Q8062" s="51">
        <v>125.81100000000001</v>
      </c>
      <c r="R8062" s="51">
        <v>131.285</v>
      </c>
      <c r="S8062" s="51">
        <v>136.37899999999999</v>
      </c>
      <c r="T8062" s="51">
        <v>149.339</v>
      </c>
      <c r="U8062" s="51">
        <v>2019</v>
      </c>
    </row>
    <row r="8063" spans="1:21" ht="15.5">
      <c r="A8063" s="51">
        <v>925</v>
      </c>
      <c r="B8063" s="51" t="s">
        <v>1855</v>
      </c>
      <c r="C8063" s="51" t="s">
        <v>362</v>
      </c>
      <c r="D8063" s="51" t="str">
        <f t="shared" si="125"/>
        <v>NGDPRPCTurkmenistan</v>
      </c>
      <c r="E8063" s="51" t="s">
        <v>1856</v>
      </c>
      <c r="F8063" s="51" t="s">
        <v>363</v>
      </c>
      <c r="G8063" s="51" t="s">
        <v>364</v>
      </c>
      <c r="H8063" s="51" t="s">
        <v>342</v>
      </c>
      <c r="I8063" s="51" t="s">
        <v>333</v>
      </c>
      <c r="J8063" s="51" t="s">
        <v>365</v>
      </c>
      <c r="K8063" s="51">
        <v>13860.62</v>
      </c>
      <c r="L8063" s="51">
        <v>14989.16</v>
      </c>
      <c r="M8063" s="51">
        <v>16237.49</v>
      </c>
      <c r="N8063" s="51">
        <v>16977.599999999999</v>
      </c>
      <c r="O8063" s="51">
        <v>17783.71</v>
      </c>
      <c r="P8063" s="51">
        <v>18702.759999999998</v>
      </c>
      <c r="Q8063" s="51">
        <v>19655.759999999998</v>
      </c>
      <c r="R8063" s="51">
        <v>20591.03</v>
      </c>
      <c r="S8063" s="51">
        <v>20447.080000000002</v>
      </c>
      <c r="T8063" s="51">
        <v>21168.48</v>
      </c>
      <c r="U8063" s="51">
        <v>2004</v>
      </c>
    </row>
    <row r="8064" spans="1:21" ht="15.5">
      <c r="A8064" s="51">
        <v>925</v>
      </c>
      <c r="B8064" s="51" t="s">
        <v>1855</v>
      </c>
      <c r="C8064" s="51" t="s">
        <v>366</v>
      </c>
      <c r="D8064" s="51" t="str">
        <f t="shared" si="125"/>
        <v>NGDPRPPPPCTurkmenistan</v>
      </c>
      <c r="E8064" s="51" t="s">
        <v>1856</v>
      </c>
      <c r="F8064" s="51" t="s">
        <v>363</v>
      </c>
      <c r="G8064" s="51" t="s">
        <v>367</v>
      </c>
      <c r="H8064" s="51" t="s">
        <v>368</v>
      </c>
      <c r="I8064" s="51" t="s">
        <v>333</v>
      </c>
      <c r="J8064" s="51" t="s">
        <v>365</v>
      </c>
      <c r="K8064" s="51">
        <v>10615.94</v>
      </c>
      <c r="L8064" s="51">
        <v>11480.29</v>
      </c>
      <c r="M8064" s="51">
        <v>12436.4</v>
      </c>
      <c r="N8064" s="51">
        <v>13003.25</v>
      </c>
      <c r="O8064" s="51">
        <v>13620.66</v>
      </c>
      <c r="P8064" s="51">
        <v>14324.56</v>
      </c>
      <c r="Q8064" s="51">
        <v>15054.48</v>
      </c>
      <c r="R8064" s="51">
        <v>15770.8</v>
      </c>
      <c r="S8064" s="51">
        <v>15660.55</v>
      </c>
      <c r="T8064" s="51">
        <v>16213.08</v>
      </c>
      <c r="U8064" s="51">
        <v>2004</v>
      </c>
    </row>
    <row r="8065" spans="1:21" ht="15.5">
      <c r="A8065" s="51">
        <v>925</v>
      </c>
      <c r="B8065" s="51" t="s">
        <v>1855</v>
      </c>
      <c r="C8065" s="51" t="s">
        <v>369</v>
      </c>
      <c r="D8065" s="51" t="str">
        <f t="shared" si="125"/>
        <v>NGDPPCTurkmenistan</v>
      </c>
      <c r="E8065" s="51" t="s">
        <v>1856</v>
      </c>
      <c r="F8065" s="51" t="s">
        <v>370</v>
      </c>
      <c r="G8065" s="51" t="s">
        <v>371</v>
      </c>
      <c r="H8065" s="51" t="s">
        <v>342</v>
      </c>
      <c r="I8065" s="51" t="s">
        <v>333</v>
      </c>
      <c r="J8065" s="51" t="s">
        <v>372</v>
      </c>
      <c r="K8065" s="51">
        <v>19024.54</v>
      </c>
      <c r="L8065" s="51">
        <v>20817.599999999999</v>
      </c>
      <c r="M8065" s="51">
        <v>22692.74</v>
      </c>
      <c r="N8065" s="51">
        <v>22514.34</v>
      </c>
      <c r="O8065" s="51">
        <v>22435.919999999998</v>
      </c>
      <c r="P8065" s="51">
        <v>23248.83</v>
      </c>
      <c r="Q8065" s="51">
        <v>24729.17</v>
      </c>
      <c r="R8065" s="51">
        <v>27032.880000000001</v>
      </c>
      <c r="S8065" s="51">
        <v>27885.56</v>
      </c>
      <c r="T8065" s="51">
        <v>31612.71</v>
      </c>
      <c r="U8065" s="51">
        <v>2004</v>
      </c>
    </row>
    <row r="8066" spans="1:21" ht="15.5">
      <c r="A8066" s="51">
        <v>925</v>
      </c>
      <c r="B8066" s="51" t="s">
        <v>1855</v>
      </c>
      <c r="C8066" s="51" t="s">
        <v>373</v>
      </c>
      <c r="D8066" s="51" t="str">
        <f t="shared" si="125"/>
        <v>NGDPDPCTurkmenistan</v>
      </c>
      <c r="E8066" s="51" t="s">
        <v>1856</v>
      </c>
      <c r="F8066" s="51" t="s">
        <v>370</v>
      </c>
      <c r="G8066" s="51" t="s">
        <v>374</v>
      </c>
      <c r="H8066" s="51" t="s">
        <v>352</v>
      </c>
      <c r="I8066" s="51" t="s">
        <v>333</v>
      </c>
      <c r="J8066" s="51" t="s">
        <v>372</v>
      </c>
      <c r="K8066" s="51">
        <v>6675.28</v>
      </c>
      <c r="L8066" s="51">
        <v>7304.42</v>
      </c>
      <c r="M8066" s="51">
        <v>7962.37</v>
      </c>
      <c r="N8066" s="51">
        <v>6432.67</v>
      </c>
      <c r="O8066" s="51">
        <v>6410.26</v>
      </c>
      <c r="P8066" s="51">
        <v>6642.52</v>
      </c>
      <c r="Q8066" s="51">
        <v>7065.48</v>
      </c>
      <c r="R8066" s="51">
        <v>7723.68</v>
      </c>
      <c r="S8066" s="51">
        <v>7967.3</v>
      </c>
      <c r="T8066" s="51">
        <v>9032.2000000000007</v>
      </c>
      <c r="U8066" s="51">
        <v>2004</v>
      </c>
    </row>
    <row r="8067" spans="1:21" ht="15.5">
      <c r="A8067" s="51">
        <v>925</v>
      </c>
      <c r="B8067" s="51" t="s">
        <v>1855</v>
      </c>
      <c r="C8067" s="51" t="s">
        <v>375</v>
      </c>
      <c r="D8067" s="51" t="str">
        <f t="shared" ref="D8067:D8130" si="126">C8067&amp;E8067</f>
        <v>PPPPCTurkmenistan</v>
      </c>
      <c r="E8067" s="51" t="s">
        <v>1856</v>
      </c>
      <c r="F8067" s="51" t="s">
        <v>370</v>
      </c>
      <c r="G8067" s="51" t="s">
        <v>376</v>
      </c>
      <c r="H8067" s="51" t="s">
        <v>356</v>
      </c>
      <c r="I8067" s="51" t="s">
        <v>333</v>
      </c>
      <c r="J8067" s="51" t="s">
        <v>372</v>
      </c>
      <c r="K8067" s="51">
        <v>12057.36</v>
      </c>
      <c r="L8067" s="51">
        <v>12739.42</v>
      </c>
      <c r="M8067" s="51">
        <v>13491.2</v>
      </c>
      <c r="N8067" s="51">
        <v>13690.58</v>
      </c>
      <c r="O8067" s="51">
        <v>13911.28</v>
      </c>
      <c r="P8067" s="51">
        <v>14324.56</v>
      </c>
      <c r="Q8067" s="51">
        <v>15415.93</v>
      </c>
      <c r="R8067" s="51">
        <v>16437.759999999998</v>
      </c>
      <c r="S8067" s="51">
        <v>16520.71</v>
      </c>
      <c r="T8067" s="51">
        <v>17415.27</v>
      </c>
      <c r="U8067" s="51">
        <v>2004</v>
      </c>
    </row>
    <row r="8068" spans="1:21" ht="15.5">
      <c r="A8068" s="51">
        <v>925</v>
      </c>
      <c r="B8068" s="51" t="s">
        <v>1855</v>
      </c>
      <c r="C8068" s="51" t="s">
        <v>377</v>
      </c>
      <c r="D8068" s="51" t="str">
        <f t="shared" si="126"/>
        <v>NGAP_NPGDPTurkmenistan</v>
      </c>
      <c r="E8068" s="51" t="s">
        <v>1856</v>
      </c>
      <c r="F8068" s="51" t="s">
        <v>378</v>
      </c>
      <c r="G8068" s="51" t="s">
        <v>379</v>
      </c>
      <c r="H8068" s="51" t="s">
        <v>380</v>
      </c>
      <c r="I8068" s="51"/>
      <c r="J8068" s="51"/>
      <c r="K8068" s="51"/>
      <c r="L8068" s="51"/>
      <c r="M8068" s="51"/>
      <c r="N8068" s="51"/>
      <c r="O8068" s="51"/>
      <c r="P8068" s="51"/>
      <c r="Q8068" s="51"/>
      <c r="R8068" s="51"/>
      <c r="S8068" s="51"/>
      <c r="T8068" s="51"/>
      <c r="U8068" s="51"/>
    </row>
    <row r="8069" spans="1:21" ht="15.5">
      <c r="A8069" s="51">
        <v>925</v>
      </c>
      <c r="B8069" s="51" t="s">
        <v>1855</v>
      </c>
      <c r="C8069" s="51" t="s">
        <v>381</v>
      </c>
      <c r="D8069" s="51" t="str">
        <f t="shared" si="126"/>
        <v>PPPSHTurkmenistan</v>
      </c>
      <c r="E8069" s="51" t="s">
        <v>1856</v>
      </c>
      <c r="F8069" s="51" t="s">
        <v>382</v>
      </c>
      <c r="G8069" s="51" t="s">
        <v>383</v>
      </c>
      <c r="H8069" s="51" t="s">
        <v>384</v>
      </c>
      <c r="I8069" s="51"/>
      <c r="J8069" s="51" t="s">
        <v>353</v>
      </c>
      <c r="K8069" s="51">
        <v>6.3E-2</v>
      </c>
      <c r="L8069" s="51">
        <v>6.5000000000000002E-2</v>
      </c>
      <c r="M8069" s="51">
        <v>6.8000000000000005E-2</v>
      </c>
      <c r="N8069" s="51">
        <v>6.8000000000000005E-2</v>
      </c>
      <c r="O8069" s="51">
        <v>6.8000000000000005E-2</v>
      </c>
      <c r="P8069" s="51">
        <v>6.7000000000000004E-2</v>
      </c>
      <c r="Q8069" s="51">
        <v>6.9000000000000006E-2</v>
      </c>
      <c r="R8069" s="51">
        <v>7.0999999999999994E-2</v>
      </c>
      <c r="S8069" s="51">
        <v>7.4999999999999997E-2</v>
      </c>
      <c r="T8069" s="51">
        <v>7.3999999999999996E-2</v>
      </c>
      <c r="U8069" s="51">
        <v>2019</v>
      </c>
    </row>
    <row r="8070" spans="1:21" ht="15.5">
      <c r="A8070" s="51">
        <v>925</v>
      </c>
      <c r="B8070" s="51" t="s">
        <v>1855</v>
      </c>
      <c r="C8070" s="51" t="s">
        <v>385</v>
      </c>
      <c r="D8070" s="51" t="str">
        <f t="shared" si="126"/>
        <v>PPPEXTurkmenistan</v>
      </c>
      <c r="E8070" s="51" t="s">
        <v>1856</v>
      </c>
      <c r="F8070" s="51" t="s">
        <v>386</v>
      </c>
      <c r="G8070" s="51" t="s">
        <v>387</v>
      </c>
      <c r="H8070" s="51" t="s">
        <v>388</v>
      </c>
      <c r="I8070" s="51"/>
      <c r="J8070" s="51" t="s">
        <v>353</v>
      </c>
      <c r="K8070" s="51">
        <v>1.5780000000000001</v>
      </c>
      <c r="L8070" s="51">
        <v>1.6339999999999999</v>
      </c>
      <c r="M8070" s="51">
        <v>1.6819999999999999</v>
      </c>
      <c r="N8070" s="51">
        <v>1.645</v>
      </c>
      <c r="O8070" s="51">
        <v>1.613</v>
      </c>
      <c r="P8070" s="51">
        <v>1.623</v>
      </c>
      <c r="Q8070" s="51">
        <v>1.6040000000000001</v>
      </c>
      <c r="R8070" s="51">
        <v>1.645</v>
      </c>
      <c r="S8070" s="51">
        <v>1.6879999999999999</v>
      </c>
      <c r="T8070" s="51">
        <v>1.8149999999999999</v>
      </c>
      <c r="U8070" s="51">
        <v>2019</v>
      </c>
    </row>
    <row r="8071" spans="1:21" ht="15.5">
      <c r="A8071" s="51">
        <v>925</v>
      </c>
      <c r="B8071" s="51" t="s">
        <v>1855</v>
      </c>
      <c r="C8071" s="51" t="s">
        <v>389</v>
      </c>
      <c r="D8071" s="51" t="str">
        <f t="shared" si="126"/>
        <v>NID_NGDPTurkmenistan</v>
      </c>
      <c r="E8071" s="51" t="s">
        <v>1856</v>
      </c>
      <c r="F8071" s="51" t="s">
        <v>390</v>
      </c>
      <c r="G8071" s="51" t="s">
        <v>391</v>
      </c>
      <c r="H8071" s="51" t="s">
        <v>392</v>
      </c>
      <c r="I8071" s="51"/>
      <c r="J8071" s="51"/>
      <c r="K8071" s="51"/>
      <c r="L8071" s="51"/>
      <c r="M8071" s="51"/>
      <c r="N8071" s="51"/>
      <c r="O8071" s="51"/>
      <c r="P8071" s="51"/>
      <c r="Q8071" s="51"/>
      <c r="R8071" s="51"/>
      <c r="S8071" s="51"/>
      <c r="T8071" s="51"/>
      <c r="U8071" s="51"/>
    </row>
    <row r="8072" spans="1:21" ht="15.5">
      <c r="A8072" s="51">
        <v>925</v>
      </c>
      <c r="B8072" s="51" t="s">
        <v>1855</v>
      </c>
      <c r="C8072" s="51" t="s">
        <v>393</v>
      </c>
      <c r="D8072" s="51" t="str">
        <f t="shared" si="126"/>
        <v>NGSD_NGDPTurkmenistan</v>
      </c>
      <c r="E8072" s="51" t="s">
        <v>1856</v>
      </c>
      <c r="F8072" s="51" t="s">
        <v>394</v>
      </c>
      <c r="G8072" s="51" t="s">
        <v>395</v>
      </c>
      <c r="H8072" s="51" t="s">
        <v>392</v>
      </c>
      <c r="I8072" s="51"/>
      <c r="J8072" s="51"/>
      <c r="K8072" s="51"/>
      <c r="L8072" s="51"/>
      <c r="M8072" s="51"/>
      <c r="N8072" s="51"/>
      <c r="O8072" s="51"/>
      <c r="P8072" s="51"/>
      <c r="Q8072" s="51"/>
      <c r="R8072" s="51"/>
      <c r="S8072" s="51"/>
      <c r="T8072" s="51"/>
      <c r="U8072" s="51"/>
    </row>
    <row r="8073" spans="1:21" ht="15.5">
      <c r="A8073" s="51">
        <v>925</v>
      </c>
      <c r="B8073" s="51" t="s">
        <v>1855</v>
      </c>
      <c r="C8073" s="51" t="s">
        <v>396</v>
      </c>
      <c r="D8073" s="51" t="str">
        <f t="shared" si="126"/>
        <v>PCPITurkmenistan</v>
      </c>
      <c r="E8073" s="51" t="s">
        <v>1856</v>
      </c>
      <c r="F8073" s="51" t="s">
        <v>397</v>
      </c>
      <c r="G8073" s="51" t="s">
        <v>398</v>
      </c>
      <c r="H8073" s="51" t="s">
        <v>360</v>
      </c>
      <c r="I8073" s="51"/>
      <c r="J8073" s="51" t="s">
        <v>1858</v>
      </c>
      <c r="K8073" s="51">
        <v>310.89699999999999</v>
      </c>
      <c r="L8073" s="51">
        <v>332.08100000000002</v>
      </c>
      <c r="M8073" s="51">
        <v>352.03399999999999</v>
      </c>
      <c r="N8073" s="51">
        <v>378.101</v>
      </c>
      <c r="O8073" s="51">
        <v>391.88400000000001</v>
      </c>
      <c r="P8073" s="51">
        <v>423.39499999999998</v>
      </c>
      <c r="Q8073" s="51">
        <v>479.70600000000002</v>
      </c>
      <c r="R8073" s="51">
        <v>504.13</v>
      </c>
      <c r="S8073" s="51">
        <v>542.36</v>
      </c>
      <c r="T8073" s="51">
        <v>585.47799999999995</v>
      </c>
      <c r="U8073" s="51">
        <v>2019</v>
      </c>
    </row>
    <row r="8074" spans="1:21" ht="15.5">
      <c r="A8074" s="51">
        <v>925</v>
      </c>
      <c r="B8074" s="51" t="s">
        <v>1855</v>
      </c>
      <c r="C8074" s="51" t="s">
        <v>400</v>
      </c>
      <c r="D8074" s="51" t="str">
        <f t="shared" si="126"/>
        <v>PCPIPCHTurkmenistan</v>
      </c>
      <c r="E8074" s="51" t="s">
        <v>1856</v>
      </c>
      <c r="F8074" s="51" t="s">
        <v>397</v>
      </c>
      <c r="G8074" s="51" t="s">
        <v>401</v>
      </c>
      <c r="H8074" s="51" t="s">
        <v>347</v>
      </c>
      <c r="I8074" s="51"/>
      <c r="J8074" s="51" t="s">
        <v>402</v>
      </c>
      <c r="K8074" s="51">
        <v>5.3140000000000001</v>
      </c>
      <c r="L8074" s="51">
        <v>6.8140000000000001</v>
      </c>
      <c r="M8074" s="51">
        <v>6.0090000000000003</v>
      </c>
      <c r="N8074" s="51">
        <v>7.4050000000000002</v>
      </c>
      <c r="O8074" s="51">
        <v>3.6459999999999999</v>
      </c>
      <c r="P8074" s="51">
        <v>8.0410000000000004</v>
      </c>
      <c r="Q8074" s="51">
        <v>13.3</v>
      </c>
      <c r="R8074" s="51">
        <v>5.0919999999999996</v>
      </c>
      <c r="S8074" s="51">
        <v>7.5830000000000002</v>
      </c>
      <c r="T8074" s="51">
        <v>7.95</v>
      </c>
      <c r="U8074" s="51">
        <v>2019</v>
      </c>
    </row>
    <row r="8075" spans="1:21" ht="15.5">
      <c r="A8075" s="51">
        <v>925</v>
      </c>
      <c r="B8075" s="51" t="s">
        <v>1855</v>
      </c>
      <c r="C8075" s="51" t="s">
        <v>403</v>
      </c>
      <c r="D8075" s="51" t="str">
        <f t="shared" si="126"/>
        <v>PCPIETurkmenistan</v>
      </c>
      <c r="E8075" s="51" t="s">
        <v>1856</v>
      </c>
      <c r="F8075" s="51" t="s">
        <v>404</v>
      </c>
      <c r="G8075" s="51" t="s">
        <v>405</v>
      </c>
      <c r="H8075" s="51" t="s">
        <v>360</v>
      </c>
      <c r="I8075" s="51"/>
      <c r="J8075" s="51" t="s">
        <v>1858</v>
      </c>
      <c r="K8075" s="51">
        <v>312.98</v>
      </c>
      <c r="L8075" s="51">
        <v>325.50599999999997</v>
      </c>
      <c r="M8075" s="51">
        <v>339.887</v>
      </c>
      <c r="N8075" s="51">
        <v>360.29899999999998</v>
      </c>
      <c r="O8075" s="51">
        <v>382.52100000000002</v>
      </c>
      <c r="P8075" s="51">
        <v>422.37700000000001</v>
      </c>
      <c r="Q8075" s="51">
        <v>452.78800000000001</v>
      </c>
      <c r="R8075" s="51">
        <v>481.16300000000001</v>
      </c>
      <c r="S8075" s="51">
        <v>523.98599999999999</v>
      </c>
      <c r="T8075" s="51">
        <v>560.66499999999996</v>
      </c>
      <c r="U8075" s="51">
        <v>2019</v>
      </c>
    </row>
    <row r="8076" spans="1:21" ht="15.5">
      <c r="A8076" s="51">
        <v>925</v>
      </c>
      <c r="B8076" s="51" t="s">
        <v>1855</v>
      </c>
      <c r="C8076" s="51" t="s">
        <v>406</v>
      </c>
      <c r="D8076" s="51" t="str">
        <f t="shared" si="126"/>
        <v>PCPIEPCHTurkmenistan</v>
      </c>
      <c r="E8076" s="51" t="s">
        <v>1856</v>
      </c>
      <c r="F8076" s="51" t="s">
        <v>404</v>
      </c>
      <c r="G8076" s="51" t="s">
        <v>407</v>
      </c>
      <c r="H8076" s="51" t="s">
        <v>347</v>
      </c>
      <c r="I8076" s="51"/>
      <c r="J8076" s="51" t="s">
        <v>408</v>
      </c>
      <c r="K8076" s="51">
        <v>7.8319999999999999</v>
      </c>
      <c r="L8076" s="51">
        <v>4.0019999999999998</v>
      </c>
      <c r="M8076" s="51">
        <v>4.4180000000000001</v>
      </c>
      <c r="N8076" s="51">
        <v>6.0049999999999999</v>
      </c>
      <c r="O8076" s="51">
        <v>6.1680000000000001</v>
      </c>
      <c r="P8076" s="51">
        <v>10.419</v>
      </c>
      <c r="Q8076" s="51">
        <v>7.2</v>
      </c>
      <c r="R8076" s="51">
        <v>6.2670000000000003</v>
      </c>
      <c r="S8076" s="51">
        <v>8.9</v>
      </c>
      <c r="T8076" s="51">
        <v>7</v>
      </c>
      <c r="U8076" s="51">
        <v>2019</v>
      </c>
    </row>
    <row r="8077" spans="1:21" ht="15.5">
      <c r="A8077" s="51">
        <v>925</v>
      </c>
      <c r="B8077" s="51" t="s">
        <v>1855</v>
      </c>
      <c r="C8077" s="51" t="s">
        <v>409</v>
      </c>
      <c r="D8077" s="51" t="str">
        <f t="shared" si="126"/>
        <v>FLIBOR6Turkmenistan</v>
      </c>
      <c r="E8077" s="51" t="s">
        <v>1856</v>
      </c>
      <c r="F8077" s="51" t="s">
        <v>410</v>
      </c>
      <c r="G8077" s="51"/>
      <c r="H8077" s="51" t="s">
        <v>384</v>
      </c>
      <c r="I8077" s="51"/>
      <c r="J8077" s="51"/>
      <c r="K8077" s="51"/>
      <c r="L8077" s="51"/>
      <c r="M8077" s="51"/>
      <c r="N8077" s="51"/>
      <c r="O8077" s="51"/>
      <c r="P8077" s="51"/>
      <c r="Q8077" s="51"/>
      <c r="R8077" s="51"/>
      <c r="S8077" s="51"/>
      <c r="T8077" s="51"/>
      <c r="U8077" s="51"/>
    </row>
    <row r="8078" spans="1:21" ht="15.5">
      <c r="A8078" s="51">
        <v>925</v>
      </c>
      <c r="B8078" s="51" t="s">
        <v>1855</v>
      </c>
      <c r="C8078" s="51" t="s">
        <v>411</v>
      </c>
      <c r="D8078" s="51" t="str">
        <f t="shared" si="126"/>
        <v>TM_RPCHTurkmenistan</v>
      </c>
      <c r="E8078" s="51" t="s">
        <v>1856</v>
      </c>
      <c r="F8078" s="51" t="s">
        <v>412</v>
      </c>
      <c r="G8078" s="51" t="s">
        <v>413</v>
      </c>
      <c r="H8078" s="51" t="s">
        <v>347</v>
      </c>
      <c r="I8078" s="51"/>
      <c r="J8078" s="51" t="s">
        <v>1859</v>
      </c>
      <c r="K8078" s="51">
        <v>17.625</v>
      </c>
      <c r="L8078" s="51">
        <v>8.5760000000000005</v>
      </c>
      <c r="M8078" s="51">
        <v>1.2989999999999999</v>
      </c>
      <c r="N8078" s="51">
        <v>-12.742000000000001</v>
      </c>
      <c r="O8078" s="51">
        <v>-14.994</v>
      </c>
      <c r="P8078" s="51">
        <v>-22.765999999999998</v>
      </c>
      <c r="Q8078" s="51">
        <v>-48.762999999999998</v>
      </c>
      <c r="R8078" s="51">
        <v>9.0869999999999997</v>
      </c>
      <c r="S8078" s="51">
        <v>4.7830000000000004</v>
      </c>
      <c r="T8078" s="51">
        <v>8.1270000000000007</v>
      </c>
      <c r="U8078" s="51">
        <v>2019</v>
      </c>
    </row>
    <row r="8079" spans="1:21" ht="15.5">
      <c r="A8079" s="51">
        <v>925</v>
      </c>
      <c r="B8079" s="51" t="s">
        <v>1855</v>
      </c>
      <c r="C8079" s="51" t="s">
        <v>415</v>
      </c>
      <c r="D8079" s="51" t="str">
        <f t="shared" si="126"/>
        <v>TMG_RPCHTurkmenistan</v>
      </c>
      <c r="E8079" s="51" t="s">
        <v>1856</v>
      </c>
      <c r="F8079" s="51" t="s">
        <v>416</v>
      </c>
      <c r="G8079" s="51" t="s">
        <v>417</v>
      </c>
      <c r="H8079" s="51" t="s">
        <v>347</v>
      </c>
      <c r="I8079" s="51"/>
      <c r="J8079" s="51" t="s">
        <v>1859</v>
      </c>
      <c r="K8079" s="51">
        <v>21.567</v>
      </c>
      <c r="L8079" s="51">
        <v>17.12</v>
      </c>
      <c r="M8079" s="51">
        <v>3.7879999999999998</v>
      </c>
      <c r="N8079" s="51">
        <v>-12.98</v>
      </c>
      <c r="O8079" s="51">
        <v>-1.1890000000000001</v>
      </c>
      <c r="P8079" s="51">
        <v>-22.765999999999998</v>
      </c>
      <c r="Q8079" s="51">
        <v>-48.762999999999998</v>
      </c>
      <c r="R8079" s="51">
        <v>9.0869999999999997</v>
      </c>
      <c r="S8079" s="51">
        <v>4.7830000000000004</v>
      </c>
      <c r="T8079" s="51">
        <v>8.1270000000000007</v>
      </c>
      <c r="U8079" s="51">
        <v>2019</v>
      </c>
    </row>
    <row r="8080" spans="1:21" ht="15.5">
      <c r="A8080" s="51">
        <v>925</v>
      </c>
      <c r="B8080" s="51" t="s">
        <v>1855</v>
      </c>
      <c r="C8080" s="51" t="s">
        <v>418</v>
      </c>
      <c r="D8080" s="51" t="str">
        <f t="shared" si="126"/>
        <v>TX_RPCHTurkmenistan</v>
      </c>
      <c r="E8080" s="51" t="s">
        <v>1856</v>
      </c>
      <c r="F8080" s="51" t="s">
        <v>419</v>
      </c>
      <c r="G8080" s="51" t="s">
        <v>420</v>
      </c>
      <c r="H8080" s="51" t="s">
        <v>347</v>
      </c>
      <c r="I8080" s="51"/>
      <c r="J8080" s="51" t="s">
        <v>1859</v>
      </c>
      <c r="K8080" s="51">
        <v>14.927</v>
      </c>
      <c r="L8080" s="51">
        <v>2.7240000000000002</v>
      </c>
      <c r="M8080" s="51">
        <v>10.352</v>
      </c>
      <c r="N8080" s="51">
        <v>-5.8559999999999999</v>
      </c>
      <c r="O8080" s="51">
        <v>-3.2389999999999999</v>
      </c>
      <c r="P8080" s="51">
        <v>-14.349</v>
      </c>
      <c r="Q8080" s="51">
        <v>12.617000000000001</v>
      </c>
      <c r="R8080" s="51">
        <v>-11.326000000000001</v>
      </c>
      <c r="S8080" s="51">
        <v>-9.24</v>
      </c>
      <c r="T8080" s="51">
        <v>6.29</v>
      </c>
      <c r="U8080" s="51">
        <v>2019</v>
      </c>
    </row>
    <row r="8081" spans="1:21" ht="15.5">
      <c r="A8081" s="51">
        <v>925</v>
      </c>
      <c r="B8081" s="51" t="s">
        <v>1855</v>
      </c>
      <c r="C8081" s="51" t="s">
        <v>421</v>
      </c>
      <c r="D8081" s="51" t="str">
        <f t="shared" si="126"/>
        <v>TXG_RPCHTurkmenistan</v>
      </c>
      <c r="E8081" s="51" t="s">
        <v>1856</v>
      </c>
      <c r="F8081" s="51" t="s">
        <v>422</v>
      </c>
      <c r="G8081" s="51" t="s">
        <v>423</v>
      </c>
      <c r="H8081" s="51" t="s">
        <v>347</v>
      </c>
      <c r="I8081" s="51"/>
      <c r="J8081" s="51" t="s">
        <v>1859</v>
      </c>
      <c r="K8081" s="51">
        <v>15.868</v>
      </c>
      <c r="L8081" s="51">
        <v>2.6190000000000002</v>
      </c>
      <c r="M8081" s="51">
        <v>11.090999999999999</v>
      </c>
      <c r="N8081" s="51">
        <v>-7.7119999999999997</v>
      </c>
      <c r="O8081" s="51">
        <v>-4.6399999999999997</v>
      </c>
      <c r="P8081" s="51">
        <v>-14.259</v>
      </c>
      <c r="Q8081" s="51">
        <v>14.87</v>
      </c>
      <c r="R8081" s="51">
        <v>-11.545999999999999</v>
      </c>
      <c r="S8081" s="51">
        <v>-8.0449999999999999</v>
      </c>
      <c r="T8081" s="51">
        <v>6.5359999999999996</v>
      </c>
      <c r="U8081" s="51">
        <v>2019</v>
      </c>
    </row>
    <row r="8082" spans="1:21" ht="15.5">
      <c r="A8082" s="51">
        <v>925</v>
      </c>
      <c r="B8082" s="51" t="s">
        <v>1855</v>
      </c>
      <c r="C8082" s="51" t="s">
        <v>424</v>
      </c>
      <c r="D8082" s="51" t="str">
        <f t="shared" si="126"/>
        <v>LURTurkmenistan</v>
      </c>
      <c r="E8082" s="51" t="s">
        <v>1856</v>
      </c>
      <c r="F8082" s="51" t="s">
        <v>425</v>
      </c>
      <c r="G8082" s="51" t="s">
        <v>426</v>
      </c>
      <c r="H8082" s="51" t="s">
        <v>427</v>
      </c>
      <c r="I8082" s="51"/>
      <c r="J8082" s="51"/>
      <c r="K8082" s="51"/>
      <c r="L8082" s="51"/>
      <c r="M8082" s="51"/>
      <c r="N8082" s="51"/>
      <c r="O8082" s="51"/>
      <c r="P8082" s="51"/>
      <c r="Q8082" s="51"/>
      <c r="R8082" s="51"/>
      <c r="S8082" s="51"/>
      <c r="T8082" s="51"/>
      <c r="U8082" s="51"/>
    </row>
    <row r="8083" spans="1:21" ht="15.5">
      <c r="A8083" s="51">
        <v>925</v>
      </c>
      <c r="B8083" s="51" t="s">
        <v>1855</v>
      </c>
      <c r="C8083" s="51" t="s">
        <v>428</v>
      </c>
      <c r="D8083" s="51" t="str">
        <f t="shared" si="126"/>
        <v>LETurkmenistan</v>
      </c>
      <c r="E8083" s="51" t="s">
        <v>1856</v>
      </c>
      <c r="F8083" s="51" t="s">
        <v>429</v>
      </c>
      <c r="G8083" s="51" t="s">
        <v>430</v>
      </c>
      <c r="H8083" s="51" t="s">
        <v>431</v>
      </c>
      <c r="I8083" s="51" t="s">
        <v>432</v>
      </c>
      <c r="J8083" s="51"/>
      <c r="K8083" s="51"/>
      <c r="L8083" s="51"/>
      <c r="M8083" s="51"/>
      <c r="N8083" s="51"/>
      <c r="O8083" s="51"/>
      <c r="P8083" s="51"/>
      <c r="Q8083" s="51"/>
      <c r="R8083" s="51"/>
      <c r="S8083" s="51"/>
      <c r="T8083" s="51"/>
      <c r="U8083" s="51"/>
    </row>
    <row r="8084" spans="1:21" ht="15.5">
      <c r="A8084" s="51">
        <v>925</v>
      </c>
      <c r="B8084" s="51" t="s">
        <v>1855</v>
      </c>
      <c r="C8084" s="51" t="s">
        <v>433</v>
      </c>
      <c r="D8084" s="51" t="str">
        <f t="shared" si="126"/>
        <v>LPTurkmenistan</v>
      </c>
      <c r="E8084" s="51" t="s">
        <v>1856</v>
      </c>
      <c r="F8084" s="51" t="s">
        <v>434</v>
      </c>
      <c r="G8084" s="51" t="s">
        <v>435</v>
      </c>
      <c r="H8084" s="51" t="s">
        <v>431</v>
      </c>
      <c r="I8084" s="51" t="s">
        <v>432</v>
      </c>
      <c r="J8084" s="51" t="s">
        <v>1860</v>
      </c>
      <c r="K8084" s="51">
        <v>5.2679999999999998</v>
      </c>
      <c r="L8084" s="51">
        <v>5.3659999999999997</v>
      </c>
      <c r="M8084" s="51">
        <v>5.4660000000000002</v>
      </c>
      <c r="N8084" s="51">
        <v>5.5650000000000004</v>
      </c>
      <c r="O8084" s="51">
        <v>5.6420000000000003</v>
      </c>
      <c r="P8084" s="51">
        <v>5.71</v>
      </c>
      <c r="Q8084" s="51">
        <v>5.77</v>
      </c>
      <c r="R8084" s="51">
        <v>5.8559999999999999</v>
      </c>
      <c r="S8084" s="51">
        <v>5.944</v>
      </c>
      <c r="T8084" s="51">
        <v>6.0030000000000001</v>
      </c>
      <c r="U8084" s="51">
        <v>2004</v>
      </c>
    </row>
    <row r="8085" spans="1:21" ht="15.5">
      <c r="A8085" s="51">
        <v>925</v>
      </c>
      <c r="B8085" s="51" t="s">
        <v>1855</v>
      </c>
      <c r="C8085" s="51" t="s">
        <v>437</v>
      </c>
      <c r="D8085" s="51" t="str">
        <f t="shared" si="126"/>
        <v>GGRTurkmenistan</v>
      </c>
      <c r="E8085" s="51" t="s">
        <v>1856</v>
      </c>
      <c r="F8085" s="51" t="s">
        <v>438</v>
      </c>
      <c r="G8085" s="51" t="s">
        <v>439</v>
      </c>
      <c r="H8085" s="51" t="s">
        <v>342</v>
      </c>
      <c r="I8085" s="51" t="s">
        <v>343</v>
      </c>
      <c r="J8085" s="51" t="s">
        <v>1861</v>
      </c>
      <c r="K8085" s="51">
        <v>22.241</v>
      </c>
      <c r="L8085" s="51">
        <v>20.562000000000001</v>
      </c>
      <c r="M8085" s="51">
        <v>22.202000000000002</v>
      </c>
      <c r="N8085" s="51">
        <v>20.818999999999999</v>
      </c>
      <c r="O8085" s="51">
        <v>14.862</v>
      </c>
      <c r="P8085" s="51">
        <v>19.818000000000001</v>
      </c>
      <c r="Q8085" s="51">
        <v>19.289000000000001</v>
      </c>
      <c r="R8085" s="51">
        <v>20.838000000000001</v>
      </c>
      <c r="S8085" s="51">
        <v>21.466999999999999</v>
      </c>
      <c r="T8085" s="51">
        <v>23.327000000000002</v>
      </c>
      <c r="U8085" s="51">
        <v>2019</v>
      </c>
    </row>
    <row r="8086" spans="1:21" ht="15.5">
      <c r="A8086" s="51">
        <v>925</v>
      </c>
      <c r="B8086" s="51" t="s">
        <v>1855</v>
      </c>
      <c r="C8086" s="51" t="s">
        <v>441</v>
      </c>
      <c r="D8086" s="51" t="str">
        <f t="shared" si="126"/>
        <v>GGR_NGDPTurkmenistan</v>
      </c>
      <c r="E8086" s="51" t="s">
        <v>1856</v>
      </c>
      <c r="F8086" s="51" t="s">
        <v>438</v>
      </c>
      <c r="G8086" s="51" t="s">
        <v>439</v>
      </c>
      <c r="H8086" s="51" t="s">
        <v>392</v>
      </c>
      <c r="I8086" s="51"/>
      <c r="J8086" s="51" t="s">
        <v>442</v>
      </c>
      <c r="K8086" s="51">
        <v>22.193000000000001</v>
      </c>
      <c r="L8086" s="51">
        <v>18.405999999999999</v>
      </c>
      <c r="M8086" s="51">
        <v>17.898</v>
      </c>
      <c r="N8086" s="51">
        <v>16.616</v>
      </c>
      <c r="O8086" s="51">
        <v>11.74</v>
      </c>
      <c r="P8086" s="51">
        <v>14.929</v>
      </c>
      <c r="Q8086" s="51">
        <v>13.519</v>
      </c>
      <c r="R8086" s="51">
        <v>13.163</v>
      </c>
      <c r="S8086" s="51">
        <v>12.952</v>
      </c>
      <c r="T8086" s="51">
        <v>12.292999999999999</v>
      </c>
      <c r="U8086" s="51">
        <v>2019</v>
      </c>
    </row>
    <row r="8087" spans="1:21" ht="15.5">
      <c r="A8087" s="51">
        <v>925</v>
      </c>
      <c r="B8087" s="51" t="s">
        <v>1855</v>
      </c>
      <c r="C8087" s="51" t="s">
        <v>443</v>
      </c>
      <c r="D8087" s="51" t="str">
        <f t="shared" si="126"/>
        <v>GGXTurkmenistan</v>
      </c>
      <c r="E8087" s="51" t="s">
        <v>1856</v>
      </c>
      <c r="F8087" s="51" t="s">
        <v>444</v>
      </c>
      <c r="G8087" s="51" t="s">
        <v>445</v>
      </c>
      <c r="H8087" s="51" t="s">
        <v>342</v>
      </c>
      <c r="I8087" s="51" t="s">
        <v>343</v>
      </c>
      <c r="J8087" s="51" t="s">
        <v>1861</v>
      </c>
      <c r="K8087" s="51">
        <v>14.695</v>
      </c>
      <c r="L8087" s="51">
        <v>18.852</v>
      </c>
      <c r="M8087" s="51">
        <v>21.100999999999999</v>
      </c>
      <c r="N8087" s="51">
        <v>21.693000000000001</v>
      </c>
      <c r="O8087" s="51">
        <v>17.876000000000001</v>
      </c>
      <c r="P8087" s="51">
        <v>23.585000000000001</v>
      </c>
      <c r="Q8087" s="51">
        <v>19.596</v>
      </c>
      <c r="R8087" s="51">
        <v>21.47</v>
      </c>
      <c r="S8087" s="51">
        <v>21.34</v>
      </c>
      <c r="T8087" s="51">
        <v>22.568000000000001</v>
      </c>
      <c r="U8087" s="51">
        <v>2019</v>
      </c>
    </row>
    <row r="8088" spans="1:21" ht="15.5">
      <c r="A8088" s="51">
        <v>925</v>
      </c>
      <c r="B8088" s="51" t="s">
        <v>1855</v>
      </c>
      <c r="C8088" s="51" t="s">
        <v>446</v>
      </c>
      <c r="D8088" s="51" t="str">
        <f t="shared" si="126"/>
        <v>GGX_NGDPTurkmenistan</v>
      </c>
      <c r="E8088" s="51" t="s">
        <v>1856</v>
      </c>
      <c r="F8088" s="51" t="s">
        <v>444</v>
      </c>
      <c r="G8088" s="51" t="s">
        <v>445</v>
      </c>
      <c r="H8088" s="51" t="s">
        <v>392</v>
      </c>
      <c r="I8088" s="51"/>
      <c r="J8088" s="51" t="s">
        <v>447</v>
      </c>
      <c r="K8088" s="51">
        <v>14.663</v>
      </c>
      <c r="L8088" s="51">
        <v>16.876000000000001</v>
      </c>
      <c r="M8088" s="51">
        <v>17.010999999999999</v>
      </c>
      <c r="N8088" s="51">
        <v>17.312999999999999</v>
      </c>
      <c r="O8088" s="51">
        <v>14.121</v>
      </c>
      <c r="P8088" s="51">
        <v>17.768000000000001</v>
      </c>
      <c r="Q8088" s="51">
        <v>13.734</v>
      </c>
      <c r="R8088" s="51">
        <v>13.561999999999999</v>
      </c>
      <c r="S8088" s="51">
        <v>12.875999999999999</v>
      </c>
      <c r="T8088" s="51">
        <v>11.893000000000001</v>
      </c>
      <c r="U8088" s="51">
        <v>2019</v>
      </c>
    </row>
    <row r="8089" spans="1:21" ht="15.5">
      <c r="A8089" s="51">
        <v>925</v>
      </c>
      <c r="B8089" s="51" t="s">
        <v>1855</v>
      </c>
      <c r="C8089" s="51" t="s">
        <v>448</v>
      </c>
      <c r="D8089" s="51" t="str">
        <f t="shared" si="126"/>
        <v>GGXCNLTurkmenistan</v>
      </c>
      <c r="E8089" s="51" t="s">
        <v>1856</v>
      </c>
      <c r="F8089" s="51" t="s">
        <v>449</v>
      </c>
      <c r="G8089" s="51" t="s">
        <v>450</v>
      </c>
      <c r="H8089" s="51" t="s">
        <v>342</v>
      </c>
      <c r="I8089" s="51" t="s">
        <v>343</v>
      </c>
      <c r="J8089" s="51" t="s">
        <v>1861</v>
      </c>
      <c r="K8089" s="51">
        <v>7.5469999999999997</v>
      </c>
      <c r="L8089" s="51">
        <v>1.7090000000000001</v>
      </c>
      <c r="M8089" s="51">
        <v>1.101</v>
      </c>
      <c r="N8089" s="51">
        <v>-0.874</v>
      </c>
      <c r="O8089" s="51">
        <v>-3.0139999999999998</v>
      </c>
      <c r="P8089" s="51">
        <v>-3.7679999999999998</v>
      </c>
      <c r="Q8089" s="51">
        <v>-0.307</v>
      </c>
      <c r="R8089" s="51">
        <v>-0.63200000000000001</v>
      </c>
      <c r="S8089" s="51">
        <v>0.127</v>
      </c>
      <c r="T8089" s="51">
        <v>0.75900000000000001</v>
      </c>
      <c r="U8089" s="51">
        <v>2019</v>
      </c>
    </row>
    <row r="8090" spans="1:21" ht="15.5">
      <c r="A8090" s="51">
        <v>925</v>
      </c>
      <c r="B8090" s="51" t="s">
        <v>1855</v>
      </c>
      <c r="C8090" s="51" t="s">
        <v>451</v>
      </c>
      <c r="D8090" s="51" t="str">
        <f t="shared" si="126"/>
        <v>GGXCNL_NGDPTurkmenistan</v>
      </c>
      <c r="E8090" s="51" t="s">
        <v>1856</v>
      </c>
      <c r="F8090" s="51" t="s">
        <v>449</v>
      </c>
      <c r="G8090" s="51" t="s">
        <v>450</v>
      </c>
      <c r="H8090" s="51" t="s">
        <v>392</v>
      </c>
      <c r="I8090" s="51"/>
      <c r="J8090" s="51" t="s">
        <v>452</v>
      </c>
      <c r="K8090" s="51">
        <v>7.53</v>
      </c>
      <c r="L8090" s="51">
        <v>1.53</v>
      </c>
      <c r="M8090" s="51">
        <v>0.88700000000000001</v>
      </c>
      <c r="N8090" s="51">
        <v>-0.69799999999999995</v>
      </c>
      <c r="O8090" s="51">
        <v>-2.3809999999999998</v>
      </c>
      <c r="P8090" s="51">
        <v>-2.8380000000000001</v>
      </c>
      <c r="Q8090" s="51">
        <v>-0.215</v>
      </c>
      <c r="R8090" s="51">
        <v>-0.39900000000000002</v>
      </c>
      <c r="S8090" s="51">
        <v>7.6999999999999999E-2</v>
      </c>
      <c r="T8090" s="51">
        <v>0.4</v>
      </c>
      <c r="U8090" s="51">
        <v>2019</v>
      </c>
    </row>
    <row r="8091" spans="1:21" ht="15.5">
      <c r="A8091" s="51">
        <v>925</v>
      </c>
      <c r="B8091" s="51" t="s">
        <v>1855</v>
      </c>
      <c r="C8091" s="51" t="s">
        <v>453</v>
      </c>
      <c r="D8091" s="51" t="str">
        <f t="shared" si="126"/>
        <v>GGSBTurkmenistan</v>
      </c>
      <c r="E8091" s="51" t="s">
        <v>1856</v>
      </c>
      <c r="F8091" s="51" t="s">
        <v>454</v>
      </c>
      <c r="G8091" s="51" t="s">
        <v>455</v>
      </c>
      <c r="H8091" s="51" t="s">
        <v>342</v>
      </c>
      <c r="I8091" s="51" t="s">
        <v>343</v>
      </c>
      <c r="J8091" s="51"/>
      <c r="K8091" s="51"/>
      <c r="L8091" s="51"/>
      <c r="M8091" s="51"/>
      <c r="N8091" s="51"/>
      <c r="O8091" s="51"/>
      <c r="P8091" s="51"/>
      <c r="Q8091" s="51"/>
      <c r="R8091" s="51"/>
      <c r="S8091" s="51"/>
      <c r="T8091" s="51"/>
      <c r="U8091" s="51"/>
    </row>
    <row r="8092" spans="1:21" ht="15.5">
      <c r="A8092" s="51">
        <v>925</v>
      </c>
      <c r="B8092" s="51" t="s">
        <v>1855</v>
      </c>
      <c r="C8092" s="51" t="s">
        <v>456</v>
      </c>
      <c r="D8092" s="51" t="str">
        <f t="shared" si="126"/>
        <v>GGSB_NPGDPTurkmenistan</v>
      </c>
      <c r="E8092" s="51" t="s">
        <v>1856</v>
      </c>
      <c r="F8092" s="51" t="s">
        <v>454</v>
      </c>
      <c r="G8092" s="51" t="s">
        <v>455</v>
      </c>
      <c r="H8092" s="51" t="s">
        <v>380</v>
      </c>
      <c r="I8092" s="51"/>
      <c r="J8092" s="51"/>
      <c r="K8092" s="51"/>
      <c r="L8092" s="51"/>
      <c r="M8092" s="51"/>
      <c r="N8092" s="51"/>
      <c r="O8092" s="51"/>
      <c r="P8092" s="51"/>
      <c r="Q8092" s="51"/>
      <c r="R8092" s="51"/>
      <c r="S8092" s="51"/>
      <c r="T8092" s="51"/>
      <c r="U8092" s="51"/>
    </row>
    <row r="8093" spans="1:21" ht="15.5">
      <c r="A8093" s="51">
        <v>925</v>
      </c>
      <c r="B8093" s="51" t="s">
        <v>1855</v>
      </c>
      <c r="C8093" s="51" t="s">
        <v>457</v>
      </c>
      <c r="D8093" s="51" t="str">
        <f t="shared" si="126"/>
        <v>GGXONLBTurkmenistan</v>
      </c>
      <c r="E8093" s="51" t="s">
        <v>1856</v>
      </c>
      <c r="F8093" s="51" t="s">
        <v>458</v>
      </c>
      <c r="G8093" s="51" t="s">
        <v>459</v>
      </c>
      <c r="H8093" s="51" t="s">
        <v>342</v>
      </c>
      <c r="I8093" s="51" t="s">
        <v>343</v>
      </c>
      <c r="J8093" s="51"/>
      <c r="K8093" s="51"/>
      <c r="L8093" s="51"/>
      <c r="M8093" s="51"/>
      <c r="N8093" s="51"/>
      <c r="O8093" s="51"/>
      <c r="P8093" s="51"/>
      <c r="Q8093" s="51"/>
      <c r="R8093" s="51"/>
      <c r="S8093" s="51"/>
      <c r="T8093" s="51"/>
      <c r="U8093" s="51"/>
    </row>
    <row r="8094" spans="1:21" ht="15.5">
      <c r="A8094" s="51">
        <v>925</v>
      </c>
      <c r="B8094" s="51" t="s">
        <v>1855</v>
      </c>
      <c r="C8094" s="51" t="s">
        <v>460</v>
      </c>
      <c r="D8094" s="51" t="str">
        <f t="shared" si="126"/>
        <v>GGXONLB_NGDPTurkmenistan</v>
      </c>
      <c r="E8094" s="51" t="s">
        <v>1856</v>
      </c>
      <c r="F8094" s="51" t="s">
        <v>458</v>
      </c>
      <c r="G8094" s="51" t="s">
        <v>459</v>
      </c>
      <c r="H8094" s="51" t="s">
        <v>392</v>
      </c>
      <c r="I8094" s="51"/>
      <c r="J8094" s="51"/>
      <c r="K8094" s="51"/>
      <c r="L8094" s="51"/>
      <c r="M8094" s="51"/>
      <c r="N8094" s="51"/>
      <c r="O8094" s="51"/>
      <c r="P8094" s="51"/>
      <c r="Q8094" s="51"/>
      <c r="R8094" s="51"/>
      <c r="S8094" s="51"/>
      <c r="T8094" s="51"/>
      <c r="U8094" s="51"/>
    </row>
    <row r="8095" spans="1:21" ht="15.5">
      <c r="A8095" s="51">
        <v>925</v>
      </c>
      <c r="B8095" s="51" t="s">
        <v>1855</v>
      </c>
      <c r="C8095" s="51" t="s">
        <v>462</v>
      </c>
      <c r="D8095" s="51" t="str">
        <f t="shared" si="126"/>
        <v>GGXWDNTurkmenistan</v>
      </c>
      <c r="E8095" s="51" t="s">
        <v>1856</v>
      </c>
      <c r="F8095" s="51" t="s">
        <v>463</v>
      </c>
      <c r="G8095" s="51" t="s">
        <v>464</v>
      </c>
      <c r="H8095" s="51" t="s">
        <v>342</v>
      </c>
      <c r="I8095" s="51" t="s">
        <v>343</v>
      </c>
      <c r="J8095" s="51"/>
      <c r="K8095" s="51"/>
      <c r="L8095" s="51"/>
      <c r="M8095" s="51"/>
      <c r="N8095" s="51"/>
      <c r="O8095" s="51"/>
      <c r="P8095" s="51"/>
      <c r="Q8095" s="51"/>
      <c r="R8095" s="51"/>
      <c r="S8095" s="51"/>
      <c r="T8095" s="51"/>
      <c r="U8095" s="51"/>
    </row>
    <row r="8096" spans="1:21" ht="15.5">
      <c r="A8096" s="51">
        <v>925</v>
      </c>
      <c r="B8096" s="51" t="s">
        <v>1855</v>
      </c>
      <c r="C8096" s="51" t="s">
        <v>465</v>
      </c>
      <c r="D8096" s="51" t="str">
        <f t="shared" si="126"/>
        <v>GGXWDN_NGDPTurkmenistan</v>
      </c>
      <c r="E8096" s="51" t="s">
        <v>1856</v>
      </c>
      <c r="F8096" s="51" t="s">
        <v>463</v>
      </c>
      <c r="G8096" s="51" t="s">
        <v>464</v>
      </c>
      <c r="H8096" s="51" t="s">
        <v>392</v>
      </c>
      <c r="I8096" s="51"/>
      <c r="J8096" s="51"/>
      <c r="K8096" s="51"/>
      <c r="L8096" s="51"/>
      <c r="M8096" s="51"/>
      <c r="N8096" s="51"/>
      <c r="O8096" s="51"/>
      <c r="P8096" s="51"/>
      <c r="Q8096" s="51"/>
      <c r="R8096" s="51"/>
      <c r="S8096" s="51"/>
      <c r="T8096" s="51"/>
      <c r="U8096" s="51"/>
    </row>
    <row r="8097" spans="1:21" ht="15.5">
      <c r="A8097" s="51">
        <v>925</v>
      </c>
      <c r="B8097" s="51" t="s">
        <v>1855</v>
      </c>
      <c r="C8097" s="51" t="s">
        <v>466</v>
      </c>
      <c r="D8097" s="51" t="str">
        <f t="shared" si="126"/>
        <v>GGXWDGTurkmenistan</v>
      </c>
      <c r="E8097" s="51" t="s">
        <v>1856</v>
      </c>
      <c r="F8097" s="51" t="s">
        <v>467</v>
      </c>
      <c r="G8097" s="51" t="s">
        <v>468</v>
      </c>
      <c r="H8097" s="51" t="s">
        <v>342</v>
      </c>
      <c r="I8097" s="51" t="s">
        <v>343</v>
      </c>
      <c r="J8097" s="51" t="s">
        <v>1861</v>
      </c>
      <c r="K8097" s="51">
        <v>18.106000000000002</v>
      </c>
      <c r="L8097" s="51">
        <v>22.326000000000001</v>
      </c>
      <c r="M8097" s="51">
        <v>20.855</v>
      </c>
      <c r="N8097" s="51">
        <v>27.686</v>
      </c>
      <c r="O8097" s="51">
        <v>31.827999999999999</v>
      </c>
      <c r="P8097" s="51">
        <v>40.524999999999999</v>
      </c>
      <c r="Q8097" s="51">
        <v>44.865000000000002</v>
      </c>
      <c r="R8097" s="51">
        <v>52.1</v>
      </c>
      <c r="S8097" s="51">
        <v>51.432000000000002</v>
      </c>
      <c r="T8097" s="51">
        <v>49.261000000000003</v>
      </c>
      <c r="U8097" s="51">
        <v>2019</v>
      </c>
    </row>
    <row r="8098" spans="1:21" ht="15.5">
      <c r="A8098" s="51">
        <v>925</v>
      </c>
      <c r="B8098" s="51" t="s">
        <v>1855</v>
      </c>
      <c r="C8098" s="51" t="s">
        <v>469</v>
      </c>
      <c r="D8098" s="51" t="str">
        <f t="shared" si="126"/>
        <v>GGXWDG_NGDPTurkmenistan</v>
      </c>
      <c r="E8098" s="51" t="s">
        <v>1856</v>
      </c>
      <c r="F8098" s="51" t="s">
        <v>467</v>
      </c>
      <c r="G8098" s="51" t="s">
        <v>468</v>
      </c>
      <c r="H8098" s="51" t="s">
        <v>392</v>
      </c>
      <c r="I8098" s="51"/>
      <c r="J8098" s="51" t="s">
        <v>470</v>
      </c>
      <c r="K8098" s="51">
        <v>18.065999999999999</v>
      </c>
      <c r="L8098" s="51">
        <v>19.984999999999999</v>
      </c>
      <c r="M8098" s="51">
        <v>16.812999999999999</v>
      </c>
      <c r="N8098" s="51">
        <v>22.096</v>
      </c>
      <c r="O8098" s="51">
        <v>25.141999999999999</v>
      </c>
      <c r="P8098" s="51">
        <v>30.529</v>
      </c>
      <c r="Q8098" s="51">
        <v>31.445</v>
      </c>
      <c r="R8098" s="51">
        <v>32.909999999999997</v>
      </c>
      <c r="S8098" s="51">
        <v>31.032</v>
      </c>
      <c r="T8098" s="51">
        <v>25.959</v>
      </c>
      <c r="U8098" s="51">
        <v>2019</v>
      </c>
    </row>
    <row r="8099" spans="1:21" ht="15.5">
      <c r="A8099" s="51">
        <v>925</v>
      </c>
      <c r="B8099" s="51" t="s">
        <v>1855</v>
      </c>
      <c r="C8099" s="51" t="s">
        <v>471</v>
      </c>
      <c r="D8099" s="51" t="str">
        <f t="shared" si="126"/>
        <v>NGDP_FYTurkmenistan</v>
      </c>
      <c r="E8099" s="51" t="s">
        <v>1856</v>
      </c>
      <c r="F8099" s="51" t="s">
        <v>472</v>
      </c>
      <c r="G8099" s="51" t="s">
        <v>473</v>
      </c>
      <c r="H8099" s="51" t="s">
        <v>342</v>
      </c>
      <c r="I8099" s="51" t="s">
        <v>343</v>
      </c>
      <c r="J8099" s="51" t="s">
        <v>1861</v>
      </c>
      <c r="K8099" s="51">
        <v>100.218</v>
      </c>
      <c r="L8099" s="51">
        <v>111.71299999999999</v>
      </c>
      <c r="M8099" s="51">
        <v>124.044</v>
      </c>
      <c r="N8099" s="51">
        <v>125.29900000000001</v>
      </c>
      <c r="O8099" s="51">
        <v>126.593</v>
      </c>
      <c r="P8099" s="51">
        <v>132.74199999999999</v>
      </c>
      <c r="Q8099" s="51">
        <v>142.679</v>
      </c>
      <c r="R8099" s="51">
        <v>158.31</v>
      </c>
      <c r="S8099" s="51">
        <v>165.74</v>
      </c>
      <c r="T8099" s="51">
        <v>189.76300000000001</v>
      </c>
      <c r="U8099" s="51">
        <v>2019</v>
      </c>
    </row>
    <row r="8100" spans="1:21" ht="15.5">
      <c r="A8100" s="51">
        <v>925</v>
      </c>
      <c r="B8100" s="51" t="s">
        <v>1855</v>
      </c>
      <c r="C8100" s="51" t="s">
        <v>474</v>
      </c>
      <c r="D8100" s="51" t="str">
        <f t="shared" si="126"/>
        <v>BCATurkmenistan</v>
      </c>
      <c r="E8100" s="51" t="s">
        <v>1856</v>
      </c>
      <c r="F8100" s="51" t="s">
        <v>475</v>
      </c>
      <c r="G8100" s="51" t="s">
        <v>476</v>
      </c>
      <c r="H8100" s="51" t="s">
        <v>352</v>
      </c>
      <c r="I8100" s="51" t="s">
        <v>343</v>
      </c>
      <c r="J8100" s="51" t="s">
        <v>1862</v>
      </c>
      <c r="K8100" s="51">
        <v>-0.308</v>
      </c>
      <c r="L8100" s="51">
        <v>-2.8650000000000002</v>
      </c>
      <c r="M8100" s="51">
        <v>-2.641</v>
      </c>
      <c r="N8100" s="51">
        <v>-5.5810000000000004</v>
      </c>
      <c r="O8100" s="51">
        <v>-7.3090000000000002</v>
      </c>
      <c r="P8100" s="51">
        <v>-3.9470000000000001</v>
      </c>
      <c r="Q8100" s="51">
        <v>2.2519999999999998</v>
      </c>
      <c r="R8100" s="51">
        <v>0.56799999999999995</v>
      </c>
      <c r="S8100" s="51">
        <v>-0.24099999999999999</v>
      </c>
      <c r="T8100" s="51">
        <v>0.41799999999999998</v>
      </c>
      <c r="U8100" s="51">
        <v>2015</v>
      </c>
    </row>
    <row r="8101" spans="1:21" ht="15.5">
      <c r="A8101" s="51">
        <v>925</v>
      </c>
      <c r="B8101" s="51" t="s">
        <v>1855</v>
      </c>
      <c r="C8101" s="51" t="s">
        <v>478</v>
      </c>
      <c r="D8101" s="51" t="str">
        <f t="shared" si="126"/>
        <v>BCA_NGDPDTurkmenistan</v>
      </c>
      <c r="E8101" s="51" t="s">
        <v>1856</v>
      </c>
      <c r="F8101" s="51" t="s">
        <v>475</v>
      </c>
      <c r="G8101" s="51" t="s">
        <v>476</v>
      </c>
      <c r="H8101" s="51" t="s">
        <v>392</v>
      </c>
      <c r="I8101" s="51"/>
      <c r="J8101" s="51" t="s">
        <v>479</v>
      </c>
      <c r="K8101" s="51">
        <v>-0.875</v>
      </c>
      <c r="L8101" s="51">
        <v>-7.3090000000000002</v>
      </c>
      <c r="M8101" s="51">
        <v>-6.0670000000000002</v>
      </c>
      <c r="N8101" s="51">
        <v>-15.587999999999999</v>
      </c>
      <c r="O8101" s="51">
        <v>-20.207999999999998</v>
      </c>
      <c r="P8101" s="51">
        <v>-10.406000000000001</v>
      </c>
      <c r="Q8101" s="51">
        <v>5.5229999999999997</v>
      </c>
      <c r="R8101" s="51">
        <v>1.256</v>
      </c>
      <c r="S8101" s="51">
        <v>-0.50900000000000001</v>
      </c>
      <c r="T8101" s="51">
        <v>0.77100000000000002</v>
      </c>
      <c r="U8101" s="51">
        <v>2015</v>
      </c>
    </row>
    <row r="8102" spans="1:21" ht="15.5">
      <c r="A8102" s="51">
        <v>869</v>
      </c>
      <c r="B8102" s="51" t="s">
        <v>1863</v>
      </c>
      <c r="C8102" s="51" t="s">
        <v>338</v>
      </c>
      <c r="D8102" s="51" t="str">
        <f t="shared" si="126"/>
        <v>NGDP_RTuvalu</v>
      </c>
      <c r="E8102" s="51" t="s">
        <v>1864</v>
      </c>
      <c r="F8102" s="51" t="s">
        <v>340</v>
      </c>
      <c r="G8102" s="51" t="s">
        <v>341</v>
      </c>
      <c r="H8102" s="51" t="s">
        <v>342</v>
      </c>
      <c r="I8102" s="51" t="s">
        <v>343</v>
      </c>
      <c r="J8102" s="51" t="s">
        <v>1865</v>
      </c>
      <c r="K8102" s="51">
        <v>3.2000000000000001E-2</v>
      </c>
      <c r="L8102" s="51">
        <v>3.3000000000000002E-2</v>
      </c>
      <c r="M8102" s="51">
        <v>3.4000000000000002E-2</v>
      </c>
      <c r="N8102" s="51">
        <v>3.6999999999999998E-2</v>
      </c>
      <c r="O8102" s="51">
        <v>3.9E-2</v>
      </c>
      <c r="P8102" s="51">
        <v>4.1000000000000002E-2</v>
      </c>
      <c r="Q8102" s="51">
        <v>4.2000000000000003E-2</v>
      </c>
      <c r="R8102" s="51">
        <v>4.4999999999999998E-2</v>
      </c>
      <c r="S8102" s="51">
        <v>4.4999999999999998E-2</v>
      </c>
      <c r="T8102" s="51">
        <v>4.5999999999999999E-2</v>
      </c>
      <c r="U8102" s="51">
        <v>2018</v>
      </c>
    </row>
    <row r="8103" spans="1:21" ht="15.5">
      <c r="A8103" s="51">
        <v>869</v>
      </c>
      <c r="B8103" s="51" t="s">
        <v>1863</v>
      </c>
      <c r="C8103" s="51" t="s">
        <v>345</v>
      </c>
      <c r="D8103" s="51" t="str">
        <f t="shared" si="126"/>
        <v>NGDP_RPCHTuvalu</v>
      </c>
      <c r="E8103" s="51" t="s">
        <v>1864</v>
      </c>
      <c r="F8103" s="51" t="s">
        <v>340</v>
      </c>
      <c r="G8103" s="51" t="s">
        <v>346</v>
      </c>
      <c r="H8103" s="51" t="s">
        <v>347</v>
      </c>
      <c r="I8103" s="51"/>
      <c r="J8103" s="51" t="s">
        <v>348</v>
      </c>
      <c r="K8103" s="51">
        <v>-3.8839999999999999</v>
      </c>
      <c r="L8103" s="51">
        <v>4.91</v>
      </c>
      <c r="M8103" s="51">
        <v>1.1779999999999999</v>
      </c>
      <c r="N8103" s="51">
        <v>9.23</v>
      </c>
      <c r="O8103" s="51">
        <v>5.8849999999999998</v>
      </c>
      <c r="P8103" s="51">
        <v>4.5949999999999998</v>
      </c>
      <c r="Q8103" s="51">
        <v>3.1779999999999999</v>
      </c>
      <c r="R8103" s="51">
        <v>6.0069999999999997</v>
      </c>
      <c r="S8103" s="51">
        <v>0.53</v>
      </c>
      <c r="T8103" s="51">
        <v>2.4769999999999999</v>
      </c>
      <c r="U8103" s="51">
        <v>2018</v>
      </c>
    </row>
    <row r="8104" spans="1:21" ht="15.5">
      <c r="A8104" s="51">
        <v>869</v>
      </c>
      <c r="B8104" s="51" t="s">
        <v>1863</v>
      </c>
      <c r="C8104" s="51" t="s">
        <v>349</v>
      </c>
      <c r="D8104" s="51" t="str">
        <f t="shared" si="126"/>
        <v>NGDPTuvalu</v>
      </c>
      <c r="E8104" s="51" t="s">
        <v>1864</v>
      </c>
      <c r="F8104" s="51" t="s">
        <v>155</v>
      </c>
      <c r="G8104" s="51" t="s">
        <v>350</v>
      </c>
      <c r="H8104" s="51" t="s">
        <v>342</v>
      </c>
      <c r="I8104" s="51" t="s">
        <v>343</v>
      </c>
      <c r="J8104" s="51" t="s">
        <v>1865</v>
      </c>
      <c r="K8104" s="51">
        <v>3.5999999999999997E-2</v>
      </c>
      <c r="L8104" s="51">
        <v>3.7999999999999999E-2</v>
      </c>
      <c r="M8104" s="51">
        <v>4.1000000000000002E-2</v>
      </c>
      <c r="N8104" s="51">
        <v>4.7E-2</v>
      </c>
      <c r="O8104" s="51">
        <v>5.2999999999999999E-2</v>
      </c>
      <c r="P8104" s="51">
        <v>5.6000000000000001E-2</v>
      </c>
      <c r="Q8104" s="51">
        <v>6.2E-2</v>
      </c>
      <c r="R8104" s="51">
        <v>6.8000000000000005E-2</v>
      </c>
      <c r="S8104" s="51">
        <v>7.0000000000000007E-2</v>
      </c>
      <c r="T8104" s="51">
        <v>7.3999999999999996E-2</v>
      </c>
      <c r="U8104" s="51">
        <v>2018</v>
      </c>
    </row>
    <row r="8105" spans="1:21" ht="15.5">
      <c r="A8105" s="51">
        <v>869</v>
      </c>
      <c r="B8105" s="51" t="s">
        <v>1863</v>
      </c>
      <c r="C8105" s="51" t="s">
        <v>157</v>
      </c>
      <c r="D8105" s="51" t="str">
        <f t="shared" si="126"/>
        <v>NGDPDTuvalu</v>
      </c>
      <c r="E8105" s="51" t="s">
        <v>1864</v>
      </c>
      <c r="F8105" s="51" t="s">
        <v>155</v>
      </c>
      <c r="G8105" s="51" t="s">
        <v>351</v>
      </c>
      <c r="H8105" s="51" t="s">
        <v>352</v>
      </c>
      <c r="I8105" s="51" t="s">
        <v>343</v>
      </c>
      <c r="J8105" s="51" t="s">
        <v>353</v>
      </c>
      <c r="K8105" s="51">
        <v>3.6999999999999998E-2</v>
      </c>
      <c r="L8105" s="51">
        <v>3.6999999999999998E-2</v>
      </c>
      <c r="M8105" s="51">
        <v>3.6999999999999998E-2</v>
      </c>
      <c r="N8105" s="51">
        <v>3.5000000000000003E-2</v>
      </c>
      <c r="O8105" s="51">
        <v>0.04</v>
      </c>
      <c r="P8105" s="51">
        <v>4.2999999999999997E-2</v>
      </c>
      <c r="Q8105" s="51">
        <v>4.5999999999999999E-2</v>
      </c>
      <c r="R8105" s="51">
        <v>4.7E-2</v>
      </c>
      <c r="S8105" s="51">
        <v>4.8000000000000001E-2</v>
      </c>
      <c r="T8105" s="51">
        <v>5.7000000000000002E-2</v>
      </c>
      <c r="U8105" s="51">
        <v>2018</v>
      </c>
    </row>
    <row r="8106" spans="1:21" ht="15.5">
      <c r="A8106" s="51">
        <v>869</v>
      </c>
      <c r="B8106" s="51" t="s">
        <v>1863</v>
      </c>
      <c r="C8106" s="51" t="s">
        <v>354</v>
      </c>
      <c r="D8106" s="51" t="str">
        <f t="shared" si="126"/>
        <v>PPPGDPTuvalu</v>
      </c>
      <c r="E8106" s="51" t="s">
        <v>1864</v>
      </c>
      <c r="F8106" s="51" t="s">
        <v>155</v>
      </c>
      <c r="G8106" s="51" t="s">
        <v>355</v>
      </c>
      <c r="H8106" s="51" t="s">
        <v>356</v>
      </c>
      <c r="I8106" s="51" t="s">
        <v>343</v>
      </c>
      <c r="J8106" s="51" t="s">
        <v>353</v>
      </c>
      <c r="K8106" s="51">
        <v>3.1E-2</v>
      </c>
      <c r="L8106" s="51">
        <v>3.3000000000000002E-2</v>
      </c>
      <c r="M8106" s="51">
        <v>3.4000000000000002E-2</v>
      </c>
      <c r="N8106" s="51">
        <v>3.7999999999999999E-2</v>
      </c>
      <c r="O8106" s="51">
        <v>0.04</v>
      </c>
      <c r="P8106" s="51">
        <v>4.2999999999999997E-2</v>
      </c>
      <c r="Q8106" s="51">
        <v>4.4999999999999998E-2</v>
      </c>
      <c r="R8106" s="51">
        <v>4.9000000000000002E-2</v>
      </c>
      <c r="S8106" s="51">
        <v>0.05</v>
      </c>
      <c r="T8106" s="51">
        <v>5.1999999999999998E-2</v>
      </c>
      <c r="U8106" s="51">
        <v>2018</v>
      </c>
    </row>
    <row r="8107" spans="1:21" ht="15.5">
      <c r="A8107" s="51">
        <v>869</v>
      </c>
      <c r="B8107" s="51" t="s">
        <v>1863</v>
      </c>
      <c r="C8107" s="51" t="s">
        <v>357</v>
      </c>
      <c r="D8107" s="51" t="str">
        <f t="shared" si="126"/>
        <v>NGDP_DTuvalu</v>
      </c>
      <c r="E8107" s="51" t="s">
        <v>1864</v>
      </c>
      <c r="F8107" s="51" t="s">
        <v>358</v>
      </c>
      <c r="G8107" s="51" t="s">
        <v>359</v>
      </c>
      <c r="H8107" s="51" t="s">
        <v>360</v>
      </c>
      <c r="I8107" s="51"/>
      <c r="J8107" s="51" t="s">
        <v>361</v>
      </c>
      <c r="K8107" s="51">
        <v>112.8</v>
      </c>
      <c r="L8107" s="51">
        <v>115.029</v>
      </c>
      <c r="M8107" s="51">
        <v>120.69199999999999</v>
      </c>
      <c r="N8107" s="51">
        <v>126.289</v>
      </c>
      <c r="O8107" s="51">
        <v>136.042</v>
      </c>
      <c r="P8107" s="51">
        <v>137.59399999999999</v>
      </c>
      <c r="Q8107" s="51">
        <v>146.91900000000001</v>
      </c>
      <c r="R8107" s="51">
        <v>151.97399999999999</v>
      </c>
      <c r="S8107" s="51">
        <v>155.60599999999999</v>
      </c>
      <c r="T8107" s="51">
        <v>159.642</v>
      </c>
      <c r="U8107" s="51">
        <v>2018</v>
      </c>
    </row>
    <row r="8108" spans="1:21" ht="15.5">
      <c r="A8108" s="51">
        <v>869</v>
      </c>
      <c r="B8108" s="51" t="s">
        <v>1863</v>
      </c>
      <c r="C8108" s="51" t="s">
        <v>362</v>
      </c>
      <c r="D8108" s="51" t="str">
        <f t="shared" si="126"/>
        <v>NGDPRPCTuvalu</v>
      </c>
      <c r="E8108" s="51" t="s">
        <v>1864</v>
      </c>
      <c r="F8108" s="51" t="s">
        <v>363</v>
      </c>
      <c r="G8108" s="51" t="s">
        <v>364</v>
      </c>
      <c r="H8108" s="51" t="s">
        <v>342</v>
      </c>
      <c r="I8108" s="51" t="s">
        <v>333</v>
      </c>
      <c r="J8108" s="51" t="s">
        <v>365</v>
      </c>
      <c r="K8108" s="51">
        <v>2993.6</v>
      </c>
      <c r="L8108" s="51">
        <v>3107.59</v>
      </c>
      <c r="M8108" s="51">
        <v>3131.97</v>
      </c>
      <c r="N8108" s="51">
        <v>3407.78</v>
      </c>
      <c r="O8108" s="51">
        <v>3594.29</v>
      </c>
      <c r="P8108" s="51">
        <v>3744.83</v>
      </c>
      <c r="Q8108" s="51">
        <v>3848.85</v>
      </c>
      <c r="R8108" s="51">
        <v>4064.2</v>
      </c>
      <c r="S8108" s="51">
        <v>4069.87</v>
      </c>
      <c r="T8108" s="51">
        <v>4154.4799999999996</v>
      </c>
      <c r="U8108" s="51">
        <v>2012</v>
      </c>
    </row>
    <row r="8109" spans="1:21" ht="15.5">
      <c r="A8109" s="51">
        <v>869</v>
      </c>
      <c r="B8109" s="51" t="s">
        <v>1863</v>
      </c>
      <c r="C8109" s="51" t="s">
        <v>366</v>
      </c>
      <c r="D8109" s="51" t="str">
        <f t="shared" si="126"/>
        <v>NGDPRPPPPCTuvalu</v>
      </c>
      <c r="E8109" s="51" t="s">
        <v>1864</v>
      </c>
      <c r="F8109" s="51" t="s">
        <v>363</v>
      </c>
      <c r="G8109" s="51" t="s">
        <v>367</v>
      </c>
      <c r="H8109" s="51" t="s">
        <v>368</v>
      </c>
      <c r="I8109" s="51" t="s">
        <v>333</v>
      </c>
      <c r="J8109" s="51" t="s">
        <v>365</v>
      </c>
      <c r="K8109" s="51">
        <v>3135.72</v>
      </c>
      <c r="L8109" s="51">
        <v>3255.12</v>
      </c>
      <c r="M8109" s="51">
        <v>3280.66</v>
      </c>
      <c r="N8109" s="51">
        <v>3569.56</v>
      </c>
      <c r="O8109" s="51">
        <v>3764.93</v>
      </c>
      <c r="P8109" s="51">
        <v>3922.61</v>
      </c>
      <c r="Q8109" s="51">
        <v>4031.57</v>
      </c>
      <c r="R8109" s="51">
        <v>4257.1499999999996</v>
      </c>
      <c r="S8109" s="51">
        <v>4263.08</v>
      </c>
      <c r="T8109" s="51">
        <v>4351.71</v>
      </c>
      <c r="U8109" s="51">
        <v>2012</v>
      </c>
    </row>
    <row r="8110" spans="1:21" ht="15.5">
      <c r="A8110" s="51">
        <v>869</v>
      </c>
      <c r="B8110" s="51" t="s">
        <v>1863</v>
      </c>
      <c r="C8110" s="51" t="s">
        <v>369</v>
      </c>
      <c r="D8110" s="51" t="str">
        <f t="shared" si="126"/>
        <v>NGDPPCTuvalu</v>
      </c>
      <c r="E8110" s="51" t="s">
        <v>1864</v>
      </c>
      <c r="F8110" s="51" t="s">
        <v>370</v>
      </c>
      <c r="G8110" s="51" t="s">
        <v>371</v>
      </c>
      <c r="H8110" s="51" t="s">
        <v>342</v>
      </c>
      <c r="I8110" s="51" t="s">
        <v>333</v>
      </c>
      <c r="J8110" s="51" t="s">
        <v>372</v>
      </c>
      <c r="K8110" s="51">
        <v>3376.78</v>
      </c>
      <c r="L8110" s="51">
        <v>3574.63</v>
      </c>
      <c r="M8110" s="51">
        <v>3780.05</v>
      </c>
      <c r="N8110" s="51">
        <v>4303.66</v>
      </c>
      <c r="O8110" s="51">
        <v>4889.76</v>
      </c>
      <c r="P8110" s="51">
        <v>5152.66</v>
      </c>
      <c r="Q8110" s="51">
        <v>5654.7</v>
      </c>
      <c r="R8110" s="51">
        <v>6176.51</v>
      </c>
      <c r="S8110" s="51">
        <v>6332.97</v>
      </c>
      <c r="T8110" s="51">
        <v>6632.27</v>
      </c>
      <c r="U8110" s="51">
        <v>2012</v>
      </c>
    </row>
    <row r="8111" spans="1:21" ht="15.5">
      <c r="A8111" s="51">
        <v>869</v>
      </c>
      <c r="B8111" s="51" t="s">
        <v>1863</v>
      </c>
      <c r="C8111" s="51" t="s">
        <v>373</v>
      </c>
      <c r="D8111" s="51" t="str">
        <f t="shared" si="126"/>
        <v>NGDPDPCTuvalu</v>
      </c>
      <c r="E8111" s="51" t="s">
        <v>1864</v>
      </c>
      <c r="F8111" s="51" t="s">
        <v>370</v>
      </c>
      <c r="G8111" s="51" t="s">
        <v>374</v>
      </c>
      <c r="H8111" s="51" t="s">
        <v>352</v>
      </c>
      <c r="I8111" s="51" t="s">
        <v>333</v>
      </c>
      <c r="J8111" s="51" t="s">
        <v>372</v>
      </c>
      <c r="K8111" s="51">
        <v>3497.67</v>
      </c>
      <c r="L8111" s="51">
        <v>3461.77</v>
      </c>
      <c r="M8111" s="51">
        <v>3412.24</v>
      </c>
      <c r="N8111" s="51">
        <v>3238.99</v>
      </c>
      <c r="O8111" s="51">
        <v>3637.44</v>
      </c>
      <c r="P8111" s="51">
        <v>3950.92</v>
      </c>
      <c r="Q8111" s="51">
        <v>4230.51</v>
      </c>
      <c r="R8111" s="51">
        <v>4295.3</v>
      </c>
      <c r="S8111" s="51">
        <v>4372.3999999999996</v>
      </c>
      <c r="T8111" s="51">
        <v>5116.49</v>
      </c>
      <c r="U8111" s="51">
        <v>2012</v>
      </c>
    </row>
    <row r="8112" spans="1:21" ht="15.5">
      <c r="A8112" s="51">
        <v>869</v>
      </c>
      <c r="B8112" s="51" t="s">
        <v>1863</v>
      </c>
      <c r="C8112" s="51" t="s">
        <v>375</v>
      </c>
      <c r="D8112" s="51" t="str">
        <f t="shared" si="126"/>
        <v>PPPPCTuvalu</v>
      </c>
      <c r="E8112" s="51" t="s">
        <v>1864</v>
      </c>
      <c r="F8112" s="51" t="s">
        <v>370</v>
      </c>
      <c r="G8112" s="51" t="s">
        <v>376</v>
      </c>
      <c r="H8112" s="51" t="s">
        <v>356</v>
      </c>
      <c r="I8112" s="51" t="s">
        <v>333</v>
      </c>
      <c r="J8112" s="51" t="s">
        <v>372</v>
      </c>
      <c r="K8112" s="51">
        <v>2911.28</v>
      </c>
      <c r="L8112" s="51">
        <v>3075.15</v>
      </c>
      <c r="M8112" s="51">
        <v>3156.64</v>
      </c>
      <c r="N8112" s="51">
        <v>3467.31</v>
      </c>
      <c r="O8112" s="51">
        <v>3695.45</v>
      </c>
      <c r="P8112" s="51">
        <v>3922.61</v>
      </c>
      <c r="Q8112" s="51">
        <v>4128.3599999999997</v>
      </c>
      <c r="R8112" s="51">
        <v>4437.18</v>
      </c>
      <c r="S8112" s="51">
        <v>4497.24</v>
      </c>
      <c r="T8112" s="51">
        <v>4674.38</v>
      </c>
      <c r="U8112" s="51">
        <v>2012</v>
      </c>
    </row>
    <row r="8113" spans="1:21" ht="15.5">
      <c r="A8113" s="51">
        <v>869</v>
      </c>
      <c r="B8113" s="51" t="s">
        <v>1863</v>
      </c>
      <c r="C8113" s="51" t="s">
        <v>377</v>
      </c>
      <c r="D8113" s="51" t="str">
        <f t="shared" si="126"/>
        <v>NGAP_NPGDPTuvalu</v>
      </c>
      <c r="E8113" s="51" t="s">
        <v>1864</v>
      </c>
      <c r="F8113" s="51" t="s">
        <v>378</v>
      </c>
      <c r="G8113" s="51" t="s">
        <v>379</v>
      </c>
      <c r="H8113" s="51" t="s">
        <v>380</v>
      </c>
      <c r="I8113" s="51"/>
      <c r="J8113" s="51"/>
      <c r="K8113" s="51"/>
      <c r="L8113" s="51"/>
      <c r="M8113" s="51"/>
      <c r="N8113" s="51"/>
      <c r="O8113" s="51"/>
      <c r="P8113" s="51"/>
      <c r="Q8113" s="51"/>
      <c r="R8113" s="51"/>
      <c r="S8113" s="51"/>
      <c r="T8113" s="51"/>
      <c r="U8113" s="51"/>
    </row>
    <row r="8114" spans="1:21" ht="15.5">
      <c r="A8114" s="51">
        <v>869</v>
      </c>
      <c r="B8114" s="51" t="s">
        <v>1863</v>
      </c>
      <c r="C8114" s="51" t="s">
        <v>381</v>
      </c>
      <c r="D8114" s="51" t="str">
        <f t="shared" si="126"/>
        <v>PPPSHTuvalu</v>
      </c>
      <c r="E8114" s="51" t="s">
        <v>1864</v>
      </c>
      <c r="F8114" s="51" t="s">
        <v>382</v>
      </c>
      <c r="G8114" s="51" t="s">
        <v>383</v>
      </c>
      <c r="H8114" s="51" t="s">
        <v>384</v>
      </c>
      <c r="I8114" s="51"/>
      <c r="J8114" s="51" t="s">
        <v>353</v>
      </c>
      <c r="K8114" s="51" t="s">
        <v>1171</v>
      </c>
      <c r="L8114" s="51" t="s">
        <v>1171</v>
      </c>
      <c r="M8114" s="51" t="s">
        <v>1171</v>
      </c>
      <c r="N8114" s="51" t="s">
        <v>1171</v>
      </c>
      <c r="O8114" s="51" t="s">
        <v>1171</v>
      </c>
      <c r="P8114" s="51" t="s">
        <v>1171</v>
      </c>
      <c r="Q8114" s="51" t="s">
        <v>1171</v>
      </c>
      <c r="R8114" s="51" t="s">
        <v>1171</v>
      </c>
      <c r="S8114" s="51" t="s">
        <v>1171</v>
      </c>
      <c r="T8114" s="51" t="s">
        <v>1171</v>
      </c>
      <c r="U8114" s="51">
        <v>2018</v>
      </c>
    </row>
    <row r="8115" spans="1:21" ht="15.5">
      <c r="A8115" s="51">
        <v>869</v>
      </c>
      <c r="B8115" s="51" t="s">
        <v>1863</v>
      </c>
      <c r="C8115" s="51" t="s">
        <v>385</v>
      </c>
      <c r="D8115" s="51" t="str">
        <f t="shared" si="126"/>
        <v>PPPEXTuvalu</v>
      </c>
      <c r="E8115" s="51" t="s">
        <v>1864</v>
      </c>
      <c r="F8115" s="51" t="s">
        <v>386</v>
      </c>
      <c r="G8115" s="51" t="s">
        <v>387</v>
      </c>
      <c r="H8115" s="51" t="s">
        <v>388</v>
      </c>
      <c r="I8115" s="51"/>
      <c r="J8115" s="51" t="s">
        <v>353</v>
      </c>
      <c r="K8115" s="51">
        <v>1.1599999999999999</v>
      </c>
      <c r="L8115" s="51">
        <v>1.1619999999999999</v>
      </c>
      <c r="M8115" s="51">
        <v>1.1970000000000001</v>
      </c>
      <c r="N8115" s="51">
        <v>1.2410000000000001</v>
      </c>
      <c r="O8115" s="51">
        <v>1.323</v>
      </c>
      <c r="P8115" s="51">
        <v>1.3140000000000001</v>
      </c>
      <c r="Q8115" s="51">
        <v>1.37</v>
      </c>
      <c r="R8115" s="51">
        <v>1.3919999999999999</v>
      </c>
      <c r="S8115" s="51">
        <v>1.4079999999999999</v>
      </c>
      <c r="T8115" s="51">
        <v>1.419</v>
      </c>
      <c r="U8115" s="51">
        <v>2018</v>
      </c>
    </row>
    <row r="8116" spans="1:21" ht="15.5">
      <c r="A8116" s="51">
        <v>869</v>
      </c>
      <c r="B8116" s="51" t="s">
        <v>1863</v>
      </c>
      <c r="C8116" s="51" t="s">
        <v>389</v>
      </c>
      <c r="D8116" s="51" t="str">
        <f t="shared" si="126"/>
        <v>NID_NGDPTuvalu</v>
      </c>
      <c r="E8116" s="51" t="s">
        <v>1864</v>
      </c>
      <c r="F8116" s="51" t="s">
        <v>390</v>
      </c>
      <c r="G8116" s="51" t="s">
        <v>391</v>
      </c>
      <c r="H8116" s="51" t="s">
        <v>392</v>
      </c>
      <c r="I8116" s="51"/>
      <c r="J8116" s="51"/>
      <c r="K8116" s="51"/>
      <c r="L8116" s="51"/>
      <c r="M8116" s="51"/>
      <c r="N8116" s="51"/>
      <c r="O8116" s="51"/>
      <c r="P8116" s="51"/>
      <c r="Q8116" s="51"/>
      <c r="R8116" s="51"/>
      <c r="S8116" s="51"/>
      <c r="T8116" s="51"/>
      <c r="U8116" s="51"/>
    </row>
    <row r="8117" spans="1:21" ht="15.5">
      <c r="A8117" s="51">
        <v>869</v>
      </c>
      <c r="B8117" s="51" t="s">
        <v>1863</v>
      </c>
      <c r="C8117" s="51" t="s">
        <v>393</v>
      </c>
      <c r="D8117" s="51" t="str">
        <f t="shared" si="126"/>
        <v>NGSD_NGDPTuvalu</v>
      </c>
      <c r="E8117" s="51" t="s">
        <v>1864</v>
      </c>
      <c r="F8117" s="51" t="s">
        <v>394</v>
      </c>
      <c r="G8117" s="51" t="s">
        <v>395</v>
      </c>
      <c r="H8117" s="51" t="s">
        <v>392</v>
      </c>
      <c r="I8117" s="51"/>
      <c r="J8117" s="51"/>
      <c r="K8117" s="51"/>
      <c r="L8117" s="51"/>
      <c r="M8117" s="51"/>
      <c r="N8117" s="51"/>
      <c r="O8117" s="51"/>
      <c r="P8117" s="51"/>
      <c r="Q8117" s="51"/>
      <c r="R8117" s="51"/>
      <c r="S8117" s="51"/>
      <c r="T8117" s="51"/>
      <c r="U8117" s="51"/>
    </row>
    <row r="8118" spans="1:21" ht="15.5">
      <c r="A8118" s="51">
        <v>869</v>
      </c>
      <c r="B8118" s="51" t="s">
        <v>1863</v>
      </c>
      <c r="C8118" s="51" t="s">
        <v>396</v>
      </c>
      <c r="D8118" s="51" t="str">
        <f t="shared" si="126"/>
        <v>PCPITuvalu</v>
      </c>
      <c r="E8118" s="51" t="s">
        <v>1864</v>
      </c>
      <c r="F8118" s="51" t="s">
        <v>397</v>
      </c>
      <c r="G8118" s="51" t="s">
        <v>398</v>
      </c>
      <c r="H8118" s="51" t="s">
        <v>360</v>
      </c>
      <c r="I8118" s="51"/>
      <c r="J8118" s="51" t="s">
        <v>1866</v>
      </c>
      <c r="K8118" s="51">
        <v>136.18100000000001</v>
      </c>
      <c r="L8118" s="51">
        <v>138.91499999999999</v>
      </c>
      <c r="M8118" s="51">
        <v>140.405</v>
      </c>
      <c r="N8118" s="51">
        <v>144.82</v>
      </c>
      <c r="O8118" s="51">
        <v>149.876</v>
      </c>
      <c r="P8118" s="51">
        <v>156.001</v>
      </c>
      <c r="Q8118" s="51">
        <v>159.37</v>
      </c>
      <c r="R8118" s="51">
        <v>164.935</v>
      </c>
      <c r="S8118" s="51">
        <v>167.52500000000001</v>
      </c>
      <c r="T8118" s="51">
        <v>172.29499999999999</v>
      </c>
      <c r="U8118" s="51">
        <v>2018</v>
      </c>
    </row>
    <row r="8119" spans="1:21" ht="15.5">
      <c r="A8119" s="51">
        <v>869</v>
      </c>
      <c r="B8119" s="51" t="s">
        <v>1863</v>
      </c>
      <c r="C8119" s="51" t="s">
        <v>400</v>
      </c>
      <c r="D8119" s="51" t="str">
        <f t="shared" si="126"/>
        <v>PCPIPCHTuvalu</v>
      </c>
      <c r="E8119" s="51" t="s">
        <v>1864</v>
      </c>
      <c r="F8119" s="51" t="s">
        <v>397</v>
      </c>
      <c r="G8119" s="51" t="s">
        <v>401</v>
      </c>
      <c r="H8119" s="51" t="s">
        <v>347</v>
      </c>
      <c r="I8119" s="51"/>
      <c r="J8119" s="51" t="s">
        <v>402</v>
      </c>
      <c r="K8119" s="51">
        <v>1.417</v>
      </c>
      <c r="L8119" s="51">
        <v>2.008</v>
      </c>
      <c r="M8119" s="51">
        <v>1.073</v>
      </c>
      <c r="N8119" s="51">
        <v>3.1440000000000001</v>
      </c>
      <c r="O8119" s="51">
        <v>3.4910000000000001</v>
      </c>
      <c r="P8119" s="51">
        <v>4.0869999999999997</v>
      </c>
      <c r="Q8119" s="51">
        <v>2.16</v>
      </c>
      <c r="R8119" s="51">
        <v>3.492</v>
      </c>
      <c r="S8119" s="51">
        <v>1.57</v>
      </c>
      <c r="T8119" s="51">
        <v>2.847</v>
      </c>
      <c r="U8119" s="51">
        <v>2018</v>
      </c>
    </row>
    <row r="8120" spans="1:21" ht="15.5">
      <c r="A8120" s="51">
        <v>869</v>
      </c>
      <c r="B8120" s="51" t="s">
        <v>1863</v>
      </c>
      <c r="C8120" s="51" t="s">
        <v>403</v>
      </c>
      <c r="D8120" s="51" t="str">
        <f t="shared" si="126"/>
        <v>PCPIETuvalu</v>
      </c>
      <c r="E8120" s="51" t="s">
        <v>1864</v>
      </c>
      <c r="F8120" s="51" t="s">
        <v>404</v>
      </c>
      <c r="G8120" s="51" t="s">
        <v>405</v>
      </c>
      <c r="H8120" s="51" t="s">
        <v>360</v>
      </c>
      <c r="I8120" s="51"/>
      <c r="J8120" s="51" t="s">
        <v>1866</v>
      </c>
      <c r="K8120" s="51">
        <v>136.86000000000001</v>
      </c>
      <c r="L8120" s="51">
        <v>141.107</v>
      </c>
      <c r="M8120" s="51">
        <v>141.648</v>
      </c>
      <c r="N8120" s="51">
        <v>147.333</v>
      </c>
      <c r="O8120" s="51">
        <v>151.12200000000001</v>
      </c>
      <c r="P8120" s="51">
        <v>157.68700000000001</v>
      </c>
      <c r="Q8120" s="51">
        <v>161.357</v>
      </c>
      <c r="R8120" s="51">
        <v>166.99299999999999</v>
      </c>
      <c r="S8120" s="51">
        <v>169.614</v>
      </c>
      <c r="T8120" s="51">
        <v>174.44399999999999</v>
      </c>
      <c r="U8120" s="51">
        <v>2018</v>
      </c>
    </row>
    <row r="8121" spans="1:21" ht="15.5">
      <c r="A8121" s="51">
        <v>869</v>
      </c>
      <c r="B8121" s="51" t="s">
        <v>1863</v>
      </c>
      <c r="C8121" s="51" t="s">
        <v>406</v>
      </c>
      <c r="D8121" s="51" t="str">
        <f t="shared" si="126"/>
        <v>PCPIEPCHTuvalu</v>
      </c>
      <c r="E8121" s="51" t="s">
        <v>1864</v>
      </c>
      <c r="F8121" s="51" t="s">
        <v>404</v>
      </c>
      <c r="G8121" s="51" t="s">
        <v>407</v>
      </c>
      <c r="H8121" s="51" t="s">
        <v>347</v>
      </c>
      <c r="I8121" s="51"/>
      <c r="J8121" s="51" t="s">
        <v>408</v>
      </c>
      <c r="K8121" s="51">
        <v>1.34</v>
      </c>
      <c r="L8121" s="51">
        <v>3.1030000000000002</v>
      </c>
      <c r="M8121" s="51">
        <v>0.38300000000000001</v>
      </c>
      <c r="N8121" s="51">
        <v>4.0140000000000002</v>
      </c>
      <c r="O8121" s="51">
        <v>2.5710000000000002</v>
      </c>
      <c r="P8121" s="51">
        <v>4.3449999999999998</v>
      </c>
      <c r="Q8121" s="51">
        <v>2.327</v>
      </c>
      <c r="R8121" s="51">
        <v>3.492</v>
      </c>
      <c r="S8121" s="51">
        <v>1.57</v>
      </c>
      <c r="T8121" s="51">
        <v>2.847</v>
      </c>
      <c r="U8121" s="51">
        <v>2018</v>
      </c>
    </row>
    <row r="8122" spans="1:21" ht="15.5">
      <c r="A8122" s="51">
        <v>869</v>
      </c>
      <c r="B8122" s="51" t="s">
        <v>1863</v>
      </c>
      <c r="C8122" s="51" t="s">
        <v>409</v>
      </c>
      <c r="D8122" s="51" t="str">
        <f t="shared" si="126"/>
        <v>FLIBOR6Tuvalu</v>
      </c>
      <c r="E8122" s="51" t="s">
        <v>1864</v>
      </c>
      <c r="F8122" s="51" t="s">
        <v>410</v>
      </c>
      <c r="G8122" s="51"/>
      <c r="H8122" s="51" t="s">
        <v>384</v>
      </c>
      <c r="I8122" s="51"/>
      <c r="J8122" s="51"/>
      <c r="K8122" s="51"/>
      <c r="L8122" s="51"/>
      <c r="M8122" s="51"/>
      <c r="N8122" s="51"/>
      <c r="O8122" s="51"/>
      <c r="P8122" s="51"/>
      <c r="Q8122" s="51"/>
      <c r="R8122" s="51"/>
      <c r="S8122" s="51"/>
      <c r="T8122" s="51"/>
      <c r="U8122" s="51"/>
    </row>
    <row r="8123" spans="1:21" ht="15.5">
      <c r="A8123" s="51">
        <v>869</v>
      </c>
      <c r="B8123" s="51" t="s">
        <v>1863</v>
      </c>
      <c r="C8123" s="51" t="s">
        <v>411</v>
      </c>
      <c r="D8123" s="51" t="str">
        <f t="shared" si="126"/>
        <v>TM_RPCHTuvalu</v>
      </c>
      <c r="E8123" s="51" t="s">
        <v>1864</v>
      </c>
      <c r="F8123" s="51" t="s">
        <v>412</v>
      </c>
      <c r="G8123" s="51" t="s">
        <v>413</v>
      </c>
      <c r="H8123" s="51" t="s">
        <v>347</v>
      </c>
      <c r="I8123" s="51"/>
      <c r="J8123" s="51"/>
      <c r="K8123" s="51"/>
      <c r="L8123" s="51"/>
      <c r="M8123" s="51"/>
      <c r="N8123" s="51"/>
      <c r="O8123" s="51"/>
      <c r="P8123" s="51"/>
      <c r="Q8123" s="51"/>
      <c r="R8123" s="51"/>
      <c r="S8123" s="51"/>
      <c r="T8123" s="51"/>
      <c r="U8123" s="51"/>
    </row>
    <row r="8124" spans="1:21" ht="15.5">
      <c r="A8124" s="51">
        <v>869</v>
      </c>
      <c r="B8124" s="51" t="s">
        <v>1863</v>
      </c>
      <c r="C8124" s="51" t="s">
        <v>415</v>
      </c>
      <c r="D8124" s="51" t="str">
        <f t="shared" si="126"/>
        <v>TMG_RPCHTuvalu</v>
      </c>
      <c r="E8124" s="51" t="s">
        <v>1864</v>
      </c>
      <c r="F8124" s="51" t="s">
        <v>416</v>
      </c>
      <c r="G8124" s="51" t="s">
        <v>417</v>
      </c>
      <c r="H8124" s="51" t="s">
        <v>347</v>
      </c>
      <c r="I8124" s="51"/>
      <c r="J8124" s="51"/>
      <c r="K8124" s="51"/>
      <c r="L8124" s="51"/>
      <c r="M8124" s="51"/>
      <c r="N8124" s="51"/>
      <c r="O8124" s="51"/>
      <c r="P8124" s="51"/>
      <c r="Q8124" s="51"/>
      <c r="R8124" s="51"/>
      <c r="S8124" s="51"/>
      <c r="T8124" s="51"/>
      <c r="U8124" s="51"/>
    </row>
    <row r="8125" spans="1:21" ht="15.5">
      <c r="A8125" s="51">
        <v>869</v>
      </c>
      <c r="B8125" s="51" t="s">
        <v>1863</v>
      </c>
      <c r="C8125" s="51" t="s">
        <v>418</v>
      </c>
      <c r="D8125" s="51" t="str">
        <f t="shared" si="126"/>
        <v>TX_RPCHTuvalu</v>
      </c>
      <c r="E8125" s="51" t="s">
        <v>1864</v>
      </c>
      <c r="F8125" s="51" t="s">
        <v>419</v>
      </c>
      <c r="G8125" s="51" t="s">
        <v>420</v>
      </c>
      <c r="H8125" s="51" t="s">
        <v>347</v>
      </c>
      <c r="I8125" s="51"/>
      <c r="J8125" s="51"/>
      <c r="K8125" s="51"/>
      <c r="L8125" s="51"/>
      <c r="M8125" s="51"/>
      <c r="N8125" s="51"/>
      <c r="O8125" s="51"/>
      <c r="P8125" s="51"/>
      <c r="Q8125" s="51"/>
      <c r="R8125" s="51"/>
      <c r="S8125" s="51"/>
      <c r="T8125" s="51"/>
      <c r="U8125" s="51"/>
    </row>
    <row r="8126" spans="1:21" ht="15.5">
      <c r="A8126" s="51">
        <v>869</v>
      </c>
      <c r="B8126" s="51" t="s">
        <v>1863</v>
      </c>
      <c r="C8126" s="51" t="s">
        <v>421</v>
      </c>
      <c r="D8126" s="51" t="str">
        <f t="shared" si="126"/>
        <v>TXG_RPCHTuvalu</v>
      </c>
      <c r="E8126" s="51" t="s">
        <v>1864</v>
      </c>
      <c r="F8126" s="51" t="s">
        <v>422</v>
      </c>
      <c r="G8126" s="51" t="s">
        <v>423</v>
      </c>
      <c r="H8126" s="51" t="s">
        <v>347</v>
      </c>
      <c r="I8126" s="51"/>
      <c r="J8126" s="51"/>
      <c r="K8126" s="51"/>
      <c r="L8126" s="51"/>
      <c r="M8126" s="51"/>
      <c r="N8126" s="51"/>
      <c r="O8126" s="51"/>
      <c r="P8126" s="51"/>
      <c r="Q8126" s="51"/>
      <c r="R8126" s="51"/>
      <c r="S8126" s="51"/>
      <c r="T8126" s="51"/>
      <c r="U8126" s="51"/>
    </row>
    <row r="8127" spans="1:21" ht="15.5">
      <c r="A8127" s="51">
        <v>869</v>
      </c>
      <c r="B8127" s="51" t="s">
        <v>1863</v>
      </c>
      <c r="C8127" s="51" t="s">
        <v>424</v>
      </c>
      <c r="D8127" s="51" t="str">
        <f t="shared" si="126"/>
        <v>LURTuvalu</v>
      </c>
      <c r="E8127" s="51" t="s">
        <v>1864</v>
      </c>
      <c r="F8127" s="51" t="s">
        <v>425</v>
      </c>
      <c r="G8127" s="51" t="s">
        <v>426</v>
      </c>
      <c r="H8127" s="51" t="s">
        <v>427</v>
      </c>
      <c r="I8127" s="51"/>
      <c r="J8127" s="51"/>
      <c r="K8127" s="51"/>
      <c r="L8127" s="51"/>
      <c r="M8127" s="51"/>
      <c r="N8127" s="51"/>
      <c r="O8127" s="51"/>
      <c r="P8127" s="51"/>
      <c r="Q8127" s="51"/>
      <c r="R8127" s="51"/>
      <c r="S8127" s="51"/>
      <c r="T8127" s="51"/>
      <c r="U8127" s="51"/>
    </row>
    <row r="8128" spans="1:21" ht="15.5">
      <c r="A8128" s="51">
        <v>869</v>
      </c>
      <c r="B8128" s="51" t="s">
        <v>1863</v>
      </c>
      <c r="C8128" s="51" t="s">
        <v>428</v>
      </c>
      <c r="D8128" s="51" t="str">
        <f t="shared" si="126"/>
        <v>LETuvalu</v>
      </c>
      <c r="E8128" s="51" t="s">
        <v>1864</v>
      </c>
      <c r="F8128" s="51" t="s">
        <v>429</v>
      </c>
      <c r="G8128" s="51" t="s">
        <v>430</v>
      </c>
      <c r="H8128" s="51" t="s">
        <v>431</v>
      </c>
      <c r="I8128" s="51" t="s">
        <v>432</v>
      </c>
      <c r="J8128" s="51"/>
      <c r="K8128" s="51"/>
      <c r="L8128" s="51"/>
      <c r="M8128" s="51"/>
      <c r="N8128" s="51"/>
      <c r="O8128" s="51"/>
      <c r="P8128" s="51"/>
      <c r="Q8128" s="51"/>
      <c r="R8128" s="51"/>
      <c r="S8128" s="51"/>
      <c r="T8128" s="51"/>
      <c r="U8128" s="51"/>
    </row>
    <row r="8129" spans="1:21" ht="15.5">
      <c r="A8129" s="51">
        <v>869</v>
      </c>
      <c r="B8129" s="51" t="s">
        <v>1863</v>
      </c>
      <c r="C8129" s="51" t="s">
        <v>433</v>
      </c>
      <c r="D8129" s="51" t="str">
        <f t="shared" si="126"/>
        <v>LPTuvalu</v>
      </c>
      <c r="E8129" s="51" t="s">
        <v>1864</v>
      </c>
      <c r="F8129" s="51" t="s">
        <v>434</v>
      </c>
      <c r="G8129" s="51" t="s">
        <v>435</v>
      </c>
      <c r="H8129" s="51" t="s">
        <v>431</v>
      </c>
      <c r="I8129" s="51" t="s">
        <v>432</v>
      </c>
      <c r="J8129" s="51" t="s">
        <v>1867</v>
      </c>
      <c r="K8129" s="51">
        <v>1.0999999999999999E-2</v>
      </c>
      <c r="L8129" s="51">
        <v>1.0999999999999999E-2</v>
      </c>
      <c r="M8129" s="51">
        <v>1.0999999999999999E-2</v>
      </c>
      <c r="N8129" s="51">
        <v>1.0999999999999999E-2</v>
      </c>
      <c r="O8129" s="51">
        <v>1.0999999999999999E-2</v>
      </c>
      <c r="P8129" s="51">
        <v>1.0999999999999999E-2</v>
      </c>
      <c r="Q8129" s="51">
        <v>1.0999999999999999E-2</v>
      </c>
      <c r="R8129" s="51">
        <v>1.0999999999999999E-2</v>
      </c>
      <c r="S8129" s="51">
        <v>1.0999999999999999E-2</v>
      </c>
      <c r="T8129" s="51">
        <v>1.0999999999999999E-2</v>
      </c>
      <c r="U8129" s="51">
        <v>2012</v>
      </c>
    </row>
    <row r="8130" spans="1:21" ht="15.5">
      <c r="A8130" s="51">
        <v>869</v>
      </c>
      <c r="B8130" s="51" t="s">
        <v>1863</v>
      </c>
      <c r="C8130" s="51" t="s">
        <v>437</v>
      </c>
      <c r="D8130" s="51" t="str">
        <f t="shared" si="126"/>
        <v>GGRTuvalu</v>
      </c>
      <c r="E8130" s="51" t="s">
        <v>1864</v>
      </c>
      <c r="F8130" s="51" t="s">
        <v>438</v>
      </c>
      <c r="G8130" s="51" t="s">
        <v>439</v>
      </c>
      <c r="H8130" s="51" t="s">
        <v>342</v>
      </c>
      <c r="I8130" s="51" t="s">
        <v>343</v>
      </c>
      <c r="J8130" s="51" t="s">
        <v>1868</v>
      </c>
      <c r="K8130" s="51">
        <v>3.2000000000000001E-2</v>
      </c>
      <c r="L8130" s="51">
        <v>4.2999999999999997E-2</v>
      </c>
      <c r="M8130" s="51">
        <v>4.2999999999999997E-2</v>
      </c>
      <c r="N8130" s="51">
        <v>6.4000000000000001E-2</v>
      </c>
      <c r="O8130" s="51">
        <v>8.2000000000000003E-2</v>
      </c>
      <c r="P8130" s="51">
        <v>6.4000000000000001E-2</v>
      </c>
      <c r="Q8130" s="51">
        <v>0.10100000000000001</v>
      </c>
      <c r="R8130" s="51">
        <v>8.6999999999999994E-2</v>
      </c>
      <c r="S8130" s="51">
        <v>9.1999999999999998E-2</v>
      </c>
      <c r="T8130" s="51">
        <v>0.10199999999999999</v>
      </c>
      <c r="U8130" s="51">
        <v>2019</v>
      </c>
    </row>
    <row r="8131" spans="1:21" ht="15.5">
      <c r="A8131" s="51">
        <v>869</v>
      </c>
      <c r="B8131" s="51" t="s">
        <v>1863</v>
      </c>
      <c r="C8131" s="51" t="s">
        <v>441</v>
      </c>
      <c r="D8131" s="51" t="str">
        <f t="shared" ref="D8131:D8194" si="127">C8131&amp;E8131</f>
        <v>GGR_NGDPTuvalu</v>
      </c>
      <c r="E8131" s="51" t="s">
        <v>1864</v>
      </c>
      <c r="F8131" s="51" t="s">
        <v>438</v>
      </c>
      <c r="G8131" s="51" t="s">
        <v>439</v>
      </c>
      <c r="H8131" s="51" t="s">
        <v>392</v>
      </c>
      <c r="I8131" s="51"/>
      <c r="J8131" s="51" t="s">
        <v>442</v>
      </c>
      <c r="K8131" s="51">
        <v>90.402000000000001</v>
      </c>
      <c r="L8131" s="51">
        <v>110.998</v>
      </c>
      <c r="M8131" s="51">
        <v>105.111</v>
      </c>
      <c r="N8131" s="51">
        <v>138.11099999999999</v>
      </c>
      <c r="O8131" s="51">
        <v>153.61600000000001</v>
      </c>
      <c r="P8131" s="51">
        <v>113.97199999999999</v>
      </c>
      <c r="Q8131" s="51">
        <v>162.10599999999999</v>
      </c>
      <c r="R8131" s="51">
        <v>128.06100000000001</v>
      </c>
      <c r="S8131" s="51">
        <v>131.81700000000001</v>
      </c>
      <c r="T8131" s="51">
        <v>138.99100000000001</v>
      </c>
      <c r="U8131" s="51">
        <v>2019</v>
      </c>
    </row>
    <row r="8132" spans="1:21" ht="15.5">
      <c r="A8132" s="51">
        <v>869</v>
      </c>
      <c r="B8132" s="51" t="s">
        <v>1863</v>
      </c>
      <c r="C8132" s="51" t="s">
        <v>443</v>
      </c>
      <c r="D8132" s="51" t="str">
        <f t="shared" si="127"/>
        <v>GGXTuvalu</v>
      </c>
      <c r="E8132" s="51" t="s">
        <v>1864</v>
      </c>
      <c r="F8132" s="51" t="s">
        <v>444</v>
      </c>
      <c r="G8132" s="51" t="s">
        <v>445</v>
      </c>
      <c r="H8132" s="51" t="s">
        <v>342</v>
      </c>
      <c r="I8132" s="51" t="s">
        <v>343</v>
      </c>
      <c r="J8132" s="51" t="s">
        <v>1868</v>
      </c>
      <c r="K8132" s="51">
        <v>2.9000000000000001E-2</v>
      </c>
      <c r="L8132" s="51">
        <v>3.2000000000000001E-2</v>
      </c>
      <c r="M8132" s="51">
        <v>4.1000000000000002E-2</v>
      </c>
      <c r="N8132" s="51">
        <v>5.7000000000000002E-2</v>
      </c>
      <c r="O8132" s="51">
        <v>6.6000000000000003E-2</v>
      </c>
      <c r="P8132" s="51">
        <v>6.3E-2</v>
      </c>
      <c r="Q8132" s="51">
        <v>8.1000000000000003E-2</v>
      </c>
      <c r="R8132" s="51">
        <v>8.7999999999999995E-2</v>
      </c>
      <c r="S8132" s="51">
        <v>8.6999999999999994E-2</v>
      </c>
      <c r="T8132" s="51">
        <v>0.105</v>
      </c>
      <c r="U8132" s="51">
        <v>2019</v>
      </c>
    </row>
    <row r="8133" spans="1:21" ht="15.5">
      <c r="A8133" s="51">
        <v>869</v>
      </c>
      <c r="B8133" s="51" t="s">
        <v>1863</v>
      </c>
      <c r="C8133" s="51" t="s">
        <v>446</v>
      </c>
      <c r="D8133" s="51" t="str">
        <f t="shared" si="127"/>
        <v>GGX_NGDPTuvalu</v>
      </c>
      <c r="E8133" s="51" t="s">
        <v>1864</v>
      </c>
      <c r="F8133" s="51" t="s">
        <v>444</v>
      </c>
      <c r="G8133" s="51" t="s">
        <v>445</v>
      </c>
      <c r="H8133" s="51" t="s">
        <v>392</v>
      </c>
      <c r="I8133" s="51"/>
      <c r="J8133" s="51" t="s">
        <v>447</v>
      </c>
      <c r="K8133" s="51">
        <v>80.381</v>
      </c>
      <c r="L8133" s="51">
        <v>83.789000000000001</v>
      </c>
      <c r="M8133" s="51">
        <v>101.685</v>
      </c>
      <c r="N8133" s="51">
        <v>122.675</v>
      </c>
      <c r="O8133" s="51">
        <v>124.926</v>
      </c>
      <c r="P8133" s="51">
        <v>111.77200000000001</v>
      </c>
      <c r="Q8133" s="51">
        <v>130.61099999999999</v>
      </c>
      <c r="R8133" s="51">
        <v>129.28100000000001</v>
      </c>
      <c r="S8133" s="51">
        <v>124.429</v>
      </c>
      <c r="T8133" s="51">
        <v>142.435</v>
      </c>
      <c r="U8133" s="51">
        <v>2019</v>
      </c>
    </row>
    <row r="8134" spans="1:21" ht="15.5">
      <c r="A8134" s="51">
        <v>869</v>
      </c>
      <c r="B8134" s="51" t="s">
        <v>1863</v>
      </c>
      <c r="C8134" s="51" t="s">
        <v>448</v>
      </c>
      <c r="D8134" s="51" t="str">
        <f t="shared" si="127"/>
        <v>GGXCNLTuvalu</v>
      </c>
      <c r="E8134" s="51" t="s">
        <v>1864</v>
      </c>
      <c r="F8134" s="51" t="s">
        <v>449</v>
      </c>
      <c r="G8134" s="51" t="s">
        <v>450</v>
      </c>
      <c r="H8134" s="51" t="s">
        <v>342</v>
      </c>
      <c r="I8134" s="51" t="s">
        <v>343</v>
      </c>
      <c r="J8134" s="51" t="s">
        <v>1868</v>
      </c>
      <c r="K8134" s="51">
        <v>4.0000000000000001E-3</v>
      </c>
      <c r="L8134" s="51">
        <v>0.01</v>
      </c>
      <c r="M8134" s="51">
        <v>1E-3</v>
      </c>
      <c r="N8134" s="51">
        <v>7.0000000000000001E-3</v>
      </c>
      <c r="O8134" s="51">
        <v>1.4999999999999999E-2</v>
      </c>
      <c r="P8134" s="51">
        <v>1E-3</v>
      </c>
      <c r="Q8134" s="51">
        <v>0.02</v>
      </c>
      <c r="R8134" s="51">
        <v>-1E-3</v>
      </c>
      <c r="S8134" s="51">
        <v>5.0000000000000001E-3</v>
      </c>
      <c r="T8134" s="51">
        <v>-3.0000000000000001E-3</v>
      </c>
      <c r="U8134" s="51">
        <v>2019</v>
      </c>
    </row>
    <row r="8135" spans="1:21" ht="15.5">
      <c r="A8135" s="51">
        <v>869</v>
      </c>
      <c r="B8135" s="51" t="s">
        <v>1863</v>
      </c>
      <c r="C8135" s="51" t="s">
        <v>451</v>
      </c>
      <c r="D8135" s="51" t="str">
        <f t="shared" si="127"/>
        <v>GGXCNL_NGDPTuvalu</v>
      </c>
      <c r="E8135" s="51" t="s">
        <v>1864</v>
      </c>
      <c r="F8135" s="51" t="s">
        <v>449</v>
      </c>
      <c r="G8135" s="51" t="s">
        <v>450</v>
      </c>
      <c r="H8135" s="51" t="s">
        <v>392</v>
      </c>
      <c r="I8135" s="51"/>
      <c r="J8135" s="51" t="s">
        <v>452</v>
      </c>
      <c r="K8135" s="51">
        <v>10.021000000000001</v>
      </c>
      <c r="L8135" s="51">
        <v>27.209</v>
      </c>
      <c r="M8135" s="51">
        <v>3.4260000000000002</v>
      </c>
      <c r="N8135" s="51">
        <v>15.436999999999999</v>
      </c>
      <c r="O8135" s="51">
        <v>28.69</v>
      </c>
      <c r="P8135" s="51">
        <v>2.1989999999999998</v>
      </c>
      <c r="Q8135" s="51">
        <v>31.495000000000001</v>
      </c>
      <c r="R8135" s="51">
        <v>-1.22</v>
      </c>
      <c r="S8135" s="51">
        <v>7.3879999999999999</v>
      </c>
      <c r="T8135" s="51">
        <v>-3.4449999999999998</v>
      </c>
      <c r="U8135" s="51">
        <v>2019</v>
      </c>
    </row>
    <row r="8136" spans="1:21" ht="15.5">
      <c r="A8136" s="51">
        <v>869</v>
      </c>
      <c r="B8136" s="51" t="s">
        <v>1863</v>
      </c>
      <c r="C8136" s="51" t="s">
        <v>453</v>
      </c>
      <c r="D8136" s="51" t="str">
        <f t="shared" si="127"/>
        <v>GGSBTuvalu</v>
      </c>
      <c r="E8136" s="51" t="s">
        <v>1864</v>
      </c>
      <c r="F8136" s="51" t="s">
        <v>454</v>
      </c>
      <c r="G8136" s="51" t="s">
        <v>455</v>
      </c>
      <c r="H8136" s="51" t="s">
        <v>342</v>
      </c>
      <c r="I8136" s="51" t="s">
        <v>343</v>
      </c>
      <c r="J8136" s="51"/>
      <c r="K8136" s="51"/>
      <c r="L8136" s="51"/>
      <c r="M8136" s="51"/>
      <c r="N8136" s="51"/>
      <c r="O8136" s="51"/>
      <c r="P8136" s="51"/>
      <c r="Q8136" s="51"/>
      <c r="R8136" s="51"/>
      <c r="S8136" s="51"/>
      <c r="T8136" s="51"/>
      <c r="U8136" s="51"/>
    </row>
    <row r="8137" spans="1:21" ht="15.5">
      <c r="A8137" s="51">
        <v>869</v>
      </c>
      <c r="B8137" s="51" t="s">
        <v>1863</v>
      </c>
      <c r="C8137" s="51" t="s">
        <v>456</v>
      </c>
      <c r="D8137" s="51" t="str">
        <f t="shared" si="127"/>
        <v>GGSB_NPGDPTuvalu</v>
      </c>
      <c r="E8137" s="51" t="s">
        <v>1864</v>
      </c>
      <c r="F8137" s="51" t="s">
        <v>454</v>
      </c>
      <c r="G8137" s="51" t="s">
        <v>455</v>
      </c>
      <c r="H8137" s="51" t="s">
        <v>380</v>
      </c>
      <c r="I8137" s="51"/>
      <c r="J8137" s="51"/>
      <c r="K8137" s="51"/>
      <c r="L8137" s="51"/>
      <c r="M8137" s="51"/>
      <c r="N8137" s="51"/>
      <c r="O8137" s="51"/>
      <c r="P8137" s="51"/>
      <c r="Q8137" s="51"/>
      <c r="R8137" s="51"/>
      <c r="S8137" s="51"/>
      <c r="T8137" s="51"/>
      <c r="U8137" s="51"/>
    </row>
    <row r="8138" spans="1:21" ht="15.5">
      <c r="A8138" s="51">
        <v>869</v>
      </c>
      <c r="B8138" s="51" t="s">
        <v>1863</v>
      </c>
      <c r="C8138" s="51" t="s">
        <v>457</v>
      </c>
      <c r="D8138" s="51" t="str">
        <f t="shared" si="127"/>
        <v>GGXONLBTuvalu</v>
      </c>
      <c r="E8138" s="51" t="s">
        <v>1864</v>
      </c>
      <c r="F8138" s="51" t="s">
        <v>458</v>
      </c>
      <c r="G8138" s="51" t="s">
        <v>459</v>
      </c>
      <c r="H8138" s="51" t="s">
        <v>342</v>
      </c>
      <c r="I8138" s="51" t="s">
        <v>343</v>
      </c>
      <c r="J8138" s="51" t="s">
        <v>1868</v>
      </c>
      <c r="K8138" s="51">
        <v>3.0000000000000001E-3</v>
      </c>
      <c r="L8138" s="51">
        <v>0.01</v>
      </c>
      <c r="M8138" s="51">
        <v>-2E-3</v>
      </c>
      <c r="N8138" s="51">
        <v>1E-3</v>
      </c>
      <c r="O8138" s="51">
        <v>1.2999999999999999E-2</v>
      </c>
      <c r="P8138" s="51">
        <v>-1E-3</v>
      </c>
      <c r="Q8138" s="51">
        <v>1.7999999999999999E-2</v>
      </c>
      <c r="R8138" s="51">
        <v>-6.0000000000000001E-3</v>
      </c>
      <c r="S8138" s="51">
        <v>3.0000000000000001E-3</v>
      </c>
      <c r="T8138" s="51">
        <v>-4.0000000000000001E-3</v>
      </c>
      <c r="U8138" s="51">
        <v>2019</v>
      </c>
    </row>
    <row r="8139" spans="1:21" ht="15.5">
      <c r="A8139" s="51">
        <v>869</v>
      </c>
      <c r="B8139" s="51" t="s">
        <v>1863</v>
      </c>
      <c r="C8139" s="51" t="s">
        <v>460</v>
      </c>
      <c r="D8139" s="51" t="str">
        <f t="shared" si="127"/>
        <v>GGXONLB_NGDPTuvalu</v>
      </c>
      <c r="E8139" s="51" t="s">
        <v>1864</v>
      </c>
      <c r="F8139" s="51" t="s">
        <v>458</v>
      </c>
      <c r="G8139" s="51" t="s">
        <v>459</v>
      </c>
      <c r="H8139" s="51" t="s">
        <v>392</v>
      </c>
      <c r="I8139" s="51"/>
      <c r="J8139" s="51" t="s">
        <v>461</v>
      </c>
      <c r="K8139" s="51">
        <v>7.93</v>
      </c>
      <c r="L8139" s="51">
        <v>26.893000000000001</v>
      </c>
      <c r="M8139" s="51">
        <v>-4.1079999999999997</v>
      </c>
      <c r="N8139" s="51">
        <v>2.0720000000000001</v>
      </c>
      <c r="O8139" s="51">
        <v>23.63</v>
      </c>
      <c r="P8139" s="51">
        <v>-1.5880000000000001</v>
      </c>
      <c r="Q8139" s="51">
        <v>29.431999999999999</v>
      </c>
      <c r="R8139" s="51">
        <v>-9.2230000000000008</v>
      </c>
      <c r="S8139" s="51">
        <v>4.6870000000000003</v>
      </c>
      <c r="T8139" s="51">
        <v>-6.0960000000000001</v>
      </c>
      <c r="U8139" s="51">
        <v>2019</v>
      </c>
    </row>
    <row r="8140" spans="1:21" ht="15.5">
      <c r="A8140" s="51">
        <v>869</v>
      </c>
      <c r="B8140" s="51" t="s">
        <v>1863</v>
      </c>
      <c r="C8140" s="51" t="s">
        <v>462</v>
      </c>
      <c r="D8140" s="51" t="str">
        <f t="shared" si="127"/>
        <v>GGXWDNTuvalu</v>
      </c>
      <c r="E8140" s="51" t="s">
        <v>1864</v>
      </c>
      <c r="F8140" s="51" t="s">
        <v>463</v>
      </c>
      <c r="G8140" s="51" t="s">
        <v>464</v>
      </c>
      <c r="H8140" s="51" t="s">
        <v>342</v>
      </c>
      <c r="I8140" s="51" t="s">
        <v>343</v>
      </c>
      <c r="J8140" s="51"/>
      <c r="K8140" s="51"/>
      <c r="L8140" s="51"/>
      <c r="M8140" s="51"/>
      <c r="N8140" s="51"/>
      <c r="O8140" s="51"/>
      <c r="P8140" s="51"/>
      <c r="Q8140" s="51"/>
      <c r="R8140" s="51"/>
      <c r="S8140" s="51"/>
      <c r="T8140" s="51"/>
      <c r="U8140" s="51"/>
    </row>
    <row r="8141" spans="1:21" ht="15.5">
      <c r="A8141" s="51">
        <v>869</v>
      </c>
      <c r="B8141" s="51" t="s">
        <v>1863</v>
      </c>
      <c r="C8141" s="51" t="s">
        <v>465</v>
      </c>
      <c r="D8141" s="51" t="str">
        <f t="shared" si="127"/>
        <v>GGXWDN_NGDPTuvalu</v>
      </c>
      <c r="E8141" s="51" t="s">
        <v>1864</v>
      </c>
      <c r="F8141" s="51" t="s">
        <v>463</v>
      </c>
      <c r="G8141" s="51" t="s">
        <v>464</v>
      </c>
      <c r="H8141" s="51" t="s">
        <v>392</v>
      </c>
      <c r="I8141" s="51"/>
      <c r="J8141" s="51"/>
      <c r="K8141" s="51"/>
      <c r="L8141" s="51"/>
      <c r="M8141" s="51"/>
      <c r="N8141" s="51"/>
      <c r="O8141" s="51"/>
      <c r="P8141" s="51"/>
      <c r="Q8141" s="51"/>
      <c r="R8141" s="51"/>
      <c r="S8141" s="51"/>
      <c r="T8141" s="51"/>
      <c r="U8141" s="51"/>
    </row>
    <row r="8142" spans="1:21" ht="15.5">
      <c r="A8142" s="51">
        <v>869</v>
      </c>
      <c r="B8142" s="51" t="s">
        <v>1863</v>
      </c>
      <c r="C8142" s="51" t="s">
        <v>466</v>
      </c>
      <c r="D8142" s="51" t="str">
        <f t="shared" si="127"/>
        <v>GGXWDGTuvalu</v>
      </c>
      <c r="E8142" s="51" t="s">
        <v>1864</v>
      </c>
      <c r="F8142" s="51" t="s">
        <v>467</v>
      </c>
      <c r="G8142" s="51" t="s">
        <v>468</v>
      </c>
      <c r="H8142" s="51" t="s">
        <v>342</v>
      </c>
      <c r="I8142" s="51" t="s">
        <v>343</v>
      </c>
      <c r="J8142" s="51" t="s">
        <v>1868</v>
      </c>
      <c r="K8142" s="51">
        <v>8.0000000000000002E-3</v>
      </c>
      <c r="L8142" s="51">
        <v>8.9999999999999993E-3</v>
      </c>
      <c r="M8142" s="51">
        <v>0.01</v>
      </c>
      <c r="N8142" s="51">
        <v>1.0999999999999999E-2</v>
      </c>
      <c r="O8142" s="51">
        <v>1.0999999999999999E-2</v>
      </c>
      <c r="P8142" s="51">
        <v>0.01</v>
      </c>
      <c r="Q8142" s="51">
        <v>1.0999999999999999E-2</v>
      </c>
      <c r="R8142" s="51">
        <v>1.0999999999999999E-2</v>
      </c>
      <c r="S8142" s="51">
        <v>0.01</v>
      </c>
      <c r="T8142" s="51">
        <v>8.9999999999999993E-3</v>
      </c>
      <c r="U8142" s="51">
        <v>2019</v>
      </c>
    </row>
    <row r="8143" spans="1:21" ht="15.5">
      <c r="A8143" s="51">
        <v>869</v>
      </c>
      <c r="B8143" s="51" t="s">
        <v>1863</v>
      </c>
      <c r="C8143" s="51" t="s">
        <v>469</v>
      </c>
      <c r="D8143" s="51" t="str">
        <f t="shared" si="127"/>
        <v>GGXWDG_NGDPTuvalu</v>
      </c>
      <c r="E8143" s="51" t="s">
        <v>1864</v>
      </c>
      <c r="F8143" s="51" t="s">
        <v>467</v>
      </c>
      <c r="G8143" s="51" t="s">
        <v>468</v>
      </c>
      <c r="H8143" s="51" t="s">
        <v>392</v>
      </c>
      <c r="I8143" s="51"/>
      <c r="J8143" s="51" t="s">
        <v>470</v>
      </c>
      <c r="K8143" s="51">
        <v>22.08</v>
      </c>
      <c r="L8143" s="51">
        <v>23.748999999999999</v>
      </c>
      <c r="M8143" s="51">
        <v>24.081</v>
      </c>
      <c r="N8143" s="51">
        <v>23.663</v>
      </c>
      <c r="O8143" s="51">
        <v>20.212</v>
      </c>
      <c r="P8143" s="51">
        <v>18.13</v>
      </c>
      <c r="Q8143" s="51">
        <v>17.282</v>
      </c>
      <c r="R8143" s="51">
        <v>16.256</v>
      </c>
      <c r="S8143" s="51">
        <v>14.252000000000001</v>
      </c>
      <c r="T8143" s="51">
        <v>11.792999999999999</v>
      </c>
      <c r="U8143" s="51">
        <v>2019</v>
      </c>
    </row>
    <row r="8144" spans="1:21" ht="15.5">
      <c r="A8144" s="51">
        <v>869</v>
      </c>
      <c r="B8144" s="51" t="s">
        <v>1863</v>
      </c>
      <c r="C8144" s="51" t="s">
        <v>471</v>
      </c>
      <c r="D8144" s="51" t="str">
        <f t="shared" si="127"/>
        <v>NGDP_FYTuvalu</v>
      </c>
      <c r="E8144" s="51" t="s">
        <v>1864</v>
      </c>
      <c r="F8144" s="51" t="s">
        <v>472</v>
      </c>
      <c r="G8144" s="51" t="s">
        <v>473</v>
      </c>
      <c r="H8144" s="51" t="s">
        <v>342</v>
      </c>
      <c r="I8144" s="51" t="s">
        <v>343</v>
      </c>
      <c r="J8144" s="51" t="s">
        <v>1868</v>
      </c>
      <c r="K8144" s="51">
        <v>3.5999999999999997E-2</v>
      </c>
      <c r="L8144" s="51">
        <v>3.7999999999999999E-2</v>
      </c>
      <c r="M8144" s="51">
        <v>4.1000000000000002E-2</v>
      </c>
      <c r="N8144" s="51">
        <v>4.7E-2</v>
      </c>
      <c r="O8144" s="51">
        <v>5.2999999999999999E-2</v>
      </c>
      <c r="P8144" s="51">
        <v>5.6000000000000001E-2</v>
      </c>
      <c r="Q8144" s="51">
        <v>6.2E-2</v>
      </c>
      <c r="R8144" s="51">
        <v>6.8000000000000005E-2</v>
      </c>
      <c r="S8144" s="51">
        <v>7.0000000000000007E-2</v>
      </c>
      <c r="T8144" s="51">
        <v>7.3999999999999996E-2</v>
      </c>
      <c r="U8144" s="51">
        <v>2019</v>
      </c>
    </row>
    <row r="8145" spans="1:21" ht="15.5">
      <c r="A8145" s="51">
        <v>869</v>
      </c>
      <c r="B8145" s="51" t="s">
        <v>1863</v>
      </c>
      <c r="C8145" s="51" t="s">
        <v>474</v>
      </c>
      <c r="D8145" s="51" t="str">
        <f t="shared" si="127"/>
        <v>BCATuvalu</v>
      </c>
      <c r="E8145" s="51" t="s">
        <v>1864</v>
      </c>
      <c r="F8145" s="51" t="s">
        <v>475</v>
      </c>
      <c r="G8145" s="51" t="s">
        <v>476</v>
      </c>
      <c r="H8145" s="51" t="s">
        <v>352</v>
      </c>
      <c r="I8145" s="51" t="s">
        <v>343</v>
      </c>
      <c r="J8145" s="51" t="s">
        <v>1869</v>
      </c>
      <c r="K8145" s="51">
        <v>-1.2E-2</v>
      </c>
      <c r="L8145" s="51">
        <v>-5.0000000000000001E-3</v>
      </c>
      <c r="M8145" s="51">
        <v>-2E-3</v>
      </c>
      <c r="N8145" s="51">
        <v>-1.2E-2</v>
      </c>
      <c r="O8145" s="51">
        <v>8.9999999999999993E-3</v>
      </c>
      <c r="P8145" s="51">
        <v>-1.2999999999999999E-2</v>
      </c>
      <c r="Q8145" s="51">
        <v>1.7999999999999999E-2</v>
      </c>
      <c r="R8145" s="51">
        <v>-2.1000000000000001E-2</v>
      </c>
      <c r="S8145" s="51">
        <v>1.0999999999999999E-2</v>
      </c>
      <c r="T8145" s="51">
        <v>-5.0000000000000001E-3</v>
      </c>
      <c r="U8145" s="51">
        <v>2012</v>
      </c>
    </row>
    <row r="8146" spans="1:21" ht="15.5">
      <c r="A8146" s="51">
        <v>869</v>
      </c>
      <c r="B8146" s="51" t="s">
        <v>1863</v>
      </c>
      <c r="C8146" s="51" t="s">
        <v>478</v>
      </c>
      <c r="D8146" s="51" t="str">
        <f t="shared" si="127"/>
        <v>BCA_NGDPDTuvalu</v>
      </c>
      <c r="E8146" s="51" t="s">
        <v>1864</v>
      </c>
      <c r="F8146" s="51" t="s">
        <v>475</v>
      </c>
      <c r="G8146" s="51" t="s">
        <v>476</v>
      </c>
      <c r="H8146" s="51" t="s">
        <v>392</v>
      </c>
      <c r="I8146" s="51"/>
      <c r="J8146" s="51" t="s">
        <v>479</v>
      </c>
      <c r="K8146" s="51">
        <v>-33.585000000000001</v>
      </c>
      <c r="L8146" s="51">
        <v>-14.464</v>
      </c>
      <c r="M8146" s="51">
        <v>-6.032</v>
      </c>
      <c r="N8146" s="51">
        <v>-33.314</v>
      </c>
      <c r="O8146" s="51">
        <v>21.821000000000002</v>
      </c>
      <c r="P8146" s="51">
        <v>-29.187000000000001</v>
      </c>
      <c r="Q8146" s="51">
        <v>38.106999999999999</v>
      </c>
      <c r="R8146" s="51">
        <v>-43.594000000000001</v>
      </c>
      <c r="S8146" s="51">
        <v>22.774000000000001</v>
      </c>
      <c r="T8146" s="51">
        <v>-9.0079999999999991</v>
      </c>
      <c r="U8146" s="51">
        <v>2012</v>
      </c>
    </row>
    <row r="8147" spans="1:21" ht="15.5">
      <c r="A8147" s="51">
        <v>746</v>
      </c>
      <c r="B8147" s="51" t="s">
        <v>1870</v>
      </c>
      <c r="C8147" s="51" t="s">
        <v>338</v>
      </c>
      <c r="D8147" s="51" t="str">
        <f t="shared" si="127"/>
        <v>NGDP_RUganda</v>
      </c>
      <c r="E8147" s="51" t="s">
        <v>269</v>
      </c>
      <c r="F8147" s="51" t="s">
        <v>340</v>
      </c>
      <c r="G8147" s="51" t="s">
        <v>341</v>
      </c>
      <c r="H8147" s="51" t="s">
        <v>342</v>
      </c>
      <c r="I8147" s="51" t="s">
        <v>343</v>
      </c>
      <c r="J8147" s="51" t="s">
        <v>1871</v>
      </c>
      <c r="K8147" s="51">
        <v>88543</v>
      </c>
      <c r="L8147" s="51">
        <v>92030</v>
      </c>
      <c r="M8147" s="51">
        <v>97317</v>
      </c>
      <c r="N8147" s="51">
        <v>104451</v>
      </c>
      <c r="O8147" s="51">
        <v>104806</v>
      </c>
      <c r="P8147" s="51">
        <v>112433</v>
      </c>
      <c r="Q8147" s="51">
        <v>119141</v>
      </c>
      <c r="R8147" s="51">
        <v>128721.05</v>
      </c>
      <c r="S8147" s="51">
        <v>126013</v>
      </c>
      <c r="T8147" s="51">
        <v>134010.01</v>
      </c>
      <c r="U8147" s="51">
        <v>2019</v>
      </c>
    </row>
    <row r="8148" spans="1:21" ht="15.5">
      <c r="A8148" s="51">
        <v>746</v>
      </c>
      <c r="B8148" s="51" t="s">
        <v>1870</v>
      </c>
      <c r="C8148" s="51" t="s">
        <v>345</v>
      </c>
      <c r="D8148" s="51" t="str">
        <f t="shared" si="127"/>
        <v>NGDP_RPCHUganda</v>
      </c>
      <c r="E8148" s="51" t="s">
        <v>269</v>
      </c>
      <c r="F8148" s="51" t="s">
        <v>340</v>
      </c>
      <c r="G8148" s="51" t="s">
        <v>346</v>
      </c>
      <c r="H8148" s="51" t="s">
        <v>347</v>
      </c>
      <c r="I8148" s="51"/>
      <c r="J8148" s="51" t="s">
        <v>348</v>
      </c>
      <c r="K8148" s="51">
        <v>2.3330000000000002</v>
      </c>
      <c r="L8148" s="51">
        <v>3.9380000000000002</v>
      </c>
      <c r="M8148" s="51">
        <v>5.7450000000000001</v>
      </c>
      <c r="N8148" s="51">
        <v>7.3310000000000004</v>
      </c>
      <c r="O8148" s="51">
        <v>0.34</v>
      </c>
      <c r="P8148" s="51">
        <v>7.2770000000000001</v>
      </c>
      <c r="Q8148" s="51">
        <v>5.9660000000000002</v>
      </c>
      <c r="R8148" s="51">
        <v>8.0410000000000004</v>
      </c>
      <c r="S8148" s="51">
        <v>-2.1040000000000001</v>
      </c>
      <c r="T8148" s="51">
        <v>6.3460000000000001</v>
      </c>
      <c r="U8148" s="51">
        <v>2019</v>
      </c>
    </row>
    <row r="8149" spans="1:21" ht="15.5">
      <c r="A8149" s="51">
        <v>746</v>
      </c>
      <c r="B8149" s="51" t="s">
        <v>1870</v>
      </c>
      <c r="C8149" s="51" t="s">
        <v>349</v>
      </c>
      <c r="D8149" s="51" t="str">
        <f t="shared" si="127"/>
        <v>NGDPUganda</v>
      </c>
      <c r="E8149" s="51" t="s">
        <v>269</v>
      </c>
      <c r="F8149" s="51" t="s">
        <v>155</v>
      </c>
      <c r="G8149" s="51" t="s">
        <v>350</v>
      </c>
      <c r="H8149" s="51" t="s">
        <v>342</v>
      </c>
      <c r="I8149" s="51" t="s">
        <v>343</v>
      </c>
      <c r="J8149" s="51" t="s">
        <v>1871</v>
      </c>
      <c r="K8149" s="51">
        <v>77488</v>
      </c>
      <c r="L8149" s="51">
        <v>83637</v>
      </c>
      <c r="M8149" s="51">
        <v>90352</v>
      </c>
      <c r="N8149" s="51">
        <v>95396</v>
      </c>
      <c r="O8149" s="51">
        <v>104383</v>
      </c>
      <c r="P8149" s="51">
        <v>114027</v>
      </c>
      <c r="Q8149" s="51">
        <v>126634</v>
      </c>
      <c r="R8149" s="51">
        <v>138926</v>
      </c>
      <c r="S8149" s="51">
        <v>141909.79999999999</v>
      </c>
      <c r="T8149" s="51">
        <v>159631.42000000001</v>
      </c>
      <c r="U8149" s="51">
        <v>2019</v>
      </c>
    </row>
    <row r="8150" spans="1:21" ht="15.5">
      <c r="A8150" s="51">
        <v>746</v>
      </c>
      <c r="B8150" s="51" t="s">
        <v>1870</v>
      </c>
      <c r="C8150" s="51" t="s">
        <v>157</v>
      </c>
      <c r="D8150" s="51" t="str">
        <f t="shared" si="127"/>
        <v>NGDPDUganda</v>
      </c>
      <c r="E8150" s="51" t="s">
        <v>269</v>
      </c>
      <c r="F8150" s="51" t="s">
        <v>155</v>
      </c>
      <c r="G8150" s="51" t="s">
        <v>351</v>
      </c>
      <c r="H8150" s="51" t="s">
        <v>352</v>
      </c>
      <c r="I8150" s="51" t="s">
        <v>343</v>
      </c>
      <c r="J8150" s="51" t="s">
        <v>353</v>
      </c>
      <c r="K8150" s="51">
        <v>30.939</v>
      </c>
      <c r="L8150" s="51">
        <v>32.331000000000003</v>
      </c>
      <c r="M8150" s="51">
        <v>33.122</v>
      </c>
      <c r="N8150" s="51">
        <v>27.445</v>
      </c>
      <c r="O8150" s="51">
        <v>29.556999999999999</v>
      </c>
      <c r="P8150" s="51">
        <v>31.384</v>
      </c>
      <c r="Q8150" s="51">
        <v>34.094999999999999</v>
      </c>
      <c r="R8150" s="51">
        <v>37.787999999999997</v>
      </c>
      <c r="S8150" s="51">
        <v>37.613</v>
      </c>
      <c r="T8150" s="51">
        <v>41.271000000000001</v>
      </c>
      <c r="U8150" s="51">
        <v>2019</v>
      </c>
    </row>
    <row r="8151" spans="1:21" ht="15.5">
      <c r="A8151" s="51">
        <v>746</v>
      </c>
      <c r="B8151" s="51" t="s">
        <v>1870</v>
      </c>
      <c r="C8151" s="51" t="s">
        <v>354</v>
      </c>
      <c r="D8151" s="51" t="str">
        <f t="shared" si="127"/>
        <v>PPPGDPUganda</v>
      </c>
      <c r="E8151" s="51" t="s">
        <v>269</v>
      </c>
      <c r="F8151" s="51" t="s">
        <v>155</v>
      </c>
      <c r="G8151" s="51" t="s">
        <v>355</v>
      </c>
      <c r="H8151" s="51" t="s">
        <v>356</v>
      </c>
      <c r="I8151" s="51" t="s">
        <v>343</v>
      </c>
      <c r="J8151" s="51" t="s">
        <v>353</v>
      </c>
      <c r="K8151" s="51">
        <v>77.234999999999999</v>
      </c>
      <c r="L8151" s="51">
        <v>80.260000000000005</v>
      </c>
      <c r="M8151" s="51">
        <v>84.146000000000001</v>
      </c>
      <c r="N8151" s="51">
        <v>84.760999999999996</v>
      </c>
      <c r="O8151" s="51">
        <v>86.129000000000005</v>
      </c>
      <c r="P8151" s="51">
        <v>89.742000000000004</v>
      </c>
      <c r="Q8151" s="51">
        <v>97.379000000000005</v>
      </c>
      <c r="R8151" s="51">
        <v>107.08799999999999</v>
      </c>
      <c r="S8151" s="51">
        <v>106.10599999999999</v>
      </c>
      <c r="T8151" s="51">
        <v>114.896</v>
      </c>
      <c r="U8151" s="51">
        <v>2019</v>
      </c>
    </row>
    <row r="8152" spans="1:21" ht="15.5">
      <c r="A8152" s="51">
        <v>746</v>
      </c>
      <c r="B8152" s="51" t="s">
        <v>1870</v>
      </c>
      <c r="C8152" s="51" t="s">
        <v>357</v>
      </c>
      <c r="D8152" s="51" t="str">
        <f t="shared" si="127"/>
        <v>NGDP_DUganda</v>
      </c>
      <c r="E8152" s="51" t="s">
        <v>269</v>
      </c>
      <c r="F8152" s="51" t="s">
        <v>358</v>
      </c>
      <c r="G8152" s="51" t="s">
        <v>359</v>
      </c>
      <c r="H8152" s="51" t="s">
        <v>360</v>
      </c>
      <c r="I8152" s="51"/>
      <c r="J8152" s="51" t="s">
        <v>361</v>
      </c>
      <c r="K8152" s="51">
        <v>87.515000000000001</v>
      </c>
      <c r="L8152" s="51">
        <v>90.88</v>
      </c>
      <c r="M8152" s="51">
        <v>92.843000000000004</v>
      </c>
      <c r="N8152" s="51">
        <v>91.331000000000003</v>
      </c>
      <c r="O8152" s="51">
        <v>99.596000000000004</v>
      </c>
      <c r="P8152" s="51">
        <v>101.41800000000001</v>
      </c>
      <c r="Q8152" s="51">
        <v>106.289</v>
      </c>
      <c r="R8152" s="51">
        <v>107.928</v>
      </c>
      <c r="S8152" s="51">
        <v>112.61499999999999</v>
      </c>
      <c r="T8152" s="51">
        <v>119.119</v>
      </c>
      <c r="U8152" s="51">
        <v>2019</v>
      </c>
    </row>
    <row r="8153" spans="1:21" ht="15.5">
      <c r="A8153" s="51">
        <v>746</v>
      </c>
      <c r="B8153" s="51" t="s">
        <v>1870</v>
      </c>
      <c r="C8153" s="51" t="s">
        <v>362</v>
      </c>
      <c r="D8153" s="51" t="str">
        <f t="shared" si="127"/>
        <v>NGDPRPCUganda</v>
      </c>
      <c r="E8153" s="51" t="s">
        <v>269</v>
      </c>
      <c r="F8153" s="51" t="s">
        <v>363</v>
      </c>
      <c r="G8153" s="51" t="s">
        <v>364</v>
      </c>
      <c r="H8153" s="51" t="s">
        <v>342</v>
      </c>
      <c r="I8153" s="51" t="s">
        <v>333</v>
      </c>
      <c r="J8153" s="51" t="s">
        <v>365</v>
      </c>
      <c r="K8153" s="51">
        <v>2720390.85</v>
      </c>
      <c r="L8153" s="51">
        <v>2746381.26</v>
      </c>
      <c r="M8153" s="51">
        <v>2822649.75</v>
      </c>
      <c r="N8153" s="51">
        <v>2942936.6</v>
      </c>
      <c r="O8153" s="51">
        <v>2866630.02</v>
      </c>
      <c r="P8153" s="51">
        <v>2984381.72</v>
      </c>
      <c r="Q8153" s="51">
        <v>3068817.28</v>
      </c>
      <c r="R8153" s="51">
        <v>3232321.19</v>
      </c>
      <c r="S8153" s="51">
        <v>3056920.86</v>
      </c>
      <c r="T8153" s="51">
        <v>3156119.13</v>
      </c>
      <c r="U8153" s="51">
        <v>2016</v>
      </c>
    </row>
    <row r="8154" spans="1:21" ht="15.5">
      <c r="A8154" s="51">
        <v>746</v>
      </c>
      <c r="B8154" s="51" t="s">
        <v>1870</v>
      </c>
      <c r="C8154" s="51" t="s">
        <v>366</v>
      </c>
      <c r="D8154" s="51" t="str">
        <f t="shared" si="127"/>
        <v>NGDPRPPPPCUganda</v>
      </c>
      <c r="E8154" s="51" t="s">
        <v>269</v>
      </c>
      <c r="F8154" s="51" t="s">
        <v>363</v>
      </c>
      <c r="G8154" s="51" t="s">
        <v>367</v>
      </c>
      <c r="H8154" s="51" t="s">
        <v>368</v>
      </c>
      <c r="I8154" s="51" t="s">
        <v>333</v>
      </c>
      <c r="J8154" s="51" t="s">
        <v>365</v>
      </c>
      <c r="K8154" s="51">
        <v>2171.37</v>
      </c>
      <c r="L8154" s="51">
        <v>2192.11</v>
      </c>
      <c r="M8154" s="51">
        <v>2252.9899999999998</v>
      </c>
      <c r="N8154" s="51">
        <v>2349</v>
      </c>
      <c r="O8154" s="51">
        <v>2288.09</v>
      </c>
      <c r="P8154" s="51">
        <v>2382.08</v>
      </c>
      <c r="Q8154" s="51">
        <v>2449.48</v>
      </c>
      <c r="R8154" s="51">
        <v>2579.98</v>
      </c>
      <c r="S8154" s="51">
        <v>2439.98</v>
      </c>
      <c r="T8154" s="51">
        <v>2519.16</v>
      </c>
      <c r="U8154" s="51">
        <v>2016</v>
      </c>
    </row>
    <row r="8155" spans="1:21" ht="15.5">
      <c r="A8155" s="51">
        <v>746</v>
      </c>
      <c r="B8155" s="51" t="s">
        <v>1870</v>
      </c>
      <c r="C8155" s="51" t="s">
        <v>369</v>
      </c>
      <c r="D8155" s="51" t="str">
        <f t="shared" si="127"/>
        <v>NGDPPCUganda</v>
      </c>
      <c r="E8155" s="51" t="s">
        <v>269</v>
      </c>
      <c r="F8155" s="51" t="s">
        <v>370</v>
      </c>
      <c r="G8155" s="51" t="s">
        <v>371</v>
      </c>
      <c r="H8155" s="51" t="s">
        <v>342</v>
      </c>
      <c r="I8155" s="51" t="s">
        <v>333</v>
      </c>
      <c r="J8155" s="51" t="s">
        <v>372</v>
      </c>
      <c r="K8155" s="51">
        <v>2380737.56</v>
      </c>
      <c r="L8155" s="51">
        <v>2495915.34</v>
      </c>
      <c r="M8155" s="51">
        <v>2620632.06</v>
      </c>
      <c r="N8155" s="51">
        <v>2687809.4</v>
      </c>
      <c r="O8155" s="51">
        <v>2855060.22</v>
      </c>
      <c r="P8155" s="51">
        <v>3026692.29</v>
      </c>
      <c r="Q8155" s="51">
        <v>3261820.93</v>
      </c>
      <c r="R8155" s="51">
        <v>3488578.24</v>
      </c>
      <c r="S8155" s="51">
        <v>3442557.66</v>
      </c>
      <c r="T8155" s="51">
        <v>3759538.39</v>
      </c>
      <c r="U8155" s="51">
        <v>2016</v>
      </c>
    </row>
    <row r="8156" spans="1:21" ht="15.5">
      <c r="A8156" s="51">
        <v>746</v>
      </c>
      <c r="B8156" s="51" t="s">
        <v>1870</v>
      </c>
      <c r="C8156" s="51" t="s">
        <v>373</v>
      </c>
      <c r="D8156" s="51" t="str">
        <f t="shared" si="127"/>
        <v>NGDPDPCUganda</v>
      </c>
      <c r="E8156" s="51" t="s">
        <v>269</v>
      </c>
      <c r="F8156" s="51" t="s">
        <v>370</v>
      </c>
      <c r="G8156" s="51" t="s">
        <v>374</v>
      </c>
      <c r="H8156" s="51" t="s">
        <v>352</v>
      </c>
      <c r="I8156" s="51" t="s">
        <v>333</v>
      </c>
      <c r="J8156" s="51" t="s">
        <v>372</v>
      </c>
      <c r="K8156" s="51">
        <v>950.56</v>
      </c>
      <c r="L8156" s="51">
        <v>964.83299999999997</v>
      </c>
      <c r="M8156" s="51">
        <v>960.69799999999998</v>
      </c>
      <c r="N8156" s="51">
        <v>773.28399999999999</v>
      </c>
      <c r="O8156" s="51">
        <v>808.44500000000005</v>
      </c>
      <c r="P8156" s="51">
        <v>833.03300000000002</v>
      </c>
      <c r="Q8156" s="51">
        <v>878.22</v>
      </c>
      <c r="R8156" s="51">
        <v>948.89099999999996</v>
      </c>
      <c r="S8156" s="51">
        <v>912.44200000000001</v>
      </c>
      <c r="T8156" s="51">
        <v>971.98299999999995</v>
      </c>
      <c r="U8156" s="51">
        <v>2016</v>
      </c>
    </row>
    <row r="8157" spans="1:21" ht="15.5">
      <c r="A8157" s="51">
        <v>746</v>
      </c>
      <c r="B8157" s="51" t="s">
        <v>1870</v>
      </c>
      <c r="C8157" s="51" t="s">
        <v>375</v>
      </c>
      <c r="D8157" s="51" t="str">
        <f t="shared" si="127"/>
        <v>PPPPCUganda</v>
      </c>
      <c r="E8157" s="51" t="s">
        <v>269</v>
      </c>
      <c r="F8157" s="51" t="s">
        <v>370</v>
      </c>
      <c r="G8157" s="51" t="s">
        <v>376</v>
      </c>
      <c r="H8157" s="51" t="s">
        <v>356</v>
      </c>
      <c r="I8157" s="51" t="s">
        <v>333</v>
      </c>
      <c r="J8157" s="51" t="s">
        <v>372</v>
      </c>
      <c r="K8157" s="51">
        <v>2372.96</v>
      </c>
      <c r="L8157" s="51">
        <v>2395.13</v>
      </c>
      <c r="M8157" s="51">
        <v>2440.64</v>
      </c>
      <c r="N8157" s="51">
        <v>2388.16</v>
      </c>
      <c r="O8157" s="51">
        <v>2355.7800000000002</v>
      </c>
      <c r="P8157" s="51">
        <v>2382.08</v>
      </c>
      <c r="Q8157" s="51">
        <v>2508.29</v>
      </c>
      <c r="R8157" s="51">
        <v>2689.09</v>
      </c>
      <c r="S8157" s="51">
        <v>2574</v>
      </c>
      <c r="T8157" s="51">
        <v>2705.95</v>
      </c>
      <c r="U8157" s="51">
        <v>2016</v>
      </c>
    </row>
    <row r="8158" spans="1:21" ht="15.5">
      <c r="A8158" s="51">
        <v>746</v>
      </c>
      <c r="B8158" s="51" t="s">
        <v>1870</v>
      </c>
      <c r="C8158" s="51" t="s">
        <v>377</v>
      </c>
      <c r="D8158" s="51" t="str">
        <f t="shared" si="127"/>
        <v>NGAP_NPGDPUganda</v>
      </c>
      <c r="E8158" s="51" t="s">
        <v>269</v>
      </c>
      <c r="F8158" s="51" t="s">
        <v>378</v>
      </c>
      <c r="G8158" s="51" t="s">
        <v>379</v>
      </c>
      <c r="H8158" s="51" t="s">
        <v>380</v>
      </c>
      <c r="I8158" s="51"/>
      <c r="J8158" s="51"/>
      <c r="K8158" s="51"/>
      <c r="L8158" s="51"/>
      <c r="M8158" s="51"/>
      <c r="N8158" s="51"/>
      <c r="O8158" s="51"/>
      <c r="P8158" s="51"/>
      <c r="Q8158" s="51"/>
      <c r="R8158" s="51"/>
      <c r="S8158" s="51"/>
      <c r="T8158" s="51"/>
      <c r="U8158" s="51"/>
    </row>
    <row r="8159" spans="1:21" ht="15.5">
      <c r="A8159" s="51">
        <v>746</v>
      </c>
      <c r="B8159" s="51" t="s">
        <v>1870</v>
      </c>
      <c r="C8159" s="51" t="s">
        <v>381</v>
      </c>
      <c r="D8159" s="51" t="str">
        <f t="shared" si="127"/>
        <v>PPPSHUganda</v>
      </c>
      <c r="E8159" s="51" t="s">
        <v>269</v>
      </c>
      <c r="F8159" s="51" t="s">
        <v>382</v>
      </c>
      <c r="G8159" s="51" t="s">
        <v>383</v>
      </c>
      <c r="H8159" s="51" t="s">
        <v>384</v>
      </c>
      <c r="I8159" s="51"/>
      <c r="J8159" s="51" t="s">
        <v>353</v>
      </c>
      <c r="K8159" s="51">
        <v>7.6999999999999999E-2</v>
      </c>
      <c r="L8159" s="51">
        <v>7.5999999999999998E-2</v>
      </c>
      <c r="M8159" s="51">
        <v>7.6999999999999999E-2</v>
      </c>
      <c r="N8159" s="51">
        <v>7.5999999999999998E-2</v>
      </c>
      <c r="O8159" s="51">
        <v>7.4999999999999997E-2</v>
      </c>
      <c r="P8159" s="51">
        <v>7.3999999999999996E-2</v>
      </c>
      <c r="Q8159" s="51">
        <v>7.5999999999999998E-2</v>
      </c>
      <c r="R8159" s="51">
        <v>7.9000000000000001E-2</v>
      </c>
      <c r="S8159" s="51">
        <v>8.1000000000000003E-2</v>
      </c>
      <c r="T8159" s="51">
        <v>8.1000000000000003E-2</v>
      </c>
      <c r="U8159" s="51">
        <v>2019</v>
      </c>
    </row>
    <row r="8160" spans="1:21" ht="15.5">
      <c r="A8160" s="51">
        <v>746</v>
      </c>
      <c r="B8160" s="51" t="s">
        <v>1870</v>
      </c>
      <c r="C8160" s="51" t="s">
        <v>385</v>
      </c>
      <c r="D8160" s="51" t="str">
        <f t="shared" si="127"/>
        <v>PPPEXUganda</v>
      </c>
      <c r="E8160" s="51" t="s">
        <v>269</v>
      </c>
      <c r="F8160" s="51" t="s">
        <v>386</v>
      </c>
      <c r="G8160" s="51" t="s">
        <v>387</v>
      </c>
      <c r="H8160" s="51" t="s">
        <v>388</v>
      </c>
      <c r="I8160" s="51"/>
      <c r="J8160" s="51" t="s">
        <v>353</v>
      </c>
      <c r="K8160" s="51">
        <v>1003.28</v>
      </c>
      <c r="L8160" s="51">
        <v>1042.08</v>
      </c>
      <c r="M8160" s="51">
        <v>1073.75</v>
      </c>
      <c r="N8160" s="51">
        <v>1125.47</v>
      </c>
      <c r="O8160" s="51">
        <v>1211.94</v>
      </c>
      <c r="P8160" s="51">
        <v>1270.6099999999999</v>
      </c>
      <c r="Q8160" s="51">
        <v>1300.42</v>
      </c>
      <c r="R8160" s="51">
        <v>1297.31</v>
      </c>
      <c r="S8160" s="51">
        <v>1337.44</v>
      </c>
      <c r="T8160" s="51">
        <v>1389.36</v>
      </c>
      <c r="U8160" s="51">
        <v>2019</v>
      </c>
    </row>
    <row r="8161" spans="1:21" ht="15.5">
      <c r="A8161" s="51">
        <v>746</v>
      </c>
      <c r="B8161" s="51" t="s">
        <v>1870</v>
      </c>
      <c r="C8161" s="51" t="s">
        <v>389</v>
      </c>
      <c r="D8161" s="51" t="str">
        <f t="shared" si="127"/>
        <v>NID_NGDPUganda</v>
      </c>
      <c r="E8161" s="51" t="s">
        <v>269</v>
      </c>
      <c r="F8161" s="51" t="s">
        <v>390</v>
      </c>
      <c r="G8161" s="51" t="s">
        <v>391</v>
      </c>
      <c r="H8161" s="51" t="s">
        <v>392</v>
      </c>
      <c r="I8161" s="51"/>
      <c r="J8161" s="51" t="s">
        <v>1871</v>
      </c>
      <c r="K8161" s="51">
        <v>27.033000000000001</v>
      </c>
      <c r="L8161" s="51">
        <v>29.143000000000001</v>
      </c>
      <c r="M8161" s="51">
        <v>25.120999999999999</v>
      </c>
      <c r="N8161" s="51">
        <v>24.238</v>
      </c>
      <c r="O8161" s="51">
        <v>24.788</v>
      </c>
      <c r="P8161" s="51">
        <v>24.742000000000001</v>
      </c>
      <c r="Q8161" s="51">
        <v>25.692</v>
      </c>
      <c r="R8161" s="51">
        <v>26.826000000000001</v>
      </c>
      <c r="S8161" s="51">
        <v>27.321999999999999</v>
      </c>
      <c r="T8161" s="51">
        <v>26.355</v>
      </c>
      <c r="U8161" s="51">
        <v>2019</v>
      </c>
    </row>
    <row r="8162" spans="1:21" ht="15.5">
      <c r="A8162" s="51">
        <v>746</v>
      </c>
      <c r="B8162" s="51" t="s">
        <v>1870</v>
      </c>
      <c r="C8162" s="51" t="s">
        <v>393</v>
      </c>
      <c r="D8162" s="51" t="str">
        <f t="shared" si="127"/>
        <v>NGSD_NGDPUganda</v>
      </c>
      <c r="E8162" s="51" t="s">
        <v>269</v>
      </c>
      <c r="F8162" s="51" t="s">
        <v>394</v>
      </c>
      <c r="G8162" s="51" t="s">
        <v>395</v>
      </c>
      <c r="H8162" s="51" t="s">
        <v>392</v>
      </c>
      <c r="I8162" s="51"/>
      <c r="J8162" s="51" t="s">
        <v>1871</v>
      </c>
      <c r="K8162" s="51">
        <v>21.681999999999999</v>
      </c>
      <c r="L8162" s="51">
        <v>23.442</v>
      </c>
      <c r="M8162" s="51">
        <v>18.582000000000001</v>
      </c>
      <c r="N8162" s="51">
        <v>18.148</v>
      </c>
      <c r="O8162" s="51">
        <v>21.968</v>
      </c>
      <c r="P8162" s="51">
        <v>19.957000000000001</v>
      </c>
      <c r="Q8162" s="51">
        <v>20.024999999999999</v>
      </c>
      <c r="R8162" s="51">
        <v>21.120999999999999</v>
      </c>
      <c r="S8162" s="51">
        <v>18.202999999999999</v>
      </c>
      <c r="T8162" s="51">
        <v>18</v>
      </c>
      <c r="U8162" s="51">
        <v>2019</v>
      </c>
    </row>
    <row r="8163" spans="1:21" ht="15.5">
      <c r="A8163" s="51">
        <v>746</v>
      </c>
      <c r="B8163" s="51" t="s">
        <v>1870</v>
      </c>
      <c r="C8163" s="51" t="s">
        <v>396</v>
      </c>
      <c r="D8163" s="51" t="str">
        <f t="shared" si="127"/>
        <v>PCPIUganda</v>
      </c>
      <c r="E8163" s="51" t="s">
        <v>269</v>
      </c>
      <c r="F8163" s="51" t="s">
        <v>397</v>
      </c>
      <c r="G8163" s="51" t="s">
        <v>398</v>
      </c>
      <c r="H8163" s="51" t="s">
        <v>360</v>
      </c>
      <c r="I8163" s="51"/>
      <c r="J8163" s="51" t="s">
        <v>1872</v>
      </c>
      <c r="K8163" s="51">
        <v>132.25399999999999</v>
      </c>
      <c r="L8163" s="51">
        <v>138.74199999999999</v>
      </c>
      <c r="M8163" s="51">
        <v>143.00899999999999</v>
      </c>
      <c r="N8163" s="51">
        <v>150.74799999999999</v>
      </c>
      <c r="O8163" s="51">
        <v>158.971</v>
      </c>
      <c r="P8163" s="51">
        <v>167.92</v>
      </c>
      <c r="Q8163" s="51">
        <v>172.32499999999999</v>
      </c>
      <c r="R8163" s="51">
        <v>177.27099999999999</v>
      </c>
      <c r="S8163" s="51">
        <v>183.994</v>
      </c>
      <c r="T8163" s="51">
        <v>193.49</v>
      </c>
      <c r="U8163" s="51">
        <v>2020</v>
      </c>
    </row>
    <row r="8164" spans="1:21" ht="15.5">
      <c r="A8164" s="51">
        <v>746</v>
      </c>
      <c r="B8164" s="51" t="s">
        <v>1870</v>
      </c>
      <c r="C8164" s="51" t="s">
        <v>400</v>
      </c>
      <c r="D8164" s="51" t="str">
        <f t="shared" si="127"/>
        <v>PCPIPCHUganda</v>
      </c>
      <c r="E8164" s="51" t="s">
        <v>269</v>
      </c>
      <c r="F8164" s="51" t="s">
        <v>397</v>
      </c>
      <c r="G8164" s="51" t="s">
        <v>401</v>
      </c>
      <c r="H8164" s="51" t="s">
        <v>347</v>
      </c>
      <c r="I8164" s="51"/>
      <c r="J8164" s="51" t="s">
        <v>402</v>
      </c>
      <c r="K8164" s="51">
        <v>12.679</v>
      </c>
      <c r="L8164" s="51">
        <v>4.9050000000000002</v>
      </c>
      <c r="M8164" s="51">
        <v>3.0760000000000001</v>
      </c>
      <c r="N8164" s="51">
        <v>5.4119999999999999</v>
      </c>
      <c r="O8164" s="51">
        <v>5.4550000000000001</v>
      </c>
      <c r="P8164" s="51">
        <v>5.6289999999999996</v>
      </c>
      <c r="Q8164" s="51">
        <v>2.6230000000000002</v>
      </c>
      <c r="R8164" s="51">
        <v>2.87</v>
      </c>
      <c r="S8164" s="51">
        <v>3.7919999999999998</v>
      </c>
      <c r="T8164" s="51">
        <v>5.1609999999999996</v>
      </c>
      <c r="U8164" s="51">
        <v>2020</v>
      </c>
    </row>
    <row r="8165" spans="1:21" ht="15.5">
      <c r="A8165" s="51">
        <v>746</v>
      </c>
      <c r="B8165" s="51" t="s">
        <v>1870</v>
      </c>
      <c r="C8165" s="51" t="s">
        <v>403</v>
      </c>
      <c r="D8165" s="51" t="str">
        <f t="shared" si="127"/>
        <v>PCPIEUganda</v>
      </c>
      <c r="E8165" s="51" t="s">
        <v>269</v>
      </c>
      <c r="F8165" s="51" t="s">
        <v>404</v>
      </c>
      <c r="G8165" s="51" t="s">
        <v>405</v>
      </c>
      <c r="H8165" s="51" t="s">
        <v>360</v>
      </c>
      <c r="I8165" s="51"/>
      <c r="J8165" s="51" t="s">
        <v>1872</v>
      </c>
      <c r="K8165" s="51">
        <v>133.619</v>
      </c>
      <c r="L8165" s="51">
        <v>140.905</v>
      </c>
      <c r="M8165" s="51">
        <v>143.80199999999999</v>
      </c>
      <c r="N8165" s="51">
        <v>155.86199999999999</v>
      </c>
      <c r="O8165" s="51">
        <v>164.726</v>
      </c>
      <c r="P8165" s="51">
        <v>170.166</v>
      </c>
      <c r="Q8165" s="51">
        <v>173.96</v>
      </c>
      <c r="R8165" s="51">
        <v>180.15</v>
      </c>
      <c r="S8165" s="51">
        <v>186.56200000000001</v>
      </c>
      <c r="T8165" s="51">
        <v>197.38300000000001</v>
      </c>
      <c r="U8165" s="51">
        <v>2020</v>
      </c>
    </row>
    <row r="8166" spans="1:21" ht="15.5">
      <c r="A8166" s="51">
        <v>746</v>
      </c>
      <c r="B8166" s="51" t="s">
        <v>1870</v>
      </c>
      <c r="C8166" s="51" t="s">
        <v>406</v>
      </c>
      <c r="D8166" s="51" t="str">
        <f t="shared" si="127"/>
        <v>PCPIEPCHUganda</v>
      </c>
      <c r="E8166" s="51" t="s">
        <v>269</v>
      </c>
      <c r="F8166" s="51" t="s">
        <v>404</v>
      </c>
      <c r="G8166" s="51" t="s">
        <v>407</v>
      </c>
      <c r="H8166" s="51" t="s">
        <v>347</v>
      </c>
      <c r="I8166" s="51"/>
      <c r="J8166" s="51" t="s">
        <v>408</v>
      </c>
      <c r="K8166" s="51">
        <v>4.2649999999999997</v>
      </c>
      <c r="L8166" s="51">
        <v>5.4530000000000003</v>
      </c>
      <c r="M8166" s="51">
        <v>2.056</v>
      </c>
      <c r="N8166" s="51">
        <v>8.3859999999999992</v>
      </c>
      <c r="O8166" s="51">
        <v>5.6870000000000003</v>
      </c>
      <c r="P8166" s="51">
        <v>3.3029999999999999</v>
      </c>
      <c r="Q8166" s="51">
        <v>2.2290000000000001</v>
      </c>
      <c r="R8166" s="51">
        <v>3.5579999999999998</v>
      </c>
      <c r="S8166" s="51">
        <v>3.5590000000000002</v>
      </c>
      <c r="T8166" s="51">
        <v>5.8</v>
      </c>
      <c r="U8166" s="51">
        <v>2020</v>
      </c>
    </row>
    <row r="8167" spans="1:21" ht="15.5">
      <c r="A8167" s="51">
        <v>746</v>
      </c>
      <c r="B8167" s="51" t="s">
        <v>1870</v>
      </c>
      <c r="C8167" s="51" t="s">
        <v>409</v>
      </c>
      <c r="D8167" s="51" t="str">
        <f t="shared" si="127"/>
        <v>FLIBOR6Uganda</v>
      </c>
      <c r="E8167" s="51" t="s">
        <v>269</v>
      </c>
      <c r="F8167" s="51" t="s">
        <v>410</v>
      </c>
      <c r="G8167" s="51"/>
      <c r="H8167" s="51" t="s">
        <v>384</v>
      </c>
      <c r="I8167" s="51"/>
      <c r="J8167" s="51"/>
      <c r="K8167" s="51"/>
      <c r="L8167" s="51"/>
      <c r="M8167" s="51"/>
      <c r="N8167" s="51"/>
      <c r="O8167" s="51"/>
      <c r="P8167" s="51"/>
      <c r="Q8167" s="51"/>
      <c r="R8167" s="51"/>
      <c r="S8167" s="51"/>
      <c r="T8167" s="51"/>
      <c r="U8167" s="51"/>
    </row>
    <row r="8168" spans="1:21" ht="15.5">
      <c r="A8168" s="51">
        <v>746</v>
      </c>
      <c r="B8168" s="51" t="s">
        <v>1870</v>
      </c>
      <c r="C8168" s="51" t="s">
        <v>411</v>
      </c>
      <c r="D8168" s="51" t="str">
        <f t="shared" si="127"/>
        <v>TM_RPCHUganda</v>
      </c>
      <c r="E8168" s="51" t="s">
        <v>269</v>
      </c>
      <c r="F8168" s="51" t="s">
        <v>412</v>
      </c>
      <c r="G8168" s="51" t="s">
        <v>413</v>
      </c>
      <c r="H8168" s="51" t="s">
        <v>347</v>
      </c>
      <c r="I8168" s="51"/>
      <c r="J8168" s="51" t="s">
        <v>1873</v>
      </c>
      <c r="K8168" s="51">
        <v>6.274</v>
      </c>
      <c r="L8168" s="51">
        <v>-2.1549999999999998</v>
      </c>
      <c r="M8168" s="51">
        <v>14.436</v>
      </c>
      <c r="N8168" s="51">
        <v>12.096</v>
      </c>
      <c r="O8168" s="51">
        <v>-5.3650000000000002</v>
      </c>
      <c r="P8168" s="51">
        <v>3.77</v>
      </c>
      <c r="Q8168" s="51">
        <v>20.696000000000002</v>
      </c>
      <c r="R8168" s="51">
        <v>15.042999999999999</v>
      </c>
      <c r="S8168" s="51">
        <v>3.48</v>
      </c>
      <c r="T8168" s="51">
        <v>3.1560000000000001</v>
      </c>
      <c r="U8168" s="51">
        <v>2019</v>
      </c>
    </row>
    <row r="8169" spans="1:21" ht="15.5">
      <c r="A8169" s="51">
        <v>746</v>
      </c>
      <c r="B8169" s="51" t="s">
        <v>1870</v>
      </c>
      <c r="C8169" s="51" t="s">
        <v>415</v>
      </c>
      <c r="D8169" s="51" t="str">
        <f t="shared" si="127"/>
        <v>TMG_RPCHUganda</v>
      </c>
      <c r="E8169" s="51" t="s">
        <v>269</v>
      </c>
      <c r="F8169" s="51" t="s">
        <v>416</v>
      </c>
      <c r="G8169" s="51" t="s">
        <v>417</v>
      </c>
      <c r="H8169" s="51" t="s">
        <v>347</v>
      </c>
      <c r="I8169" s="51"/>
      <c r="J8169" s="51" t="s">
        <v>1873</v>
      </c>
      <c r="K8169" s="51">
        <v>7.7389999999999999</v>
      </c>
      <c r="L8169" s="51">
        <v>-3.1720000000000002</v>
      </c>
      <c r="M8169" s="51">
        <v>11.698</v>
      </c>
      <c r="N8169" s="51">
        <v>15.473000000000001</v>
      </c>
      <c r="O8169" s="51">
        <v>-3.3079999999999998</v>
      </c>
      <c r="P8169" s="51">
        <v>7.343</v>
      </c>
      <c r="Q8169" s="51">
        <v>18.065999999999999</v>
      </c>
      <c r="R8169" s="51">
        <v>17.465</v>
      </c>
      <c r="S8169" s="51">
        <v>1.8480000000000001</v>
      </c>
      <c r="T8169" s="51">
        <v>7.6449999999999996</v>
      </c>
      <c r="U8169" s="51">
        <v>2019</v>
      </c>
    </row>
    <row r="8170" spans="1:21" ht="15.5">
      <c r="A8170" s="51">
        <v>746</v>
      </c>
      <c r="B8170" s="51" t="s">
        <v>1870</v>
      </c>
      <c r="C8170" s="51" t="s">
        <v>418</v>
      </c>
      <c r="D8170" s="51" t="str">
        <f t="shared" si="127"/>
        <v>TX_RPCHUganda</v>
      </c>
      <c r="E8170" s="51" t="s">
        <v>269</v>
      </c>
      <c r="F8170" s="51" t="s">
        <v>419</v>
      </c>
      <c r="G8170" s="51" t="s">
        <v>420</v>
      </c>
      <c r="H8170" s="51" t="s">
        <v>347</v>
      </c>
      <c r="I8170" s="51"/>
      <c r="J8170" s="51" t="s">
        <v>1873</v>
      </c>
      <c r="K8170" s="51">
        <v>16.827999999999999</v>
      </c>
      <c r="L8170" s="51">
        <v>3.0169999999999999</v>
      </c>
      <c r="M8170" s="51">
        <v>0.439</v>
      </c>
      <c r="N8170" s="51">
        <v>3.4209999999999998</v>
      </c>
      <c r="O8170" s="51">
        <v>5.95</v>
      </c>
      <c r="P8170" s="51">
        <v>0.70199999999999996</v>
      </c>
      <c r="Q8170" s="51">
        <v>16.956</v>
      </c>
      <c r="R8170" s="51">
        <v>5.2990000000000004</v>
      </c>
      <c r="S8170" s="51">
        <v>-16.027999999999999</v>
      </c>
      <c r="T8170" s="51">
        <v>7.3949999999999996</v>
      </c>
      <c r="U8170" s="51">
        <v>2019</v>
      </c>
    </row>
    <row r="8171" spans="1:21" ht="15.5">
      <c r="A8171" s="51">
        <v>746</v>
      </c>
      <c r="B8171" s="51" t="s">
        <v>1870</v>
      </c>
      <c r="C8171" s="51" t="s">
        <v>421</v>
      </c>
      <c r="D8171" s="51" t="str">
        <f t="shared" si="127"/>
        <v>TXG_RPCHUganda</v>
      </c>
      <c r="E8171" s="51" t="s">
        <v>269</v>
      </c>
      <c r="F8171" s="51" t="s">
        <v>422</v>
      </c>
      <c r="G8171" s="51" t="s">
        <v>423</v>
      </c>
      <c r="H8171" s="51" t="s">
        <v>347</v>
      </c>
      <c r="I8171" s="51"/>
      <c r="J8171" s="51" t="s">
        <v>1873</v>
      </c>
      <c r="K8171" s="51">
        <v>16.911000000000001</v>
      </c>
      <c r="L8171" s="51">
        <v>5.2720000000000002</v>
      </c>
      <c r="M8171" s="51">
        <v>-5.6219999999999999</v>
      </c>
      <c r="N8171" s="51">
        <v>3.9260000000000002</v>
      </c>
      <c r="O8171" s="51">
        <v>12.912000000000001</v>
      </c>
      <c r="P8171" s="51">
        <v>11.778</v>
      </c>
      <c r="Q8171" s="51">
        <v>4.3220000000000001</v>
      </c>
      <c r="R8171" s="51">
        <v>13.231999999999999</v>
      </c>
      <c r="S8171" s="51">
        <v>2.496</v>
      </c>
      <c r="T8171" s="51">
        <v>-0.84199999999999997</v>
      </c>
      <c r="U8171" s="51">
        <v>2019</v>
      </c>
    </row>
    <row r="8172" spans="1:21" ht="15.5">
      <c r="A8172" s="51">
        <v>746</v>
      </c>
      <c r="B8172" s="51" t="s">
        <v>1870</v>
      </c>
      <c r="C8172" s="51" t="s">
        <v>424</v>
      </c>
      <c r="D8172" s="51" t="str">
        <f t="shared" si="127"/>
        <v>LURUganda</v>
      </c>
      <c r="E8172" s="51" t="s">
        <v>269</v>
      </c>
      <c r="F8172" s="51" t="s">
        <v>425</v>
      </c>
      <c r="G8172" s="51" t="s">
        <v>426</v>
      </c>
      <c r="H8172" s="51" t="s">
        <v>427</v>
      </c>
      <c r="I8172" s="51"/>
      <c r="J8172" s="51"/>
      <c r="K8172" s="51"/>
      <c r="L8172" s="51"/>
      <c r="M8172" s="51"/>
      <c r="N8172" s="51"/>
      <c r="O8172" s="51"/>
      <c r="P8172" s="51"/>
      <c r="Q8172" s="51"/>
      <c r="R8172" s="51"/>
      <c r="S8172" s="51"/>
      <c r="T8172" s="51"/>
      <c r="U8172" s="51"/>
    </row>
    <row r="8173" spans="1:21" ht="15.5">
      <c r="A8173" s="51">
        <v>746</v>
      </c>
      <c r="B8173" s="51" t="s">
        <v>1870</v>
      </c>
      <c r="C8173" s="51" t="s">
        <v>428</v>
      </c>
      <c r="D8173" s="51" t="str">
        <f t="shared" si="127"/>
        <v>LEUganda</v>
      </c>
      <c r="E8173" s="51" t="s">
        <v>269</v>
      </c>
      <c r="F8173" s="51" t="s">
        <v>429</v>
      </c>
      <c r="G8173" s="51" t="s">
        <v>430</v>
      </c>
      <c r="H8173" s="51" t="s">
        <v>431</v>
      </c>
      <c r="I8173" s="51" t="s">
        <v>432</v>
      </c>
      <c r="J8173" s="51"/>
      <c r="K8173" s="51"/>
      <c r="L8173" s="51"/>
      <c r="M8173" s="51"/>
      <c r="N8173" s="51"/>
      <c r="O8173" s="51"/>
      <c r="P8173" s="51"/>
      <c r="Q8173" s="51"/>
      <c r="R8173" s="51"/>
      <c r="S8173" s="51"/>
      <c r="T8173" s="51"/>
      <c r="U8173" s="51"/>
    </row>
    <row r="8174" spans="1:21" ht="15.5">
      <c r="A8174" s="51">
        <v>746</v>
      </c>
      <c r="B8174" s="51" t="s">
        <v>1870</v>
      </c>
      <c r="C8174" s="51" t="s">
        <v>433</v>
      </c>
      <c r="D8174" s="51" t="str">
        <f t="shared" si="127"/>
        <v>LPUganda</v>
      </c>
      <c r="E8174" s="51" t="s">
        <v>269</v>
      </c>
      <c r="F8174" s="51" t="s">
        <v>434</v>
      </c>
      <c r="G8174" s="51" t="s">
        <v>435</v>
      </c>
      <c r="H8174" s="51" t="s">
        <v>431</v>
      </c>
      <c r="I8174" s="51" t="s">
        <v>432</v>
      </c>
      <c r="J8174" s="51" t="s">
        <v>1874</v>
      </c>
      <c r="K8174" s="51">
        <v>32.548000000000002</v>
      </c>
      <c r="L8174" s="51">
        <v>33.51</v>
      </c>
      <c r="M8174" s="51">
        <v>34.476999999999997</v>
      </c>
      <c r="N8174" s="51">
        <v>35.491999999999997</v>
      </c>
      <c r="O8174" s="51">
        <v>36.561</v>
      </c>
      <c r="P8174" s="51">
        <v>37.673999999999999</v>
      </c>
      <c r="Q8174" s="51">
        <v>38.823</v>
      </c>
      <c r="R8174" s="51">
        <v>39.823</v>
      </c>
      <c r="S8174" s="51">
        <v>41.222000000000001</v>
      </c>
      <c r="T8174" s="51">
        <v>42.46</v>
      </c>
      <c r="U8174" s="51">
        <v>2016</v>
      </c>
    </row>
    <row r="8175" spans="1:21" ht="15.5">
      <c r="A8175" s="51">
        <v>746</v>
      </c>
      <c r="B8175" s="51" t="s">
        <v>1870</v>
      </c>
      <c r="C8175" s="51" t="s">
        <v>437</v>
      </c>
      <c r="D8175" s="51" t="str">
        <f t="shared" si="127"/>
        <v>GGRUganda</v>
      </c>
      <c r="E8175" s="51" t="s">
        <v>269</v>
      </c>
      <c r="F8175" s="51" t="s">
        <v>438</v>
      </c>
      <c r="G8175" s="51" t="s">
        <v>439</v>
      </c>
      <c r="H8175" s="51" t="s">
        <v>342</v>
      </c>
      <c r="I8175" s="51" t="s">
        <v>343</v>
      </c>
      <c r="J8175" s="51" t="s">
        <v>1875</v>
      </c>
      <c r="K8175" s="51">
        <v>8316.23</v>
      </c>
      <c r="L8175" s="51">
        <v>8457.5</v>
      </c>
      <c r="M8175" s="51">
        <v>9780.23</v>
      </c>
      <c r="N8175" s="51">
        <v>12113.51</v>
      </c>
      <c r="O8175" s="51">
        <v>12971.93</v>
      </c>
      <c r="P8175" s="51">
        <v>14527.62</v>
      </c>
      <c r="Q8175" s="51">
        <v>16707.099999999999</v>
      </c>
      <c r="R8175" s="51">
        <v>18846.77</v>
      </c>
      <c r="S8175" s="51">
        <v>19279.650000000001</v>
      </c>
      <c r="T8175" s="51">
        <v>22562.560000000001</v>
      </c>
      <c r="U8175" s="51">
        <v>2019</v>
      </c>
    </row>
    <row r="8176" spans="1:21" ht="15.5">
      <c r="A8176" s="51">
        <v>746</v>
      </c>
      <c r="B8176" s="51" t="s">
        <v>1870</v>
      </c>
      <c r="C8176" s="51" t="s">
        <v>441</v>
      </c>
      <c r="D8176" s="51" t="str">
        <f t="shared" si="127"/>
        <v>GGR_NGDPUganda</v>
      </c>
      <c r="E8176" s="51" t="s">
        <v>269</v>
      </c>
      <c r="F8176" s="51" t="s">
        <v>438</v>
      </c>
      <c r="G8176" s="51" t="s">
        <v>439</v>
      </c>
      <c r="H8176" s="51" t="s">
        <v>392</v>
      </c>
      <c r="I8176" s="51"/>
      <c r="J8176" s="51" t="s">
        <v>442</v>
      </c>
      <c r="K8176" s="51">
        <v>10.731999999999999</v>
      </c>
      <c r="L8176" s="51">
        <v>10.112</v>
      </c>
      <c r="M8176" s="51">
        <v>10.824999999999999</v>
      </c>
      <c r="N8176" s="51">
        <v>12.698</v>
      </c>
      <c r="O8176" s="51">
        <v>12.427</v>
      </c>
      <c r="P8176" s="51">
        <v>12.741</v>
      </c>
      <c r="Q8176" s="51">
        <v>13.193</v>
      </c>
      <c r="R8176" s="51">
        <v>13.566000000000001</v>
      </c>
      <c r="S8176" s="51">
        <v>13.586</v>
      </c>
      <c r="T8176" s="51">
        <v>14.134</v>
      </c>
      <c r="U8176" s="51">
        <v>2019</v>
      </c>
    </row>
    <row r="8177" spans="1:21" ht="15.5">
      <c r="A8177" s="51">
        <v>746</v>
      </c>
      <c r="B8177" s="51" t="s">
        <v>1870</v>
      </c>
      <c r="C8177" s="51" t="s">
        <v>443</v>
      </c>
      <c r="D8177" s="51" t="str">
        <f t="shared" si="127"/>
        <v>GGXUganda</v>
      </c>
      <c r="E8177" s="51" t="s">
        <v>269</v>
      </c>
      <c r="F8177" s="51" t="s">
        <v>444</v>
      </c>
      <c r="G8177" s="51" t="s">
        <v>445</v>
      </c>
      <c r="H8177" s="51" t="s">
        <v>342</v>
      </c>
      <c r="I8177" s="51" t="s">
        <v>343</v>
      </c>
      <c r="J8177" s="51" t="s">
        <v>1875</v>
      </c>
      <c r="K8177" s="51">
        <v>10164.58</v>
      </c>
      <c r="L8177" s="51">
        <v>11125.92</v>
      </c>
      <c r="M8177" s="51">
        <v>12256.29</v>
      </c>
      <c r="N8177" s="51">
        <v>14535.08</v>
      </c>
      <c r="O8177" s="51">
        <v>16674.490000000002</v>
      </c>
      <c r="P8177" s="51">
        <v>17645.47</v>
      </c>
      <c r="Q8177" s="51">
        <v>20556.259999999998</v>
      </c>
      <c r="R8177" s="51">
        <v>25541.78</v>
      </c>
      <c r="S8177" s="51">
        <v>30017.88</v>
      </c>
      <c r="T8177" s="51">
        <v>31394.04</v>
      </c>
      <c r="U8177" s="51">
        <v>2019</v>
      </c>
    </row>
    <row r="8178" spans="1:21" ht="15.5">
      <c r="A8178" s="51">
        <v>746</v>
      </c>
      <c r="B8178" s="51" t="s">
        <v>1870</v>
      </c>
      <c r="C8178" s="51" t="s">
        <v>446</v>
      </c>
      <c r="D8178" s="51" t="str">
        <f t="shared" si="127"/>
        <v>GGX_NGDPUganda</v>
      </c>
      <c r="E8178" s="51" t="s">
        <v>269</v>
      </c>
      <c r="F8178" s="51" t="s">
        <v>444</v>
      </c>
      <c r="G8178" s="51" t="s">
        <v>445</v>
      </c>
      <c r="H8178" s="51" t="s">
        <v>392</v>
      </c>
      <c r="I8178" s="51"/>
      <c r="J8178" s="51" t="s">
        <v>447</v>
      </c>
      <c r="K8178" s="51">
        <v>13.118</v>
      </c>
      <c r="L8178" s="51">
        <v>13.303000000000001</v>
      </c>
      <c r="M8178" s="51">
        <v>13.565</v>
      </c>
      <c r="N8178" s="51">
        <v>15.237</v>
      </c>
      <c r="O8178" s="51">
        <v>15.974</v>
      </c>
      <c r="P8178" s="51">
        <v>15.475</v>
      </c>
      <c r="Q8178" s="51">
        <v>16.233000000000001</v>
      </c>
      <c r="R8178" s="51">
        <v>18.385000000000002</v>
      </c>
      <c r="S8178" s="51">
        <v>21.152999999999999</v>
      </c>
      <c r="T8178" s="51">
        <v>19.667000000000002</v>
      </c>
      <c r="U8178" s="51">
        <v>2019</v>
      </c>
    </row>
    <row r="8179" spans="1:21" ht="15.5">
      <c r="A8179" s="51">
        <v>746</v>
      </c>
      <c r="B8179" s="51" t="s">
        <v>1870</v>
      </c>
      <c r="C8179" s="51" t="s">
        <v>448</v>
      </c>
      <c r="D8179" s="51" t="str">
        <f t="shared" si="127"/>
        <v>GGXCNLUganda</v>
      </c>
      <c r="E8179" s="51" t="s">
        <v>269</v>
      </c>
      <c r="F8179" s="51" t="s">
        <v>449</v>
      </c>
      <c r="G8179" s="51" t="s">
        <v>450</v>
      </c>
      <c r="H8179" s="51" t="s">
        <v>342</v>
      </c>
      <c r="I8179" s="51" t="s">
        <v>343</v>
      </c>
      <c r="J8179" s="51" t="s">
        <v>1875</v>
      </c>
      <c r="K8179" s="51">
        <v>-1848.35</v>
      </c>
      <c r="L8179" s="51">
        <v>-2668.42</v>
      </c>
      <c r="M8179" s="51">
        <v>-2476.06</v>
      </c>
      <c r="N8179" s="51">
        <v>-2421.5700000000002</v>
      </c>
      <c r="O8179" s="51">
        <v>-3702.56</v>
      </c>
      <c r="P8179" s="51">
        <v>-3117.85</v>
      </c>
      <c r="Q8179" s="51">
        <v>-3849.16</v>
      </c>
      <c r="R8179" s="51">
        <v>-6695.01</v>
      </c>
      <c r="S8179" s="51">
        <v>-10738.23</v>
      </c>
      <c r="T8179" s="51">
        <v>-8831.49</v>
      </c>
      <c r="U8179" s="51">
        <v>2019</v>
      </c>
    </row>
    <row r="8180" spans="1:21" ht="15.5">
      <c r="A8180" s="51">
        <v>746</v>
      </c>
      <c r="B8180" s="51" t="s">
        <v>1870</v>
      </c>
      <c r="C8180" s="51" t="s">
        <v>451</v>
      </c>
      <c r="D8180" s="51" t="str">
        <f t="shared" si="127"/>
        <v>GGXCNL_NGDPUganda</v>
      </c>
      <c r="E8180" s="51" t="s">
        <v>269</v>
      </c>
      <c r="F8180" s="51" t="s">
        <v>449</v>
      </c>
      <c r="G8180" s="51" t="s">
        <v>450</v>
      </c>
      <c r="H8180" s="51" t="s">
        <v>392</v>
      </c>
      <c r="I8180" s="51"/>
      <c r="J8180" s="51" t="s">
        <v>452</v>
      </c>
      <c r="K8180" s="51">
        <v>-2.3849999999999998</v>
      </c>
      <c r="L8180" s="51">
        <v>-3.19</v>
      </c>
      <c r="M8180" s="51">
        <v>-2.74</v>
      </c>
      <c r="N8180" s="51">
        <v>-2.5379999999999998</v>
      </c>
      <c r="O8180" s="51">
        <v>-3.5470000000000002</v>
      </c>
      <c r="P8180" s="51">
        <v>-2.734</v>
      </c>
      <c r="Q8180" s="51">
        <v>-3.04</v>
      </c>
      <c r="R8180" s="51">
        <v>-4.819</v>
      </c>
      <c r="S8180" s="51">
        <v>-7.5670000000000002</v>
      </c>
      <c r="T8180" s="51">
        <v>-5.532</v>
      </c>
      <c r="U8180" s="51">
        <v>2019</v>
      </c>
    </row>
    <row r="8181" spans="1:21" ht="15.5">
      <c r="A8181" s="51">
        <v>746</v>
      </c>
      <c r="B8181" s="51" t="s">
        <v>1870</v>
      </c>
      <c r="C8181" s="51" t="s">
        <v>453</v>
      </c>
      <c r="D8181" s="51" t="str">
        <f t="shared" si="127"/>
        <v>GGSBUganda</v>
      </c>
      <c r="E8181" s="51" t="s">
        <v>269</v>
      </c>
      <c r="F8181" s="51" t="s">
        <v>454</v>
      </c>
      <c r="G8181" s="51" t="s">
        <v>455</v>
      </c>
      <c r="H8181" s="51" t="s">
        <v>342</v>
      </c>
      <c r="I8181" s="51" t="s">
        <v>343</v>
      </c>
      <c r="J8181" s="51"/>
      <c r="K8181" s="51"/>
      <c r="L8181" s="51"/>
      <c r="M8181" s="51"/>
      <c r="N8181" s="51"/>
      <c r="O8181" s="51"/>
      <c r="P8181" s="51"/>
      <c r="Q8181" s="51"/>
      <c r="R8181" s="51"/>
      <c r="S8181" s="51"/>
      <c r="T8181" s="51"/>
      <c r="U8181" s="51"/>
    </row>
    <row r="8182" spans="1:21" ht="15.5">
      <c r="A8182" s="51">
        <v>746</v>
      </c>
      <c r="B8182" s="51" t="s">
        <v>1870</v>
      </c>
      <c r="C8182" s="51" t="s">
        <v>456</v>
      </c>
      <c r="D8182" s="51" t="str">
        <f t="shared" si="127"/>
        <v>GGSB_NPGDPUganda</v>
      </c>
      <c r="E8182" s="51" t="s">
        <v>269</v>
      </c>
      <c r="F8182" s="51" t="s">
        <v>454</v>
      </c>
      <c r="G8182" s="51" t="s">
        <v>455</v>
      </c>
      <c r="H8182" s="51" t="s">
        <v>380</v>
      </c>
      <c r="I8182" s="51"/>
      <c r="J8182" s="51"/>
      <c r="K8182" s="51"/>
      <c r="L8182" s="51"/>
      <c r="M8182" s="51"/>
      <c r="N8182" s="51"/>
      <c r="O8182" s="51"/>
      <c r="P8182" s="51"/>
      <c r="Q8182" s="51"/>
      <c r="R8182" s="51"/>
      <c r="S8182" s="51"/>
      <c r="T8182" s="51"/>
      <c r="U8182" s="51"/>
    </row>
    <row r="8183" spans="1:21" ht="15.5">
      <c r="A8183" s="51">
        <v>746</v>
      </c>
      <c r="B8183" s="51" t="s">
        <v>1870</v>
      </c>
      <c r="C8183" s="51" t="s">
        <v>457</v>
      </c>
      <c r="D8183" s="51" t="str">
        <f t="shared" si="127"/>
        <v>GGXONLBUganda</v>
      </c>
      <c r="E8183" s="51" t="s">
        <v>269</v>
      </c>
      <c r="F8183" s="51" t="s">
        <v>458</v>
      </c>
      <c r="G8183" s="51" t="s">
        <v>459</v>
      </c>
      <c r="H8183" s="51" t="s">
        <v>342</v>
      </c>
      <c r="I8183" s="51" t="s">
        <v>343</v>
      </c>
      <c r="J8183" s="51" t="s">
        <v>1875</v>
      </c>
      <c r="K8183" s="51">
        <v>-1062.26</v>
      </c>
      <c r="L8183" s="51">
        <v>-1777.7</v>
      </c>
      <c r="M8183" s="51">
        <v>-1382.72</v>
      </c>
      <c r="N8183" s="51">
        <v>-1042.98</v>
      </c>
      <c r="O8183" s="51">
        <v>-1573.75</v>
      </c>
      <c r="P8183" s="51">
        <v>-772.37599999999998</v>
      </c>
      <c r="Q8183" s="51">
        <v>-1570.61</v>
      </c>
      <c r="R8183" s="51">
        <v>-3744.85</v>
      </c>
      <c r="S8183" s="51">
        <v>-7544.46</v>
      </c>
      <c r="T8183" s="51">
        <v>-4361.63</v>
      </c>
      <c r="U8183" s="51">
        <v>2019</v>
      </c>
    </row>
    <row r="8184" spans="1:21" ht="15.5">
      <c r="A8184" s="51">
        <v>746</v>
      </c>
      <c r="B8184" s="51" t="s">
        <v>1870</v>
      </c>
      <c r="C8184" s="51" t="s">
        <v>460</v>
      </c>
      <c r="D8184" s="51" t="str">
        <f t="shared" si="127"/>
        <v>GGXONLB_NGDPUganda</v>
      </c>
      <c r="E8184" s="51" t="s">
        <v>269</v>
      </c>
      <c r="F8184" s="51" t="s">
        <v>458</v>
      </c>
      <c r="G8184" s="51" t="s">
        <v>459</v>
      </c>
      <c r="H8184" s="51" t="s">
        <v>392</v>
      </c>
      <c r="I8184" s="51"/>
      <c r="J8184" s="51" t="s">
        <v>461</v>
      </c>
      <c r="K8184" s="51">
        <v>-1.371</v>
      </c>
      <c r="L8184" s="51">
        <v>-2.125</v>
      </c>
      <c r="M8184" s="51">
        <v>-1.53</v>
      </c>
      <c r="N8184" s="51">
        <v>-1.093</v>
      </c>
      <c r="O8184" s="51">
        <v>-1.508</v>
      </c>
      <c r="P8184" s="51">
        <v>-0.67700000000000005</v>
      </c>
      <c r="Q8184" s="51">
        <v>-1.24</v>
      </c>
      <c r="R8184" s="51">
        <v>-2.6960000000000002</v>
      </c>
      <c r="S8184" s="51">
        <v>-5.3159999999999998</v>
      </c>
      <c r="T8184" s="51">
        <v>-2.7320000000000002</v>
      </c>
      <c r="U8184" s="51">
        <v>2019</v>
      </c>
    </row>
    <row r="8185" spans="1:21" ht="15.5">
      <c r="A8185" s="51">
        <v>746</v>
      </c>
      <c r="B8185" s="51" t="s">
        <v>1870</v>
      </c>
      <c r="C8185" s="51" t="s">
        <v>462</v>
      </c>
      <c r="D8185" s="51" t="str">
        <f t="shared" si="127"/>
        <v>GGXWDNUganda</v>
      </c>
      <c r="E8185" s="51" t="s">
        <v>269</v>
      </c>
      <c r="F8185" s="51" t="s">
        <v>463</v>
      </c>
      <c r="G8185" s="51" t="s">
        <v>464</v>
      </c>
      <c r="H8185" s="51" t="s">
        <v>342</v>
      </c>
      <c r="I8185" s="51" t="s">
        <v>343</v>
      </c>
      <c r="J8185" s="51"/>
      <c r="K8185" s="51"/>
      <c r="L8185" s="51"/>
      <c r="M8185" s="51"/>
      <c r="N8185" s="51"/>
      <c r="O8185" s="51"/>
      <c r="P8185" s="51"/>
      <c r="Q8185" s="51"/>
      <c r="R8185" s="51"/>
      <c r="S8185" s="51"/>
      <c r="T8185" s="51"/>
      <c r="U8185" s="51"/>
    </row>
    <row r="8186" spans="1:21" ht="15.5">
      <c r="A8186" s="51">
        <v>746</v>
      </c>
      <c r="B8186" s="51" t="s">
        <v>1870</v>
      </c>
      <c r="C8186" s="51" t="s">
        <v>465</v>
      </c>
      <c r="D8186" s="51" t="str">
        <f t="shared" si="127"/>
        <v>GGXWDN_NGDPUganda</v>
      </c>
      <c r="E8186" s="51" t="s">
        <v>269</v>
      </c>
      <c r="F8186" s="51" t="s">
        <v>463</v>
      </c>
      <c r="G8186" s="51" t="s">
        <v>464</v>
      </c>
      <c r="H8186" s="51" t="s">
        <v>392</v>
      </c>
      <c r="I8186" s="51"/>
      <c r="J8186" s="51"/>
      <c r="K8186" s="51"/>
      <c r="L8186" s="51"/>
      <c r="M8186" s="51"/>
      <c r="N8186" s="51"/>
      <c r="O8186" s="51"/>
      <c r="P8186" s="51"/>
      <c r="Q8186" s="51"/>
      <c r="R8186" s="51"/>
      <c r="S8186" s="51"/>
      <c r="T8186" s="51"/>
      <c r="U8186" s="51"/>
    </row>
    <row r="8187" spans="1:21" ht="15.5">
      <c r="A8187" s="51">
        <v>746</v>
      </c>
      <c r="B8187" s="51" t="s">
        <v>1870</v>
      </c>
      <c r="C8187" s="51" t="s">
        <v>466</v>
      </c>
      <c r="D8187" s="51" t="str">
        <f t="shared" si="127"/>
        <v>GGXWDGUganda</v>
      </c>
      <c r="E8187" s="51" t="s">
        <v>269</v>
      </c>
      <c r="F8187" s="51" t="s">
        <v>467</v>
      </c>
      <c r="G8187" s="51" t="s">
        <v>468</v>
      </c>
      <c r="H8187" s="51" t="s">
        <v>342</v>
      </c>
      <c r="I8187" s="51" t="s">
        <v>343</v>
      </c>
      <c r="J8187" s="51" t="s">
        <v>1875</v>
      </c>
      <c r="K8187" s="51">
        <v>15103.48</v>
      </c>
      <c r="L8187" s="51">
        <v>18466.87</v>
      </c>
      <c r="M8187" s="51">
        <v>22378.25</v>
      </c>
      <c r="N8187" s="51">
        <v>27351.93</v>
      </c>
      <c r="O8187" s="51">
        <v>32397.32</v>
      </c>
      <c r="P8187" s="51">
        <v>38374.839999999997</v>
      </c>
      <c r="Q8187" s="51">
        <v>44173.46</v>
      </c>
      <c r="R8187" s="51">
        <v>51755.16</v>
      </c>
      <c r="S8187" s="51">
        <v>64914.68</v>
      </c>
      <c r="T8187" s="51">
        <v>77953.41</v>
      </c>
      <c r="U8187" s="51">
        <v>2019</v>
      </c>
    </row>
    <row r="8188" spans="1:21" ht="15.5">
      <c r="A8188" s="51">
        <v>746</v>
      </c>
      <c r="B8188" s="51" t="s">
        <v>1870</v>
      </c>
      <c r="C8188" s="51" t="s">
        <v>469</v>
      </c>
      <c r="D8188" s="51" t="str">
        <f t="shared" si="127"/>
        <v>GGXWDG_NGDPUganda</v>
      </c>
      <c r="E8188" s="51" t="s">
        <v>269</v>
      </c>
      <c r="F8188" s="51" t="s">
        <v>467</v>
      </c>
      <c r="G8188" s="51" t="s">
        <v>468</v>
      </c>
      <c r="H8188" s="51" t="s">
        <v>392</v>
      </c>
      <c r="I8188" s="51"/>
      <c r="J8188" s="51" t="s">
        <v>470</v>
      </c>
      <c r="K8188" s="51">
        <v>19.491</v>
      </c>
      <c r="L8188" s="51">
        <v>22.08</v>
      </c>
      <c r="M8188" s="51">
        <v>24.768000000000001</v>
      </c>
      <c r="N8188" s="51">
        <v>28.672000000000001</v>
      </c>
      <c r="O8188" s="51">
        <v>31.036999999999999</v>
      </c>
      <c r="P8188" s="51">
        <v>33.654000000000003</v>
      </c>
      <c r="Q8188" s="51">
        <v>34.883000000000003</v>
      </c>
      <c r="R8188" s="51">
        <v>37.253999999999998</v>
      </c>
      <c r="S8188" s="51">
        <v>45.744</v>
      </c>
      <c r="T8188" s="51">
        <v>48.832999999999998</v>
      </c>
      <c r="U8188" s="51">
        <v>2019</v>
      </c>
    </row>
    <row r="8189" spans="1:21" ht="15.5">
      <c r="A8189" s="51">
        <v>746</v>
      </c>
      <c r="B8189" s="51" t="s">
        <v>1870</v>
      </c>
      <c r="C8189" s="51" t="s">
        <v>471</v>
      </c>
      <c r="D8189" s="51" t="str">
        <f t="shared" si="127"/>
        <v>NGDP_FYUganda</v>
      </c>
      <c r="E8189" s="51" t="s">
        <v>269</v>
      </c>
      <c r="F8189" s="51" t="s">
        <v>472</v>
      </c>
      <c r="G8189" s="51" t="s">
        <v>473</v>
      </c>
      <c r="H8189" s="51" t="s">
        <v>342</v>
      </c>
      <c r="I8189" s="51" t="s">
        <v>343</v>
      </c>
      <c r="J8189" s="51" t="s">
        <v>1875</v>
      </c>
      <c r="K8189" s="51">
        <v>77488</v>
      </c>
      <c r="L8189" s="51">
        <v>83637</v>
      </c>
      <c r="M8189" s="51">
        <v>90352</v>
      </c>
      <c r="N8189" s="51">
        <v>95396</v>
      </c>
      <c r="O8189" s="51">
        <v>104383</v>
      </c>
      <c r="P8189" s="51">
        <v>114027</v>
      </c>
      <c r="Q8189" s="51">
        <v>126634</v>
      </c>
      <c r="R8189" s="51">
        <v>138926</v>
      </c>
      <c r="S8189" s="51">
        <v>141909.79999999999</v>
      </c>
      <c r="T8189" s="51">
        <v>159631.42000000001</v>
      </c>
      <c r="U8189" s="51">
        <v>2019</v>
      </c>
    </row>
    <row r="8190" spans="1:21" ht="15.5">
      <c r="A8190" s="51">
        <v>746</v>
      </c>
      <c r="B8190" s="51" t="s">
        <v>1870</v>
      </c>
      <c r="C8190" s="51" t="s">
        <v>474</v>
      </c>
      <c r="D8190" s="51" t="str">
        <f t="shared" si="127"/>
        <v>BCAUganda</v>
      </c>
      <c r="E8190" s="51" t="s">
        <v>269</v>
      </c>
      <c r="F8190" s="51" t="s">
        <v>475</v>
      </c>
      <c r="G8190" s="51" t="s">
        <v>476</v>
      </c>
      <c r="H8190" s="51" t="s">
        <v>352</v>
      </c>
      <c r="I8190" s="51" t="s">
        <v>343</v>
      </c>
      <c r="J8190" s="51" t="s">
        <v>1876</v>
      </c>
      <c r="K8190" s="51">
        <v>-1.6559999999999999</v>
      </c>
      <c r="L8190" s="51">
        <v>-1.843</v>
      </c>
      <c r="M8190" s="51">
        <v>-2.1659999999999999</v>
      </c>
      <c r="N8190" s="51">
        <v>-1.671</v>
      </c>
      <c r="O8190" s="51">
        <v>-0.83299999999999996</v>
      </c>
      <c r="P8190" s="51">
        <v>-1.502</v>
      </c>
      <c r="Q8190" s="51">
        <v>-1.9319999999999999</v>
      </c>
      <c r="R8190" s="51">
        <v>-2.1560000000000001</v>
      </c>
      <c r="S8190" s="51">
        <v>-3.43</v>
      </c>
      <c r="T8190" s="51">
        <v>-3.448</v>
      </c>
      <c r="U8190" s="51">
        <v>2019</v>
      </c>
    </row>
    <row r="8191" spans="1:21" ht="15.5">
      <c r="A8191" s="51">
        <v>746</v>
      </c>
      <c r="B8191" s="51" t="s">
        <v>1870</v>
      </c>
      <c r="C8191" s="51" t="s">
        <v>478</v>
      </c>
      <c r="D8191" s="51" t="str">
        <f t="shared" si="127"/>
        <v>BCA_NGDPDUganda</v>
      </c>
      <c r="E8191" s="51" t="s">
        <v>269</v>
      </c>
      <c r="F8191" s="51" t="s">
        <v>475</v>
      </c>
      <c r="G8191" s="51" t="s">
        <v>476</v>
      </c>
      <c r="H8191" s="51" t="s">
        <v>392</v>
      </c>
      <c r="I8191" s="51"/>
      <c r="J8191" s="51" t="s">
        <v>479</v>
      </c>
      <c r="K8191" s="51">
        <v>-5.351</v>
      </c>
      <c r="L8191" s="51">
        <v>-5.7009999999999996</v>
      </c>
      <c r="M8191" s="51">
        <v>-6.5389999999999997</v>
      </c>
      <c r="N8191" s="51">
        <v>-6.0890000000000004</v>
      </c>
      <c r="O8191" s="51">
        <v>-2.82</v>
      </c>
      <c r="P8191" s="51">
        <v>-4.7850000000000001</v>
      </c>
      <c r="Q8191" s="51">
        <v>-5.6669999999999998</v>
      </c>
      <c r="R8191" s="51">
        <v>-5.7050000000000001</v>
      </c>
      <c r="S8191" s="51">
        <v>-9.1189999999999998</v>
      </c>
      <c r="T8191" s="51">
        <v>-8.3539999999999992</v>
      </c>
      <c r="U8191" s="51">
        <v>2019</v>
      </c>
    </row>
    <row r="8192" spans="1:21" ht="15.5">
      <c r="A8192" s="51">
        <v>926</v>
      </c>
      <c r="B8192" s="51" t="s">
        <v>1877</v>
      </c>
      <c r="C8192" s="51" t="s">
        <v>338</v>
      </c>
      <c r="D8192" s="51" t="str">
        <f t="shared" si="127"/>
        <v>NGDP_RUkraine</v>
      </c>
      <c r="E8192" s="51" t="s">
        <v>274</v>
      </c>
      <c r="F8192" s="51" t="s">
        <v>340</v>
      </c>
      <c r="G8192" s="51" t="s">
        <v>341</v>
      </c>
      <c r="H8192" s="51" t="s">
        <v>342</v>
      </c>
      <c r="I8192" s="51" t="s">
        <v>343</v>
      </c>
      <c r="J8192" s="51" t="s">
        <v>1878</v>
      </c>
      <c r="K8192" s="51">
        <v>2763.42</v>
      </c>
      <c r="L8192" s="51">
        <v>2763.47</v>
      </c>
      <c r="M8192" s="51">
        <v>2581.7800000000002</v>
      </c>
      <c r="N8192" s="51">
        <v>2329.08</v>
      </c>
      <c r="O8192" s="51">
        <v>2385.37</v>
      </c>
      <c r="P8192" s="51">
        <v>2444.19</v>
      </c>
      <c r="Q8192" s="51">
        <v>2527.42</v>
      </c>
      <c r="R8192" s="51">
        <v>2609.15</v>
      </c>
      <c r="S8192" s="51">
        <v>2499.09</v>
      </c>
      <c r="T8192" s="51">
        <v>2600.04</v>
      </c>
      <c r="U8192" s="51">
        <v>2019</v>
      </c>
    </row>
    <row r="8193" spans="1:21" ht="15.5">
      <c r="A8193" s="51">
        <v>926</v>
      </c>
      <c r="B8193" s="51" t="s">
        <v>1877</v>
      </c>
      <c r="C8193" s="51" t="s">
        <v>345</v>
      </c>
      <c r="D8193" s="51" t="str">
        <f t="shared" si="127"/>
        <v>NGDP_RPCHUkraine</v>
      </c>
      <c r="E8193" s="51" t="s">
        <v>274</v>
      </c>
      <c r="F8193" s="51" t="s">
        <v>340</v>
      </c>
      <c r="G8193" s="51" t="s">
        <v>346</v>
      </c>
      <c r="H8193" s="51" t="s">
        <v>347</v>
      </c>
      <c r="I8193" s="51"/>
      <c r="J8193" s="51" t="s">
        <v>348</v>
      </c>
      <c r="K8193" s="51">
        <v>0.224</v>
      </c>
      <c r="L8193" s="51">
        <v>2E-3</v>
      </c>
      <c r="M8193" s="51">
        <v>-6.5750000000000002</v>
      </c>
      <c r="N8193" s="51">
        <v>-9.7880000000000003</v>
      </c>
      <c r="O8193" s="51">
        <v>2.4169999999999998</v>
      </c>
      <c r="P8193" s="51">
        <v>2.4660000000000002</v>
      </c>
      <c r="Q8193" s="51">
        <v>3.4049999999999998</v>
      </c>
      <c r="R8193" s="51">
        <v>3.2330000000000001</v>
      </c>
      <c r="S8193" s="51">
        <v>-4.218</v>
      </c>
      <c r="T8193" s="51">
        <v>4.04</v>
      </c>
      <c r="U8193" s="51">
        <v>2019</v>
      </c>
    </row>
    <row r="8194" spans="1:21" ht="15.5">
      <c r="A8194" s="51">
        <v>926</v>
      </c>
      <c r="B8194" s="51" t="s">
        <v>1877</v>
      </c>
      <c r="C8194" s="51" t="s">
        <v>349</v>
      </c>
      <c r="D8194" s="51" t="str">
        <f t="shared" si="127"/>
        <v>NGDPUkraine</v>
      </c>
      <c r="E8194" s="51" t="s">
        <v>274</v>
      </c>
      <c r="F8194" s="51" t="s">
        <v>155</v>
      </c>
      <c r="G8194" s="51" t="s">
        <v>350</v>
      </c>
      <c r="H8194" s="51" t="s">
        <v>342</v>
      </c>
      <c r="I8194" s="51" t="s">
        <v>343</v>
      </c>
      <c r="J8194" s="51" t="s">
        <v>1878</v>
      </c>
      <c r="K8194" s="51">
        <v>1404.67</v>
      </c>
      <c r="L8194" s="51">
        <v>1465.2</v>
      </c>
      <c r="M8194" s="51">
        <v>1586.92</v>
      </c>
      <c r="N8194" s="51">
        <v>1988.54</v>
      </c>
      <c r="O8194" s="51">
        <v>2385.37</v>
      </c>
      <c r="P8194" s="51">
        <v>2982.92</v>
      </c>
      <c r="Q8194" s="51">
        <v>3560.6</v>
      </c>
      <c r="R8194" s="51">
        <v>3974.56</v>
      </c>
      <c r="S8194" s="51">
        <v>4090.45</v>
      </c>
      <c r="T8194" s="51">
        <v>4605.8500000000004</v>
      </c>
      <c r="U8194" s="51">
        <v>2019</v>
      </c>
    </row>
    <row r="8195" spans="1:21" ht="15.5">
      <c r="A8195" s="51">
        <v>926</v>
      </c>
      <c r="B8195" s="51" t="s">
        <v>1877</v>
      </c>
      <c r="C8195" s="51" t="s">
        <v>157</v>
      </c>
      <c r="D8195" s="51" t="str">
        <f t="shared" ref="D8195:D8258" si="128">C8195&amp;E8195</f>
        <v>NGDPDUkraine</v>
      </c>
      <c r="E8195" s="51" t="s">
        <v>274</v>
      </c>
      <c r="F8195" s="51" t="s">
        <v>155</v>
      </c>
      <c r="G8195" s="51" t="s">
        <v>351</v>
      </c>
      <c r="H8195" s="51" t="s">
        <v>352</v>
      </c>
      <c r="I8195" s="51" t="s">
        <v>343</v>
      </c>
      <c r="J8195" s="51" t="s">
        <v>353</v>
      </c>
      <c r="K8195" s="51">
        <v>175.70699999999999</v>
      </c>
      <c r="L8195" s="51">
        <v>179.572</v>
      </c>
      <c r="M8195" s="51">
        <v>130.571</v>
      </c>
      <c r="N8195" s="51">
        <v>90.489000000000004</v>
      </c>
      <c r="O8195" s="51">
        <v>93.313000000000002</v>
      </c>
      <c r="P8195" s="51">
        <v>112.125</v>
      </c>
      <c r="Q8195" s="51">
        <v>130.92699999999999</v>
      </c>
      <c r="R8195" s="51">
        <v>153.89500000000001</v>
      </c>
      <c r="S8195" s="51">
        <v>151.54300000000001</v>
      </c>
      <c r="T8195" s="51">
        <v>164.59299999999999</v>
      </c>
      <c r="U8195" s="51">
        <v>2019</v>
      </c>
    </row>
    <row r="8196" spans="1:21" ht="15.5">
      <c r="A8196" s="51">
        <v>926</v>
      </c>
      <c r="B8196" s="51" t="s">
        <v>1877</v>
      </c>
      <c r="C8196" s="51" t="s">
        <v>354</v>
      </c>
      <c r="D8196" s="51" t="str">
        <f t="shared" si="128"/>
        <v>PPPGDPUkraine</v>
      </c>
      <c r="E8196" s="51" t="s">
        <v>274</v>
      </c>
      <c r="F8196" s="51" t="s">
        <v>155</v>
      </c>
      <c r="G8196" s="51" t="s">
        <v>355</v>
      </c>
      <c r="H8196" s="51" t="s">
        <v>356</v>
      </c>
      <c r="I8196" s="51" t="s">
        <v>343</v>
      </c>
      <c r="J8196" s="51" t="s">
        <v>353</v>
      </c>
      <c r="K8196" s="51">
        <v>425.99400000000003</v>
      </c>
      <c r="L8196" s="51">
        <v>486.36500000000001</v>
      </c>
      <c r="M8196" s="51">
        <v>461.98700000000002</v>
      </c>
      <c r="N8196" s="51">
        <v>435.49</v>
      </c>
      <c r="O8196" s="51">
        <v>475.72199999999998</v>
      </c>
      <c r="P8196" s="51">
        <v>504.18799999999999</v>
      </c>
      <c r="Q8196" s="51">
        <v>533.87400000000002</v>
      </c>
      <c r="R8196" s="51">
        <v>560.976</v>
      </c>
      <c r="S8196" s="51">
        <v>543.82799999999997</v>
      </c>
      <c r="T8196" s="51">
        <v>576.10599999999999</v>
      </c>
      <c r="U8196" s="51">
        <v>2019</v>
      </c>
    </row>
    <row r="8197" spans="1:21" ht="15.5">
      <c r="A8197" s="51">
        <v>926</v>
      </c>
      <c r="B8197" s="51" t="s">
        <v>1877</v>
      </c>
      <c r="C8197" s="51" t="s">
        <v>357</v>
      </c>
      <c r="D8197" s="51" t="str">
        <f t="shared" si="128"/>
        <v>NGDP_DUkraine</v>
      </c>
      <c r="E8197" s="51" t="s">
        <v>274</v>
      </c>
      <c r="F8197" s="51" t="s">
        <v>358</v>
      </c>
      <c r="G8197" s="51" t="s">
        <v>359</v>
      </c>
      <c r="H8197" s="51" t="s">
        <v>360</v>
      </c>
      <c r="I8197" s="51"/>
      <c r="J8197" s="51" t="s">
        <v>361</v>
      </c>
      <c r="K8197" s="51">
        <v>50.831000000000003</v>
      </c>
      <c r="L8197" s="51">
        <v>53.02</v>
      </c>
      <c r="M8197" s="51">
        <v>61.466000000000001</v>
      </c>
      <c r="N8197" s="51">
        <v>85.379000000000005</v>
      </c>
      <c r="O8197" s="51">
        <v>100</v>
      </c>
      <c r="P8197" s="51">
        <v>122.041</v>
      </c>
      <c r="Q8197" s="51">
        <v>140.87899999999999</v>
      </c>
      <c r="R8197" s="51">
        <v>152.33199999999999</v>
      </c>
      <c r="S8197" s="51">
        <v>163.67699999999999</v>
      </c>
      <c r="T8197" s="51">
        <v>177.14500000000001</v>
      </c>
      <c r="U8197" s="51">
        <v>2019</v>
      </c>
    </row>
    <row r="8198" spans="1:21" ht="15.5">
      <c r="A8198" s="51">
        <v>926</v>
      </c>
      <c r="B8198" s="51" t="s">
        <v>1877</v>
      </c>
      <c r="C8198" s="51" t="s">
        <v>362</v>
      </c>
      <c r="D8198" s="51" t="str">
        <f t="shared" si="128"/>
        <v>NGDPRPCUkraine</v>
      </c>
      <c r="E8198" s="51" t="s">
        <v>274</v>
      </c>
      <c r="F8198" s="51" t="s">
        <v>363</v>
      </c>
      <c r="G8198" s="51" t="s">
        <v>364</v>
      </c>
      <c r="H8198" s="51" t="s">
        <v>342</v>
      </c>
      <c r="I8198" s="51" t="s">
        <v>333</v>
      </c>
      <c r="J8198" s="51" t="s">
        <v>365</v>
      </c>
      <c r="K8198" s="51">
        <v>60904.959999999999</v>
      </c>
      <c r="L8198" s="51">
        <v>61076.65</v>
      </c>
      <c r="M8198" s="51">
        <v>60378.75</v>
      </c>
      <c r="N8198" s="51">
        <v>54684.88</v>
      </c>
      <c r="O8198" s="51">
        <v>56238.89</v>
      </c>
      <c r="P8198" s="51">
        <v>57896.17</v>
      </c>
      <c r="Q8198" s="51">
        <v>60200.25</v>
      </c>
      <c r="R8198" s="51">
        <v>62520.3</v>
      </c>
      <c r="S8198" s="51">
        <v>60243.51</v>
      </c>
      <c r="T8198" s="51">
        <v>62928.76</v>
      </c>
      <c r="U8198" s="51">
        <v>2019</v>
      </c>
    </row>
    <row r="8199" spans="1:21" ht="15.5">
      <c r="A8199" s="51">
        <v>926</v>
      </c>
      <c r="B8199" s="51" t="s">
        <v>1877</v>
      </c>
      <c r="C8199" s="51" t="s">
        <v>366</v>
      </c>
      <c r="D8199" s="51" t="str">
        <f t="shared" si="128"/>
        <v>NGDPRPPPPCUkraine</v>
      </c>
      <c r="E8199" s="51" t="s">
        <v>274</v>
      </c>
      <c r="F8199" s="51" t="s">
        <v>363</v>
      </c>
      <c r="G8199" s="51" t="s">
        <v>367</v>
      </c>
      <c r="H8199" s="51" t="s">
        <v>368</v>
      </c>
      <c r="I8199" s="51" t="s">
        <v>333</v>
      </c>
      <c r="J8199" s="51" t="s">
        <v>365</v>
      </c>
      <c r="K8199" s="51">
        <v>12563.47</v>
      </c>
      <c r="L8199" s="51">
        <v>12598.89</v>
      </c>
      <c r="M8199" s="51">
        <v>12454.93</v>
      </c>
      <c r="N8199" s="51">
        <v>11280.4</v>
      </c>
      <c r="O8199" s="51">
        <v>11600.96</v>
      </c>
      <c r="P8199" s="51">
        <v>11942.82</v>
      </c>
      <c r="Q8199" s="51">
        <v>12418.11</v>
      </c>
      <c r="R8199" s="51">
        <v>12896.69</v>
      </c>
      <c r="S8199" s="51">
        <v>12427.03</v>
      </c>
      <c r="T8199" s="51">
        <v>12980.94</v>
      </c>
      <c r="U8199" s="51">
        <v>2019</v>
      </c>
    </row>
    <row r="8200" spans="1:21" ht="15.5">
      <c r="A8200" s="51">
        <v>926</v>
      </c>
      <c r="B8200" s="51" t="s">
        <v>1877</v>
      </c>
      <c r="C8200" s="51" t="s">
        <v>369</v>
      </c>
      <c r="D8200" s="51" t="str">
        <f t="shared" si="128"/>
        <v>NGDPPCUkraine</v>
      </c>
      <c r="E8200" s="51" t="s">
        <v>274</v>
      </c>
      <c r="F8200" s="51" t="s">
        <v>370</v>
      </c>
      <c r="G8200" s="51" t="s">
        <v>371</v>
      </c>
      <c r="H8200" s="51" t="s">
        <v>342</v>
      </c>
      <c r="I8200" s="51" t="s">
        <v>333</v>
      </c>
      <c r="J8200" s="51" t="s">
        <v>372</v>
      </c>
      <c r="K8200" s="51">
        <v>30958.46</v>
      </c>
      <c r="L8200" s="51">
        <v>32383</v>
      </c>
      <c r="M8200" s="51">
        <v>37112.400000000001</v>
      </c>
      <c r="N8200" s="51">
        <v>46689.41</v>
      </c>
      <c r="O8200" s="51">
        <v>56238.89</v>
      </c>
      <c r="P8200" s="51">
        <v>70657.179999999993</v>
      </c>
      <c r="Q8200" s="51">
        <v>84809.21</v>
      </c>
      <c r="R8200" s="51">
        <v>95238.37</v>
      </c>
      <c r="S8200" s="51">
        <v>98604.91</v>
      </c>
      <c r="T8200" s="51">
        <v>111475.08</v>
      </c>
      <c r="U8200" s="51">
        <v>2019</v>
      </c>
    </row>
    <row r="8201" spans="1:21" ht="15.5">
      <c r="A8201" s="51">
        <v>926</v>
      </c>
      <c r="B8201" s="51" t="s">
        <v>1877</v>
      </c>
      <c r="C8201" s="51" t="s">
        <v>373</v>
      </c>
      <c r="D8201" s="51" t="str">
        <f t="shared" si="128"/>
        <v>NGDPDPCUkraine</v>
      </c>
      <c r="E8201" s="51" t="s">
        <v>274</v>
      </c>
      <c r="F8201" s="51" t="s">
        <v>370</v>
      </c>
      <c r="G8201" s="51" t="s">
        <v>374</v>
      </c>
      <c r="H8201" s="51" t="s">
        <v>352</v>
      </c>
      <c r="I8201" s="51" t="s">
        <v>333</v>
      </c>
      <c r="J8201" s="51" t="s">
        <v>372</v>
      </c>
      <c r="K8201" s="51">
        <v>3872.53</v>
      </c>
      <c r="L8201" s="51">
        <v>3968.8</v>
      </c>
      <c r="M8201" s="51">
        <v>3053.61</v>
      </c>
      <c r="N8201" s="51">
        <v>2124.62</v>
      </c>
      <c r="O8201" s="51">
        <v>2200</v>
      </c>
      <c r="P8201" s="51">
        <v>2655.94</v>
      </c>
      <c r="Q8201" s="51">
        <v>3118.53</v>
      </c>
      <c r="R8201" s="51">
        <v>3687.63</v>
      </c>
      <c r="S8201" s="51">
        <v>3653.11</v>
      </c>
      <c r="T8201" s="51">
        <v>3983.64</v>
      </c>
      <c r="U8201" s="51">
        <v>2019</v>
      </c>
    </row>
    <row r="8202" spans="1:21" ht="15.5">
      <c r="A8202" s="51">
        <v>926</v>
      </c>
      <c r="B8202" s="51" t="s">
        <v>1877</v>
      </c>
      <c r="C8202" s="51" t="s">
        <v>375</v>
      </c>
      <c r="D8202" s="51" t="str">
        <f t="shared" si="128"/>
        <v>PPPPCUkraine</v>
      </c>
      <c r="E8202" s="51" t="s">
        <v>274</v>
      </c>
      <c r="F8202" s="51" t="s">
        <v>370</v>
      </c>
      <c r="G8202" s="51" t="s">
        <v>376</v>
      </c>
      <c r="H8202" s="51" t="s">
        <v>356</v>
      </c>
      <c r="I8202" s="51" t="s">
        <v>333</v>
      </c>
      <c r="J8202" s="51" t="s">
        <v>372</v>
      </c>
      <c r="K8202" s="51">
        <v>9388.77</v>
      </c>
      <c r="L8202" s="51">
        <v>10749.36</v>
      </c>
      <c r="M8202" s="51">
        <v>10804.27</v>
      </c>
      <c r="N8202" s="51">
        <v>10224.950000000001</v>
      </c>
      <c r="O8202" s="51">
        <v>11215.91</v>
      </c>
      <c r="P8202" s="51">
        <v>11942.82</v>
      </c>
      <c r="Q8202" s="51">
        <v>12716.26</v>
      </c>
      <c r="R8202" s="51">
        <v>13442.09</v>
      </c>
      <c r="S8202" s="51">
        <v>13109.59</v>
      </c>
      <c r="T8202" s="51">
        <v>13943.47</v>
      </c>
      <c r="U8202" s="51">
        <v>2019</v>
      </c>
    </row>
    <row r="8203" spans="1:21" ht="15.5">
      <c r="A8203" s="51">
        <v>926</v>
      </c>
      <c r="B8203" s="51" t="s">
        <v>1877</v>
      </c>
      <c r="C8203" s="51" t="s">
        <v>377</v>
      </c>
      <c r="D8203" s="51" t="str">
        <f t="shared" si="128"/>
        <v>NGAP_NPGDPUkraine</v>
      </c>
      <c r="E8203" s="51" t="s">
        <v>274</v>
      </c>
      <c r="F8203" s="51" t="s">
        <v>378</v>
      </c>
      <c r="G8203" s="51" t="s">
        <v>379</v>
      </c>
      <c r="H8203" s="51" t="s">
        <v>380</v>
      </c>
      <c r="I8203" s="51"/>
      <c r="J8203" s="51"/>
      <c r="K8203" s="51"/>
      <c r="L8203" s="51"/>
      <c r="M8203" s="51"/>
      <c r="N8203" s="51"/>
      <c r="O8203" s="51"/>
      <c r="P8203" s="51"/>
      <c r="Q8203" s="51"/>
      <c r="R8203" s="51"/>
      <c r="S8203" s="51"/>
      <c r="T8203" s="51"/>
      <c r="U8203" s="51"/>
    </row>
    <row r="8204" spans="1:21" ht="15.5">
      <c r="A8204" s="51">
        <v>926</v>
      </c>
      <c r="B8204" s="51" t="s">
        <v>1877</v>
      </c>
      <c r="C8204" s="51" t="s">
        <v>381</v>
      </c>
      <c r="D8204" s="51" t="str">
        <f t="shared" si="128"/>
        <v>PPPSHUkraine</v>
      </c>
      <c r="E8204" s="51" t="s">
        <v>274</v>
      </c>
      <c r="F8204" s="51" t="s">
        <v>382</v>
      </c>
      <c r="G8204" s="51" t="s">
        <v>383</v>
      </c>
      <c r="H8204" s="51" t="s">
        <v>384</v>
      </c>
      <c r="I8204" s="51"/>
      <c r="J8204" s="51" t="s">
        <v>353</v>
      </c>
      <c r="K8204" s="51">
        <v>0.42499999999999999</v>
      </c>
      <c r="L8204" s="51">
        <v>0.46300000000000002</v>
      </c>
      <c r="M8204" s="51">
        <v>0.42399999999999999</v>
      </c>
      <c r="N8204" s="51">
        <v>0.39100000000000001</v>
      </c>
      <c r="O8204" s="51">
        <v>0.41199999999999998</v>
      </c>
      <c r="P8204" s="51">
        <v>0.41399999999999998</v>
      </c>
      <c r="Q8204" s="51">
        <v>0.41399999999999998</v>
      </c>
      <c r="R8204" s="51">
        <v>0.41599999999999998</v>
      </c>
      <c r="S8204" s="51">
        <v>0.41299999999999998</v>
      </c>
      <c r="T8204" s="51">
        <v>0.40600000000000003</v>
      </c>
      <c r="U8204" s="51">
        <v>2019</v>
      </c>
    </row>
    <row r="8205" spans="1:21" ht="15.5">
      <c r="A8205" s="51">
        <v>926</v>
      </c>
      <c r="B8205" s="51" t="s">
        <v>1877</v>
      </c>
      <c r="C8205" s="51" t="s">
        <v>385</v>
      </c>
      <c r="D8205" s="51" t="str">
        <f t="shared" si="128"/>
        <v>PPPEXUkraine</v>
      </c>
      <c r="E8205" s="51" t="s">
        <v>274</v>
      </c>
      <c r="F8205" s="51" t="s">
        <v>386</v>
      </c>
      <c r="G8205" s="51" t="s">
        <v>387</v>
      </c>
      <c r="H8205" s="51" t="s">
        <v>388</v>
      </c>
      <c r="I8205" s="51"/>
      <c r="J8205" s="51" t="s">
        <v>353</v>
      </c>
      <c r="K8205" s="51">
        <v>3.2970000000000002</v>
      </c>
      <c r="L8205" s="51">
        <v>3.0129999999999999</v>
      </c>
      <c r="M8205" s="51">
        <v>3.4350000000000001</v>
      </c>
      <c r="N8205" s="51">
        <v>4.5659999999999998</v>
      </c>
      <c r="O8205" s="51">
        <v>5.0140000000000002</v>
      </c>
      <c r="P8205" s="51">
        <v>5.9160000000000004</v>
      </c>
      <c r="Q8205" s="51">
        <v>6.6689999999999996</v>
      </c>
      <c r="R8205" s="51">
        <v>7.085</v>
      </c>
      <c r="S8205" s="51">
        <v>7.5220000000000002</v>
      </c>
      <c r="T8205" s="51">
        <v>7.9950000000000001</v>
      </c>
      <c r="U8205" s="51">
        <v>2019</v>
      </c>
    </row>
    <row r="8206" spans="1:21" ht="15.5">
      <c r="A8206" s="51">
        <v>926</v>
      </c>
      <c r="B8206" s="51" t="s">
        <v>1877</v>
      </c>
      <c r="C8206" s="51" t="s">
        <v>389</v>
      </c>
      <c r="D8206" s="51" t="str">
        <f t="shared" si="128"/>
        <v>NID_NGDPUkraine</v>
      </c>
      <c r="E8206" s="51" t="s">
        <v>274</v>
      </c>
      <c r="F8206" s="51" t="s">
        <v>390</v>
      </c>
      <c r="G8206" s="51" t="s">
        <v>391</v>
      </c>
      <c r="H8206" s="51" t="s">
        <v>392</v>
      </c>
      <c r="I8206" s="51"/>
      <c r="J8206" s="51" t="s">
        <v>1878</v>
      </c>
      <c r="K8206" s="51">
        <v>21.716000000000001</v>
      </c>
      <c r="L8206" s="51">
        <v>18.489000000000001</v>
      </c>
      <c r="M8206" s="51">
        <v>13.396000000000001</v>
      </c>
      <c r="N8206" s="51">
        <v>15.933</v>
      </c>
      <c r="O8206" s="51">
        <v>21.724</v>
      </c>
      <c r="P8206" s="51">
        <v>20.748999999999999</v>
      </c>
      <c r="Q8206" s="51">
        <v>18.587</v>
      </c>
      <c r="R8206" s="51">
        <v>12.595000000000001</v>
      </c>
      <c r="S8206" s="51">
        <v>6.5910000000000002</v>
      </c>
      <c r="T8206" s="51">
        <v>13.675000000000001</v>
      </c>
      <c r="U8206" s="51">
        <v>2019</v>
      </c>
    </row>
    <row r="8207" spans="1:21" ht="15.5">
      <c r="A8207" s="51">
        <v>926</v>
      </c>
      <c r="B8207" s="51" t="s">
        <v>1877</v>
      </c>
      <c r="C8207" s="51" t="s">
        <v>393</v>
      </c>
      <c r="D8207" s="51" t="str">
        <f t="shared" si="128"/>
        <v>NGSD_NGDPUkraine</v>
      </c>
      <c r="E8207" s="51" t="s">
        <v>274</v>
      </c>
      <c r="F8207" s="51" t="s">
        <v>394</v>
      </c>
      <c r="G8207" s="51" t="s">
        <v>395</v>
      </c>
      <c r="H8207" s="51" t="s">
        <v>392</v>
      </c>
      <c r="I8207" s="51"/>
      <c r="J8207" s="51" t="s">
        <v>1878</v>
      </c>
      <c r="K8207" s="51">
        <v>13.568</v>
      </c>
      <c r="L8207" s="51">
        <v>9.2899999999999991</v>
      </c>
      <c r="M8207" s="51">
        <v>9.4809999999999999</v>
      </c>
      <c r="N8207" s="51">
        <v>17.663</v>
      </c>
      <c r="O8207" s="51">
        <v>20.23</v>
      </c>
      <c r="P8207" s="51">
        <v>18.567</v>
      </c>
      <c r="Q8207" s="51">
        <v>15.315</v>
      </c>
      <c r="R8207" s="51">
        <v>9.8610000000000007</v>
      </c>
      <c r="S8207" s="51">
        <v>10.936</v>
      </c>
      <c r="T8207" s="51">
        <v>11.148</v>
      </c>
      <c r="U8207" s="51">
        <v>2019</v>
      </c>
    </row>
    <row r="8208" spans="1:21" ht="15.5">
      <c r="A8208" s="51">
        <v>926</v>
      </c>
      <c r="B8208" s="51" t="s">
        <v>1877</v>
      </c>
      <c r="C8208" s="51" t="s">
        <v>396</v>
      </c>
      <c r="D8208" s="51" t="str">
        <f t="shared" si="128"/>
        <v>PCPIUkraine</v>
      </c>
      <c r="E8208" s="51" t="s">
        <v>274</v>
      </c>
      <c r="F8208" s="51" t="s">
        <v>397</v>
      </c>
      <c r="G8208" s="51" t="s">
        <v>398</v>
      </c>
      <c r="H8208" s="51" t="s">
        <v>360</v>
      </c>
      <c r="I8208" s="51"/>
      <c r="J8208" s="51" t="s">
        <v>1879</v>
      </c>
      <c r="K8208" s="51">
        <v>33869340.549999997</v>
      </c>
      <c r="L8208" s="51">
        <v>33780943.689999998</v>
      </c>
      <c r="M8208" s="51">
        <v>37868272.909999996</v>
      </c>
      <c r="N8208" s="51">
        <v>56303884.049999997</v>
      </c>
      <c r="O8208" s="51">
        <v>64137482.210000001</v>
      </c>
      <c r="P8208" s="51">
        <v>73401082.840000004</v>
      </c>
      <c r="Q8208" s="51">
        <v>81436069.319999993</v>
      </c>
      <c r="R8208" s="51">
        <v>87857948.109999999</v>
      </c>
      <c r="S8208" s="51">
        <v>90264859.780000001</v>
      </c>
      <c r="T8208" s="51">
        <v>97437498.900000006</v>
      </c>
      <c r="U8208" s="51">
        <v>2020</v>
      </c>
    </row>
    <row r="8209" spans="1:21" ht="15.5">
      <c r="A8209" s="51">
        <v>926</v>
      </c>
      <c r="B8209" s="51" t="s">
        <v>1877</v>
      </c>
      <c r="C8209" s="51" t="s">
        <v>400</v>
      </c>
      <c r="D8209" s="51" t="str">
        <f t="shared" si="128"/>
        <v>PCPIPCHUkraine</v>
      </c>
      <c r="E8209" s="51" t="s">
        <v>274</v>
      </c>
      <c r="F8209" s="51" t="s">
        <v>397</v>
      </c>
      <c r="G8209" s="51" t="s">
        <v>401</v>
      </c>
      <c r="H8209" s="51" t="s">
        <v>347</v>
      </c>
      <c r="I8209" s="51"/>
      <c r="J8209" s="51" t="s">
        <v>402</v>
      </c>
      <c r="K8209" s="51">
        <v>0.56499999999999995</v>
      </c>
      <c r="L8209" s="51">
        <v>-0.26100000000000001</v>
      </c>
      <c r="M8209" s="51">
        <v>12.1</v>
      </c>
      <c r="N8209" s="51">
        <v>48.683999999999997</v>
      </c>
      <c r="O8209" s="51">
        <v>13.913</v>
      </c>
      <c r="P8209" s="51">
        <v>14.443</v>
      </c>
      <c r="Q8209" s="51">
        <v>10.946999999999999</v>
      </c>
      <c r="R8209" s="51">
        <v>7.8860000000000001</v>
      </c>
      <c r="S8209" s="51">
        <v>2.74</v>
      </c>
      <c r="T8209" s="51">
        <v>7.9459999999999997</v>
      </c>
      <c r="U8209" s="51">
        <v>2020</v>
      </c>
    </row>
    <row r="8210" spans="1:21" ht="15.5">
      <c r="A8210" s="51">
        <v>926</v>
      </c>
      <c r="B8210" s="51" t="s">
        <v>1877</v>
      </c>
      <c r="C8210" s="51" t="s">
        <v>403</v>
      </c>
      <c r="D8210" s="51" t="str">
        <f t="shared" si="128"/>
        <v>PCPIEUkraine</v>
      </c>
      <c r="E8210" s="51" t="s">
        <v>274</v>
      </c>
      <c r="F8210" s="51" t="s">
        <v>404</v>
      </c>
      <c r="G8210" s="51" t="s">
        <v>405</v>
      </c>
      <c r="H8210" s="51" t="s">
        <v>360</v>
      </c>
      <c r="I8210" s="51"/>
      <c r="J8210" s="51" t="s">
        <v>1879</v>
      </c>
      <c r="K8210" s="51">
        <v>33778526.729999997</v>
      </c>
      <c r="L8210" s="51">
        <v>33946126.390000001</v>
      </c>
      <c r="M8210" s="51">
        <v>42388383.409999996</v>
      </c>
      <c r="N8210" s="51">
        <v>60748059.079999998</v>
      </c>
      <c r="O8210" s="51">
        <v>68257399.299999997</v>
      </c>
      <c r="P8210" s="51">
        <v>77587328.489999995</v>
      </c>
      <c r="Q8210" s="51">
        <v>85173122.120000005</v>
      </c>
      <c r="R8210" s="51">
        <v>88625805.75</v>
      </c>
      <c r="S8210" s="51">
        <v>93050297.989999995</v>
      </c>
      <c r="T8210" s="51">
        <v>99717531.670000002</v>
      </c>
      <c r="U8210" s="51">
        <v>2020</v>
      </c>
    </row>
    <row r="8211" spans="1:21" ht="15.5">
      <c r="A8211" s="51">
        <v>926</v>
      </c>
      <c r="B8211" s="51" t="s">
        <v>1877</v>
      </c>
      <c r="C8211" s="51" t="s">
        <v>406</v>
      </c>
      <c r="D8211" s="51" t="str">
        <f t="shared" si="128"/>
        <v>PCPIEPCHUkraine</v>
      </c>
      <c r="E8211" s="51" t="s">
        <v>274</v>
      </c>
      <c r="F8211" s="51" t="s">
        <v>404</v>
      </c>
      <c r="G8211" s="51" t="s">
        <v>407</v>
      </c>
      <c r="H8211" s="51" t="s">
        <v>347</v>
      </c>
      <c r="I8211" s="51"/>
      <c r="J8211" s="51" t="s">
        <v>408</v>
      </c>
      <c r="K8211" s="51">
        <v>-0.20200000000000001</v>
      </c>
      <c r="L8211" s="51">
        <v>0.496</v>
      </c>
      <c r="M8211" s="51">
        <v>24.87</v>
      </c>
      <c r="N8211" s="51">
        <v>43.313000000000002</v>
      </c>
      <c r="O8211" s="51">
        <v>12.361000000000001</v>
      </c>
      <c r="P8211" s="51">
        <v>13.669</v>
      </c>
      <c r="Q8211" s="51">
        <v>9.7769999999999992</v>
      </c>
      <c r="R8211" s="51">
        <v>4.0540000000000003</v>
      </c>
      <c r="S8211" s="51">
        <v>4.992</v>
      </c>
      <c r="T8211" s="51">
        <v>7.165</v>
      </c>
      <c r="U8211" s="51">
        <v>2020</v>
      </c>
    </row>
    <row r="8212" spans="1:21" ht="15.5">
      <c r="A8212" s="51">
        <v>926</v>
      </c>
      <c r="B8212" s="51" t="s">
        <v>1877</v>
      </c>
      <c r="C8212" s="51" t="s">
        <v>409</v>
      </c>
      <c r="D8212" s="51" t="str">
        <f t="shared" si="128"/>
        <v>FLIBOR6Ukraine</v>
      </c>
      <c r="E8212" s="51" t="s">
        <v>274</v>
      </c>
      <c r="F8212" s="51" t="s">
        <v>410</v>
      </c>
      <c r="G8212" s="51"/>
      <c r="H8212" s="51" t="s">
        <v>384</v>
      </c>
      <c r="I8212" s="51"/>
      <c r="J8212" s="51"/>
      <c r="K8212" s="51"/>
      <c r="L8212" s="51"/>
      <c r="M8212" s="51"/>
      <c r="N8212" s="51"/>
      <c r="O8212" s="51"/>
      <c r="P8212" s="51"/>
      <c r="Q8212" s="51"/>
      <c r="R8212" s="51"/>
      <c r="S8212" s="51"/>
      <c r="T8212" s="51"/>
      <c r="U8212" s="51"/>
    </row>
    <row r="8213" spans="1:21" ht="15.5">
      <c r="A8213" s="51">
        <v>926</v>
      </c>
      <c r="B8213" s="51" t="s">
        <v>1877</v>
      </c>
      <c r="C8213" s="51" t="s">
        <v>411</v>
      </c>
      <c r="D8213" s="51" t="str">
        <f t="shared" si="128"/>
        <v>TM_RPCHUkraine</v>
      </c>
      <c r="E8213" s="51" t="s">
        <v>274</v>
      </c>
      <c r="F8213" s="51" t="s">
        <v>412</v>
      </c>
      <c r="G8213" s="51" t="s">
        <v>413</v>
      </c>
      <c r="H8213" s="51" t="s">
        <v>347</v>
      </c>
      <c r="I8213" s="51"/>
      <c r="J8213" s="51" t="s">
        <v>1880</v>
      </c>
      <c r="K8213" s="51">
        <v>1.613</v>
      </c>
      <c r="L8213" s="51">
        <v>-8.5749999999999993</v>
      </c>
      <c r="M8213" s="51">
        <v>-24.991</v>
      </c>
      <c r="N8213" s="51">
        <v>-28.548999999999999</v>
      </c>
      <c r="O8213" s="51">
        <v>8.2759999999999998</v>
      </c>
      <c r="P8213" s="51">
        <v>16.756</v>
      </c>
      <c r="Q8213" s="51">
        <v>8.3049999999999997</v>
      </c>
      <c r="R8213" s="51">
        <v>7.1950000000000003</v>
      </c>
      <c r="S8213" s="51">
        <v>-5.92</v>
      </c>
      <c r="T8213" s="51">
        <v>6.2759999999999998</v>
      </c>
      <c r="U8213" s="51">
        <v>2019</v>
      </c>
    </row>
    <row r="8214" spans="1:21" ht="15.5">
      <c r="A8214" s="51">
        <v>926</v>
      </c>
      <c r="B8214" s="51" t="s">
        <v>1877</v>
      </c>
      <c r="C8214" s="51" t="s">
        <v>415</v>
      </c>
      <c r="D8214" s="51" t="str">
        <f t="shared" si="128"/>
        <v>TMG_RPCHUkraine</v>
      </c>
      <c r="E8214" s="51" t="s">
        <v>274</v>
      </c>
      <c r="F8214" s="51" t="s">
        <v>416</v>
      </c>
      <c r="G8214" s="51" t="s">
        <v>417</v>
      </c>
      <c r="H8214" s="51" t="s">
        <v>347</v>
      </c>
      <c r="I8214" s="51"/>
      <c r="J8214" s="51" t="s">
        <v>1880</v>
      </c>
      <c r="K8214" s="51">
        <v>1.613</v>
      </c>
      <c r="L8214" s="51">
        <v>-8.5749999999999993</v>
      </c>
      <c r="M8214" s="51">
        <v>-24.991</v>
      </c>
      <c r="N8214" s="51">
        <v>-28.548999999999999</v>
      </c>
      <c r="O8214" s="51">
        <v>8.2759999999999998</v>
      </c>
      <c r="P8214" s="51">
        <v>16.756</v>
      </c>
      <c r="Q8214" s="51">
        <v>8.3049999999999997</v>
      </c>
      <c r="R8214" s="51">
        <v>7.1950000000000003</v>
      </c>
      <c r="S8214" s="51">
        <v>-5.92</v>
      </c>
      <c r="T8214" s="51">
        <v>6.2759999999999998</v>
      </c>
      <c r="U8214" s="51">
        <v>2019</v>
      </c>
    </row>
    <row r="8215" spans="1:21" ht="15.5">
      <c r="A8215" s="51">
        <v>926</v>
      </c>
      <c r="B8215" s="51" t="s">
        <v>1877</v>
      </c>
      <c r="C8215" s="51" t="s">
        <v>418</v>
      </c>
      <c r="D8215" s="51" t="str">
        <f t="shared" si="128"/>
        <v>TX_RPCHUkraine</v>
      </c>
      <c r="E8215" s="51" t="s">
        <v>274</v>
      </c>
      <c r="F8215" s="51" t="s">
        <v>419</v>
      </c>
      <c r="G8215" s="51" t="s">
        <v>420</v>
      </c>
      <c r="H8215" s="51" t="s">
        <v>347</v>
      </c>
      <c r="I8215" s="51"/>
      <c r="J8215" s="51" t="s">
        <v>1880</v>
      </c>
      <c r="K8215" s="51">
        <v>1.4410000000000001</v>
      </c>
      <c r="L8215" s="51">
        <v>-14.653</v>
      </c>
      <c r="M8215" s="51">
        <v>-10.592000000000001</v>
      </c>
      <c r="N8215" s="51">
        <v>-11.211</v>
      </c>
      <c r="O8215" s="51">
        <v>-3.464</v>
      </c>
      <c r="P8215" s="51">
        <v>8.0229999999999997</v>
      </c>
      <c r="Q8215" s="51">
        <v>2.097</v>
      </c>
      <c r="R8215" s="51">
        <v>7.085</v>
      </c>
      <c r="S8215" s="51">
        <v>-2.6230000000000002</v>
      </c>
      <c r="T8215" s="51">
        <v>4.6139999999999999</v>
      </c>
      <c r="U8215" s="51">
        <v>2019</v>
      </c>
    </row>
    <row r="8216" spans="1:21" ht="15.5">
      <c r="A8216" s="51">
        <v>926</v>
      </c>
      <c r="B8216" s="51" t="s">
        <v>1877</v>
      </c>
      <c r="C8216" s="51" t="s">
        <v>421</v>
      </c>
      <c r="D8216" s="51" t="str">
        <f t="shared" si="128"/>
        <v>TXG_RPCHUkraine</v>
      </c>
      <c r="E8216" s="51" t="s">
        <v>274</v>
      </c>
      <c r="F8216" s="51" t="s">
        <v>422</v>
      </c>
      <c r="G8216" s="51" t="s">
        <v>423</v>
      </c>
      <c r="H8216" s="51" t="s">
        <v>347</v>
      </c>
      <c r="I8216" s="51"/>
      <c r="J8216" s="51" t="s">
        <v>1880</v>
      </c>
      <c r="K8216" s="51">
        <v>1.4410000000000001</v>
      </c>
      <c r="L8216" s="51">
        <v>-14.653</v>
      </c>
      <c r="M8216" s="51">
        <v>-10.592000000000001</v>
      </c>
      <c r="N8216" s="51">
        <v>-11.211</v>
      </c>
      <c r="O8216" s="51">
        <v>-3.464</v>
      </c>
      <c r="P8216" s="51">
        <v>8.0229999999999997</v>
      </c>
      <c r="Q8216" s="51">
        <v>2.097</v>
      </c>
      <c r="R8216" s="51">
        <v>7.085</v>
      </c>
      <c r="S8216" s="51">
        <v>-2.6230000000000002</v>
      </c>
      <c r="T8216" s="51">
        <v>4.6139999999999999</v>
      </c>
      <c r="U8216" s="51">
        <v>2019</v>
      </c>
    </row>
    <row r="8217" spans="1:21" ht="15.5">
      <c r="A8217" s="51">
        <v>926</v>
      </c>
      <c r="B8217" s="51" t="s">
        <v>1877</v>
      </c>
      <c r="C8217" s="51" t="s">
        <v>424</v>
      </c>
      <c r="D8217" s="51" t="str">
        <f t="shared" si="128"/>
        <v>LURUkraine</v>
      </c>
      <c r="E8217" s="51" t="s">
        <v>274</v>
      </c>
      <c r="F8217" s="51" t="s">
        <v>425</v>
      </c>
      <c r="G8217" s="51" t="s">
        <v>426</v>
      </c>
      <c r="H8217" s="51" t="s">
        <v>427</v>
      </c>
      <c r="I8217" s="51"/>
      <c r="J8217" s="51" t="s">
        <v>1881</v>
      </c>
      <c r="K8217" s="51">
        <v>7.5289999999999999</v>
      </c>
      <c r="L8217" s="51">
        <v>7.1719999999999997</v>
      </c>
      <c r="M8217" s="51">
        <v>9.2750000000000004</v>
      </c>
      <c r="N8217" s="51">
        <v>9.1430000000000007</v>
      </c>
      <c r="O8217" s="51">
        <v>9.4499999999999993</v>
      </c>
      <c r="P8217" s="51">
        <v>9.65</v>
      </c>
      <c r="Q8217" s="51">
        <v>9</v>
      </c>
      <c r="R8217" s="51">
        <v>8.5</v>
      </c>
      <c r="S8217" s="51">
        <v>9.0359999999999996</v>
      </c>
      <c r="T8217" s="51">
        <v>8.6449999999999996</v>
      </c>
      <c r="U8217" s="51">
        <v>2019</v>
      </c>
    </row>
    <row r="8218" spans="1:21" ht="15.5">
      <c r="A8218" s="51">
        <v>926</v>
      </c>
      <c r="B8218" s="51" t="s">
        <v>1877</v>
      </c>
      <c r="C8218" s="51" t="s">
        <v>428</v>
      </c>
      <c r="D8218" s="51" t="str">
        <f t="shared" si="128"/>
        <v>LEUkraine</v>
      </c>
      <c r="E8218" s="51" t="s">
        <v>274</v>
      </c>
      <c r="F8218" s="51" t="s">
        <v>429</v>
      </c>
      <c r="G8218" s="51" t="s">
        <v>430</v>
      </c>
      <c r="H8218" s="51" t="s">
        <v>431</v>
      </c>
      <c r="I8218" s="51" t="s">
        <v>432</v>
      </c>
      <c r="J8218" s="51"/>
      <c r="K8218" s="51"/>
      <c r="L8218" s="51"/>
      <c r="M8218" s="51"/>
      <c r="N8218" s="51"/>
      <c r="O8218" s="51"/>
      <c r="P8218" s="51"/>
      <c r="Q8218" s="51"/>
      <c r="R8218" s="51"/>
      <c r="S8218" s="51"/>
      <c r="T8218" s="51"/>
      <c r="U8218" s="51"/>
    </row>
    <row r="8219" spans="1:21" ht="15.5">
      <c r="A8219" s="51">
        <v>926</v>
      </c>
      <c r="B8219" s="51" t="s">
        <v>1877</v>
      </c>
      <c r="C8219" s="51" t="s">
        <v>433</v>
      </c>
      <c r="D8219" s="51" t="str">
        <f t="shared" si="128"/>
        <v>LPUkraine</v>
      </c>
      <c r="E8219" s="51" t="s">
        <v>274</v>
      </c>
      <c r="F8219" s="51" t="s">
        <v>434</v>
      </c>
      <c r="G8219" s="51" t="s">
        <v>435</v>
      </c>
      <c r="H8219" s="51" t="s">
        <v>431</v>
      </c>
      <c r="I8219" s="51" t="s">
        <v>432</v>
      </c>
      <c r="J8219" s="51" t="s">
        <v>1882</v>
      </c>
      <c r="K8219" s="51">
        <v>45.372999999999998</v>
      </c>
      <c r="L8219" s="51">
        <v>45.246000000000002</v>
      </c>
      <c r="M8219" s="51">
        <v>42.76</v>
      </c>
      <c r="N8219" s="51">
        <v>42.591000000000001</v>
      </c>
      <c r="O8219" s="51">
        <v>42.414999999999999</v>
      </c>
      <c r="P8219" s="51">
        <v>42.216999999999999</v>
      </c>
      <c r="Q8219" s="51">
        <v>41.984000000000002</v>
      </c>
      <c r="R8219" s="51">
        <v>41.732999999999997</v>
      </c>
      <c r="S8219" s="51">
        <v>41.482999999999997</v>
      </c>
      <c r="T8219" s="51">
        <v>41.317</v>
      </c>
      <c r="U8219" s="51">
        <v>2019</v>
      </c>
    </row>
    <row r="8220" spans="1:21" ht="15.5">
      <c r="A8220" s="51">
        <v>926</v>
      </c>
      <c r="B8220" s="51" t="s">
        <v>1877</v>
      </c>
      <c r="C8220" s="51" t="s">
        <v>437</v>
      </c>
      <c r="D8220" s="51" t="str">
        <f t="shared" si="128"/>
        <v>GGRUkraine</v>
      </c>
      <c r="E8220" s="51" t="s">
        <v>274</v>
      </c>
      <c r="F8220" s="51" t="s">
        <v>438</v>
      </c>
      <c r="G8220" s="51" t="s">
        <v>439</v>
      </c>
      <c r="H8220" s="51" t="s">
        <v>342</v>
      </c>
      <c r="I8220" s="51" t="s">
        <v>343</v>
      </c>
      <c r="J8220" s="51" t="s">
        <v>1883</v>
      </c>
      <c r="K8220" s="51">
        <v>627.4</v>
      </c>
      <c r="L8220" s="51">
        <v>634.79999999999995</v>
      </c>
      <c r="M8220" s="51">
        <v>639.74800000000005</v>
      </c>
      <c r="N8220" s="51">
        <v>832.875</v>
      </c>
      <c r="O8220" s="51">
        <v>914.21699999999998</v>
      </c>
      <c r="P8220" s="51">
        <v>1172.03</v>
      </c>
      <c r="Q8220" s="51">
        <v>1408.89</v>
      </c>
      <c r="R8220" s="51">
        <v>1566.28</v>
      </c>
      <c r="S8220" s="51">
        <v>1675.39</v>
      </c>
      <c r="T8220" s="51">
        <v>1774.71</v>
      </c>
      <c r="U8220" s="51">
        <v>2019</v>
      </c>
    </row>
    <row r="8221" spans="1:21" ht="15.5">
      <c r="A8221" s="51">
        <v>926</v>
      </c>
      <c r="B8221" s="51" t="s">
        <v>1877</v>
      </c>
      <c r="C8221" s="51" t="s">
        <v>441</v>
      </c>
      <c r="D8221" s="51" t="str">
        <f t="shared" si="128"/>
        <v>GGR_NGDPUkraine</v>
      </c>
      <c r="E8221" s="51" t="s">
        <v>274</v>
      </c>
      <c r="F8221" s="51" t="s">
        <v>438</v>
      </c>
      <c r="G8221" s="51" t="s">
        <v>439</v>
      </c>
      <c r="H8221" s="51" t="s">
        <v>392</v>
      </c>
      <c r="I8221" s="51"/>
      <c r="J8221" s="51" t="s">
        <v>442</v>
      </c>
      <c r="K8221" s="51">
        <v>44.664999999999999</v>
      </c>
      <c r="L8221" s="51">
        <v>43.325000000000003</v>
      </c>
      <c r="M8221" s="51">
        <v>40.314</v>
      </c>
      <c r="N8221" s="51">
        <v>41.884</v>
      </c>
      <c r="O8221" s="51">
        <v>38.326000000000001</v>
      </c>
      <c r="P8221" s="51">
        <v>39.290999999999997</v>
      </c>
      <c r="Q8221" s="51">
        <v>39.569000000000003</v>
      </c>
      <c r="R8221" s="51">
        <v>39.408000000000001</v>
      </c>
      <c r="S8221" s="51">
        <v>40.959000000000003</v>
      </c>
      <c r="T8221" s="51">
        <v>38.531999999999996</v>
      </c>
      <c r="U8221" s="51">
        <v>2019</v>
      </c>
    </row>
    <row r="8222" spans="1:21" ht="15.5">
      <c r="A8222" s="51">
        <v>926</v>
      </c>
      <c r="B8222" s="51" t="s">
        <v>1877</v>
      </c>
      <c r="C8222" s="51" t="s">
        <v>443</v>
      </c>
      <c r="D8222" s="51" t="str">
        <f t="shared" si="128"/>
        <v>GGXUkraine</v>
      </c>
      <c r="E8222" s="51" t="s">
        <v>274</v>
      </c>
      <c r="F8222" s="51" t="s">
        <v>444</v>
      </c>
      <c r="G8222" s="51" t="s">
        <v>445</v>
      </c>
      <c r="H8222" s="51" t="s">
        <v>342</v>
      </c>
      <c r="I8222" s="51" t="s">
        <v>343</v>
      </c>
      <c r="J8222" s="51" t="s">
        <v>1883</v>
      </c>
      <c r="K8222" s="51">
        <v>687.9</v>
      </c>
      <c r="L8222" s="51">
        <v>704.9</v>
      </c>
      <c r="M8222" s="51">
        <v>710.524</v>
      </c>
      <c r="N8222" s="51">
        <v>855.93899999999996</v>
      </c>
      <c r="O8222" s="51">
        <v>967.38</v>
      </c>
      <c r="P8222" s="51">
        <v>1237.3800000000001</v>
      </c>
      <c r="Q8222" s="51">
        <v>1485.44</v>
      </c>
      <c r="R8222" s="51">
        <v>1647.45</v>
      </c>
      <c r="S8222" s="51">
        <v>1927.16</v>
      </c>
      <c r="T8222" s="51">
        <v>2013.66</v>
      </c>
      <c r="U8222" s="51">
        <v>2019</v>
      </c>
    </row>
    <row r="8223" spans="1:21" ht="15.5">
      <c r="A8223" s="51">
        <v>926</v>
      </c>
      <c r="B8223" s="51" t="s">
        <v>1877</v>
      </c>
      <c r="C8223" s="51" t="s">
        <v>446</v>
      </c>
      <c r="D8223" s="51" t="str">
        <f t="shared" si="128"/>
        <v>GGX_NGDPUkraine</v>
      </c>
      <c r="E8223" s="51" t="s">
        <v>274</v>
      </c>
      <c r="F8223" s="51" t="s">
        <v>444</v>
      </c>
      <c r="G8223" s="51" t="s">
        <v>445</v>
      </c>
      <c r="H8223" s="51" t="s">
        <v>392</v>
      </c>
      <c r="I8223" s="51"/>
      <c r="J8223" s="51" t="s">
        <v>447</v>
      </c>
      <c r="K8223" s="51">
        <v>48.972000000000001</v>
      </c>
      <c r="L8223" s="51">
        <v>48.11</v>
      </c>
      <c r="M8223" s="51">
        <v>44.774000000000001</v>
      </c>
      <c r="N8223" s="51">
        <v>43.042999999999999</v>
      </c>
      <c r="O8223" s="51">
        <v>40.555</v>
      </c>
      <c r="P8223" s="51">
        <v>41.481999999999999</v>
      </c>
      <c r="Q8223" s="51">
        <v>41.719000000000001</v>
      </c>
      <c r="R8223" s="51">
        <v>41.45</v>
      </c>
      <c r="S8223" s="51">
        <v>47.113999999999997</v>
      </c>
      <c r="T8223" s="51">
        <v>43.72</v>
      </c>
      <c r="U8223" s="51">
        <v>2019</v>
      </c>
    </row>
    <row r="8224" spans="1:21" ht="15.5">
      <c r="A8224" s="51">
        <v>926</v>
      </c>
      <c r="B8224" s="51" t="s">
        <v>1877</v>
      </c>
      <c r="C8224" s="51" t="s">
        <v>448</v>
      </c>
      <c r="D8224" s="51" t="str">
        <f t="shared" si="128"/>
        <v>GGXCNLUkraine</v>
      </c>
      <c r="E8224" s="51" t="s">
        <v>274</v>
      </c>
      <c r="F8224" s="51" t="s">
        <v>449</v>
      </c>
      <c r="G8224" s="51" t="s">
        <v>450</v>
      </c>
      <c r="H8224" s="51" t="s">
        <v>342</v>
      </c>
      <c r="I8224" s="51" t="s">
        <v>343</v>
      </c>
      <c r="J8224" s="51" t="s">
        <v>1883</v>
      </c>
      <c r="K8224" s="51">
        <v>-60.5</v>
      </c>
      <c r="L8224" s="51">
        <v>-70.099999999999994</v>
      </c>
      <c r="M8224" s="51">
        <v>-70.775999999999996</v>
      </c>
      <c r="N8224" s="51">
        <v>-23.064</v>
      </c>
      <c r="O8224" s="51">
        <v>-53.162999999999997</v>
      </c>
      <c r="P8224" s="51">
        <v>-65.349999999999994</v>
      </c>
      <c r="Q8224" s="51">
        <v>-76.543999999999997</v>
      </c>
      <c r="R8224" s="51">
        <v>-81.165000000000006</v>
      </c>
      <c r="S8224" s="51">
        <v>-251.77099999999999</v>
      </c>
      <c r="T8224" s="51">
        <v>-238.95099999999999</v>
      </c>
      <c r="U8224" s="51">
        <v>2019</v>
      </c>
    </row>
    <row r="8225" spans="1:21" ht="15.5">
      <c r="A8225" s="51">
        <v>926</v>
      </c>
      <c r="B8225" s="51" t="s">
        <v>1877</v>
      </c>
      <c r="C8225" s="51" t="s">
        <v>451</v>
      </c>
      <c r="D8225" s="51" t="str">
        <f t="shared" si="128"/>
        <v>GGXCNL_NGDPUkraine</v>
      </c>
      <c r="E8225" s="51" t="s">
        <v>274</v>
      </c>
      <c r="F8225" s="51" t="s">
        <v>449</v>
      </c>
      <c r="G8225" s="51" t="s">
        <v>450</v>
      </c>
      <c r="H8225" s="51" t="s">
        <v>392</v>
      </c>
      <c r="I8225" s="51"/>
      <c r="J8225" s="51" t="s">
        <v>452</v>
      </c>
      <c r="K8225" s="51">
        <v>-4.3070000000000004</v>
      </c>
      <c r="L8225" s="51">
        <v>-4.7839999999999998</v>
      </c>
      <c r="M8225" s="51">
        <v>-4.46</v>
      </c>
      <c r="N8225" s="51">
        <v>-1.1599999999999999</v>
      </c>
      <c r="O8225" s="51">
        <v>-2.2290000000000001</v>
      </c>
      <c r="P8225" s="51">
        <v>-2.1909999999999998</v>
      </c>
      <c r="Q8225" s="51">
        <v>-2.15</v>
      </c>
      <c r="R8225" s="51">
        <v>-2.0419999999999998</v>
      </c>
      <c r="S8225" s="51">
        <v>-6.1550000000000002</v>
      </c>
      <c r="T8225" s="51">
        <v>-5.1879999999999997</v>
      </c>
      <c r="U8225" s="51">
        <v>2019</v>
      </c>
    </row>
    <row r="8226" spans="1:21" ht="15.5">
      <c r="A8226" s="51">
        <v>926</v>
      </c>
      <c r="B8226" s="51" t="s">
        <v>1877</v>
      </c>
      <c r="C8226" s="51" t="s">
        <v>453</v>
      </c>
      <c r="D8226" s="51" t="str">
        <f t="shared" si="128"/>
        <v>GGSBUkraine</v>
      </c>
      <c r="E8226" s="51" t="s">
        <v>274</v>
      </c>
      <c r="F8226" s="51" t="s">
        <v>454</v>
      </c>
      <c r="G8226" s="51" t="s">
        <v>455</v>
      </c>
      <c r="H8226" s="51" t="s">
        <v>342</v>
      </c>
      <c r="I8226" s="51" t="s">
        <v>343</v>
      </c>
      <c r="J8226" s="51" t="s">
        <v>1883</v>
      </c>
      <c r="K8226" s="51">
        <v>-62.820999999999998</v>
      </c>
      <c r="L8226" s="51">
        <v>-70.975999999999999</v>
      </c>
      <c r="M8226" s="51">
        <v>-48.220999999999997</v>
      </c>
      <c r="N8226" s="51">
        <v>-28.446999999999999</v>
      </c>
      <c r="O8226" s="51">
        <v>-48.996000000000002</v>
      </c>
      <c r="P8226" s="51">
        <v>-52.161999999999999</v>
      </c>
      <c r="Q8226" s="51">
        <v>-95.891999999999996</v>
      </c>
      <c r="R8226" s="51">
        <v>-97.799000000000007</v>
      </c>
      <c r="S8226" s="51">
        <v>-218.88800000000001</v>
      </c>
      <c r="T8226" s="51">
        <v>-218.077</v>
      </c>
      <c r="U8226" s="51">
        <v>2019</v>
      </c>
    </row>
    <row r="8227" spans="1:21" ht="15.5">
      <c r="A8227" s="51">
        <v>926</v>
      </c>
      <c r="B8227" s="51" t="s">
        <v>1877</v>
      </c>
      <c r="C8227" s="51" t="s">
        <v>456</v>
      </c>
      <c r="D8227" s="51" t="str">
        <f t="shared" si="128"/>
        <v>GGSB_NPGDPUkraine</v>
      </c>
      <c r="E8227" s="51" t="s">
        <v>274</v>
      </c>
      <c r="F8227" s="51" t="s">
        <v>454</v>
      </c>
      <c r="G8227" s="51" t="s">
        <v>455</v>
      </c>
      <c r="H8227" s="51" t="s">
        <v>380</v>
      </c>
      <c r="I8227" s="51"/>
      <c r="J8227" s="51" t="s">
        <v>505</v>
      </c>
      <c r="K8227" s="51">
        <v>-4.4880000000000004</v>
      </c>
      <c r="L8227" s="51">
        <v>-4.8280000000000003</v>
      </c>
      <c r="M8227" s="51">
        <v>-3.0150000000000001</v>
      </c>
      <c r="N8227" s="51">
        <v>-1.363</v>
      </c>
      <c r="O8227" s="51">
        <v>-2.0019999999999998</v>
      </c>
      <c r="P8227" s="51">
        <v>-1.7090000000000001</v>
      </c>
      <c r="Q8227" s="51">
        <v>-2.6930000000000001</v>
      </c>
      <c r="R8227" s="51">
        <v>-2.448</v>
      </c>
      <c r="S8227" s="51">
        <v>-5.1870000000000003</v>
      </c>
      <c r="T8227" s="51">
        <v>-4.694</v>
      </c>
      <c r="U8227" s="51">
        <v>2019</v>
      </c>
    </row>
    <row r="8228" spans="1:21" ht="15.5">
      <c r="A8228" s="51">
        <v>926</v>
      </c>
      <c r="B8228" s="51" t="s">
        <v>1877</v>
      </c>
      <c r="C8228" s="51" t="s">
        <v>457</v>
      </c>
      <c r="D8228" s="51" t="str">
        <f t="shared" si="128"/>
        <v>GGXONLBUkraine</v>
      </c>
      <c r="E8228" s="51" t="s">
        <v>274</v>
      </c>
      <c r="F8228" s="51" t="s">
        <v>458</v>
      </c>
      <c r="G8228" s="51" t="s">
        <v>459</v>
      </c>
      <c r="H8228" s="51" t="s">
        <v>342</v>
      </c>
      <c r="I8228" s="51" t="s">
        <v>343</v>
      </c>
      <c r="J8228" s="51" t="s">
        <v>1883</v>
      </c>
      <c r="K8228" s="51">
        <v>-33.5</v>
      </c>
      <c r="L8228" s="51">
        <v>-34.200000000000003</v>
      </c>
      <c r="M8228" s="51">
        <v>-18.292999999999999</v>
      </c>
      <c r="N8228" s="51">
        <v>59.725000000000001</v>
      </c>
      <c r="O8228" s="51">
        <v>44.524000000000001</v>
      </c>
      <c r="P8228" s="51">
        <v>46.345999999999997</v>
      </c>
      <c r="Q8228" s="51">
        <v>40.393000000000001</v>
      </c>
      <c r="R8228" s="51">
        <v>39.612000000000002</v>
      </c>
      <c r="S8228" s="51">
        <v>-129.57400000000001</v>
      </c>
      <c r="T8228" s="51">
        <v>-76.575999999999993</v>
      </c>
      <c r="U8228" s="51">
        <v>2019</v>
      </c>
    </row>
    <row r="8229" spans="1:21" ht="15.5">
      <c r="A8229" s="51">
        <v>926</v>
      </c>
      <c r="B8229" s="51" t="s">
        <v>1877</v>
      </c>
      <c r="C8229" s="51" t="s">
        <v>460</v>
      </c>
      <c r="D8229" s="51" t="str">
        <f t="shared" si="128"/>
        <v>GGXONLB_NGDPUkraine</v>
      </c>
      <c r="E8229" s="51" t="s">
        <v>274</v>
      </c>
      <c r="F8229" s="51" t="s">
        <v>458</v>
      </c>
      <c r="G8229" s="51" t="s">
        <v>459</v>
      </c>
      <c r="H8229" s="51" t="s">
        <v>392</v>
      </c>
      <c r="I8229" s="51"/>
      <c r="J8229" s="51" t="s">
        <v>461</v>
      </c>
      <c r="K8229" s="51">
        <v>-2.3849999999999998</v>
      </c>
      <c r="L8229" s="51">
        <v>-2.3340000000000001</v>
      </c>
      <c r="M8229" s="51">
        <v>-1.153</v>
      </c>
      <c r="N8229" s="51">
        <v>3.0030000000000001</v>
      </c>
      <c r="O8229" s="51">
        <v>1.867</v>
      </c>
      <c r="P8229" s="51">
        <v>1.554</v>
      </c>
      <c r="Q8229" s="51">
        <v>1.1339999999999999</v>
      </c>
      <c r="R8229" s="51">
        <v>0.997</v>
      </c>
      <c r="S8229" s="51">
        <v>-3.1680000000000001</v>
      </c>
      <c r="T8229" s="51">
        <v>-1.663</v>
      </c>
      <c r="U8229" s="51">
        <v>2019</v>
      </c>
    </row>
    <row r="8230" spans="1:21" ht="15.5">
      <c r="A8230" s="51">
        <v>926</v>
      </c>
      <c r="B8230" s="51" t="s">
        <v>1877</v>
      </c>
      <c r="C8230" s="51" t="s">
        <v>462</v>
      </c>
      <c r="D8230" s="51" t="str">
        <f t="shared" si="128"/>
        <v>GGXWDNUkraine</v>
      </c>
      <c r="E8230" s="51" t="s">
        <v>274</v>
      </c>
      <c r="F8230" s="51" t="s">
        <v>463</v>
      </c>
      <c r="G8230" s="51" t="s">
        <v>464</v>
      </c>
      <c r="H8230" s="51" t="s">
        <v>342</v>
      </c>
      <c r="I8230" s="51" t="s">
        <v>343</v>
      </c>
      <c r="J8230" s="51"/>
      <c r="K8230" s="51"/>
      <c r="L8230" s="51"/>
      <c r="M8230" s="51"/>
      <c r="N8230" s="51"/>
      <c r="O8230" s="51"/>
      <c r="P8230" s="51"/>
      <c r="Q8230" s="51"/>
      <c r="R8230" s="51"/>
      <c r="S8230" s="51"/>
      <c r="T8230" s="51"/>
      <c r="U8230" s="51"/>
    </row>
    <row r="8231" spans="1:21" ht="15.5">
      <c r="A8231" s="51">
        <v>926</v>
      </c>
      <c r="B8231" s="51" t="s">
        <v>1877</v>
      </c>
      <c r="C8231" s="51" t="s">
        <v>465</v>
      </c>
      <c r="D8231" s="51" t="str">
        <f t="shared" si="128"/>
        <v>GGXWDN_NGDPUkraine</v>
      </c>
      <c r="E8231" s="51" t="s">
        <v>274</v>
      </c>
      <c r="F8231" s="51" t="s">
        <v>463</v>
      </c>
      <c r="G8231" s="51" t="s">
        <v>464</v>
      </c>
      <c r="H8231" s="51" t="s">
        <v>392</v>
      </c>
      <c r="I8231" s="51"/>
      <c r="J8231" s="51"/>
      <c r="K8231" s="51"/>
      <c r="L8231" s="51"/>
      <c r="M8231" s="51"/>
      <c r="N8231" s="51"/>
      <c r="O8231" s="51"/>
      <c r="P8231" s="51"/>
      <c r="Q8231" s="51"/>
      <c r="R8231" s="51"/>
      <c r="S8231" s="51"/>
      <c r="T8231" s="51"/>
      <c r="U8231" s="51"/>
    </row>
    <row r="8232" spans="1:21" ht="15.5">
      <c r="A8232" s="51">
        <v>926</v>
      </c>
      <c r="B8232" s="51" t="s">
        <v>1877</v>
      </c>
      <c r="C8232" s="51" t="s">
        <v>466</v>
      </c>
      <c r="D8232" s="51" t="str">
        <f t="shared" si="128"/>
        <v>GGXWDGUkraine</v>
      </c>
      <c r="E8232" s="51" t="s">
        <v>274</v>
      </c>
      <c r="F8232" s="51" t="s">
        <v>467</v>
      </c>
      <c r="G8232" s="51" t="s">
        <v>468</v>
      </c>
      <c r="H8232" s="51" t="s">
        <v>342</v>
      </c>
      <c r="I8232" s="51" t="s">
        <v>343</v>
      </c>
      <c r="J8232" s="51" t="s">
        <v>1883</v>
      </c>
      <c r="K8232" s="51">
        <v>527.33399999999995</v>
      </c>
      <c r="L8232" s="51">
        <v>593.68100000000004</v>
      </c>
      <c r="M8232" s="51">
        <v>1115.8699999999999</v>
      </c>
      <c r="N8232" s="51">
        <v>1580.95</v>
      </c>
      <c r="O8232" s="51">
        <v>1936.34</v>
      </c>
      <c r="P8232" s="51">
        <v>2136.36</v>
      </c>
      <c r="Q8232" s="51">
        <v>2147.31</v>
      </c>
      <c r="R8232" s="51">
        <v>1938.17</v>
      </c>
      <c r="S8232" s="51">
        <v>2484.81</v>
      </c>
      <c r="T8232" s="51">
        <v>2677.12</v>
      </c>
      <c r="U8232" s="51">
        <v>2019</v>
      </c>
    </row>
    <row r="8233" spans="1:21" ht="15.5">
      <c r="A8233" s="51">
        <v>926</v>
      </c>
      <c r="B8233" s="51" t="s">
        <v>1877</v>
      </c>
      <c r="C8233" s="51" t="s">
        <v>469</v>
      </c>
      <c r="D8233" s="51" t="str">
        <f t="shared" si="128"/>
        <v>GGXWDG_NGDPUkraine</v>
      </c>
      <c r="E8233" s="51" t="s">
        <v>274</v>
      </c>
      <c r="F8233" s="51" t="s">
        <v>467</v>
      </c>
      <c r="G8233" s="51" t="s">
        <v>468</v>
      </c>
      <c r="H8233" s="51" t="s">
        <v>392</v>
      </c>
      <c r="I8233" s="51"/>
      <c r="J8233" s="51" t="s">
        <v>470</v>
      </c>
      <c r="K8233" s="51">
        <v>37.542000000000002</v>
      </c>
      <c r="L8233" s="51">
        <v>40.518999999999998</v>
      </c>
      <c r="M8233" s="51">
        <v>70.316999999999993</v>
      </c>
      <c r="N8233" s="51">
        <v>79.503</v>
      </c>
      <c r="O8233" s="51">
        <v>81.176000000000002</v>
      </c>
      <c r="P8233" s="51">
        <v>71.62</v>
      </c>
      <c r="Q8233" s="51">
        <v>60.308</v>
      </c>
      <c r="R8233" s="51">
        <v>48.764000000000003</v>
      </c>
      <c r="S8233" s="51">
        <v>60.747</v>
      </c>
      <c r="T8233" s="51">
        <v>58.124000000000002</v>
      </c>
      <c r="U8233" s="51">
        <v>2019</v>
      </c>
    </row>
    <row r="8234" spans="1:21" ht="15.5">
      <c r="A8234" s="51">
        <v>926</v>
      </c>
      <c r="B8234" s="51" t="s">
        <v>1877</v>
      </c>
      <c r="C8234" s="51" t="s">
        <v>471</v>
      </c>
      <c r="D8234" s="51" t="str">
        <f t="shared" si="128"/>
        <v>NGDP_FYUkraine</v>
      </c>
      <c r="E8234" s="51" t="s">
        <v>274</v>
      </c>
      <c r="F8234" s="51" t="s">
        <v>472</v>
      </c>
      <c r="G8234" s="51" t="s">
        <v>473</v>
      </c>
      <c r="H8234" s="51" t="s">
        <v>342</v>
      </c>
      <c r="I8234" s="51" t="s">
        <v>343</v>
      </c>
      <c r="J8234" s="51" t="s">
        <v>1883</v>
      </c>
      <c r="K8234" s="51">
        <v>1404.67</v>
      </c>
      <c r="L8234" s="51">
        <v>1465.2</v>
      </c>
      <c r="M8234" s="51">
        <v>1586.92</v>
      </c>
      <c r="N8234" s="51">
        <v>1988.54</v>
      </c>
      <c r="O8234" s="51">
        <v>2385.37</v>
      </c>
      <c r="P8234" s="51">
        <v>2982.92</v>
      </c>
      <c r="Q8234" s="51">
        <v>3560.6</v>
      </c>
      <c r="R8234" s="51">
        <v>3974.56</v>
      </c>
      <c r="S8234" s="51">
        <v>4090.45</v>
      </c>
      <c r="T8234" s="51">
        <v>4605.8500000000004</v>
      </c>
      <c r="U8234" s="51">
        <v>2019</v>
      </c>
    </row>
    <row r="8235" spans="1:21" ht="15.5">
      <c r="A8235" s="51">
        <v>926</v>
      </c>
      <c r="B8235" s="51" t="s">
        <v>1877</v>
      </c>
      <c r="C8235" s="51" t="s">
        <v>474</v>
      </c>
      <c r="D8235" s="51" t="str">
        <f t="shared" si="128"/>
        <v>BCAUkraine</v>
      </c>
      <c r="E8235" s="51" t="s">
        <v>274</v>
      </c>
      <c r="F8235" s="51" t="s">
        <v>475</v>
      </c>
      <c r="G8235" s="51" t="s">
        <v>476</v>
      </c>
      <c r="H8235" s="51" t="s">
        <v>352</v>
      </c>
      <c r="I8235" s="51" t="s">
        <v>343</v>
      </c>
      <c r="J8235" s="51" t="s">
        <v>1884</v>
      </c>
      <c r="K8235" s="51">
        <v>-14.315</v>
      </c>
      <c r="L8235" s="51">
        <v>-16.518000000000001</v>
      </c>
      <c r="M8235" s="51">
        <v>-5.1130000000000004</v>
      </c>
      <c r="N8235" s="51">
        <v>1.5649999999999999</v>
      </c>
      <c r="O8235" s="51">
        <v>-1.3939999999999999</v>
      </c>
      <c r="P8235" s="51">
        <v>-2.4460000000000002</v>
      </c>
      <c r="Q8235" s="51">
        <v>-4.2839999999999998</v>
      </c>
      <c r="R8235" s="51">
        <v>-4.2080000000000002</v>
      </c>
      <c r="S8235" s="51">
        <v>6.585</v>
      </c>
      <c r="T8235" s="51">
        <v>-4.1589999999999998</v>
      </c>
      <c r="U8235" s="51">
        <v>2019</v>
      </c>
    </row>
    <row r="8236" spans="1:21" ht="15.5">
      <c r="A8236" s="51">
        <v>926</v>
      </c>
      <c r="B8236" s="51" t="s">
        <v>1877</v>
      </c>
      <c r="C8236" s="51" t="s">
        <v>478</v>
      </c>
      <c r="D8236" s="51" t="str">
        <f t="shared" si="128"/>
        <v>BCA_NGDPDUkraine</v>
      </c>
      <c r="E8236" s="51" t="s">
        <v>274</v>
      </c>
      <c r="F8236" s="51" t="s">
        <v>475</v>
      </c>
      <c r="G8236" s="51" t="s">
        <v>476</v>
      </c>
      <c r="H8236" s="51" t="s">
        <v>392</v>
      </c>
      <c r="I8236" s="51"/>
      <c r="J8236" s="51" t="s">
        <v>479</v>
      </c>
      <c r="K8236" s="51">
        <v>-8.1470000000000002</v>
      </c>
      <c r="L8236" s="51">
        <v>-9.1989999999999998</v>
      </c>
      <c r="M8236" s="51">
        <v>-3.9159999999999999</v>
      </c>
      <c r="N8236" s="51">
        <v>1.7290000000000001</v>
      </c>
      <c r="O8236" s="51">
        <v>-1.494</v>
      </c>
      <c r="P8236" s="51">
        <v>-2.181</v>
      </c>
      <c r="Q8236" s="51">
        <v>-3.2719999999999998</v>
      </c>
      <c r="R8236" s="51">
        <v>-2.734</v>
      </c>
      <c r="S8236" s="51">
        <v>4.3449999999999998</v>
      </c>
      <c r="T8236" s="51">
        <v>-2.5270000000000001</v>
      </c>
      <c r="U8236" s="51">
        <v>2019</v>
      </c>
    </row>
    <row r="8237" spans="1:21" ht="15.5">
      <c r="A8237" s="51">
        <v>466</v>
      </c>
      <c r="B8237" s="51" t="s">
        <v>1885</v>
      </c>
      <c r="C8237" s="51" t="s">
        <v>338</v>
      </c>
      <c r="D8237" s="51" t="str">
        <f t="shared" si="128"/>
        <v>NGDP_RUnited Arab Emirates</v>
      </c>
      <c r="E8237" s="51" t="s">
        <v>1886</v>
      </c>
      <c r="F8237" s="51" t="s">
        <v>340</v>
      </c>
      <c r="G8237" s="51" t="s">
        <v>341</v>
      </c>
      <c r="H8237" s="51" t="s">
        <v>342</v>
      </c>
      <c r="I8237" s="51" t="s">
        <v>343</v>
      </c>
      <c r="J8237" s="51" t="s">
        <v>1887</v>
      </c>
      <c r="K8237" s="51">
        <v>1189.03</v>
      </c>
      <c r="L8237" s="51">
        <v>1249.1199999999999</v>
      </c>
      <c r="M8237" s="51">
        <v>1302.6400000000001</v>
      </c>
      <c r="N8237" s="51">
        <v>1369.15</v>
      </c>
      <c r="O8237" s="51">
        <v>1411.06</v>
      </c>
      <c r="P8237" s="51">
        <v>1444.55</v>
      </c>
      <c r="Q8237" s="51">
        <v>1461.74</v>
      </c>
      <c r="R8237" s="51">
        <v>1486.26</v>
      </c>
      <c r="S8237" s="51">
        <v>1398.22</v>
      </c>
      <c r="T8237" s="51">
        <v>1441.46</v>
      </c>
      <c r="U8237" s="51">
        <v>2019</v>
      </c>
    </row>
    <row r="8238" spans="1:21" ht="15.5">
      <c r="A8238" s="51">
        <v>466</v>
      </c>
      <c r="B8238" s="51" t="s">
        <v>1885</v>
      </c>
      <c r="C8238" s="51" t="s">
        <v>345</v>
      </c>
      <c r="D8238" s="51" t="str">
        <f t="shared" si="128"/>
        <v>NGDP_RPCHUnited Arab Emirates</v>
      </c>
      <c r="E8238" s="51" t="s">
        <v>1886</v>
      </c>
      <c r="F8238" s="51" t="s">
        <v>340</v>
      </c>
      <c r="G8238" s="51" t="s">
        <v>346</v>
      </c>
      <c r="H8238" s="51" t="s">
        <v>347</v>
      </c>
      <c r="I8238" s="51"/>
      <c r="J8238" s="51" t="s">
        <v>348</v>
      </c>
      <c r="K8238" s="51">
        <v>4.4850000000000003</v>
      </c>
      <c r="L8238" s="51">
        <v>5.0529999999999999</v>
      </c>
      <c r="M8238" s="51">
        <v>4.2839999999999998</v>
      </c>
      <c r="N8238" s="51">
        <v>5.1059999999999999</v>
      </c>
      <c r="O8238" s="51">
        <v>3.0609999999999999</v>
      </c>
      <c r="P8238" s="51">
        <v>2.3740000000000001</v>
      </c>
      <c r="Q8238" s="51">
        <v>1.19</v>
      </c>
      <c r="R8238" s="51">
        <v>1.6779999999999999</v>
      </c>
      <c r="S8238" s="51">
        <v>-5.9240000000000004</v>
      </c>
      <c r="T8238" s="51">
        <v>3.0920000000000001</v>
      </c>
      <c r="U8238" s="51">
        <v>2019</v>
      </c>
    </row>
    <row r="8239" spans="1:21" ht="15.5">
      <c r="A8239" s="51">
        <v>466</v>
      </c>
      <c r="B8239" s="51" t="s">
        <v>1885</v>
      </c>
      <c r="C8239" s="51" t="s">
        <v>349</v>
      </c>
      <c r="D8239" s="51" t="str">
        <f t="shared" si="128"/>
        <v>NGDPUnited Arab Emirates</v>
      </c>
      <c r="E8239" s="51" t="s">
        <v>1886</v>
      </c>
      <c r="F8239" s="51" t="s">
        <v>155</v>
      </c>
      <c r="G8239" s="51" t="s">
        <v>350</v>
      </c>
      <c r="H8239" s="51" t="s">
        <v>342</v>
      </c>
      <c r="I8239" s="51" t="s">
        <v>343</v>
      </c>
      <c r="J8239" s="51" t="s">
        <v>1887</v>
      </c>
      <c r="K8239" s="51">
        <v>1375.68</v>
      </c>
      <c r="L8239" s="51">
        <v>1432.67</v>
      </c>
      <c r="M8239" s="51">
        <v>1480.52</v>
      </c>
      <c r="N8239" s="51">
        <v>1315.25</v>
      </c>
      <c r="O8239" s="51">
        <v>1311.25</v>
      </c>
      <c r="P8239" s="51">
        <v>1416.14</v>
      </c>
      <c r="Q8239" s="51">
        <v>1550.59</v>
      </c>
      <c r="R8239" s="51">
        <v>1546.65</v>
      </c>
      <c r="S8239" s="51">
        <v>1301.0899999999999</v>
      </c>
      <c r="T8239" s="51">
        <v>1474.56</v>
      </c>
      <c r="U8239" s="51">
        <v>2019</v>
      </c>
    </row>
    <row r="8240" spans="1:21" ht="15.5">
      <c r="A8240" s="51">
        <v>466</v>
      </c>
      <c r="B8240" s="51" t="s">
        <v>1885</v>
      </c>
      <c r="C8240" s="51" t="s">
        <v>157</v>
      </c>
      <c r="D8240" s="51" t="str">
        <f t="shared" si="128"/>
        <v>NGDPDUnited Arab Emirates</v>
      </c>
      <c r="E8240" s="51" t="s">
        <v>1886</v>
      </c>
      <c r="F8240" s="51" t="s">
        <v>155</v>
      </c>
      <c r="G8240" s="51" t="s">
        <v>351</v>
      </c>
      <c r="H8240" s="51" t="s">
        <v>352</v>
      </c>
      <c r="I8240" s="51" t="s">
        <v>343</v>
      </c>
      <c r="J8240" s="51" t="s">
        <v>353</v>
      </c>
      <c r="K8240" s="51">
        <v>374.59100000000001</v>
      </c>
      <c r="L8240" s="51">
        <v>390.108</v>
      </c>
      <c r="M8240" s="51">
        <v>403.137</v>
      </c>
      <c r="N8240" s="51">
        <v>358.13499999999999</v>
      </c>
      <c r="O8240" s="51">
        <v>357.04500000000002</v>
      </c>
      <c r="P8240" s="51">
        <v>385.60500000000002</v>
      </c>
      <c r="Q8240" s="51">
        <v>422.21499999999997</v>
      </c>
      <c r="R8240" s="51">
        <v>421.142</v>
      </c>
      <c r="S8240" s="51">
        <v>354.279</v>
      </c>
      <c r="T8240" s="51">
        <v>401.51299999999998</v>
      </c>
      <c r="U8240" s="51">
        <v>2019</v>
      </c>
    </row>
    <row r="8241" spans="1:21" ht="15.5">
      <c r="A8241" s="51">
        <v>466</v>
      </c>
      <c r="B8241" s="51" t="s">
        <v>1885</v>
      </c>
      <c r="C8241" s="51" t="s">
        <v>354</v>
      </c>
      <c r="D8241" s="51" t="str">
        <f t="shared" si="128"/>
        <v>PPPGDPUnited Arab Emirates</v>
      </c>
      <c r="E8241" s="51" t="s">
        <v>1886</v>
      </c>
      <c r="F8241" s="51" t="s">
        <v>155</v>
      </c>
      <c r="G8241" s="51" t="s">
        <v>355</v>
      </c>
      <c r="H8241" s="51" t="s">
        <v>356</v>
      </c>
      <c r="I8241" s="51" t="s">
        <v>343</v>
      </c>
      <c r="J8241" s="51" t="s">
        <v>353</v>
      </c>
      <c r="K8241" s="51">
        <v>631.70699999999999</v>
      </c>
      <c r="L8241" s="51">
        <v>647.29600000000005</v>
      </c>
      <c r="M8241" s="51">
        <v>678.33900000000006</v>
      </c>
      <c r="N8241" s="51">
        <v>601.17899999999997</v>
      </c>
      <c r="O8241" s="51">
        <v>598.81100000000004</v>
      </c>
      <c r="P8241" s="51">
        <v>637.38499999999999</v>
      </c>
      <c r="Q8241" s="51">
        <v>660.45399999999995</v>
      </c>
      <c r="R8241" s="51">
        <v>683.52300000000002</v>
      </c>
      <c r="S8241" s="51">
        <v>650.82899999999995</v>
      </c>
      <c r="T8241" s="51">
        <v>683.18200000000002</v>
      </c>
      <c r="U8241" s="51">
        <v>2019</v>
      </c>
    </row>
    <row r="8242" spans="1:21" ht="15.5">
      <c r="A8242" s="51">
        <v>466</v>
      </c>
      <c r="B8242" s="51" t="s">
        <v>1885</v>
      </c>
      <c r="C8242" s="51" t="s">
        <v>357</v>
      </c>
      <c r="D8242" s="51" t="str">
        <f t="shared" si="128"/>
        <v>NGDP_DUnited Arab Emirates</v>
      </c>
      <c r="E8242" s="51" t="s">
        <v>1886</v>
      </c>
      <c r="F8242" s="51" t="s">
        <v>358</v>
      </c>
      <c r="G8242" s="51" t="s">
        <v>359</v>
      </c>
      <c r="H8242" s="51" t="s">
        <v>360</v>
      </c>
      <c r="I8242" s="51"/>
      <c r="J8242" s="51" t="s">
        <v>361</v>
      </c>
      <c r="K8242" s="51">
        <v>115.69799999999999</v>
      </c>
      <c r="L8242" s="51">
        <v>114.694</v>
      </c>
      <c r="M8242" s="51">
        <v>113.65600000000001</v>
      </c>
      <c r="N8242" s="51">
        <v>96.063000000000002</v>
      </c>
      <c r="O8242" s="51">
        <v>92.927000000000007</v>
      </c>
      <c r="P8242" s="51">
        <v>98.033000000000001</v>
      </c>
      <c r="Q8242" s="51">
        <v>106.078</v>
      </c>
      <c r="R8242" s="51">
        <v>104.063</v>
      </c>
      <c r="S8242" s="51">
        <v>93.052999999999997</v>
      </c>
      <c r="T8242" s="51">
        <v>102.29600000000001</v>
      </c>
      <c r="U8242" s="51">
        <v>2019</v>
      </c>
    </row>
    <row r="8243" spans="1:21" ht="15.5">
      <c r="A8243" s="51">
        <v>466</v>
      </c>
      <c r="B8243" s="51" t="s">
        <v>1885</v>
      </c>
      <c r="C8243" s="51" t="s">
        <v>362</v>
      </c>
      <c r="D8243" s="51" t="str">
        <f t="shared" si="128"/>
        <v>NGDPRPCUnited Arab Emirates</v>
      </c>
      <c r="E8243" s="51" t="s">
        <v>1886</v>
      </c>
      <c r="F8243" s="51" t="s">
        <v>363</v>
      </c>
      <c r="G8243" s="51" t="s">
        <v>364</v>
      </c>
      <c r="H8243" s="51" t="s">
        <v>342</v>
      </c>
      <c r="I8243" s="51" t="s">
        <v>333</v>
      </c>
      <c r="J8243" s="51" t="s">
        <v>365</v>
      </c>
      <c r="K8243" s="51">
        <v>135614.13</v>
      </c>
      <c r="L8243" s="51">
        <v>138317.64000000001</v>
      </c>
      <c r="M8243" s="51">
        <v>140042.37</v>
      </c>
      <c r="N8243" s="51">
        <v>142905.67000000001</v>
      </c>
      <c r="O8243" s="51">
        <v>143167.57</v>
      </c>
      <c r="P8243" s="51">
        <v>142473.15</v>
      </c>
      <c r="Q8243" s="51">
        <v>140142.62</v>
      </c>
      <c r="R8243" s="51">
        <v>138270.45000000001</v>
      </c>
      <c r="S8243" s="51">
        <v>126223.11</v>
      </c>
      <c r="T8243" s="51">
        <v>126266.85</v>
      </c>
      <c r="U8243" s="51">
        <v>2019</v>
      </c>
    </row>
    <row r="8244" spans="1:21" ht="15.5">
      <c r="A8244" s="51">
        <v>466</v>
      </c>
      <c r="B8244" s="51" t="s">
        <v>1885</v>
      </c>
      <c r="C8244" s="51" t="s">
        <v>366</v>
      </c>
      <c r="D8244" s="51" t="str">
        <f t="shared" si="128"/>
        <v>NGDPRPPPPCUnited Arab Emirates</v>
      </c>
      <c r="E8244" s="51" t="s">
        <v>1886</v>
      </c>
      <c r="F8244" s="51" t="s">
        <v>363</v>
      </c>
      <c r="G8244" s="51" t="s">
        <v>367</v>
      </c>
      <c r="H8244" s="51" t="s">
        <v>368</v>
      </c>
      <c r="I8244" s="51" t="s">
        <v>333</v>
      </c>
      <c r="J8244" s="51" t="s">
        <v>365</v>
      </c>
      <c r="K8244" s="51">
        <v>59837.61</v>
      </c>
      <c r="L8244" s="51">
        <v>61030.49</v>
      </c>
      <c r="M8244" s="51">
        <v>61791.5</v>
      </c>
      <c r="N8244" s="51">
        <v>63054.89</v>
      </c>
      <c r="O8244" s="51">
        <v>63170.45</v>
      </c>
      <c r="P8244" s="51">
        <v>62864.04</v>
      </c>
      <c r="Q8244" s="51">
        <v>61835.74</v>
      </c>
      <c r="R8244" s="51">
        <v>61009.67</v>
      </c>
      <c r="S8244" s="51">
        <v>55693.97</v>
      </c>
      <c r="T8244" s="51">
        <v>55713.27</v>
      </c>
      <c r="U8244" s="51">
        <v>2019</v>
      </c>
    </row>
    <row r="8245" spans="1:21" ht="15.5">
      <c r="A8245" s="51">
        <v>466</v>
      </c>
      <c r="B8245" s="51" t="s">
        <v>1885</v>
      </c>
      <c r="C8245" s="51" t="s">
        <v>369</v>
      </c>
      <c r="D8245" s="51" t="str">
        <f t="shared" si="128"/>
        <v>NGDPPCUnited Arab Emirates</v>
      </c>
      <c r="E8245" s="51" t="s">
        <v>1886</v>
      </c>
      <c r="F8245" s="51" t="s">
        <v>370</v>
      </c>
      <c r="G8245" s="51" t="s">
        <v>371</v>
      </c>
      <c r="H8245" s="51" t="s">
        <v>342</v>
      </c>
      <c r="I8245" s="51" t="s">
        <v>333</v>
      </c>
      <c r="J8245" s="51" t="s">
        <v>372</v>
      </c>
      <c r="K8245" s="51">
        <v>156902.35</v>
      </c>
      <c r="L8245" s="51">
        <v>158642.56</v>
      </c>
      <c r="M8245" s="51">
        <v>159166.22</v>
      </c>
      <c r="N8245" s="51">
        <v>137280.15</v>
      </c>
      <c r="O8245" s="51">
        <v>133040.82999999999</v>
      </c>
      <c r="P8245" s="51">
        <v>139670.82999999999</v>
      </c>
      <c r="Q8245" s="51">
        <v>148660.84</v>
      </c>
      <c r="R8245" s="51">
        <v>143888.12</v>
      </c>
      <c r="S8245" s="51">
        <v>117454.75</v>
      </c>
      <c r="T8245" s="51">
        <v>129166.18</v>
      </c>
      <c r="U8245" s="51">
        <v>2019</v>
      </c>
    </row>
    <row r="8246" spans="1:21" ht="15.5">
      <c r="A8246" s="51">
        <v>466</v>
      </c>
      <c r="B8246" s="51" t="s">
        <v>1885</v>
      </c>
      <c r="C8246" s="51" t="s">
        <v>373</v>
      </c>
      <c r="D8246" s="51" t="str">
        <f t="shared" si="128"/>
        <v>NGDPDPCUnited Arab Emirates</v>
      </c>
      <c r="E8246" s="51" t="s">
        <v>1886</v>
      </c>
      <c r="F8246" s="51" t="s">
        <v>370</v>
      </c>
      <c r="G8246" s="51" t="s">
        <v>374</v>
      </c>
      <c r="H8246" s="51" t="s">
        <v>352</v>
      </c>
      <c r="I8246" s="51" t="s">
        <v>333</v>
      </c>
      <c r="J8246" s="51" t="s">
        <v>372</v>
      </c>
      <c r="K8246" s="51">
        <v>42723.58</v>
      </c>
      <c r="L8246" s="51">
        <v>43197.43</v>
      </c>
      <c r="M8246" s="51">
        <v>43340.02</v>
      </c>
      <c r="N8246" s="51">
        <v>37380.57</v>
      </c>
      <c r="O8246" s="51">
        <v>36226.230000000003</v>
      </c>
      <c r="P8246" s="51">
        <v>38031.54</v>
      </c>
      <c r="Q8246" s="51">
        <v>40479.47</v>
      </c>
      <c r="R8246" s="51">
        <v>39179.879999999997</v>
      </c>
      <c r="S8246" s="51">
        <v>31982.23</v>
      </c>
      <c r="T8246" s="51">
        <v>35171.18</v>
      </c>
      <c r="U8246" s="51">
        <v>2019</v>
      </c>
    </row>
    <row r="8247" spans="1:21" ht="15.5">
      <c r="A8247" s="51">
        <v>466</v>
      </c>
      <c r="B8247" s="51" t="s">
        <v>1885</v>
      </c>
      <c r="C8247" s="51" t="s">
        <v>375</v>
      </c>
      <c r="D8247" s="51" t="str">
        <f t="shared" si="128"/>
        <v>PPPPCUnited Arab Emirates</v>
      </c>
      <c r="E8247" s="51" t="s">
        <v>1886</v>
      </c>
      <c r="F8247" s="51" t="s">
        <v>370</v>
      </c>
      <c r="G8247" s="51" t="s">
        <v>376</v>
      </c>
      <c r="H8247" s="51" t="s">
        <v>356</v>
      </c>
      <c r="I8247" s="51" t="s">
        <v>333</v>
      </c>
      <c r="J8247" s="51" t="s">
        <v>372</v>
      </c>
      <c r="K8247" s="51">
        <v>72048.759999999995</v>
      </c>
      <c r="L8247" s="51">
        <v>71676.42</v>
      </c>
      <c r="M8247" s="51">
        <v>72926.149999999994</v>
      </c>
      <c r="N8247" s="51">
        <v>62748.47</v>
      </c>
      <c r="O8247" s="51">
        <v>60756.12</v>
      </c>
      <c r="P8247" s="51">
        <v>62864.04</v>
      </c>
      <c r="Q8247" s="51">
        <v>63320.39</v>
      </c>
      <c r="R8247" s="51">
        <v>63589.8</v>
      </c>
      <c r="S8247" s="51">
        <v>58753</v>
      </c>
      <c r="T8247" s="51">
        <v>59844.37</v>
      </c>
      <c r="U8247" s="51">
        <v>2019</v>
      </c>
    </row>
    <row r="8248" spans="1:21" ht="15.5">
      <c r="A8248" s="51">
        <v>466</v>
      </c>
      <c r="B8248" s="51" t="s">
        <v>1885</v>
      </c>
      <c r="C8248" s="51" t="s">
        <v>377</v>
      </c>
      <c r="D8248" s="51" t="str">
        <f t="shared" si="128"/>
        <v>NGAP_NPGDPUnited Arab Emirates</v>
      </c>
      <c r="E8248" s="51" t="s">
        <v>1886</v>
      </c>
      <c r="F8248" s="51" t="s">
        <v>378</v>
      </c>
      <c r="G8248" s="51" t="s">
        <v>379</v>
      </c>
      <c r="H8248" s="51" t="s">
        <v>380</v>
      </c>
      <c r="I8248" s="51"/>
      <c r="J8248" s="51"/>
      <c r="K8248" s="51"/>
      <c r="L8248" s="51"/>
      <c r="M8248" s="51"/>
      <c r="N8248" s="51"/>
      <c r="O8248" s="51"/>
      <c r="P8248" s="51"/>
      <c r="Q8248" s="51"/>
      <c r="R8248" s="51"/>
      <c r="S8248" s="51"/>
      <c r="T8248" s="51"/>
      <c r="U8248" s="51"/>
    </row>
    <row r="8249" spans="1:21" ht="15.5">
      <c r="A8249" s="51">
        <v>466</v>
      </c>
      <c r="B8249" s="51" t="s">
        <v>1885</v>
      </c>
      <c r="C8249" s="51" t="s">
        <v>381</v>
      </c>
      <c r="D8249" s="51" t="str">
        <f t="shared" si="128"/>
        <v>PPPSHUnited Arab Emirates</v>
      </c>
      <c r="E8249" s="51" t="s">
        <v>1886</v>
      </c>
      <c r="F8249" s="51" t="s">
        <v>382</v>
      </c>
      <c r="G8249" s="51" t="s">
        <v>383</v>
      </c>
      <c r="H8249" s="51" t="s">
        <v>384</v>
      </c>
      <c r="I8249" s="51"/>
      <c r="J8249" s="51" t="s">
        <v>353</v>
      </c>
      <c r="K8249" s="51">
        <v>0.63100000000000001</v>
      </c>
      <c r="L8249" s="51">
        <v>0.61599999999999999</v>
      </c>
      <c r="M8249" s="51">
        <v>0.622</v>
      </c>
      <c r="N8249" s="51">
        <v>0.54</v>
      </c>
      <c r="O8249" s="51">
        <v>0.51800000000000002</v>
      </c>
      <c r="P8249" s="51">
        <v>0.52400000000000002</v>
      </c>
      <c r="Q8249" s="51">
        <v>0.51200000000000001</v>
      </c>
      <c r="R8249" s="51">
        <v>0.50700000000000001</v>
      </c>
      <c r="S8249" s="51">
        <v>0.49399999999999999</v>
      </c>
      <c r="T8249" s="51">
        <v>0.48099999999999998</v>
      </c>
      <c r="U8249" s="51">
        <v>2019</v>
      </c>
    </row>
    <row r="8250" spans="1:21" ht="15.5">
      <c r="A8250" s="51">
        <v>466</v>
      </c>
      <c r="B8250" s="51" t="s">
        <v>1885</v>
      </c>
      <c r="C8250" s="51" t="s">
        <v>385</v>
      </c>
      <c r="D8250" s="51" t="str">
        <f t="shared" si="128"/>
        <v>PPPEXUnited Arab Emirates</v>
      </c>
      <c r="E8250" s="51" t="s">
        <v>1886</v>
      </c>
      <c r="F8250" s="51" t="s">
        <v>386</v>
      </c>
      <c r="G8250" s="51" t="s">
        <v>387</v>
      </c>
      <c r="H8250" s="51" t="s">
        <v>388</v>
      </c>
      <c r="I8250" s="51"/>
      <c r="J8250" s="51" t="s">
        <v>353</v>
      </c>
      <c r="K8250" s="51">
        <v>2.1779999999999999</v>
      </c>
      <c r="L8250" s="51">
        <v>2.2130000000000001</v>
      </c>
      <c r="M8250" s="51">
        <v>2.1829999999999998</v>
      </c>
      <c r="N8250" s="51">
        <v>2.1880000000000002</v>
      </c>
      <c r="O8250" s="51">
        <v>2.19</v>
      </c>
      <c r="P8250" s="51">
        <v>2.222</v>
      </c>
      <c r="Q8250" s="51">
        <v>2.3479999999999999</v>
      </c>
      <c r="R8250" s="51">
        <v>2.2629999999999999</v>
      </c>
      <c r="S8250" s="51">
        <v>1.9990000000000001</v>
      </c>
      <c r="T8250" s="51">
        <v>2.1579999999999999</v>
      </c>
      <c r="U8250" s="51">
        <v>2019</v>
      </c>
    </row>
    <row r="8251" spans="1:21" ht="15.5">
      <c r="A8251" s="51">
        <v>466</v>
      </c>
      <c r="B8251" s="51" t="s">
        <v>1885</v>
      </c>
      <c r="C8251" s="51" t="s">
        <v>389</v>
      </c>
      <c r="D8251" s="51" t="str">
        <f t="shared" si="128"/>
        <v>NID_NGDPUnited Arab Emirates</v>
      </c>
      <c r="E8251" s="51" t="s">
        <v>1886</v>
      </c>
      <c r="F8251" s="51" t="s">
        <v>390</v>
      </c>
      <c r="G8251" s="51" t="s">
        <v>391</v>
      </c>
      <c r="H8251" s="51" t="s">
        <v>392</v>
      </c>
      <c r="I8251" s="51"/>
      <c r="J8251" s="51" t="s">
        <v>1887</v>
      </c>
      <c r="K8251" s="51">
        <v>21.885000000000002</v>
      </c>
      <c r="L8251" s="51">
        <v>19.257999999999999</v>
      </c>
      <c r="M8251" s="51">
        <v>22.167999999999999</v>
      </c>
      <c r="N8251" s="51">
        <v>25.638999999999999</v>
      </c>
      <c r="O8251" s="51">
        <v>26.02</v>
      </c>
      <c r="P8251" s="51">
        <v>25.295999999999999</v>
      </c>
      <c r="Q8251" s="51">
        <v>23.512</v>
      </c>
      <c r="R8251" s="51">
        <v>23.832999999999998</v>
      </c>
      <c r="S8251" s="51">
        <v>25.126000000000001</v>
      </c>
      <c r="T8251" s="51">
        <v>22.963999999999999</v>
      </c>
      <c r="U8251" s="51">
        <v>2019</v>
      </c>
    </row>
    <row r="8252" spans="1:21" ht="15.5">
      <c r="A8252" s="51">
        <v>466</v>
      </c>
      <c r="B8252" s="51" t="s">
        <v>1885</v>
      </c>
      <c r="C8252" s="51" t="s">
        <v>393</v>
      </c>
      <c r="D8252" s="51" t="str">
        <f t="shared" si="128"/>
        <v>NGSD_NGDPUnited Arab Emirates</v>
      </c>
      <c r="E8252" s="51" t="s">
        <v>1886</v>
      </c>
      <c r="F8252" s="51" t="s">
        <v>394</v>
      </c>
      <c r="G8252" s="51" t="s">
        <v>395</v>
      </c>
      <c r="H8252" s="51" t="s">
        <v>392</v>
      </c>
      <c r="I8252" s="51"/>
      <c r="J8252" s="51" t="s">
        <v>1887</v>
      </c>
      <c r="K8252" s="51">
        <v>41.4</v>
      </c>
      <c r="L8252" s="51">
        <v>38.024999999999999</v>
      </c>
      <c r="M8252" s="51">
        <v>35.685000000000002</v>
      </c>
      <c r="N8252" s="51">
        <v>30.54</v>
      </c>
      <c r="O8252" s="51">
        <v>29.716999999999999</v>
      </c>
      <c r="P8252" s="51">
        <v>32.427</v>
      </c>
      <c r="Q8252" s="51">
        <v>33.103999999999999</v>
      </c>
      <c r="R8252" s="51">
        <v>32.231999999999999</v>
      </c>
      <c r="S8252" s="51">
        <v>28.222999999999999</v>
      </c>
      <c r="T8252" s="51">
        <v>30.035</v>
      </c>
      <c r="U8252" s="51">
        <v>2019</v>
      </c>
    </row>
    <row r="8253" spans="1:21" ht="15.5">
      <c r="A8253" s="51">
        <v>466</v>
      </c>
      <c r="B8253" s="51" t="s">
        <v>1885</v>
      </c>
      <c r="C8253" s="51" t="s">
        <v>396</v>
      </c>
      <c r="D8253" s="51" t="str">
        <f t="shared" si="128"/>
        <v>PCPIUnited Arab Emirates</v>
      </c>
      <c r="E8253" s="51" t="s">
        <v>1886</v>
      </c>
      <c r="F8253" s="51" t="s">
        <v>397</v>
      </c>
      <c r="G8253" s="51" t="s">
        <v>398</v>
      </c>
      <c r="H8253" s="51" t="s">
        <v>360</v>
      </c>
      <c r="I8253" s="51"/>
      <c r="J8253" s="51" t="s">
        <v>1888</v>
      </c>
      <c r="K8253" s="51">
        <v>246.697</v>
      </c>
      <c r="L8253" s="51">
        <v>249.41300000000001</v>
      </c>
      <c r="M8253" s="51">
        <v>255.26499999999999</v>
      </c>
      <c r="N8253" s="51">
        <v>265.654</v>
      </c>
      <c r="O8253" s="51">
        <v>269.95100000000002</v>
      </c>
      <c r="P8253" s="51">
        <v>275.26100000000002</v>
      </c>
      <c r="Q8253" s="51">
        <v>283.70800000000003</v>
      </c>
      <c r="R8253" s="51">
        <v>278.22800000000001</v>
      </c>
      <c r="S8253" s="51">
        <v>272.45699999999999</v>
      </c>
      <c r="T8253" s="51">
        <v>280.25599999999997</v>
      </c>
      <c r="U8253" s="51">
        <v>2020</v>
      </c>
    </row>
    <row r="8254" spans="1:21" ht="15.5">
      <c r="A8254" s="51">
        <v>466</v>
      </c>
      <c r="B8254" s="51" t="s">
        <v>1885</v>
      </c>
      <c r="C8254" s="51" t="s">
        <v>400</v>
      </c>
      <c r="D8254" s="51" t="str">
        <f t="shared" si="128"/>
        <v>PCPIPCHUnited Arab Emirates</v>
      </c>
      <c r="E8254" s="51" t="s">
        <v>1886</v>
      </c>
      <c r="F8254" s="51" t="s">
        <v>397</v>
      </c>
      <c r="G8254" s="51" t="s">
        <v>401</v>
      </c>
      <c r="H8254" s="51" t="s">
        <v>347</v>
      </c>
      <c r="I8254" s="51"/>
      <c r="J8254" s="51" t="s">
        <v>402</v>
      </c>
      <c r="K8254" s="51">
        <v>0.66200000000000003</v>
      </c>
      <c r="L8254" s="51">
        <v>1.101</v>
      </c>
      <c r="M8254" s="51">
        <v>2.3460000000000001</v>
      </c>
      <c r="N8254" s="51">
        <v>4.07</v>
      </c>
      <c r="O8254" s="51">
        <v>1.617</v>
      </c>
      <c r="P8254" s="51">
        <v>1.9670000000000001</v>
      </c>
      <c r="Q8254" s="51">
        <v>3.069</v>
      </c>
      <c r="R8254" s="51">
        <v>-1.931</v>
      </c>
      <c r="S8254" s="51">
        <v>-2.0739999999999998</v>
      </c>
      <c r="T8254" s="51">
        <v>2.8620000000000001</v>
      </c>
      <c r="U8254" s="51">
        <v>2020</v>
      </c>
    </row>
    <row r="8255" spans="1:21" ht="15.5">
      <c r="A8255" s="51">
        <v>466</v>
      </c>
      <c r="B8255" s="51" t="s">
        <v>1885</v>
      </c>
      <c r="C8255" s="51" t="s">
        <v>403</v>
      </c>
      <c r="D8255" s="51" t="str">
        <f t="shared" si="128"/>
        <v>PCPIEUnited Arab Emirates</v>
      </c>
      <c r="E8255" s="51" t="s">
        <v>1886</v>
      </c>
      <c r="F8255" s="51" t="s">
        <v>404</v>
      </c>
      <c r="G8255" s="51" t="s">
        <v>405</v>
      </c>
      <c r="H8255" s="51" t="s">
        <v>360</v>
      </c>
      <c r="I8255" s="51"/>
      <c r="J8255" s="51" t="s">
        <v>1888</v>
      </c>
      <c r="K8255" s="51">
        <v>243.55699999999999</v>
      </c>
      <c r="L8255" s="51">
        <v>247.071</v>
      </c>
      <c r="M8255" s="51">
        <v>254.751</v>
      </c>
      <c r="N8255" s="51">
        <v>263.91199999999998</v>
      </c>
      <c r="O8255" s="51">
        <v>268.18099999999998</v>
      </c>
      <c r="P8255" s="51">
        <v>273.45499999999998</v>
      </c>
      <c r="Q8255" s="51">
        <v>281.84699999999998</v>
      </c>
      <c r="R8255" s="51">
        <v>276.40300000000002</v>
      </c>
      <c r="S8255" s="51">
        <v>270.67</v>
      </c>
      <c r="T8255" s="51">
        <v>278.41800000000001</v>
      </c>
      <c r="U8255" s="51">
        <v>2020</v>
      </c>
    </row>
    <row r="8256" spans="1:21" ht="15.5">
      <c r="A8256" s="51">
        <v>466</v>
      </c>
      <c r="B8256" s="51" t="s">
        <v>1885</v>
      </c>
      <c r="C8256" s="51" t="s">
        <v>406</v>
      </c>
      <c r="D8256" s="51" t="str">
        <f t="shared" si="128"/>
        <v>PCPIEPCHUnited Arab Emirates</v>
      </c>
      <c r="E8256" s="51" t="s">
        <v>1886</v>
      </c>
      <c r="F8256" s="51" t="s">
        <v>404</v>
      </c>
      <c r="G8256" s="51" t="s">
        <v>407</v>
      </c>
      <c r="H8256" s="51" t="s">
        <v>347</v>
      </c>
      <c r="I8256" s="51"/>
      <c r="J8256" s="51" t="s">
        <v>408</v>
      </c>
      <c r="K8256" s="51">
        <v>0.60099999999999998</v>
      </c>
      <c r="L8256" s="51">
        <v>1.4430000000000001</v>
      </c>
      <c r="M8256" s="51">
        <v>3.1080000000000001</v>
      </c>
      <c r="N8256" s="51">
        <v>3.5960000000000001</v>
      </c>
      <c r="O8256" s="51">
        <v>1.617</v>
      </c>
      <c r="P8256" s="51">
        <v>1.9670000000000001</v>
      </c>
      <c r="Q8256" s="51">
        <v>3.069</v>
      </c>
      <c r="R8256" s="51">
        <v>-1.931</v>
      </c>
      <c r="S8256" s="51">
        <v>-2.0739999999999998</v>
      </c>
      <c r="T8256" s="51">
        <v>2.8620000000000001</v>
      </c>
      <c r="U8256" s="51">
        <v>2020</v>
      </c>
    </row>
    <row r="8257" spans="1:21" ht="15.5">
      <c r="A8257" s="51">
        <v>466</v>
      </c>
      <c r="B8257" s="51" t="s">
        <v>1885</v>
      </c>
      <c r="C8257" s="51" t="s">
        <v>409</v>
      </c>
      <c r="D8257" s="51" t="str">
        <f t="shared" si="128"/>
        <v>FLIBOR6United Arab Emirates</v>
      </c>
      <c r="E8257" s="51" t="s">
        <v>1886</v>
      </c>
      <c r="F8257" s="51" t="s">
        <v>410</v>
      </c>
      <c r="G8257" s="51"/>
      <c r="H8257" s="51" t="s">
        <v>384</v>
      </c>
      <c r="I8257" s="51"/>
      <c r="J8257" s="51"/>
      <c r="K8257" s="51"/>
      <c r="L8257" s="51"/>
      <c r="M8257" s="51"/>
      <c r="N8257" s="51"/>
      <c r="O8257" s="51"/>
      <c r="P8257" s="51"/>
      <c r="Q8257" s="51"/>
      <c r="R8257" s="51"/>
      <c r="S8257" s="51"/>
      <c r="T8257" s="51"/>
      <c r="U8257" s="51"/>
    </row>
    <row r="8258" spans="1:21" ht="15.5">
      <c r="A8258" s="51">
        <v>466</v>
      </c>
      <c r="B8258" s="51" t="s">
        <v>1885</v>
      </c>
      <c r="C8258" s="51" t="s">
        <v>411</v>
      </c>
      <c r="D8258" s="51" t="str">
        <f t="shared" si="128"/>
        <v>TM_RPCHUnited Arab Emirates</v>
      </c>
      <c r="E8258" s="51" t="s">
        <v>1886</v>
      </c>
      <c r="F8258" s="51" t="s">
        <v>412</v>
      </c>
      <c r="G8258" s="51" t="s">
        <v>413</v>
      </c>
      <c r="H8258" s="51" t="s">
        <v>347</v>
      </c>
      <c r="I8258" s="51"/>
      <c r="J8258" s="51" t="s">
        <v>1889</v>
      </c>
      <c r="K8258" s="51">
        <v>10.683</v>
      </c>
      <c r="L8258" s="51">
        <v>9.8030000000000008</v>
      </c>
      <c r="M8258" s="51">
        <v>12.265000000000001</v>
      </c>
      <c r="N8258" s="51">
        <v>2.488</v>
      </c>
      <c r="O8258" s="51">
        <v>4.4569999999999999</v>
      </c>
      <c r="P8258" s="51">
        <v>0.79900000000000004</v>
      </c>
      <c r="Q8258" s="51">
        <v>-4.7460000000000004</v>
      </c>
      <c r="R8258" s="51">
        <v>-2.4729999999999999</v>
      </c>
      <c r="S8258" s="51">
        <v>-18.151</v>
      </c>
      <c r="T8258" s="51">
        <v>11.369</v>
      </c>
      <c r="U8258" s="51">
        <v>2019</v>
      </c>
    </row>
    <row r="8259" spans="1:21" ht="15.5">
      <c r="A8259" s="51">
        <v>466</v>
      </c>
      <c r="B8259" s="51" t="s">
        <v>1885</v>
      </c>
      <c r="C8259" s="51" t="s">
        <v>415</v>
      </c>
      <c r="D8259" s="51" t="str">
        <f t="shared" ref="D8259:D8322" si="129">C8259&amp;E8259</f>
        <v>TMG_RPCHUnited Arab Emirates</v>
      </c>
      <c r="E8259" s="51" t="s">
        <v>1886</v>
      </c>
      <c r="F8259" s="51" t="s">
        <v>416</v>
      </c>
      <c r="G8259" s="51" t="s">
        <v>417</v>
      </c>
      <c r="H8259" s="51" t="s">
        <v>347</v>
      </c>
      <c r="I8259" s="51"/>
      <c r="J8259" s="51" t="s">
        <v>1889</v>
      </c>
      <c r="K8259" s="51">
        <v>11.162000000000001</v>
      </c>
      <c r="L8259" s="51">
        <v>9.9420000000000002</v>
      </c>
      <c r="M8259" s="51">
        <v>5.1289999999999996</v>
      </c>
      <c r="N8259" s="51">
        <v>2.1259999999999999</v>
      </c>
      <c r="O8259" s="51">
        <v>4.1310000000000002</v>
      </c>
      <c r="P8259" s="51">
        <v>0.98499999999999999</v>
      </c>
      <c r="Q8259" s="51">
        <v>-5.8970000000000002</v>
      </c>
      <c r="R8259" s="51">
        <v>-2.9470000000000001</v>
      </c>
      <c r="S8259" s="51">
        <v>-11.603999999999999</v>
      </c>
      <c r="T8259" s="51">
        <v>8.7379999999999995</v>
      </c>
      <c r="U8259" s="51">
        <v>2019</v>
      </c>
    </row>
    <row r="8260" spans="1:21" ht="15.5">
      <c r="A8260" s="51">
        <v>466</v>
      </c>
      <c r="B8260" s="51" t="s">
        <v>1885</v>
      </c>
      <c r="C8260" s="51" t="s">
        <v>418</v>
      </c>
      <c r="D8260" s="51" t="str">
        <f t="shared" si="129"/>
        <v>TX_RPCHUnited Arab Emirates</v>
      </c>
      <c r="E8260" s="51" t="s">
        <v>1886</v>
      </c>
      <c r="F8260" s="51" t="s">
        <v>419</v>
      </c>
      <c r="G8260" s="51" t="s">
        <v>420</v>
      </c>
      <c r="H8260" s="51" t="s">
        <v>347</v>
      </c>
      <c r="I8260" s="51"/>
      <c r="J8260" s="51" t="s">
        <v>1889</v>
      </c>
      <c r="K8260" s="51">
        <v>17.251999999999999</v>
      </c>
      <c r="L8260" s="51">
        <v>7.8449999999999998</v>
      </c>
      <c r="M8260" s="51">
        <v>4.8840000000000003</v>
      </c>
      <c r="N8260" s="51">
        <v>3.0550000000000002</v>
      </c>
      <c r="O8260" s="51">
        <v>6.7030000000000003</v>
      </c>
      <c r="P8260" s="51">
        <v>1.012</v>
      </c>
      <c r="Q8260" s="51">
        <v>-4.67</v>
      </c>
      <c r="R8260" s="51">
        <v>7.8E-2</v>
      </c>
      <c r="S8260" s="51">
        <v>-13.651999999999999</v>
      </c>
      <c r="T8260" s="51">
        <v>9.2379999999999995</v>
      </c>
      <c r="U8260" s="51">
        <v>2019</v>
      </c>
    </row>
    <row r="8261" spans="1:21" ht="15.5">
      <c r="A8261" s="51">
        <v>466</v>
      </c>
      <c r="B8261" s="51" t="s">
        <v>1885</v>
      </c>
      <c r="C8261" s="51" t="s">
        <v>421</v>
      </c>
      <c r="D8261" s="51" t="str">
        <f t="shared" si="129"/>
        <v>TXG_RPCHUnited Arab Emirates</v>
      </c>
      <c r="E8261" s="51" t="s">
        <v>1886</v>
      </c>
      <c r="F8261" s="51" t="s">
        <v>422</v>
      </c>
      <c r="G8261" s="51" t="s">
        <v>423</v>
      </c>
      <c r="H8261" s="51" t="s">
        <v>347</v>
      </c>
      <c r="I8261" s="51"/>
      <c r="J8261" s="51" t="s">
        <v>1889</v>
      </c>
      <c r="K8261" s="51">
        <v>17.555</v>
      </c>
      <c r="L8261" s="51">
        <v>7.4189999999999996</v>
      </c>
      <c r="M8261" s="51">
        <v>-5.2270000000000003</v>
      </c>
      <c r="N8261" s="51">
        <v>0.29499999999999998</v>
      </c>
      <c r="O8261" s="51">
        <v>4.9459999999999997</v>
      </c>
      <c r="P8261" s="51">
        <v>0.80500000000000005</v>
      </c>
      <c r="Q8261" s="51">
        <v>-4.5839999999999996</v>
      </c>
      <c r="R8261" s="51">
        <v>-0.76400000000000001</v>
      </c>
      <c r="S8261" s="51">
        <v>-7.9690000000000003</v>
      </c>
      <c r="T8261" s="51">
        <v>7.5119999999999996</v>
      </c>
      <c r="U8261" s="51">
        <v>2019</v>
      </c>
    </row>
    <row r="8262" spans="1:21" ht="15.5">
      <c r="A8262" s="51">
        <v>466</v>
      </c>
      <c r="B8262" s="51" t="s">
        <v>1885</v>
      </c>
      <c r="C8262" s="51" t="s">
        <v>424</v>
      </c>
      <c r="D8262" s="51" t="str">
        <f t="shared" si="129"/>
        <v>LURUnited Arab Emirates</v>
      </c>
      <c r="E8262" s="51" t="s">
        <v>1886</v>
      </c>
      <c r="F8262" s="51" t="s">
        <v>425</v>
      </c>
      <c r="G8262" s="51" t="s">
        <v>426</v>
      </c>
      <c r="H8262" s="51" t="s">
        <v>427</v>
      </c>
      <c r="I8262" s="51"/>
      <c r="J8262" s="51"/>
      <c r="K8262" s="51"/>
      <c r="L8262" s="51"/>
      <c r="M8262" s="51"/>
      <c r="N8262" s="51"/>
      <c r="O8262" s="51"/>
      <c r="P8262" s="51"/>
      <c r="Q8262" s="51"/>
      <c r="R8262" s="51"/>
      <c r="S8262" s="51"/>
      <c r="T8262" s="51"/>
      <c r="U8262" s="51"/>
    </row>
    <row r="8263" spans="1:21" ht="15.5">
      <c r="A8263" s="51">
        <v>466</v>
      </c>
      <c r="B8263" s="51" t="s">
        <v>1885</v>
      </c>
      <c r="C8263" s="51" t="s">
        <v>428</v>
      </c>
      <c r="D8263" s="51" t="str">
        <f t="shared" si="129"/>
        <v>LEUnited Arab Emirates</v>
      </c>
      <c r="E8263" s="51" t="s">
        <v>1886</v>
      </c>
      <c r="F8263" s="51" t="s">
        <v>429</v>
      </c>
      <c r="G8263" s="51" t="s">
        <v>430</v>
      </c>
      <c r="H8263" s="51" t="s">
        <v>431</v>
      </c>
      <c r="I8263" s="51" t="s">
        <v>432</v>
      </c>
      <c r="J8263" s="51"/>
      <c r="K8263" s="51"/>
      <c r="L8263" s="51"/>
      <c r="M8263" s="51"/>
      <c r="N8263" s="51"/>
      <c r="O8263" s="51"/>
      <c r="P8263" s="51"/>
      <c r="Q8263" s="51"/>
      <c r="R8263" s="51"/>
      <c r="S8263" s="51"/>
      <c r="T8263" s="51"/>
      <c r="U8263" s="51"/>
    </row>
    <row r="8264" spans="1:21" ht="15.5">
      <c r="A8264" s="51">
        <v>466</v>
      </c>
      <c r="B8264" s="51" t="s">
        <v>1885</v>
      </c>
      <c r="C8264" s="51" t="s">
        <v>433</v>
      </c>
      <c r="D8264" s="51" t="str">
        <f t="shared" si="129"/>
        <v>LPUnited Arab Emirates</v>
      </c>
      <c r="E8264" s="51" t="s">
        <v>1886</v>
      </c>
      <c r="F8264" s="51" t="s">
        <v>434</v>
      </c>
      <c r="G8264" s="51" t="s">
        <v>435</v>
      </c>
      <c r="H8264" s="51" t="s">
        <v>431</v>
      </c>
      <c r="I8264" s="51" t="s">
        <v>432</v>
      </c>
      <c r="J8264" s="51" t="s">
        <v>1890</v>
      </c>
      <c r="K8264" s="51">
        <v>8.7680000000000007</v>
      </c>
      <c r="L8264" s="51">
        <v>9.0310000000000006</v>
      </c>
      <c r="M8264" s="51">
        <v>9.3019999999999996</v>
      </c>
      <c r="N8264" s="51">
        <v>9.5809999999999995</v>
      </c>
      <c r="O8264" s="51">
        <v>9.8559999999999999</v>
      </c>
      <c r="P8264" s="51">
        <v>10.138999999999999</v>
      </c>
      <c r="Q8264" s="51">
        <v>10.43</v>
      </c>
      <c r="R8264" s="51">
        <v>10.749000000000001</v>
      </c>
      <c r="S8264" s="51">
        <v>11.077</v>
      </c>
      <c r="T8264" s="51">
        <v>11.416</v>
      </c>
      <c r="U8264" s="51">
        <v>2019</v>
      </c>
    </row>
    <row r="8265" spans="1:21" ht="15.5">
      <c r="A8265" s="51">
        <v>466</v>
      </c>
      <c r="B8265" s="51" t="s">
        <v>1885</v>
      </c>
      <c r="C8265" s="51" t="s">
        <v>437</v>
      </c>
      <c r="D8265" s="51" t="str">
        <f t="shared" si="129"/>
        <v>GGRUnited Arab Emirates</v>
      </c>
      <c r="E8265" s="51" t="s">
        <v>1886</v>
      </c>
      <c r="F8265" s="51" t="s">
        <v>438</v>
      </c>
      <c r="G8265" s="51" t="s">
        <v>439</v>
      </c>
      <c r="H8265" s="51" t="s">
        <v>342</v>
      </c>
      <c r="I8265" s="51" t="s">
        <v>343</v>
      </c>
      <c r="J8265" s="51" t="s">
        <v>1891</v>
      </c>
      <c r="K8265" s="51">
        <v>524.78</v>
      </c>
      <c r="L8265" s="51">
        <v>554.76099999999997</v>
      </c>
      <c r="M8265" s="51">
        <v>518.75199999999995</v>
      </c>
      <c r="N8265" s="51">
        <v>381.37599999999998</v>
      </c>
      <c r="O8265" s="51">
        <v>378.476</v>
      </c>
      <c r="P8265" s="51">
        <v>404.41300000000001</v>
      </c>
      <c r="Q8265" s="51">
        <v>477.56400000000002</v>
      </c>
      <c r="R8265" s="51">
        <v>476.47199999999998</v>
      </c>
      <c r="S8265" s="51">
        <v>320.48200000000003</v>
      </c>
      <c r="T8265" s="51">
        <v>434.827</v>
      </c>
      <c r="U8265" s="51">
        <v>2019</v>
      </c>
    </row>
    <row r="8266" spans="1:21" ht="15.5">
      <c r="A8266" s="51">
        <v>466</v>
      </c>
      <c r="B8266" s="51" t="s">
        <v>1885</v>
      </c>
      <c r="C8266" s="51" t="s">
        <v>441</v>
      </c>
      <c r="D8266" s="51" t="str">
        <f t="shared" si="129"/>
        <v>GGR_NGDPUnited Arab Emirates</v>
      </c>
      <c r="E8266" s="51" t="s">
        <v>1886</v>
      </c>
      <c r="F8266" s="51" t="s">
        <v>438</v>
      </c>
      <c r="G8266" s="51" t="s">
        <v>439</v>
      </c>
      <c r="H8266" s="51" t="s">
        <v>392</v>
      </c>
      <c r="I8266" s="51"/>
      <c r="J8266" s="51" t="s">
        <v>442</v>
      </c>
      <c r="K8266" s="51">
        <v>38.146999999999998</v>
      </c>
      <c r="L8266" s="51">
        <v>38.722000000000001</v>
      </c>
      <c r="M8266" s="51">
        <v>35.037999999999997</v>
      </c>
      <c r="N8266" s="51">
        <v>28.995999999999999</v>
      </c>
      <c r="O8266" s="51">
        <v>28.864000000000001</v>
      </c>
      <c r="P8266" s="51">
        <v>28.556999999999999</v>
      </c>
      <c r="Q8266" s="51">
        <v>30.798999999999999</v>
      </c>
      <c r="R8266" s="51">
        <v>30.806999999999999</v>
      </c>
      <c r="S8266" s="51">
        <v>24.632000000000001</v>
      </c>
      <c r="T8266" s="51">
        <v>29.489000000000001</v>
      </c>
      <c r="U8266" s="51">
        <v>2019</v>
      </c>
    </row>
    <row r="8267" spans="1:21" ht="15.5">
      <c r="A8267" s="51">
        <v>466</v>
      </c>
      <c r="B8267" s="51" t="s">
        <v>1885</v>
      </c>
      <c r="C8267" s="51" t="s">
        <v>443</v>
      </c>
      <c r="D8267" s="51" t="str">
        <f t="shared" si="129"/>
        <v>GGXUnited Arab Emirates</v>
      </c>
      <c r="E8267" s="51" t="s">
        <v>1886</v>
      </c>
      <c r="F8267" s="51" t="s">
        <v>444</v>
      </c>
      <c r="G8267" s="51" t="s">
        <v>445</v>
      </c>
      <c r="H8267" s="51" t="s">
        <v>342</v>
      </c>
      <c r="I8267" s="51" t="s">
        <v>343</v>
      </c>
      <c r="J8267" s="51" t="s">
        <v>1891</v>
      </c>
      <c r="K8267" s="51">
        <v>400.89299999999997</v>
      </c>
      <c r="L8267" s="51">
        <v>434.48899999999998</v>
      </c>
      <c r="M8267" s="51">
        <v>490.45800000000003</v>
      </c>
      <c r="N8267" s="51">
        <v>425.61200000000002</v>
      </c>
      <c r="O8267" s="51">
        <v>415.44600000000003</v>
      </c>
      <c r="P8267" s="51">
        <v>428.21</v>
      </c>
      <c r="Q8267" s="51">
        <v>448.10500000000002</v>
      </c>
      <c r="R8267" s="51">
        <v>467.36799999999999</v>
      </c>
      <c r="S8267" s="51">
        <v>416.54599999999999</v>
      </c>
      <c r="T8267" s="51">
        <v>453.88400000000001</v>
      </c>
      <c r="U8267" s="51">
        <v>2019</v>
      </c>
    </row>
    <row r="8268" spans="1:21" ht="15.5">
      <c r="A8268" s="51">
        <v>466</v>
      </c>
      <c r="B8268" s="51" t="s">
        <v>1885</v>
      </c>
      <c r="C8268" s="51" t="s">
        <v>446</v>
      </c>
      <c r="D8268" s="51" t="str">
        <f t="shared" si="129"/>
        <v>GGX_NGDPUnited Arab Emirates</v>
      </c>
      <c r="E8268" s="51" t="s">
        <v>1886</v>
      </c>
      <c r="F8268" s="51" t="s">
        <v>444</v>
      </c>
      <c r="G8268" s="51" t="s">
        <v>445</v>
      </c>
      <c r="H8268" s="51" t="s">
        <v>392</v>
      </c>
      <c r="I8268" s="51"/>
      <c r="J8268" s="51" t="s">
        <v>447</v>
      </c>
      <c r="K8268" s="51">
        <v>29.140999999999998</v>
      </c>
      <c r="L8268" s="51">
        <v>30.327000000000002</v>
      </c>
      <c r="M8268" s="51">
        <v>33.127000000000002</v>
      </c>
      <c r="N8268" s="51">
        <v>32.36</v>
      </c>
      <c r="O8268" s="51">
        <v>31.683</v>
      </c>
      <c r="P8268" s="51">
        <v>30.238</v>
      </c>
      <c r="Q8268" s="51">
        <v>28.899000000000001</v>
      </c>
      <c r="R8268" s="51">
        <v>30.218</v>
      </c>
      <c r="S8268" s="51">
        <v>32.015000000000001</v>
      </c>
      <c r="T8268" s="51">
        <v>30.780999999999999</v>
      </c>
      <c r="U8268" s="51">
        <v>2019</v>
      </c>
    </row>
    <row r="8269" spans="1:21" ht="15.5">
      <c r="A8269" s="51">
        <v>466</v>
      </c>
      <c r="B8269" s="51" t="s">
        <v>1885</v>
      </c>
      <c r="C8269" s="51" t="s">
        <v>448</v>
      </c>
      <c r="D8269" s="51" t="str">
        <f t="shared" si="129"/>
        <v>GGXCNLUnited Arab Emirates</v>
      </c>
      <c r="E8269" s="51" t="s">
        <v>1886</v>
      </c>
      <c r="F8269" s="51" t="s">
        <v>449</v>
      </c>
      <c r="G8269" s="51" t="s">
        <v>450</v>
      </c>
      <c r="H8269" s="51" t="s">
        <v>342</v>
      </c>
      <c r="I8269" s="51" t="s">
        <v>343</v>
      </c>
      <c r="J8269" s="51" t="s">
        <v>1891</v>
      </c>
      <c r="K8269" s="51">
        <v>123.88800000000001</v>
      </c>
      <c r="L8269" s="51">
        <v>120.27200000000001</v>
      </c>
      <c r="M8269" s="51">
        <v>28.292999999999999</v>
      </c>
      <c r="N8269" s="51">
        <v>-44.235999999999997</v>
      </c>
      <c r="O8269" s="51">
        <v>-36.969000000000001</v>
      </c>
      <c r="P8269" s="51">
        <v>-23.797000000000001</v>
      </c>
      <c r="Q8269" s="51">
        <v>29.459</v>
      </c>
      <c r="R8269" s="51">
        <v>9.1039999999999992</v>
      </c>
      <c r="S8269" s="51">
        <v>-96.063999999999993</v>
      </c>
      <c r="T8269" s="51">
        <v>-19.056999999999999</v>
      </c>
      <c r="U8269" s="51">
        <v>2019</v>
      </c>
    </row>
    <row r="8270" spans="1:21" ht="15.5">
      <c r="A8270" s="51">
        <v>466</v>
      </c>
      <c r="B8270" s="51" t="s">
        <v>1885</v>
      </c>
      <c r="C8270" s="51" t="s">
        <v>451</v>
      </c>
      <c r="D8270" s="51" t="str">
        <f t="shared" si="129"/>
        <v>GGXCNL_NGDPUnited Arab Emirates</v>
      </c>
      <c r="E8270" s="51" t="s">
        <v>1886</v>
      </c>
      <c r="F8270" s="51" t="s">
        <v>449</v>
      </c>
      <c r="G8270" s="51" t="s">
        <v>450</v>
      </c>
      <c r="H8270" s="51" t="s">
        <v>392</v>
      </c>
      <c r="I8270" s="51"/>
      <c r="J8270" s="51" t="s">
        <v>452</v>
      </c>
      <c r="K8270" s="51">
        <v>9.0060000000000002</v>
      </c>
      <c r="L8270" s="51">
        <v>8.3949999999999996</v>
      </c>
      <c r="M8270" s="51">
        <v>1.911</v>
      </c>
      <c r="N8270" s="51">
        <v>-3.363</v>
      </c>
      <c r="O8270" s="51">
        <v>-2.819</v>
      </c>
      <c r="P8270" s="51">
        <v>-1.68</v>
      </c>
      <c r="Q8270" s="51">
        <v>1.9</v>
      </c>
      <c r="R8270" s="51">
        <v>0.58899999999999997</v>
      </c>
      <c r="S8270" s="51">
        <v>-7.383</v>
      </c>
      <c r="T8270" s="51">
        <v>-1.292</v>
      </c>
      <c r="U8270" s="51">
        <v>2019</v>
      </c>
    </row>
    <row r="8271" spans="1:21" ht="15.5">
      <c r="A8271" s="51">
        <v>466</v>
      </c>
      <c r="B8271" s="51" t="s">
        <v>1885</v>
      </c>
      <c r="C8271" s="51" t="s">
        <v>453</v>
      </c>
      <c r="D8271" s="51" t="str">
        <f t="shared" si="129"/>
        <v>GGSBUnited Arab Emirates</v>
      </c>
      <c r="E8271" s="51" t="s">
        <v>1886</v>
      </c>
      <c r="F8271" s="51" t="s">
        <v>454</v>
      </c>
      <c r="G8271" s="51" t="s">
        <v>455</v>
      </c>
      <c r="H8271" s="51" t="s">
        <v>342</v>
      </c>
      <c r="I8271" s="51" t="s">
        <v>343</v>
      </c>
      <c r="J8271" s="51"/>
      <c r="K8271" s="51"/>
      <c r="L8271" s="51"/>
      <c r="M8271" s="51"/>
      <c r="N8271" s="51"/>
      <c r="O8271" s="51"/>
      <c r="P8271" s="51"/>
      <c r="Q8271" s="51"/>
      <c r="R8271" s="51"/>
      <c r="S8271" s="51"/>
      <c r="T8271" s="51"/>
      <c r="U8271" s="51"/>
    </row>
    <row r="8272" spans="1:21" ht="15.5">
      <c r="A8272" s="51">
        <v>466</v>
      </c>
      <c r="B8272" s="51" t="s">
        <v>1885</v>
      </c>
      <c r="C8272" s="51" t="s">
        <v>456</v>
      </c>
      <c r="D8272" s="51" t="str">
        <f t="shared" si="129"/>
        <v>GGSB_NPGDPUnited Arab Emirates</v>
      </c>
      <c r="E8272" s="51" t="s">
        <v>1886</v>
      </c>
      <c r="F8272" s="51" t="s">
        <v>454</v>
      </c>
      <c r="G8272" s="51" t="s">
        <v>455</v>
      </c>
      <c r="H8272" s="51" t="s">
        <v>380</v>
      </c>
      <c r="I8272" s="51"/>
      <c r="J8272" s="51"/>
      <c r="K8272" s="51"/>
      <c r="L8272" s="51"/>
      <c r="M8272" s="51"/>
      <c r="N8272" s="51"/>
      <c r="O8272" s="51"/>
      <c r="P8272" s="51"/>
      <c r="Q8272" s="51"/>
      <c r="R8272" s="51"/>
      <c r="S8272" s="51"/>
      <c r="T8272" s="51"/>
      <c r="U8272" s="51"/>
    </row>
    <row r="8273" spans="1:21" ht="15.5">
      <c r="A8273" s="51">
        <v>466</v>
      </c>
      <c r="B8273" s="51" t="s">
        <v>1885</v>
      </c>
      <c r="C8273" s="51" t="s">
        <v>457</v>
      </c>
      <c r="D8273" s="51" t="str">
        <f t="shared" si="129"/>
        <v>GGXONLBUnited Arab Emirates</v>
      </c>
      <c r="E8273" s="51" t="s">
        <v>1886</v>
      </c>
      <c r="F8273" s="51" t="s">
        <v>458</v>
      </c>
      <c r="G8273" s="51" t="s">
        <v>459</v>
      </c>
      <c r="H8273" s="51" t="s">
        <v>342</v>
      </c>
      <c r="I8273" s="51" t="s">
        <v>343</v>
      </c>
      <c r="J8273" s="51" t="s">
        <v>1891</v>
      </c>
      <c r="K8273" s="51">
        <v>128.208</v>
      </c>
      <c r="L8273" s="51">
        <v>126.18</v>
      </c>
      <c r="M8273" s="51">
        <v>32.368000000000002</v>
      </c>
      <c r="N8273" s="51">
        <v>-41.445</v>
      </c>
      <c r="O8273" s="51">
        <v>-34.984000000000002</v>
      </c>
      <c r="P8273" s="51">
        <v>-21.872</v>
      </c>
      <c r="Q8273" s="51">
        <v>33.122999999999998</v>
      </c>
      <c r="R8273" s="51">
        <v>13.635</v>
      </c>
      <c r="S8273" s="51">
        <v>-89.472999999999999</v>
      </c>
      <c r="T8273" s="51">
        <v>-9.7349999999999994</v>
      </c>
      <c r="U8273" s="51">
        <v>2019</v>
      </c>
    </row>
    <row r="8274" spans="1:21" ht="15.5">
      <c r="A8274" s="51">
        <v>466</v>
      </c>
      <c r="B8274" s="51" t="s">
        <v>1885</v>
      </c>
      <c r="C8274" s="51" t="s">
        <v>460</v>
      </c>
      <c r="D8274" s="51" t="str">
        <f t="shared" si="129"/>
        <v>GGXONLB_NGDPUnited Arab Emirates</v>
      </c>
      <c r="E8274" s="51" t="s">
        <v>1886</v>
      </c>
      <c r="F8274" s="51" t="s">
        <v>458</v>
      </c>
      <c r="G8274" s="51" t="s">
        <v>459</v>
      </c>
      <c r="H8274" s="51" t="s">
        <v>392</v>
      </c>
      <c r="I8274" s="51"/>
      <c r="J8274" s="51" t="s">
        <v>461</v>
      </c>
      <c r="K8274" s="51">
        <v>9.32</v>
      </c>
      <c r="L8274" s="51">
        <v>8.8070000000000004</v>
      </c>
      <c r="M8274" s="51">
        <v>2.1859999999999999</v>
      </c>
      <c r="N8274" s="51">
        <v>-3.1509999999999998</v>
      </c>
      <c r="O8274" s="51">
        <v>-2.6680000000000001</v>
      </c>
      <c r="P8274" s="51">
        <v>-1.544</v>
      </c>
      <c r="Q8274" s="51">
        <v>2.1360000000000001</v>
      </c>
      <c r="R8274" s="51">
        <v>0.88200000000000001</v>
      </c>
      <c r="S8274" s="51">
        <v>-6.8769999999999998</v>
      </c>
      <c r="T8274" s="51">
        <v>-0.66</v>
      </c>
      <c r="U8274" s="51">
        <v>2019</v>
      </c>
    </row>
    <row r="8275" spans="1:21" ht="15.5">
      <c r="A8275" s="51">
        <v>466</v>
      </c>
      <c r="B8275" s="51" t="s">
        <v>1885</v>
      </c>
      <c r="C8275" s="51" t="s">
        <v>462</v>
      </c>
      <c r="D8275" s="51" t="str">
        <f t="shared" si="129"/>
        <v>GGXWDNUnited Arab Emirates</v>
      </c>
      <c r="E8275" s="51" t="s">
        <v>1886</v>
      </c>
      <c r="F8275" s="51" t="s">
        <v>463</v>
      </c>
      <c r="G8275" s="51" t="s">
        <v>464</v>
      </c>
      <c r="H8275" s="51" t="s">
        <v>342</v>
      </c>
      <c r="I8275" s="51" t="s">
        <v>343</v>
      </c>
      <c r="J8275" s="51"/>
      <c r="K8275" s="51"/>
      <c r="L8275" s="51"/>
      <c r="M8275" s="51"/>
      <c r="N8275" s="51"/>
      <c r="O8275" s="51"/>
      <c r="P8275" s="51"/>
      <c r="Q8275" s="51"/>
      <c r="R8275" s="51"/>
      <c r="S8275" s="51"/>
      <c r="T8275" s="51"/>
      <c r="U8275" s="51"/>
    </row>
    <row r="8276" spans="1:21" ht="15.5">
      <c r="A8276" s="51">
        <v>466</v>
      </c>
      <c r="B8276" s="51" t="s">
        <v>1885</v>
      </c>
      <c r="C8276" s="51" t="s">
        <v>465</v>
      </c>
      <c r="D8276" s="51" t="str">
        <f t="shared" si="129"/>
        <v>GGXWDN_NGDPUnited Arab Emirates</v>
      </c>
      <c r="E8276" s="51" t="s">
        <v>1886</v>
      </c>
      <c r="F8276" s="51" t="s">
        <v>463</v>
      </c>
      <c r="G8276" s="51" t="s">
        <v>464</v>
      </c>
      <c r="H8276" s="51" t="s">
        <v>392</v>
      </c>
      <c r="I8276" s="51"/>
      <c r="J8276" s="51"/>
      <c r="K8276" s="51"/>
      <c r="L8276" s="51"/>
      <c r="M8276" s="51"/>
      <c r="N8276" s="51"/>
      <c r="O8276" s="51"/>
      <c r="P8276" s="51"/>
      <c r="Q8276" s="51"/>
      <c r="R8276" s="51"/>
      <c r="S8276" s="51"/>
      <c r="T8276" s="51"/>
      <c r="U8276" s="51"/>
    </row>
    <row r="8277" spans="1:21" ht="15.5">
      <c r="A8277" s="51">
        <v>466</v>
      </c>
      <c r="B8277" s="51" t="s">
        <v>1885</v>
      </c>
      <c r="C8277" s="51" t="s">
        <v>466</v>
      </c>
      <c r="D8277" s="51" t="str">
        <f t="shared" si="129"/>
        <v>GGXWDGUnited Arab Emirates</v>
      </c>
      <c r="E8277" s="51" t="s">
        <v>1886</v>
      </c>
      <c r="F8277" s="51" t="s">
        <v>467</v>
      </c>
      <c r="G8277" s="51" t="s">
        <v>468</v>
      </c>
      <c r="H8277" s="51" t="s">
        <v>342</v>
      </c>
      <c r="I8277" s="51" t="s">
        <v>343</v>
      </c>
      <c r="J8277" s="51" t="s">
        <v>1891</v>
      </c>
      <c r="K8277" s="51">
        <v>291.779</v>
      </c>
      <c r="L8277" s="51">
        <v>229.453</v>
      </c>
      <c r="M8277" s="51">
        <v>210.154</v>
      </c>
      <c r="N8277" s="51">
        <v>218.994</v>
      </c>
      <c r="O8277" s="51">
        <v>253.934</v>
      </c>
      <c r="P8277" s="51">
        <v>306.21600000000001</v>
      </c>
      <c r="Q8277" s="51">
        <v>324.166</v>
      </c>
      <c r="R8277" s="51">
        <v>415.01900000000001</v>
      </c>
      <c r="S8277" s="51">
        <v>498.69299999999998</v>
      </c>
      <c r="T8277" s="51">
        <v>547.13499999999999</v>
      </c>
      <c r="U8277" s="51">
        <v>2019</v>
      </c>
    </row>
    <row r="8278" spans="1:21" ht="15.5">
      <c r="A8278" s="51">
        <v>466</v>
      </c>
      <c r="B8278" s="51" t="s">
        <v>1885</v>
      </c>
      <c r="C8278" s="51" t="s">
        <v>469</v>
      </c>
      <c r="D8278" s="51" t="str">
        <f t="shared" si="129"/>
        <v>GGXWDG_NGDPUnited Arab Emirates</v>
      </c>
      <c r="E8278" s="51" t="s">
        <v>1886</v>
      </c>
      <c r="F8278" s="51" t="s">
        <v>467</v>
      </c>
      <c r="G8278" s="51" t="s">
        <v>468</v>
      </c>
      <c r="H8278" s="51" t="s">
        <v>392</v>
      </c>
      <c r="I8278" s="51"/>
      <c r="J8278" s="51" t="s">
        <v>470</v>
      </c>
      <c r="K8278" s="51">
        <v>21.21</v>
      </c>
      <c r="L8278" s="51">
        <v>16.015999999999998</v>
      </c>
      <c r="M8278" s="51">
        <v>14.195</v>
      </c>
      <c r="N8278" s="51">
        <v>16.649999999999999</v>
      </c>
      <c r="O8278" s="51">
        <v>19.366</v>
      </c>
      <c r="P8278" s="51">
        <v>21.623000000000001</v>
      </c>
      <c r="Q8278" s="51">
        <v>20.905999999999999</v>
      </c>
      <c r="R8278" s="51">
        <v>26.832999999999998</v>
      </c>
      <c r="S8278" s="51">
        <v>38.329000000000001</v>
      </c>
      <c r="T8278" s="51">
        <v>37.104999999999997</v>
      </c>
      <c r="U8278" s="51">
        <v>2019</v>
      </c>
    </row>
    <row r="8279" spans="1:21" ht="15.5">
      <c r="A8279" s="51">
        <v>466</v>
      </c>
      <c r="B8279" s="51" t="s">
        <v>1885</v>
      </c>
      <c r="C8279" s="51" t="s">
        <v>471</v>
      </c>
      <c r="D8279" s="51" t="str">
        <f t="shared" si="129"/>
        <v>NGDP_FYUnited Arab Emirates</v>
      </c>
      <c r="E8279" s="51" t="s">
        <v>1886</v>
      </c>
      <c r="F8279" s="51" t="s">
        <v>472</v>
      </c>
      <c r="G8279" s="51" t="s">
        <v>473</v>
      </c>
      <c r="H8279" s="51" t="s">
        <v>342</v>
      </c>
      <c r="I8279" s="51" t="s">
        <v>343</v>
      </c>
      <c r="J8279" s="51" t="s">
        <v>1891</v>
      </c>
      <c r="K8279" s="51">
        <v>1375.68</v>
      </c>
      <c r="L8279" s="51">
        <v>1432.67</v>
      </c>
      <c r="M8279" s="51">
        <v>1480.52</v>
      </c>
      <c r="N8279" s="51">
        <v>1315.25</v>
      </c>
      <c r="O8279" s="51">
        <v>1311.25</v>
      </c>
      <c r="P8279" s="51">
        <v>1416.14</v>
      </c>
      <c r="Q8279" s="51">
        <v>1550.59</v>
      </c>
      <c r="R8279" s="51">
        <v>1546.65</v>
      </c>
      <c r="S8279" s="51">
        <v>1301.0899999999999</v>
      </c>
      <c r="T8279" s="51">
        <v>1474.56</v>
      </c>
      <c r="U8279" s="51">
        <v>2019</v>
      </c>
    </row>
    <row r="8280" spans="1:21" ht="15.5">
      <c r="A8280" s="51">
        <v>466</v>
      </c>
      <c r="B8280" s="51" t="s">
        <v>1885</v>
      </c>
      <c r="C8280" s="51" t="s">
        <v>474</v>
      </c>
      <c r="D8280" s="51" t="str">
        <f t="shared" si="129"/>
        <v>BCAUnited Arab Emirates</v>
      </c>
      <c r="E8280" s="51" t="s">
        <v>1886</v>
      </c>
      <c r="F8280" s="51" t="s">
        <v>475</v>
      </c>
      <c r="G8280" s="51" t="s">
        <v>476</v>
      </c>
      <c r="H8280" s="51" t="s">
        <v>352</v>
      </c>
      <c r="I8280" s="51" t="s">
        <v>343</v>
      </c>
      <c r="J8280" s="51" t="s">
        <v>1892</v>
      </c>
      <c r="K8280" s="51">
        <v>73.100999999999999</v>
      </c>
      <c r="L8280" s="51">
        <v>73.212999999999994</v>
      </c>
      <c r="M8280" s="51">
        <v>54.491</v>
      </c>
      <c r="N8280" s="51">
        <v>17.550999999999998</v>
      </c>
      <c r="O8280" s="51">
        <v>13.2</v>
      </c>
      <c r="P8280" s="51">
        <v>27.5</v>
      </c>
      <c r="Q8280" s="51">
        <v>40.499000000000002</v>
      </c>
      <c r="R8280" s="51">
        <v>35.372</v>
      </c>
      <c r="S8280" s="51">
        <v>10.973000000000001</v>
      </c>
      <c r="T8280" s="51">
        <v>28.391999999999999</v>
      </c>
      <c r="U8280" s="51">
        <v>2019</v>
      </c>
    </row>
    <row r="8281" spans="1:21" ht="15.5">
      <c r="A8281" s="51">
        <v>466</v>
      </c>
      <c r="B8281" s="51" t="s">
        <v>1885</v>
      </c>
      <c r="C8281" s="51" t="s">
        <v>478</v>
      </c>
      <c r="D8281" s="51" t="str">
        <f t="shared" si="129"/>
        <v>BCA_NGDPDUnited Arab Emirates</v>
      </c>
      <c r="E8281" s="51" t="s">
        <v>1886</v>
      </c>
      <c r="F8281" s="51" t="s">
        <v>475</v>
      </c>
      <c r="G8281" s="51" t="s">
        <v>476</v>
      </c>
      <c r="H8281" s="51" t="s">
        <v>392</v>
      </c>
      <c r="I8281" s="51"/>
      <c r="J8281" s="51" t="s">
        <v>479</v>
      </c>
      <c r="K8281" s="51">
        <v>19.515000000000001</v>
      </c>
      <c r="L8281" s="51">
        <v>18.766999999999999</v>
      </c>
      <c r="M8281" s="51">
        <v>13.516999999999999</v>
      </c>
      <c r="N8281" s="51">
        <v>4.9009999999999998</v>
      </c>
      <c r="O8281" s="51">
        <v>3.6970000000000001</v>
      </c>
      <c r="P8281" s="51">
        <v>7.1319999999999997</v>
      </c>
      <c r="Q8281" s="51">
        <v>9.5920000000000005</v>
      </c>
      <c r="R8281" s="51">
        <v>8.3989999999999991</v>
      </c>
      <c r="S8281" s="51">
        <v>3.097</v>
      </c>
      <c r="T8281" s="51">
        <v>7.0709999999999997</v>
      </c>
      <c r="U8281" s="51">
        <v>2019</v>
      </c>
    </row>
    <row r="8282" spans="1:21" ht="15.5">
      <c r="A8282" s="51">
        <v>112</v>
      </c>
      <c r="B8282" s="51" t="s">
        <v>1893</v>
      </c>
      <c r="C8282" s="51" t="s">
        <v>338</v>
      </c>
      <c r="D8282" s="51" t="str">
        <f t="shared" si="129"/>
        <v>NGDP_RUnited Kingdom</v>
      </c>
      <c r="E8282" s="51" t="s">
        <v>65</v>
      </c>
      <c r="F8282" s="51" t="s">
        <v>340</v>
      </c>
      <c r="G8282" s="51" t="s">
        <v>341</v>
      </c>
      <c r="H8282" s="51" t="s">
        <v>342</v>
      </c>
      <c r="I8282" s="51" t="s">
        <v>343</v>
      </c>
      <c r="J8282" s="51" t="s">
        <v>1894</v>
      </c>
      <c r="K8282" s="51">
        <v>1899.63</v>
      </c>
      <c r="L8282" s="51">
        <v>1941.16</v>
      </c>
      <c r="M8282" s="51">
        <v>1996.73</v>
      </c>
      <c r="N8282" s="51">
        <v>2043.91</v>
      </c>
      <c r="O8282" s="51">
        <v>2079.11</v>
      </c>
      <c r="P8282" s="51">
        <v>2115.3000000000002</v>
      </c>
      <c r="Q8282" s="51">
        <v>2141.79</v>
      </c>
      <c r="R8282" s="51">
        <v>2172.5100000000002</v>
      </c>
      <c r="S8282" s="51">
        <v>1956.99</v>
      </c>
      <c r="T8282" s="51">
        <v>2061.5700000000002</v>
      </c>
      <c r="U8282" s="51">
        <v>2020</v>
      </c>
    </row>
    <row r="8283" spans="1:21" ht="15.5">
      <c r="A8283" s="51">
        <v>112</v>
      </c>
      <c r="B8283" s="51" t="s">
        <v>1893</v>
      </c>
      <c r="C8283" s="51" t="s">
        <v>345</v>
      </c>
      <c r="D8283" s="51" t="str">
        <f t="shared" si="129"/>
        <v>NGDP_RPCHUnited Kingdom</v>
      </c>
      <c r="E8283" s="51" t="s">
        <v>65</v>
      </c>
      <c r="F8283" s="51" t="s">
        <v>340</v>
      </c>
      <c r="G8283" s="51" t="s">
        <v>346</v>
      </c>
      <c r="H8283" s="51" t="s">
        <v>347</v>
      </c>
      <c r="I8283" s="51"/>
      <c r="J8283" s="51" t="s">
        <v>348</v>
      </c>
      <c r="K8283" s="51">
        <v>1.43</v>
      </c>
      <c r="L8283" s="51">
        <v>2.1859999999999999</v>
      </c>
      <c r="M8283" s="51">
        <v>2.863</v>
      </c>
      <c r="N8283" s="51">
        <v>2.363</v>
      </c>
      <c r="O8283" s="51">
        <v>1.722</v>
      </c>
      <c r="P8283" s="51">
        <v>1.74</v>
      </c>
      <c r="Q8283" s="51">
        <v>1.2529999999999999</v>
      </c>
      <c r="R8283" s="51">
        <v>1.4339999999999999</v>
      </c>
      <c r="S8283" s="51">
        <v>-9.92</v>
      </c>
      <c r="T8283" s="51">
        <v>5.3440000000000003</v>
      </c>
      <c r="U8283" s="51">
        <v>2020</v>
      </c>
    </row>
    <row r="8284" spans="1:21" ht="15.5">
      <c r="A8284" s="51">
        <v>112</v>
      </c>
      <c r="B8284" s="51" t="s">
        <v>1893</v>
      </c>
      <c r="C8284" s="51" t="s">
        <v>349</v>
      </c>
      <c r="D8284" s="51" t="str">
        <f t="shared" si="129"/>
        <v>NGDPUnited Kingdom</v>
      </c>
      <c r="E8284" s="51" t="s">
        <v>65</v>
      </c>
      <c r="F8284" s="51" t="s">
        <v>155</v>
      </c>
      <c r="G8284" s="51" t="s">
        <v>350</v>
      </c>
      <c r="H8284" s="51" t="s">
        <v>342</v>
      </c>
      <c r="I8284" s="51" t="s">
        <v>343</v>
      </c>
      <c r="J8284" s="51" t="s">
        <v>1894</v>
      </c>
      <c r="K8284" s="51">
        <v>1711.77</v>
      </c>
      <c r="L8284" s="51">
        <v>1780.34</v>
      </c>
      <c r="M8284" s="51">
        <v>1863.01</v>
      </c>
      <c r="N8284" s="51">
        <v>1919.64</v>
      </c>
      <c r="O8284" s="51">
        <v>1994.71</v>
      </c>
      <c r="P8284" s="51">
        <v>2068.7600000000002</v>
      </c>
      <c r="Q8284" s="51">
        <v>2141.79</v>
      </c>
      <c r="R8284" s="51">
        <v>2218.44</v>
      </c>
      <c r="S8284" s="51">
        <v>2113.0500000000002</v>
      </c>
      <c r="T8284" s="51">
        <v>2247.91</v>
      </c>
      <c r="U8284" s="51">
        <v>2020</v>
      </c>
    </row>
    <row r="8285" spans="1:21" ht="15.5">
      <c r="A8285" s="51">
        <v>112</v>
      </c>
      <c r="B8285" s="51" t="s">
        <v>1893</v>
      </c>
      <c r="C8285" s="51" t="s">
        <v>157</v>
      </c>
      <c r="D8285" s="51" t="str">
        <f t="shared" si="129"/>
        <v>NGDPDUnited Kingdom</v>
      </c>
      <c r="E8285" s="51" t="s">
        <v>65</v>
      </c>
      <c r="F8285" s="51" t="s">
        <v>155</v>
      </c>
      <c r="G8285" s="51" t="s">
        <v>351</v>
      </c>
      <c r="H8285" s="51" t="s">
        <v>352</v>
      </c>
      <c r="I8285" s="51" t="s">
        <v>343</v>
      </c>
      <c r="J8285" s="51" t="s">
        <v>353</v>
      </c>
      <c r="K8285" s="51">
        <v>2704.5</v>
      </c>
      <c r="L8285" s="51">
        <v>2785.06</v>
      </c>
      <c r="M8285" s="51">
        <v>3067.12</v>
      </c>
      <c r="N8285" s="51">
        <v>2933.43</v>
      </c>
      <c r="O8285" s="51">
        <v>2703.24</v>
      </c>
      <c r="P8285" s="51">
        <v>2664.71</v>
      </c>
      <c r="Q8285" s="51">
        <v>2860.98</v>
      </c>
      <c r="R8285" s="51">
        <v>2833.3</v>
      </c>
      <c r="S8285" s="51">
        <v>2710.97</v>
      </c>
      <c r="T8285" s="51">
        <v>3124.65</v>
      </c>
      <c r="U8285" s="51">
        <v>2020</v>
      </c>
    </row>
    <row r="8286" spans="1:21" ht="15.5">
      <c r="A8286" s="51">
        <v>112</v>
      </c>
      <c r="B8286" s="51" t="s">
        <v>1893</v>
      </c>
      <c r="C8286" s="51" t="s">
        <v>354</v>
      </c>
      <c r="D8286" s="51" t="str">
        <f t="shared" si="129"/>
        <v>PPPGDPUnited Kingdom</v>
      </c>
      <c r="E8286" s="51" t="s">
        <v>65</v>
      </c>
      <c r="F8286" s="51" t="s">
        <v>155</v>
      </c>
      <c r="G8286" s="51" t="s">
        <v>355</v>
      </c>
      <c r="H8286" s="51" t="s">
        <v>356</v>
      </c>
      <c r="I8286" s="51" t="s">
        <v>343</v>
      </c>
      <c r="J8286" s="51" t="s">
        <v>353</v>
      </c>
      <c r="K8286" s="51">
        <v>2439.69</v>
      </c>
      <c r="L8286" s="51">
        <v>2560.7199999999998</v>
      </c>
      <c r="M8286" s="51">
        <v>2667.37</v>
      </c>
      <c r="N8286" s="51">
        <v>2772.58</v>
      </c>
      <c r="O8286" s="51">
        <v>2896.46</v>
      </c>
      <c r="P8286" s="51">
        <v>3032.78</v>
      </c>
      <c r="Q8286" s="51">
        <v>3144.5</v>
      </c>
      <c r="R8286" s="51">
        <v>3246.54</v>
      </c>
      <c r="S8286" s="51">
        <v>2959.92</v>
      </c>
      <c r="T8286" s="51">
        <v>3174.92</v>
      </c>
      <c r="U8286" s="51">
        <v>2020</v>
      </c>
    </row>
    <row r="8287" spans="1:21" ht="15.5">
      <c r="A8287" s="51">
        <v>112</v>
      </c>
      <c r="B8287" s="51" t="s">
        <v>1893</v>
      </c>
      <c r="C8287" s="51" t="s">
        <v>357</v>
      </c>
      <c r="D8287" s="51" t="str">
        <f t="shared" si="129"/>
        <v>NGDP_DUnited Kingdom</v>
      </c>
      <c r="E8287" s="51" t="s">
        <v>65</v>
      </c>
      <c r="F8287" s="51" t="s">
        <v>358</v>
      </c>
      <c r="G8287" s="51" t="s">
        <v>359</v>
      </c>
      <c r="H8287" s="51" t="s">
        <v>360</v>
      </c>
      <c r="I8287" s="51"/>
      <c r="J8287" s="51" t="s">
        <v>361</v>
      </c>
      <c r="K8287" s="51">
        <v>90.111000000000004</v>
      </c>
      <c r="L8287" s="51">
        <v>91.715000000000003</v>
      </c>
      <c r="M8287" s="51">
        <v>93.302999999999997</v>
      </c>
      <c r="N8287" s="51">
        <v>93.92</v>
      </c>
      <c r="O8287" s="51">
        <v>95.941000000000003</v>
      </c>
      <c r="P8287" s="51">
        <v>97.8</v>
      </c>
      <c r="Q8287" s="51">
        <v>100</v>
      </c>
      <c r="R8287" s="51">
        <v>102.114</v>
      </c>
      <c r="S8287" s="51">
        <v>107.974</v>
      </c>
      <c r="T8287" s="51">
        <v>109.039</v>
      </c>
      <c r="U8287" s="51">
        <v>2020</v>
      </c>
    </row>
    <row r="8288" spans="1:21" ht="15.5">
      <c r="A8288" s="51">
        <v>112</v>
      </c>
      <c r="B8288" s="51" t="s">
        <v>1893</v>
      </c>
      <c r="C8288" s="51" t="s">
        <v>362</v>
      </c>
      <c r="D8288" s="51" t="str">
        <f t="shared" si="129"/>
        <v>NGDPRPCUnited Kingdom</v>
      </c>
      <c r="E8288" s="51" t="s">
        <v>65</v>
      </c>
      <c r="F8288" s="51" t="s">
        <v>363</v>
      </c>
      <c r="G8288" s="51" t="s">
        <v>364</v>
      </c>
      <c r="H8288" s="51" t="s">
        <v>342</v>
      </c>
      <c r="I8288" s="51" t="s">
        <v>333</v>
      </c>
      <c r="J8288" s="51" t="s">
        <v>365</v>
      </c>
      <c r="K8288" s="51">
        <v>29819.1</v>
      </c>
      <c r="L8288" s="51">
        <v>30280.400000000001</v>
      </c>
      <c r="M8288" s="51">
        <v>30910.49</v>
      </c>
      <c r="N8288" s="51">
        <v>31391.63</v>
      </c>
      <c r="O8288" s="51">
        <v>31670.62</v>
      </c>
      <c r="P8288" s="51">
        <v>32030.53</v>
      </c>
      <c r="Q8288" s="51">
        <v>32238.43</v>
      </c>
      <c r="R8288" s="51">
        <v>32524.080000000002</v>
      </c>
      <c r="S8288" s="51">
        <v>29168.44</v>
      </c>
      <c r="T8288" s="51">
        <v>30576.49</v>
      </c>
      <c r="U8288" s="51">
        <v>2019</v>
      </c>
    </row>
    <row r="8289" spans="1:21" ht="15.5">
      <c r="A8289" s="51">
        <v>112</v>
      </c>
      <c r="B8289" s="51" t="s">
        <v>1893</v>
      </c>
      <c r="C8289" s="51" t="s">
        <v>366</v>
      </c>
      <c r="D8289" s="51" t="str">
        <f t="shared" si="129"/>
        <v>NGDPRPPPPCUnited Kingdom</v>
      </c>
      <c r="E8289" s="51" t="s">
        <v>65</v>
      </c>
      <c r="F8289" s="51" t="s">
        <v>363</v>
      </c>
      <c r="G8289" s="51" t="s">
        <v>367</v>
      </c>
      <c r="H8289" s="51" t="s">
        <v>368</v>
      </c>
      <c r="I8289" s="51" t="s">
        <v>333</v>
      </c>
      <c r="J8289" s="51" t="s">
        <v>365</v>
      </c>
      <c r="K8289" s="51">
        <v>42752.76</v>
      </c>
      <c r="L8289" s="51">
        <v>43414.13</v>
      </c>
      <c r="M8289" s="51">
        <v>44317.53</v>
      </c>
      <c r="N8289" s="51">
        <v>45007.35</v>
      </c>
      <c r="O8289" s="51">
        <v>45407.35</v>
      </c>
      <c r="P8289" s="51">
        <v>45923.360000000001</v>
      </c>
      <c r="Q8289" s="51">
        <v>46221.43</v>
      </c>
      <c r="R8289" s="51">
        <v>46630.99</v>
      </c>
      <c r="S8289" s="51">
        <v>41819.879999999997</v>
      </c>
      <c r="T8289" s="51">
        <v>43838.66</v>
      </c>
      <c r="U8289" s="51">
        <v>2019</v>
      </c>
    </row>
    <row r="8290" spans="1:21" ht="15.5">
      <c r="A8290" s="51">
        <v>112</v>
      </c>
      <c r="B8290" s="51" t="s">
        <v>1893</v>
      </c>
      <c r="C8290" s="51" t="s">
        <v>369</v>
      </c>
      <c r="D8290" s="51" t="str">
        <f t="shared" si="129"/>
        <v>NGDPPCUnited Kingdom</v>
      </c>
      <c r="E8290" s="51" t="s">
        <v>65</v>
      </c>
      <c r="F8290" s="51" t="s">
        <v>370</v>
      </c>
      <c r="G8290" s="51" t="s">
        <v>371</v>
      </c>
      <c r="H8290" s="51" t="s">
        <v>342</v>
      </c>
      <c r="I8290" s="51" t="s">
        <v>333</v>
      </c>
      <c r="J8290" s="51" t="s">
        <v>372</v>
      </c>
      <c r="K8290" s="51">
        <v>26870.26</v>
      </c>
      <c r="L8290" s="51">
        <v>27771.75</v>
      </c>
      <c r="M8290" s="51">
        <v>28840.47</v>
      </c>
      <c r="N8290" s="51">
        <v>29483.040000000001</v>
      </c>
      <c r="O8290" s="51">
        <v>30384.959999999999</v>
      </c>
      <c r="P8290" s="51">
        <v>31325.82</v>
      </c>
      <c r="Q8290" s="51">
        <v>32238.43</v>
      </c>
      <c r="R8290" s="51">
        <v>33211.660000000003</v>
      </c>
      <c r="S8290" s="51">
        <v>31494.38</v>
      </c>
      <c r="T8290" s="51">
        <v>33340.15</v>
      </c>
      <c r="U8290" s="51">
        <v>2019</v>
      </c>
    </row>
    <row r="8291" spans="1:21" ht="15.5">
      <c r="A8291" s="51">
        <v>112</v>
      </c>
      <c r="B8291" s="51" t="s">
        <v>1893</v>
      </c>
      <c r="C8291" s="51" t="s">
        <v>373</v>
      </c>
      <c r="D8291" s="51" t="str">
        <f t="shared" si="129"/>
        <v>NGDPDPCUnited Kingdom</v>
      </c>
      <c r="E8291" s="51" t="s">
        <v>65</v>
      </c>
      <c r="F8291" s="51" t="s">
        <v>370</v>
      </c>
      <c r="G8291" s="51" t="s">
        <v>374</v>
      </c>
      <c r="H8291" s="51" t="s">
        <v>352</v>
      </c>
      <c r="I8291" s="51" t="s">
        <v>333</v>
      </c>
      <c r="J8291" s="51" t="s">
        <v>372</v>
      </c>
      <c r="K8291" s="51">
        <v>42453.47</v>
      </c>
      <c r="L8291" s="51">
        <v>43444.63</v>
      </c>
      <c r="M8291" s="51">
        <v>47480.800000000003</v>
      </c>
      <c r="N8291" s="51">
        <v>45053.49</v>
      </c>
      <c r="O8291" s="51">
        <v>41177.83</v>
      </c>
      <c r="P8291" s="51">
        <v>40349.870000000003</v>
      </c>
      <c r="Q8291" s="51">
        <v>43063.74</v>
      </c>
      <c r="R8291" s="51">
        <v>42416.6</v>
      </c>
      <c r="S8291" s="51">
        <v>40406.28</v>
      </c>
      <c r="T8291" s="51">
        <v>46343.67</v>
      </c>
      <c r="U8291" s="51">
        <v>2019</v>
      </c>
    </row>
    <row r="8292" spans="1:21" ht="15.5">
      <c r="A8292" s="51">
        <v>112</v>
      </c>
      <c r="B8292" s="51" t="s">
        <v>1893</v>
      </c>
      <c r="C8292" s="51" t="s">
        <v>375</v>
      </c>
      <c r="D8292" s="51" t="str">
        <f t="shared" si="129"/>
        <v>PPPPCUnited Kingdom</v>
      </c>
      <c r="E8292" s="51" t="s">
        <v>65</v>
      </c>
      <c r="F8292" s="51" t="s">
        <v>370</v>
      </c>
      <c r="G8292" s="51" t="s">
        <v>376</v>
      </c>
      <c r="H8292" s="51" t="s">
        <v>356</v>
      </c>
      <c r="I8292" s="51" t="s">
        <v>333</v>
      </c>
      <c r="J8292" s="51" t="s">
        <v>372</v>
      </c>
      <c r="K8292" s="51">
        <v>38296.71</v>
      </c>
      <c r="L8292" s="51">
        <v>39945.1</v>
      </c>
      <c r="M8292" s="51">
        <v>41292.5</v>
      </c>
      <c r="N8292" s="51">
        <v>42583.08</v>
      </c>
      <c r="O8292" s="51">
        <v>44121.08</v>
      </c>
      <c r="P8292" s="51">
        <v>45923.360000000001</v>
      </c>
      <c r="Q8292" s="51">
        <v>47331.199999999997</v>
      </c>
      <c r="R8292" s="51">
        <v>48603.040000000001</v>
      </c>
      <c r="S8292" s="51">
        <v>44116.87</v>
      </c>
      <c r="T8292" s="51">
        <v>47089.27</v>
      </c>
      <c r="U8292" s="51">
        <v>2019</v>
      </c>
    </row>
    <row r="8293" spans="1:21" ht="15.5">
      <c r="A8293" s="51">
        <v>112</v>
      </c>
      <c r="B8293" s="51" t="s">
        <v>1893</v>
      </c>
      <c r="C8293" s="51" t="s">
        <v>377</v>
      </c>
      <c r="D8293" s="51" t="str">
        <f t="shared" si="129"/>
        <v>NGAP_NPGDPUnited Kingdom</v>
      </c>
      <c r="E8293" s="51" t="s">
        <v>65</v>
      </c>
      <c r="F8293" s="51" t="s">
        <v>378</v>
      </c>
      <c r="G8293" s="51" t="s">
        <v>379</v>
      </c>
      <c r="H8293" s="51" t="s">
        <v>380</v>
      </c>
      <c r="I8293" s="51"/>
      <c r="J8293" s="51" t="s">
        <v>348</v>
      </c>
      <c r="K8293" s="51">
        <v>-2.0760000000000001</v>
      </c>
      <c r="L8293" s="51">
        <v>-1.5720000000000001</v>
      </c>
      <c r="M8293" s="51">
        <v>-0.51400000000000001</v>
      </c>
      <c r="N8293" s="51">
        <v>4.5999999999999999E-2</v>
      </c>
      <c r="O8293" s="51">
        <v>2.9000000000000001E-2</v>
      </c>
      <c r="P8293" s="51">
        <v>0.20699999999999999</v>
      </c>
      <c r="Q8293" s="51">
        <v>3.5999999999999997E-2</v>
      </c>
      <c r="R8293" s="51">
        <v>0.106</v>
      </c>
      <c r="S8293" s="51">
        <v>-4.3609999999999998</v>
      </c>
      <c r="T8293" s="51">
        <v>-3.1080000000000001</v>
      </c>
      <c r="U8293" s="51">
        <v>2020</v>
      </c>
    </row>
    <row r="8294" spans="1:21" ht="15.5">
      <c r="A8294" s="51">
        <v>112</v>
      </c>
      <c r="B8294" s="51" t="s">
        <v>1893</v>
      </c>
      <c r="C8294" s="51" t="s">
        <v>381</v>
      </c>
      <c r="D8294" s="51" t="str">
        <f t="shared" si="129"/>
        <v>PPPSHUnited Kingdom</v>
      </c>
      <c r="E8294" s="51" t="s">
        <v>65</v>
      </c>
      <c r="F8294" s="51" t="s">
        <v>382</v>
      </c>
      <c r="G8294" s="51" t="s">
        <v>383</v>
      </c>
      <c r="H8294" s="51" t="s">
        <v>384</v>
      </c>
      <c r="I8294" s="51"/>
      <c r="J8294" s="51" t="s">
        <v>353</v>
      </c>
      <c r="K8294" s="51">
        <v>2.4359999999999999</v>
      </c>
      <c r="L8294" s="51">
        <v>2.4369999999999998</v>
      </c>
      <c r="M8294" s="51">
        <v>2.4470000000000001</v>
      </c>
      <c r="N8294" s="51">
        <v>2.492</v>
      </c>
      <c r="O8294" s="51">
        <v>2.5070000000000001</v>
      </c>
      <c r="P8294" s="51">
        <v>2.492</v>
      </c>
      <c r="Q8294" s="51">
        <v>2.4380000000000002</v>
      </c>
      <c r="R8294" s="51">
        <v>2.4089999999999998</v>
      </c>
      <c r="S8294" s="51">
        <v>2.2480000000000002</v>
      </c>
      <c r="T8294" s="51">
        <v>2.2360000000000002</v>
      </c>
      <c r="U8294" s="51">
        <v>2020</v>
      </c>
    </row>
    <row r="8295" spans="1:21" ht="15.5">
      <c r="A8295" s="51">
        <v>112</v>
      </c>
      <c r="B8295" s="51" t="s">
        <v>1893</v>
      </c>
      <c r="C8295" s="51" t="s">
        <v>385</v>
      </c>
      <c r="D8295" s="51" t="str">
        <f t="shared" si="129"/>
        <v>PPPEXUnited Kingdom</v>
      </c>
      <c r="E8295" s="51" t="s">
        <v>65</v>
      </c>
      <c r="F8295" s="51" t="s">
        <v>386</v>
      </c>
      <c r="G8295" s="51" t="s">
        <v>387</v>
      </c>
      <c r="H8295" s="51" t="s">
        <v>388</v>
      </c>
      <c r="I8295" s="51"/>
      <c r="J8295" s="51" t="s">
        <v>353</v>
      </c>
      <c r="K8295" s="51">
        <v>0.70199999999999996</v>
      </c>
      <c r="L8295" s="51">
        <v>0.69499999999999995</v>
      </c>
      <c r="M8295" s="51">
        <v>0.69799999999999995</v>
      </c>
      <c r="N8295" s="51">
        <v>0.69199999999999995</v>
      </c>
      <c r="O8295" s="51">
        <v>0.68899999999999995</v>
      </c>
      <c r="P8295" s="51">
        <v>0.68200000000000005</v>
      </c>
      <c r="Q8295" s="51">
        <v>0.68100000000000005</v>
      </c>
      <c r="R8295" s="51">
        <v>0.68300000000000005</v>
      </c>
      <c r="S8295" s="51">
        <v>0.71399999999999997</v>
      </c>
      <c r="T8295" s="51">
        <v>0.70799999999999996</v>
      </c>
      <c r="U8295" s="51">
        <v>2020</v>
      </c>
    </row>
    <row r="8296" spans="1:21" ht="15.5">
      <c r="A8296" s="51">
        <v>112</v>
      </c>
      <c r="B8296" s="51" t="s">
        <v>1893</v>
      </c>
      <c r="C8296" s="51" t="s">
        <v>389</v>
      </c>
      <c r="D8296" s="51" t="str">
        <f t="shared" si="129"/>
        <v>NID_NGDPUnited Kingdom</v>
      </c>
      <c r="E8296" s="51" t="s">
        <v>65</v>
      </c>
      <c r="F8296" s="51" t="s">
        <v>390</v>
      </c>
      <c r="G8296" s="51" t="s">
        <v>391</v>
      </c>
      <c r="H8296" s="51" t="s">
        <v>392</v>
      </c>
      <c r="I8296" s="51"/>
      <c r="J8296" s="51" t="s">
        <v>1894</v>
      </c>
      <c r="K8296" s="51">
        <v>15.949</v>
      </c>
      <c r="L8296" s="51">
        <v>16.154</v>
      </c>
      <c r="M8296" s="51">
        <v>17.388999999999999</v>
      </c>
      <c r="N8296" s="51">
        <v>17.72</v>
      </c>
      <c r="O8296" s="51">
        <v>17.847000000000001</v>
      </c>
      <c r="P8296" s="51">
        <v>18.166</v>
      </c>
      <c r="Q8296" s="51">
        <v>17.765000000000001</v>
      </c>
      <c r="R8296" s="51">
        <v>18.34</v>
      </c>
      <c r="S8296" s="51">
        <v>16.998999999999999</v>
      </c>
      <c r="T8296" s="51">
        <v>17.393999999999998</v>
      </c>
      <c r="U8296" s="51">
        <v>2020</v>
      </c>
    </row>
    <row r="8297" spans="1:21" ht="15.5">
      <c r="A8297" s="51">
        <v>112</v>
      </c>
      <c r="B8297" s="51" t="s">
        <v>1893</v>
      </c>
      <c r="C8297" s="51" t="s">
        <v>393</v>
      </c>
      <c r="D8297" s="51" t="str">
        <f t="shared" si="129"/>
        <v>NGSD_NGDPUnited Kingdom</v>
      </c>
      <c r="E8297" s="51" t="s">
        <v>65</v>
      </c>
      <c r="F8297" s="51" t="s">
        <v>394</v>
      </c>
      <c r="G8297" s="51" t="s">
        <v>395</v>
      </c>
      <c r="H8297" s="51" t="s">
        <v>392</v>
      </c>
      <c r="I8297" s="51"/>
      <c r="J8297" s="51" t="s">
        <v>1894</v>
      </c>
      <c r="K8297" s="51">
        <v>12.451000000000001</v>
      </c>
      <c r="L8297" s="51">
        <v>11.262</v>
      </c>
      <c r="M8297" s="51">
        <v>12.51</v>
      </c>
      <c r="N8297" s="51">
        <v>12.696999999999999</v>
      </c>
      <c r="O8297" s="51">
        <v>12.413</v>
      </c>
      <c r="P8297" s="51">
        <v>14.397</v>
      </c>
      <c r="Q8297" s="51">
        <v>14.084</v>
      </c>
      <c r="R8297" s="51">
        <v>15.246</v>
      </c>
      <c r="S8297" s="51">
        <v>13.07</v>
      </c>
      <c r="T8297" s="51">
        <v>13.506</v>
      </c>
      <c r="U8297" s="51">
        <v>2020</v>
      </c>
    </row>
    <row r="8298" spans="1:21" ht="15.5">
      <c r="A8298" s="51">
        <v>112</v>
      </c>
      <c r="B8298" s="51" t="s">
        <v>1893</v>
      </c>
      <c r="C8298" s="51" t="s">
        <v>396</v>
      </c>
      <c r="D8298" s="51" t="str">
        <f t="shared" si="129"/>
        <v>PCPIUnited Kingdom</v>
      </c>
      <c r="E8298" s="51" t="s">
        <v>65</v>
      </c>
      <c r="F8298" s="51" t="s">
        <v>397</v>
      </c>
      <c r="G8298" s="51" t="s">
        <v>398</v>
      </c>
      <c r="H8298" s="51" t="s">
        <v>360</v>
      </c>
      <c r="I8298" s="51"/>
      <c r="J8298" s="51" t="s">
        <v>1895</v>
      </c>
      <c r="K8298" s="51">
        <v>96.057000000000002</v>
      </c>
      <c r="L8298" s="51">
        <v>98.521000000000001</v>
      </c>
      <c r="M8298" s="51">
        <v>99.96</v>
      </c>
      <c r="N8298" s="51">
        <v>100</v>
      </c>
      <c r="O8298" s="51">
        <v>100.66</v>
      </c>
      <c r="P8298" s="51">
        <v>103.361</v>
      </c>
      <c r="Q8298" s="51">
        <v>105.922</v>
      </c>
      <c r="R8298" s="51">
        <v>107.819</v>
      </c>
      <c r="S8298" s="51">
        <v>108.736</v>
      </c>
      <c r="T8298" s="51">
        <v>110.381</v>
      </c>
      <c r="U8298" s="51">
        <v>2020</v>
      </c>
    </row>
    <row r="8299" spans="1:21" ht="15.5">
      <c r="A8299" s="51">
        <v>112</v>
      </c>
      <c r="B8299" s="51" t="s">
        <v>1893</v>
      </c>
      <c r="C8299" s="51" t="s">
        <v>400</v>
      </c>
      <c r="D8299" s="51" t="str">
        <f t="shared" si="129"/>
        <v>PCPIPCHUnited Kingdom</v>
      </c>
      <c r="E8299" s="51" t="s">
        <v>65</v>
      </c>
      <c r="F8299" s="51" t="s">
        <v>397</v>
      </c>
      <c r="G8299" s="51" t="s">
        <v>401</v>
      </c>
      <c r="H8299" s="51" t="s">
        <v>347</v>
      </c>
      <c r="I8299" s="51"/>
      <c r="J8299" s="51" t="s">
        <v>402</v>
      </c>
      <c r="K8299" s="51">
        <v>2.8279999999999998</v>
      </c>
      <c r="L8299" s="51">
        <v>2.5649999999999999</v>
      </c>
      <c r="M8299" s="51">
        <v>1.4610000000000001</v>
      </c>
      <c r="N8299" s="51">
        <v>0.04</v>
      </c>
      <c r="O8299" s="51">
        <v>0.66</v>
      </c>
      <c r="P8299" s="51">
        <v>2.6829999999999998</v>
      </c>
      <c r="Q8299" s="51">
        <v>2.4780000000000002</v>
      </c>
      <c r="R8299" s="51">
        <v>1.7909999999999999</v>
      </c>
      <c r="S8299" s="51">
        <v>0.85099999999999998</v>
      </c>
      <c r="T8299" s="51">
        <v>1.5129999999999999</v>
      </c>
      <c r="U8299" s="51">
        <v>2020</v>
      </c>
    </row>
    <row r="8300" spans="1:21" ht="15.5">
      <c r="A8300" s="51">
        <v>112</v>
      </c>
      <c r="B8300" s="51" t="s">
        <v>1893</v>
      </c>
      <c r="C8300" s="51" t="s">
        <v>403</v>
      </c>
      <c r="D8300" s="51" t="str">
        <f t="shared" si="129"/>
        <v>PCPIEUnited Kingdom</v>
      </c>
      <c r="E8300" s="51" t="s">
        <v>65</v>
      </c>
      <c r="F8300" s="51" t="s">
        <v>404</v>
      </c>
      <c r="G8300" s="51" t="s">
        <v>405</v>
      </c>
      <c r="H8300" s="51" t="s">
        <v>360</v>
      </c>
      <c r="I8300" s="51"/>
      <c r="J8300" s="51" t="s">
        <v>1895</v>
      </c>
      <c r="K8300" s="51">
        <v>97.176000000000002</v>
      </c>
      <c r="L8300" s="51">
        <v>99.185000000000002</v>
      </c>
      <c r="M8300" s="51">
        <v>100.09</v>
      </c>
      <c r="N8300" s="51">
        <v>100.148</v>
      </c>
      <c r="O8300" s="51">
        <v>101.361</v>
      </c>
      <c r="P8300" s="51">
        <v>104.431</v>
      </c>
      <c r="Q8300" s="51">
        <v>106.807</v>
      </c>
      <c r="R8300" s="51">
        <v>108.321</v>
      </c>
      <c r="S8300" s="51">
        <v>108.9</v>
      </c>
      <c r="T8300" s="51">
        <v>111.13200000000001</v>
      </c>
      <c r="U8300" s="51">
        <v>2020</v>
      </c>
    </row>
    <row r="8301" spans="1:21" ht="15.5">
      <c r="A8301" s="51">
        <v>112</v>
      </c>
      <c r="B8301" s="51" t="s">
        <v>1893</v>
      </c>
      <c r="C8301" s="51" t="s">
        <v>406</v>
      </c>
      <c r="D8301" s="51" t="str">
        <f t="shared" si="129"/>
        <v>PCPIEPCHUnited Kingdom</v>
      </c>
      <c r="E8301" s="51" t="s">
        <v>65</v>
      </c>
      <c r="F8301" s="51" t="s">
        <v>404</v>
      </c>
      <c r="G8301" s="51" t="s">
        <v>407</v>
      </c>
      <c r="H8301" s="51" t="s">
        <v>347</v>
      </c>
      <c r="I8301" s="51"/>
      <c r="J8301" s="51" t="s">
        <v>408</v>
      </c>
      <c r="K8301" s="51">
        <v>2.6339999999999999</v>
      </c>
      <c r="L8301" s="51">
        <v>2.0670000000000002</v>
      </c>
      <c r="M8301" s="51">
        <v>0.91200000000000003</v>
      </c>
      <c r="N8301" s="51">
        <v>5.8000000000000003E-2</v>
      </c>
      <c r="O8301" s="51">
        <v>1.2110000000000001</v>
      </c>
      <c r="P8301" s="51">
        <v>3.03</v>
      </c>
      <c r="Q8301" s="51">
        <v>2.2749999999999999</v>
      </c>
      <c r="R8301" s="51">
        <v>1.417</v>
      </c>
      <c r="S8301" s="51">
        <v>0.53500000000000003</v>
      </c>
      <c r="T8301" s="51">
        <v>2.0499999999999998</v>
      </c>
      <c r="U8301" s="51">
        <v>2020</v>
      </c>
    </row>
    <row r="8302" spans="1:21" ht="15.5">
      <c r="A8302" s="51">
        <v>112</v>
      </c>
      <c r="B8302" s="51" t="s">
        <v>1893</v>
      </c>
      <c r="C8302" s="51" t="s">
        <v>409</v>
      </c>
      <c r="D8302" s="51" t="str">
        <f t="shared" si="129"/>
        <v>FLIBOR6United Kingdom</v>
      </c>
      <c r="E8302" s="51" t="s">
        <v>65</v>
      </c>
      <c r="F8302" s="51" t="s">
        <v>410</v>
      </c>
      <c r="G8302" s="51"/>
      <c r="H8302" s="51" t="s">
        <v>384</v>
      </c>
      <c r="I8302" s="51"/>
      <c r="J8302" s="51"/>
      <c r="K8302" s="51"/>
      <c r="L8302" s="51"/>
      <c r="M8302" s="51"/>
      <c r="N8302" s="51"/>
      <c r="O8302" s="51"/>
      <c r="P8302" s="51"/>
      <c r="Q8302" s="51"/>
      <c r="R8302" s="51"/>
      <c r="S8302" s="51"/>
      <c r="T8302" s="51"/>
      <c r="U8302" s="51"/>
    </row>
    <row r="8303" spans="1:21" ht="15.5">
      <c r="A8303" s="51">
        <v>112</v>
      </c>
      <c r="B8303" s="51" t="s">
        <v>1893</v>
      </c>
      <c r="C8303" s="51" t="s">
        <v>411</v>
      </c>
      <c r="D8303" s="51" t="str">
        <f t="shared" si="129"/>
        <v>TM_RPCHUnited Kingdom</v>
      </c>
      <c r="E8303" s="51" t="s">
        <v>65</v>
      </c>
      <c r="F8303" s="51" t="s">
        <v>412</v>
      </c>
      <c r="G8303" s="51" t="s">
        <v>413</v>
      </c>
      <c r="H8303" s="51" t="s">
        <v>347</v>
      </c>
      <c r="I8303" s="51"/>
      <c r="J8303" s="51" t="s">
        <v>1896</v>
      </c>
      <c r="K8303" s="51">
        <v>1.9530000000000001</v>
      </c>
      <c r="L8303" s="51">
        <v>3.077</v>
      </c>
      <c r="M8303" s="51">
        <v>3.3490000000000002</v>
      </c>
      <c r="N8303" s="51">
        <v>5.4119999999999999</v>
      </c>
      <c r="O8303" s="51">
        <v>3.9470000000000001</v>
      </c>
      <c r="P8303" s="51">
        <v>2.6480000000000001</v>
      </c>
      <c r="Q8303" s="51">
        <v>2.72</v>
      </c>
      <c r="R8303" s="51">
        <v>2.734</v>
      </c>
      <c r="S8303" s="51">
        <v>-18.126999999999999</v>
      </c>
      <c r="T8303" s="51">
        <v>2.306</v>
      </c>
      <c r="U8303" s="51">
        <v>2020</v>
      </c>
    </row>
    <row r="8304" spans="1:21" ht="15.5">
      <c r="A8304" s="51">
        <v>112</v>
      </c>
      <c r="B8304" s="51" t="s">
        <v>1893</v>
      </c>
      <c r="C8304" s="51" t="s">
        <v>415</v>
      </c>
      <c r="D8304" s="51" t="str">
        <f t="shared" si="129"/>
        <v>TMG_RPCHUnited Kingdom</v>
      </c>
      <c r="E8304" s="51" t="s">
        <v>65</v>
      </c>
      <c r="F8304" s="51" t="s">
        <v>416</v>
      </c>
      <c r="G8304" s="51" t="s">
        <v>417</v>
      </c>
      <c r="H8304" s="51" t="s">
        <v>347</v>
      </c>
      <c r="I8304" s="51"/>
      <c r="J8304" s="51" t="s">
        <v>1896</v>
      </c>
      <c r="K8304" s="51">
        <v>1.56</v>
      </c>
      <c r="L8304" s="51">
        <v>3.113</v>
      </c>
      <c r="M8304" s="51">
        <v>2.2799999999999998</v>
      </c>
      <c r="N8304" s="51">
        <v>3.952</v>
      </c>
      <c r="O8304" s="51">
        <v>4.2709999999999999</v>
      </c>
      <c r="P8304" s="51">
        <v>2.2759999999999998</v>
      </c>
      <c r="Q8304" s="51">
        <v>0.25800000000000001</v>
      </c>
      <c r="R8304" s="51">
        <v>2.149</v>
      </c>
      <c r="S8304" s="51">
        <v>-14.317</v>
      </c>
      <c r="T8304" s="51">
        <v>6.1159999999999997</v>
      </c>
      <c r="U8304" s="51">
        <v>2020</v>
      </c>
    </row>
    <row r="8305" spans="1:21" ht="15.5">
      <c r="A8305" s="51">
        <v>112</v>
      </c>
      <c r="B8305" s="51" t="s">
        <v>1893</v>
      </c>
      <c r="C8305" s="51" t="s">
        <v>418</v>
      </c>
      <c r="D8305" s="51" t="str">
        <f t="shared" si="129"/>
        <v>TX_RPCHUnited Kingdom</v>
      </c>
      <c r="E8305" s="51" t="s">
        <v>65</v>
      </c>
      <c r="F8305" s="51" t="s">
        <v>419</v>
      </c>
      <c r="G8305" s="51" t="s">
        <v>420</v>
      </c>
      <c r="H8305" s="51" t="s">
        <v>347</v>
      </c>
      <c r="I8305" s="51"/>
      <c r="J8305" s="51" t="s">
        <v>1896</v>
      </c>
      <c r="K8305" s="51">
        <v>0.64100000000000001</v>
      </c>
      <c r="L8305" s="51">
        <v>0.85499999999999998</v>
      </c>
      <c r="M8305" s="51">
        <v>0.23599999999999999</v>
      </c>
      <c r="N8305" s="51">
        <v>2.7989999999999999</v>
      </c>
      <c r="O8305" s="51">
        <v>2.7410000000000001</v>
      </c>
      <c r="P8305" s="51">
        <v>5.4080000000000004</v>
      </c>
      <c r="Q8305" s="51">
        <v>3.03</v>
      </c>
      <c r="R8305" s="51">
        <v>2.6579999999999999</v>
      </c>
      <c r="S8305" s="51">
        <v>-16.721</v>
      </c>
      <c r="T8305" s="51">
        <v>-2.621</v>
      </c>
      <c r="U8305" s="51">
        <v>2020</v>
      </c>
    </row>
    <row r="8306" spans="1:21" ht="15.5">
      <c r="A8306" s="51">
        <v>112</v>
      </c>
      <c r="B8306" s="51" t="s">
        <v>1893</v>
      </c>
      <c r="C8306" s="51" t="s">
        <v>421</v>
      </c>
      <c r="D8306" s="51" t="str">
        <f t="shared" si="129"/>
        <v>TXG_RPCHUnited Kingdom</v>
      </c>
      <c r="E8306" s="51" t="s">
        <v>65</v>
      </c>
      <c r="F8306" s="51" t="s">
        <v>422</v>
      </c>
      <c r="G8306" s="51" t="s">
        <v>423</v>
      </c>
      <c r="H8306" s="51" t="s">
        <v>347</v>
      </c>
      <c r="I8306" s="51"/>
      <c r="J8306" s="51" t="s">
        <v>1896</v>
      </c>
      <c r="K8306" s="51">
        <v>-0.65900000000000003</v>
      </c>
      <c r="L8306" s="51">
        <v>-0.60699999999999998</v>
      </c>
      <c r="M8306" s="51">
        <v>0.40600000000000003</v>
      </c>
      <c r="N8306" s="51">
        <v>3.585</v>
      </c>
      <c r="O8306" s="51">
        <v>-8.7999999999999995E-2</v>
      </c>
      <c r="P8306" s="51">
        <v>6.423</v>
      </c>
      <c r="Q8306" s="51">
        <v>0.378</v>
      </c>
      <c r="R8306" s="51">
        <v>4.6180000000000003</v>
      </c>
      <c r="S8306" s="51">
        <v>-13.628</v>
      </c>
      <c r="T8306" s="51">
        <v>2.7269999999999999</v>
      </c>
      <c r="U8306" s="51">
        <v>2020</v>
      </c>
    </row>
    <row r="8307" spans="1:21" ht="15.5">
      <c r="A8307" s="51">
        <v>112</v>
      </c>
      <c r="B8307" s="51" t="s">
        <v>1893</v>
      </c>
      <c r="C8307" s="51" t="s">
        <v>424</v>
      </c>
      <c r="D8307" s="51" t="str">
        <f t="shared" si="129"/>
        <v>LURUnited Kingdom</v>
      </c>
      <c r="E8307" s="51" t="s">
        <v>65</v>
      </c>
      <c r="F8307" s="51" t="s">
        <v>425</v>
      </c>
      <c r="G8307" s="51" t="s">
        <v>426</v>
      </c>
      <c r="H8307" s="51" t="s">
        <v>427</v>
      </c>
      <c r="I8307" s="51"/>
      <c r="J8307" s="51" t="s">
        <v>1897</v>
      </c>
      <c r="K8307" s="51">
        <v>7.9749999999999996</v>
      </c>
      <c r="L8307" s="51">
        <v>7.5750000000000002</v>
      </c>
      <c r="M8307" s="51">
        <v>6.2</v>
      </c>
      <c r="N8307" s="51">
        <v>5.375</v>
      </c>
      <c r="O8307" s="51">
        <v>4.875</v>
      </c>
      <c r="P8307" s="51">
        <v>4.4249999999999998</v>
      </c>
      <c r="Q8307" s="51">
        <v>4.0750000000000002</v>
      </c>
      <c r="R8307" s="51">
        <v>3.8250000000000002</v>
      </c>
      <c r="S8307" s="51">
        <v>4.5</v>
      </c>
      <c r="T8307" s="51">
        <v>6.05</v>
      </c>
      <c r="U8307" s="51">
        <v>2020</v>
      </c>
    </row>
    <row r="8308" spans="1:21" ht="15.5">
      <c r="A8308" s="51">
        <v>112</v>
      </c>
      <c r="B8308" s="51" t="s">
        <v>1893</v>
      </c>
      <c r="C8308" s="51" t="s">
        <v>428</v>
      </c>
      <c r="D8308" s="51" t="str">
        <f t="shared" si="129"/>
        <v>LEUnited Kingdom</v>
      </c>
      <c r="E8308" s="51" t="s">
        <v>65</v>
      </c>
      <c r="F8308" s="51" t="s">
        <v>429</v>
      </c>
      <c r="G8308" s="51" t="s">
        <v>430</v>
      </c>
      <c r="H8308" s="51" t="s">
        <v>431</v>
      </c>
      <c r="I8308" s="51" t="s">
        <v>432</v>
      </c>
      <c r="J8308" s="51" t="s">
        <v>1897</v>
      </c>
      <c r="K8308" s="51">
        <v>29.696999999999999</v>
      </c>
      <c r="L8308" s="51">
        <v>30.042999999999999</v>
      </c>
      <c r="M8308" s="51">
        <v>30.754000000000001</v>
      </c>
      <c r="N8308" s="51">
        <v>31.285</v>
      </c>
      <c r="O8308" s="51">
        <v>31.744</v>
      </c>
      <c r="P8308" s="51">
        <v>32.057000000000002</v>
      </c>
      <c r="Q8308" s="51">
        <v>32.439</v>
      </c>
      <c r="R8308" s="51">
        <v>32.798999999999999</v>
      </c>
      <c r="S8308" s="51">
        <v>32.643999999999998</v>
      </c>
      <c r="T8308" s="51">
        <v>32.203000000000003</v>
      </c>
      <c r="U8308" s="51">
        <v>2020</v>
      </c>
    </row>
    <row r="8309" spans="1:21" ht="15.5">
      <c r="A8309" s="51">
        <v>112</v>
      </c>
      <c r="B8309" s="51" t="s">
        <v>1893</v>
      </c>
      <c r="C8309" s="51" t="s">
        <v>433</v>
      </c>
      <c r="D8309" s="51" t="str">
        <f t="shared" si="129"/>
        <v>LPUnited Kingdom</v>
      </c>
      <c r="E8309" s="51" t="s">
        <v>65</v>
      </c>
      <c r="F8309" s="51" t="s">
        <v>434</v>
      </c>
      <c r="G8309" s="51" t="s">
        <v>435</v>
      </c>
      <c r="H8309" s="51" t="s">
        <v>431</v>
      </c>
      <c r="I8309" s="51" t="s">
        <v>432</v>
      </c>
      <c r="J8309" s="51" t="s">
        <v>1898</v>
      </c>
      <c r="K8309" s="51">
        <v>63.704999999999998</v>
      </c>
      <c r="L8309" s="51">
        <v>64.105999999999995</v>
      </c>
      <c r="M8309" s="51">
        <v>64.596999999999994</v>
      </c>
      <c r="N8309" s="51">
        <v>65.11</v>
      </c>
      <c r="O8309" s="51">
        <v>65.647999999999996</v>
      </c>
      <c r="P8309" s="51">
        <v>66.040000000000006</v>
      </c>
      <c r="Q8309" s="51">
        <v>66.436000000000007</v>
      </c>
      <c r="R8309" s="51">
        <v>66.796999999999997</v>
      </c>
      <c r="S8309" s="51">
        <v>67.093000000000004</v>
      </c>
      <c r="T8309" s="51">
        <v>67.423000000000002</v>
      </c>
      <c r="U8309" s="51">
        <v>2019</v>
      </c>
    </row>
    <row r="8310" spans="1:21" ht="15.5">
      <c r="A8310" s="51">
        <v>112</v>
      </c>
      <c r="B8310" s="51" t="s">
        <v>1893</v>
      </c>
      <c r="C8310" s="51" t="s">
        <v>437</v>
      </c>
      <c r="D8310" s="51" t="str">
        <f t="shared" si="129"/>
        <v>GGRUnited Kingdom</v>
      </c>
      <c r="E8310" s="51" t="s">
        <v>65</v>
      </c>
      <c r="F8310" s="51" t="s">
        <v>438</v>
      </c>
      <c r="G8310" s="51" t="s">
        <v>439</v>
      </c>
      <c r="H8310" s="51" t="s">
        <v>342</v>
      </c>
      <c r="I8310" s="51" t="s">
        <v>343</v>
      </c>
      <c r="J8310" s="51" t="s">
        <v>1899</v>
      </c>
      <c r="K8310" s="51">
        <v>617.61599999999999</v>
      </c>
      <c r="L8310" s="51">
        <v>649.24400000000003</v>
      </c>
      <c r="M8310" s="51">
        <v>663.82399999999996</v>
      </c>
      <c r="N8310" s="51">
        <v>686.27700000000004</v>
      </c>
      <c r="O8310" s="51">
        <v>723.81200000000001</v>
      </c>
      <c r="P8310" s="51">
        <v>762.17899999999997</v>
      </c>
      <c r="Q8310" s="51">
        <v>787.73500000000001</v>
      </c>
      <c r="R8310" s="51">
        <v>811.01599999999996</v>
      </c>
      <c r="S8310" s="51">
        <v>778.44399999999996</v>
      </c>
      <c r="T8310" s="51">
        <v>802.57100000000003</v>
      </c>
      <c r="U8310" s="51">
        <v>2020</v>
      </c>
    </row>
    <row r="8311" spans="1:21" ht="15.5">
      <c r="A8311" s="51">
        <v>112</v>
      </c>
      <c r="B8311" s="51" t="s">
        <v>1893</v>
      </c>
      <c r="C8311" s="51" t="s">
        <v>441</v>
      </c>
      <c r="D8311" s="51" t="str">
        <f t="shared" si="129"/>
        <v>GGR_NGDPUnited Kingdom</v>
      </c>
      <c r="E8311" s="51" t="s">
        <v>65</v>
      </c>
      <c r="F8311" s="51" t="s">
        <v>438</v>
      </c>
      <c r="G8311" s="51" t="s">
        <v>439</v>
      </c>
      <c r="H8311" s="51" t="s">
        <v>392</v>
      </c>
      <c r="I8311" s="51"/>
      <c r="J8311" s="51" t="s">
        <v>442</v>
      </c>
      <c r="K8311" s="51">
        <v>36.081000000000003</v>
      </c>
      <c r="L8311" s="51">
        <v>36.466999999999999</v>
      </c>
      <c r="M8311" s="51">
        <v>35.631999999999998</v>
      </c>
      <c r="N8311" s="51">
        <v>35.75</v>
      </c>
      <c r="O8311" s="51">
        <v>36.286999999999999</v>
      </c>
      <c r="P8311" s="51">
        <v>36.841999999999999</v>
      </c>
      <c r="Q8311" s="51">
        <v>36.779000000000003</v>
      </c>
      <c r="R8311" s="51">
        <v>36.558</v>
      </c>
      <c r="S8311" s="51">
        <v>36.840000000000003</v>
      </c>
      <c r="T8311" s="51">
        <v>35.703000000000003</v>
      </c>
      <c r="U8311" s="51">
        <v>2020</v>
      </c>
    </row>
    <row r="8312" spans="1:21" ht="15.5">
      <c r="A8312" s="51">
        <v>112</v>
      </c>
      <c r="B8312" s="51" t="s">
        <v>1893</v>
      </c>
      <c r="C8312" s="51" t="s">
        <v>443</v>
      </c>
      <c r="D8312" s="51" t="str">
        <f t="shared" si="129"/>
        <v>GGXUnited Kingdom</v>
      </c>
      <c r="E8312" s="51" t="s">
        <v>65</v>
      </c>
      <c r="F8312" s="51" t="s">
        <v>444</v>
      </c>
      <c r="G8312" s="51" t="s">
        <v>445</v>
      </c>
      <c r="H8312" s="51" t="s">
        <v>342</v>
      </c>
      <c r="I8312" s="51" t="s">
        <v>343</v>
      </c>
      <c r="J8312" s="51" t="s">
        <v>1899</v>
      </c>
      <c r="K8312" s="51">
        <v>747.91600000000005</v>
      </c>
      <c r="L8312" s="51">
        <v>747.20899999999995</v>
      </c>
      <c r="M8312" s="51">
        <v>766.88</v>
      </c>
      <c r="N8312" s="51">
        <v>773.49199999999996</v>
      </c>
      <c r="O8312" s="51">
        <v>789.14</v>
      </c>
      <c r="P8312" s="51">
        <v>812.19600000000003</v>
      </c>
      <c r="Q8312" s="51">
        <v>835.39099999999996</v>
      </c>
      <c r="R8312" s="51">
        <v>862.29300000000001</v>
      </c>
      <c r="S8312" s="51">
        <v>1062.3</v>
      </c>
      <c r="T8312" s="51">
        <v>1067.1600000000001</v>
      </c>
      <c r="U8312" s="51">
        <v>2020</v>
      </c>
    </row>
    <row r="8313" spans="1:21" ht="15.5">
      <c r="A8313" s="51">
        <v>112</v>
      </c>
      <c r="B8313" s="51" t="s">
        <v>1893</v>
      </c>
      <c r="C8313" s="51" t="s">
        <v>446</v>
      </c>
      <c r="D8313" s="51" t="str">
        <f t="shared" si="129"/>
        <v>GGX_NGDPUnited Kingdom</v>
      </c>
      <c r="E8313" s="51" t="s">
        <v>65</v>
      </c>
      <c r="F8313" s="51" t="s">
        <v>444</v>
      </c>
      <c r="G8313" s="51" t="s">
        <v>445</v>
      </c>
      <c r="H8313" s="51" t="s">
        <v>392</v>
      </c>
      <c r="I8313" s="51"/>
      <c r="J8313" s="51" t="s">
        <v>447</v>
      </c>
      <c r="K8313" s="51">
        <v>43.692999999999998</v>
      </c>
      <c r="L8313" s="51">
        <v>41.97</v>
      </c>
      <c r="M8313" s="51">
        <v>41.164000000000001</v>
      </c>
      <c r="N8313" s="51">
        <v>40.293999999999997</v>
      </c>
      <c r="O8313" s="51">
        <v>39.561999999999998</v>
      </c>
      <c r="P8313" s="51">
        <v>39.26</v>
      </c>
      <c r="Q8313" s="51">
        <v>39.003999999999998</v>
      </c>
      <c r="R8313" s="51">
        <v>38.869</v>
      </c>
      <c r="S8313" s="51">
        <v>50.273000000000003</v>
      </c>
      <c r="T8313" s="51">
        <v>47.473999999999997</v>
      </c>
      <c r="U8313" s="51">
        <v>2020</v>
      </c>
    </row>
    <row r="8314" spans="1:21" ht="15.5">
      <c r="A8314" s="51">
        <v>112</v>
      </c>
      <c r="B8314" s="51" t="s">
        <v>1893</v>
      </c>
      <c r="C8314" s="51" t="s">
        <v>448</v>
      </c>
      <c r="D8314" s="51" t="str">
        <f t="shared" si="129"/>
        <v>GGXCNLUnited Kingdom</v>
      </c>
      <c r="E8314" s="51" t="s">
        <v>65</v>
      </c>
      <c r="F8314" s="51" t="s">
        <v>449</v>
      </c>
      <c r="G8314" s="51" t="s">
        <v>450</v>
      </c>
      <c r="H8314" s="51" t="s">
        <v>342</v>
      </c>
      <c r="I8314" s="51" t="s">
        <v>343</v>
      </c>
      <c r="J8314" s="51" t="s">
        <v>1899</v>
      </c>
      <c r="K8314" s="51">
        <v>-130.30000000000001</v>
      </c>
      <c r="L8314" s="51">
        <v>-97.965000000000003</v>
      </c>
      <c r="M8314" s="51">
        <v>-103.056</v>
      </c>
      <c r="N8314" s="51">
        <v>-87.215000000000003</v>
      </c>
      <c r="O8314" s="51">
        <v>-65.328000000000003</v>
      </c>
      <c r="P8314" s="51">
        <v>-50.017000000000003</v>
      </c>
      <c r="Q8314" s="51">
        <v>-47.655999999999999</v>
      </c>
      <c r="R8314" s="51">
        <v>-51.277000000000001</v>
      </c>
      <c r="S8314" s="51">
        <v>-283.85700000000003</v>
      </c>
      <c r="T8314" s="51">
        <v>-264.58800000000002</v>
      </c>
      <c r="U8314" s="51">
        <v>2020</v>
      </c>
    </row>
    <row r="8315" spans="1:21" ht="15.5">
      <c r="A8315" s="51">
        <v>112</v>
      </c>
      <c r="B8315" s="51" t="s">
        <v>1893</v>
      </c>
      <c r="C8315" s="51" t="s">
        <v>451</v>
      </c>
      <c r="D8315" s="51" t="str">
        <f t="shared" si="129"/>
        <v>GGXCNL_NGDPUnited Kingdom</v>
      </c>
      <c r="E8315" s="51" t="s">
        <v>65</v>
      </c>
      <c r="F8315" s="51" t="s">
        <v>449</v>
      </c>
      <c r="G8315" s="51" t="s">
        <v>450</v>
      </c>
      <c r="H8315" s="51" t="s">
        <v>392</v>
      </c>
      <c r="I8315" s="51"/>
      <c r="J8315" s="51" t="s">
        <v>452</v>
      </c>
      <c r="K8315" s="51">
        <v>-7.6120000000000001</v>
      </c>
      <c r="L8315" s="51">
        <v>-5.5030000000000001</v>
      </c>
      <c r="M8315" s="51">
        <v>-5.532</v>
      </c>
      <c r="N8315" s="51">
        <v>-4.5430000000000001</v>
      </c>
      <c r="O8315" s="51">
        <v>-3.2749999999999999</v>
      </c>
      <c r="P8315" s="51">
        <v>-2.4180000000000001</v>
      </c>
      <c r="Q8315" s="51">
        <v>-2.2250000000000001</v>
      </c>
      <c r="R8315" s="51">
        <v>-2.3109999999999999</v>
      </c>
      <c r="S8315" s="51">
        <v>-13.433999999999999</v>
      </c>
      <c r="T8315" s="51">
        <v>-11.77</v>
      </c>
      <c r="U8315" s="51">
        <v>2020</v>
      </c>
    </row>
    <row r="8316" spans="1:21" ht="15.5">
      <c r="A8316" s="51">
        <v>112</v>
      </c>
      <c r="B8316" s="51" t="s">
        <v>1893</v>
      </c>
      <c r="C8316" s="51" t="s">
        <v>453</v>
      </c>
      <c r="D8316" s="51" t="str">
        <f t="shared" si="129"/>
        <v>GGSBUnited Kingdom</v>
      </c>
      <c r="E8316" s="51" t="s">
        <v>65</v>
      </c>
      <c r="F8316" s="51" t="s">
        <v>454</v>
      </c>
      <c r="G8316" s="51" t="s">
        <v>455</v>
      </c>
      <c r="H8316" s="51" t="s">
        <v>342</v>
      </c>
      <c r="I8316" s="51" t="s">
        <v>343</v>
      </c>
      <c r="J8316" s="51" t="s">
        <v>1899</v>
      </c>
      <c r="K8316" s="51">
        <v>-105.608</v>
      </c>
      <c r="L8316" s="51">
        <v>-76.602999999999994</v>
      </c>
      <c r="M8316" s="51">
        <v>-92.436000000000007</v>
      </c>
      <c r="N8316" s="51">
        <v>-85.724000000000004</v>
      </c>
      <c r="O8316" s="51">
        <v>-65.888999999999996</v>
      </c>
      <c r="P8316" s="51">
        <v>-52.375999999999998</v>
      </c>
      <c r="Q8316" s="51">
        <v>-49.491</v>
      </c>
      <c r="R8316" s="51">
        <v>-52.386000000000003</v>
      </c>
      <c r="S8316" s="51">
        <v>11.967000000000001</v>
      </c>
      <c r="T8316" s="51">
        <v>-116.48399999999999</v>
      </c>
      <c r="U8316" s="51">
        <v>2020</v>
      </c>
    </row>
    <row r="8317" spans="1:21" ht="15.5">
      <c r="A8317" s="51">
        <v>112</v>
      </c>
      <c r="B8317" s="51" t="s">
        <v>1893</v>
      </c>
      <c r="C8317" s="51" t="s">
        <v>456</v>
      </c>
      <c r="D8317" s="51" t="str">
        <f t="shared" si="129"/>
        <v>GGSB_NPGDPUnited Kingdom</v>
      </c>
      <c r="E8317" s="51" t="s">
        <v>65</v>
      </c>
      <c r="F8317" s="51" t="s">
        <v>454</v>
      </c>
      <c r="G8317" s="51" t="s">
        <v>455</v>
      </c>
      <c r="H8317" s="51" t="s">
        <v>380</v>
      </c>
      <c r="I8317" s="51"/>
      <c r="J8317" s="51" t="s">
        <v>505</v>
      </c>
      <c r="K8317" s="51">
        <v>-5.9870000000000001</v>
      </c>
      <c r="L8317" s="51">
        <v>-4.1950000000000003</v>
      </c>
      <c r="M8317" s="51">
        <v>-4.9050000000000002</v>
      </c>
      <c r="N8317" s="51">
        <v>-4.4329999999999998</v>
      </c>
      <c r="O8317" s="51">
        <v>-3.2690000000000001</v>
      </c>
      <c r="P8317" s="51">
        <v>-2.516</v>
      </c>
      <c r="Q8317" s="51">
        <v>-2.2909999999999999</v>
      </c>
      <c r="R8317" s="51">
        <v>-2.3450000000000002</v>
      </c>
      <c r="S8317" s="51">
        <v>0.54100000000000004</v>
      </c>
      <c r="T8317" s="51">
        <v>-4.9740000000000002</v>
      </c>
      <c r="U8317" s="51">
        <v>2020</v>
      </c>
    </row>
    <row r="8318" spans="1:21" ht="15.5">
      <c r="A8318" s="51">
        <v>112</v>
      </c>
      <c r="B8318" s="51" t="s">
        <v>1893</v>
      </c>
      <c r="C8318" s="51" t="s">
        <v>457</v>
      </c>
      <c r="D8318" s="51" t="str">
        <f t="shared" si="129"/>
        <v>GGXONLBUnited Kingdom</v>
      </c>
      <c r="E8318" s="51" t="s">
        <v>65</v>
      </c>
      <c r="F8318" s="51" t="s">
        <v>458</v>
      </c>
      <c r="G8318" s="51" t="s">
        <v>459</v>
      </c>
      <c r="H8318" s="51" t="s">
        <v>342</v>
      </c>
      <c r="I8318" s="51" t="s">
        <v>343</v>
      </c>
      <c r="J8318" s="51" t="s">
        <v>1899</v>
      </c>
      <c r="K8318" s="51">
        <v>-91.058999999999997</v>
      </c>
      <c r="L8318" s="51">
        <v>-74.126000000000005</v>
      </c>
      <c r="M8318" s="51">
        <v>-69.462999999999994</v>
      </c>
      <c r="N8318" s="51">
        <v>-59.042999999999999</v>
      </c>
      <c r="O8318" s="51">
        <v>-33.831000000000003</v>
      </c>
      <c r="P8318" s="51">
        <v>-12.97</v>
      </c>
      <c r="Q8318" s="51">
        <v>-12.167</v>
      </c>
      <c r="R8318" s="51">
        <v>-20.544</v>
      </c>
      <c r="S8318" s="51">
        <v>-260.63099999999997</v>
      </c>
      <c r="T8318" s="51">
        <v>-239.26900000000001</v>
      </c>
      <c r="U8318" s="51">
        <v>2020</v>
      </c>
    </row>
    <row r="8319" spans="1:21" ht="15.5">
      <c r="A8319" s="51">
        <v>112</v>
      </c>
      <c r="B8319" s="51" t="s">
        <v>1893</v>
      </c>
      <c r="C8319" s="51" t="s">
        <v>460</v>
      </c>
      <c r="D8319" s="51" t="str">
        <f t="shared" si="129"/>
        <v>GGXONLB_NGDPUnited Kingdom</v>
      </c>
      <c r="E8319" s="51" t="s">
        <v>65</v>
      </c>
      <c r="F8319" s="51" t="s">
        <v>458</v>
      </c>
      <c r="G8319" s="51" t="s">
        <v>459</v>
      </c>
      <c r="H8319" s="51" t="s">
        <v>392</v>
      </c>
      <c r="I8319" s="51"/>
      <c r="J8319" s="51" t="s">
        <v>461</v>
      </c>
      <c r="K8319" s="51">
        <v>-5.32</v>
      </c>
      <c r="L8319" s="51">
        <v>-4.1639999999999997</v>
      </c>
      <c r="M8319" s="51">
        <v>-3.7290000000000001</v>
      </c>
      <c r="N8319" s="51">
        <v>-3.0760000000000001</v>
      </c>
      <c r="O8319" s="51">
        <v>-1.696</v>
      </c>
      <c r="P8319" s="51">
        <v>-0.627</v>
      </c>
      <c r="Q8319" s="51">
        <v>-0.56799999999999995</v>
      </c>
      <c r="R8319" s="51">
        <v>-0.92600000000000005</v>
      </c>
      <c r="S8319" s="51">
        <v>-12.334</v>
      </c>
      <c r="T8319" s="51">
        <v>-10.644</v>
      </c>
      <c r="U8319" s="51">
        <v>2020</v>
      </c>
    </row>
    <row r="8320" spans="1:21" ht="15.5">
      <c r="A8320" s="51">
        <v>112</v>
      </c>
      <c r="B8320" s="51" t="s">
        <v>1893</v>
      </c>
      <c r="C8320" s="51" t="s">
        <v>462</v>
      </c>
      <c r="D8320" s="51" t="str">
        <f t="shared" si="129"/>
        <v>GGXWDNUnited Kingdom</v>
      </c>
      <c r="E8320" s="51" t="s">
        <v>65</v>
      </c>
      <c r="F8320" s="51" t="s">
        <v>463</v>
      </c>
      <c r="G8320" s="51" t="s">
        <v>464</v>
      </c>
      <c r="H8320" s="51" t="s">
        <v>342</v>
      </c>
      <c r="I8320" s="51" t="s">
        <v>343</v>
      </c>
      <c r="J8320" s="51" t="s">
        <v>1899</v>
      </c>
      <c r="K8320" s="51">
        <v>1278.67</v>
      </c>
      <c r="L8320" s="51">
        <v>1351.48</v>
      </c>
      <c r="M8320" s="51">
        <v>1450.7</v>
      </c>
      <c r="N8320" s="51">
        <v>1501.4</v>
      </c>
      <c r="O8320" s="51">
        <v>1551.69</v>
      </c>
      <c r="P8320" s="51">
        <v>1587.83</v>
      </c>
      <c r="Q8320" s="51">
        <v>1626.61</v>
      </c>
      <c r="R8320" s="51">
        <v>1670.22</v>
      </c>
      <c r="S8320" s="51">
        <v>1981.31</v>
      </c>
      <c r="T8320" s="51">
        <v>2185.02</v>
      </c>
      <c r="U8320" s="51">
        <v>2020</v>
      </c>
    </row>
    <row r="8321" spans="1:21" ht="15.5">
      <c r="A8321" s="51">
        <v>112</v>
      </c>
      <c r="B8321" s="51" t="s">
        <v>1893</v>
      </c>
      <c r="C8321" s="51" t="s">
        <v>465</v>
      </c>
      <c r="D8321" s="51" t="str">
        <f t="shared" si="129"/>
        <v>GGXWDN_NGDPUnited Kingdom</v>
      </c>
      <c r="E8321" s="51" t="s">
        <v>65</v>
      </c>
      <c r="F8321" s="51" t="s">
        <v>463</v>
      </c>
      <c r="G8321" s="51" t="s">
        <v>464</v>
      </c>
      <c r="H8321" s="51" t="s">
        <v>392</v>
      </c>
      <c r="I8321" s="51"/>
      <c r="J8321" s="51" t="s">
        <v>487</v>
      </c>
      <c r="K8321" s="51">
        <v>74.698999999999998</v>
      </c>
      <c r="L8321" s="51">
        <v>75.912000000000006</v>
      </c>
      <c r="M8321" s="51">
        <v>77.869</v>
      </c>
      <c r="N8321" s="51">
        <v>78.212000000000003</v>
      </c>
      <c r="O8321" s="51">
        <v>77.790000000000006</v>
      </c>
      <c r="P8321" s="51">
        <v>76.753</v>
      </c>
      <c r="Q8321" s="51">
        <v>75.945999999999998</v>
      </c>
      <c r="R8321" s="51">
        <v>75.287999999999997</v>
      </c>
      <c r="S8321" s="51">
        <v>93.765000000000001</v>
      </c>
      <c r="T8321" s="51">
        <v>97.203000000000003</v>
      </c>
      <c r="U8321" s="51">
        <v>2020</v>
      </c>
    </row>
    <row r="8322" spans="1:21" ht="15.5">
      <c r="A8322" s="51">
        <v>112</v>
      </c>
      <c r="B8322" s="51" t="s">
        <v>1893</v>
      </c>
      <c r="C8322" s="51" t="s">
        <v>466</v>
      </c>
      <c r="D8322" s="51" t="str">
        <f t="shared" si="129"/>
        <v>GGXWDGUnited Kingdom</v>
      </c>
      <c r="E8322" s="51" t="s">
        <v>65</v>
      </c>
      <c r="F8322" s="51" t="s">
        <v>467</v>
      </c>
      <c r="G8322" s="51" t="s">
        <v>468</v>
      </c>
      <c r="H8322" s="51" t="s">
        <v>342</v>
      </c>
      <c r="I8322" s="51" t="s">
        <v>343</v>
      </c>
      <c r="J8322" s="51" t="s">
        <v>1899</v>
      </c>
      <c r="K8322" s="51">
        <v>1423.53</v>
      </c>
      <c r="L8322" s="51">
        <v>1498.26</v>
      </c>
      <c r="M8322" s="51">
        <v>1603.32</v>
      </c>
      <c r="N8322" s="51">
        <v>1664.7</v>
      </c>
      <c r="O8322" s="51">
        <v>1730.92</v>
      </c>
      <c r="P8322" s="51">
        <v>1785.63</v>
      </c>
      <c r="Q8322" s="51">
        <v>1837.13</v>
      </c>
      <c r="R8322" s="51">
        <v>1891.07</v>
      </c>
      <c r="S8322" s="51">
        <v>2190.36</v>
      </c>
      <c r="T8322" s="51">
        <v>2408.12</v>
      </c>
      <c r="U8322" s="51">
        <v>2020</v>
      </c>
    </row>
    <row r="8323" spans="1:21" ht="15.5">
      <c r="A8323" s="51">
        <v>112</v>
      </c>
      <c r="B8323" s="51" t="s">
        <v>1893</v>
      </c>
      <c r="C8323" s="51" t="s">
        <v>469</v>
      </c>
      <c r="D8323" s="51" t="str">
        <f t="shared" ref="D8323:D8386" si="130">C8323&amp;E8323</f>
        <v>GGXWDG_NGDPUnited Kingdom</v>
      </c>
      <c r="E8323" s="51" t="s">
        <v>65</v>
      </c>
      <c r="F8323" s="51" t="s">
        <v>467</v>
      </c>
      <c r="G8323" s="51" t="s">
        <v>468</v>
      </c>
      <c r="H8323" s="51" t="s">
        <v>392</v>
      </c>
      <c r="I8323" s="51"/>
      <c r="J8323" s="51" t="s">
        <v>470</v>
      </c>
      <c r="K8323" s="51">
        <v>83.161000000000001</v>
      </c>
      <c r="L8323" s="51">
        <v>84.156000000000006</v>
      </c>
      <c r="M8323" s="51">
        <v>86.061000000000007</v>
      </c>
      <c r="N8323" s="51">
        <v>86.72</v>
      </c>
      <c r="O8323" s="51">
        <v>86.775000000000006</v>
      </c>
      <c r="P8323" s="51">
        <v>86.313999999999993</v>
      </c>
      <c r="Q8323" s="51">
        <v>85.775000000000006</v>
      </c>
      <c r="R8323" s="51">
        <v>85.242999999999995</v>
      </c>
      <c r="S8323" s="51">
        <v>103.65900000000001</v>
      </c>
      <c r="T8323" s="51">
        <v>107.128</v>
      </c>
      <c r="U8323" s="51">
        <v>2020</v>
      </c>
    </row>
    <row r="8324" spans="1:21" ht="15.5">
      <c r="A8324" s="51">
        <v>112</v>
      </c>
      <c r="B8324" s="51" t="s">
        <v>1893</v>
      </c>
      <c r="C8324" s="51" t="s">
        <v>471</v>
      </c>
      <c r="D8324" s="51" t="str">
        <f t="shared" si="130"/>
        <v>NGDP_FYUnited Kingdom</v>
      </c>
      <c r="E8324" s="51" t="s">
        <v>65</v>
      </c>
      <c r="F8324" s="51" t="s">
        <v>472</v>
      </c>
      <c r="G8324" s="51" t="s">
        <v>473</v>
      </c>
      <c r="H8324" s="51" t="s">
        <v>342</v>
      </c>
      <c r="I8324" s="51" t="s">
        <v>343</v>
      </c>
      <c r="J8324" s="51" t="s">
        <v>1899</v>
      </c>
      <c r="K8324" s="51">
        <v>1711.77</v>
      </c>
      <c r="L8324" s="51">
        <v>1780.34</v>
      </c>
      <c r="M8324" s="51">
        <v>1863.01</v>
      </c>
      <c r="N8324" s="51">
        <v>1919.64</v>
      </c>
      <c r="O8324" s="51">
        <v>1994.71</v>
      </c>
      <c r="P8324" s="51">
        <v>2068.7600000000002</v>
      </c>
      <c r="Q8324" s="51">
        <v>2141.79</v>
      </c>
      <c r="R8324" s="51">
        <v>2218.44</v>
      </c>
      <c r="S8324" s="51">
        <v>2113.0500000000002</v>
      </c>
      <c r="T8324" s="51">
        <v>2247.89</v>
      </c>
      <c r="U8324" s="51">
        <v>2020</v>
      </c>
    </row>
    <row r="8325" spans="1:21" ht="15.5">
      <c r="A8325" s="51">
        <v>112</v>
      </c>
      <c r="B8325" s="51" t="s">
        <v>1893</v>
      </c>
      <c r="C8325" s="51" t="s">
        <v>474</v>
      </c>
      <c r="D8325" s="51" t="str">
        <f t="shared" si="130"/>
        <v>BCAUnited Kingdom</v>
      </c>
      <c r="E8325" s="51" t="s">
        <v>65</v>
      </c>
      <c r="F8325" s="51" t="s">
        <v>475</v>
      </c>
      <c r="G8325" s="51" t="s">
        <v>476</v>
      </c>
      <c r="H8325" s="51" t="s">
        <v>352</v>
      </c>
      <c r="I8325" s="51" t="s">
        <v>343</v>
      </c>
      <c r="J8325" s="51" t="s">
        <v>1900</v>
      </c>
      <c r="K8325" s="51">
        <v>-94.587999999999994</v>
      </c>
      <c r="L8325" s="51">
        <v>-136.23699999999999</v>
      </c>
      <c r="M8325" s="51">
        <v>-149.631</v>
      </c>
      <c r="N8325" s="51">
        <v>-147.364</v>
      </c>
      <c r="O8325" s="51">
        <v>-146.89099999999999</v>
      </c>
      <c r="P8325" s="51">
        <v>-100.422</v>
      </c>
      <c r="Q8325" s="51">
        <v>-105.331</v>
      </c>
      <c r="R8325" s="51">
        <v>-87.649000000000001</v>
      </c>
      <c r="S8325" s="51">
        <v>-106.51</v>
      </c>
      <c r="T8325" s="51">
        <v>-121.5</v>
      </c>
      <c r="U8325" s="51">
        <v>2019</v>
      </c>
    </row>
    <row r="8326" spans="1:21" ht="15.5">
      <c r="A8326" s="51">
        <v>112</v>
      </c>
      <c r="B8326" s="51" t="s">
        <v>1893</v>
      </c>
      <c r="C8326" s="51" t="s">
        <v>478</v>
      </c>
      <c r="D8326" s="51" t="str">
        <f t="shared" si="130"/>
        <v>BCA_NGDPDUnited Kingdom</v>
      </c>
      <c r="E8326" s="51" t="s">
        <v>65</v>
      </c>
      <c r="F8326" s="51" t="s">
        <v>475</v>
      </c>
      <c r="G8326" s="51" t="s">
        <v>476</v>
      </c>
      <c r="H8326" s="51" t="s">
        <v>392</v>
      </c>
      <c r="I8326" s="51"/>
      <c r="J8326" s="51" t="s">
        <v>479</v>
      </c>
      <c r="K8326" s="51">
        <v>-3.4969999999999999</v>
      </c>
      <c r="L8326" s="51">
        <v>-4.8920000000000003</v>
      </c>
      <c r="M8326" s="51">
        <v>-4.8789999999999996</v>
      </c>
      <c r="N8326" s="51">
        <v>-5.024</v>
      </c>
      <c r="O8326" s="51">
        <v>-5.4340000000000002</v>
      </c>
      <c r="P8326" s="51">
        <v>-3.7690000000000001</v>
      </c>
      <c r="Q8326" s="51">
        <v>-3.6819999999999999</v>
      </c>
      <c r="R8326" s="51">
        <v>-3.0939999999999999</v>
      </c>
      <c r="S8326" s="51">
        <v>-3.9289999999999998</v>
      </c>
      <c r="T8326" s="51">
        <v>-3.8879999999999999</v>
      </c>
      <c r="U8326" s="51">
        <v>2019</v>
      </c>
    </row>
    <row r="8327" spans="1:21" ht="15.5">
      <c r="A8327" s="51">
        <v>111</v>
      </c>
      <c r="B8327" s="51" t="s">
        <v>325</v>
      </c>
      <c r="C8327" s="51" t="s">
        <v>338</v>
      </c>
      <c r="D8327" s="51" t="str">
        <f t="shared" si="130"/>
        <v>NGDP_RUnited States</v>
      </c>
      <c r="E8327" s="51" t="s">
        <v>197</v>
      </c>
      <c r="F8327" s="51" t="s">
        <v>340</v>
      </c>
      <c r="G8327" s="51" t="s">
        <v>341</v>
      </c>
      <c r="H8327" s="51" t="s">
        <v>342</v>
      </c>
      <c r="I8327" s="51" t="s">
        <v>343</v>
      </c>
      <c r="J8327" s="51" t="s">
        <v>1901</v>
      </c>
      <c r="K8327" s="51">
        <v>16197</v>
      </c>
      <c r="L8327" s="51">
        <v>16495.38</v>
      </c>
      <c r="M8327" s="51">
        <v>16912.03</v>
      </c>
      <c r="N8327" s="51">
        <v>17432.18</v>
      </c>
      <c r="O8327" s="51">
        <v>17730.53</v>
      </c>
      <c r="P8327" s="51">
        <v>18144.099999999999</v>
      </c>
      <c r="Q8327" s="51">
        <v>18687.8</v>
      </c>
      <c r="R8327" s="51">
        <v>19091.650000000001</v>
      </c>
      <c r="S8327" s="51">
        <v>18422.53</v>
      </c>
      <c r="T8327" s="51">
        <v>19598.939999999999</v>
      </c>
      <c r="U8327" s="51">
        <v>2020</v>
      </c>
    </row>
    <row r="8328" spans="1:21" ht="15.5">
      <c r="A8328" s="51">
        <v>111</v>
      </c>
      <c r="B8328" s="51" t="s">
        <v>325</v>
      </c>
      <c r="C8328" s="51" t="s">
        <v>345</v>
      </c>
      <c r="D8328" s="51" t="str">
        <f t="shared" si="130"/>
        <v>NGDP_RPCHUnited States</v>
      </c>
      <c r="E8328" s="51" t="s">
        <v>197</v>
      </c>
      <c r="F8328" s="51" t="s">
        <v>340</v>
      </c>
      <c r="G8328" s="51" t="s">
        <v>346</v>
      </c>
      <c r="H8328" s="51" t="s">
        <v>347</v>
      </c>
      <c r="I8328" s="51"/>
      <c r="J8328" s="51" t="s">
        <v>348</v>
      </c>
      <c r="K8328" s="51">
        <v>2.2490000000000001</v>
      </c>
      <c r="L8328" s="51">
        <v>1.8420000000000001</v>
      </c>
      <c r="M8328" s="51">
        <v>2.5259999999999998</v>
      </c>
      <c r="N8328" s="51">
        <v>3.0760000000000001</v>
      </c>
      <c r="O8328" s="51">
        <v>1.7110000000000001</v>
      </c>
      <c r="P8328" s="51">
        <v>2.3330000000000002</v>
      </c>
      <c r="Q8328" s="51">
        <v>2.9969999999999999</v>
      </c>
      <c r="R8328" s="51">
        <v>2.161</v>
      </c>
      <c r="S8328" s="51">
        <v>-3.5049999999999999</v>
      </c>
      <c r="T8328" s="51">
        <v>6.3860000000000001</v>
      </c>
      <c r="U8328" s="51">
        <v>2020</v>
      </c>
    </row>
    <row r="8329" spans="1:21" ht="15.5">
      <c r="A8329" s="51">
        <v>111</v>
      </c>
      <c r="B8329" s="51" t="s">
        <v>325</v>
      </c>
      <c r="C8329" s="51" t="s">
        <v>349</v>
      </c>
      <c r="D8329" s="51" t="str">
        <f t="shared" si="130"/>
        <v>NGDPUnited States</v>
      </c>
      <c r="E8329" s="51" t="s">
        <v>197</v>
      </c>
      <c r="F8329" s="51" t="s">
        <v>155</v>
      </c>
      <c r="G8329" s="51" t="s">
        <v>350</v>
      </c>
      <c r="H8329" s="51" t="s">
        <v>342</v>
      </c>
      <c r="I8329" s="51" t="s">
        <v>343</v>
      </c>
      <c r="J8329" s="51" t="s">
        <v>1901</v>
      </c>
      <c r="K8329" s="51">
        <v>16197.05</v>
      </c>
      <c r="L8329" s="51">
        <v>16784.830000000002</v>
      </c>
      <c r="M8329" s="51">
        <v>17527.28</v>
      </c>
      <c r="N8329" s="51">
        <v>18238.3</v>
      </c>
      <c r="O8329" s="51">
        <v>18745.099999999999</v>
      </c>
      <c r="P8329" s="51">
        <v>19542.98</v>
      </c>
      <c r="Q8329" s="51">
        <v>20611.88</v>
      </c>
      <c r="R8329" s="51">
        <v>21433.23</v>
      </c>
      <c r="S8329" s="51">
        <v>20932.75</v>
      </c>
      <c r="T8329" s="51">
        <v>22675.27</v>
      </c>
      <c r="U8329" s="51">
        <v>2020</v>
      </c>
    </row>
    <row r="8330" spans="1:21" ht="15.5">
      <c r="A8330" s="51">
        <v>111</v>
      </c>
      <c r="B8330" s="51" t="s">
        <v>325</v>
      </c>
      <c r="C8330" s="51" t="s">
        <v>157</v>
      </c>
      <c r="D8330" s="51" t="str">
        <f t="shared" si="130"/>
        <v>NGDPDUnited States</v>
      </c>
      <c r="E8330" s="51" t="s">
        <v>197</v>
      </c>
      <c r="F8330" s="51" t="s">
        <v>155</v>
      </c>
      <c r="G8330" s="51" t="s">
        <v>351</v>
      </c>
      <c r="H8330" s="51" t="s">
        <v>352</v>
      </c>
      <c r="I8330" s="51" t="s">
        <v>343</v>
      </c>
      <c r="J8330" s="51" t="s">
        <v>353</v>
      </c>
      <c r="K8330" s="51">
        <v>16197.05</v>
      </c>
      <c r="L8330" s="51">
        <v>16784.830000000002</v>
      </c>
      <c r="M8330" s="51">
        <v>17527.28</v>
      </c>
      <c r="N8330" s="51">
        <v>18238.3</v>
      </c>
      <c r="O8330" s="51">
        <v>18745.099999999999</v>
      </c>
      <c r="P8330" s="51">
        <v>19542.98</v>
      </c>
      <c r="Q8330" s="51">
        <v>20611.88</v>
      </c>
      <c r="R8330" s="51">
        <v>21433.23</v>
      </c>
      <c r="S8330" s="51">
        <v>20932.75</v>
      </c>
      <c r="T8330" s="51">
        <v>22675.27</v>
      </c>
      <c r="U8330" s="51">
        <v>2020</v>
      </c>
    </row>
    <row r="8331" spans="1:21" ht="15.5">
      <c r="A8331" s="51">
        <v>111</v>
      </c>
      <c r="B8331" s="51" t="s">
        <v>325</v>
      </c>
      <c r="C8331" s="51" t="s">
        <v>354</v>
      </c>
      <c r="D8331" s="51" t="str">
        <f t="shared" si="130"/>
        <v>PPPGDPUnited States</v>
      </c>
      <c r="E8331" s="51" t="s">
        <v>197</v>
      </c>
      <c r="F8331" s="51" t="s">
        <v>155</v>
      </c>
      <c r="G8331" s="51" t="s">
        <v>355</v>
      </c>
      <c r="H8331" s="51" t="s">
        <v>356</v>
      </c>
      <c r="I8331" s="51" t="s">
        <v>343</v>
      </c>
      <c r="J8331" s="51" t="s">
        <v>353</v>
      </c>
      <c r="K8331" s="51">
        <v>16197.05</v>
      </c>
      <c r="L8331" s="51">
        <v>16784.830000000002</v>
      </c>
      <c r="M8331" s="51">
        <v>17527.28</v>
      </c>
      <c r="N8331" s="51">
        <v>18238.3</v>
      </c>
      <c r="O8331" s="51">
        <v>18745.099999999999</v>
      </c>
      <c r="P8331" s="51">
        <v>19542.98</v>
      </c>
      <c r="Q8331" s="51">
        <v>20611.88</v>
      </c>
      <c r="R8331" s="51">
        <v>21433.23</v>
      </c>
      <c r="S8331" s="51">
        <v>20932.75</v>
      </c>
      <c r="T8331" s="51">
        <v>22675.27</v>
      </c>
      <c r="U8331" s="51">
        <v>2020</v>
      </c>
    </row>
    <row r="8332" spans="1:21" ht="15.5">
      <c r="A8332" s="51">
        <v>111</v>
      </c>
      <c r="B8332" s="51" t="s">
        <v>325</v>
      </c>
      <c r="C8332" s="51" t="s">
        <v>357</v>
      </c>
      <c r="D8332" s="51" t="str">
        <f t="shared" si="130"/>
        <v>NGDP_DUnited States</v>
      </c>
      <c r="E8332" s="51" t="s">
        <v>197</v>
      </c>
      <c r="F8332" s="51" t="s">
        <v>358</v>
      </c>
      <c r="G8332" s="51" t="s">
        <v>359</v>
      </c>
      <c r="H8332" s="51" t="s">
        <v>360</v>
      </c>
      <c r="I8332" s="51"/>
      <c r="J8332" s="51" t="s">
        <v>361</v>
      </c>
      <c r="K8332" s="51">
        <v>100</v>
      </c>
      <c r="L8332" s="51">
        <v>101.755</v>
      </c>
      <c r="M8332" s="51">
        <v>103.63800000000001</v>
      </c>
      <c r="N8332" s="51">
        <v>104.624</v>
      </c>
      <c r="O8332" s="51">
        <v>105.72199999999999</v>
      </c>
      <c r="P8332" s="51">
        <v>107.71</v>
      </c>
      <c r="Q8332" s="51">
        <v>110.29600000000001</v>
      </c>
      <c r="R8332" s="51">
        <v>112.265</v>
      </c>
      <c r="S8332" s="51">
        <v>113.626</v>
      </c>
      <c r="T8332" s="51">
        <v>115.696</v>
      </c>
      <c r="U8332" s="51">
        <v>2020</v>
      </c>
    </row>
    <row r="8333" spans="1:21" ht="15.5">
      <c r="A8333" s="51">
        <v>111</v>
      </c>
      <c r="B8333" s="51" t="s">
        <v>325</v>
      </c>
      <c r="C8333" s="51" t="s">
        <v>362</v>
      </c>
      <c r="D8333" s="51" t="str">
        <f t="shared" si="130"/>
        <v>NGDPRPCUnited States</v>
      </c>
      <c r="E8333" s="51" t="s">
        <v>197</v>
      </c>
      <c r="F8333" s="51" t="s">
        <v>363</v>
      </c>
      <c r="G8333" s="51" t="s">
        <v>364</v>
      </c>
      <c r="H8333" s="51" t="s">
        <v>342</v>
      </c>
      <c r="I8333" s="51" t="s">
        <v>333</v>
      </c>
      <c r="J8333" s="51" t="s">
        <v>365</v>
      </c>
      <c r="K8333" s="51">
        <v>51562.97</v>
      </c>
      <c r="L8333" s="51">
        <v>52156.61</v>
      </c>
      <c r="M8333" s="51">
        <v>53093.16</v>
      </c>
      <c r="N8333" s="51">
        <v>54335.83</v>
      </c>
      <c r="O8333" s="51">
        <v>54877.06</v>
      </c>
      <c r="P8333" s="51">
        <v>55803.5</v>
      </c>
      <c r="Q8333" s="51">
        <v>57169.84</v>
      </c>
      <c r="R8333" s="51">
        <v>58124.59</v>
      </c>
      <c r="S8333" s="51">
        <v>55811.23</v>
      </c>
      <c r="T8333" s="51">
        <v>59041.56</v>
      </c>
      <c r="U8333" s="51">
        <v>2019</v>
      </c>
    </row>
    <row r="8334" spans="1:21" ht="15.5">
      <c r="A8334" s="51">
        <v>111</v>
      </c>
      <c r="B8334" s="51" t="s">
        <v>325</v>
      </c>
      <c r="C8334" s="51" t="s">
        <v>366</v>
      </c>
      <c r="D8334" s="51" t="str">
        <f t="shared" si="130"/>
        <v>NGDPRPPPPCUnited States</v>
      </c>
      <c r="E8334" s="51" t="s">
        <v>197</v>
      </c>
      <c r="F8334" s="51" t="s">
        <v>363</v>
      </c>
      <c r="G8334" s="51" t="s">
        <v>367</v>
      </c>
      <c r="H8334" s="51" t="s">
        <v>368</v>
      </c>
      <c r="I8334" s="51" t="s">
        <v>333</v>
      </c>
      <c r="J8334" s="51" t="s">
        <v>365</v>
      </c>
      <c r="K8334" s="51">
        <v>55538.38</v>
      </c>
      <c r="L8334" s="51">
        <v>56177.78</v>
      </c>
      <c r="M8334" s="51">
        <v>57186.54</v>
      </c>
      <c r="N8334" s="51">
        <v>58525.02</v>
      </c>
      <c r="O8334" s="51">
        <v>59107.97</v>
      </c>
      <c r="P8334" s="51">
        <v>60105.85</v>
      </c>
      <c r="Q8334" s="51">
        <v>61577.52</v>
      </c>
      <c r="R8334" s="51">
        <v>62605.88</v>
      </c>
      <c r="S8334" s="51">
        <v>60114.17</v>
      </c>
      <c r="T8334" s="51">
        <v>63593.55</v>
      </c>
      <c r="U8334" s="51">
        <v>2019</v>
      </c>
    </row>
    <row r="8335" spans="1:21" ht="15.5">
      <c r="A8335" s="51">
        <v>111</v>
      </c>
      <c r="B8335" s="51" t="s">
        <v>325</v>
      </c>
      <c r="C8335" s="51" t="s">
        <v>369</v>
      </c>
      <c r="D8335" s="51" t="str">
        <f t="shared" si="130"/>
        <v>NGDPPCUnited States</v>
      </c>
      <c r="E8335" s="51" t="s">
        <v>197</v>
      </c>
      <c r="F8335" s="51" t="s">
        <v>370</v>
      </c>
      <c r="G8335" s="51" t="s">
        <v>371</v>
      </c>
      <c r="H8335" s="51" t="s">
        <v>342</v>
      </c>
      <c r="I8335" s="51" t="s">
        <v>333</v>
      </c>
      <c r="J8335" s="51" t="s">
        <v>372</v>
      </c>
      <c r="K8335" s="51">
        <v>51563.13</v>
      </c>
      <c r="L8335" s="51">
        <v>53071.82</v>
      </c>
      <c r="M8335" s="51">
        <v>55024.66</v>
      </c>
      <c r="N8335" s="51">
        <v>56848.51</v>
      </c>
      <c r="O8335" s="51">
        <v>58017.23</v>
      </c>
      <c r="P8335" s="51">
        <v>60105.85</v>
      </c>
      <c r="Q8335" s="51">
        <v>63055.98</v>
      </c>
      <c r="R8335" s="51">
        <v>65253.52</v>
      </c>
      <c r="S8335" s="51">
        <v>63415.99</v>
      </c>
      <c r="T8335" s="51">
        <v>68308.97</v>
      </c>
      <c r="U8335" s="51">
        <v>2019</v>
      </c>
    </row>
    <row r="8336" spans="1:21" ht="15.5">
      <c r="A8336" s="51">
        <v>111</v>
      </c>
      <c r="B8336" s="51" t="s">
        <v>325</v>
      </c>
      <c r="C8336" s="51" t="s">
        <v>373</v>
      </c>
      <c r="D8336" s="51" t="str">
        <f t="shared" si="130"/>
        <v>NGDPDPCUnited States</v>
      </c>
      <c r="E8336" s="51" t="s">
        <v>197</v>
      </c>
      <c r="F8336" s="51" t="s">
        <v>370</v>
      </c>
      <c r="G8336" s="51" t="s">
        <v>374</v>
      </c>
      <c r="H8336" s="51" t="s">
        <v>352</v>
      </c>
      <c r="I8336" s="51" t="s">
        <v>333</v>
      </c>
      <c r="J8336" s="51" t="s">
        <v>372</v>
      </c>
      <c r="K8336" s="51">
        <v>51563.13</v>
      </c>
      <c r="L8336" s="51">
        <v>53071.82</v>
      </c>
      <c r="M8336" s="51">
        <v>55024.66</v>
      </c>
      <c r="N8336" s="51">
        <v>56848.51</v>
      </c>
      <c r="O8336" s="51">
        <v>58017.23</v>
      </c>
      <c r="P8336" s="51">
        <v>60105.85</v>
      </c>
      <c r="Q8336" s="51">
        <v>63055.98</v>
      </c>
      <c r="R8336" s="51">
        <v>65253.52</v>
      </c>
      <c r="S8336" s="51">
        <v>63415.99</v>
      </c>
      <c r="T8336" s="51">
        <v>68308.97</v>
      </c>
      <c r="U8336" s="51">
        <v>2019</v>
      </c>
    </row>
    <row r="8337" spans="1:21" ht="15.5">
      <c r="A8337" s="51">
        <v>111</v>
      </c>
      <c r="B8337" s="51" t="s">
        <v>325</v>
      </c>
      <c r="C8337" s="51" t="s">
        <v>375</v>
      </c>
      <c r="D8337" s="51" t="str">
        <f t="shared" si="130"/>
        <v>PPPPCUnited States</v>
      </c>
      <c r="E8337" s="51" t="s">
        <v>197</v>
      </c>
      <c r="F8337" s="51" t="s">
        <v>370</v>
      </c>
      <c r="G8337" s="51" t="s">
        <v>376</v>
      </c>
      <c r="H8337" s="51" t="s">
        <v>356</v>
      </c>
      <c r="I8337" s="51" t="s">
        <v>333</v>
      </c>
      <c r="J8337" s="51" t="s">
        <v>372</v>
      </c>
      <c r="K8337" s="51">
        <v>51563.13</v>
      </c>
      <c r="L8337" s="51">
        <v>53071.82</v>
      </c>
      <c r="M8337" s="51">
        <v>55024.66</v>
      </c>
      <c r="N8337" s="51">
        <v>56848.51</v>
      </c>
      <c r="O8337" s="51">
        <v>58017.23</v>
      </c>
      <c r="P8337" s="51">
        <v>60105.85</v>
      </c>
      <c r="Q8337" s="51">
        <v>63055.98</v>
      </c>
      <c r="R8337" s="51">
        <v>65253.52</v>
      </c>
      <c r="S8337" s="51">
        <v>63415.99</v>
      </c>
      <c r="T8337" s="51">
        <v>68308.97</v>
      </c>
      <c r="U8337" s="51">
        <v>2019</v>
      </c>
    </row>
    <row r="8338" spans="1:21" ht="15.5">
      <c r="A8338" s="51">
        <v>111</v>
      </c>
      <c r="B8338" s="51" t="s">
        <v>325</v>
      </c>
      <c r="C8338" s="51" t="s">
        <v>377</v>
      </c>
      <c r="D8338" s="51" t="str">
        <f t="shared" si="130"/>
        <v>NGAP_NPGDPUnited States</v>
      </c>
      <c r="E8338" s="51" t="s">
        <v>197</v>
      </c>
      <c r="F8338" s="51" t="s">
        <v>378</v>
      </c>
      <c r="G8338" s="51" t="s">
        <v>379</v>
      </c>
      <c r="H8338" s="51" t="s">
        <v>380</v>
      </c>
      <c r="I8338" s="51"/>
      <c r="J8338" s="51" t="s">
        <v>348</v>
      </c>
      <c r="K8338" s="51">
        <v>-6.03</v>
      </c>
      <c r="L8338" s="51">
        <v>-5.3840000000000003</v>
      </c>
      <c r="M8338" s="51">
        <v>-4.085</v>
      </c>
      <c r="N8338" s="51">
        <v>-2.31</v>
      </c>
      <c r="O8338" s="51">
        <v>-1.8720000000000001</v>
      </c>
      <c r="P8338" s="51">
        <v>-0.96199999999999997</v>
      </c>
      <c r="Q8338" s="51">
        <v>0.44400000000000001</v>
      </c>
      <c r="R8338" s="51">
        <v>0.96699999999999997</v>
      </c>
      <c r="S8338" s="51">
        <v>-3.1179999999999999</v>
      </c>
      <c r="T8338" s="51">
        <v>0.58899999999999997</v>
      </c>
      <c r="U8338" s="51">
        <v>2020</v>
      </c>
    </row>
    <row r="8339" spans="1:21" ht="15.5">
      <c r="A8339" s="51">
        <v>111</v>
      </c>
      <c r="B8339" s="51" t="s">
        <v>325</v>
      </c>
      <c r="C8339" s="51" t="s">
        <v>381</v>
      </c>
      <c r="D8339" s="51" t="str">
        <f t="shared" si="130"/>
        <v>PPPSHUnited States</v>
      </c>
      <c r="E8339" s="51" t="s">
        <v>197</v>
      </c>
      <c r="F8339" s="51" t="s">
        <v>382</v>
      </c>
      <c r="G8339" s="51" t="s">
        <v>383</v>
      </c>
      <c r="H8339" s="51" t="s">
        <v>384</v>
      </c>
      <c r="I8339" s="51"/>
      <c r="J8339" s="51" t="s">
        <v>353</v>
      </c>
      <c r="K8339" s="51">
        <v>16.175000000000001</v>
      </c>
      <c r="L8339" s="51">
        <v>15.976000000000001</v>
      </c>
      <c r="M8339" s="51">
        <v>16.081</v>
      </c>
      <c r="N8339" s="51">
        <v>16.390999999999998</v>
      </c>
      <c r="O8339" s="51">
        <v>16.225000000000001</v>
      </c>
      <c r="P8339" s="51">
        <v>16.059999999999999</v>
      </c>
      <c r="Q8339" s="51">
        <v>15.981999999999999</v>
      </c>
      <c r="R8339" s="51">
        <v>15.901999999999999</v>
      </c>
      <c r="S8339" s="51">
        <v>15.9</v>
      </c>
      <c r="T8339" s="51">
        <v>15.973000000000001</v>
      </c>
      <c r="U8339" s="51">
        <v>2020</v>
      </c>
    </row>
    <row r="8340" spans="1:21" ht="15.5">
      <c r="A8340" s="51">
        <v>111</v>
      </c>
      <c r="B8340" s="51" t="s">
        <v>325</v>
      </c>
      <c r="C8340" s="51" t="s">
        <v>385</v>
      </c>
      <c r="D8340" s="51" t="str">
        <f t="shared" si="130"/>
        <v>PPPEXUnited States</v>
      </c>
      <c r="E8340" s="51" t="s">
        <v>197</v>
      </c>
      <c r="F8340" s="51" t="s">
        <v>386</v>
      </c>
      <c r="G8340" s="51" t="s">
        <v>387</v>
      </c>
      <c r="H8340" s="51" t="s">
        <v>388</v>
      </c>
      <c r="I8340" s="51"/>
      <c r="J8340" s="51" t="s">
        <v>353</v>
      </c>
      <c r="K8340" s="51">
        <v>1</v>
      </c>
      <c r="L8340" s="51">
        <v>1</v>
      </c>
      <c r="M8340" s="51">
        <v>1</v>
      </c>
      <c r="N8340" s="51">
        <v>1</v>
      </c>
      <c r="O8340" s="51">
        <v>1</v>
      </c>
      <c r="P8340" s="51">
        <v>1</v>
      </c>
      <c r="Q8340" s="51">
        <v>1</v>
      </c>
      <c r="R8340" s="51">
        <v>1</v>
      </c>
      <c r="S8340" s="51">
        <v>1</v>
      </c>
      <c r="T8340" s="51">
        <v>1</v>
      </c>
      <c r="U8340" s="51">
        <v>2020</v>
      </c>
    </row>
    <row r="8341" spans="1:21" ht="15.5">
      <c r="A8341" s="51">
        <v>111</v>
      </c>
      <c r="B8341" s="51" t="s">
        <v>325</v>
      </c>
      <c r="C8341" s="51" t="s">
        <v>389</v>
      </c>
      <c r="D8341" s="51" t="str">
        <f t="shared" si="130"/>
        <v>NID_NGDPUnited States</v>
      </c>
      <c r="E8341" s="51" t="s">
        <v>197</v>
      </c>
      <c r="F8341" s="51" t="s">
        <v>390</v>
      </c>
      <c r="G8341" s="51" t="s">
        <v>391</v>
      </c>
      <c r="H8341" s="51" t="s">
        <v>392</v>
      </c>
      <c r="I8341" s="51"/>
      <c r="J8341" s="51" t="s">
        <v>1901</v>
      </c>
      <c r="K8341" s="51">
        <v>20.021000000000001</v>
      </c>
      <c r="L8341" s="51">
        <v>20.414000000000001</v>
      </c>
      <c r="M8341" s="51">
        <v>20.806000000000001</v>
      </c>
      <c r="N8341" s="51">
        <v>21.163</v>
      </c>
      <c r="O8341" s="51">
        <v>20.414999999999999</v>
      </c>
      <c r="P8341" s="51">
        <v>20.547000000000001</v>
      </c>
      <c r="Q8341" s="51">
        <v>21.04</v>
      </c>
      <c r="R8341" s="51">
        <v>21.013999999999999</v>
      </c>
      <c r="S8341" s="51">
        <v>20.988</v>
      </c>
      <c r="T8341" s="51">
        <v>21.638000000000002</v>
      </c>
      <c r="U8341" s="51">
        <v>2020</v>
      </c>
    </row>
    <row r="8342" spans="1:21" ht="15.5">
      <c r="A8342" s="51">
        <v>111</v>
      </c>
      <c r="B8342" s="51" t="s">
        <v>325</v>
      </c>
      <c r="C8342" s="51" t="s">
        <v>393</v>
      </c>
      <c r="D8342" s="51" t="str">
        <f t="shared" si="130"/>
        <v>NGSD_NGDPUnited States</v>
      </c>
      <c r="E8342" s="51" t="s">
        <v>197</v>
      </c>
      <c r="F8342" s="51" t="s">
        <v>394</v>
      </c>
      <c r="G8342" s="51" t="s">
        <v>395</v>
      </c>
      <c r="H8342" s="51" t="s">
        <v>392</v>
      </c>
      <c r="I8342" s="51"/>
      <c r="J8342" s="51" t="s">
        <v>1901</v>
      </c>
      <c r="K8342" s="51">
        <v>18.777000000000001</v>
      </c>
      <c r="L8342" s="51">
        <v>19.201000000000001</v>
      </c>
      <c r="M8342" s="51">
        <v>20.356000000000002</v>
      </c>
      <c r="N8342" s="51">
        <v>20.140999999999998</v>
      </c>
      <c r="O8342" s="51">
        <v>18.733000000000001</v>
      </c>
      <c r="P8342" s="51">
        <v>19.216000000000001</v>
      </c>
      <c r="Q8342" s="51">
        <v>19.052</v>
      </c>
      <c r="R8342" s="51">
        <v>18.608000000000001</v>
      </c>
      <c r="S8342" s="51">
        <v>17.802</v>
      </c>
      <c r="T8342" s="51">
        <v>17.523</v>
      </c>
      <c r="U8342" s="51">
        <v>2020</v>
      </c>
    </row>
    <row r="8343" spans="1:21" ht="15.5">
      <c r="A8343" s="51">
        <v>111</v>
      </c>
      <c r="B8343" s="51" t="s">
        <v>325</v>
      </c>
      <c r="C8343" s="51" t="s">
        <v>396</v>
      </c>
      <c r="D8343" s="51" t="str">
        <f t="shared" si="130"/>
        <v>PCPIUnited States</v>
      </c>
      <c r="E8343" s="51" t="s">
        <v>197</v>
      </c>
      <c r="F8343" s="51" t="s">
        <v>397</v>
      </c>
      <c r="G8343" s="51" t="s">
        <v>398</v>
      </c>
      <c r="H8343" s="51" t="s">
        <v>360</v>
      </c>
      <c r="I8343" s="51"/>
      <c r="J8343" s="51" t="s">
        <v>1902</v>
      </c>
      <c r="K8343" s="51">
        <v>229.58600000000001</v>
      </c>
      <c r="L8343" s="51">
        <v>232.952</v>
      </c>
      <c r="M8343" s="51">
        <v>236.715</v>
      </c>
      <c r="N8343" s="51">
        <v>237.00200000000001</v>
      </c>
      <c r="O8343" s="51">
        <v>240.005</v>
      </c>
      <c r="P8343" s="51">
        <v>245.136</v>
      </c>
      <c r="Q8343" s="51">
        <v>251.102</v>
      </c>
      <c r="R8343" s="51">
        <v>255.65299999999999</v>
      </c>
      <c r="S8343" s="51">
        <v>258.84399999999999</v>
      </c>
      <c r="T8343" s="51">
        <v>264.70499999999998</v>
      </c>
      <c r="U8343" s="51">
        <v>2020</v>
      </c>
    </row>
    <row r="8344" spans="1:21" ht="15.5">
      <c r="A8344" s="51">
        <v>111</v>
      </c>
      <c r="B8344" s="51" t="s">
        <v>325</v>
      </c>
      <c r="C8344" s="51" t="s">
        <v>400</v>
      </c>
      <c r="D8344" s="51" t="str">
        <f t="shared" si="130"/>
        <v>PCPIPCHUnited States</v>
      </c>
      <c r="E8344" s="51" t="s">
        <v>197</v>
      </c>
      <c r="F8344" s="51" t="s">
        <v>397</v>
      </c>
      <c r="G8344" s="51" t="s">
        <v>401</v>
      </c>
      <c r="H8344" s="51" t="s">
        <v>347</v>
      </c>
      <c r="I8344" s="51"/>
      <c r="J8344" s="51" t="s">
        <v>402</v>
      </c>
      <c r="K8344" s="51">
        <v>2.073</v>
      </c>
      <c r="L8344" s="51">
        <v>1.466</v>
      </c>
      <c r="M8344" s="51">
        <v>1.615</v>
      </c>
      <c r="N8344" s="51">
        <v>0.121</v>
      </c>
      <c r="O8344" s="51">
        <v>1.2669999999999999</v>
      </c>
      <c r="P8344" s="51">
        <v>2.137</v>
      </c>
      <c r="Q8344" s="51">
        <v>2.4340000000000002</v>
      </c>
      <c r="R8344" s="51">
        <v>1.8120000000000001</v>
      </c>
      <c r="S8344" s="51">
        <v>1.248</v>
      </c>
      <c r="T8344" s="51">
        <v>2.2639999999999998</v>
      </c>
      <c r="U8344" s="51">
        <v>2020</v>
      </c>
    </row>
    <row r="8345" spans="1:21" ht="15.5">
      <c r="A8345" s="51">
        <v>111</v>
      </c>
      <c r="B8345" s="51" t="s">
        <v>325</v>
      </c>
      <c r="C8345" s="51" t="s">
        <v>403</v>
      </c>
      <c r="D8345" s="51" t="str">
        <f t="shared" si="130"/>
        <v>PCPIEUnited States</v>
      </c>
      <c r="E8345" s="51" t="s">
        <v>197</v>
      </c>
      <c r="F8345" s="51" t="s">
        <v>404</v>
      </c>
      <c r="G8345" s="51" t="s">
        <v>405</v>
      </c>
      <c r="H8345" s="51" t="s">
        <v>360</v>
      </c>
      <c r="I8345" s="51"/>
      <c r="J8345" s="51" t="s">
        <v>1902</v>
      </c>
      <c r="K8345" s="51">
        <v>231.834</v>
      </c>
      <c r="L8345" s="51">
        <v>234.892</v>
      </c>
      <c r="M8345" s="51">
        <v>236.12200000000001</v>
      </c>
      <c r="N8345" s="51">
        <v>237.76300000000001</v>
      </c>
      <c r="O8345" s="51">
        <v>242.94399999999999</v>
      </c>
      <c r="P8345" s="51">
        <v>248.21799999999999</v>
      </c>
      <c r="Q8345" s="51">
        <v>252.96199999999999</v>
      </c>
      <c r="R8345" s="51">
        <v>258.18</v>
      </c>
      <c r="S8345" s="51">
        <v>261.69299999999998</v>
      </c>
      <c r="T8345" s="51">
        <v>267.80799999999999</v>
      </c>
      <c r="U8345" s="51">
        <v>2020</v>
      </c>
    </row>
    <row r="8346" spans="1:21" ht="15.5">
      <c r="A8346" s="51">
        <v>111</v>
      </c>
      <c r="B8346" s="51" t="s">
        <v>325</v>
      </c>
      <c r="C8346" s="51" t="s">
        <v>406</v>
      </c>
      <c r="D8346" s="51" t="str">
        <f t="shared" si="130"/>
        <v>PCPIEPCHUnited States</v>
      </c>
      <c r="E8346" s="51" t="s">
        <v>197</v>
      </c>
      <c r="F8346" s="51" t="s">
        <v>404</v>
      </c>
      <c r="G8346" s="51" t="s">
        <v>407</v>
      </c>
      <c r="H8346" s="51" t="s">
        <v>347</v>
      </c>
      <c r="I8346" s="51"/>
      <c r="J8346" s="51" t="s">
        <v>408</v>
      </c>
      <c r="K8346" s="51">
        <v>1.8220000000000001</v>
      </c>
      <c r="L8346" s="51">
        <v>1.319</v>
      </c>
      <c r="M8346" s="51">
        <v>0.52400000000000002</v>
      </c>
      <c r="N8346" s="51">
        <v>0.69499999999999995</v>
      </c>
      <c r="O8346" s="51">
        <v>2.1789999999999998</v>
      </c>
      <c r="P8346" s="51">
        <v>2.1709999999999998</v>
      </c>
      <c r="Q8346" s="51">
        <v>1.911</v>
      </c>
      <c r="R8346" s="51">
        <v>2.0630000000000002</v>
      </c>
      <c r="S8346" s="51">
        <v>1.361</v>
      </c>
      <c r="T8346" s="51">
        <v>2.3359999999999999</v>
      </c>
      <c r="U8346" s="51">
        <v>2020</v>
      </c>
    </row>
    <row r="8347" spans="1:21" ht="15.5">
      <c r="A8347" s="51">
        <v>111</v>
      </c>
      <c r="B8347" s="51" t="s">
        <v>325</v>
      </c>
      <c r="C8347" s="51" t="s">
        <v>409</v>
      </c>
      <c r="D8347" s="51" t="str">
        <f t="shared" si="130"/>
        <v>FLIBOR6United States</v>
      </c>
      <c r="E8347" s="51" t="s">
        <v>197</v>
      </c>
      <c r="F8347" s="51" t="s">
        <v>410</v>
      </c>
      <c r="G8347" s="51"/>
      <c r="H8347" s="51" t="s">
        <v>384</v>
      </c>
      <c r="I8347" s="51"/>
      <c r="J8347" s="51"/>
      <c r="K8347" s="51">
        <v>0.68700000000000006</v>
      </c>
      <c r="L8347" s="51">
        <v>0.40899999999999997</v>
      </c>
      <c r="M8347" s="51">
        <v>0.32900000000000001</v>
      </c>
      <c r="N8347" s="51">
        <v>0.48399999999999999</v>
      </c>
      <c r="O8347" s="51">
        <v>1.056</v>
      </c>
      <c r="P8347" s="51">
        <v>1.476</v>
      </c>
      <c r="Q8347" s="51">
        <v>2.4900000000000002</v>
      </c>
      <c r="R8347" s="51">
        <v>2.3199999999999998</v>
      </c>
      <c r="S8347" s="51">
        <v>0.69099999999999995</v>
      </c>
      <c r="T8347" s="51">
        <v>0.27200000000000002</v>
      </c>
      <c r="U8347" s="51">
        <v>2020</v>
      </c>
    </row>
    <row r="8348" spans="1:21" ht="15.5">
      <c r="A8348" s="51">
        <v>111</v>
      </c>
      <c r="B8348" s="51" t="s">
        <v>325</v>
      </c>
      <c r="C8348" s="51" t="s">
        <v>411</v>
      </c>
      <c r="D8348" s="51" t="str">
        <f t="shared" si="130"/>
        <v>TM_RPCHUnited States</v>
      </c>
      <c r="E8348" s="51" t="s">
        <v>197</v>
      </c>
      <c r="F8348" s="51" t="s">
        <v>412</v>
      </c>
      <c r="G8348" s="51" t="s">
        <v>413</v>
      </c>
      <c r="H8348" s="51" t="s">
        <v>347</v>
      </c>
      <c r="I8348" s="51"/>
      <c r="J8348" s="51" t="s">
        <v>1903</v>
      </c>
      <c r="K8348" s="51">
        <v>2.706</v>
      </c>
      <c r="L8348" s="51">
        <v>1.544</v>
      </c>
      <c r="M8348" s="51">
        <v>4.9969999999999999</v>
      </c>
      <c r="N8348" s="51">
        <v>5.1749999999999998</v>
      </c>
      <c r="O8348" s="51">
        <v>1.651</v>
      </c>
      <c r="P8348" s="51">
        <v>4.6559999999999997</v>
      </c>
      <c r="Q8348" s="51">
        <v>4.0960000000000001</v>
      </c>
      <c r="R8348" s="51">
        <v>1.08</v>
      </c>
      <c r="S8348" s="51">
        <v>-9.2850000000000001</v>
      </c>
      <c r="T8348" s="51">
        <v>18.867999999999999</v>
      </c>
      <c r="U8348" s="51">
        <v>2020</v>
      </c>
    </row>
    <row r="8349" spans="1:21" ht="15.5">
      <c r="A8349" s="51">
        <v>111</v>
      </c>
      <c r="B8349" s="51" t="s">
        <v>325</v>
      </c>
      <c r="C8349" s="51" t="s">
        <v>415</v>
      </c>
      <c r="D8349" s="51" t="str">
        <f t="shared" si="130"/>
        <v>TMG_RPCHUnited States</v>
      </c>
      <c r="E8349" s="51" t="s">
        <v>197</v>
      </c>
      <c r="F8349" s="51" t="s">
        <v>416</v>
      </c>
      <c r="G8349" s="51" t="s">
        <v>417</v>
      </c>
      <c r="H8349" s="51" t="s">
        <v>347</v>
      </c>
      <c r="I8349" s="51"/>
      <c r="J8349" s="51" t="s">
        <v>1903</v>
      </c>
      <c r="K8349" s="51">
        <v>2.625</v>
      </c>
      <c r="L8349" s="51">
        <v>1.762</v>
      </c>
      <c r="M8349" s="51">
        <v>5.5620000000000003</v>
      </c>
      <c r="N8349" s="51">
        <v>5.657</v>
      </c>
      <c r="O8349" s="51">
        <v>1.365</v>
      </c>
      <c r="P8349" s="51">
        <v>4.7009999999999996</v>
      </c>
      <c r="Q8349" s="51">
        <v>4.95</v>
      </c>
      <c r="R8349" s="51">
        <v>0.48299999999999998</v>
      </c>
      <c r="S8349" s="51">
        <v>-6.0620000000000003</v>
      </c>
      <c r="T8349" s="51">
        <v>20.91</v>
      </c>
      <c r="U8349" s="51">
        <v>2020</v>
      </c>
    </row>
    <row r="8350" spans="1:21" ht="15.5">
      <c r="A8350" s="51">
        <v>111</v>
      </c>
      <c r="B8350" s="51" t="s">
        <v>325</v>
      </c>
      <c r="C8350" s="51" t="s">
        <v>418</v>
      </c>
      <c r="D8350" s="51" t="str">
        <f t="shared" si="130"/>
        <v>TX_RPCHUnited States</v>
      </c>
      <c r="E8350" s="51" t="s">
        <v>197</v>
      </c>
      <c r="F8350" s="51" t="s">
        <v>419</v>
      </c>
      <c r="G8350" s="51" t="s">
        <v>420</v>
      </c>
      <c r="H8350" s="51" t="s">
        <v>347</v>
      </c>
      <c r="I8350" s="51"/>
      <c r="J8350" s="51" t="s">
        <v>1903</v>
      </c>
      <c r="K8350" s="51">
        <v>3.407</v>
      </c>
      <c r="L8350" s="51">
        <v>3.577</v>
      </c>
      <c r="M8350" s="51">
        <v>4.2130000000000001</v>
      </c>
      <c r="N8350" s="51">
        <v>0.42099999999999999</v>
      </c>
      <c r="O8350" s="51">
        <v>0.29599999999999999</v>
      </c>
      <c r="P8350" s="51">
        <v>3.915</v>
      </c>
      <c r="Q8350" s="51">
        <v>2.99</v>
      </c>
      <c r="R8350" s="51">
        <v>-0.11799999999999999</v>
      </c>
      <c r="S8350" s="51">
        <v>-12.97</v>
      </c>
      <c r="T8350" s="51">
        <v>10.486000000000001</v>
      </c>
      <c r="U8350" s="51">
        <v>2020</v>
      </c>
    </row>
    <row r="8351" spans="1:21" ht="15.5">
      <c r="A8351" s="51">
        <v>111</v>
      </c>
      <c r="B8351" s="51" t="s">
        <v>325</v>
      </c>
      <c r="C8351" s="51" t="s">
        <v>421</v>
      </c>
      <c r="D8351" s="51" t="str">
        <f t="shared" si="130"/>
        <v>TXG_RPCHUnited States</v>
      </c>
      <c r="E8351" s="51" t="s">
        <v>197</v>
      </c>
      <c r="F8351" s="51" t="s">
        <v>422</v>
      </c>
      <c r="G8351" s="51" t="s">
        <v>423</v>
      </c>
      <c r="H8351" s="51" t="s">
        <v>347</v>
      </c>
      <c r="I8351" s="51"/>
      <c r="J8351" s="51" t="s">
        <v>1903</v>
      </c>
      <c r="K8351" s="51">
        <v>3.8420000000000001</v>
      </c>
      <c r="L8351" s="51">
        <v>3.1829999999999998</v>
      </c>
      <c r="M8351" s="51">
        <v>4.6340000000000003</v>
      </c>
      <c r="N8351" s="51">
        <v>-0.35599999999999998</v>
      </c>
      <c r="O8351" s="51">
        <v>0.54200000000000004</v>
      </c>
      <c r="P8351" s="51">
        <v>4.056</v>
      </c>
      <c r="Q8351" s="51">
        <v>4.194</v>
      </c>
      <c r="R8351" s="51">
        <v>-0.104</v>
      </c>
      <c r="S8351" s="51">
        <v>-9.4730000000000008</v>
      </c>
      <c r="T8351" s="51">
        <v>15.234999999999999</v>
      </c>
      <c r="U8351" s="51">
        <v>2020</v>
      </c>
    </row>
    <row r="8352" spans="1:21" ht="15.5">
      <c r="A8352" s="51">
        <v>111</v>
      </c>
      <c r="B8352" s="51" t="s">
        <v>325</v>
      </c>
      <c r="C8352" s="51" t="s">
        <v>424</v>
      </c>
      <c r="D8352" s="51" t="str">
        <f t="shared" si="130"/>
        <v>LURUnited States</v>
      </c>
      <c r="E8352" s="51" t="s">
        <v>197</v>
      </c>
      <c r="F8352" s="51" t="s">
        <v>425</v>
      </c>
      <c r="G8352" s="51" t="s">
        <v>426</v>
      </c>
      <c r="H8352" s="51" t="s">
        <v>427</v>
      </c>
      <c r="I8352" s="51"/>
      <c r="J8352" s="51" t="s">
        <v>1506</v>
      </c>
      <c r="K8352" s="51">
        <v>8.0749999999999993</v>
      </c>
      <c r="L8352" s="51">
        <v>7.3579999999999997</v>
      </c>
      <c r="M8352" s="51">
        <v>6.1580000000000004</v>
      </c>
      <c r="N8352" s="51">
        <v>5.2750000000000004</v>
      </c>
      <c r="O8352" s="51">
        <v>4.875</v>
      </c>
      <c r="P8352" s="51">
        <v>4.3499999999999996</v>
      </c>
      <c r="Q8352" s="51">
        <v>3.8919999999999999</v>
      </c>
      <c r="R8352" s="51">
        <v>3.6829999999999998</v>
      </c>
      <c r="S8352" s="51">
        <v>8.1080000000000005</v>
      </c>
      <c r="T8352" s="51">
        <v>5.7910000000000004</v>
      </c>
      <c r="U8352" s="51">
        <v>2020</v>
      </c>
    </row>
    <row r="8353" spans="1:21" ht="15.5">
      <c r="A8353" s="51">
        <v>111</v>
      </c>
      <c r="B8353" s="51" t="s">
        <v>325</v>
      </c>
      <c r="C8353" s="51" t="s">
        <v>428</v>
      </c>
      <c r="D8353" s="51" t="str">
        <f t="shared" si="130"/>
        <v>LEUnited States</v>
      </c>
      <c r="E8353" s="51" t="s">
        <v>197</v>
      </c>
      <c r="F8353" s="51" t="s">
        <v>429</v>
      </c>
      <c r="G8353" s="51" t="s">
        <v>430</v>
      </c>
      <c r="H8353" s="51" t="s">
        <v>431</v>
      </c>
      <c r="I8353" s="51" t="s">
        <v>432</v>
      </c>
      <c r="J8353" s="51" t="s">
        <v>1506</v>
      </c>
      <c r="K8353" s="51">
        <v>142.47499999999999</v>
      </c>
      <c r="L8353" s="51">
        <v>143.941</v>
      </c>
      <c r="M8353" s="51">
        <v>146.31899999999999</v>
      </c>
      <c r="N8353" s="51">
        <v>148.845</v>
      </c>
      <c r="O8353" s="51">
        <v>151.43600000000001</v>
      </c>
      <c r="P8353" s="51">
        <v>153.33500000000001</v>
      </c>
      <c r="Q8353" s="51">
        <v>155.75899999999999</v>
      </c>
      <c r="R8353" s="51">
        <v>157.536</v>
      </c>
      <c r="S8353" s="51">
        <v>147.79400000000001</v>
      </c>
      <c r="T8353" s="51">
        <v>153.69800000000001</v>
      </c>
      <c r="U8353" s="51">
        <v>2020</v>
      </c>
    </row>
    <row r="8354" spans="1:21" ht="15.5">
      <c r="A8354" s="51">
        <v>111</v>
      </c>
      <c r="B8354" s="51" t="s">
        <v>325</v>
      </c>
      <c r="C8354" s="51" t="s">
        <v>433</v>
      </c>
      <c r="D8354" s="51" t="str">
        <f t="shared" si="130"/>
        <v>LPUnited States</v>
      </c>
      <c r="E8354" s="51" t="s">
        <v>197</v>
      </c>
      <c r="F8354" s="51" t="s">
        <v>434</v>
      </c>
      <c r="G8354" s="51" t="s">
        <v>435</v>
      </c>
      <c r="H8354" s="51" t="s">
        <v>431</v>
      </c>
      <c r="I8354" s="51" t="s">
        <v>432</v>
      </c>
      <c r="J8354" s="51" t="s">
        <v>1904</v>
      </c>
      <c r="K8354" s="51">
        <v>314.12099999999998</v>
      </c>
      <c r="L8354" s="51">
        <v>316.26600000000002</v>
      </c>
      <c r="M8354" s="51">
        <v>318.53500000000003</v>
      </c>
      <c r="N8354" s="51">
        <v>320.82299999999998</v>
      </c>
      <c r="O8354" s="51">
        <v>323.09500000000003</v>
      </c>
      <c r="P8354" s="51">
        <v>325.14299999999997</v>
      </c>
      <c r="Q8354" s="51">
        <v>326.88200000000001</v>
      </c>
      <c r="R8354" s="51">
        <v>328.46100000000001</v>
      </c>
      <c r="S8354" s="51">
        <v>330.08600000000001</v>
      </c>
      <c r="T8354" s="51">
        <v>331.952</v>
      </c>
      <c r="U8354" s="51">
        <v>2019</v>
      </c>
    </row>
    <row r="8355" spans="1:21" ht="15.5">
      <c r="A8355" s="51">
        <v>111</v>
      </c>
      <c r="B8355" s="51" t="s">
        <v>325</v>
      </c>
      <c r="C8355" s="51" t="s">
        <v>437</v>
      </c>
      <c r="D8355" s="51" t="str">
        <f t="shared" si="130"/>
        <v>GGRUnited States</v>
      </c>
      <c r="E8355" s="51" t="s">
        <v>197</v>
      </c>
      <c r="F8355" s="51" t="s">
        <v>438</v>
      </c>
      <c r="G8355" s="51" t="s">
        <v>439</v>
      </c>
      <c r="H8355" s="51" t="s">
        <v>342</v>
      </c>
      <c r="I8355" s="51" t="s">
        <v>343</v>
      </c>
      <c r="J8355" s="51" t="s">
        <v>1905</v>
      </c>
      <c r="K8355" s="51">
        <v>4731.97</v>
      </c>
      <c r="L8355" s="51">
        <v>5271.2</v>
      </c>
      <c r="M8355" s="51">
        <v>5508.17</v>
      </c>
      <c r="N8355" s="51">
        <v>5766.36</v>
      </c>
      <c r="O8355" s="51">
        <v>5841.99</v>
      </c>
      <c r="P8355" s="51">
        <v>6006.55</v>
      </c>
      <c r="Q8355" s="51">
        <v>6186.23</v>
      </c>
      <c r="R8355" s="51">
        <v>6428.92</v>
      </c>
      <c r="S8355" s="51">
        <v>6350.41</v>
      </c>
      <c r="T8355" s="51">
        <v>6804.76</v>
      </c>
      <c r="U8355" s="51">
        <v>2019</v>
      </c>
    </row>
    <row r="8356" spans="1:21" ht="15.5">
      <c r="A8356" s="51">
        <v>111</v>
      </c>
      <c r="B8356" s="51" t="s">
        <v>325</v>
      </c>
      <c r="C8356" s="51" t="s">
        <v>441</v>
      </c>
      <c r="D8356" s="51" t="str">
        <f t="shared" si="130"/>
        <v>GGR_NGDPUnited States</v>
      </c>
      <c r="E8356" s="51" t="s">
        <v>197</v>
      </c>
      <c r="F8356" s="51" t="s">
        <v>438</v>
      </c>
      <c r="G8356" s="51" t="s">
        <v>439</v>
      </c>
      <c r="H8356" s="51" t="s">
        <v>392</v>
      </c>
      <c r="I8356" s="51"/>
      <c r="J8356" s="51" t="s">
        <v>442</v>
      </c>
      <c r="K8356" s="51">
        <v>29.215</v>
      </c>
      <c r="L8356" s="51">
        <v>31.405000000000001</v>
      </c>
      <c r="M8356" s="51">
        <v>31.425999999999998</v>
      </c>
      <c r="N8356" s="51">
        <v>31.617000000000001</v>
      </c>
      <c r="O8356" s="51">
        <v>31.164999999999999</v>
      </c>
      <c r="P8356" s="51">
        <v>30.734999999999999</v>
      </c>
      <c r="Q8356" s="51">
        <v>30.013000000000002</v>
      </c>
      <c r="R8356" s="51">
        <v>29.995000000000001</v>
      </c>
      <c r="S8356" s="51">
        <v>30.337</v>
      </c>
      <c r="T8356" s="51">
        <v>30.01</v>
      </c>
      <c r="U8356" s="51">
        <v>2019</v>
      </c>
    </row>
    <row r="8357" spans="1:21" ht="15.5">
      <c r="A8357" s="51">
        <v>111</v>
      </c>
      <c r="B8357" s="51" t="s">
        <v>325</v>
      </c>
      <c r="C8357" s="51" t="s">
        <v>443</v>
      </c>
      <c r="D8357" s="51" t="str">
        <f t="shared" si="130"/>
        <v>GGXUnited States</v>
      </c>
      <c r="E8357" s="51" t="s">
        <v>197</v>
      </c>
      <c r="F8357" s="51" t="s">
        <v>444</v>
      </c>
      <c r="G8357" s="51" t="s">
        <v>445</v>
      </c>
      <c r="H8357" s="51" t="s">
        <v>342</v>
      </c>
      <c r="I8357" s="51" t="s">
        <v>343</v>
      </c>
      <c r="J8357" s="51" t="s">
        <v>1905</v>
      </c>
      <c r="K8357" s="51">
        <v>6032.29</v>
      </c>
      <c r="L8357" s="51">
        <v>6037.15</v>
      </c>
      <c r="M8357" s="51">
        <v>6218.82</v>
      </c>
      <c r="N8357" s="51">
        <v>6409.39</v>
      </c>
      <c r="O8357" s="51">
        <v>6653.33</v>
      </c>
      <c r="P8357" s="51">
        <v>6908.79</v>
      </c>
      <c r="Q8357" s="51">
        <v>7301.43</v>
      </c>
      <c r="R8357" s="51">
        <v>7647.5</v>
      </c>
      <c r="S8357" s="51">
        <v>9666.48</v>
      </c>
      <c r="T8357" s="51">
        <v>10213.31</v>
      </c>
      <c r="U8357" s="51">
        <v>2019</v>
      </c>
    </row>
    <row r="8358" spans="1:21" ht="15.5">
      <c r="A8358" s="51">
        <v>111</v>
      </c>
      <c r="B8358" s="51" t="s">
        <v>325</v>
      </c>
      <c r="C8358" s="51" t="s">
        <v>446</v>
      </c>
      <c r="D8358" s="51" t="str">
        <f t="shared" si="130"/>
        <v>GGX_NGDPUnited States</v>
      </c>
      <c r="E8358" s="51" t="s">
        <v>197</v>
      </c>
      <c r="F8358" s="51" t="s">
        <v>444</v>
      </c>
      <c r="G8358" s="51" t="s">
        <v>445</v>
      </c>
      <c r="H8358" s="51" t="s">
        <v>392</v>
      </c>
      <c r="I8358" s="51"/>
      <c r="J8358" s="51" t="s">
        <v>447</v>
      </c>
      <c r="K8358" s="51">
        <v>37.243000000000002</v>
      </c>
      <c r="L8358" s="51">
        <v>35.968000000000004</v>
      </c>
      <c r="M8358" s="51">
        <v>35.481000000000002</v>
      </c>
      <c r="N8358" s="51">
        <v>35.142000000000003</v>
      </c>
      <c r="O8358" s="51">
        <v>35.494</v>
      </c>
      <c r="P8358" s="51">
        <v>35.351999999999997</v>
      </c>
      <c r="Q8358" s="51">
        <v>35.423000000000002</v>
      </c>
      <c r="R8358" s="51">
        <v>35.680999999999997</v>
      </c>
      <c r="S8358" s="51">
        <v>46.179000000000002</v>
      </c>
      <c r="T8358" s="51">
        <v>45.042000000000002</v>
      </c>
      <c r="U8358" s="51">
        <v>2019</v>
      </c>
    </row>
    <row r="8359" spans="1:21" ht="15.5">
      <c r="A8359" s="51">
        <v>111</v>
      </c>
      <c r="B8359" s="51" t="s">
        <v>325</v>
      </c>
      <c r="C8359" s="51" t="s">
        <v>448</v>
      </c>
      <c r="D8359" s="51" t="str">
        <f t="shared" si="130"/>
        <v>GGXCNLUnited States</v>
      </c>
      <c r="E8359" s="51" t="s">
        <v>197</v>
      </c>
      <c r="F8359" s="51" t="s">
        <v>449</v>
      </c>
      <c r="G8359" s="51" t="s">
        <v>450</v>
      </c>
      <c r="H8359" s="51" t="s">
        <v>342</v>
      </c>
      <c r="I8359" s="51" t="s">
        <v>343</v>
      </c>
      <c r="J8359" s="51" t="s">
        <v>1905</v>
      </c>
      <c r="K8359" s="51">
        <v>-1300.32</v>
      </c>
      <c r="L8359" s="51">
        <v>-765.95299999999997</v>
      </c>
      <c r="M8359" s="51">
        <v>-710.64200000000005</v>
      </c>
      <c r="N8359" s="51">
        <v>-643.02599999999995</v>
      </c>
      <c r="O8359" s="51">
        <v>-811.34500000000003</v>
      </c>
      <c r="P8359" s="51">
        <v>-902.23199999999997</v>
      </c>
      <c r="Q8359" s="51">
        <v>-1115.2</v>
      </c>
      <c r="R8359" s="51">
        <v>-1218.58</v>
      </c>
      <c r="S8359" s="51">
        <v>-3316.07</v>
      </c>
      <c r="T8359" s="51">
        <v>-3408.54</v>
      </c>
      <c r="U8359" s="51">
        <v>2019</v>
      </c>
    </row>
    <row r="8360" spans="1:21" ht="15.5">
      <c r="A8360" s="51">
        <v>111</v>
      </c>
      <c r="B8360" s="51" t="s">
        <v>325</v>
      </c>
      <c r="C8360" s="51" t="s">
        <v>451</v>
      </c>
      <c r="D8360" s="51" t="str">
        <f t="shared" si="130"/>
        <v>GGXCNL_NGDPUnited States</v>
      </c>
      <c r="E8360" s="51" t="s">
        <v>197</v>
      </c>
      <c r="F8360" s="51" t="s">
        <v>449</v>
      </c>
      <c r="G8360" s="51" t="s">
        <v>450</v>
      </c>
      <c r="H8360" s="51" t="s">
        <v>392</v>
      </c>
      <c r="I8360" s="51"/>
      <c r="J8360" s="51" t="s">
        <v>452</v>
      </c>
      <c r="K8360" s="51">
        <v>-8.0280000000000005</v>
      </c>
      <c r="L8360" s="51">
        <v>-4.5629999999999997</v>
      </c>
      <c r="M8360" s="51">
        <v>-4.0540000000000003</v>
      </c>
      <c r="N8360" s="51">
        <v>-3.5259999999999998</v>
      </c>
      <c r="O8360" s="51">
        <v>-4.3280000000000003</v>
      </c>
      <c r="P8360" s="51">
        <v>-4.617</v>
      </c>
      <c r="Q8360" s="51">
        <v>-5.41</v>
      </c>
      <c r="R8360" s="51">
        <v>-5.6849999999999996</v>
      </c>
      <c r="S8360" s="51">
        <v>-15.842000000000001</v>
      </c>
      <c r="T8360" s="51">
        <v>-15.032</v>
      </c>
      <c r="U8360" s="51">
        <v>2019</v>
      </c>
    </row>
    <row r="8361" spans="1:21" ht="15.5">
      <c r="A8361" s="51">
        <v>111</v>
      </c>
      <c r="B8361" s="51" t="s">
        <v>325</v>
      </c>
      <c r="C8361" s="51" t="s">
        <v>453</v>
      </c>
      <c r="D8361" s="51" t="str">
        <f t="shared" si="130"/>
        <v>GGSBUnited States</v>
      </c>
      <c r="E8361" s="51" t="s">
        <v>197</v>
      </c>
      <c r="F8361" s="51" t="s">
        <v>454</v>
      </c>
      <c r="G8361" s="51" t="s">
        <v>455</v>
      </c>
      <c r="H8361" s="51" t="s">
        <v>342</v>
      </c>
      <c r="I8361" s="51" t="s">
        <v>343</v>
      </c>
      <c r="J8361" s="51" t="s">
        <v>1905</v>
      </c>
      <c r="K8361" s="51">
        <v>-836.92</v>
      </c>
      <c r="L8361" s="51">
        <v>-540.25699999999995</v>
      </c>
      <c r="M8361" s="51">
        <v>-480.70100000000002</v>
      </c>
      <c r="N8361" s="51">
        <v>-488.69400000000002</v>
      </c>
      <c r="O8361" s="51">
        <v>-697.56100000000004</v>
      </c>
      <c r="P8361" s="51">
        <v>-845.38900000000001</v>
      </c>
      <c r="Q8361" s="51">
        <v>-1098.1300000000001</v>
      </c>
      <c r="R8361" s="51">
        <v>-1303.72</v>
      </c>
      <c r="S8361" s="51">
        <v>-2535.79</v>
      </c>
      <c r="T8361" s="51">
        <v>-2898.69</v>
      </c>
      <c r="U8361" s="51">
        <v>2019</v>
      </c>
    </row>
    <row r="8362" spans="1:21" ht="15.5">
      <c r="A8362" s="51">
        <v>111</v>
      </c>
      <c r="B8362" s="51" t="s">
        <v>325</v>
      </c>
      <c r="C8362" s="51" t="s">
        <v>456</v>
      </c>
      <c r="D8362" s="51" t="str">
        <f t="shared" si="130"/>
        <v>GGSB_NPGDPUnited States</v>
      </c>
      <c r="E8362" s="51" t="s">
        <v>197</v>
      </c>
      <c r="F8362" s="51" t="s">
        <v>454</v>
      </c>
      <c r="G8362" s="51" t="s">
        <v>455</v>
      </c>
      <c r="H8362" s="51" t="s">
        <v>380</v>
      </c>
      <c r="I8362" s="51"/>
      <c r="J8362" s="51" t="s">
        <v>505</v>
      </c>
      <c r="K8362" s="51">
        <v>-4.8559999999999999</v>
      </c>
      <c r="L8362" s="51">
        <v>-3.0459999999999998</v>
      </c>
      <c r="M8362" s="51">
        <v>-2.6309999999999998</v>
      </c>
      <c r="N8362" s="51">
        <v>-2.6179999999999999</v>
      </c>
      <c r="O8362" s="51">
        <v>-3.6520000000000001</v>
      </c>
      <c r="P8362" s="51">
        <v>-4.2839999999999998</v>
      </c>
      <c r="Q8362" s="51">
        <v>-5.3520000000000003</v>
      </c>
      <c r="R8362" s="51">
        <v>-6.1420000000000003</v>
      </c>
      <c r="S8362" s="51">
        <v>-11.738</v>
      </c>
      <c r="T8362" s="51">
        <v>-12.86</v>
      </c>
      <c r="U8362" s="51">
        <v>2019</v>
      </c>
    </row>
    <row r="8363" spans="1:21" ht="15.5">
      <c r="A8363" s="51">
        <v>111</v>
      </c>
      <c r="B8363" s="51" t="s">
        <v>325</v>
      </c>
      <c r="C8363" s="51" t="s">
        <v>457</v>
      </c>
      <c r="D8363" s="51" t="str">
        <f t="shared" si="130"/>
        <v>GGXONLBUnited States</v>
      </c>
      <c r="E8363" s="51" t="s">
        <v>197</v>
      </c>
      <c r="F8363" s="51" t="s">
        <v>458</v>
      </c>
      <c r="G8363" s="51" t="s">
        <v>459</v>
      </c>
      <c r="H8363" s="51" t="s">
        <v>342</v>
      </c>
      <c r="I8363" s="51" t="s">
        <v>343</v>
      </c>
      <c r="J8363" s="51" t="s">
        <v>1905</v>
      </c>
      <c r="K8363" s="51">
        <v>-943.85</v>
      </c>
      <c r="L8363" s="51">
        <v>-434.61799999999999</v>
      </c>
      <c r="M8363" s="51">
        <v>-365.21300000000002</v>
      </c>
      <c r="N8363" s="51">
        <v>-307.33600000000001</v>
      </c>
      <c r="O8363" s="51">
        <v>-441</v>
      </c>
      <c r="P8363" s="51">
        <v>-513.84199999999998</v>
      </c>
      <c r="Q8363" s="51">
        <v>-661.255</v>
      </c>
      <c r="R8363" s="51">
        <v>-735.85199999999998</v>
      </c>
      <c r="S8363" s="51">
        <v>-2849.04</v>
      </c>
      <c r="T8363" s="51">
        <v>-3010.87</v>
      </c>
      <c r="U8363" s="51">
        <v>2019</v>
      </c>
    </row>
    <row r="8364" spans="1:21" ht="15.5">
      <c r="A8364" s="51">
        <v>111</v>
      </c>
      <c r="B8364" s="51" t="s">
        <v>325</v>
      </c>
      <c r="C8364" s="51" t="s">
        <v>460</v>
      </c>
      <c r="D8364" s="51" t="str">
        <f t="shared" si="130"/>
        <v>GGXONLB_NGDPUnited States</v>
      </c>
      <c r="E8364" s="51" t="s">
        <v>197</v>
      </c>
      <c r="F8364" s="51" t="s">
        <v>458</v>
      </c>
      <c r="G8364" s="51" t="s">
        <v>459</v>
      </c>
      <c r="H8364" s="51" t="s">
        <v>392</v>
      </c>
      <c r="I8364" s="51"/>
      <c r="J8364" s="51" t="s">
        <v>461</v>
      </c>
      <c r="K8364" s="51">
        <v>-5.827</v>
      </c>
      <c r="L8364" s="51">
        <v>-2.589</v>
      </c>
      <c r="M8364" s="51">
        <v>-2.0840000000000001</v>
      </c>
      <c r="N8364" s="51">
        <v>-1.6850000000000001</v>
      </c>
      <c r="O8364" s="51">
        <v>-2.3530000000000002</v>
      </c>
      <c r="P8364" s="51">
        <v>-2.629</v>
      </c>
      <c r="Q8364" s="51">
        <v>-3.2080000000000002</v>
      </c>
      <c r="R8364" s="51">
        <v>-3.4329999999999998</v>
      </c>
      <c r="S8364" s="51">
        <v>-13.61</v>
      </c>
      <c r="T8364" s="51">
        <v>-13.278</v>
      </c>
      <c r="U8364" s="51">
        <v>2019</v>
      </c>
    </row>
    <row r="8365" spans="1:21" ht="15.5">
      <c r="A8365" s="51">
        <v>111</v>
      </c>
      <c r="B8365" s="51" t="s">
        <v>325</v>
      </c>
      <c r="C8365" s="51" t="s">
        <v>462</v>
      </c>
      <c r="D8365" s="51" t="str">
        <f t="shared" si="130"/>
        <v>GGXWDNUnited States</v>
      </c>
      <c r="E8365" s="51" t="s">
        <v>197</v>
      </c>
      <c r="F8365" s="51" t="s">
        <v>463</v>
      </c>
      <c r="G8365" s="51" t="s">
        <v>464</v>
      </c>
      <c r="H8365" s="51" t="s">
        <v>342</v>
      </c>
      <c r="I8365" s="51" t="s">
        <v>343</v>
      </c>
      <c r="J8365" s="51" t="s">
        <v>1905</v>
      </c>
      <c r="K8365" s="51">
        <v>13085.95</v>
      </c>
      <c r="L8365" s="51">
        <v>13546.45</v>
      </c>
      <c r="M8365" s="51">
        <v>14238.28</v>
      </c>
      <c r="N8365" s="51">
        <v>14723.96</v>
      </c>
      <c r="O8365" s="51">
        <v>15312.93</v>
      </c>
      <c r="P8365" s="51">
        <v>15901.41</v>
      </c>
      <c r="Q8365" s="51">
        <v>16842.84</v>
      </c>
      <c r="R8365" s="51">
        <v>17790.8</v>
      </c>
      <c r="S8365" s="51">
        <v>21596.59</v>
      </c>
      <c r="T8365" s="51">
        <v>24719.5</v>
      </c>
      <c r="U8365" s="51">
        <v>2019</v>
      </c>
    </row>
    <row r="8366" spans="1:21" ht="15.5">
      <c r="A8366" s="51">
        <v>111</v>
      </c>
      <c r="B8366" s="51" t="s">
        <v>325</v>
      </c>
      <c r="C8366" s="51" t="s">
        <v>465</v>
      </c>
      <c r="D8366" s="51" t="str">
        <f t="shared" si="130"/>
        <v>GGXWDN_NGDPUnited States</v>
      </c>
      <c r="E8366" s="51" t="s">
        <v>197</v>
      </c>
      <c r="F8366" s="51" t="s">
        <v>463</v>
      </c>
      <c r="G8366" s="51" t="s">
        <v>464</v>
      </c>
      <c r="H8366" s="51" t="s">
        <v>392</v>
      </c>
      <c r="I8366" s="51"/>
      <c r="J8366" s="51" t="s">
        <v>487</v>
      </c>
      <c r="K8366" s="51">
        <v>80.792000000000002</v>
      </c>
      <c r="L8366" s="51">
        <v>80.706999999999994</v>
      </c>
      <c r="M8366" s="51">
        <v>81.234999999999999</v>
      </c>
      <c r="N8366" s="51">
        <v>80.730999999999995</v>
      </c>
      <c r="O8366" s="51">
        <v>81.69</v>
      </c>
      <c r="P8366" s="51">
        <v>81.366</v>
      </c>
      <c r="Q8366" s="51">
        <v>81.713999999999999</v>
      </c>
      <c r="R8366" s="51">
        <v>83.006</v>
      </c>
      <c r="S8366" s="51">
        <v>103.17100000000001</v>
      </c>
      <c r="T8366" s="51">
        <v>109.015</v>
      </c>
      <c r="U8366" s="51">
        <v>2019</v>
      </c>
    </row>
    <row r="8367" spans="1:21" ht="15.5">
      <c r="A8367" s="51">
        <v>111</v>
      </c>
      <c r="B8367" s="51" t="s">
        <v>325</v>
      </c>
      <c r="C8367" s="51" t="s">
        <v>466</v>
      </c>
      <c r="D8367" s="51" t="str">
        <f t="shared" si="130"/>
        <v>GGXWDGUnited States</v>
      </c>
      <c r="E8367" s="51" t="s">
        <v>197</v>
      </c>
      <c r="F8367" s="51" t="s">
        <v>467</v>
      </c>
      <c r="G8367" s="51" t="s">
        <v>468</v>
      </c>
      <c r="H8367" s="51" t="s">
        <v>342</v>
      </c>
      <c r="I8367" s="51" t="s">
        <v>343</v>
      </c>
      <c r="J8367" s="51" t="s">
        <v>1905</v>
      </c>
      <c r="K8367" s="51">
        <v>16740.28</v>
      </c>
      <c r="L8367" s="51">
        <v>17597.53</v>
      </c>
      <c r="M8367" s="51">
        <v>18328.18</v>
      </c>
      <c r="N8367" s="51">
        <v>19089.93</v>
      </c>
      <c r="O8367" s="51">
        <v>19986.419999999998</v>
      </c>
      <c r="P8367" s="51">
        <v>20642.150000000001</v>
      </c>
      <c r="Q8367" s="51">
        <v>21972.29</v>
      </c>
      <c r="R8367" s="51">
        <v>23188.59</v>
      </c>
      <c r="S8367" s="51">
        <v>26608.34</v>
      </c>
      <c r="T8367" s="51">
        <v>30121.65</v>
      </c>
      <c r="U8367" s="51">
        <v>2019</v>
      </c>
    </row>
    <row r="8368" spans="1:21" ht="15.5">
      <c r="A8368" s="51">
        <v>111</v>
      </c>
      <c r="B8368" s="51" t="s">
        <v>325</v>
      </c>
      <c r="C8368" s="51" t="s">
        <v>469</v>
      </c>
      <c r="D8368" s="51" t="str">
        <f t="shared" si="130"/>
        <v>GGXWDG_NGDPUnited States</v>
      </c>
      <c r="E8368" s="51" t="s">
        <v>197</v>
      </c>
      <c r="F8368" s="51" t="s">
        <v>467</v>
      </c>
      <c r="G8368" s="51" t="s">
        <v>468</v>
      </c>
      <c r="H8368" s="51" t="s">
        <v>392</v>
      </c>
      <c r="I8368" s="51"/>
      <c r="J8368" s="51" t="s">
        <v>470</v>
      </c>
      <c r="K8368" s="51">
        <v>103.354</v>
      </c>
      <c r="L8368" s="51">
        <v>104.842</v>
      </c>
      <c r="M8368" s="51">
        <v>104.569</v>
      </c>
      <c r="N8368" s="51">
        <v>104.669</v>
      </c>
      <c r="O8368" s="51">
        <v>106.622</v>
      </c>
      <c r="P8368" s="51">
        <v>105.624</v>
      </c>
      <c r="Q8368" s="51">
        <v>106.6</v>
      </c>
      <c r="R8368" s="51">
        <v>108.19</v>
      </c>
      <c r="S8368" s="51">
        <v>127.113</v>
      </c>
      <c r="T8368" s="51">
        <v>132.839</v>
      </c>
      <c r="U8368" s="51">
        <v>2019</v>
      </c>
    </row>
    <row r="8369" spans="1:21" ht="15.5">
      <c r="A8369" s="51">
        <v>111</v>
      </c>
      <c r="B8369" s="51" t="s">
        <v>325</v>
      </c>
      <c r="C8369" s="51" t="s">
        <v>471</v>
      </c>
      <c r="D8369" s="51" t="str">
        <f t="shared" si="130"/>
        <v>NGDP_FYUnited States</v>
      </c>
      <c r="E8369" s="51" t="s">
        <v>197</v>
      </c>
      <c r="F8369" s="51" t="s">
        <v>472</v>
      </c>
      <c r="G8369" s="51" t="s">
        <v>473</v>
      </c>
      <c r="H8369" s="51" t="s">
        <v>342</v>
      </c>
      <c r="I8369" s="51" t="s">
        <v>343</v>
      </c>
      <c r="J8369" s="51" t="s">
        <v>1905</v>
      </c>
      <c r="K8369" s="51">
        <v>16197.05</v>
      </c>
      <c r="L8369" s="51">
        <v>16784.830000000002</v>
      </c>
      <c r="M8369" s="51">
        <v>17527.28</v>
      </c>
      <c r="N8369" s="51">
        <v>18238.3</v>
      </c>
      <c r="O8369" s="51">
        <v>18745.099999999999</v>
      </c>
      <c r="P8369" s="51">
        <v>19542.98</v>
      </c>
      <c r="Q8369" s="51">
        <v>20611.88</v>
      </c>
      <c r="R8369" s="51">
        <v>21433.23</v>
      </c>
      <c r="S8369" s="51">
        <v>20932.75</v>
      </c>
      <c r="T8369" s="51">
        <v>22675.27</v>
      </c>
      <c r="U8369" s="51">
        <v>2019</v>
      </c>
    </row>
    <row r="8370" spans="1:21" ht="15.5">
      <c r="A8370" s="51">
        <v>111</v>
      </c>
      <c r="B8370" s="51" t="s">
        <v>325</v>
      </c>
      <c r="C8370" s="51" t="s">
        <v>474</v>
      </c>
      <c r="D8370" s="51" t="str">
        <f t="shared" si="130"/>
        <v>BCAUnited States</v>
      </c>
      <c r="E8370" s="51" t="s">
        <v>197</v>
      </c>
      <c r="F8370" s="51" t="s">
        <v>475</v>
      </c>
      <c r="G8370" s="51" t="s">
        <v>476</v>
      </c>
      <c r="H8370" s="51" t="s">
        <v>352</v>
      </c>
      <c r="I8370" s="51" t="s">
        <v>343</v>
      </c>
      <c r="J8370" s="51" t="s">
        <v>1906</v>
      </c>
      <c r="K8370" s="51">
        <v>-418.11500000000001</v>
      </c>
      <c r="L8370" s="51">
        <v>-336.85399999999998</v>
      </c>
      <c r="M8370" s="51">
        <v>-367.81900000000002</v>
      </c>
      <c r="N8370" s="51">
        <v>-407.35500000000002</v>
      </c>
      <c r="O8370" s="51">
        <v>-394.86500000000001</v>
      </c>
      <c r="P8370" s="51">
        <v>-365.26900000000001</v>
      </c>
      <c r="Q8370" s="51">
        <v>-449.69400000000002</v>
      </c>
      <c r="R8370" s="51">
        <v>-480.22500000000002</v>
      </c>
      <c r="S8370" s="51">
        <v>-646.399</v>
      </c>
      <c r="T8370" s="51">
        <v>-876.35500000000002</v>
      </c>
      <c r="U8370" s="51">
        <v>2019</v>
      </c>
    </row>
    <row r="8371" spans="1:21" ht="15.5">
      <c r="A8371" s="51">
        <v>111</v>
      </c>
      <c r="B8371" s="51" t="s">
        <v>325</v>
      </c>
      <c r="C8371" s="51" t="s">
        <v>478</v>
      </c>
      <c r="D8371" s="51" t="str">
        <f t="shared" si="130"/>
        <v>BCA_NGDPDUnited States</v>
      </c>
      <c r="E8371" s="51" t="s">
        <v>197</v>
      </c>
      <c r="F8371" s="51" t="s">
        <v>475</v>
      </c>
      <c r="G8371" s="51" t="s">
        <v>476</v>
      </c>
      <c r="H8371" s="51" t="s">
        <v>392</v>
      </c>
      <c r="I8371" s="51"/>
      <c r="J8371" s="51" t="s">
        <v>479</v>
      </c>
      <c r="K8371" s="51">
        <v>-2.581</v>
      </c>
      <c r="L8371" s="51">
        <v>-2.0070000000000001</v>
      </c>
      <c r="M8371" s="51">
        <v>-2.0990000000000002</v>
      </c>
      <c r="N8371" s="51">
        <v>-2.234</v>
      </c>
      <c r="O8371" s="51">
        <v>-2.1059999999999999</v>
      </c>
      <c r="P8371" s="51">
        <v>-1.869</v>
      </c>
      <c r="Q8371" s="51">
        <v>-2.1819999999999999</v>
      </c>
      <c r="R8371" s="51">
        <v>-2.2410000000000001</v>
      </c>
      <c r="S8371" s="51">
        <v>-3.0880000000000001</v>
      </c>
      <c r="T8371" s="51">
        <v>-3.8650000000000002</v>
      </c>
      <c r="U8371" s="51">
        <v>2019</v>
      </c>
    </row>
    <row r="8372" spans="1:21" ht="15.5">
      <c r="A8372" s="51">
        <v>298</v>
      </c>
      <c r="B8372" s="51" t="s">
        <v>1907</v>
      </c>
      <c r="C8372" s="51" t="s">
        <v>338</v>
      </c>
      <c r="D8372" s="51" t="str">
        <f t="shared" si="130"/>
        <v>NGDP_RUruguay</v>
      </c>
      <c r="E8372" s="51" t="s">
        <v>1908</v>
      </c>
      <c r="F8372" s="51" t="s">
        <v>340</v>
      </c>
      <c r="G8372" s="51" t="s">
        <v>341</v>
      </c>
      <c r="H8372" s="51" t="s">
        <v>342</v>
      </c>
      <c r="I8372" s="51" t="s">
        <v>343</v>
      </c>
      <c r="J8372" s="51" t="s">
        <v>1909</v>
      </c>
      <c r="K8372" s="51">
        <v>1565.77</v>
      </c>
      <c r="L8372" s="51">
        <v>1638.38</v>
      </c>
      <c r="M8372" s="51">
        <v>1691.45</v>
      </c>
      <c r="N8372" s="51">
        <v>1697.72</v>
      </c>
      <c r="O8372" s="51">
        <v>1726.41</v>
      </c>
      <c r="P8372" s="51">
        <v>1754.51</v>
      </c>
      <c r="Q8372" s="51">
        <v>1762.89</v>
      </c>
      <c r="R8372" s="51">
        <v>1768.72</v>
      </c>
      <c r="S8372" s="51">
        <v>1667.91</v>
      </c>
      <c r="T8372" s="51">
        <v>1717.94</v>
      </c>
      <c r="U8372" s="51">
        <v>2019</v>
      </c>
    </row>
    <row r="8373" spans="1:21" ht="15.5">
      <c r="A8373" s="51">
        <v>298</v>
      </c>
      <c r="B8373" s="51" t="s">
        <v>1907</v>
      </c>
      <c r="C8373" s="51" t="s">
        <v>345</v>
      </c>
      <c r="D8373" s="51" t="str">
        <f t="shared" si="130"/>
        <v>NGDP_RPCHUruguay</v>
      </c>
      <c r="E8373" s="51" t="s">
        <v>1908</v>
      </c>
      <c r="F8373" s="51" t="s">
        <v>340</v>
      </c>
      <c r="G8373" s="51" t="s">
        <v>346</v>
      </c>
      <c r="H8373" s="51" t="s">
        <v>347</v>
      </c>
      <c r="I8373" s="51"/>
      <c r="J8373" s="51" t="s">
        <v>348</v>
      </c>
      <c r="K8373" s="51">
        <v>3.5379999999999998</v>
      </c>
      <c r="L8373" s="51">
        <v>4.6379999999999999</v>
      </c>
      <c r="M8373" s="51">
        <v>3.2389999999999999</v>
      </c>
      <c r="N8373" s="51">
        <v>0.371</v>
      </c>
      <c r="O8373" s="51">
        <v>1.69</v>
      </c>
      <c r="P8373" s="51">
        <v>1.6279999999999999</v>
      </c>
      <c r="Q8373" s="51">
        <v>0.47799999999999998</v>
      </c>
      <c r="R8373" s="51">
        <v>0.33100000000000002</v>
      </c>
      <c r="S8373" s="51">
        <v>-5.7</v>
      </c>
      <c r="T8373" s="51">
        <v>3</v>
      </c>
      <c r="U8373" s="51">
        <v>2019</v>
      </c>
    </row>
    <row r="8374" spans="1:21" ht="15.5">
      <c r="A8374" s="51">
        <v>298</v>
      </c>
      <c r="B8374" s="51" t="s">
        <v>1907</v>
      </c>
      <c r="C8374" s="51" t="s">
        <v>349</v>
      </c>
      <c r="D8374" s="51" t="str">
        <f t="shared" si="130"/>
        <v>NGDPUruguay</v>
      </c>
      <c r="E8374" s="51" t="s">
        <v>1908</v>
      </c>
      <c r="F8374" s="51" t="s">
        <v>155</v>
      </c>
      <c r="G8374" s="51" t="s">
        <v>350</v>
      </c>
      <c r="H8374" s="51" t="s">
        <v>342</v>
      </c>
      <c r="I8374" s="51" t="s">
        <v>343</v>
      </c>
      <c r="J8374" s="51" t="s">
        <v>1909</v>
      </c>
      <c r="K8374" s="51">
        <v>1131.1099999999999</v>
      </c>
      <c r="L8374" s="51">
        <v>1280.07</v>
      </c>
      <c r="M8374" s="51">
        <v>1445.38</v>
      </c>
      <c r="N8374" s="51">
        <v>1581.55</v>
      </c>
      <c r="O8374" s="51">
        <v>1726.41</v>
      </c>
      <c r="P8374" s="51">
        <v>1842</v>
      </c>
      <c r="Q8374" s="51">
        <v>1982.24</v>
      </c>
      <c r="R8374" s="51">
        <v>2168.5300000000002</v>
      </c>
      <c r="S8374" s="51">
        <v>2218.62</v>
      </c>
      <c r="T8374" s="51">
        <v>2407.39</v>
      </c>
      <c r="U8374" s="51">
        <v>2019</v>
      </c>
    </row>
    <row r="8375" spans="1:21" ht="15.5">
      <c r="A8375" s="51">
        <v>298</v>
      </c>
      <c r="B8375" s="51" t="s">
        <v>1907</v>
      </c>
      <c r="C8375" s="51" t="s">
        <v>157</v>
      </c>
      <c r="D8375" s="51" t="str">
        <f t="shared" si="130"/>
        <v>NGDPDUruguay</v>
      </c>
      <c r="E8375" s="51" t="s">
        <v>1908</v>
      </c>
      <c r="F8375" s="51" t="s">
        <v>155</v>
      </c>
      <c r="G8375" s="51" t="s">
        <v>351</v>
      </c>
      <c r="H8375" s="51" t="s">
        <v>352</v>
      </c>
      <c r="I8375" s="51" t="s">
        <v>343</v>
      </c>
      <c r="J8375" s="51" t="s">
        <v>353</v>
      </c>
      <c r="K8375" s="51">
        <v>55.692</v>
      </c>
      <c r="L8375" s="51">
        <v>62.499000000000002</v>
      </c>
      <c r="M8375" s="51">
        <v>62.177999999999997</v>
      </c>
      <c r="N8375" s="51">
        <v>57.874000000000002</v>
      </c>
      <c r="O8375" s="51">
        <v>57.237000000000002</v>
      </c>
      <c r="P8375" s="51">
        <v>64.233999999999995</v>
      </c>
      <c r="Q8375" s="51">
        <v>64.765000000000001</v>
      </c>
      <c r="R8375" s="51">
        <v>62.212000000000003</v>
      </c>
      <c r="S8375" s="51">
        <v>55.710999999999999</v>
      </c>
      <c r="T8375" s="51">
        <v>55.459000000000003</v>
      </c>
      <c r="U8375" s="51">
        <v>2019</v>
      </c>
    </row>
    <row r="8376" spans="1:21" ht="15.5">
      <c r="A8376" s="51">
        <v>298</v>
      </c>
      <c r="B8376" s="51" t="s">
        <v>1907</v>
      </c>
      <c r="C8376" s="51" t="s">
        <v>354</v>
      </c>
      <c r="D8376" s="51" t="str">
        <f t="shared" si="130"/>
        <v>PPPGDPUruguay</v>
      </c>
      <c r="E8376" s="51" t="s">
        <v>1908</v>
      </c>
      <c r="F8376" s="51" t="s">
        <v>155</v>
      </c>
      <c r="G8376" s="51" t="s">
        <v>355</v>
      </c>
      <c r="H8376" s="51" t="s">
        <v>356</v>
      </c>
      <c r="I8376" s="51" t="s">
        <v>343</v>
      </c>
      <c r="J8376" s="51" t="s">
        <v>353</v>
      </c>
      <c r="K8376" s="51">
        <v>66.778999999999996</v>
      </c>
      <c r="L8376" s="51">
        <v>70.438000000000002</v>
      </c>
      <c r="M8376" s="51">
        <v>74.225999999999999</v>
      </c>
      <c r="N8376" s="51">
        <v>74.938999999999993</v>
      </c>
      <c r="O8376" s="51">
        <v>76.887</v>
      </c>
      <c r="P8376" s="51">
        <v>79.076999999999998</v>
      </c>
      <c r="Q8376" s="51">
        <v>81.361999999999995</v>
      </c>
      <c r="R8376" s="51">
        <v>83.088999999999999</v>
      </c>
      <c r="S8376" s="51">
        <v>79.302000000000007</v>
      </c>
      <c r="T8376" s="51">
        <v>83.17</v>
      </c>
      <c r="U8376" s="51">
        <v>2019</v>
      </c>
    </row>
    <row r="8377" spans="1:21" ht="15.5">
      <c r="A8377" s="51">
        <v>298</v>
      </c>
      <c r="B8377" s="51" t="s">
        <v>1907</v>
      </c>
      <c r="C8377" s="51" t="s">
        <v>357</v>
      </c>
      <c r="D8377" s="51" t="str">
        <f t="shared" si="130"/>
        <v>NGDP_DUruguay</v>
      </c>
      <c r="E8377" s="51" t="s">
        <v>1908</v>
      </c>
      <c r="F8377" s="51" t="s">
        <v>358</v>
      </c>
      <c r="G8377" s="51" t="s">
        <v>359</v>
      </c>
      <c r="H8377" s="51" t="s">
        <v>360</v>
      </c>
      <c r="I8377" s="51"/>
      <c r="J8377" s="51" t="s">
        <v>361</v>
      </c>
      <c r="K8377" s="51">
        <v>72.239999999999995</v>
      </c>
      <c r="L8377" s="51">
        <v>78.13</v>
      </c>
      <c r="M8377" s="51">
        <v>85.453000000000003</v>
      </c>
      <c r="N8377" s="51">
        <v>93.156999999999996</v>
      </c>
      <c r="O8377" s="51">
        <v>100</v>
      </c>
      <c r="P8377" s="51">
        <v>104.98699999999999</v>
      </c>
      <c r="Q8377" s="51">
        <v>112.443</v>
      </c>
      <c r="R8377" s="51">
        <v>122.605</v>
      </c>
      <c r="S8377" s="51">
        <v>133.018</v>
      </c>
      <c r="T8377" s="51">
        <v>140.13200000000001</v>
      </c>
      <c r="U8377" s="51">
        <v>2019</v>
      </c>
    </row>
    <row r="8378" spans="1:21" ht="15.5">
      <c r="A8378" s="51">
        <v>298</v>
      </c>
      <c r="B8378" s="51" t="s">
        <v>1907</v>
      </c>
      <c r="C8378" s="51" t="s">
        <v>362</v>
      </c>
      <c r="D8378" s="51" t="str">
        <f t="shared" si="130"/>
        <v>NGDPRPCUruguay</v>
      </c>
      <c r="E8378" s="51" t="s">
        <v>1908</v>
      </c>
      <c r="F8378" s="51" t="s">
        <v>363</v>
      </c>
      <c r="G8378" s="51" t="s">
        <v>364</v>
      </c>
      <c r="H8378" s="51" t="s">
        <v>342</v>
      </c>
      <c r="I8378" s="51" t="s">
        <v>333</v>
      </c>
      <c r="J8378" s="51" t="s">
        <v>365</v>
      </c>
      <c r="K8378" s="51">
        <v>456963.6</v>
      </c>
      <c r="L8378" s="51">
        <v>476252.57</v>
      </c>
      <c r="M8378" s="51">
        <v>489750.7</v>
      </c>
      <c r="N8378" s="51">
        <v>489671.73</v>
      </c>
      <c r="O8378" s="51">
        <v>496062.14</v>
      </c>
      <c r="P8378" s="51">
        <v>502263.09</v>
      </c>
      <c r="Q8378" s="51">
        <v>502823.85</v>
      </c>
      <c r="R8378" s="51">
        <v>502684.49</v>
      </c>
      <c r="S8378" s="51">
        <v>472372.18</v>
      </c>
      <c r="T8378" s="51">
        <v>484879.82</v>
      </c>
      <c r="U8378" s="51">
        <v>2015</v>
      </c>
    </row>
    <row r="8379" spans="1:21" ht="15.5">
      <c r="A8379" s="51">
        <v>298</v>
      </c>
      <c r="B8379" s="51" t="s">
        <v>1907</v>
      </c>
      <c r="C8379" s="51" t="s">
        <v>366</v>
      </c>
      <c r="D8379" s="51" t="str">
        <f t="shared" si="130"/>
        <v>NGDPRPPPPCUruguay</v>
      </c>
      <c r="E8379" s="51" t="s">
        <v>1908</v>
      </c>
      <c r="F8379" s="51" t="s">
        <v>363</v>
      </c>
      <c r="G8379" s="51" t="s">
        <v>367</v>
      </c>
      <c r="H8379" s="51" t="s">
        <v>368</v>
      </c>
      <c r="I8379" s="51" t="s">
        <v>333</v>
      </c>
      <c r="J8379" s="51" t="s">
        <v>365</v>
      </c>
      <c r="K8379" s="51">
        <v>20595.64</v>
      </c>
      <c r="L8379" s="51">
        <v>21465</v>
      </c>
      <c r="M8379" s="51">
        <v>22073.37</v>
      </c>
      <c r="N8379" s="51">
        <v>22069.81</v>
      </c>
      <c r="O8379" s="51">
        <v>22357.83</v>
      </c>
      <c r="P8379" s="51">
        <v>22637.31</v>
      </c>
      <c r="Q8379" s="51">
        <v>22662.59</v>
      </c>
      <c r="R8379" s="51">
        <v>22656.31</v>
      </c>
      <c r="S8379" s="51">
        <v>21290.11</v>
      </c>
      <c r="T8379" s="51">
        <v>21853.84</v>
      </c>
      <c r="U8379" s="51">
        <v>2015</v>
      </c>
    </row>
    <row r="8380" spans="1:21" ht="15.5">
      <c r="A8380" s="51">
        <v>298</v>
      </c>
      <c r="B8380" s="51" t="s">
        <v>1907</v>
      </c>
      <c r="C8380" s="51" t="s">
        <v>369</v>
      </c>
      <c r="D8380" s="51" t="str">
        <f t="shared" si="130"/>
        <v>NGDPPCUruguay</v>
      </c>
      <c r="E8380" s="51" t="s">
        <v>1908</v>
      </c>
      <c r="F8380" s="51" t="s">
        <v>370</v>
      </c>
      <c r="G8380" s="51" t="s">
        <v>371</v>
      </c>
      <c r="H8380" s="51" t="s">
        <v>342</v>
      </c>
      <c r="I8380" s="51" t="s">
        <v>333</v>
      </c>
      <c r="J8380" s="51" t="s">
        <v>372</v>
      </c>
      <c r="K8380" s="51">
        <v>330109.34000000003</v>
      </c>
      <c r="L8380" s="51">
        <v>372096.03</v>
      </c>
      <c r="M8380" s="51">
        <v>418504.28</v>
      </c>
      <c r="N8380" s="51">
        <v>456164.23</v>
      </c>
      <c r="O8380" s="51">
        <v>496062.14</v>
      </c>
      <c r="P8380" s="51">
        <v>527309.15</v>
      </c>
      <c r="Q8380" s="51">
        <v>565388.6</v>
      </c>
      <c r="R8380" s="51">
        <v>616313.82999999996</v>
      </c>
      <c r="S8380" s="51">
        <v>628341.42000000004</v>
      </c>
      <c r="T8380" s="51">
        <v>679472.88</v>
      </c>
      <c r="U8380" s="51">
        <v>2015</v>
      </c>
    </row>
    <row r="8381" spans="1:21" ht="15.5">
      <c r="A8381" s="51">
        <v>298</v>
      </c>
      <c r="B8381" s="51" t="s">
        <v>1907</v>
      </c>
      <c r="C8381" s="51" t="s">
        <v>373</v>
      </c>
      <c r="D8381" s="51" t="str">
        <f t="shared" si="130"/>
        <v>NGDPDPCUruguay</v>
      </c>
      <c r="E8381" s="51" t="s">
        <v>1908</v>
      </c>
      <c r="F8381" s="51" t="s">
        <v>370</v>
      </c>
      <c r="G8381" s="51" t="s">
        <v>374</v>
      </c>
      <c r="H8381" s="51" t="s">
        <v>352</v>
      </c>
      <c r="I8381" s="51" t="s">
        <v>333</v>
      </c>
      <c r="J8381" s="51" t="s">
        <v>372</v>
      </c>
      <c r="K8381" s="51">
        <v>16253.47</v>
      </c>
      <c r="L8381" s="51">
        <v>18167.349999999999</v>
      </c>
      <c r="M8381" s="51">
        <v>18003.22</v>
      </c>
      <c r="N8381" s="51">
        <v>16692.650000000001</v>
      </c>
      <c r="O8381" s="51">
        <v>16446.23</v>
      </c>
      <c r="P8381" s="51">
        <v>18388.310000000001</v>
      </c>
      <c r="Q8381" s="51">
        <v>18472.830000000002</v>
      </c>
      <c r="R8381" s="51">
        <v>17681.21</v>
      </c>
      <c r="S8381" s="51">
        <v>15777.96</v>
      </c>
      <c r="T8381" s="51">
        <v>15653.11</v>
      </c>
      <c r="U8381" s="51">
        <v>2015</v>
      </c>
    </row>
    <row r="8382" spans="1:21" ht="15.5">
      <c r="A8382" s="51">
        <v>298</v>
      </c>
      <c r="B8382" s="51" t="s">
        <v>1907</v>
      </c>
      <c r="C8382" s="51" t="s">
        <v>375</v>
      </c>
      <c r="D8382" s="51" t="str">
        <f t="shared" si="130"/>
        <v>PPPPCUruguay</v>
      </c>
      <c r="E8382" s="51" t="s">
        <v>1908</v>
      </c>
      <c r="F8382" s="51" t="s">
        <v>370</v>
      </c>
      <c r="G8382" s="51" t="s">
        <v>376</v>
      </c>
      <c r="H8382" s="51" t="s">
        <v>356</v>
      </c>
      <c r="I8382" s="51" t="s">
        <v>333</v>
      </c>
      <c r="J8382" s="51" t="s">
        <v>372</v>
      </c>
      <c r="K8382" s="51">
        <v>19489.14</v>
      </c>
      <c r="L8382" s="51">
        <v>20475.349999999999</v>
      </c>
      <c r="M8382" s="51">
        <v>21491.94</v>
      </c>
      <c r="N8382" s="51">
        <v>21614.47</v>
      </c>
      <c r="O8382" s="51">
        <v>22092.55</v>
      </c>
      <c r="P8382" s="51">
        <v>22637.31</v>
      </c>
      <c r="Q8382" s="51">
        <v>23206.71</v>
      </c>
      <c r="R8382" s="51">
        <v>23614.45</v>
      </c>
      <c r="S8382" s="51">
        <v>22459.48</v>
      </c>
      <c r="T8382" s="51">
        <v>23474.29</v>
      </c>
      <c r="U8382" s="51">
        <v>2015</v>
      </c>
    </row>
    <row r="8383" spans="1:21" ht="15.5">
      <c r="A8383" s="51">
        <v>298</v>
      </c>
      <c r="B8383" s="51" t="s">
        <v>1907</v>
      </c>
      <c r="C8383" s="51" t="s">
        <v>377</v>
      </c>
      <c r="D8383" s="51" t="str">
        <f t="shared" si="130"/>
        <v>NGAP_NPGDPUruguay</v>
      </c>
      <c r="E8383" s="51" t="s">
        <v>1908</v>
      </c>
      <c r="F8383" s="51" t="s">
        <v>378</v>
      </c>
      <c r="G8383" s="51" t="s">
        <v>379</v>
      </c>
      <c r="H8383" s="51" t="s">
        <v>380</v>
      </c>
      <c r="I8383" s="51"/>
      <c r="J8383" s="51"/>
      <c r="K8383" s="51"/>
      <c r="L8383" s="51"/>
      <c r="M8383" s="51"/>
      <c r="N8383" s="51"/>
      <c r="O8383" s="51"/>
      <c r="P8383" s="51"/>
      <c r="Q8383" s="51"/>
      <c r="R8383" s="51"/>
      <c r="S8383" s="51"/>
      <c r="T8383" s="51"/>
      <c r="U8383" s="51"/>
    </row>
    <row r="8384" spans="1:21" ht="15.5">
      <c r="A8384" s="51">
        <v>298</v>
      </c>
      <c r="B8384" s="51" t="s">
        <v>1907</v>
      </c>
      <c r="C8384" s="51" t="s">
        <v>381</v>
      </c>
      <c r="D8384" s="51" t="str">
        <f t="shared" si="130"/>
        <v>PPPSHUruguay</v>
      </c>
      <c r="E8384" s="51" t="s">
        <v>1908</v>
      </c>
      <c r="F8384" s="51" t="s">
        <v>382</v>
      </c>
      <c r="G8384" s="51" t="s">
        <v>383</v>
      </c>
      <c r="H8384" s="51" t="s">
        <v>384</v>
      </c>
      <c r="I8384" s="51"/>
      <c r="J8384" s="51" t="s">
        <v>353</v>
      </c>
      <c r="K8384" s="51">
        <v>6.7000000000000004E-2</v>
      </c>
      <c r="L8384" s="51">
        <v>6.7000000000000004E-2</v>
      </c>
      <c r="M8384" s="51">
        <v>6.8000000000000005E-2</v>
      </c>
      <c r="N8384" s="51">
        <v>6.7000000000000004E-2</v>
      </c>
      <c r="O8384" s="51">
        <v>6.7000000000000004E-2</v>
      </c>
      <c r="P8384" s="51">
        <v>6.5000000000000002E-2</v>
      </c>
      <c r="Q8384" s="51">
        <v>6.3E-2</v>
      </c>
      <c r="R8384" s="51">
        <v>6.2E-2</v>
      </c>
      <c r="S8384" s="51">
        <v>0.06</v>
      </c>
      <c r="T8384" s="51">
        <v>5.8999999999999997E-2</v>
      </c>
      <c r="U8384" s="51">
        <v>2019</v>
      </c>
    </row>
    <row r="8385" spans="1:21" ht="15.5">
      <c r="A8385" s="51">
        <v>298</v>
      </c>
      <c r="B8385" s="51" t="s">
        <v>1907</v>
      </c>
      <c r="C8385" s="51" t="s">
        <v>385</v>
      </c>
      <c r="D8385" s="51" t="str">
        <f t="shared" si="130"/>
        <v>PPPEXUruguay</v>
      </c>
      <c r="E8385" s="51" t="s">
        <v>1908</v>
      </c>
      <c r="F8385" s="51" t="s">
        <v>386</v>
      </c>
      <c r="G8385" s="51" t="s">
        <v>387</v>
      </c>
      <c r="H8385" s="51" t="s">
        <v>388</v>
      </c>
      <c r="I8385" s="51"/>
      <c r="J8385" s="51" t="s">
        <v>353</v>
      </c>
      <c r="K8385" s="51">
        <v>16.937999999999999</v>
      </c>
      <c r="L8385" s="51">
        <v>18.172999999999998</v>
      </c>
      <c r="M8385" s="51">
        <v>19.472999999999999</v>
      </c>
      <c r="N8385" s="51">
        <v>21.105</v>
      </c>
      <c r="O8385" s="51">
        <v>22.454000000000001</v>
      </c>
      <c r="P8385" s="51">
        <v>23.294</v>
      </c>
      <c r="Q8385" s="51">
        <v>24.363</v>
      </c>
      <c r="R8385" s="51">
        <v>26.099</v>
      </c>
      <c r="S8385" s="51">
        <v>27.977</v>
      </c>
      <c r="T8385" s="51">
        <v>28.945</v>
      </c>
      <c r="U8385" s="51">
        <v>2019</v>
      </c>
    </row>
    <row r="8386" spans="1:21" ht="15.5">
      <c r="A8386" s="51">
        <v>298</v>
      </c>
      <c r="B8386" s="51" t="s">
        <v>1907</v>
      </c>
      <c r="C8386" s="51" t="s">
        <v>389</v>
      </c>
      <c r="D8386" s="51" t="str">
        <f t="shared" si="130"/>
        <v>NID_NGDPUruguay</v>
      </c>
      <c r="E8386" s="51" t="s">
        <v>1908</v>
      </c>
      <c r="F8386" s="51" t="s">
        <v>390</v>
      </c>
      <c r="G8386" s="51" t="s">
        <v>391</v>
      </c>
      <c r="H8386" s="51" t="s">
        <v>392</v>
      </c>
      <c r="I8386" s="51"/>
      <c r="J8386" s="51" t="s">
        <v>1909</v>
      </c>
      <c r="K8386" s="51">
        <v>17.544</v>
      </c>
      <c r="L8386" s="51">
        <v>17.521000000000001</v>
      </c>
      <c r="M8386" s="51">
        <v>17.498999999999999</v>
      </c>
      <c r="N8386" s="51">
        <v>17.477</v>
      </c>
      <c r="O8386" s="51">
        <v>17.454999999999998</v>
      </c>
      <c r="P8386" s="51">
        <v>15.829000000000001</v>
      </c>
      <c r="Q8386" s="51">
        <v>14.952999999999999</v>
      </c>
      <c r="R8386" s="51">
        <v>14.826000000000001</v>
      </c>
      <c r="S8386" s="51">
        <v>14.319000000000001</v>
      </c>
      <c r="T8386" s="51">
        <v>17.760999999999999</v>
      </c>
      <c r="U8386" s="51">
        <v>2019</v>
      </c>
    </row>
    <row r="8387" spans="1:21" ht="15.5">
      <c r="A8387" s="51">
        <v>298</v>
      </c>
      <c r="B8387" s="51" t="s">
        <v>1907</v>
      </c>
      <c r="C8387" s="51" t="s">
        <v>393</v>
      </c>
      <c r="D8387" s="51" t="str">
        <f t="shared" ref="D8387:D8450" si="131">C8387&amp;E8387</f>
        <v>NGSD_NGDPUruguay</v>
      </c>
      <c r="E8387" s="51" t="s">
        <v>1908</v>
      </c>
      <c r="F8387" s="51" t="s">
        <v>394</v>
      </c>
      <c r="G8387" s="51" t="s">
        <v>395</v>
      </c>
      <c r="H8387" s="51" t="s">
        <v>392</v>
      </c>
      <c r="I8387" s="51"/>
      <c r="J8387" s="51" t="s">
        <v>1909</v>
      </c>
      <c r="K8387" s="51">
        <v>13.887</v>
      </c>
      <c r="L8387" s="51">
        <v>14.295</v>
      </c>
      <c r="M8387" s="51">
        <v>14.542</v>
      </c>
      <c r="N8387" s="51">
        <v>17.222999999999999</v>
      </c>
      <c r="O8387" s="51">
        <v>18.202000000000002</v>
      </c>
      <c r="P8387" s="51">
        <v>15.801</v>
      </c>
      <c r="Q8387" s="51">
        <v>14.462</v>
      </c>
      <c r="R8387" s="51">
        <v>16.273</v>
      </c>
      <c r="S8387" s="51">
        <v>12.872999999999999</v>
      </c>
      <c r="T8387" s="51">
        <v>15.551</v>
      </c>
      <c r="U8387" s="51">
        <v>2019</v>
      </c>
    </row>
    <row r="8388" spans="1:21" ht="15.5">
      <c r="A8388" s="51">
        <v>298</v>
      </c>
      <c r="B8388" s="51" t="s">
        <v>1907</v>
      </c>
      <c r="C8388" s="51" t="s">
        <v>396</v>
      </c>
      <c r="D8388" s="51" t="str">
        <f t="shared" si="131"/>
        <v>PCPIUruguay</v>
      </c>
      <c r="E8388" s="51" t="s">
        <v>1908</v>
      </c>
      <c r="F8388" s="51" t="s">
        <v>397</v>
      </c>
      <c r="G8388" s="51" t="s">
        <v>398</v>
      </c>
      <c r="H8388" s="51" t="s">
        <v>360</v>
      </c>
      <c r="I8388" s="51"/>
      <c r="J8388" s="51" t="s">
        <v>1910</v>
      </c>
      <c r="K8388" s="51">
        <v>113.70099999999999</v>
      </c>
      <c r="L8388" s="51">
        <v>123.45099999999999</v>
      </c>
      <c r="M8388" s="51">
        <v>134.41</v>
      </c>
      <c r="N8388" s="51">
        <v>146.05799999999999</v>
      </c>
      <c r="O8388" s="51">
        <v>160.13800000000001</v>
      </c>
      <c r="P8388" s="51">
        <v>170.095</v>
      </c>
      <c r="Q8388" s="51">
        <v>183.03299999999999</v>
      </c>
      <c r="R8388" s="51">
        <v>197.46</v>
      </c>
      <c r="S8388" s="51">
        <v>216.72499999999999</v>
      </c>
      <c r="T8388" s="51">
        <v>234.77799999999999</v>
      </c>
      <c r="U8388" s="51">
        <v>2020</v>
      </c>
    </row>
    <row r="8389" spans="1:21" ht="15.5">
      <c r="A8389" s="51">
        <v>298</v>
      </c>
      <c r="B8389" s="51" t="s">
        <v>1907</v>
      </c>
      <c r="C8389" s="51" t="s">
        <v>400</v>
      </c>
      <c r="D8389" s="51" t="str">
        <f t="shared" si="131"/>
        <v>PCPIPCHUruguay</v>
      </c>
      <c r="E8389" s="51" t="s">
        <v>1908</v>
      </c>
      <c r="F8389" s="51" t="s">
        <v>397</v>
      </c>
      <c r="G8389" s="51" t="s">
        <v>401</v>
      </c>
      <c r="H8389" s="51" t="s">
        <v>347</v>
      </c>
      <c r="I8389" s="51"/>
      <c r="J8389" s="51" t="s">
        <v>402</v>
      </c>
      <c r="K8389" s="51">
        <v>8.0980000000000008</v>
      </c>
      <c r="L8389" s="51">
        <v>8.5749999999999993</v>
      </c>
      <c r="M8389" s="51">
        <v>8.8770000000000007</v>
      </c>
      <c r="N8389" s="51">
        <v>8.6660000000000004</v>
      </c>
      <c r="O8389" s="51">
        <v>9.6389999999999993</v>
      </c>
      <c r="P8389" s="51">
        <v>6.218</v>
      </c>
      <c r="Q8389" s="51">
        <v>7.6070000000000002</v>
      </c>
      <c r="R8389" s="51">
        <v>7.8819999999999997</v>
      </c>
      <c r="S8389" s="51">
        <v>9.7560000000000002</v>
      </c>
      <c r="T8389" s="51">
        <v>8.33</v>
      </c>
      <c r="U8389" s="51">
        <v>2020</v>
      </c>
    </row>
    <row r="8390" spans="1:21" ht="15.5">
      <c r="A8390" s="51">
        <v>298</v>
      </c>
      <c r="B8390" s="51" t="s">
        <v>1907</v>
      </c>
      <c r="C8390" s="51" t="s">
        <v>403</v>
      </c>
      <c r="D8390" s="51" t="str">
        <f t="shared" si="131"/>
        <v>PCPIEUruguay</v>
      </c>
      <c r="E8390" s="51" t="s">
        <v>1908</v>
      </c>
      <c r="F8390" s="51" t="s">
        <v>404</v>
      </c>
      <c r="G8390" s="51" t="s">
        <v>405</v>
      </c>
      <c r="H8390" s="51" t="s">
        <v>360</v>
      </c>
      <c r="I8390" s="51"/>
      <c r="J8390" s="51" t="s">
        <v>1910</v>
      </c>
      <c r="K8390" s="51">
        <v>116.72</v>
      </c>
      <c r="L8390" s="51">
        <v>126.67</v>
      </c>
      <c r="M8390" s="51">
        <v>137.13</v>
      </c>
      <c r="N8390" s="51">
        <v>150.07</v>
      </c>
      <c r="O8390" s="51">
        <v>162.22999999999999</v>
      </c>
      <c r="P8390" s="51">
        <v>172.86</v>
      </c>
      <c r="Q8390" s="51">
        <v>186.62</v>
      </c>
      <c r="R8390" s="51">
        <v>203.02</v>
      </c>
      <c r="S8390" s="51">
        <v>222.13</v>
      </c>
      <c r="T8390" s="51">
        <v>238.79</v>
      </c>
      <c r="U8390" s="51">
        <v>2020</v>
      </c>
    </row>
    <row r="8391" spans="1:21" ht="15.5">
      <c r="A8391" s="51">
        <v>298</v>
      </c>
      <c r="B8391" s="51" t="s">
        <v>1907</v>
      </c>
      <c r="C8391" s="51" t="s">
        <v>406</v>
      </c>
      <c r="D8391" s="51" t="str">
        <f t="shared" si="131"/>
        <v>PCPIEPCHUruguay</v>
      </c>
      <c r="E8391" s="51" t="s">
        <v>1908</v>
      </c>
      <c r="F8391" s="51" t="s">
        <v>404</v>
      </c>
      <c r="G8391" s="51" t="s">
        <v>407</v>
      </c>
      <c r="H8391" s="51" t="s">
        <v>347</v>
      </c>
      <c r="I8391" s="51"/>
      <c r="J8391" s="51" t="s">
        <v>408</v>
      </c>
      <c r="K8391" s="51">
        <v>7.4770000000000003</v>
      </c>
      <c r="L8391" s="51">
        <v>8.5250000000000004</v>
      </c>
      <c r="M8391" s="51">
        <v>8.2579999999999991</v>
      </c>
      <c r="N8391" s="51">
        <v>9.4359999999999999</v>
      </c>
      <c r="O8391" s="51">
        <v>8.1029999999999998</v>
      </c>
      <c r="P8391" s="51">
        <v>6.5519999999999996</v>
      </c>
      <c r="Q8391" s="51">
        <v>7.96</v>
      </c>
      <c r="R8391" s="51">
        <v>8.7880000000000003</v>
      </c>
      <c r="S8391" s="51">
        <v>9.4130000000000003</v>
      </c>
      <c r="T8391" s="51">
        <v>7.5</v>
      </c>
      <c r="U8391" s="51">
        <v>2020</v>
      </c>
    </row>
    <row r="8392" spans="1:21" ht="15.5">
      <c r="A8392" s="51">
        <v>298</v>
      </c>
      <c r="B8392" s="51" t="s">
        <v>1907</v>
      </c>
      <c r="C8392" s="51" t="s">
        <v>409</v>
      </c>
      <c r="D8392" s="51" t="str">
        <f t="shared" si="131"/>
        <v>FLIBOR6Uruguay</v>
      </c>
      <c r="E8392" s="51" t="s">
        <v>1908</v>
      </c>
      <c r="F8392" s="51" t="s">
        <v>410</v>
      </c>
      <c r="G8392" s="51"/>
      <c r="H8392" s="51" t="s">
        <v>384</v>
      </c>
      <c r="I8392" s="51"/>
      <c r="J8392" s="51"/>
      <c r="K8392" s="51"/>
      <c r="L8392" s="51"/>
      <c r="M8392" s="51"/>
      <c r="N8392" s="51"/>
      <c r="O8392" s="51"/>
      <c r="P8392" s="51"/>
      <c r="Q8392" s="51"/>
      <c r="R8392" s="51"/>
      <c r="S8392" s="51"/>
      <c r="T8392" s="51"/>
      <c r="U8392" s="51"/>
    </row>
    <row r="8393" spans="1:21" ht="15.5">
      <c r="A8393" s="51">
        <v>298</v>
      </c>
      <c r="B8393" s="51" t="s">
        <v>1907</v>
      </c>
      <c r="C8393" s="51" t="s">
        <v>411</v>
      </c>
      <c r="D8393" s="51" t="str">
        <f t="shared" si="131"/>
        <v>TM_RPCHUruguay</v>
      </c>
      <c r="E8393" s="51" t="s">
        <v>1908</v>
      </c>
      <c r="F8393" s="51" t="s">
        <v>412</v>
      </c>
      <c r="G8393" s="51" t="s">
        <v>413</v>
      </c>
      <c r="H8393" s="51" t="s">
        <v>347</v>
      </c>
      <c r="I8393" s="51"/>
      <c r="J8393" s="51" t="s">
        <v>1911</v>
      </c>
      <c r="K8393" s="51" t="s">
        <v>95</v>
      </c>
      <c r="L8393" s="51">
        <v>6.01</v>
      </c>
      <c r="M8393" s="51">
        <v>-0.373</v>
      </c>
      <c r="N8393" s="51">
        <v>-8.1449999999999996</v>
      </c>
      <c r="O8393" s="51">
        <v>-10.313000000000001</v>
      </c>
      <c r="P8393" s="51">
        <v>3.7309999999999999</v>
      </c>
      <c r="Q8393" s="51">
        <v>-0.61699999999999999</v>
      </c>
      <c r="R8393" s="51">
        <v>-3.2389999999999999</v>
      </c>
      <c r="S8393" s="51">
        <v>-12.544</v>
      </c>
      <c r="T8393" s="51">
        <v>8.468</v>
      </c>
      <c r="U8393" s="51">
        <v>2019</v>
      </c>
    </row>
    <row r="8394" spans="1:21" ht="15.5">
      <c r="A8394" s="51">
        <v>298</v>
      </c>
      <c r="B8394" s="51" t="s">
        <v>1907</v>
      </c>
      <c r="C8394" s="51" t="s">
        <v>415</v>
      </c>
      <c r="D8394" s="51" t="str">
        <f t="shared" si="131"/>
        <v>TMG_RPCHUruguay</v>
      </c>
      <c r="E8394" s="51" t="s">
        <v>1908</v>
      </c>
      <c r="F8394" s="51" t="s">
        <v>416</v>
      </c>
      <c r="G8394" s="51" t="s">
        <v>417</v>
      </c>
      <c r="H8394" s="51" t="s">
        <v>347</v>
      </c>
      <c r="I8394" s="51"/>
      <c r="J8394" s="51" t="s">
        <v>1911</v>
      </c>
      <c r="K8394" s="51" t="s">
        <v>95</v>
      </c>
      <c r="L8394" s="51">
        <v>-0.57199999999999995</v>
      </c>
      <c r="M8394" s="51">
        <v>4.5999999999999999E-2</v>
      </c>
      <c r="N8394" s="51">
        <v>-5.2069999999999999</v>
      </c>
      <c r="O8394" s="51">
        <v>-10.131</v>
      </c>
      <c r="P8394" s="51">
        <v>2.806</v>
      </c>
      <c r="Q8394" s="51">
        <v>-2.8260000000000001</v>
      </c>
      <c r="R8394" s="51">
        <v>-5.9980000000000002</v>
      </c>
      <c r="S8394" s="51">
        <v>-6.5970000000000004</v>
      </c>
      <c r="T8394" s="51">
        <v>6.8529999999999998</v>
      </c>
      <c r="U8394" s="51">
        <v>2019</v>
      </c>
    </row>
    <row r="8395" spans="1:21" ht="15.5">
      <c r="A8395" s="51">
        <v>298</v>
      </c>
      <c r="B8395" s="51" t="s">
        <v>1907</v>
      </c>
      <c r="C8395" s="51" t="s">
        <v>418</v>
      </c>
      <c r="D8395" s="51" t="str">
        <f t="shared" si="131"/>
        <v>TX_RPCHUruguay</v>
      </c>
      <c r="E8395" s="51" t="s">
        <v>1908</v>
      </c>
      <c r="F8395" s="51" t="s">
        <v>419</v>
      </c>
      <c r="G8395" s="51" t="s">
        <v>420</v>
      </c>
      <c r="H8395" s="51" t="s">
        <v>347</v>
      </c>
      <c r="I8395" s="51"/>
      <c r="J8395" s="51" t="s">
        <v>1911</v>
      </c>
      <c r="K8395" s="51" t="s">
        <v>95</v>
      </c>
      <c r="L8395" s="51">
        <v>-0.47</v>
      </c>
      <c r="M8395" s="51">
        <v>0.621</v>
      </c>
      <c r="N8395" s="51">
        <v>-7.5640000000000001</v>
      </c>
      <c r="O8395" s="51">
        <v>-7.149</v>
      </c>
      <c r="P8395" s="51">
        <v>4.3010000000000002</v>
      </c>
      <c r="Q8395" s="51">
        <v>-2.4060000000000001</v>
      </c>
      <c r="R8395" s="51">
        <v>-3.3639999999999999</v>
      </c>
      <c r="S8395" s="51">
        <v>-28.231000000000002</v>
      </c>
      <c r="T8395" s="51">
        <v>2.9159999999999999</v>
      </c>
      <c r="U8395" s="51">
        <v>2019</v>
      </c>
    </row>
    <row r="8396" spans="1:21" ht="15.5">
      <c r="A8396" s="51">
        <v>298</v>
      </c>
      <c r="B8396" s="51" t="s">
        <v>1907</v>
      </c>
      <c r="C8396" s="51" t="s">
        <v>421</v>
      </c>
      <c r="D8396" s="51" t="str">
        <f t="shared" si="131"/>
        <v>TXG_RPCHUruguay</v>
      </c>
      <c r="E8396" s="51" t="s">
        <v>1908</v>
      </c>
      <c r="F8396" s="51" t="s">
        <v>422</v>
      </c>
      <c r="G8396" s="51" t="s">
        <v>423</v>
      </c>
      <c r="H8396" s="51" t="s">
        <v>347</v>
      </c>
      <c r="I8396" s="51"/>
      <c r="J8396" s="51" t="s">
        <v>1911</v>
      </c>
      <c r="K8396" s="51" t="s">
        <v>95</v>
      </c>
      <c r="L8396" s="51">
        <v>3.6219999999999999</v>
      </c>
      <c r="M8396" s="51">
        <v>5.2450000000000001</v>
      </c>
      <c r="N8396" s="51">
        <v>-8.9280000000000008</v>
      </c>
      <c r="O8396" s="51">
        <v>-3.839</v>
      </c>
      <c r="P8396" s="51">
        <v>1.667</v>
      </c>
      <c r="Q8396" s="51">
        <v>2.6269999999999998</v>
      </c>
      <c r="R8396" s="51">
        <v>0.27300000000000002</v>
      </c>
      <c r="S8396" s="51">
        <v>-25.053000000000001</v>
      </c>
      <c r="T8396" s="51">
        <v>5.5880000000000001</v>
      </c>
      <c r="U8396" s="51">
        <v>2019</v>
      </c>
    </row>
    <row r="8397" spans="1:21" ht="15.5">
      <c r="A8397" s="51">
        <v>298</v>
      </c>
      <c r="B8397" s="51" t="s">
        <v>1907</v>
      </c>
      <c r="C8397" s="51" t="s">
        <v>424</v>
      </c>
      <c r="D8397" s="51" t="str">
        <f t="shared" si="131"/>
        <v>LURUruguay</v>
      </c>
      <c r="E8397" s="51" t="s">
        <v>1908</v>
      </c>
      <c r="F8397" s="51" t="s">
        <v>425</v>
      </c>
      <c r="G8397" s="51" t="s">
        <v>426</v>
      </c>
      <c r="H8397" s="51" t="s">
        <v>427</v>
      </c>
      <c r="I8397" s="51"/>
      <c r="J8397" s="51" t="s">
        <v>1912</v>
      </c>
      <c r="K8397" s="51">
        <v>6.3170000000000002</v>
      </c>
      <c r="L8397" s="51">
        <v>6.508</v>
      </c>
      <c r="M8397" s="51">
        <v>6.625</v>
      </c>
      <c r="N8397" s="51">
        <v>7.5250000000000004</v>
      </c>
      <c r="O8397" s="51">
        <v>7.867</v>
      </c>
      <c r="P8397" s="51">
        <v>7.9249999999999998</v>
      </c>
      <c r="Q8397" s="51">
        <v>8.3670000000000009</v>
      </c>
      <c r="R8397" s="51">
        <v>8.9250000000000007</v>
      </c>
      <c r="S8397" s="51">
        <v>10.35</v>
      </c>
      <c r="T8397" s="51">
        <v>10.265000000000001</v>
      </c>
      <c r="U8397" s="51">
        <v>2020</v>
      </c>
    </row>
    <row r="8398" spans="1:21" ht="15.5">
      <c r="A8398" s="51">
        <v>298</v>
      </c>
      <c r="B8398" s="51" t="s">
        <v>1907</v>
      </c>
      <c r="C8398" s="51" t="s">
        <v>428</v>
      </c>
      <c r="D8398" s="51" t="str">
        <f t="shared" si="131"/>
        <v>LEUruguay</v>
      </c>
      <c r="E8398" s="51" t="s">
        <v>1908</v>
      </c>
      <c r="F8398" s="51" t="s">
        <v>429</v>
      </c>
      <c r="G8398" s="51" t="s">
        <v>430</v>
      </c>
      <c r="H8398" s="51" t="s">
        <v>431</v>
      </c>
      <c r="I8398" s="51" t="s">
        <v>432</v>
      </c>
      <c r="J8398" s="51"/>
      <c r="K8398" s="51"/>
      <c r="L8398" s="51"/>
      <c r="M8398" s="51"/>
      <c r="N8398" s="51"/>
      <c r="O8398" s="51"/>
      <c r="P8398" s="51"/>
      <c r="Q8398" s="51"/>
      <c r="R8398" s="51"/>
      <c r="S8398" s="51"/>
      <c r="T8398" s="51"/>
      <c r="U8398" s="51"/>
    </row>
    <row r="8399" spans="1:21" ht="15.5">
      <c r="A8399" s="51">
        <v>298</v>
      </c>
      <c r="B8399" s="51" t="s">
        <v>1907</v>
      </c>
      <c r="C8399" s="51" t="s">
        <v>433</v>
      </c>
      <c r="D8399" s="51" t="str">
        <f t="shared" si="131"/>
        <v>LPUruguay</v>
      </c>
      <c r="E8399" s="51" t="s">
        <v>1908</v>
      </c>
      <c r="F8399" s="51" t="s">
        <v>434</v>
      </c>
      <c r="G8399" s="51" t="s">
        <v>435</v>
      </c>
      <c r="H8399" s="51" t="s">
        <v>431</v>
      </c>
      <c r="I8399" s="51" t="s">
        <v>432</v>
      </c>
      <c r="J8399" s="51" t="s">
        <v>1913</v>
      </c>
      <c r="K8399" s="51">
        <v>3.4260000000000002</v>
      </c>
      <c r="L8399" s="51">
        <v>3.44</v>
      </c>
      <c r="M8399" s="51">
        <v>3.4540000000000002</v>
      </c>
      <c r="N8399" s="51">
        <v>3.4670000000000001</v>
      </c>
      <c r="O8399" s="51">
        <v>3.48</v>
      </c>
      <c r="P8399" s="51">
        <v>3.4929999999999999</v>
      </c>
      <c r="Q8399" s="51">
        <v>3.5059999999999998</v>
      </c>
      <c r="R8399" s="51">
        <v>3.5190000000000001</v>
      </c>
      <c r="S8399" s="51">
        <v>3.5310000000000001</v>
      </c>
      <c r="T8399" s="51">
        <v>3.5430000000000001</v>
      </c>
      <c r="U8399" s="51">
        <v>2015</v>
      </c>
    </row>
    <row r="8400" spans="1:21" ht="15.5">
      <c r="A8400" s="51">
        <v>298</v>
      </c>
      <c r="B8400" s="51" t="s">
        <v>1907</v>
      </c>
      <c r="C8400" s="51" t="s">
        <v>437</v>
      </c>
      <c r="D8400" s="51" t="str">
        <f t="shared" si="131"/>
        <v>GGRUruguay</v>
      </c>
      <c r="E8400" s="51" t="s">
        <v>1908</v>
      </c>
      <c r="F8400" s="51" t="s">
        <v>438</v>
      </c>
      <c r="G8400" s="51" t="s">
        <v>439</v>
      </c>
      <c r="H8400" s="51" t="s">
        <v>342</v>
      </c>
      <c r="I8400" s="51" t="s">
        <v>343</v>
      </c>
      <c r="J8400" s="51" t="s">
        <v>1914</v>
      </c>
      <c r="K8400" s="51">
        <v>289.72399999999999</v>
      </c>
      <c r="L8400" s="51">
        <v>348.43700000000001</v>
      </c>
      <c r="M8400" s="51">
        <v>384.601</v>
      </c>
      <c r="N8400" s="51">
        <v>420.803</v>
      </c>
      <c r="O8400" s="51">
        <v>467.87700000000001</v>
      </c>
      <c r="P8400" s="51">
        <v>507.36599999999999</v>
      </c>
      <c r="Q8400" s="51">
        <v>571.29100000000005</v>
      </c>
      <c r="R8400" s="51">
        <v>611.03</v>
      </c>
      <c r="S8400" s="51">
        <v>629.81700000000001</v>
      </c>
      <c r="T8400" s="51">
        <v>679.43499999999995</v>
      </c>
      <c r="U8400" s="51">
        <v>2020</v>
      </c>
    </row>
    <row r="8401" spans="1:21" ht="15.5">
      <c r="A8401" s="51">
        <v>298</v>
      </c>
      <c r="B8401" s="51" t="s">
        <v>1907</v>
      </c>
      <c r="C8401" s="51" t="s">
        <v>441</v>
      </c>
      <c r="D8401" s="51" t="str">
        <f t="shared" si="131"/>
        <v>GGR_NGDPUruguay</v>
      </c>
      <c r="E8401" s="51" t="s">
        <v>1908</v>
      </c>
      <c r="F8401" s="51" t="s">
        <v>438</v>
      </c>
      <c r="G8401" s="51" t="s">
        <v>439</v>
      </c>
      <c r="H8401" s="51" t="s">
        <v>392</v>
      </c>
      <c r="I8401" s="51"/>
      <c r="J8401" s="51" t="s">
        <v>442</v>
      </c>
      <c r="K8401" s="51">
        <v>25.614000000000001</v>
      </c>
      <c r="L8401" s="51">
        <v>27.22</v>
      </c>
      <c r="M8401" s="51">
        <v>26.609000000000002</v>
      </c>
      <c r="N8401" s="51">
        <v>26.606999999999999</v>
      </c>
      <c r="O8401" s="51">
        <v>27.100999999999999</v>
      </c>
      <c r="P8401" s="51">
        <v>27.544</v>
      </c>
      <c r="Q8401" s="51">
        <v>28.82</v>
      </c>
      <c r="R8401" s="51">
        <v>28.177</v>
      </c>
      <c r="S8401" s="51">
        <v>28.388000000000002</v>
      </c>
      <c r="T8401" s="51">
        <v>28.222999999999999</v>
      </c>
      <c r="U8401" s="51">
        <v>2020</v>
      </c>
    </row>
    <row r="8402" spans="1:21" ht="15.5">
      <c r="A8402" s="51">
        <v>298</v>
      </c>
      <c r="B8402" s="51" t="s">
        <v>1907</v>
      </c>
      <c r="C8402" s="51" t="s">
        <v>443</v>
      </c>
      <c r="D8402" s="51" t="str">
        <f t="shared" si="131"/>
        <v>GGXUruguay</v>
      </c>
      <c r="E8402" s="51" t="s">
        <v>1908</v>
      </c>
      <c r="F8402" s="51" t="s">
        <v>444</v>
      </c>
      <c r="G8402" s="51" t="s">
        <v>445</v>
      </c>
      <c r="H8402" s="51" t="s">
        <v>342</v>
      </c>
      <c r="I8402" s="51" t="s">
        <v>343</v>
      </c>
      <c r="J8402" s="51" t="s">
        <v>1914</v>
      </c>
      <c r="K8402" s="51">
        <v>314.40499999999997</v>
      </c>
      <c r="L8402" s="51">
        <v>370.57400000000001</v>
      </c>
      <c r="M8402" s="51">
        <v>422.33699999999999</v>
      </c>
      <c r="N8402" s="51">
        <v>450.29599999999999</v>
      </c>
      <c r="O8402" s="51">
        <v>514.00400000000002</v>
      </c>
      <c r="P8402" s="51">
        <v>553.53899999999999</v>
      </c>
      <c r="Q8402" s="51">
        <v>608.37699999999995</v>
      </c>
      <c r="R8402" s="51">
        <v>670.39</v>
      </c>
      <c r="S8402" s="51">
        <v>738.20899999999995</v>
      </c>
      <c r="T8402" s="51">
        <v>763.75699999999995</v>
      </c>
      <c r="U8402" s="51">
        <v>2020</v>
      </c>
    </row>
    <row r="8403" spans="1:21" ht="15.5">
      <c r="A8403" s="51">
        <v>298</v>
      </c>
      <c r="B8403" s="51" t="s">
        <v>1907</v>
      </c>
      <c r="C8403" s="51" t="s">
        <v>446</v>
      </c>
      <c r="D8403" s="51" t="str">
        <f t="shared" si="131"/>
        <v>GGX_NGDPUruguay</v>
      </c>
      <c r="E8403" s="51" t="s">
        <v>1908</v>
      </c>
      <c r="F8403" s="51" t="s">
        <v>444</v>
      </c>
      <c r="G8403" s="51" t="s">
        <v>445</v>
      </c>
      <c r="H8403" s="51" t="s">
        <v>392</v>
      </c>
      <c r="I8403" s="51"/>
      <c r="J8403" s="51" t="s">
        <v>447</v>
      </c>
      <c r="K8403" s="51">
        <v>27.795999999999999</v>
      </c>
      <c r="L8403" s="51">
        <v>28.95</v>
      </c>
      <c r="M8403" s="51">
        <v>29.22</v>
      </c>
      <c r="N8403" s="51">
        <v>28.472000000000001</v>
      </c>
      <c r="O8403" s="51">
        <v>29.773</v>
      </c>
      <c r="P8403" s="51">
        <v>30.050999999999998</v>
      </c>
      <c r="Q8403" s="51">
        <v>30.690999999999999</v>
      </c>
      <c r="R8403" s="51">
        <v>30.914000000000001</v>
      </c>
      <c r="S8403" s="51">
        <v>33.273000000000003</v>
      </c>
      <c r="T8403" s="51">
        <v>31.725999999999999</v>
      </c>
      <c r="U8403" s="51">
        <v>2020</v>
      </c>
    </row>
    <row r="8404" spans="1:21" ht="15.5">
      <c r="A8404" s="51">
        <v>298</v>
      </c>
      <c r="B8404" s="51" t="s">
        <v>1907</v>
      </c>
      <c r="C8404" s="51" t="s">
        <v>448</v>
      </c>
      <c r="D8404" s="51" t="str">
        <f t="shared" si="131"/>
        <v>GGXCNLUruguay</v>
      </c>
      <c r="E8404" s="51" t="s">
        <v>1908</v>
      </c>
      <c r="F8404" s="51" t="s">
        <v>449</v>
      </c>
      <c r="G8404" s="51" t="s">
        <v>450</v>
      </c>
      <c r="H8404" s="51" t="s">
        <v>342</v>
      </c>
      <c r="I8404" s="51" t="s">
        <v>343</v>
      </c>
      <c r="J8404" s="51" t="s">
        <v>1914</v>
      </c>
      <c r="K8404" s="51">
        <v>-24.681000000000001</v>
      </c>
      <c r="L8404" s="51">
        <v>-22.135999999999999</v>
      </c>
      <c r="M8404" s="51">
        <v>-37.735999999999997</v>
      </c>
      <c r="N8404" s="51">
        <v>-29.492999999999999</v>
      </c>
      <c r="O8404" s="51">
        <v>-46.127000000000002</v>
      </c>
      <c r="P8404" s="51">
        <v>-46.173000000000002</v>
      </c>
      <c r="Q8404" s="51">
        <v>-37.085999999999999</v>
      </c>
      <c r="R8404" s="51">
        <v>-59.36</v>
      </c>
      <c r="S8404" s="51">
        <v>-108.392</v>
      </c>
      <c r="T8404" s="51">
        <v>-84.322999999999993</v>
      </c>
      <c r="U8404" s="51">
        <v>2020</v>
      </c>
    </row>
    <row r="8405" spans="1:21" ht="15.5">
      <c r="A8405" s="51">
        <v>298</v>
      </c>
      <c r="B8405" s="51" t="s">
        <v>1907</v>
      </c>
      <c r="C8405" s="51" t="s">
        <v>451</v>
      </c>
      <c r="D8405" s="51" t="str">
        <f t="shared" si="131"/>
        <v>GGXCNL_NGDPUruguay</v>
      </c>
      <c r="E8405" s="51" t="s">
        <v>1908</v>
      </c>
      <c r="F8405" s="51" t="s">
        <v>449</v>
      </c>
      <c r="G8405" s="51" t="s">
        <v>450</v>
      </c>
      <c r="H8405" s="51" t="s">
        <v>392</v>
      </c>
      <c r="I8405" s="51"/>
      <c r="J8405" s="51" t="s">
        <v>452</v>
      </c>
      <c r="K8405" s="51">
        <v>-2.1819999999999999</v>
      </c>
      <c r="L8405" s="51">
        <v>-1.7290000000000001</v>
      </c>
      <c r="M8405" s="51">
        <v>-2.6110000000000002</v>
      </c>
      <c r="N8405" s="51">
        <v>-1.865</v>
      </c>
      <c r="O8405" s="51">
        <v>-2.6720000000000002</v>
      </c>
      <c r="P8405" s="51">
        <v>-2.5070000000000001</v>
      </c>
      <c r="Q8405" s="51">
        <v>-1.871</v>
      </c>
      <c r="R8405" s="51">
        <v>-2.7370000000000001</v>
      </c>
      <c r="S8405" s="51">
        <v>-4.8860000000000001</v>
      </c>
      <c r="T8405" s="51">
        <v>-3.5030000000000001</v>
      </c>
      <c r="U8405" s="51">
        <v>2020</v>
      </c>
    </row>
    <row r="8406" spans="1:21" ht="15.5">
      <c r="A8406" s="51">
        <v>298</v>
      </c>
      <c r="B8406" s="51" t="s">
        <v>1907</v>
      </c>
      <c r="C8406" s="51" t="s">
        <v>453</v>
      </c>
      <c r="D8406" s="51" t="str">
        <f t="shared" si="131"/>
        <v>GGSBUruguay</v>
      </c>
      <c r="E8406" s="51" t="s">
        <v>1908</v>
      </c>
      <c r="F8406" s="51" t="s">
        <v>454</v>
      </c>
      <c r="G8406" s="51" t="s">
        <v>455</v>
      </c>
      <c r="H8406" s="51" t="s">
        <v>342</v>
      </c>
      <c r="I8406" s="51" t="s">
        <v>343</v>
      </c>
      <c r="J8406" s="51" t="s">
        <v>1914</v>
      </c>
      <c r="K8406" s="51">
        <v>-22.106999999999999</v>
      </c>
      <c r="L8406" s="51">
        <v>-37.976999999999997</v>
      </c>
      <c r="M8406" s="51">
        <v>-48.01</v>
      </c>
      <c r="N8406" s="51">
        <v>-38.491</v>
      </c>
      <c r="O8406" s="51">
        <v>-52.26</v>
      </c>
      <c r="P8406" s="51">
        <v>-59.027999999999999</v>
      </c>
      <c r="Q8406" s="51">
        <v>-67.575999999999993</v>
      </c>
      <c r="R8406" s="51">
        <v>-74.150999999999996</v>
      </c>
      <c r="S8406" s="51">
        <v>-97.783000000000001</v>
      </c>
      <c r="T8406" s="51">
        <v>-73.584000000000003</v>
      </c>
      <c r="U8406" s="51">
        <v>2020</v>
      </c>
    </row>
    <row r="8407" spans="1:21" ht="15.5">
      <c r="A8407" s="51">
        <v>298</v>
      </c>
      <c r="B8407" s="51" t="s">
        <v>1907</v>
      </c>
      <c r="C8407" s="51" t="s">
        <v>456</v>
      </c>
      <c r="D8407" s="51" t="str">
        <f t="shared" si="131"/>
        <v>GGSB_NPGDPUruguay</v>
      </c>
      <c r="E8407" s="51" t="s">
        <v>1908</v>
      </c>
      <c r="F8407" s="51" t="s">
        <v>454</v>
      </c>
      <c r="G8407" s="51" t="s">
        <v>455</v>
      </c>
      <c r="H8407" s="51" t="s">
        <v>380</v>
      </c>
      <c r="I8407" s="51"/>
      <c r="J8407" s="51" t="s">
        <v>505</v>
      </c>
      <c r="K8407" s="51">
        <v>-2.012</v>
      </c>
      <c r="L8407" s="51">
        <v>-3.0649999999999999</v>
      </c>
      <c r="M8407" s="51">
        <v>-3.4129999999999998</v>
      </c>
      <c r="N8407" s="51">
        <v>-2.44</v>
      </c>
      <c r="O8407" s="51">
        <v>-3.0190000000000001</v>
      </c>
      <c r="P8407" s="51">
        <v>-3.2090000000000001</v>
      </c>
      <c r="Q8407" s="51">
        <v>-3.41</v>
      </c>
      <c r="R8407" s="51">
        <v>-3.3730000000000002</v>
      </c>
      <c r="S8407" s="51">
        <v>-4.2450000000000001</v>
      </c>
      <c r="T8407" s="51">
        <v>-2.9849999999999999</v>
      </c>
      <c r="U8407" s="51">
        <v>2020</v>
      </c>
    </row>
    <row r="8408" spans="1:21" ht="15.5">
      <c r="A8408" s="51">
        <v>298</v>
      </c>
      <c r="B8408" s="51" t="s">
        <v>1907</v>
      </c>
      <c r="C8408" s="51" t="s">
        <v>457</v>
      </c>
      <c r="D8408" s="51" t="str">
        <f t="shared" si="131"/>
        <v>GGXONLBUruguay</v>
      </c>
      <c r="E8408" s="51" t="s">
        <v>1908</v>
      </c>
      <c r="F8408" s="51" t="s">
        <v>458</v>
      </c>
      <c r="G8408" s="51" t="s">
        <v>459</v>
      </c>
      <c r="H8408" s="51" t="s">
        <v>342</v>
      </c>
      <c r="I8408" s="51" t="s">
        <v>343</v>
      </c>
      <c r="J8408" s="51" t="s">
        <v>1914</v>
      </c>
      <c r="K8408" s="51">
        <v>-1.306</v>
      </c>
      <c r="L8408" s="51">
        <v>5.3849999999999998</v>
      </c>
      <c r="M8408" s="51">
        <v>-7.258</v>
      </c>
      <c r="N8408" s="51">
        <v>3.9129999999999998</v>
      </c>
      <c r="O8408" s="51">
        <v>-4.1280000000000001</v>
      </c>
      <c r="P8408" s="51">
        <v>-2.2749999999999999</v>
      </c>
      <c r="Q8408" s="51">
        <v>11.058999999999999</v>
      </c>
      <c r="R8408" s="51">
        <v>-10.914</v>
      </c>
      <c r="S8408" s="51">
        <v>-51.298999999999999</v>
      </c>
      <c r="T8408" s="51">
        <v>-18.707999999999998</v>
      </c>
      <c r="U8408" s="51">
        <v>2020</v>
      </c>
    </row>
    <row r="8409" spans="1:21" ht="15.5">
      <c r="A8409" s="51">
        <v>298</v>
      </c>
      <c r="B8409" s="51" t="s">
        <v>1907</v>
      </c>
      <c r="C8409" s="51" t="s">
        <v>460</v>
      </c>
      <c r="D8409" s="51" t="str">
        <f t="shared" si="131"/>
        <v>GGXONLB_NGDPUruguay</v>
      </c>
      <c r="E8409" s="51" t="s">
        <v>1908</v>
      </c>
      <c r="F8409" s="51" t="s">
        <v>458</v>
      </c>
      <c r="G8409" s="51" t="s">
        <v>459</v>
      </c>
      <c r="H8409" s="51" t="s">
        <v>392</v>
      </c>
      <c r="I8409" s="51"/>
      <c r="J8409" s="51" t="s">
        <v>461</v>
      </c>
      <c r="K8409" s="51">
        <v>-0.115</v>
      </c>
      <c r="L8409" s="51">
        <v>0.42099999999999999</v>
      </c>
      <c r="M8409" s="51">
        <v>-0.502</v>
      </c>
      <c r="N8409" s="51">
        <v>0.247</v>
      </c>
      <c r="O8409" s="51">
        <v>-0.23899999999999999</v>
      </c>
      <c r="P8409" s="51">
        <v>-0.123</v>
      </c>
      <c r="Q8409" s="51">
        <v>0.55800000000000005</v>
      </c>
      <c r="R8409" s="51">
        <v>-0.503</v>
      </c>
      <c r="S8409" s="51">
        <v>-2.3119999999999998</v>
      </c>
      <c r="T8409" s="51">
        <v>-0.77700000000000002</v>
      </c>
      <c r="U8409" s="51">
        <v>2020</v>
      </c>
    </row>
    <row r="8410" spans="1:21" ht="15.5">
      <c r="A8410" s="51">
        <v>298</v>
      </c>
      <c r="B8410" s="51" t="s">
        <v>1907</v>
      </c>
      <c r="C8410" s="51" t="s">
        <v>462</v>
      </c>
      <c r="D8410" s="51" t="str">
        <f t="shared" si="131"/>
        <v>GGXWDNUruguay</v>
      </c>
      <c r="E8410" s="51" t="s">
        <v>1908</v>
      </c>
      <c r="F8410" s="51" t="s">
        <v>463</v>
      </c>
      <c r="G8410" s="51" t="s">
        <v>464</v>
      </c>
      <c r="H8410" s="51" t="s">
        <v>342</v>
      </c>
      <c r="I8410" s="51" t="s">
        <v>343</v>
      </c>
      <c r="J8410" s="51" t="s">
        <v>1914</v>
      </c>
      <c r="K8410" s="51">
        <v>430.983</v>
      </c>
      <c r="L8410" s="51">
        <v>508.435</v>
      </c>
      <c r="M8410" s="51">
        <v>600.64499999999998</v>
      </c>
      <c r="N8410" s="51">
        <v>721.80899999999997</v>
      </c>
      <c r="O8410" s="51">
        <v>787.34799999999996</v>
      </c>
      <c r="P8410" s="51">
        <v>842.101</v>
      </c>
      <c r="Q8410" s="51">
        <v>949.40200000000004</v>
      </c>
      <c r="R8410" s="51">
        <v>1105.01</v>
      </c>
      <c r="S8410" s="51">
        <v>1267.68</v>
      </c>
      <c r="T8410" s="51">
        <v>1419.64</v>
      </c>
      <c r="U8410" s="51">
        <v>2020</v>
      </c>
    </row>
    <row r="8411" spans="1:21" ht="15.5">
      <c r="A8411" s="51">
        <v>298</v>
      </c>
      <c r="B8411" s="51" t="s">
        <v>1907</v>
      </c>
      <c r="C8411" s="51" t="s">
        <v>465</v>
      </c>
      <c r="D8411" s="51" t="str">
        <f t="shared" si="131"/>
        <v>GGXWDN_NGDPUruguay</v>
      </c>
      <c r="E8411" s="51" t="s">
        <v>1908</v>
      </c>
      <c r="F8411" s="51" t="s">
        <v>463</v>
      </c>
      <c r="G8411" s="51" t="s">
        <v>464</v>
      </c>
      <c r="H8411" s="51" t="s">
        <v>392</v>
      </c>
      <c r="I8411" s="51"/>
      <c r="J8411" s="51" t="s">
        <v>487</v>
      </c>
      <c r="K8411" s="51">
        <v>38.103000000000002</v>
      </c>
      <c r="L8411" s="51">
        <v>39.719000000000001</v>
      </c>
      <c r="M8411" s="51">
        <v>41.555999999999997</v>
      </c>
      <c r="N8411" s="51">
        <v>45.639000000000003</v>
      </c>
      <c r="O8411" s="51">
        <v>45.606000000000002</v>
      </c>
      <c r="P8411" s="51">
        <v>45.716999999999999</v>
      </c>
      <c r="Q8411" s="51">
        <v>47.895000000000003</v>
      </c>
      <c r="R8411" s="51">
        <v>50.957000000000001</v>
      </c>
      <c r="S8411" s="51">
        <v>57.137999999999998</v>
      </c>
      <c r="T8411" s="51">
        <v>58.97</v>
      </c>
      <c r="U8411" s="51">
        <v>2020</v>
      </c>
    </row>
    <row r="8412" spans="1:21" ht="15.5">
      <c r="A8412" s="51">
        <v>298</v>
      </c>
      <c r="B8412" s="51" t="s">
        <v>1907</v>
      </c>
      <c r="C8412" s="51" t="s">
        <v>466</v>
      </c>
      <c r="D8412" s="51" t="str">
        <f t="shared" si="131"/>
        <v>GGXWDGUruguay</v>
      </c>
      <c r="E8412" s="51" t="s">
        <v>1908</v>
      </c>
      <c r="F8412" s="51" t="s">
        <v>467</v>
      </c>
      <c r="G8412" s="51" t="s">
        <v>468</v>
      </c>
      <c r="H8412" s="51" t="s">
        <v>342</v>
      </c>
      <c r="I8412" s="51" t="s">
        <v>343</v>
      </c>
      <c r="J8412" s="51" t="s">
        <v>1914</v>
      </c>
      <c r="K8412" s="51">
        <v>565.88699999999994</v>
      </c>
      <c r="L8412" s="51">
        <v>643.50699999999995</v>
      </c>
      <c r="M8412" s="51">
        <v>742.81299999999999</v>
      </c>
      <c r="N8412" s="51">
        <v>919.69299999999998</v>
      </c>
      <c r="O8412" s="51">
        <v>980.25599999999997</v>
      </c>
      <c r="P8412" s="51">
        <v>1041.0999999999999</v>
      </c>
      <c r="Q8412" s="51">
        <v>1160.95</v>
      </c>
      <c r="R8412" s="51">
        <v>1305.07</v>
      </c>
      <c r="S8412" s="51">
        <v>1470.15</v>
      </c>
      <c r="T8412" s="51">
        <v>1636.92</v>
      </c>
      <c r="U8412" s="51">
        <v>2020</v>
      </c>
    </row>
    <row r="8413" spans="1:21" ht="15.5">
      <c r="A8413" s="51">
        <v>298</v>
      </c>
      <c r="B8413" s="51" t="s">
        <v>1907</v>
      </c>
      <c r="C8413" s="51" t="s">
        <v>469</v>
      </c>
      <c r="D8413" s="51" t="str">
        <f t="shared" si="131"/>
        <v>GGXWDG_NGDPUruguay</v>
      </c>
      <c r="E8413" s="51" t="s">
        <v>1908</v>
      </c>
      <c r="F8413" s="51" t="s">
        <v>467</v>
      </c>
      <c r="G8413" s="51" t="s">
        <v>468</v>
      </c>
      <c r="H8413" s="51" t="s">
        <v>392</v>
      </c>
      <c r="I8413" s="51"/>
      <c r="J8413" s="51" t="s">
        <v>470</v>
      </c>
      <c r="K8413" s="51">
        <v>50.029000000000003</v>
      </c>
      <c r="L8413" s="51">
        <v>50.271000000000001</v>
      </c>
      <c r="M8413" s="51">
        <v>51.392000000000003</v>
      </c>
      <c r="N8413" s="51">
        <v>58.152000000000001</v>
      </c>
      <c r="O8413" s="51">
        <v>56.78</v>
      </c>
      <c r="P8413" s="51">
        <v>56.52</v>
      </c>
      <c r="Q8413" s="51">
        <v>58.567</v>
      </c>
      <c r="R8413" s="51">
        <v>60.182000000000002</v>
      </c>
      <c r="S8413" s="51">
        <v>66.263999999999996</v>
      </c>
      <c r="T8413" s="51">
        <v>67.995999999999995</v>
      </c>
      <c r="U8413" s="51">
        <v>2020</v>
      </c>
    </row>
    <row r="8414" spans="1:21" ht="15.5">
      <c r="A8414" s="51">
        <v>298</v>
      </c>
      <c r="B8414" s="51" t="s">
        <v>1907</v>
      </c>
      <c r="C8414" s="51" t="s">
        <v>471</v>
      </c>
      <c r="D8414" s="51" t="str">
        <f t="shared" si="131"/>
        <v>NGDP_FYUruguay</v>
      </c>
      <c r="E8414" s="51" t="s">
        <v>1908</v>
      </c>
      <c r="F8414" s="51" t="s">
        <v>472</v>
      </c>
      <c r="G8414" s="51" t="s">
        <v>473</v>
      </c>
      <c r="H8414" s="51" t="s">
        <v>342</v>
      </c>
      <c r="I8414" s="51" t="s">
        <v>343</v>
      </c>
      <c r="J8414" s="51" t="s">
        <v>1914</v>
      </c>
      <c r="K8414" s="51">
        <v>1131.1099999999999</v>
      </c>
      <c r="L8414" s="51">
        <v>1280.07</v>
      </c>
      <c r="M8414" s="51">
        <v>1445.38</v>
      </c>
      <c r="N8414" s="51">
        <v>1581.55</v>
      </c>
      <c r="O8414" s="51">
        <v>1726.41</v>
      </c>
      <c r="P8414" s="51">
        <v>1842</v>
      </c>
      <c r="Q8414" s="51">
        <v>1982.24</v>
      </c>
      <c r="R8414" s="51">
        <v>2168.5300000000002</v>
      </c>
      <c r="S8414" s="51">
        <v>2218.62</v>
      </c>
      <c r="T8414" s="51">
        <v>2407.39</v>
      </c>
      <c r="U8414" s="51">
        <v>2020</v>
      </c>
    </row>
    <row r="8415" spans="1:21" ht="15.5">
      <c r="A8415" s="51">
        <v>298</v>
      </c>
      <c r="B8415" s="51" t="s">
        <v>1907</v>
      </c>
      <c r="C8415" s="51" t="s">
        <v>474</v>
      </c>
      <c r="D8415" s="51" t="str">
        <f t="shared" si="131"/>
        <v>BCAUruguay</v>
      </c>
      <c r="E8415" s="51" t="s">
        <v>1908</v>
      </c>
      <c r="F8415" s="51" t="s">
        <v>475</v>
      </c>
      <c r="G8415" s="51" t="s">
        <v>476</v>
      </c>
      <c r="H8415" s="51" t="s">
        <v>352</v>
      </c>
      <c r="I8415" s="51" t="s">
        <v>343</v>
      </c>
      <c r="J8415" s="51" t="s">
        <v>1915</v>
      </c>
      <c r="K8415" s="51">
        <v>-2.036</v>
      </c>
      <c r="L8415" s="51">
        <v>-2.016</v>
      </c>
      <c r="M8415" s="51">
        <v>-1.8380000000000001</v>
      </c>
      <c r="N8415" s="51">
        <v>-0.14699999999999999</v>
      </c>
      <c r="O8415" s="51">
        <v>0.42799999999999999</v>
      </c>
      <c r="P8415" s="51">
        <v>-1.7999999999999999E-2</v>
      </c>
      <c r="Q8415" s="51">
        <v>-0.318</v>
      </c>
      <c r="R8415" s="51">
        <v>0.9</v>
      </c>
      <c r="S8415" s="51">
        <v>-0.80500000000000005</v>
      </c>
      <c r="T8415" s="51">
        <v>-1.2250000000000001</v>
      </c>
      <c r="U8415" s="51">
        <v>2019</v>
      </c>
    </row>
    <row r="8416" spans="1:21" ht="15.5">
      <c r="A8416" s="51">
        <v>298</v>
      </c>
      <c r="B8416" s="51" t="s">
        <v>1907</v>
      </c>
      <c r="C8416" s="51" t="s">
        <v>478</v>
      </c>
      <c r="D8416" s="51" t="str">
        <f t="shared" si="131"/>
        <v>BCA_NGDPDUruguay</v>
      </c>
      <c r="E8416" s="51" t="s">
        <v>1908</v>
      </c>
      <c r="F8416" s="51" t="s">
        <v>475</v>
      </c>
      <c r="G8416" s="51" t="s">
        <v>476</v>
      </c>
      <c r="H8416" s="51" t="s">
        <v>392</v>
      </c>
      <c r="I8416" s="51"/>
      <c r="J8416" s="51" t="s">
        <v>479</v>
      </c>
      <c r="K8416" s="51">
        <v>-3.657</v>
      </c>
      <c r="L8416" s="51">
        <v>-3.226</v>
      </c>
      <c r="M8416" s="51">
        <v>-2.9569999999999999</v>
      </c>
      <c r="N8416" s="51">
        <v>-0.254</v>
      </c>
      <c r="O8416" s="51">
        <v>0.748</v>
      </c>
      <c r="P8416" s="51">
        <v>-2.8000000000000001E-2</v>
      </c>
      <c r="Q8416" s="51">
        <v>-0.49099999999999999</v>
      </c>
      <c r="R8416" s="51">
        <v>1.446</v>
      </c>
      <c r="S8416" s="51">
        <v>-1.446</v>
      </c>
      <c r="T8416" s="51">
        <v>-2.2090000000000001</v>
      </c>
      <c r="U8416" s="51">
        <v>2019</v>
      </c>
    </row>
    <row r="8417" spans="1:21" ht="15.5">
      <c r="A8417" s="51">
        <v>927</v>
      </c>
      <c r="B8417" s="51" t="s">
        <v>1916</v>
      </c>
      <c r="C8417" s="51" t="s">
        <v>338</v>
      </c>
      <c r="D8417" s="51" t="str">
        <f t="shared" si="131"/>
        <v>NGDP_RUzbekistan</v>
      </c>
      <c r="E8417" s="51" t="s">
        <v>1917</v>
      </c>
      <c r="F8417" s="51" t="s">
        <v>340</v>
      </c>
      <c r="G8417" s="51" t="s">
        <v>341</v>
      </c>
      <c r="H8417" s="51" t="s">
        <v>342</v>
      </c>
      <c r="I8417" s="51" t="s">
        <v>343</v>
      </c>
      <c r="J8417" s="51" t="s">
        <v>1918</v>
      </c>
      <c r="K8417" s="51">
        <v>169644.37</v>
      </c>
      <c r="L8417" s="51">
        <v>182511.17</v>
      </c>
      <c r="M8417" s="51">
        <v>195614.38</v>
      </c>
      <c r="N8417" s="51">
        <v>210183.1</v>
      </c>
      <c r="O8417" s="51">
        <v>222992.07</v>
      </c>
      <c r="P8417" s="51">
        <v>232940.98</v>
      </c>
      <c r="Q8417" s="51">
        <v>245627.97</v>
      </c>
      <c r="R8417" s="51">
        <v>259870.62</v>
      </c>
      <c r="S8417" s="51">
        <v>264152.8</v>
      </c>
      <c r="T8417" s="51">
        <v>277335.38</v>
      </c>
      <c r="U8417" s="51">
        <v>2019</v>
      </c>
    </row>
    <row r="8418" spans="1:21" ht="15.5">
      <c r="A8418" s="51">
        <v>927</v>
      </c>
      <c r="B8418" s="51" t="s">
        <v>1916</v>
      </c>
      <c r="C8418" s="51" t="s">
        <v>345</v>
      </c>
      <c r="D8418" s="51" t="str">
        <f t="shared" si="131"/>
        <v>NGDP_RPCHUzbekistan</v>
      </c>
      <c r="E8418" s="51" t="s">
        <v>1917</v>
      </c>
      <c r="F8418" s="51" t="s">
        <v>340</v>
      </c>
      <c r="G8418" s="51" t="s">
        <v>346</v>
      </c>
      <c r="H8418" s="51" t="s">
        <v>347</v>
      </c>
      <c r="I8418" s="51"/>
      <c r="J8418" s="51" t="s">
        <v>348</v>
      </c>
      <c r="K8418" s="51">
        <v>7.3760000000000003</v>
      </c>
      <c r="L8418" s="51">
        <v>7.585</v>
      </c>
      <c r="M8418" s="51">
        <v>7.1790000000000003</v>
      </c>
      <c r="N8418" s="51">
        <v>7.4480000000000004</v>
      </c>
      <c r="O8418" s="51">
        <v>6.0940000000000003</v>
      </c>
      <c r="P8418" s="51">
        <v>4.4619999999999997</v>
      </c>
      <c r="Q8418" s="51">
        <v>5.4459999999999997</v>
      </c>
      <c r="R8418" s="51">
        <v>5.798</v>
      </c>
      <c r="S8418" s="51">
        <v>1.6479999999999999</v>
      </c>
      <c r="T8418" s="51">
        <v>4.9909999999999997</v>
      </c>
      <c r="U8418" s="51">
        <v>2019</v>
      </c>
    </row>
    <row r="8419" spans="1:21" ht="15.5">
      <c r="A8419" s="51">
        <v>927</v>
      </c>
      <c r="B8419" s="51" t="s">
        <v>1916</v>
      </c>
      <c r="C8419" s="51" t="s">
        <v>349</v>
      </c>
      <c r="D8419" s="51" t="str">
        <f t="shared" si="131"/>
        <v>NGDPUzbekistan</v>
      </c>
      <c r="E8419" s="51" t="s">
        <v>1917</v>
      </c>
      <c r="F8419" s="51" t="s">
        <v>155</v>
      </c>
      <c r="G8419" s="51" t="s">
        <v>350</v>
      </c>
      <c r="H8419" s="51" t="s">
        <v>342</v>
      </c>
      <c r="I8419" s="51" t="s">
        <v>343</v>
      </c>
      <c r="J8419" s="51" t="s">
        <v>1918</v>
      </c>
      <c r="K8419" s="51">
        <v>120242</v>
      </c>
      <c r="L8419" s="51">
        <v>144548.28</v>
      </c>
      <c r="M8419" s="51">
        <v>177153.92000000001</v>
      </c>
      <c r="N8419" s="51">
        <v>210183.1</v>
      </c>
      <c r="O8419" s="51">
        <v>242495.47</v>
      </c>
      <c r="P8419" s="51">
        <v>302536.84000000003</v>
      </c>
      <c r="Q8419" s="51">
        <v>406648.54</v>
      </c>
      <c r="R8419" s="51">
        <v>510117.1</v>
      </c>
      <c r="S8419" s="51">
        <v>580203.18999999994</v>
      </c>
      <c r="T8419" s="51">
        <v>668939.44999999995</v>
      </c>
      <c r="U8419" s="51">
        <v>2019</v>
      </c>
    </row>
    <row r="8420" spans="1:21" ht="15.5">
      <c r="A8420" s="51">
        <v>927</v>
      </c>
      <c r="B8420" s="51" t="s">
        <v>1916</v>
      </c>
      <c r="C8420" s="51" t="s">
        <v>157</v>
      </c>
      <c r="D8420" s="51" t="str">
        <f t="shared" si="131"/>
        <v>NGDPDUzbekistan</v>
      </c>
      <c r="E8420" s="51" t="s">
        <v>1917</v>
      </c>
      <c r="F8420" s="51" t="s">
        <v>155</v>
      </c>
      <c r="G8420" s="51" t="s">
        <v>351</v>
      </c>
      <c r="H8420" s="51" t="s">
        <v>352</v>
      </c>
      <c r="I8420" s="51" t="s">
        <v>343</v>
      </c>
      <c r="J8420" s="51" t="s">
        <v>353</v>
      </c>
      <c r="K8420" s="51">
        <v>63.631</v>
      </c>
      <c r="L8420" s="51">
        <v>69.007999999999996</v>
      </c>
      <c r="M8420" s="51">
        <v>76.661000000000001</v>
      </c>
      <c r="N8420" s="51">
        <v>81.34</v>
      </c>
      <c r="O8420" s="51">
        <v>81.322999999999993</v>
      </c>
      <c r="P8420" s="51">
        <v>58.146999999999998</v>
      </c>
      <c r="Q8420" s="51">
        <v>50.378</v>
      </c>
      <c r="R8420" s="51">
        <v>57.725999999999999</v>
      </c>
      <c r="S8420" s="51">
        <v>57.706000000000003</v>
      </c>
      <c r="T8420" s="51">
        <v>61.203000000000003</v>
      </c>
      <c r="U8420" s="51">
        <v>2019</v>
      </c>
    </row>
    <row r="8421" spans="1:21" ht="15.5">
      <c r="A8421" s="51">
        <v>927</v>
      </c>
      <c r="B8421" s="51" t="s">
        <v>1916</v>
      </c>
      <c r="C8421" s="51" t="s">
        <v>354</v>
      </c>
      <c r="D8421" s="51" t="str">
        <f t="shared" si="131"/>
        <v>PPPGDPUzbekistan</v>
      </c>
      <c r="E8421" s="51" t="s">
        <v>1917</v>
      </c>
      <c r="F8421" s="51" t="s">
        <v>155</v>
      </c>
      <c r="G8421" s="51" t="s">
        <v>355</v>
      </c>
      <c r="H8421" s="51" t="s">
        <v>356</v>
      </c>
      <c r="I8421" s="51" t="s">
        <v>343</v>
      </c>
      <c r="J8421" s="51" t="s">
        <v>353</v>
      </c>
      <c r="K8421" s="51">
        <v>170.09700000000001</v>
      </c>
      <c r="L8421" s="51">
        <v>179.71700000000001</v>
      </c>
      <c r="M8421" s="51">
        <v>189.42099999999999</v>
      </c>
      <c r="N8421" s="51">
        <v>198.53399999999999</v>
      </c>
      <c r="O8421" s="51">
        <v>205.512</v>
      </c>
      <c r="P8421" s="51">
        <v>211.13499999999999</v>
      </c>
      <c r="Q8421" s="51">
        <v>227.98</v>
      </c>
      <c r="R8421" s="51">
        <v>245.505</v>
      </c>
      <c r="S8421" s="51">
        <v>252.57599999999999</v>
      </c>
      <c r="T8421" s="51">
        <v>270.01299999999998</v>
      </c>
      <c r="U8421" s="51">
        <v>2019</v>
      </c>
    </row>
    <row r="8422" spans="1:21" ht="15.5">
      <c r="A8422" s="51">
        <v>927</v>
      </c>
      <c r="B8422" s="51" t="s">
        <v>1916</v>
      </c>
      <c r="C8422" s="51" t="s">
        <v>357</v>
      </c>
      <c r="D8422" s="51" t="str">
        <f t="shared" si="131"/>
        <v>NGDP_DUzbekistan</v>
      </c>
      <c r="E8422" s="51" t="s">
        <v>1917</v>
      </c>
      <c r="F8422" s="51" t="s">
        <v>358</v>
      </c>
      <c r="G8422" s="51" t="s">
        <v>359</v>
      </c>
      <c r="H8422" s="51" t="s">
        <v>360</v>
      </c>
      <c r="I8422" s="51"/>
      <c r="J8422" s="51" t="s">
        <v>361</v>
      </c>
      <c r="K8422" s="51">
        <v>70.879000000000005</v>
      </c>
      <c r="L8422" s="51">
        <v>79.2</v>
      </c>
      <c r="M8422" s="51">
        <v>90.563000000000002</v>
      </c>
      <c r="N8422" s="51">
        <v>100</v>
      </c>
      <c r="O8422" s="51">
        <v>108.746</v>
      </c>
      <c r="P8422" s="51">
        <v>129.87700000000001</v>
      </c>
      <c r="Q8422" s="51">
        <v>165.55500000000001</v>
      </c>
      <c r="R8422" s="51">
        <v>196.297</v>
      </c>
      <c r="S8422" s="51">
        <v>219.64699999999999</v>
      </c>
      <c r="T8422" s="51">
        <v>241.202</v>
      </c>
      <c r="U8422" s="51">
        <v>2019</v>
      </c>
    </row>
    <row r="8423" spans="1:21" ht="15.5">
      <c r="A8423" s="51">
        <v>927</v>
      </c>
      <c r="B8423" s="51" t="s">
        <v>1916</v>
      </c>
      <c r="C8423" s="51" t="s">
        <v>362</v>
      </c>
      <c r="D8423" s="51" t="str">
        <f t="shared" si="131"/>
        <v>NGDPRPCUzbekistan</v>
      </c>
      <c r="E8423" s="51" t="s">
        <v>1917</v>
      </c>
      <c r="F8423" s="51" t="s">
        <v>363</v>
      </c>
      <c r="G8423" s="51" t="s">
        <v>364</v>
      </c>
      <c r="H8423" s="51" t="s">
        <v>342</v>
      </c>
      <c r="I8423" s="51" t="s">
        <v>333</v>
      </c>
      <c r="J8423" s="51" t="s">
        <v>365</v>
      </c>
      <c r="K8423" s="51">
        <v>5739877.21</v>
      </c>
      <c r="L8423" s="51">
        <v>6085023.9800000004</v>
      </c>
      <c r="M8423" s="51">
        <v>6415100.4900000002</v>
      </c>
      <c r="N8423" s="51">
        <v>6775182.4199999999</v>
      </c>
      <c r="O8423" s="51">
        <v>7062231.3200000003</v>
      </c>
      <c r="P8423" s="51">
        <v>7252097.0800000001</v>
      </c>
      <c r="Q8423" s="51">
        <v>7521518.5</v>
      </c>
      <c r="R8423" s="51">
        <v>7814365.0099999998</v>
      </c>
      <c r="S8423" s="51">
        <v>7790785.1600000001</v>
      </c>
      <c r="T8423" s="51">
        <v>8042856.6100000003</v>
      </c>
      <c r="U8423" s="51">
        <v>2019</v>
      </c>
    </row>
    <row r="8424" spans="1:21" ht="15.5">
      <c r="A8424" s="51">
        <v>927</v>
      </c>
      <c r="B8424" s="51" t="s">
        <v>1916</v>
      </c>
      <c r="C8424" s="51" t="s">
        <v>366</v>
      </c>
      <c r="D8424" s="51" t="str">
        <f t="shared" si="131"/>
        <v>NGDPRPPPPCUzbekistan</v>
      </c>
      <c r="E8424" s="51" t="s">
        <v>1917</v>
      </c>
      <c r="F8424" s="51" t="s">
        <v>363</v>
      </c>
      <c r="G8424" s="51" t="s">
        <v>367</v>
      </c>
      <c r="H8424" s="51" t="s">
        <v>368</v>
      </c>
      <c r="I8424" s="51" t="s">
        <v>333</v>
      </c>
      <c r="J8424" s="51" t="s">
        <v>365</v>
      </c>
      <c r="K8424" s="51">
        <v>5202.5600000000004</v>
      </c>
      <c r="L8424" s="51">
        <v>5515.4</v>
      </c>
      <c r="M8424" s="51">
        <v>5814.57</v>
      </c>
      <c r="N8424" s="51">
        <v>6140.95</v>
      </c>
      <c r="O8424" s="51">
        <v>6401.12</v>
      </c>
      <c r="P8424" s="51">
        <v>6573.22</v>
      </c>
      <c r="Q8424" s="51">
        <v>6817.42</v>
      </c>
      <c r="R8424" s="51">
        <v>7082.85</v>
      </c>
      <c r="S8424" s="51">
        <v>7061.48</v>
      </c>
      <c r="T8424" s="51">
        <v>7289.95</v>
      </c>
      <c r="U8424" s="51">
        <v>2019</v>
      </c>
    </row>
    <row r="8425" spans="1:21" ht="15.5">
      <c r="A8425" s="51">
        <v>927</v>
      </c>
      <c r="B8425" s="51" t="s">
        <v>1916</v>
      </c>
      <c r="C8425" s="51" t="s">
        <v>369</v>
      </c>
      <c r="D8425" s="51" t="str">
        <f t="shared" si="131"/>
        <v>NGDPPCUzbekistan</v>
      </c>
      <c r="E8425" s="51" t="s">
        <v>1917</v>
      </c>
      <c r="F8425" s="51" t="s">
        <v>370</v>
      </c>
      <c r="G8425" s="51" t="s">
        <v>371</v>
      </c>
      <c r="H8425" s="51" t="s">
        <v>342</v>
      </c>
      <c r="I8425" s="51" t="s">
        <v>333</v>
      </c>
      <c r="J8425" s="51" t="s">
        <v>372</v>
      </c>
      <c r="K8425" s="51">
        <v>4068359.81</v>
      </c>
      <c r="L8425" s="51">
        <v>4819320.33</v>
      </c>
      <c r="M8425" s="51">
        <v>5809696.7599999998</v>
      </c>
      <c r="N8425" s="51">
        <v>6775182.4199999999</v>
      </c>
      <c r="O8425" s="51">
        <v>7679910.2400000002</v>
      </c>
      <c r="P8425" s="51">
        <v>9418808.6099999994</v>
      </c>
      <c r="Q8425" s="51">
        <v>12452223.98</v>
      </c>
      <c r="R8425" s="51">
        <v>15339330.34</v>
      </c>
      <c r="S8425" s="51">
        <v>17112210.5</v>
      </c>
      <c r="T8425" s="51">
        <v>19399559.16</v>
      </c>
      <c r="U8425" s="51">
        <v>2019</v>
      </c>
    </row>
    <row r="8426" spans="1:21" ht="15.5">
      <c r="A8426" s="51">
        <v>927</v>
      </c>
      <c r="B8426" s="51" t="s">
        <v>1916</v>
      </c>
      <c r="C8426" s="51" t="s">
        <v>373</v>
      </c>
      <c r="D8426" s="51" t="str">
        <f t="shared" si="131"/>
        <v>NGDPDPCUzbekistan</v>
      </c>
      <c r="E8426" s="51" t="s">
        <v>1917</v>
      </c>
      <c r="F8426" s="51" t="s">
        <v>370</v>
      </c>
      <c r="G8426" s="51" t="s">
        <v>374</v>
      </c>
      <c r="H8426" s="51" t="s">
        <v>352</v>
      </c>
      <c r="I8426" s="51" t="s">
        <v>333</v>
      </c>
      <c r="J8426" s="51" t="s">
        <v>372</v>
      </c>
      <c r="K8426" s="51">
        <v>2152.9499999999998</v>
      </c>
      <c r="L8426" s="51">
        <v>2300.7800000000002</v>
      </c>
      <c r="M8426" s="51">
        <v>2514.0700000000002</v>
      </c>
      <c r="N8426" s="51">
        <v>2621.98</v>
      </c>
      <c r="O8426" s="51">
        <v>2575.52</v>
      </c>
      <c r="P8426" s="51">
        <v>1810.27</v>
      </c>
      <c r="Q8426" s="51">
        <v>1542.64</v>
      </c>
      <c r="R8426" s="51">
        <v>1735.84</v>
      </c>
      <c r="S8426" s="51">
        <v>1701.94</v>
      </c>
      <c r="T8426" s="51">
        <v>1774.93</v>
      </c>
      <c r="U8426" s="51">
        <v>2019</v>
      </c>
    </row>
    <row r="8427" spans="1:21" ht="15.5">
      <c r="A8427" s="51">
        <v>927</v>
      </c>
      <c r="B8427" s="51" t="s">
        <v>1916</v>
      </c>
      <c r="C8427" s="51" t="s">
        <v>375</v>
      </c>
      <c r="D8427" s="51" t="str">
        <f t="shared" si="131"/>
        <v>PPPPCUzbekistan</v>
      </c>
      <c r="E8427" s="51" t="s">
        <v>1917</v>
      </c>
      <c r="F8427" s="51" t="s">
        <v>370</v>
      </c>
      <c r="G8427" s="51" t="s">
        <v>376</v>
      </c>
      <c r="H8427" s="51" t="s">
        <v>356</v>
      </c>
      <c r="I8427" s="51" t="s">
        <v>333</v>
      </c>
      <c r="J8427" s="51" t="s">
        <v>372</v>
      </c>
      <c r="K8427" s="51">
        <v>5755.18</v>
      </c>
      <c r="L8427" s="51">
        <v>5991.87</v>
      </c>
      <c r="M8427" s="51">
        <v>6212</v>
      </c>
      <c r="N8427" s="51">
        <v>6399.67</v>
      </c>
      <c r="O8427" s="51">
        <v>6508.64</v>
      </c>
      <c r="P8427" s="51">
        <v>6573.22</v>
      </c>
      <c r="Q8427" s="51">
        <v>6981.1</v>
      </c>
      <c r="R8427" s="51">
        <v>7382.39</v>
      </c>
      <c r="S8427" s="51">
        <v>7449.33</v>
      </c>
      <c r="T8427" s="51">
        <v>7830.5</v>
      </c>
      <c r="U8427" s="51">
        <v>2019</v>
      </c>
    </row>
    <row r="8428" spans="1:21" ht="15.5">
      <c r="A8428" s="51">
        <v>927</v>
      </c>
      <c r="B8428" s="51" t="s">
        <v>1916</v>
      </c>
      <c r="C8428" s="51" t="s">
        <v>377</v>
      </c>
      <c r="D8428" s="51" t="str">
        <f t="shared" si="131"/>
        <v>NGAP_NPGDPUzbekistan</v>
      </c>
      <c r="E8428" s="51" t="s">
        <v>1917</v>
      </c>
      <c r="F8428" s="51" t="s">
        <v>378</v>
      </c>
      <c r="G8428" s="51" t="s">
        <v>379</v>
      </c>
      <c r="H8428" s="51" t="s">
        <v>380</v>
      </c>
      <c r="I8428" s="51"/>
      <c r="J8428" s="51"/>
      <c r="K8428" s="51"/>
      <c r="L8428" s="51"/>
      <c r="M8428" s="51"/>
      <c r="N8428" s="51"/>
      <c r="O8428" s="51"/>
      <c r="P8428" s="51"/>
      <c r="Q8428" s="51"/>
      <c r="R8428" s="51"/>
      <c r="S8428" s="51"/>
      <c r="T8428" s="51"/>
      <c r="U8428" s="51"/>
    </row>
    <row r="8429" spans="1:21" ht="15.5">
      <c r="A8429" s="51">
        <v>927</v>
      </c>
      <c r="B8429" s="51" t="s">
        <v>1916</v>
      </c>
      <c r="C8429" s="51" t="s">
        <v>381</v>
      </c>
      <c r="D8429" s="51" t="str">
        <f t="shared" si="131"/>
        <v>PPPSHUzbekistan</v>
      </c>
      <c r="E8429" s="51" t="s">
        <v>1917</v>
      </c>
      <c r="F8429" s="51" t="s">
        <v>382</v>
      </c>
      <c r="G8429" s="51" t="s">
        <v>383</v>
      </c>
      <c r="H8429" s="51" t="s">
        <v>384</v>
      </c>
      <c r="I8429" s="51"/>
      <c r="J8429" s="51" t="s">
        <v>353</v>
      </c>
      <c r="K8429" s="51">
        <v>0.17</v>
      </c>
      <c r="L8429" s="51">
        <v>0.17100000000000001</v>
      </c>
      <c r="M8429" s="51">
        <v>0.17399999999999999</v>
      </c>
      <c r="N8429" s="51">
        <v>0.17799999999999999</v>
      </c>
      <c r="O8429" s="51">
        <v>0.17799999999999999</v>
      </c>
      <c r="P8429" s="51">
        <v>0.17399999999999999</v>
      </c>
      <c r="Q8429" s="51">
        <v>0.17699999999999999</v>
      </c>
      <c r="R8429" s="51">
        <v>0.182</v>
      </c>
      <c r="S8429" s="51">
        <v>0.192</v>
      </c>
      <c r="T8429" s="51">
        <v>0.19</v>
      </c>
      <c r="U8429" s="51">
        <v>2019</v>
      </c>
    </row>
    <row r="8430" spans="1:21" ht="15.5">
      <c r="A8430" s="51">
        <v>927</v>
      </c>
      <c r="B8430" s="51" t="s">
        <v>1916</v>
      </c>
      <c r="C8430" s="51" t="s">
        <v>385</v>
      </c>
      <c r="D8430" s="51" t="str">
        <f t="shared" si="131"/>
        <v>PPPEXUzbekistan</v>
      </c>
      <c r="E8430" s="51" t="s">
        <v>1917</v>
      </c>
      <c r="F8430" s="51" t="s">
        <v>386</v>
      </c>
      <c r="G8430" s="51" t="s">
        <v>387</v>
      </c>
      <c r="H8430" s="51" t="s">
        <v>388</v>
      </c>
      <c r="I8430" s="51"/>
      <c r="J8430" s="51" t="s">
        <v>353</v>
      </c>
      <c r="K8430" s="51">
        <v>706.90499999999997</v>
      </c>
      <c r="L8430" s="51">
        <v>804.31</v>
      </c>
      <c r="M8430" s="51">
        <v>935.23699999999997</v>
      </c>
      <c r="N8430" s="51">
        <v>1058.68</v>
      </c>
      <c r="O8430" s="51">
        <v>1179.96</v>
      </c>
      <c r="P8430" s="51">
        <v>1432.91</v>
      </c>
      <c r="Q8430" s="51">
        <v>1783.71</v>
      </c>
      <c r="R8430" s="51">
        <v>2077.83</v>
      </c>
      <c r="S8430" s="51">
        <v>2297.15</v>
      </c>
      <c r="T8430" s="51">
        <v>2477.44</v>
      </c>
      <c r="U8430" s="51">
        <v>2019</v>
      </c>
    </row>
    <row r="8431" spans="1:21" ht="15.5">
      <c r="A8431" s="51">
        <v>927</v>
      </c>
      <c r="B8431" s="51" t="s">
        <v>1916</v>
      </c>
      <c r="C8431" s="51" t="s">
        <v>389</v>
      </c>
      <c r="D8431" s="51" t="str">
        <f t="shared" si="131"/>
        <v>NID_NGDPUzbekistan</v>
      </c>
      <c r="E8431" s="51" t="s">
        <v>1917</v>
      </c>
      <c r="F8431" s="51" t="s">
        <v>390</v>
      </c>
      <c r="G8431" s="51" t="s">
        <v>391</v>
      </c>
      <c r="H8431" s="51" t="s">
        <v>392</v>
      </c>
      <c r="I8431" s="51"/>
      <c r="J8431" s="51" t="s">
        <v>1918</v>
      </c>
      <c r="K8431" s="51">
        <v>27.981000000000002</v>
      </c>
      <c r="L8431" s="51">
        <v>25.353000000000002</v>
      </c>
      <c r="M8431" s="51">
        <v>26.44</v>
      </c>
      <c r="N8431" s="51">
        <v>24.059000000000001</v>
      </c>
      <c r="O8431" s="51">
        <v>22.12</v>
      </c>
      <c r="P8431" s="51">
        <v>29.007000000000001</v>
      </c>
      <c r="Q8431" s="51">
        <v>40.536000000000001</v>
      </c>
      <c r="R8431" s="51">
        <v>40.674999999999997</v>
      </c>
      <c r="S8431" s="51">
        <v>37.005000000000003</v>
      </c>
      <c r="T8431" s="51">
        <v>38.235999999999997</v>
      </c>
      <c r="U8431" s="51">
        <v>2019</v>
      </c>
    </row>
    <row r="8432" spans="1:21" ht="15.5">
      <c r="A8432" s="51">
        <v>927</v>
      </c>
      <c r="B8432" s="51" t="s">
        <v>1916</v>
      </c>
      <c r="C8432" s="51" t="s">
        <v>393</v>
      </c>
      <c r="D8432" s="51" t="str">
        <f t="shared" si="131"/>
        <v>NGSD_NGDPUzbekistan</v>
      </c>
      <c r="E8432" s="51" t="s">
        <v>1917</v>
      </c>
      <c r="F8432" s="51" t="s">
        <v>394</v>
      </c>
      <c r="G8432" s="51" t="s">
        <v>395</v>
      </c>
      <c r="H8432" s="51" t="s">
        <v>392</v>
      </c>
      <c r="I8432" s="51"/>
      <c r="J8432" s="51" t="s">
        <v>1918</v>
      </c>
      <c r="K8432" s="51">
        <v>28.923999999999999</v>
      </c>
      <c r="L8432" s="51">
        <v>27.716999999999999</v>
      </c>
      <c r="M8432" s="51">
        <v>29.725999999999999</v>
      </c>
      <c r="N8432" s="51">
        <v>25.376000000000001</v>
      </c>
      <c r="O8432" s="51">
        <v>22.478999999999999</v>
      </c>
      <c r="P8432" s="51">
        <v>31.545000000000002</v>
      </c>
      <c r="Q8432" s="51">
        <v>33.442999999999998</v>
      </c>
      <c r="R8432" s="51">
        <v>34.856999999999999</v>
      </c>
      <c r="S8432" s="51">
        <v>31.561</v>
      </c>
      <c r="T8432" s="51">
        <v>31.852</v>
      </c>
      <c r="U8432" s="51">
        <v>2019</v>
      </c>
    </row>
    <row r="8433" spans="1:21" ht="15.5">
      <c r="A8433" s="51">
        <v>927</v>
      </c>
      <c r="B8433" s="51" t="s">
        <v>1916</v>
      </c>
      <c r="C8433" s="51" t="s">
        <v>396</v>
      </c>
      <c r="D8433" s="51" t="str">
        <f t="shared" si="131"/>
        <v>PCPIUzbekistan</v>
      </c>
      <c r="E8433" s="51" t="s">
        <v>1917</v>
      </c>
      <c r="F8433" s="51" t="s">
        <v>397</v>
      </c>
      <c r="G8433" s="51" t="s">
        <v>398</v>
      </c>
      <c r="H8433" s="51" t="s">
        <v>360</v>
      </c>
      <c r="I8433" s="51"/>
      <c r="J8433" s="51" t="s">
        <v>1919</v>
      </c>
      <c r="K8433" s="51">
        <v>2675.62</v>
      </c>
      <c r="L8433" s="51">
        <v>2988.67</v>
      </c>
      <c r="M8433" s="51">
        <v>3260.01</v>
      </c>
      <c r="N8433" s="51">
        <v>3535.96</v>
      </c>
      <c r="O8433" s="51">
        <v>3847.95</v>
      </c>
      <c r="P8433" s="51">
        <v>4381.88</v>
      </c>
      <c r="Q8433" s="51">
        <v>5149.7700000000004</v>
      </c>
      <c r="R8433" s="51">
        <v>5897.81</v>
      </c>
      <c r="S8433" s="51">
        <v>6655.99</v>
      </c>
      <c r="T8433" s="51">
        <v>7338.64</v>
      </c>
      <c r="U8433" s="51">
        <v>2020</v>
      </c>
    </row>
    <row r="8434" spans="1:21" ht="15.5">
      <c r="A8434" s="51">
        <v>927</v>
      </c>
      <c r="B8434" s="51" t="s">
        <v>1916</v>
      </c>
      <c r="C8434" s="51" t="s">
        <v>400</v>
      </c>
      <c r="D8434" s="51" t="str">
        <f t="shared" si="131"/>
        <v>PCPIPCHUzbekistan</v>
      </c>
      <c r="E8434" s="51" t="s">
        <v>1917</v>
      </c>
      <c r="F8434" s="51" t="s">
        <v>397</v>
      </c>
      <c r="G8434" s="51" t="s">
        <v>401</v>
      </c>
      <c r="H8434" s="51" t="s">
        <v>347</v>
      </c>
      <c r="I8434" s="51"/>
      <c r="J8434" s="51" t="s">
        <v>402</v>
      </c>
      <c r="K8434" s="51">
        <v>11.9</v>
      </c>
      <c r="L8434" s="51">
        <v>11.7</v>
      </c>
      <c r="M8434" s="51">
        <v>9.0790000000000006</v>
      </c>
      <c r="N8434" s="51">
        <v>8.4640000000000004</v>
      </c>
      <c r="O8434" s="51">
        <v>8.8239999999999998</v>
      </c>
      <c r="P8434" s="51">
        <v>13.875999999999999</v>
      </c>
      <c r="Q8434" s="51">
        <v>17.524000000000001</v>
      </c>
      <c r="R8434" s="51">
        <v>14.526</v>
      </c>
      <c r="S8434" s="51">
        <v>12.855</v>
      </c>
      <c r="T8434" s="51">
        <v>10.256</v>
      </c>
      <c r="U8434" s="51">
        <v>2020</v>
      </c>
    </row>
    <row r="8435" spans="1:21" ht="15.5">
      <c r="A8435" s="51">
        <v>927</v>
      </c>
      <c r="B8435" s="51" t="s">
        <v>1916</v>
      </c>
      <c r="C8435" s="51" t="s">
        <v>403</v>
      </c>
      <c r="D8435" s="51" t="str">
        <f t="shared" si="131"/>
        <v>PCPIEUzbekistan</v>
      </c>
      <c r="E8435" s="51" t="s">
        <v>1917</v>
      </c>
      <c r="F8435" s="51" t="s">
        <v>404</v>
      </c>
      <c r="G8435" s="51" t="s">
        <v>405</v>
      </c>
      <c r="H8435" s="51" t="s">
        <v>360</v>
      </c>
      <c r="I8435" s="51"/>
      <c r="J8435" s="51" t="s">
        <v>1919</v>
      </c>
      <c r="K8435" s="51">
        <v>2808.25</v>
      </c>
      <c r="L8435" s="51">
        <v>3111.65</v>
      </c>
      <c r="M8435" s="51">
        <v>3399.07</v>
      </c>
      <c r="N8435" s="51">
        <v>3685.5</v>
      </c>
      <c r="O8435" s="51">
        <v>4046.7</v>
      </c>
      <c r="P8435" s="51">
        <v>4806.74</v>
      </c>
      <c r="Q8435" s="51">
        <v>5492.43</v>
      </c>
      <c r="R8435" s="51">
        <v>6326.65</v>
      </c>
      <c r="S8435" s="51">
        <v>7031.74</v>
      </c>
      <c r="T8435" s="51">
        <v>7734.47</v>
      </c>
      <c r="U8435" s="51">
        <v>2020</v>
      </c>
    </row>
    <row r="8436" spans="1:21" ht="15.5">
      <c r="A8436" s="51">
        <v>927</v>
      </c>
      <c r="B8436" s="51" t="s">
        <v>1916</v>
      </c>
      <c r="C8436" s="51" t="s">
        <v>406</v>
      </c>
      <c r="D8436" s="51" t="str">
        <f t="shared" si="131"/>
        <v>PCPIEPCHUzbekistan</v>
      </c>
      <c r="E8436" s="51" t="s">
        <v>1917</v>
      </c>
      <c r="F8436" s="51" t="s">
        <v>404</v>
      </c>
      <c r="G8436" s="51" t="s">
        <v>407</v>
      </c>
      <c r="H8436" s="51" t="s">
        <v>347</v>
      </c>
      <c r="I8436" s="51"/>
      <c r="J8436" s="51" t="s">
        <v>408</v>
      </c>
      <c r="K8436" s="51">
        <v>10.813000000000001</v>
      </c>
      <c r="L8436" s="51">
        <v>10.804</v>
      </c>
      <c r="M8436" s="51">
        <v>9.2370000000000001</v>
      </c>
      <c r="N8436" s="51">
        <v>8.4269999999999996</v>
      </c>
      <c r="O8436" s="51">
        <v>9.8010000000000002</v>
      </c>
      <c r="P8436" s="51">
        <v>18.782</v>
      </c>
      <c r="Q8436" s="51">
        <v>14.265000000000001</v>
      </c>
      <c r="R8436" s="51">
        <v>15.189</v>
      </c>
      <c r="S8436" s="51">
        <v>11.145</v>
      </c>
      <c r="T8436" s="51">
        <v>9.9939999999999998</v>
      </c>
      <c r="U8436" s="51">
        <v>2020</v>
      </c>
    </row>
    <row r="8437" spans="1:21" ht="15.5">
      <c r="A8437" s="51">
        <v>927</v>
      </c>
      <c r="B8437" s="51" t="s">
        <v>1916</v>
      </c>
      <c r="C8437" s="51" t="s">
        <v>409</v>
      </c>
      <c r="D8437" s="51" t="str">
        <f t="shared" si="131"/>
        <v>FLIBOR6Uzbekistan</v>
      </c>
      <c r="E8437" s="51" t="s">
        <v>1917</v>
      </c>
      <c r="F8437" s="51" t="s">
        <v>410</v>
      </c>
      <c r="G8437" s="51"/>
      <c r="H8437" s="51" t="s">
        <v>384</v>
      </c>
      <c r="I8437" s="51"/>
      <c r="J8437" s="51"/>
      <c r="K8437" s="51"/>
      <c r="L8437" s="51"/>
      <c r="M8437" s="51"/>
      <c r="N8437" s="51"/>
      <c r="O8437" s="51"/>
      <c r="P8437" s="51"/>
      <c r="Q8437" s="51"/>
      <c r="R8437" s="51"/>
      <c r="S8437" s="51"/>
      <c r="T8437" s="51"/>
      <c r="U8437" s="51"/>
    </row>
    <row r="8438" spans="1:21" ht="15.5">
      <c r="A8438" s="51">
        <v>927</v>
      </c>
      <c r="B8438" s="51" t="s">
        <v>1916</v>
      </c>
      <c r="C8438" s="51" t="s">
        <v>411</v>
      </c>
      <c r="D8438" s="51" t="str">
        <f t="shared" si="131"/>
        <v>TM_RPCHUzbekistan</v>
      </c>
      <c r="E8438" s="51" t="s">
        <v>1917</v>
      </c>
      <c r="F8438" s="51" t="s">
        <v>412</v>
      </c>
      <c r="G8438" s="51" t="s">
        <v>413</v>
      </c>
      <c r="H8438" s="51" t="s">
        <v>347</v>
      </c>
      <c r="I8438" s="51"/>
      <c r="J8438" s="51" t="s">
        <v>1920</v>
      </c>
      <c r="K8438" s="51">
        <v>12.978</v>
      </c>
      <c r="L8438" s="51">
        <v>8.8249999999999993</v>
      </c>
      <c r="M8438" s="51">
        <v>0.27200000000000002</v>
      </c>
      <c r="N8438" s="51">
        <v>-11.21</v>
      </c>
      <c r="O8438" s="51">
        <v>-2.2469999999999999</v>
      </c>
      <c r="P8438" s="51">
        <v>15.47</v>
      </c>
      <c r="Q8438" s="51">
        <v>38.5</v>
      </c>
      <c r="R8438" s="51">
        <v>24.881</v>
      </c>
      <c r="S8438" s="51">
        <v>-13.564</v>
      </c>
      <c r="T8438" s="51">
        <v>7.0490000000000004</v>
      </c>
      <c r="U8438" s="51">
        <v>2020</v>
      </c>
    </row>
    <row r="8439" spans="1:21" ht="15.5">
      <c r="A8439" s="51">
        <v>927</v>
      </c>
      <c r="B8439" s="51" t="s">
        <v>1916</v>
      </c>
      <c r="C8439" s="51" t="s">
        <v>415</v>
      </c>
      <c r="D8439" s="51" t="str">
        <f t="shared" si="131"/>
        <v>TMG_RPCHUzbekistan</v>
      </c>
      <c r="E8439" s="51" t="s">
        <v>1917</v>
      </c>
      <c r="F8439" s="51" t="s">
        <v>416</v>
      </c>
      <c r="G8439" s="51" t="s">
        <v>417</v>
      </c>
      <c r="H8439" s="51" t="s">
        <v>347</v>
      </c>
      <c r="I8439" s="51"/>
      <c r="J8439" s="51" t="s">
        <v>1920</v>
      </c>
      <c r="K8439" s="51">
        <v>12.028</v>
      </c>
      <c r="L8439" s="51">
        <v>7.593</v>
      </c>
      <c r="M8439" s="51">
        <v>-1.024</v>
      </c>
      <c r="N8439" s="51">
        <v>-10.896000000000001</v>
      </c>
      <c r="O8439" s="51">
        <v>-1.17</v>
      </c>
      <c r="P8439" s="51">
        <v>6.2389999999999999</v>
      </c>
      <c r="Q8439" s="51">
        <v>43.847000000000001</v>
      </c>
      <c r="R8439" s="51">
        <v>26.236000000000001</v>
      </c>
      <c r="S8439" s="51">
        <v>-8.7940000000000005</v>
      </c>
      <c r="T8439" s="51">
        <v>6.2960000000000003</v>
      </c>
      <c r="U8439" s="51">
        <v>2020</v>
      </c>
    </row>
    <row r="8440" spans="1:21" ht="15.5">
      <c r="A8440" s="51">
        <v>927</v>
      </c>
      <c r="B8440" s="51" t="s">
        <v>1916</v>
      </c>
      <c r="C8440" s="51" t="s">
        <v>418</v>
      </c>
      <c r="D8440" s="51" t="str">
        <f t="shared" si="131"/>
        <v>TX_RPCHUzbekistan</v>
      </c>
      <c r="E8440" s="51" t="s">
        <v>1917</v>
      </c>
      <c r="F8440" s="51" t="s">
        <v>419</v>
      </c>
      <c r="G8440" s="51" t="s">
        <v>420</v>
      </c>
      <c r="H8440" s="51" t="s">
        <v>347</v>
      </c>
      <c r="I8440" s="51"/>
      <c r="J8440" s="51" t="s">
        <v>1920</v>
      </c>
      <c r="K8440" s="51">
        <v>-5.9160000000000004</v>
      </c>
      <c r="L8440" s="51">
        <v>11.117000000000001</v>
      </c>
      <c r="M8440" s="51">
        <v>-7.4909999999999997</v>
      </c>
      <c r="N8440" s="51">
        <v>2.3319999999999999</v>
      </c>
      <c r="O8440" s="51">
        <v>11.106999999999999</v>
      </c>
      <c r="P8440" s="51">
        <v>1.298</v>
      </c>
      <c r="Q8440" s="51">
        <v>9.2550000000000008</v>
      </c>
      <c r="R8440" s="51">
        <v>23.92</v>
      </c>
      <c r="S8440" s="51">
        <v>-17.914000000000001</v>
      </c>
      <c r="T8440" s="51">
        <v>11.879</v>
      </c>
      <c r="U8440" s="51">
        <v>2020</v>
      </c>
    </row>
    <row r="8441" spans="1:21" ht="15.5">
      <c r="A8441" s="51">
        <v>927</v>
      </c>
      <c r="B8441" s="51" t="s">
        <v>1916</v>
      </c>
      <c r="C8441" s="51" t="s">
        <v>421</v>
      </c>
      <c r="D8441" s="51" t="str">
        <f t="shared" si="131"/>
        <v>TXG_RPCHUzbekistan</v>
      </c>
      <c r="E8441" s="51" t="s">
        <v>1917</v>
      </c>
      <c r="F8441" s="51" t="s">
        <v>422</v>
      </c>
      <c r="G8441" s="51" t="s">
        <v>423</v>
      </c>
      <c r="H8441" s="51" t="s">
        <v>347</v>
      </c>
      <c r="I8441" s="51"/>
      <c r="J8441" s="51" t="s">
        <v>1920</v>
      </c>
      <c r="K8441" s="51">
        <v>-11.154</v>
      </c>
      <c r="L8441" s="51">
        <v>8.2219999999999995</v>
      </c>
      <c r="M8441" s="51">
        <v>-10.194000000000001</v>
      </c>
      <c r="N8441" s="51">
        <v>2.7090000000000001</v>
      </c>
      <c r="O8441" s="51">
        <v>14.090999999999999</v>
      </c>
      <c r="P8441" s="51">
        <v>8.9250000000000007</v>
      </c>
      <c r="Q8441" s="51">
        <v>5.68</v>
      </c>
      <c r="R8441" s="51">
        <v>26.126000000000001</v>
      </c>
      <c r="S8441" s="51">
        <v>-13.907999999999999</v>
      </c>
      <c r="T8441" s="51">
        <v>8.3919999999999995</v>
      </c>
      <c r="U8441" s="51">
        <v>2020</v>
      </c>
    </row>
    <row r="8442" spans="1:21" ht="15.5">
      <c r="A8442" s="51">
        <v>927</v>
      </c>
      <c r="B8442" s="51" t="s">
        <v>1916</v>
      </c>
      <c r="C8442" s="51" t="s">
        <v>424</v>
      </c>
      <c r="D8442" s="51" t="str">
        <f t="shared" si="131"/>
        <v>LURUzbekistan</v>
      </c>
      <c r="E8442" s="51" t="s">
        <v>1917</v>
      </c>
      <c r="F8442" s="51" t="s">
        <v>425</v>
      </c>
      <c r="G8442" s="51" t="s">
        <v>426</v>
      </c>
      <c r="H8442" s="51" t="s">
        <v>427</v>
      </c>
      <c r="I8442" s="51"/>
      <c r="J8442" s="51"/>
      <c r="K8442" s="51"/>
      <c r="L8442" s="51"/>
      <c r="M8442" s="51"/>
      <c r="N8442" s="51"/>
      <c r="O8442" s="51"/>
      <c r="P8442" s="51"/>
      <c r="Q8442" s="51"/>
      <c r="R8442" s="51"/>
      <c r="S8442" s="51"/>
      <c r="T8442" s="51"/>
      <c r="U8442" s="51"/>
    </row>
    <row r="8443" spans="1:21" ht="15.5">
      <c r="A8443" s="51">
        <v>927</v>
      </c>
      <c r="B8443" s="51" t="s">
        <v>1916</v>
      </c>
      <c r="C8443" s="51" t="s">
        <v>428</v>
      </c>
      <c r="D8443" s="51" t="str">
        <f t="shared" si="131"/>
        <v>LEUzbekistan</v>
      </c>
      <c r="E8443" s="51" t="s">
        <v>1917</v>
      </c>
      <c r="F8443" s="51" t="s">
        <v>429</v>
      </c>
      <c r="G8443" s="51" t="s">
        <v>430</v>
      </c>
      <c r="H8443" s="51" t="s">
        <v>431</v>
      </c>
      <c r="I8443" s="51" t="s">
        <v>432</v>
      </c>
      <c r="J8443" s="51"/>
      <c r="K8443" s="51"/>
      <c r="L8443" s="51"/>
      <c r="M8443" s="51"/>
      <c r="N8443" s="51"/>
      <c r="O8443" s="51"/>
      <c r="P8443" s="51"/>
      <c r="Q8443" s="51"/>
      <c r="R8443" s="51"/>
      <c r="S8443" s="51"/>
      <c r="T8443" s="51"/>
      <c r="U8443" s="51"/>
    </row>
    <row r="8444" spans="1:21" ht="15.5">
      <c r="A8444" s="51">
        <v>927</v>
      </c>
      <c r="B8444" s="51" t="s">
        <v>1916</v>
      </c>
      <c r="C8444" s="51" t="s">
        <v>433</v>
      </c>
      <c r="D8444" s="51" t="str">
        <f t="shared" si="131"/>
        <v>LPUzbekistan</v>
      </c>
      <c r="E8444" s="51" t="s">
        <v>1917</v>
      </c>
      <c r="F8444" s="51" t="s">
        <v>434</v>
      </c>
      <c r="G8444" s="51" t="s">
        <v>435</v>
      </c>
      <c r="H8444" s="51" t="s">
        <v>431</v>
      </c>
      <c r="I8444" s="51" t="s">
        <v>432</v>
      </c>
      <c r="J8444" s="51" t="s">
        <v>1921</v>
      </c>
      <c r="K8444" s="51">
        <v>29.555</v>
      </c>
      <c r="L8444" s="51">
        <v>29.994</v>
      </c>
      <c r="M8444" s="51">
        <v>30.492999999999999</v>
      </c>
      <c r="N8444" s="51">
        <v>31.023</v>
      </c>
      <c r="O8444" s="51">
        <v>31.574999999999999</v>
      </c>
      <c r="P8444" s="51">
        <v>32.121000000000002</v>
      </c>
      <c r="Q8444" s="51">
        <v>32.656999999999996</v>
      </c>
      <c r="R8444" s="51">
        <v>33.256</v>
      </c>
      <c r="S8444" s="51">
        <v>33.905999999999999</v>
      </c>
      <c r="T8444" s="51">
        <v>34.481999999999999</v>
      </c>
      <c r="U8444" s="51">
        <v>2019</v>
      </c>
    </row>
    <row r="8445" spans="1:21" ht="15.5">
      <c r="A8445" s="51">
        <v>927</v>
      </c>
      <c r="B8445" s="51" t="s">
        <v>1916</v>
      </c>
      <c r="C8445" s="51" t="s">
        <v>437</v>
      </c>
      <c r="D8445" s="51" t="str">
        <f t="shared" si="131"/>
        <v>GGRUzbekistan</v>
      </c>
      <c r="E8445" s="51" t="s">
        <v>1917</v>
      </c>
      <c r="F8445" s="51" t="s">
        <v>438</v>
      </c>
      <c r="G8445" s="51" t="s">
        <v>439</v>
      </c>
      <c r="H8445" s="51" t="s">
        <v>342</v>
      </c>
      <c r="I8445" s="51" t="s">
        <v>343</v>
      </c>
      <c r="J8445" s="51" t="s">
        <v>1922</v>
      </c>
      <c r="K8445" s="51">
        <v>38040.15</v>
      </c>
      <c r="L8445" s="51">
        <v>42018.33</v>
      </c>
      <c r="M8445" s="51">
        <v>50089.7</v>
      </c>
      <c r="N8445" s="51">
        <v>53843.25</v>
      </c>
      <c r="O8445" s="51">
        <v>61485.7</v>
      </c>
      <c r="P8445" s="51">
        <v>74786.850000000006</v>
      </c>
      <c r="Q8445" s="51">
        <v>112960.21</v>
      </c>
      <c r="R8445" s="51">
        <v>143126.07</v>
      </c>
      <c r="S8445" s="51">
        <v>154360.89000000001</v>
      </c>
      <c r="T8445" s="51">
        <v>172655.97</v>
      </c>
      <c r="U8445" s="51">
        <v>2019</v>
      </c>
    </row>
    <row r="8446" spans="1:21" ht="15.5">
      <c r="A8446" s="51">
        <v>927</v>
      </c>
      <c r="B8446" s="51" t="s">
        <v>1916</v>
      </c>
      <c r="C8446" s="51" t="s">
        <v>441</v>
      </c>
      <c r="D8446" s="51" t="str">
        <f t="shared" si="131"/>
        <v>GGR_NGDPUzbekistan</v>
      </c>
      <c r="E8446" s="51" t="s">
        <v>1917</v>
      </c>
      <c r="F8446" s="51" t="s">
        <v>438</v>
      </c>
      <c r="G8446" s="51" t="s">
        <v>439</v>
      </c>
      <c r="H8446" s="51" t="s">
        <v>392</v>
      </c>
      <c r="I8446" s="51"/>
      <c r="J8446" s="51" t="s">
        <v>442</v>
      </c>
      <c r="K8446" s="51">
        <v>31.635999999999999</v>
      </c>
      <c r="L8446" s="51">
        <v>29.068999999999999</v>
      </c>
      <c r="M8446" s="51">
        <v>28.274999999999999</v>
      </c>
      <c r="N8446" s="51">
        <v>25.617000000000001</v>
      </c>
      <c r="O8446" s="51">
        <v>25.355</v>
      </c>
      <c r="P8446" s="51">
        <v>24.72</v>
      </c>
      <c r="Q8446" s="51">
        <v>27.777999999999999</v>
      </c>
      <c r="R8446" s="51">
        <v>28.056999999999999</v>
      </c>
      <c r="S8446" s="51">
        <v>26.605</v>
      </c>
      <c r="T8446" s="51">
        <v>25.81</v>
      </c>
      <c r="U8446" s="51">
        <v>2019</v>
      </c>
    </row>
    <row r="8447" spans="1:21" ht="15.5">
      <c r="A8447" s="51">
        <v>927</v>
      </c>
      <c r="B8447" s="51" t="s">
        <v>1916</v>
      </c>
      <c r="C8447" s="51" t="s">
        <v>443</v>
      </c>
      <c r="D8447" s="51" t="str">
        <f t="shared" si="131"/>
        <v>GGXUzbekistan</v>
      </c>
      <c r="E8447" s="51" t="s">
        <v>1917</v>
      </c>
      <c r="F8447" s="51" t="s">
        <v>444</v>
      </c>
      <c r="G8447" s="51" t="s">
        <v>445</v>
      </c>
      <c r="H8447" s="51" t="s">
        <v>342</v>
      </c>
      <c r="I8447" s="51" t="s">
        <v>343</v>
      </c>
      <c r="J8447" s="51" t="s">
        <v>1922</v>
      </c>
      <c r="K8447" s="51">
        <v>30531.14</v>
      </c>
      <c r="L8447" s="51">
        <v>38675.85</v>
      </c>
      <c r="M8447" s="51">
        <v>46455.45</v>
      </c>
      <c r="N8447" s="51">
        <v>54378.99</v>
      </c>
      <c r="O8447" s="51">
        <v>59522.75</v>
      </c>
      <c r="P8447" s="51">
        <v>70889</v>
      </c>
      <c r="Q8447" s="51">
        <v>105872.52</v>
      </c>
      <c r="R8447" s="51">
        <v>144443.31</v>
      </c>
      <c r="S8447" s="51">
        <v>173305.92</v>
      </c>
      <c r="T8447" s="51">
        <v>196141.3</v>
      </c>
      <c r="U8447" s="51">
        <v>2019</v>
      </c>
    </row>
    <row r="8448" spans="1:21" ht="15.5">
      <c r="A8448" s="51">
        <v>927</v>
      </c>
      <c r="B8448" s="51" t="s">
        <v>1916</v>
      </c>
      <c r="C8448" s="51" t="s">
        <v>446</v>
      </c>
      <c r="D8448" s="51" t="str">
        <f t="shared" si="131"/>
        <v>GGX_NGDPUzbekistan</v>
      </c>
      <c r="E8448" s="51" t="s">
        <v>1917</v>
      </c>
      <c r="F8448" s="51" t="s">
        <v>444</v>
      </c>
      <c r="G8448" s="51" t="s">
        <v>445</v>
      </c>
      <c r="H8448" s="51" t="s">
        <v>392</v>
      </c>
      <c r="I8448" s="51"/>
      <c r="J8448" s="51" t="s">
        <v>447</v>
      </c>
      <c r="K8448" s="51">
        <v>25.390999999999998</v>
      </c>
      <c r="L8448" s="51">
        <v>26.756</v>
      </c>
      <c r="M8448" s="51">
        <v>26.222999999999999</v>
      </c>
      <c r="N8448" s="51">
        <v>25.872</v>
      </c>
      <c r="O8448" s="51">
        <v>24.545999999999999</v>
      </c>
      <c r="P8448" s="51">
        <v>23.431999999999999</v>
      </c>
      <c r="Q8448" s="51">
        <v>26.035</v>
      </c>
      <c r="R8448" s="51">
        <v>28.315999999999999</v>
      </c>
      <c r="S8448" s="51">
        <v>29.87</v>
      </c>
      <c r="T8448" s="51">
        <v>29.321000000000002</v>
      </c>
      <c r="U8448" s="51">
        <v>2019</v>
      </c>
    </row>
    <row r="8449" spans="1:21" ht="15.5">
      <c r="A8449" s="51">
        <v>927</v>
      </c>
      <c r="B8449" s="51" t="s">
        <v>1916</v>
      </c>
      <c r="C8449" s="51" t="s">
        <v>448</v>
      </c>
      <c r="D8449" s="51" t="str">
        <f t="shared" si="131"/>
        <v>GGXCNLUzbekistan</v>
      </c>
      <c r="E8449" s="51" t="s">
        <v>1917</v>
      </c>
      <c r="F8449" s="51" t="s">
        <v>449</v>
      </c>
      <c r="G8449" s="51" t="s">
        <v>450</v>
      </c>
      <c r="H8449" s="51" t="s">
        <v>342</v>
      </c>
      <c r="I8449" s="51" t="s">
        <v>343</v>
      </c>
      <c r="J8449" s="51" t="s">
        <v>1922</v>
      </c>
      <c r="K8449" s="51">
        <v>7509.01</v>
      </c>
      <c r="L8449" s="51">
        <v>3342.47</v>
      </c>
      <c r="M8449" s="51">
        <v>3634.25</v>
      </c>
      <c r="N8449" s="51">
        <v>-535.73599999999999</v>
      </c>
      <c r="O8449" s="51">
        <v>1962.95</v>
      </c>
      <c r="P8449" s="51">
        <v>3897.85</v>
      </c>
      <c r="Q8449" s="51">
        <v>7087.69</v>
      </c>
      <c r="R8449" s="51">
        <v>-1317.24</v>
      </c>
      <c r="S8449" s="51">
        <v>-18945.03</v>
      </c>
      <c r="T8449" s="51">
        <v>-23485.34</v>
      </c>
      <c r="U8449" s="51">
        <v>2019</v>
      </c>
    </row>
    <row r="8450" spans="1:21" ht="15.5">
      <c r="A8450" s="51">
        <v>927</v>
      </c>
      <c r="B8450" s="51" t="s">
        <v>1916</v>
      </c>
      <c r="C8450" s="51" t="s">
        <v>451</v>
      </c>
      <c r="D8450" s="51" t="str">
        <f t="shared" si="131"/>
        <v>GGXCNL_NGDPUzbekistan</v>
      </c>
      <c r="E8450" s="51" t="s">
        <v>1917</v>
      </c>
      <c r="F8450" s="51" t="s">
        <v>449</v>
      </c>
      <c r="G8450" s="51" t="s">
        <v>450</v>
      </c>
      <c r="H8450" s="51" t="s">
        <v>392</v>
      </c>
      <c r="I8450" s="51"/>
      <c r="J8450" s="51" t="s">
        <v>452</v>
      </c>
      <c r="K8450" s="51">
        <v>6.2450000000000001</v>
      </c>
      <c r="L8450" s="51">
        <v>2.3119999999999998</v>
      </c>
      <c r="M8450" s="51">
        <v>2.0510000000000002</v>
      </c>
      <c r="N8450" s="51">
        <v>-0.255</v>
      </c>
      <c r="O8450" s="51">
        <v>0.80900000000000005</v>
      </c>
      <c r="P8450" s="51">
        <v>1.288</v>
      </c>
      <c r="Q8450" s="51">
        <v>1.7430000000000001</v>
      </c>
      <c r="R8450" s="51">
        <v>-0.25800000000000001</v>
      </c>
      <c r="S8450" s="51">
        <v>-3.2650000000000001</v>
      </c>
      <c r="T8450" s="51">
        <v>-3.5110000000000001</v>
      </c>
      <c r="U8450" s="51">
        <v>2019</v>
      </c>
    </row>
    <row r="8451" spans="1:21" ht="15.5">
      <c r="A8451" s="51">
        <v>927</v>
      </c>
      <c r="B8451" s="51" t="s">
        <v>1916</v>
      </c>
      <c r="C8451" s="51" t="s">
        <v>453</v>
      </c>
      <c r="D8451" s="51" t="str">
        <f t="shared" ref="D8451:D8514" si="132">C8451&amp;E8451</f>
        <v>GGSBUzbekistan</v>
      </c>
      <c r="E8451" s="51" t="s">
        <v>1917</v>
      </c>
      <c r="F8451" s="51" t="s">
        <v>454</v>
      </c>
      <c r="G8451" s="51" t="s">
        <v>455</v>
      </c>
      <c r="H8451" s="51" t="s">
        <v>342</v>
      </c>
      <c r="I8451" s="51" t="s">
        <v>343</v>
      </c>
      <c r="J8451" s="51"/>
      <c r="K8451" s="51"/>
      <c r="L8451" s="51"/>
      <c r="M8451" s="51"/>
      <c r="N8451" s="51"/>
      <c r="O8451" s="51"/>
      <c r="P8451" s="51"/>
      <c r="Q8451" s="51"/>
      <c r="R8451" s="51"/>
      <c r="S8451" s="51"/>
      <c r="T8451" s="51"/>
      <c r="U8451" s="51"/>
    </row>
    <row r="8452" spans="1:21" ht="15.5">
      <c r="A8452" s="51">
        <v>927</v>
      </c>
      <c r="B8452" s="51" t="s">
        <v>1916</v>
      </c>
      <c r="C8452" s="51" t="s">
        <v>456</v>
      </c>
      <c r="D8452" s="51" t="str">
        <f t="shared" si="132"/>
        <v>GGSB_NPGDPUzbekistan</v>
      </c>
      <c r="E8452" s="51" t="s">
        <v>1917</v>
      </c>
      <c r="F8452" s="51" t="s">
        <v>454</v>
      </c>
      <c r="G8452" s="51" t="s">
        <v>455</v>
      </c>
      <c r="H8452" s="51" t="s">
        <v>380</v>
      </c>
      <c r="I8452" s="51"/>
      <c r="J8452" s="51"/>
      <c r="K8452" s="51"/>
      <c r="L8452" s="51"/>
      <c r="M8452" s="51"/>
      <c r="N8452" s="51"/>
      <c r="O8452" s="51"/>
      <c r="P8452" s="51"/>
      <c r="Q8452" s="51"/>
      <c r="R8452" s="51"/>
      <c r="S8452" s="51"/>
      <c r="T8452" s="51"/>
      <c r="U8452" s="51"/>
    </row>
    <row r="8453" spans="1:21" ht="15.5">
      <c r="A8453" s="51">
        <v>927</v>
      </c>
      <c r="B8453" s="51" t="s">
        <v>1916</v>
      </c>
      <c r="C8453" s="51" t="s">
        <v>457</v>
      </c>
      <c r="D8453" s="51" t="str">
        <f t="shared" si="132"/>
        <v>GGXONLBUzbekistan</v>
      </c>
      <c r="E8453" s="51" t="s">
        <v>1917</v>
      </c>
      <c r="F8453" s="51" t="s">
        <v>458</v>
      </c>
      <c r="G8453" s="51" t="s">
        <v>459</v>
      </c>
      <c r="H8453" s="51" t="s">
        <v>342</v>
      </c>
      <c r="I8453" s="51" t="s">
        <v>343</v>
      </c>
      <c r="J8453" s="51" t="s">
        <v>1922</v>
      </c>
      <c r="K8453" s="51">
        <v>7396.34</v>
      </c>
      <c r="L8453" s="51">
        <v>3167.68</v>
      </c>
      <c r="M8453" s="51">
        <v>3415.65</v>
      </c>
      <c r="N8453" s="51">
        <v>-814.23599999999999</v>
      </c>
      <c r="O8453" s="51">
        <v>1585.45</v>
      </c>
      <c r="P8453" s="51">
        <v>3188.25</v>
      </c>
      <c r="Q8453" s="51">
        <v>5400.19</v>
      </c>
      <c r="R8453" s="51">
        <v>-1661.5</v>
      </c>
      <c r="S8453" s="51">
        <v>-19220.63</v>
      </c>
      <c r="T8453" s="51">
        <v>-23394.51</v>
      </c>
      <c r="U8453" s="51">
        <v>2019</v>
      </c>
    </row>
    <row r="8454" spans="1:21" ht="15.5">
      <c r="A8454" s="51">
        <v>927</v>
      </c>
      <c r="B8454" s="51" t="s">
        <v>1916</v>
      </c>
      <c r="C8454" s="51" t="s">
        <v>460</v>
      </c>
      <c r="D8454" s="51" t="str">
        <f t="shared" si="132"/>
        <v>GGXONLB_NGDPUzbekistan</v>
      </c>
      <c r="E8454" s="51" t="s">
        <v>1917</v>
      </c>
      <c r="F8454" s="51" t="s">
        <v>458</v>
      </c>
      <c r="G8454" s="51" t="s">
        <v>459</v>
      </c>
      <c r="H8454" s="51" t="s">
        <v>392</v>
      </c>
      <c r="I8454" s="51"/>
      <c r="J8454" s="51" t="s">
        <v>461</v>
      </c>
      <c r="K8454" s="51">
        <v>6.1509999999999998</v>
      </c>
      <c r="L8454" s="51">
        <v>2.1909999999999998</v>
      </c>
      <c r="M8454" s="51">
        <v>1.9279999999999999</v>
      </c>
      <c r="N8454" s="51">
        <v>-0.38700000000000001</v>
      </c>
      <c r="O8454" s="51">
        <v>0.65400000000000003</v>
      </c>
      <c r="P8454" s="51">
        <v>1.054</v>
      </c>
      <c r="Q8454" s="51">
        <v>1.3280000000000001</v>
      </c>
      <c r="R8454" s="51">
        <v>-0.32600000000000001</v>
      </c>
      <c r="S8454" s="51">
        <v>-3.3130000000000002</v>
      </c>
      <c r="T8454" s="51">
        <v>-3.4969999999999999</v>
      </c>
      <c r="U8454" s="51">
        <v>2019</v>
      </c>
    </row>
    <row r="8455" spans="1:21" ht="15.5">
      <c r="A8455" s="51">
        <v>927</v>
      </c>
      <c r="B8455" s="51" t="s">
        <v>1916</v>
      </c>
      <c r="C8455" s="51" t="s">
        <v>462</v>
      </c>
      <c r="D8455" s="51" t="str">
        <f t="shared" si="132"/>
        <v>GGXWDNUzbekistan</v>
      </c>
      <c r="E8455" s="51" t="s">
        <v>1917</v>
      </c>
      <c r="F8455" s="51" t="s">
        <v>463</v>
      </c>
      <c r="G8455" s="51" t="s">
        <v>464</v>
      </c>
      <c r="H8455" s="51" t="s">
        <v>342</v>
      </c>
      <c r="I8455" s="51" t="s">
        <v>343</v>
      </c>
      <c r="J8455" s="51"/>
      <c r="K8455" s="51"/>
      <c r="L8455" s="51"/>
      <c r="M8455" s="51"/>
      <c r="N8455" s="51"/>
      <c r="O8455" s="51"/>
      <c r="P8455" s="51"/>
      <c r="Q8455" s="51"/>
      <c r="R8455" s="51"/>
      <c r="S8455" s="51"/>
      <c r="T8455" s="51"/>
      <c r="U8455" s="51"/>
    </row>
    <row r="8456" spans="1:21" ht="15.5">
      <c r="A8456" s="51">
        <v>927</v>
      </c>
      <c r="B8456" s="51" t="s">
        <v>1916</v>
      </c>
      <c r="C8456" s="51" t="s">
        <v>465</v>
      </c>
      <c r="D8456" s="51" t="str">
        <f t="shared" si="132"/>
        <v>GGXWDN_NGDPUzbekistan</v>
      </c>
      <c r="E8456" s="51" t="s">
        <v>1917</v>
      </c>
      <c r="F8456" s="51" t="s">
        <v>463</v>
      </c>
      <c r="G8456" s="51" t="s">
        <v>464</v>
      </c>
      <c r="H8456" s="51" t="s">
        <v>392</v>
      </c>
      <c r="I8456" s="51"/>
      <c r="J8456" s="51"/>
      <c r="K8456" s="51"/>
      <c r="L8456" s="51"/>
      <c r="M8456" s="51"/>
      <c r="N8456" s="51"/>
      <c r="O8456" s="51"/>
      <c r="P8456" s="51"/>
      <c r="Q8456" s="51"/>
      <c r="R8456" s="51"/>
      <c r="S8456" s="51"/>
      <c r="T8456" s="51"/>
      <c r="U8456" s="51"/>
    </row>
    <row r="8457" spans="1:21" ht="15.5">
      <c r="A8457" s="51">
        <v>927</v>
      </c>
      <c r="B8457" s="51" t="s">
        <v>1916</v>
      </c>
      <c r="C8457" s="51" t="s">
        <v>466</v>
      </c>
      <c r="D8457" s="51" t="str">
        <f t="shared" si="132"/>
        <v>GGXWDGUzbekistan</v>
      </c>
      <c r="E8457" s="51" t="s">
        <v>1917</v>
      </c>
      <c r="F8457" s="51" t="s">
        <v>467</v>
      </c>
      <c r="G8457" s="51" t="s">
        <v>468</v>
      </c>
      <c r="H8457" s="51" t="s">
        <v>342</v>
      </c>
      <c r="I8457" s="51" t="s">
        <v>343</v>
      </c>
      <c r="J8457" s="51" t="s">
        <v>1922</v>
      </c>
      <c r="K8457" s="51">
        <v>8620.7199999999993</v>
      </c>
      <c r="L8457" s="51">
        <v>9548.26</v>
      </c>
      <c r="M8457" s="51">
        <v>11372.97</v>
      </c>
      <c r="N8457" s="51">
        <v>14883.96</v>
      </c>
      <c r="O8457" s="51">
        <v>20923.189999999999</v>
      </c>
      <c r="P8457" s="51">
        <v>61191.51</v>
      </c>
      <c r="Q8457" s="51">
        <v>83086.64</v>
      </c>
      <c r="R8457" s="51">
        <v>150049.53</v>
      </c>
      <c r="S8457" s="51">
        <v>219945.76</v>
      </c>
      <c r="T8457" s="51">
        <v>282916.06</v>
      </c>
      <c r="U8457" s="51">
        <v>2019</v>
      </c>
    </row>
    <row r="8458" spans="1:21" ht="15.5">
      <c r="A8458" s="51">
        <v>927</v>
      </c>
      <c r="B8458" s="51" t="s">
        <v>1916</v>
      </c>
      <c r="C8458" s="51" t="s">
        <v>469</v>
      </c>
      <c r="D8458" s="51" t="str">
        <f t="shared" si="132"/>
        <v>GGXWDG_NGDPUzbekistan</v>
      </c>
      <c r="E8458" s="51" t="s">
        <v>1917</v>
      </c>
      <c r="F8458" s="51" t="s">
        <v>467</v>
      </c>
      <c r="G8458" s="51" t="s">
        <v>468</v>
      </c>
      <c r="H8458" s="51" t="s">
        <v>392</v>
      </c>
      <c r="I8458" s="51"/>
      <c r="J8458" s="51" t="s">
        <v>470</v>
      </c>
      <c r="K8458" s="51">
        <v>7.1689999999999996</v>
      </c>
      <c r="L8458" s="51">
        <v>6.6059999999999999</v>
      </c>
      <c r="M8458" s="51">
        <v>6.42</v>
      </c>
      <c r="N8458" s="51">
        <v>7.0810000000000004</v>
      </c>
      <c r="O8458" s="51">
        <v>8.6280000000000001</v>
      </c>
      <c r="P8458" s="51">
        <v>20.225999999999999</v>
      </c>
      <c r="Q8458" s="51">
        <v>20.431999999999999</v>
      </c>
      <c r="R8458" s="51">
        <v>29.414999999999999</v>
      </c>
      <c r="S8458" s="51">
        <v>37.908000000000001</v>
      </c>
      <c r="T8458" s="51">
        <v>42.292999999999999</v>
      </c>
      <c r="U8458" s="51">
        <v>2019</v>
      </c>
    </row>
    <row r="8459" spans="1:21" ht="15.5">
      <c r="A8459" s="51">
        <v>927</v>
      </c>
      <c r="B8459" s="51" t="s">
        <v>1916</v>
      </c>
      <c r="C8459" s="51" t="s">
        <v>471</v>
      </c>
      <c r="D8459" s="51" t="str">
        <f t="shared" si="132"/>
        <v>NGDP_FYUzbekistan</v>
      </c>
      <c r="E8459" s="51" t="s">
        <v>1917</v>
      </c>
      <c r="F8459" s="51" t="s">
        <v>472</v>
      </c>
      <c r="G8459" s="51" t="s">
        <v>473</v>
      </c>
      <c r="H8459" s="51" t="s">
        <v>342</v>
      </c>
      <c r="I8459" s="51" t="s">
        <v>343</v>
      </c>
      <c r="J8459" s="51" t="s">
        <v>1922</v>
      </c>
      <c r="K8459" s="51">
        <v>120242</v>
      </c>
      <c r="L8459" s="51">
        <v>144548.28</v>
      </c>
      <c r="M8459" s="51">
        <v>177153.92000000001</v>
      </c>
      <c r="N8459" s="51">
        <v>210183.1</v>
      </c>
      <c r="O8459" s="51">
        <v>242495.47</v>
      </c>
      <c r="P8459" s="51">
        <v>302536.84000000003</v>
      </c>
      <c r="Q8459" s="51">
        <v>406648.54</v>
      </c>
      <c r="R8459" s="51">
        <v>510117.1</v>
      </c>
      <c r="S8459" s="51">
        <v>580203.18999999994</v>
      </c>
      <c r="T8459" s="51">
        <v>668939.44999999995</v>
      </c>
      <c r="U8459" s="51">
        <v>2019</v>
      </c>
    </row>
    <row r="8460" spans="1:21" ht="15.5">
      <c r="A8460" s="51">
        <v>927</v>
      </c>
      <c r="B8460" s="51" t="s">
        <v>1916</v>
      </c>
      <c r="C8460" s="51" t="s">
        <v>474</v>
      </c>
      <c r="D8460" s="51" t="str">
        <f t="shared" si="132"/>
        <v>BCAUzbekistan</v>
      </c>
      <c r="E8460" s="51" t="s">
        <v>1917</v>
      </c>
      <c r="F8460" s="51" t="s">
        <v>475</v>
      </c>
      <c r="G8460" s="51" t="s">
        <v>476</v>
      </c>
      <c r="H8460" s="51" t="s">
        <v>352</v>
      </c>
      <c r="I8460" s="51" t="s">
        <v>343</v>
      </c>
      <c r="J8460" s="51" t="s">
        <v>1923</v>
      </c>
      <c r="K8460" s="51">
        <v>0.6</v>
      </c>
      <c r="L8460" s="51">
        <v>1.631</v>
      </c>
      <c r="M8460" s="51">
        <v>2.5179999999999998</v>
      </c>
      <c r="N8460" s="51">
        <v>1.071</v>
      </c>
      <c r="O8460" s="51">
        <v>0.29199999999999998</v>
      </c>
      <c r="P8460" s="51">
        <v>1.476</v>
      </c>
      <c r="Q8460" s="51">
        <v>-3.573</v>
      </c>
      <c r="R8460" s="51">
        <v>-3.359</v>
      </c>
      <c r="S8460" s="51">
        <v>-3.1419999999999999</v>
      </c>
      <c r="T8460" s="51">
        <v>-3.9079999999999999</v>
      </c>
      <c r="U8460" s="51">
        <v>2019</v>
      </c>
    </row>
    <row r="8461" spans="1:21" ht="15.5">
      <c r="A8461" s="51">
        <v>927</v>
      </c>
      <c r="B8461" s="51" t="s">
        <v>1916</v>
      </c>
      <c r="C8461" s="51" t="s">
        <v>478</v>
      </c>
      <c r="D8461" s="51" t="str">
        <f t="shared" si="132"/>
        <v>BCA_NGDPDUzbekistan</v>
      </c>
      <c r="E8461" s="51" t="s">
        <v>1917</v>
      </c>
      <c r="F8461" s="51" t="s">
        <v>475</v>
      </c>
      <c r="G8461" s="51" t="s">
        <v>476</v>
      </c>
      <c r="H8461" s="51" t="s">
        <v>392</v>
      </c>
      <c r="I8461" s="51"/>
      <c r="J8461" s="51" t="s">
        <v>479</v>
      </c>
      <c r="K8461" s="51">
        <v>0.94299999999999995</v>
      </c>
      <c r="L8461" s="51">
        <v>2.3639999999999999</v>
      </c>
      <c r="M8461" s="51">
        <v>3.2850000000000001</v>
      </c>
      <c r="N8461" s="51">
        <v>1.3169999999999999</v>
      </c>
      <c r="O8461" s="51">
        <v>0.35899999999999999</v>
      </c>
      <c r="P8461" s="51">
        <v>2.5379999999999998</v>
      </c>
      <c r="Q8461" s="51">
        <v>-7.093</v>
      </c>
      <c r="R8461" s="51">
        <v>-5.8179999999999996</v>
      </c>
      <c r="S8461" s="51">
        <v>-5.444</v>
      </c>
      <c r="T8461" s="51">
        <v>-6.3840000000000003</v>
      </c>
      <c r="U8461" s="51">
        <v>2019</v>
      </c>
    </row>
    <row r="8462" spans="1:21" ht="15.5">
      <c r="A8462" s="51">
        <v>846</v>
      </c>
      <c r="B8462" s="51" t="s">
        <v>1924</v>
      </c>
      <c r="C8462" s="51" t="s">
        <v>338</v>
      </c>
      <c r="D8462" s="51" t="str">
        <f t="shared" si="132"/>
        <v>NGDP_RVanuatu</v>
      </c>
      <c r="E8462" s="51" t="s">
        <v>1925</v>
      </c>
      <c r="F8462" s="51" t="s">
        <v>340</v>
      </c>
      <c r="G8462" s="51" t="s">
        <v>341</v>
      </c>
      <c r="H8462" s="51" t="s">
        <v>342</v>
      </c>
      <c r="I8462" s="51" t="s">
        <v>343</v>
      </c>
      <c r="J8462" s="51" t="s">
        <v>1926</v>
      </c>
      <c r="K8462" s="51">
        <v>57.404000000000003</v>
      </c>
      <c r="L8462" s="51">
        <v>57.673000000000002</v>
      </c>
      <c r="M8462" s="51">
        <v>59.475999999999999</v>
      </c>
      <c r="N8462" s="51">
        <v>59.697000000000003</v>
      </c>
      <c r="O8462" s="51">
        <v>62.496000000000002</v>
      </c>
      <c r="P8462" s="51">
        <v>66.442999999999998</v>
      </c>
      <c r="Q8462" s="51">
        <v>68.37</v>
      </c>
      <c r="R8462" s="51">
        <v>70.602000000000004</v>
      </c>
      <c r="S8462" s="51">
        <v>64.081999999999994</v>
      </c>
      <c r="T8462" s="51">
        <v>66.105999999999995</v>
      </c>
      <c r="U8462" s="51">
        <v>2018</v>
      </c>
    </row>
    <row r="8463" spans="1:21" ht="15.5">
      <c r="A8463" s="51">
        <v>846</v>
      </c>
      <c r="B8463" s="51" t="s">
        <v>1924</v>
      </c>
      <c r="C8463" s="51" t="s">
        <v>345</v>
      </c>
      <c r="D8463" s="51" t="str">
        <f t="shared" si="132"/>
        <v>NGDP_RPCHVanuatu</v>
      </c>
      <c r="E8463" s="51" t="s">
        <v>1925</v>
      </c>
      <c r="F8463" s="51" t="s">
        <v>340</v>
      </c>
      <c r="G8463" s="51" t="s">
        <v>346</v>
      </c>
      <c r="H8463" s="51" t="s">
        <v>347</v>
      </c>
      <c r="I8463" s="51"/>
      <c r="J8463" s="51" t="s">
        <v>348</v>
      </c>
      <c r="K8463" s="51">
        <v>1.01</v>
      </c>
      <c r="L8463" s="51">
        <v>0.46899999999999997</v>
      </c>
      <c r="M8463" s="51">
        <v>3.1259999999999999</v>
      </c>
      <c r="N8463" s="51">
        <v>0.372</v>
      </c>
      <c r="O8463" s="51">
        <v>4.6890000000000001</v>
      </c>
      <c r="P8463" s="51">
        <v>6.3159999999999998</v>
      </c>
      <c r="Q8463" s="51">
        <v>2.9</v>
      </c>
      <c r="R8463" s="51">
        <v>3.2650000000000001</v>
      </c>
      <c r="S8463" s="51">
        <v>-9.2349999999999994</v>
      </c>
      <c r="T8463" s="51">
        <v>3.1589999999999998</v>
      </c>
      <c r="U8463" s="51">
        <v>2018</v>
      </c>
    </row>
    <row r="8464" spans="1:21" ht="15.5">
      <c r="A8464" s="51">
        <v>846</v>
      </c>
      <c r="B8464" s="51" t="s">
        <v>1924</v>
      </c>
      <c r="C8464" s="51" t="s">
        <v>349</v>
      </c>
      <c r="D8464" s="51" t="str">
        <f t="shared" si="132"/>
        <v>NGDPVanuatu</v>
      </c>
      <c r="E8464" s="51" t="s">
        <v>1925</v>
      </c>
      <c r="F8464" s="51" t="s">
        <v>155</v>
      </c>
      <c r="G8464" s="51" t="s">
        <v>350</v>
      </c>
      <c r="H8464" s="51" t="s">
        <v>342</v>
      </c>
      <c r="I8464" s="51" t="s">
        <v>343</v>
      </c>
      <c r="J8464" s="51" t="s">
        <v>1926</v>
      </c>
      <c r="K8464" s="51">
        <v>69.278000000000006</v>
      </c>
      <c r="L8464" s="51">
        <v>71.691999999999993</v>
      </c>
      <c r="M8464" s="51">
        <v>74.97</v>
      </c>
      <c r="N8464" s="51">
        <v>79.656999999999996</v>
      </c>
      <c r="O8464" s="51">
        <v>84.706999999999994</v>
      </c>
      <c r="P8464" s="51">
        <v>94.887</v>
      </c>
      <c r="Q8464" s="51">
        <v>100.771</v>
      </c>
      <c r="R8464" s="51">
        <v>106.74</v>
      </c>
      <c r="S8464" s="51">
        <v>98.626000000000005</v>
      </c>
      <c r="T8464" s="51">
        <v>103.962</v>
      </c>
      <c r="U8464" s="51">
        <v>2018</v>
      </c>
    </row>
    <row r="8465" spans="1:21" ht="15.5">
      <c r="A8465" s="51">
        <v>846</v>
      </c>
      <c r="B8465" s="51" t="s">
        <v>1924</v>
      </c>
      <c r="C8465" s="51" t="s">
        <v>157</v>
      </c>
      <c r="D8465" s="51" t="str">
        <f t="shared" si="132"/>
        <v>NGDPDVanuatu</v>
      </c>
      <c r="E8465" s="51" t="s">
        <v>1925</v>
      </c>
      <c r="F8465" s="51" t="s">
        <v>155</v>
      </c>
      <c r="G8465" s="51" t="s">
        <v>351</v>
      </c>
      <c r="H8465" s="51" t="s">
        <v>352</v>
      </c>
      <c r="I8465" s="51" t="s">
        <v>343</v>
      </c>
      <c r="J8465" s="51" t="s">
        <v>353</v>
      </c>
      <c r="K8465" s="51">
        <v>0.73599999999999999</v>
      </c>
      <c r="L8465" s="51">
        <v>0.755</v>
      </c>
      <c r="M8465" s="51">
        <v>0.77400000000000002</v>
      </c>
      <c r="N8465" s="51">
        <v>0.74399999999999999</v>
      </c>
      <c r="O8465" s="51">
        <v>0.77500000000000002</v>
      </c>
      <c r="P8465" s="51">
        <v>0.88</v>
      </c>
      <c r="Q8465" s="51">
        <v>0.92800000000000005</v>
      </c>
      <c r="R8465" s="51">
        <v>0.92400000000000004</v>
      </c>
      <c r="S8465" s="51">
        <v>0.86399999999999999</v>
      </c>
      <c r="T8465" s="51">
        <v>0.91200000000000003</v>
      </c>
      <c r="U8465" s="51">
        <v>2018</v>
      </c>
    </row>
    <row r="8466" spans="1:21" ht="15.5">
      <c r="A8466" s="51">
        <v>846</v>
      </c>
      <c r="B8466" s="51" t="s">
        <v>1924</v>
      </c>
      <c r="C8466" s="51" t="s">
        <v>354</v>
      </c>
      <c r="D8466" s="51" t="str">
        <f t="shared" si="132"/>
        <v>PPPGDPVanuatu</v>
      </c>
      <c r="E8466" s="51" t="s">
        <v>1925</v>
      </c>
      <c r="F8466" s="51" t="s">
        <v>155</v>
      </c>
      <c r="G8466" s="51" t="s">
        <v>355</v>
      </c>
      <c r="H8466" s="51" t="s">
        <v>356</v>
      </c>
      <c r="I8466" s="51" t="s">
        <v>343</v>
      </c>
      <c r="J8466" s="51" t="s">
        <v>353</v>
      </c>
      <c r="K8466" s="51">
        <v>0.61199999999999999</v>
      </c>
      <c r="L8466" s="51">
        <v>0.626</v>
      </c>
      <c r="M8466" s="51">
        <v>0.65800000000000003</v>
      </c>
      <c r="N8466" s="51">
        <v>0.66600000000000004</v>
      </c>
      <c r="O8466" s="51">
        <v>0.70499999999999996</v>
      </c>
      <c r="P8466" s="51">
        <v>0.76400000000000001</v>
      </c>
      <c r="Q8466" s="51">
        <v>0.80500000000000005</v>
      </c>
      <c r="R8466" s="51">
        <v>0.84599999999999997</v>
      </c>
      <c r="S8466" s="51">
        <v>0.77700000000000002</v>
      </c>
      <c r="T8466" s="51">
        <v>0.81599999999999995</v>
      </c>
      <c r="U8466" s="51">
        <v>2018</v>
      </c>
    </row>
    <row r="8467" spans="1:21" ht="15.5">
      <c r="A8467" s="51">
        <v>846</v>
      </c>
      <c r="B8467" s="51" t="s">
        <v>1924</v>
      </c>
      <c r="C8467" s="51" t="s">
        <v>357</v>
      </c>
      <c r="D8467" s="51" t="str">
        <f t="shared" si="132"/>
        <v>NGDP_DVanuatu</v>
      </c>
      <c r="E8467" s="51" t="s">
        <v>1925</v>
      </c>
      <c r="F8467" s="51" t="s">
        <v>358</v>
      </c>
      <c r="G8467" s="51" t="s">
        <v>359</v>
      </c>
      <c r="H8467" s="51" t="s">
        <v>360</v>
      </c>
      <c r="I8467" s="51"/>
      <c r="J8467" s="51" t="s">
        <v>361</v>
      </c>
      <c r="K8467" s="51">
        <v>120.685</v>
      </c>
      <c r="L8467" s="51">
        <v>124.30800000000001</v>
      </c>
      <c r="M8467" s="51">
        <v>126.051</v>
      </c>
      <c r="N8467" s="51">
        <v>133.43600000000001</v>
      </c>
      <c r="O8467" s="51">
        <v>135.54</v>
      </c>
      <c r="P8467" s="51">
        <v>142.81</v>
      </c>
      <c r="Q8467" s="51">
        <v>147.39099999999999</v>
      </c>
      <c r="R8467" s="51">
        <v>151.18600000000001</v>
      </c>
      <c r="S8467" s="51">
        <v>153.90700000000001</v>
      </c>
      <c r="T8467" s="51">
        <v>157.26599999999999</v>
      </c>
      <c r="U8467" s="51">
        <v>2018</v>
      </c>
    </row>
    <row r="8468" spans="1:21" ht="15.5">
      <c r="A8468" s="51">
        <v>846</v>
      </c>
      <c r="B8468" s="51" t="s">
        <v>1924</v>
      </c>
      <c r="C8468" s="51" t="s">
        <v>362</v>
      </c>
      <c r="D8468" s="51" t="str">
        <f t="shared" si="132"/>
        <v>NGDPRPCVanuatu</v>
      </c>
      <c r="E8468" s="51" t="s">
        <v>1925</v>
      </c>
      <c r="F8468" s="51" t="s">
        <v>363</v>
      </c>
      <c r="G8468" s="51" t="s">
        <v>364</v>
      </c>
      <c r="H8468" s="51" t="s">
        <v>342</v>
      </c>
      <c r="I8468" s="51" t="s">
        <v>333</v>
      </c>
      <c r="J8468" s="51" t="s">
        <v>365</v>
      </c>
      <c r="K8468" s="51">
        <v>228805.12</v>
      </c>
      <c r="L8468" s="51">
        <v>224709.34</v>
      </c>
      <c r="M8468" s="51">
        <v>226524.32</v>
      </c>
      <c r="N8468" s="51">
        <v>222254.07999999999</v>
      </c>
      <c r="O8468" s="51">
        <v>229377.63</v>
      </c>
      <c r="P8468" s="51">
        <v>238381.06</v>
      </c>
      <c r="Q8468" s="51">
        <v>239780.32</v>
      </c>
      <c r="R8468" s="51">
        <v>241225.91</v>
      </c>
      <c r="S8468" s="51">
        <v>213304.4</v>
      </c>
      <c r="T8468" s="51">
        <v>214370.87</v>
      </c>
      <c r="U8468" s="51">
        <v>2017</v>
      </c>
    </row>
    <row r="8469" spans="1:21" ht="15.5">
      <c r="A8469" s="51">
        <v>846</v>
      </c>
      <c r="B8469" s="51" t="s">
        <v>1924</v>
      </c>
      <c r="C8469" s="51" t="s">
        <v>366</v>
      </c>
      <c r="D8469" s="51" t="str">
        <f t="shared" si="132"/>
        <v>NGDPRPPPPCVanuatu</v>
      </c>
      <c r="E8469" s="51" t="s">
        <v>1925</v>
      </c>
      <c r="F8469" s="51" t="s">
        <v>363</v>
      </c>
      <c r="G8469" s="51" t="s">
        <v>367</v>
      </c>
      <c r="H8469" s="51" t="s">
        <v>368</v>
      </c>
      <c r="I8469" s="51" t="s">
        <v>333</v>
      </c>
      <c r="J8469" s="51" t="s">
        <v>365</v>
      </c>
      <c r="K8469" s="51">
        <v>2629.26</v>
      </c>
      <c r="L8469" s="51">
        <v>2582.1999999999998</v>
      </c>
      <c r="M8469" s="51">
        <v>2603.0500000000002</v>
      </c>
      <c r="N8469" s="51">
        <v>2553.98</v>
      </c>
      <c r="O8469" s="51">
        <v>2635.84</v>
      </c>
      <c r="P8469" s="51">
        <v>2739.3</v>
      </c>
      <c r="Q8469" s="51">
        <v>2755.38</v>
      </c>
      <c r="R8469" s="51">
        <v>2771.99</v>
      </c>
      <c r="S8469" s="51">
        <v>2451.14</v>
      </c>
      <c r="T8469" s="51">
        <v>2463.39</v>
      </c>
      <c r="U8469" s="51">
        <v>2017</v>
      </c>
    </row>
    <row r="8470" spans="1:21" ht="15.5">
      <c r="A8470" s="51">
        <v>846</v>
      </c>
      <c r="B8470" s="51" t="s">
        <v>1924</v>
      </c>
      <c r="C8470" s="51" t="s">
        <v>369</v>
      </c>
      <c r="D8470" s="51" t="str">
        <f t="shared" si="132"/>
        <v>NGDPPCVanuatu</v>
      </c>
      <c r="E8470" s="51" t="s">
        <v>1925</v>
      </c>
      <c r="F8470" s="51" t="s">
        <v>370</v>
      </c>
      <c r="G8470" s="51" t="s">
        <v>371</v>
      </c>
      <c r="H8470" s="51" t="s">
        <v>342</v>
      </c>
      <c r="I8470" s="51" t="s">
        <v>333</v>
      </c>
      <c r="J8470" s="51" t="s">
        <v>372</v>
      </c>
      <c r="K8470" s="51">
        <v>276133.38</v>
      </c>
      <c r="L8470" s="51">
        <v>279331.09000000003</v>
      </c>
      <c r="M8470" s="51">
        <v>285535.82</v>
      </c>
      <c r="N8470" s="51">
        <v>296565.87</v>
      </c>
      <c r="O8470" s="51">
        <v>310898.15000000002</v>
      </c>
      <c r="P8470" s="51">
        <v>340431.1</v>
      </c>
      <c r="Q8470" s="51">
        <v>353413.81</v>
      </c>
      <c r="R8470" s="51">
        <v>364698.65</v>
      </c>
      <c r="S8470" s="51">
        <v>328290.09000000003</v>
      </c>
      <c r="T8470" s="51">
        <v>337132.35</v>
      </c>
      <c r="U8470" s="51">
        <v>2017</v>
      </c>
    </row>
    <row r="8471" spans="1:21" ht="15.5">
      <c r="A8471" s="51">
        <v>846</v>
      </c>
      <c r="B8471" s="51" t="s">
        <v>1924</v>
      </c>
      <c r="C8471" s="51" t="s">
        <v>373</v>
      </c>
      <c r="D8471" s="51" t="str">
        <f t="shared" si="132"/>
        <v>NGDPDPCVanuatu</v>
      </c>
      <c r="E8471" s="51" t="s">
        <v>1925</v>
      </c>
      <c r="F8471" s="51" t="s">
        <v>370</v>
      </c>
      <c r="G8471" s="51" t="s">
        <v>374</v>
      </c>
      <c r="H8471" s="51" t="s">
        <v>352</v>
      </c>
      <c r="I8471" s="51" t="s">
        <v>333</v>
      </c>
      <c r="J8471" s="51" t="s">
        <v>372</v>
      </c>
      <c r="K8471" s="51">
        <v>2934.85</v>
      </c>
      <c r="L8471" s="51">
        <v>2940.19</v>
      </c>
      <c r="M8471" s="51">
        <v>2947.95</v>
      </c>
      <c r="N8471" s="51">
        <v>2771.66</v>
      </c>
      <c r="O8471" s="51">
        <v>2844.13</v>
      </c>
      <c r="P8471" s="51">
        <v>3158.84</v>
      </c>
      <c r="Q8471" s="51">
        <v>3256.32</v>
      </c>
      <c r="R8471" s="51">
        <v>3155.65</v>
      </c>
      <c r="S8471" s="51">
        <v>2875.95</v>
      </c>
      <c r="T8471" s="51">
        <v>2957.3</v>
      </c>
      <c r="U8471" s="51">
        <v>2017</v>
      </c>
    </row>
    <row r="8472" spans="1:21" ht="15.5">
      <c r="A8472" s="51">
        <v>846</v>
      </c>
      <c r="B8472" s="51" t="s">
        <v>1924</v>
      </c>
      <c r="C8472" s="51" t="s">
        <v>375</v>
      </c>
      <c r="D8472" s="51" t="str">
        <f t="shared" si="132"/>
        <v>PPPPCVanuatu</v>
      </c>
      <c r="E8472" s="51" t="s">
        <v>1925</v>
      </c>
      <c r="F8472" s="51" t="s">
        <v>370</v>
      </c>
      <c r="G8472" s="51" t="s">
        <v>376</v>
      </c>
      <c r="H8472" s="51" t="s">
        <v>356</v>
      </c>
      <c r="I8472" s="51" t="s">
        <v>333</v>
      </c>
      <c r="J8472" s="51" t="s">
        <v>372</v>
      </c>
      <c r="K8472" s="51">
        <v>2441.0700000000002</v>
      </c>
      <c r="L8472" s="51">
        <v>2439.4299999999998</v>
      </c>
      <c r="M8472" s="51">
        <v>2504.65</v>
      </c>
      <c r="N8472" s="51">
        <v>2480.8200000000002</v>
      </c>
      <c r="O8472" s="51">
        <v>2587.1999999999998</v>
      </c>
      <c r="P8472" s="51">
        <v>2739.3</v>
      </c>
      <c r="Q8472" s="51">
        <v>2821.54</v>
      </c>
      <c r="R8472" s="51">
        <v>2889.22</v>
      </c>
      <c r="S8472" s="51">
        <v>2585.77</v>
      </c>
      <c r="T8472" s="51">
        <v>2646.05</v>
      </c>
      <c r="U8472" s="51">
        <v>2017</v>
      </c>
    </row>
    <row r="8473" spans="1:21" ht="15.5">
      <c r="A8473" s="51">
        <v>846</v>
      </c>
      <c r="B8473" s="51" t="s">
        <v>1924</v>
      </c>
      <c r="C8473" s="51" t="s">
        <v>377</v>
      </c>
      <c r="D8473" s="51" t="str">
        <f t="shared" si="132"/>
        <v>NGAP_NPGDPVanuatu</v>
      </c>
      <c r="E8473" s="51" t="s">
        <v>1925</v>
      </c>
      <c r="F8473" s="51" t="s">
        <v>378</v>
      </c>
      <c r="G8473" s="51" t="s">
        <v>379</v>
      </c>
      <c r="H8473" s="51" t="s">
        <v>380</v>
      </c>
      <c r="I8473" s="51"/>
      <c r="J8473" s="51"/>
      <c r="K8473" s="51"/>
      <c r="L8473" s="51"/>
      <c r="M8473" s="51"/>
      <c r="N8473" s="51"/>
      <c r="O8473" s="51"/>
      <c r="P8473" s="51"/>
      <c r="Q8473" s="51"/>
      <c r="R8473" s="51"/>
      <c r="S8473" s="51"/>
      <c r="T8473" s="51"/>
      <c r="U8473" s="51"/>
    </row>
    <row r="8474" spans="1:21" ht="15.5">
      <c r="A8474" s="51">
        <v>846</v>
      </c>
      <c r="B8474" s="51" t="s">
        <v>1924</v>
      </c>
      <c r="C8474" s="51" t="s">
        <v>381</v>
      </c>
      <c r="D8474" s="51" t="str">
        <f t="shared" si="132"/>
        <v>PPPSHVanuatu</v>
      </c>
      <c r="E8474" s="51" t="s">
        <v>1925</v>
      </c>
      <c r="F8474" s="51" t="s">
        <v>382</v>
      </c>
      <c r="G8474" s="51" t="s">
        <v>383</v>
      </c>
      <c r="H8474" s="51" t="s">
        <v>384</v>
      </c>
      <c r="I8474" s="51"/>
      <c r="J8474" s="51" t="s">
        <v>353</v>
      </c>
      <c r="K8474" s="51">
        <v>1E-3</v>
      </c>
      <c r="L8474" s="51">
        <v>1E-3</v>
      </c>
      <c r="M8474" s="51">
        <v>1E-3</v>
      </c>
      <c r="N8474" s="51">
        <v>1E-3</v>
      </c>
      <c r="O8474" s="51">
        <v>1E-3</v>
      </c>
      <c r="P8474" s="51">
        <v>1E-3</v>
      </c>
      <c r="Q8474" s="51">
        <v>1E-3</v>
      </c>
      <c r="R8474" s="51">
        <v>1E-3</v>
      </c>
      <c r="S8474" s="51">
        <v>1E-3</v>
      </c>
      <c r="T8474" s="51">
        <v>1E-3</v>
      </c>
      <c r="U8474" s="51">
        <v>2018</v>
      </c>
    </row>
    <row r="8475" spans="1:21" ht="15.5">
      <c r="A8475" s="51">
        <v>846</v>
      </c>
      <c r="B8475" s="51" t="s">
        <v>1924</v>
      </c>
      <c r="C8475" s="51" t="s">
        <v>385</v>
      </c>
      <c r="D8475" s="51" t="str">
        <f t="shared" si="132"/>
        <v>PPPEXVanuatu</v>
      </c>
      <c r="E8475" s="51" t="s">
        <v>1925</v>
      </c>
      <c r="F8475" s="51" t="s">
        <v>386</v>
      </c>
      <c r="G8475" s="51" t="s">
        <v>387</v>
      </c>
      <c r="H8475" s="51" t="s">
        <v>388</v>
      </c>
      <c r="I8475" s="51"/>
      <c r="J8475" s="51" t="s">
        <v>353</v>
      </c>
      <c r="K8475" s="51">
        <v>113.12</v>
      </c>
      <c r="L8475" s="51">
        <v>114.50700000000001</v>
      </c>
      <c r="M8475" s="51">
        <v>114.002</v>
      </c>
      <c r="N8475" s="51">
        <v>119.54300000000001</v>
      </c>
      <c r="O8475" s="51">
        <v>120.16800000000001</v>
      </c>
      <c r="P8475" s="51">
        <v>124.277</v>
      </c>
      <c r="Q8475" s="51">
        <v>125.256</v>
      </c>
      <c r="R8475" s="51">
        <v>126.227</v>
      </c>
      <c r="S8475" s="51">
        <v>126.96</v>
      </c>
      <c r="T8475" s="51">
        <v>127.41</v>
      </c>
      <c r="U8475" s="51">
        <v>2018</v>
      </c>
    </row>
    <row r="8476" spans="1:21" ht="15.5">
      <c r="A8476" s="51">
        <v>846</v>
      </c>
      <c r="B8476" s="51" t="s">
        <v>1924</v>
      </c>
      <c r="C8476" s="51" t="s">
        <v>389</v>
      </c>
      <c r="D8476" s="51" t="str">
        <f t="shared" si="132"/>
        <v>NID_NGDPVanuatu</v>
      </c>
      <c r="E8476" s="51" t="s">
        <v>1925</v>
      </c>
      <c r="F8476" s="51" t="s">
        <v>390</v>
      </c>
      <c r="G8476" s="51" t="s">
        <v>391</v>
      </c>
      <c r="H8476" s="51" t="s">
        <v>392</v>
      </c>
      <c r="I8476" s="51"/>
      <c r="J8476" s="51" t="s">
        <v>1926</v>
      </c>
      <c r="K8476" s="51">
        <v>24.088000000000001</v>
      </c>
      <c r="L8476" s="51">
        <v>27.391999999999999</v>
      </c>
      <c r="M8476" s="51">
        <v>24.266999999999999</v>
      </c>
      <c r="N8476" s="51">
        <v>32.9</v>
      </c>
      <c r="O8476" s="51">
        <v>23.672999999999998</v>
      </c>
      <c r="P8476" s="51">
        <v>27.861999999999998</v>
      </c>
      <c r="Q8476" s="51">
        <v>26.8</v>
      </c>
      <c r="R8476" s="51">
        <v>30.972999999999999</v>
      </c>
      <c r="S8476" s="51">
        <v>34.085000000000001</v>
      </c>
      <c r="T8476" s="51">
        <v>36.582999999999998</v>
      </c>
      <c r="U8476" s="51">
        <v>2018</v>
      </c>
    </row>
    <row r="8477" spans="1:21" ht="15.5">
      <c r="A8477" s="51">
        <v>846</v>
      </c>
      <c r="B8477" s="51" t="s">
        <v>1924</v>
      </c>
      <c r="C8477" s="51" t="s">
        <v>393</v>
      </c>
      <c r="D8477" s="51" t="str">
        <f t="shared" si="132"/>
        <v>NGSD_NGDPVanuatu</v>
      </c>
      <c r="E8477" s="51" t="s">
        <v>1925</v>
      </c>
      <c r="F8477" s="51" t="s">
        <v>394</v>
      </c>
      <c r="G8477" s="51" t="s">
        <v>395</v>
      </c>
      <c r="H8477" s="51" t="s">
        <v>392</v>
      </c>
      <c r="I8477" s="51"/>
      <c r="J8477" s="51"/>
      <c r="K8477" s="51"/>
      <c r="L8477" s="51"/>
      <c r="M8477" s="51"/>
      <c r="N8477" s="51"/>
      <c r="O8477" s="51"/>
      <c r="P8477" s="51"/>
      <c r="Q8477" s="51"/>
      <c r="R8477" s="51"/>
      <c r="S8477" s="51"/>
      <c r="T8477" s="51"/>
      <c r="U8477" s="51"/>
    </row>
    <row r="8478" spans="1:21" ht="15.5">
      <c r="A8478" s="51">
        <v>846</v>
      </c>
      <c r="B8478" s="51" t="s">
        <v>1924</v>
      </c>
      <c r="C8478" s="51" t="s">
        <v>396</v>
      </c>
      <c r="D8478" s="51" t="str">
        <f t="shared" si="132"/>
        <v>PCPIVanuatu</v>
      </c>
      <c r="E8478" s="51" t="s">
        <v>1925</v>
      </c>
      <c r="F8478" s="51" t="s">
        <v>397</v>
      </c>
      <c r="G8478" s="51" t="s">
        <v>398</v>
      </c>
      <c r="H8478" s="51" t="s">
        <v>360</v>
      </c>
      <c r="I8478" s="51"/>
      <c r="J8478" s="51" t="s">
        <v>1927</v>
      </c>
      <c r="K8478" s="51">
        <v>138.80000000000001</v>
      </c>
      <c r="L8478" s="51">
        <v>140.82499999999999</v>
      </c>
      <c r="M8478" s="51">
        <v>141.94999999999999</v>
      </c>
      <c r="N8478" s="51">
        <v>145.47499999999999</v>
      </c>
      <c r="O8478" s="51">
        <v>146.69999999999999</v>
      </c>
      <c r="P8478" s="51">
        <v>151.22499999999999</v>
      </c>
      <c r="Q8478" s="51">
        <v>154.75</v>
      </c>
      <c r="R8478" s="51">
        <v>159</v>
      </c>
      <c r="S8478" s="51">
        <v>163.63499999999999</v>
      </c>
      <c r="T8478" s="51">
        <v>167.541</v>
      </c>
      <c r="U8478" s="51">
        <v>2019</v>
      </c>
    </row>
    <row r="8479" spans="1:21" ht="15.5">
      <c r="A8479" s="51">
        <v>846</v>
      </c>
      <c r="B8479" s="51" t="s">
        <v>1924</v>
      </c>
      <c r="C8479" s="51" t="s">
        <v>400</v>
      </c>
      <c r="D8479" s="51" t="str">
        <f t="shared" si="132"/>
        <v>PCPIPCHVanuatu</v>
      </c>
      <c r="E8479" s="51" t="s">
        <v>1925</v>
      </c>
      <c r="F8479" s="51" t="s">
        <v>397</v>
      </c>
      <c r="G8479" s="51" t="s">
        <v>401</v>
      </c>
      <c r="H8479" s="51" t="s">
        <v>347</v>
      </c>
      <c r="I8479" s="51"/>
      <c r="J8479" s="51" t="s">
        <v>402</v>
      </c>
      <c r="K8479" s="51">
        <v>1.347</v>
      </c>
      <c r="L8479" s="51">
        <v>1.4590000000000001</v>
      </c>
      <c r="M8479" s="51">
        <v>0.79900000000000004</v>
      </c>
      <c r="N8479" s="51">
        <v>2.4830000000000001</v>
      </c>
      <c r="O8479" s="51">
        <v>0.84199999999999997</v>
      </c>
      <c r="P8479" s="51">
        <v>3.085</v>
      </c>
      <c r="Q8479" s="51">
        <v>2.331</v>
      </c>
      <c r="R8479" s="51">
        <v>2.746</v>
      </c>
      <c r="S8479" s="51">
        <v>2.915</v>
      </c>
      <c r="T8479" s="51">
        <v>2.387</v>
      </c>
      <c r="U8479" s="51">
        <v>2019</v>
      </c>
    </row>
    <row r="8480" spans="1:21" ht="15.5">
      <c r="A8480" s="51">
        <v>846</v>
      </c>
      <c r="B8480" s="51" t="s">
        <v>1924</v>
      </c>
      <c r="C8480" s="51" t="s">
        <v>403</v>
      </c>
      <c r="D8480" s="51" t="str">
        <f t="shared" si="132"/>
        <v>PCPIEVanuatu</v>
      </c>
      <c r="E8480" s="51" t="s">
        <v>1925</v>
      </c>
      <c r="F8480" s="51" t="s">
        <v>404</v>
      </c>
      <c r="G8480" s="51" t="s">
        <v>405</v>
      </c>
      <c r="H8480" s="51" t="s">
        <v>360</v>
      </c>
      <c r="I8480" s="51"/>
      <c r="J8480" s="51" t="s">
        <v>1927</v>
      </c>
      <c r="K8480" s="51">
        <v>139</v>
      </c>
      <c r="L8480" s="51">
        <v>141.1</v>
      </c>
      <c r="M8480" s="51">
        <v>142.6</v>
      </c>
      <c r="N8480" s="51">
        <v>144.69999999999999</v>
      </c>
      <c r="O8480" s="51">
        <v>147.80000000000001</v>
      </c>
      <c r="P8480" s="51">
        <v>152.69999999999999</v>
      </c>
      <c r="Q8480" s="51">
        <v>155.6</v>
      </c>
      <c r="R8480" s="51">
        <v>161</v>
      </c>
      <c r="S8480" s="51">
        <v>165.173</v>
      </c>
      <c r="T8480" s="51">
        <v>168.77799999999999</v>
      </c>
      <c r="U8480" s="51">
        <v>2019</v>
      </c>
    </row>
    <row r="8481" spans="1:21" ht="15.5">
      <c r="A8481" s="51">
        <v>846</v>
      </c>
      <c r="B8481" s="51" t="s">
        <v>1924</v>
      </c>
      <c r="C8481" s="51" t="s">
        <v>406</v>
      </c>
      <c r="D8481" s="51" t="str">
        <f t="shared" si="132"/>
        <v>PCPIEPCHVanuatu</v>
      </c>
      <c r="E8481" s="51" t="s">
        <v>1925</v>
      </c>
      <c r="F8481" s="51" t="s">
        <v>404</v>
      </c>
      <c r="G8481" s="51" t="s">
        <v>407</v>
      </c>
      <c r="H8481" s="51" t="s">
        <v>347</v>
      </c>
      <c r="I8481" s="51"/>
      <c r="J8481" s="51" t="s">
        <v>408</v>
      </c>
      <c r="K8481" s="51">
        <v>0.79800000000000004</v>
      </c>
      <c r="L8481" s="51">
        <v>1.5109999999999999</v>
      </c>
      <c r="M8481" s="51">
        <v>1.0629999999999999</v>
      </c>
      <c r="N8481" s="51">
        <v>1.4730000000000001</v>
      </c>
      <c r="O8481" s="51">
        <v>2.1419999999999999</v>
      </c>
      <c r="P8481" s="51">
        <v>3.3149999999999999</v>
      </c>
      <c r="Q8481" s="51">
        <v>1.899</v>
      </c>
      <c r="R8481" s="51">
        <v>3.47</v>
      </c>
      <c r="S8481" s="51">
        <v>2.5920000000000001</v>
      </c>
      <c r="T8481" s="51">
        <v>2.1829999999999998</v>
      </c>
      <c r="U8481" s="51">
        <v>2019</v>
      </c>
    </row>
    <row r="8482" spans="1:21" ht="15.5">
      <c r="A8482" s="51">
        <v>846</v>
      </c>
      <c r="B8482" s="51" t="s">
        <v>1924</v>
      </c>
      <c r="C8482" s="51" t="s">
        <v>409</v>
      </c>
      <c r="D8482" s="51" t="str">
        <f t="shared" si="132"/>
        <v>FLIBOR6Vanuatu</v>
      </c>
      <c r="E8482" s="51" t="s">
        <v>1925</v>
      </c>
      <c r="F8482" s="51" t="s">
        <v>410</v>
      </c>
      <c r="G8482" s="51"/>
      <c r="H8482" s="51" t="s">
        <v>384</v>
      </c>
      <c r="I8482" s="51"/>
      <c r="J8482" s="51"/>
      <c r="K8482" s="51"/>
      <c r="L8482" s="51"/>
      <c r="M8482" s="51"/>
      <c r="N8482" s="51"/>
      <c r="O8482" s="51"/>
      <c r="P8482" s="51"/>
      <c r="Q8482" s="51"/>
      <c r="R8482" s="51"/>
      <c r="S8482" s="51"/>
      <c r="T8482" s="51"/>
      <c r="U8482" s="51"/>
    </row>
    <row r="8483" spans="1:21" ht="15.5">
      <c r="A8483" s="51">
        <v>846</v>
      </c>
      <c r="B8483" s="51" t="s">
        <v>1924</v>
      </c>
      <c r="C8483" s="51" t="s">
        <v>411</v>
      </c>
      <c r="D8483" s="51" t="str">
        <f t="shared" si="132"/>
        <v>TM_RPCHVanuatu</v>
      </c>
      <c r="E8483" s="51" t="s">
        <v>1925</v>
      </c>
      <c r="F8483" s="51" t="s">
        <v>412</v>
      </c>
      <c r="G8483" s="51" t="s">
        <v>413</v>
      </c>
      <c r="H8483" s="51" t="s">
        <v>347</v>
      </c>
      <c r="I8483" s="51"/>
      <c r="J8483" s="51"/>
      <c r="K8483" s="51"/>
      <c r="L8483" s="51"/>
      <c r="M8483" s="51"/>
      <c r="N8483" s="51"/>
      <c r="O8483" s="51"/>
      <c r="P8483" s="51"/>
      <c r="Q8483" s="51"/>
      <c r="R8483" s="51"/>
      <c r="S8483" s="51"/>
      <c r="T8483" s="51"/>
      <c r="U8483" s="51"/>
    </row>
    <row r="8484" spans="1:21" ht="15.5">
      <c r="A8484" s="51">
        <v>846</v>
      </c>
      <c r="B8484" s="51" t="s">
        <v>1924</v>
      </c>
      <c r="C8484" s="51" t="s">
        <v>415</v>
      </c>
      <c r="D8484" s="51" t="str">
        <f t="shared" si="132"/>
        <v>TMG_RPCHVanuatu</v>
      </c>
      <c r="E8484" s="51" t="s">
        <v>1925</v>
      </c>
      <c r="F8484" s="51" t="s">
        <v>416</v>
      </c>
      <c r="G8484" s="51" t="s">
        <v>417</v>
      </c>
      <c r="H8484" s="51" t="s">
        <v>347</v>
      </c>
      <c r="I8484" s="51"/>
      <c r="J8484" s="51"/>
      <c r="K8484" s="51"/>
      <c r="L8484" s="51"/>
      <c r="M8484" s="51"/>
      <c r="N8484" s="51"/>
      <c r="O8484" s="51"/>
      <c r="P8484" s="51"/>
      <c r="Q8484" s="51"/>
      <c r="R8484" s="51"/>
      <c r="S8484" s="51"/>
      <c r="T8484" s="51"/>
      <c r="U8484" s="51"/>
    </row>
    <row r="8485" spans="1:21" ht="15.5">
      <c r="A8485" s="51">
        <v>846</v>
      </c>
      <c r="B8485" s="51" t="s">
        <v>1924</v>
      </c>
      <c r="C8485" s="51" t="s">
        <v>418</v>
      </c>
      <c r="D8485" s="51" t="str">
        <f t="shared" si="132"/>
        <v>TX_RPCHVanuatu</v>
      </c>
      <c r="E8485" s="51" t="s">
        <v>1925</v>
      </c>
      <c r="F8485" s="51" t="s">
        <v>419</v>
      </c>
      <c r="G8485" s="51" t="s">
        <v>420</v>
      </c>
      <c r="H8485" s="51" t="s">
        <v>347</v>
      </c>
      <c r="I8485" s="51"/>
      <c r="J8485" s="51"/>
      <c r="K8485" s="51"/>
      <c r="L8485" s="51"/>
      <c r="M8485" s="51"/>
      <c r="N8485" s="51"/>
      <c r="O8485" s="51"/>
      <c r="P8485" s="51"/>
      <c r="Q8485" s="51"/>
      <c r="R8485" s="51"/>
      <c r="S8485" s="51"/>
      <c r="T8485" s="51"/>
      <c r="U8485" s="51"/>
    </row>
    <row r="8486" spans="1:21" ht="15.5">
      <c r="A8486" s="51">
        <v>846</v>
      </c>
      <c r="B8486" s="51" t="s">
        <v>1924</v>
      </c>
      <c r="C8486" s="51" t="s">
        <v>421</v>
      </c>
      <c r="D8486" s="51" t="str">
        <f t="shared" si="132"/>
        <v>TXG_RPCHVanuatu</v>
      </c>
      <c r="E8486" s="51" t="s">
        <v>1925</v>
      </c>
      <c r="F8486" s="51" t="s">
        <v>422</v>
      </c>
      <c r="G8486" s="51" t="s">
        <v>423</v>
      </c>
      <c r="H8486" s="51" t="s">
        <v>347</v>
      </c>
      <c r="I8486" s="51"/>
      <c r="J8486" s="51"/>
      <c r="K8486" s="51"/>
      <c r="L8486" s="51"/>
      <c r="M8486" s="51"/>
      <c r="N8486" s="51"/>
      <c r="O8486" s="51"/>
      <c r="P8486" s="51"/>
      <c r="Q8486" s="51"/>
      <c r="R8486" s="51"/>
      <c r="S8486" s="51"/>
      <c r="T8486" s="51"/>
      <c r="U8486" s="51"/>
    </row>
    <row r="8487" spans="1:21" ht="15.5">
      <c r="A8487" s="51">
        <v>846</v>
      </c>
      <c r="B8487" s="51" t="s">
        <v>1924</v>
      </c>
      <c r="C8487" s="51" t="s">
        <v>424</v>
      </c>
      <c r="D8487" s="51" t="str">
        <f t="shared" si="132"/>
        <v>LURVanuatu</v>
      </c>
      <c r="E8487" s="51" t="s">
        <v>1925</v>
      </c>
      <c r="F8487" s="51" t="s">
        <v>425</v>
      </c>
      <c r="G8487" s="51" t="s">
        <v>426</v>
      </c>
      <c r="H8487" s="51" t="s">
        <v>427</v>
      </c>
      <c r="I8487" s="51"/>
      <c r="J8487" s="51"/>
      <c r="K8487" s="51"/>
      <c r="L8487" s="51"/>
      <c r="M8487" s="51"/>
      <c r="N8487" s="51"/>
      <c r="O8487" s="51"/>
      <c r="P8487" s="51"/>
      <c r="Q8487" s="51"/>
      <c r="R8487" s="51"/>
      <c r="S8487" s="51"/>
      <c r="T8487" s="51"/>
      <c r="U8487" s="51"/>
    </row>
    <row r="8488" spans="1:21" ht="15.5">
      <c r="A8488" s="51">
        <v>846</v>
      </c>
      <c r="B8488" s="51" t="s">
        <v>1924</v>
      </c>
      <c r="C8488" s="51" t="s">
        <v>428</v>
      </c>
      <c r="D8488" s="51" t="str">
        <f t="shared" si="132"/>
        <v>LEVanuatu</v>
      </c>
      <c r="E8488" s="51" t="s">
        <v>1925</v>
      </c>
      <c r="F8488" s="51" t="s">
        <v>429</v>
      </c>
      <c r="G8488" s="51" t="s">
        <v>430</v>
      </c>
      <c r="H8488" s="51" t="s">
        <v>431</v>
      </c>
      <c r="I8488" s="51" t="s">
        <v>432</v>
      </c>
      <c r="J8488" s="51"/>
      <c r="K8488" s="51"/>
      <c r="L8488" s="51"/>
      <c r="M8488" s="51"/>
      <c r="N8488" s="51"/>
      <c r="O8488" s="51"/>
      <c r="P8488" s="51"/>
      <c r="Q8488" s="51"/>
      <c r="R8488" s="51"/>
      <c r="S8488" s="51"/>
      <c r="T8488" s="51"/>
      <c r="U8488" s="51"/>
    </row>
    <row r="8489" spans="1:21" ht="15.5">
      <c r="A8489" s="51">
        <v>846</v>
      </c>
      <c r="B8489" s="51" t="s">
        <v>1924</v>
      </c>
      <c r="C8489" s="51" t="s">
        <v>433</v>
      </c>
      <c r="D8489" s="51" t="str">
        <f t="shared" si="132"/>
        <v>LPVanuatu</v>
      </c>
      <c r="E8489" s="51" t="s">
        <v>1925</v>
      </c>
      <c r="F8489" s="51" t="s">
        <v>434</v>
      </c>
      <c r="G8489" s="51" t="s">
        <v>435</v>
      </c>
      <c r="H8489" s="51" t="s">
        <v>431</v>
      </c>
      <c r="I8489" s="51" t="s">
        <v>432</v>
      </c>
      <c r="J8489" s="51" t="s">
        <v>1928</v>
      </c>
      <c r="K8489" s="51">
        <v>0.251</v>
      </c>
      <c r="L8489" s="51">
        <v>0.25700000000000001</v>
      </c>
      <c r="M8489" s="51">
        <v>0.26300000000000001</v>
      </c>
      <c r="N8489" s="51">
        <v>0.26900000000000002</v>
      </c>
      <c r="O8489" s="51">
        <v>0.27200000000000002</v>
      </c>
      <c r="P8489" s="51">
        <v>0.27900000000000003</v>
      </c>
      <c r="Q8489" s="51">
        <v>0.28499999999999998</v>
      </c>
      <c r="R8489" s="51">
        <v>0.29299999999999998</v>
      </c>
      <c r="S8489" s="51">
        <v>0.3</v>
      </c>
      <c r="T8489" s="51">
        <v>0.308</v>
      </c>
      <c r="U8489" s="51">
        <v>2017</v>
      </c>
    </row>
    <row r="8490" spans="1:21" ht="15.5">
      <c r="A8490" s="51">
        <v>846</v>
      </c>
      <c r="B8490" s="51" t="s">
        <v>1924</v>
      </c>
      <c r="C8490" s="51" t="s">
        <v>437</v>
      </c>
      <c r="D8490" s="51" t="str">
        <f t="shared" si="132"/>
        <v>GGRVanuatu</v>
      </c>
      <c r="E8490" s="51" t="s">
        <v>1925</v>
      </c>
      <c r="F8490" s="51" t="s">
        <v>438</v>
      </c>
      <c r="G8490" s="51" t="s">
        <v>439</v>
      </c>
      <c r="H8490" s="51" t="s">
        <v>342</v>
      </c>
      <c r="I8490" s="51" t="s">
        <v>343</v>
      </c>
      <c r="J8490" s="51" t="s">
        <v>1929</v>
      </c>
      <c r="K8490" s="51">
        <v>15.763999999999999</v>
      </c>
      <c r="L8490" s="51">
        <v>16.247</v>
      </c>
      <c r="M8490" s="51">
        <v>18.585000000000001</v>
      </c>
      <c r="N8490" s="51">
        <v>27.954000000000001</v>
      </c>
      <c r="O8490" s="51">
        <v>30.091999999999999</v>
      </c>
      <c r="P8490" s="51">
        <v>34.097999999999999</v>
      </c>
      <c r="Q8490" s="51">
        <v>39.840000000000003</v>
      </c>
      <c r="R8490" s="51">
        <v>45.713000000000001</v>
      </c>
      <c r="S8490" s="51">
        <v>44.192999999999998</v>
      </c>
      <c r="T8490" s="51">
        <v>40.136000000000003</v>
      </c>
      <c r="U8490" s="51">
        <v>2019</v>
      </c>
    </row>
    <row r="8491" spans="1:21" ht="15.5">
      <c r="A8491" s="51">
        <v>846</v>
      </c>
      <c r="B8491" s="51" t="s">
        <v>1924</v>
      </c>
      <c r="C8491" s="51" t="s">
        <v>441</v>
      </c>
      <c r="D8491" s="51" t="str">
        <f t="shared" si="132"/>
        <v>GGR_NGDPVanuatu</v>
      </c>
      <c r="E8491" s="51" t="s">
        <v>1925</v>
      </c>
      <c r="F8491" s="51" t="s">
        <v>438</v>
      </c>
      <c r="G8491" s="51" t="s">
        <v>439</v>
      </c>
      <c r="H8491" s="51" t="s">
        <v>392</v>
      </c>
      <c r="I8491" s="51"/>
      <c r="J8491" s="51" t="s">
        <v>442</v>
      </c>
      <c r="K8491" s="51">
        <v>22.754999999999999</v>
      </c>
      <c r="L8491" s="51">
        <v>22.661999999999999</v>
      </c>
      <c r="M8491" s="51">
        <v>24.79</v>
      </c>
      <c r="N8491" s="51">
        <v>35.093000000000004</v>
      </c>
      <c r="O8491" s="51">
        <v>35.524000000000001</v>
      </c>
      <c r="P8491" s="51">
        <v>35.935000000000002</v>
      </c>
      <c r="Q8491" s="51">
        <v>39.534999999999997</v>
      </c>
      <c r="R8491" s="51">
        <v>42.826000000000001</v>
      </c>
      <c r="S8491" s="51">
        <v>44.808</v>
      </c>
      <c r="T8491" s="51">
        <v>38.606000000000002</v>
      </c>
      <c r="U8491" s="51">
        <v>2019</v>
      </c>
    </row>
    <row r="8492" spans="1:21" ht="15.5">
      <c r="A8492" s="51">
        <v>846</v>
      </c>
      <c r="B8492" s="51" t="s">
        <v>1924</v>
      </c>
      <c r="C8492" s="51" t="s">
        <v>443</v>
      </c>
      <c r="D8492" s="51" t="str">
        <f t="shared" si="132"/>
        <v>GGXVanuatu</v>
      </c>
      <c r="E8492" s="51" t="s">
        <v>1925</v>
      </c>
      <c r="F8492" s="51" t="s">
        <v>444</v>
      </c>
      <c r="G8492" s="51" t="s">
        <v>445</v>
      </c>
      <c r="H8492" s="51" t="s">
        <v>342</v>
      </c>
      <c r="I8492" s="51" t="s">
        <v>343</v>
      </c>
      <c r="J8492" s="51" t="s">
        <v>1929</v>
      </c>
      <c r="K8492" s="51">
        <v>16.942</v>
      </c>
      <c r="L8492" s="51">
        <v>16.422999999999998</v>
      </c>
      <c r="M8492" s="51">
        <v>21.335999999999999</v>
      </c>
      <c r="N8492" s="51">
        <v>35.499000000000002</v>
      </c>
      <c r="O8492" s="51">
        <v>33.529000000000003</v>
      </c>
      <c r="P8492" s="51">
        <v>35.237000000000002</v>
      </c>
      <c r="Q8492" s="51">
        <v>32.116</v>
      </c>
      <c r="R8492" s="51">
        <v>40.765999999999998</v>
      </c>
      <c r="S8492" s="51">
        <v>51.506</v>
      </c>
      <c r="T8492" s="51">
        <v>46.142000000000003</v>
      </c>
      <c r="U8492" s="51">
        <v>2019</v>
      </c>
    </row>
    <row r="8493" spans="1:21" ht="15.5">
      <c r="A8493" s="51">
        <v>846</v>
      </c>
      <c r="B8493" s="51" t="s">
        <v>1924</v>
      </c>
      <c r="C8493" s="51" t="s">
        <v>446</v>
      </c>
      <c r="D8493" s="51" t="str">
        <f t="shared" si="132"/>
        <v>GGX_NGDPVanuatu</v>
      </c>
      <c r="E8493" s="51" t="s">
        <v>1925</v>
      </c>
      <c r="F8493" s="51" t="s">
        <v>444</v>
      </c>
      <c r="G8493" s="51" t="s">
        <v>445</v>
      </c>
      <c r="H8493" s="51" t="s">
        <v>392</v>
      </c>
      <c r="I8493" s="51"/>
      <c r="J8493" s="51" t="s">
        <v>447</v>
      </c>
      <c r="K8493" s="51">
        <v>24.454999999999998</v>
      </c>
      <c r="L8493" s="51">
        <v>22.908000000000001</v>
      </c>
      <c r="M8493" s="51">
        <v>28.459</v>
      </c>
      <c r="N8493" s="51">
        <v>44.564</v>
      </c>
      <c r="O8493" s="51">
        <v>39.582999999999998</v>
      </c>
      <c r="P8493" s="51">
        <v>37.134999999999998</v>
      </c>
      <c r="Q8493" s="51">
        <v>31.87</v>
      </c>
      <c r="R8493" s="51">
        <v>38.191000000000003</v>
      </c>
      <c r="S8493" s="51">
        <v>52.222999999999999</v>
      </c>
      <c r="T8493" s="51">
        <v>44.383000000000003</v>
      </c>
      <c r="U8493" s="51">
        <v>2019</v>
      </c>
    </row>
    <row r="8494" spans="1:21" ht="15.5">
      <c r="A8494" s="51">
        <v>846</v>
      </c>
      <c r="B8494" s="51" t="s">
        <v>1924</v>
      </c>
      <c r="C8494" s="51" t="s">
        <v>448</v>
      </c>
      <c r="D8494" s="51" t="str">
        <f t="shared" si="132"/>
        <v>GGXCNLVanuatu</v>
      </c>
      <c r="E8494" s="51" t="s">
        <v>1925</v>
      </c>
      <c r="F8494" s="51" t="s">
        <v>449</v>
      </c>
      <c r="G8494" s="51" t="s">
        <v>450</v>
      </c>
      <c r="H8494" s="51" t="s">
        <v>342</v>
      </c>
      <c r="I8494" s="51" t="s">
        <v>343</v>
      </c>
      <c r="J8494" s="51" t="s">
        <v>1929</v>
      </c>
      <c r="K8494" s="51">
        <v>-1.1779999999999999</v>
      </c>
      <c r="L8494" s="51">
        <v>-0.17599999999999999</v>
      </c>
      <c r="M8494" s="51">
        <v>-2.75</v>
      </c>
      <c r="N8494" s="51">
        <v>-7.5439999999999996</v>
      </c>
      <c r="O8494" s="51">
        <v>-3.4380000000000002</v>
      </c>
      <c r="P8494" s="51">
        <v>-1.139</v>
      </c>
      <c r="Q8494" s="51">
        <v>7.7240000000000002</v>
      </c>
      <c r="R8494" s="51">
        <v>4.9470000000000001</v>
      </c>
      <c r="S8494" s="51">
        <v>-7.3129999999999997</v>
      </c>
      <c r="T8494" s="51">
        <v>-6.0060000000000002</v>
      </c>
      <c r="U8494" s="51">
        <v>2019</v>
      </c>
    </row>
    <row r="8495" spans="1:21" ht="15.5">
      <c r="A8495" s="51">
        <v>846</v>
      </c>
      <c r="B8495" s="51" t="s">
        <v>1924</v>
      </c>
      <c r="C8495" s="51" t="s">
        <v>451</v>
      </c>
      <c r="D8495" s="51" t="str">
        <f t="shared" si="132"/>
        <v>GGXCNL_NGDPVanuatu</v>
      </c>
      <c r="E8495" s="51" t="s">
        <v>1925</v>
      </c>
      <c r="F8495" s="51" t="s">
        <v>449</v>
      </c>
      <c r="G8495" s="51" t="s">
        <v>450</v>
      </c>
      <c r="H8495" s="51" t="s">
        <v>392</v>
      </c>
      <c r="I8495" s="51"/>
      <c r="J8495" s="51" t="s">
        <v>452</v>
      </c>
      <c r="K8495" s="51">
        <v>-1.7</v>
      </c>
      <c r="L8495" s="51">
        <v>-0.246</v>
      </c>
      <c r="M8495" s="51">
        <v>-3.669</v>
      </c>
      <c r="N8495" s="51">
        <v>-9.4710000000000001</v>
      </c>
      <c r="O8495" s="51">
        <v>-4.0579999999999998</v>
      </c>
      <c r="P8495" s="51">
        <v>-1.2</v>
      </c>
      <c r="Q8495" s="51">
        <v>7.665</v>
      </c>
      <c r="R8495" s="51">
        <v>4.6349999999999998</v>
      </c>
      <c r="S8495" s="51">
        <v>-7.415</v>
      </c>
      <c r="T8495" s="51">
        <v>-5.7770000000000001</v>
      </c>
      <c r="U8495" s="51">
        <v>2019</v>
      </c>
    </row>
    <row r="8496" spans="1:21" ht="15.5">
      <c r="A8496" s="51">
        <v>846</v>
      </c>
      <c r="B8496" s="51" t="s">
        <v>1924</v>
      </c>
      <c r="C8496" s="51" t="s">
        <v>453</v>
      </c>
      <c r="D8496" s="51" t="str">
        <f t="shared" si="132"/>
        <v>GGSBVanuatu</v>
      </c>
      <c r="E8496" s="51" t="s">
        <v>1925</v>
      </c>
      <c r="F8496" s="51" t="s">
        <v>454</v>
      </c>
      <c r="G8496" s="51" t="s">
        <v>455</v>
      </c>
      <c r="H8496" s="51" t="s">
        <v>342</v>
      </c>
      <c r="I8496" s="51" t="s">
        <v>343</v>
      </c>
      <c r="J8496" s="51"/>
      <c r="K8496" s="51"/>
      <c r="L8496" s="51"/>
      <c r="M8496" s="51"/>
      <c r="N8496" s="51"/>
      <c r="O8496" s="51"/>
      <c r="P8496" s="51"/>
      <c r="Q8496" s="51"/>
      <c r="R8496" s="51"/>
      <c r="S8496" s="51"/>
      <c r="T8496" s="51"/>
      <c r="U8496" s="51"/>
    </row>
    <row r="8497" spans="1:21" ht="15.5">
      <c r="A8497" s="51">
        <v>846</v>
      </c>
      <c r="B8497" s="51" t="s">
        <v>1924</v>
      </c>
      <c r="C8497" s="51" t="s">
        <v>456</v>
      </c>
      <c r="D8497" s="51" t="str">
        <f t="shared" si="132"/>
        <v>GGSB_NPGDPVanuatu</v>
      </c>
      <c r="E8497" s="51" t="s">
        <v>1925</v>
      </c>
      <c r="F8497" s="51" t="s">
        <v>454</v>
      </c>
      <c r="G8497" s="51" t="s">
        <v>455</v>
      </c>
      <c r="H8497" s="51" t="s">
        <v>380</v>
      </c>
      <c r="I8497" s="51"/>
      <c r="J8497" s="51"/>
      <c r="K8497" s="51"/>
      <c r="L8497" s="51"/>
      <c r="M8497" s="51"/>
      <c r="N8497" s="51"/>
      <c r="O8497" s="51"/>
      <c r="P8497" s="51"/>
      <c r="Q8497" s="51"/>
      <c r="R8497" s="51"/>
      <c r="S8497" s="51"/>
      <c r="T8497" s="51"/>
      <c r="U8497" s="51"/>
    </row>
    <row r="8498" spans="1:21" ht="15.5">
      <c r="A8498" s="51">
        <v>846</v>
      </c>
      <c r="B8498" s="51" t="s">
        <v>1924</v>
      </c>
      <c r="C8498" s="51" t="s">
        <v>457</v>
      </c>
      <c r="D8498" s="51" t="str">
        <f t="shared" si="132"/>
        <v>GGXONLBVanuatu</v>
      </c>
      <c r="E8498" s="51" t="s">
        <v>1925</v>
      </c>
      <c r="F8498" s="51" t="s">
        <v>458</v>
      </c>
      <c r="G8498" s="51" t="s">
        <v>459</v>
      </c>
      <c r="H8498" s="51" t="s">
        <v>342</v>
      </c>
      <c r="I8498" s="51" t="s">
        <v>343</v>
      </c>
      <c r="J8498" s="51" t="s">
        <v>1929</v>
      </c>
      <c r="K8498" s="51">
        <v>-0.71499999999999997</v>
      </c>
      <c r="L8498" s="51">
        <v>0.379</v>
      </c>
      <c r="M8498" s="51">
        <v>-2.177</v>
      </c>
      <c r="N8498" s="51">
        <v>-6.8449999999999998</v>
      </c>
      <c r="O8498" s="51">
        <v>-2.5299999999999998</v>
      </c>
      <c r="P8498" s="51">
        <v>-0.72799999999999998</v>
      </c>
      <c r="Q8498" s="51">
        <v>8.6839999999999993</v>
      </c>
      <c r="R8498" s="51">
        <v>5.952</v>
      </c>
      <c r="S8498" s="51">
        <v>-6.3609999999999998</v>
      </c>
      <c r="T8498" s="51">
        <v>-5.21</v>
      </c>
      <c r="U8498" s="51">
        <v>2019</v>
      </c>
    </row>
    <row r="8499" spans="1:21" ht="15.5">
      <c r="A8499" s="51">
        <v>846</v>
      </c>
      <c r="B8499" s="51" t="s">
        <v>1924</v>
      </c>
      <c r="C8499" s="51" t="s">
        <v>460</v>
      </c>
      <c r="D8499" s="51" t="str">
        <f t="shared" si="132"/>
        <v>GGXONLB_NGDPVanuatu</v>
      </c>
      <c r="E8499" s="51" t="s">
        <v>1925</v>
      </c>
      <c r="F8499" s="51" t="s">
        <v>458</v>
      </c>
      <c r="G8499" s="51" t="s">
        <v>459</v>
      </c>
      <c r="H8499" s="51" t="s">
        <v>392</v>
      </c>
      <c r="I8499" s="51"/>
      <c r="J8499" s="51" t="s">
        <v>461</v>
      </c>
      <c r="K8499" s="51">
        <v>-1.0309999999999999</v>
      </c>
      <c r="L8499" s="51">
        <v>0.52900000000000003</v>
      </c>
      <c r="M8499" s="51">
        <v>-2.9039999999999999</v>
      </c>
      <c r="N8499" s="51">
        <v>-8.593</v>
      </c>
      <c r="O8499" s="51">
        <v>-2.9860000000000002</v>
      </c>
      <c r="P8499" s="51">
        <v>-0.76800000000000002</v>
      </c>
      <c r="Q8499" s="51">
        <v>8.6170000000000009</v>
      </c>
      <c r="R8499" s="51">
        <v>5.5759999999999996</v>
      </c>
      <c r="S8499" s="51">
        <v>-6.4489999999999998</v>
      </c>
      <c r="T8499" s="51">
        <v>-5.0119999999999996</v>
      </c>
      <c r="U8499" s="51">
        <v>2019</v>
      </c>
    </row>
    <row r="8500" spans="1:21" ht="15.5">
      <c r="A8500" s="51">
        <v>846</v>
      </c>
      <c r="B8500" s="51" t="s">
        <v>1924</v>
      </c>
      <c r="C8500" s="51" t="s">
        <v>462</v>
      </c>
      <c r="D8500" s="51" t="str">
        <f t="shared" si="132"/>
        <v>GGXWDNVanuatu</v>
      </c>
      <c r="E8500" s="51" t="s">
        <v>1925</v>
      </c>
      <c r="F8500" s="51" t="s">
        <v>463</v>
      </c>
      <c r="G8500" s="51" t="s">
        <v>464</v>
      </c>
      <c r="H8500" s="51" t="s">
        <v>342</v>
      </c>
      <c r="I8500" s="51" t="s">
        <v>343</v>
      </c>
      <c r="J8500" s="51"/>
      <c r="K8500" s="51"/>
      <c r="L8500" s="51"/>
      <c r="M8500" s="51"/>
      <c r="N8500" s="51"/>
      <c r="O8500" s="51"/>
      <c r="P8500" s="51"/>
      <c r="Q8500" s="51"/>
      <c r="R8500" s="51"/>
      <c r="S8500" s="51"/>
      <c r="T8500" s="51"/>
      <c r="U8500" s="51"/>
    </row>
    <row r="8501" spans="1:21" ht="15.5">
      <c r="A8501" s="51">
        <v>846</v>
      </c>
      <c r="B8501" s="51" t="s">
        <v>1924</v>
      </c>
      <c r="C8501" s="51" t="s">
        <v>465</v>
      </c>
      <c r="D8501" s="51" t="str">
        <f t="shared" si="132"/>
        <v>GGXWDN_NGDPVanuatu</v>
      </c>
      <c r="E8501" s="51" t="s">
        <v>1925</v>
      </c>
      <c r="F8501" s="51" t="s">
        <v>463</v>
      </c>
      <c r="G8501" s="51" t="s">
        <v>464</v>
      </c>
      <c r="H8501" s="51" t="s">
        <v>392</v>
      </c>
      <c r="I8501" s="51"/>
      <c r="J8501" s="51"/>
      <c r="K8501" s="51"/>
      <c r="L8501" s="51"/>
      <c r="M8501" s="51"/>
      <c r="N8501" s="51"/>
      <c r="O8501" s="51"/>
      <c r="P8501" s="51"/>
      <c r="Q8501" s="51"/>
      <c r="R8501" s="51"/>
      <c r="S8501" s="51"/>
      <c r="T8501" s="51"/>
      <c r="U8501" s="51"/>
    </row>
    <row r="8502" spans="1:21" ht="15.5">
      <c r="A8502" s="51">
        <v>846</v>
      </c>
      <c r="B8502" s="51" t="s">
        <v>1924</v>
      </c>
      <c r="C8502" s="51" t="s">
        <v>466</v>
      </c>
      <c r="D8502" s="51" t="str">
        <f t="shared" si="132"/>
        <v>GGXWDGVanuatu</v>
      </c>
      <c r="E8502" s="51" t="s">
        <v>1925</v>
      </c>
      <c r="F8502" s="51" t="s">
        <v>467</v>
      </c>
      <c r="G8502" s="51" t="s">
        <v>468</v>
      </c>
      <c r="H8502" s="51" t="s">
        <v>342</v>
      </c>
      <c r="I8502" s="51" t="s">
        <v>343</v>
      </c>
      <c r="J8502" s="51" t="s">
        <v>1929</v>
      </c>
      <c r="K8502" s="51">
        <v>13.356999999999999</v>
      </c>
      <c r="L8502" s="51">
        <v>13.356999999999999</v>
      </c>
      <c r="M8502" s="51">
        <v>14.877000000000001</v>
      </c>
      <c r="N8502" s="51">
        <v>29.835000000000001</v>
      </c>
      <c r="O8502" s="51">
        <v>36.893000000000001</v>
      </c>
      <c r="P8502" s="51">
        <v>43.99</v>
      </c>
      <c r="Q8502" s="51">
        <v>48.454000000000001</v>
      </c>
      <c r="R8502" s="51">
        <v>48.398000000000003</v>
      </c>
      <c r="S8502" s="51">
        <v>43.6</v>
      </c>
      <c r="T8502" s="51">
        <v>50.658000000000001</v>
      </c>
      <c r="U8502" s="51">
        <v>2019</v>
      </c>
    </row>
    <row r="8503" spans="1:21" ht="15.5">
      <c r="A8503" s="51">
        <v>846</v>
      </c>
      <c r="B8503" s="51" t="s">
        <v>1924</v>
      </c>
      <c r="C8503" s="51" t="s">
        <v>469</v>
      </c>
      <c r="D8503" s="51" t="str">
        <f t="shared" si="132"/>
        <v>GGXWDG_NGDPVanuatu</v>
      </c>
      <c r="E8503" s="51" t="s">
        <v>1925</v>
      </c>
      <c r="F8503" s="51" t="s">
        <v>467</v>
      </c>
      <c r="G8503" s="51" t="s">
        <v>468</v>
      </c>
      <c r="H8503" s="51" t="s">
        <v>392</v>
      </c>
      <c r="I8503" s="51"/>
      <c r="J8503" s="51" t="s">
        <v>470</v>
      </c>
      <c r="K8503" s="51">
        <v>19.28</v>
      </c>
      <c r="L8503" s="51">
        <v>18.63</v>
      </c>
      <c r="M8503" s="51">
        <v>19.844000000000001</v>
      </c>
      <c r="N8503" s="51">
        <v>37.454000000000001</v>
      </c>
      <c r="O8503" s="51">
        <v>43.552999999999997</v>
      </c>
      <c r="P8503" s="51">
        <v>46.36</v>
      </c>
      <c r="Q8503" s="51">
        <v>48.082999999999998</v>
      </c>
      <c r="R8503" s="51">
        <v>45.341999999999999</v>
      </c>
      <c r="S8503" s="51">
        <v>44.207999999999998</v>
      </c>
      <c r="T8503" s="51">
        <v>48.726999999999997</v>
      </c>
      <c r="U8503" s="51">
        <v>2019</v>
      </c>
    </row>
    <row r="8504" spans="1:21" ht="15.5">
      <c r="A8504" s="51">
        <v>846</v>
      </c>
      <c r="B8504" s="51" t="s">
        <v>1924</v>
      </c>
      <c r="C8504" s="51" t="s">
        <v>471</v>
      </c>
      <c r="D8504" s="51" t="str">
        <f t="shared" si="132"/>
        <v>NGDP_FYVanuatu</v>
      </c>
      <c r="E8504" s="51" t="s">
        <v>1925</v>
      </c>
      <c r="F8504" s="51" t="s">
        <v>472</v>
      </c>
      <c r="G8504" s="51" t="s">
        <v>473</v>
      </c>
      <c r="H8504" s="51" t="s">
        <v>342</v>
      </c>
      <c r="I8504" s="51" t="s">
        <v>343</v>
      </c>
      <c r="J8504" s="51" t="s">
        <v>1929</v>
      </c>
      <c r="K8504" s="51">
        <v>69.278000000000006</v>
      </c>
      <c r="L8504" s="51">
        <v>71.691999999999993</v>
      </c>
      <c r="M8504" s="51">
        <v>74.97</v>
      </c>
      <c r="N8504" s="51">
        <v>79.656999999999996</v>
      </c>
      <c r="O8504" s="51">
        <v>84.706999999999994</v>
      </c>
      <c r="P8504" s="51">
        <v>94.887</v>
      </c>
      <c r="Q8504" s="51">
        <v>100.771</v>
      </c>
      <c r="R8504" s="51">
        <v>106.74</v>
      </c>
      <c r="S8504" s="51">
        <v>98.626000000000005</v>
      </c>
      <c r="T8504" s="51">
        <v>103.962</v>
      </c>
      <c r="U8504" s="51">
        <v>2019</v>
      </c>
    </row>
    <row r="8505" spans="1:21" ht="15.5">
      <c r="A8505" s="51">
        <v>846</v>
      </c>
      <c r="B8505" s="51" t="s">
        <v>1924</v>
      </c>
      <c r="C8505" s="51" t="s">
        <v>474</v>
      </c>
      <c r="D8505" s="51" t="str">
        <f t="shared" si="132"/>
        <v>BCAVanuatu</v>
      </c>
      <c r="E8505" s="51" t="s">
        <v>1925</v>
      </c>
      <c r="F8505" s="51" t="s">
        <v>475</v>
      </c>
      <c r="G8505" s="51" t="s">
        <v>476</v>
      </c>
      <c r="H8505" s="51" t="s">
        <v>352</v>
      </c>
      <c r="I8505" s="51" t="s">
        <v>343</v>
      </c>
      <c r="J8505" s="51" t="s">
        <v>1930</v>
      </c>
      <c r="K8505" s="51">
        <v>-0.05</v>
      </c>
      <c r="L8505" s="51">
        <v>-2.5999999999999999E-2</v>
      </c>
      <c r="M8505" s="51">
        <v>0.05</v>
      </c>
      <c r="N8505" s="51">
        <v>-1.2E-2</v>
      </c>
      <c r="O8505" s="51">
        <v>6.0000000000000001E-3</v>
      </c>
      <c r="P8505" s="51">
        <v>-5.6000000000000001E-2</v>
      </c>
      <c r="Q8505" s="51">
        <v>8.7999999999999995E-2</v>
      </c>
      <c r="R8505" s="51">
        <v>0.121</v>
      </c>
      <c r="S8505" s="51">
        <v>-3.0000000000000001E-3</v>
      </c>
      <c r="T8505" s="51">
        <v>-5.5E-2</v>
      </c>
      <c r="U8505" s="51">
        <v>2019</v>
      </c>
    </row>
    <row r="8506" spans="1:21" ht="15.5">
      <c r="A8506" s="51">
        <v>846</v>
      </c>
      <c r="B8506" s="51" t="s">
        <v>1924</v>
      </c>
      <c r="C8506" s="51" t="s">
        <v>478</v>
      </c>
      <c r="D8506" s="51" t="str">
        <f t="shared" si="132"/>
        <v>BCA_NGDPDVanuatu</v>
      </c>
      <c r="E8506" s="51" t="s">
        <v>1925</v>
      </c>
      <c r="F8506" s="51" t="s">
        <v>475</v>
      </c>
      <c r="G8506" s="51" t="s">
        <v>476</v>
      </c>
      <c r="H8506" s="51" t="s">
        <v>392</v>
      </c>
      <c r="I8506" s="51"/>
      <c r="J8506" s="51" t="s">
        <v>479</v>
      </c>
      <c r="K8506" s="51">
        <v>-6.76</v>
      </c>
      <c r="L8506" s="51">
        <v>-3.4769999999999999</v>
      </c>
      <c r="M8506" s="51">
        <v>6.5030000000000001</v>
      </c>
      <c r="N8506" s="51">
        <v>-1.629</v>
      </c>
      <c r="O8506" s="51">
        <v>0.77900000000000003</v>
      </c>
      <c r="P8506" s="51">
        <v>-6.3879999999999999</v>
      </c>
      <c r="Q8506" s="51">
        <v>9.4380000000000006</v>
      </c>
      <c r="R8506" s="51">
        <v>13.086</v>
      </c>
      <c r="S8506" s="51">
        <v>-0.40300000000000002</v>
      </c>
      <c r="T8506" s="51">
        <v>-6.0789999999999997</v>
      </c>
      <c r="U8506" s="51">
        <v>2018</v>
      </c>
    </row>
    <row r="8507" spans="1:21" ht="15.5">
      <c r="A8507" s="51">
        <v>299</v>
      </c>
      <c r="B8507" s="51" t="s">
        <v>1931</v>
      </c>
      <c r="C8507" s="51" t="s">
        <v>338</v>
      </c>
      <c r="D8507" s="51" t="str">
        <f t="shared" si="132"/>
        <v>NGDP_RVenezuela</v>
      </c>
      <c r="E8507" s="51" t="s">
        <v>283</v>
      </c>
      <c r="F8507" s="51" t="s">
        <v>340</v>
      </c>
      <c r="G8507" s="51" t="s">
        <v>341</v>
      </c>
      <c r="H8507" s="51" t="s">
        <v>342</v>
      </c>
      <c r="I8507" s="51" t="s">
        <v>343</v>
      </c>
      <c r="J8507" s="51" t="s">
        <v>1932</v>
      </c>
      <c r="K8507" s="51">
        <v>1E-3</v>
      </c>
      <c r="L8507" s="51">
        <v>1E-3</v>
      </c>
      <c r="M8507" s="51">
        <v>1E-3</v>
      </c>
      <c r="N8507" s="51">
        <v>1E-3</v>
      </c>
      <c r="O8507" s="51" t="s">
        <v>1171</v>
      </c>
      <c r="P8507" s="51" t="s">
        <v>1171</v>
      </c>
      <c r="Q8507" s="51" t="s">
        <v>1171</v>
      </c>
      <c r="R8507" s="51" t="s">
        <v>1171</v>
      </c>
      <c r="S8507" s="51" t="s">
        <v>1171</v>
      </c>
      <c r="T8507" s="51" t="s">
        <v>1171</v>
      </c>
      <c r="U8507" s="51">
        <v>2018</v>
      </c>
    </row>
    <row r="8508" spans="1:21" ht="15.5">
      <c r="A8508" s="51">
        <v>299</v>
      </c>
      <c r="B8508" s="51" t="s">
        <v>1931</v>
      </c>
      <c r="C8508" s="51" t="s">
        <v>345</v>
      </c>
      <c r="D8508" s="51" t="str">
        <f t="shared" si="132"/>
        <v>NGDP_RPCHVenezuela</v>
      </c>
      <c r="E8508" s="51" t="s">
        <v>283</v>
      </c>
      <c r="F8508" s="51" t="s">
        <v>340</v>
      </c>
      <c r="G8508" s="51" t="s">
        <v>346</v>
      </c>
      <c r="H8508" s="51" t="s">
        <v>347</v>
      </c>
      <c r="I8508" s="51"/>
      <c r="J8508" s="51" t="s">
        <v>348</v>
      </c>
      <c r="K8508" s="51">
        <v>5.6260000000000003</v>
      </c>
      <c r="L8508" s="51">
        <v>1.343</v>
      </c>
      <c r="M8508" s="51">
        <v>-3.8940000000000001</v>
      </c>
      <c r="N8508" s="51">
        <v>-6.2210000000000001</v>
      </c>
      <c r="O8508" s="51">
        <v>-17.04</v>
      </c>
      <c r="P8508" s="51">
        <v>-15.670999999999999</v>
      </c>
      <c r="Q8508" s="51">
        <v>-19.620999999999999</v>
      </c>
      <c r="R8508" s="51">
        <v>-35</v>
      </c>
      <c r="S8508" s="51">
        <v>-30</v>
      </c>
      <c r="T8508" s="51">
        <v>-10</v>
      </c>
      <c r="U8508" s="51">
        <v>2018</v>
      </c>
    </row>
    <row r="8509" spans="1:21" ht="15.5">
      <c r="A8509" s="51">
        <v>299</v>
      </c>
      <c r="B8509" s="51" t="s">
        <v>1931</v>
      </c>
      <c r="C8509" s="51" t="s">
        <v>349</v>
      </c>
      <c r="D8509" s="51" t="str">
        <f t="shared" si="132"/>
        <v>NGDPVenezuela</v>
      </c>
      <c r="E8509" s="51" t="s">
        <v>283</v>
      </c>
      <c r="F8509" s="51" t="s">
        <v>155</v>
      </c>
      <c r="G8509" s="51" t="s">
        <v>350</v>
      </c>
      <c r="H8509" s="51" t="s">
        <v>342</v>
      </c>
      <c r="I8509" s="51" t="s">
        <v>343</v>
      </c>
      <c r="J8509" s="51" t="s">
        <v>1932</v>
      </c>
      <c r="K8509" s="51">
        <v>1.6E-2</v>
      </c>
      <c r="L8509" s="51">
        <v>2.1999999999999999E-2</v>
      </c>
      <c r="M8509" s="51">
        <v>0.03</v>
      </c>
      <c r="N8509" s="51">
        <v>0.08</v>
      </c>
      <c r="O8509" s="51">
        <v>0.28100000000000003</v>
      </c>
      <c r="P8509" s="51">
        <v>2.0089999999999999</v>
      </c>
      <c r="Q8509" s="51">
        <v>1057.24</v>
      </c>
      <c r="R8509" s="51">
        <v>137482.06</v>
      </c>
      <c r="S8509" s="51">
        <v>2362770.94</v>
      </c>
      <c r="T8509" s="51" t="s">
        <v>95</v>
      </c>
      <c r="U8509" s="51">
        <v>2018</v>
      </c>
    </row>
    <row r="8510" spans="1:21" ht="15.5">
      <c r="A8510" s="51">
        <v>299</v>
      </c>
      <c r="B8510" s="51" t="s">
        <v>1931</v>
      </c>
      <c r="C8510" s="51" t="s">
        <v>157</v>
      </c>
      <c r="D8510" s="51" t="str">
        <f t="shared" si="132"/>
        <v>NGDPDVenezuela</v>
      </c>
      <c r="E8510" s="51" t="s">
        <v>283</v>
      </c>
      <c r="F8510" s="51" t="s">
        <v>155</v>
      </c>
      <c r="G8510" s="51" t="s">
        <v>351</v>
      </c>
      <c r="H8510" s="51" t="s">
        <v>352</v>
      </c>
      <c r="I8510" s="51" t="s">
        <v>343</v>
      </c>
      <c r="J8510" s="51" t="s">
        <v>353</v>
      </c>
      <c r="K8510" s="51">
        <v>352.19099999999997</v>
      </c>
      <c r="L8510" s="51">
        <v>258.99299999999999</v>
      </c>
      <c r="M8510" s="51">
        <v>203.822</v>
      </c>
      <c r="N8510" s="51">
        <v>323.59500000000003</v>
      </c>
      <c r="O8510" s="51">
        <v>279.24900000000002</v>
      </c>
      <c r="P8510" s="51">
        <v>143.84100000000001</v>
      </c>
      <c r="Q8510" s="51">
        <v>98.4</v>
      </c>
      <c r="R8510" s="51">
        <v>63.96</v>
      </c>
      <c r="S8510" s="51">
        <v>47.255000000000003</v>
      </c>
      <c r="T8510" s="51">
        <v>42.53</v>
      </c>
      <c r="U8510" s="51">
        <v>2018</v>
      </c>
    </row>
    <row r="8511" spans="1:21" ht="15.5">
      <c r="A8511" s="51">
        <v>299</v>
      </c>
      <c r="B8511" s="51" t="s">
        <v>1931</v>
      </c>
      <c r="C8511" s="51" t="s">
        <v>354</v>
      </c>
      <c r="D8511" s="51" t="str">
        <f t="shared" si="132"/>
        <v>PPPGDPVenezuela</v>
      </c>
      <c r="E8511" s="51" t="s">
        <v>283</v>
      </c>
      <c r="F8511" s="51" t="s">
        <v>155</v>
      </c>
      <c r="G8511" s="51" t="s">
        <v>355</v>
      </c>
      <c r="H8511" s="51" t="s">
        <v>356</v>
      </c>
      <c r="I8511" s="51" t="s">
        <v>343</v>
      </c>
      <c r="J8511" s="51" t="s">
        <v>353</v>
      </c>
      <c r="K8511" s="51">
        <v>545.08500000000004</v>
      </c>
      <c r="L8511" s="51">
        <v>562.09699999999998</v>
      </c>
      <c r="M8511" s="51">
        <v>550.20500000000004</v>
      </c>
      <c r="N8511" s="51">
        <v>520.88499999999999</v>
      </c>
      <c r="O8511" s="51">
        <v>436.65899999999999</v>
      </c>
      <c r="P8511" s="51">
        <v>375.15100000000001</v>
      </c>
      <c r="Q8511" s="51">
        <v>308.78100000000001</v>
      </c>
      <c r="R8511" s="51">
        <v>204.291</v>
      </c>
      <c r="S8511" s="51">
        <v>144.73699999999999</v>
      </c>
      <c r="T8511" s="51" t="s">
        <v>95</v>
      </c>
      <c r="U8511" s="51">
        <v>2018</v>
      </c>
    </row>
    <row r="8512" spans="1:21" ht="15.5">
      <c r="A8512" s="51">
        <v>299</v>
      </c>
      <c r="B8512" s="51" t="s">
        <v>1931</v>
      </c>
      <c r="C8512" s="51" t="s">
        <v>357</v>
      </c>
      <c r="D8512" s="51" t="str">
        <f t="shared" si="132"/>
        <v>NGDP_DVenezuela</v>
      </c>
      <c r="E8512" s="51" t="s">
        <v>283</v>
      </c>
      <c r="F8512" s="51" t="s">
        <v>358</v>
      </c>
      <c r="G8512" s="51" t="s">
        <v>359</v>
      </c>
      <c r="H8512" s="51" t="s">
        <v>360</v>
      </c>
      <c r="I8512" s="51"/>
      <c r="J8512" s="51" t="s">
        <v>361</v>
      </c>
      <c r="K8512" s="51">
        <v>2663.21</v>
      </c>
      <c r="L8512" s="51">
        <v>3608.72</v>
      </c>
      <c r="M8512" s="51">
        <v>5068.1000000000004</v>
      </c>
      <c r="N8512" s="51">
        <v>14329.1</v>
      </c>
      <c r="O8512" s="51">
        <v>60369.35</v>
      </c>
      <c r="P8512" s="51">
        <v>511965.78</v>
      </c>
      <c r="Q8512" s="51">
        <v>335204893.79000002</v>
      </c>
      <c r="R8512" s="51">
        <v>67061172557.639999</v>
      </c>
      <c r="S8512" s="51">
        <v>1646450528981.3999</v>
      </c>
      <c r="T8512" s="51">
        <v>92201229622958.297</v>
      </c>
      <c r="U8512" s="51">
        <v>2018</v>
      </c>
    </row>
    <row r="8513" spans="1:21" ht="15.5">
      <c r="A8513" s="51">
        <v>299</v>
      </c>
      <c r="B8513" s="51" t="s">
        <v>1931</v>
      </c>
      <c r="C8513" s="51" t="s">
        <v>362</v>
      </c>
      <c r="D8513" s="51" t="str">
        <f t="shared" si="132"/>
        <v>NGDPRPCVenezuela</v>
      </c>
      <c r="E8513" s="51" t="s">
        <v>283</v>
      </c>
      <c r="F8513" s="51" t="s">
        <v>363</v>
      </c>
      <c r="G8513" s="51" t="s">
        <v>364</v>
      </c>
      <c r="H8513" s="51" t="s">
        <v>342</v>
      </c>
      <c r="I8513" s="51" t="s">
        <v>333</v>
      </c>
      <c r="J8513" s="51" t="s">
        <v>365</v>
      </c>
      <c r="K8513" s="51">
        <v>2.1000000000000001E-2</v>
      </c>
      <c r="L8513" s="51">
        <v>2.1000000000000001E-2</v>
      </c>
      <c r="M8513" s="51">
        <v>0.02</v>
      </c>
      <c r="N8513" s="51">
        <v>1.7999999999999999E-2</v>
      </c>
      <c r="O8513" s="51">
        <v>1.4999999999999999E-2</v>
      </c>
      <c r="P8513" s="51">
        <v>1.2999999999999999E-2</v>
      </c>
      <c r="Q8513" s="51">
        <v>1.0999999999999999E-2</v>
      </c>
      <c r="R8513" s="51">
        <v>7.0000000000000001E-3</v>
      </c>
      <c r="S8513" s="51">
        <v>5.0000000000000001E-3</v>
      </c>
      <c r="T8513" s="51">
        <v>5.0000000000000001E-3</v>
      </c>
      <c r="U8513" s="51">
        <v>2010</v>
      </c>
    </row>
    <row r="8514" spans="1:21" ht="15.5">
      <c r="A8514" s="51">
        <v>299</v>
      </c>
      <c r="B8514" s="51" t="s">
        <v>1931</v>
      </c>
      <c r="C8514" s="51" t="s">
        <v>366</v>
      </c>
      <c r="D8514" s="51" t="str">
        <f t="shared" si="132"/>
        <v>NGDPRPPPPCVenezuela</v>
      </c>
      <c r="E8514" s="51" t="s">
        <v>283</v>
      </c>
      <c r="F8514" s="51" t="s">
        <v>363</v>
      </c>
      <c r="G8514" s="51" t="s">
        <v>367</v>
      </c>
      <c r="H8514" s="51" t="s">
        <v>368</v>
      </c>
      <c r="I8514" s="51" t="s">
        <v>333</v>
      </c>
      <c r="J8514" s="51" t="s">
        <v>365</v>
      </c>
      <c r="K8514" s="51">
        <v>19993.150000000001</v>
      </c>
      <c r="L8514" s="51">
        <v>19975.43</v>
      </c>
      <c r="M8514" s="51">
        <v>18930.55</v>
      </c>
      <c r="N8514" s="51">
        <v>17512.96</v>
      </c>
      <c r="O8514" s="51">
        <v>14484.41</v>
      </c>
      <c r="P8514" s="51">
        <v>12323.37</v>
      </c>
      <c r="Q8514" s="51">
        <v>10432.709999999999</v>
      </c>
      <c r="R8514" s="51">
        <v>7046.1</v>
      </c>
      <c r="S8514" s="51">
        <v>4908.66</v>
      </c>
      <c r="T8514" s="51">
        <v>4476.18</v>
      </c>
      <c r="U8514" s="51">
        <v>2010</v>
      </c>
    </row>
    <row r="8515" spans="1:21" ht="15.5">
      <c r="A8515" s="51">
        <v>299</v>
      </c>
      <c r="B8515" s="51" t="s">
        <v>1931</v>
      </c>
      <c r="C8515" s="51" t="s">
        <v>369</v>
      </c>
      <c r="D8515" s="51" t="str">
        <f t="shared" ref="D8515:D8578" si="133">C8515&amp;E8515</f>
        <v>NGDPPCVenezuela</v>
      </c>
      <c r="E8515" s="51" t="s">
        <v>283</v>
      </c>
      <c r="F8515" s="51" t="s">
        <v>370</v>
      </c>
      <c r="G8515" s="51" t="s">
        <v>371</v>
      </c>
      <c r="H8515" s="51" t="s">
        <v>342</v>
      </c>
      <c r="I8515" s="51" t="s">
        <v>333</v>
      </c>
      <c r="J8515" s="51" t="s">
        <v>372</v>
      </c>
      <c r="K8515" s="51">
        <v>0.55700000000000005</v>
      </c>
      <c r="L8515" s="51">
        <v>0.754</v>
      </c>
      <c r="M8515" s="51">
        <v>1.004</v>
      </c>
      <c r="N8515" s="51">
        <v>2.625</v>
      </c>
      <c r="O8515" s="51">
        <v>9.1460000000000008</v>
      </c>
      <c r="P8515" s="51">
        <v>65.991</v>
      </c>
      <c r="Q8515" s="51">
        <v>36578.19</v>
      </c>
      <c r="R8515" s="51">
        <v>4942361.5</v>
      </c>
      <c r="S8515" s="51">
        <v>84532958.390000001</v>
      </c>
      <c r="T8515" s="51" t="s">
        <v>95</v>
      </c>
      <c r="U8515" s="51">
        <v>2010</v>
      </c>
    </row>
    <row r="8516" spans="1:21" ht="15.5">
      <c r="A8516" s="51">
        <v>299</v>
      </c>
      <c r="B8516" s="51" t="s">
        <v>1931</v>
      </c>
      <c r="C8516" s="51" t="s">
        <v>373</v>
      </c>
      <c r="D8516" s="51" t="str">
        <f t="shared" si="133"/>
        <v>NGDPDPCVenezuela</v>
      </c>
      <c r="E8516" s="51" t="s">
        <v>283</v>
      </c>
      <c r="F8516" s="51" t="s">
        <v>370</v>
      </c>
      <c r="G8516" s="51" t="s">
        <v>374</v>
      </c>
      <c r="H8516" s="51" t="s">
        <v>352</v>
      </c>
      <c r="I8516" s="51" t="s">
        <v>333</v>
      </c>
      <c r="J8516" s="51" t="s">
        <v>372</v>
      </c>
      <c r="K8516" s="51">
        <v>11993.39</v>
      </c>
      <c r="L8516" s="51">
        <v>8695.0400000000009</v>
      </c>
      <c r="M8516" s="51">
        <v>6747.67</v>
      </c>
      <c r="N8516" s="51">
        <v>10568.1</v>
      </c>
      <c r="O8516" s="51">
        <v>9092.02</v>
      </c>
      <c r="P8516" s="51">
        <v>4725.05</v>
      </c>
      <c r="Q8516" s="51">
        <v>3404.43</v>
      </c>
      <c r="R8516" s="51">
        <v>2299.31</v>
      </c>
      <c r="S8516" s="51">
        <v>1690.66</v>
      </c>
      <c r="T8516" s="51">
        <v>1541.7</v>
      </c>
      <c r="U8516" s="51">
        <v>2010</v>
      </c>
    </row>
    <row r="8517" spans="1:21" ht="15.5">
      <c r="A8517" s="51">
        <v>299</v>
      </c>
      <c r="B8517" s="51" t="s">
        <v>1931</v>
      </c>
      <c r="C8517" s="51" t="s">
        <v>375</v>
      </c>
      <c r="D8517" s="51" t="str">
        <f t="shared" si="133"/>
        <v>PPPPCVenezuela</v>
      </c>
      <c r="E8517" s="51" t="s">
        <v>283</v>
      </c>
      <c r="F8517" s="51" t="s">
        <v>370</v>
      </c>
      <c r="G8517" s="51" t="s">
        <v>376</v>
      </c>
      <c r="H8517" s="51" t="s">
        <v>356</v>
      </c>
      <c r="I8517" s="51" t="s">
        <v>333</v>
      </c>
      <c r="J8517" s="51" t="s">
        <v>372</v>
      </c>
      <c r="K8517" s="51">
        <v>18562.11</v>
      </c>
      <c r="L8517" s="51">
        <v>18871.02</v>
      </c>
      <c r="M8517" s="51">
        <v>18214.900000000001</v>
      </c>
      <c r="N8517" s="51">
        <v>17011.28</v>
      </c>
      <c r="O8517" s="51">
        <v>14217.12</v>
      </c>
      <c r="P8517" s="51">
        <v>12323.37</v>
      </c>
      <c r="Q8517" s="51">
        <v>10683.19</v>
      </c>
      <c r="R8517" s="51">
        <v>7344.08</v>
      </c>
      <c r="S8517" s="51">
        <v>5178.2700000000004</v>
      </c>
      <c r="T8517" s="51" t="s">
        <v>95</v>
      </c>
      <c r="U8517" s="51">
        <v>2010</v>
      </c>
    </row>
    <row r="8518" spans="1:21" ht="15.5">
      <c r="A8518" s="51">
        <v>299</v>
      </c>
      <c r="B8518" s="51" t="s">
        <v>1931</v>
      </c>
      <c r="C8518" s="51" t="s">
        <v>377</v>
      </c>
      <c r="D8518" s="51" t="str">
        <f t="shared" si="133"/>
        <v>NGAP_NPGDPVenezuela</v>
      </c>
      <c r="E8518" s="51" t="s">
        <v>283</v>
      </c>
      <c r="F8518" s="51" t="s">
        <v>378</v>
      </c>
      <c r="G8518" s="51" t="s">
        <v>379</v>
      </c>
      <c r="H8518" s="51" t="s">
        <v>380</v>
      </c>
      <c r="I8518" s="51"/>
      <c r="J8518" s="51"/>
      <c r="K8518" s="51"/>
      <c r="L8518" s="51"/>
      <c r="M8518" s="51"/>
      <c r="N8518" s="51"/>
      <c r="O8518" s="51"/>
      <c r="P8518" s="51"/>
      <c r="Q8518" s="51"/>
      <c r="R8518" s="51"/>
      <c r="S8518" s="51"/>
      <c r="T8518" s="51"/>
      <c r="U8518" s="51"/>
    </row>
    <row r="8519" spans="1:21" ht="15.5">
      <c r="A8519" s="51">
        <v>299</v>
      </c>
      <c r="B8519" s="51" t="s">
        <v>1931</v>
      </c>
      <c r="C8519" s="51" t="s">
        <v>381</v>
      </c>
      <c r="D8519" s="51" t="str">
        <f t="shared" si="133"/>
        <v>PPPSHVenezuela</v>
      </c>
      <c r="E8519" s="51" t="s">
        <v>283</v>
      </c>
      <c r="F8519" s="51" t="s">
        <v>382</v>
      </c>
      <c r="G8519" s="51" t="s">
        <v>383</v>
      </c>
      <c r="H8519" s="51" t="s">
        <v>384</v>
      </c>
      <c r="I8519" s="51"/>
      <c r="J8519" s="51" t="s">
        <v>353</v>
      </c>
      <c r="K8519" s="51">
        <v>0.54400000000000004</v>
      </c>
      <c r="L8519" s="51">
        <v>0.53500000000000003</v>
      </c>
      <c r="M8519" s="51">
        <v>0.505</v>
      </c>
      <c r="N8519" s="51">
        <v>0.46800000000000003</v>
      </c>
      <c r="O8519" s="51">
        <v>0.378</v>
      </c>
      <c r="P8519" s="51">
        <v>0.308</v>
      </c>
      <c r="Q8519" s="51">
        <v>0.23899999999999999</v>
      </c>
      <c r="R8519" s="51">
        <v>0.152</v>
      </c>
      <c r="S8519" s="51">
        <v>0.11</v>
      </c>
      <c r="T8519" s="51" t="s">
        <v>95</v>
      </c>
      <c r="U8519" s="51">
        <v>2018</v>
      </c>
    </row>
    <row r="8520" spans="1:21" ht="15.5">
      <c r="A8520" s="51">
        <v>299</v>
      </c>
      <c r="B8520" s="51" t="s">
        <v>1931</v>
      </c>
      <c r="C8520" s="51" t="s">
        <v>385</v>
      </c>
      <c r="D8520" s="51" t="str">
        <f t="shared" si="133"/>
        <v>PPPEXVenezuela</v>
      </c>
      <c r="E8520" s="51" t="s">
        <v>283</v>
      </c>
      <c r="F8520" s="51" t="s">
        <v>386</v>
      </c>
      <c r="G8520" s="51" t="s">
        <v>387</v>
      </c>
      <c r="H8520" s="51" t="s">
        <v>388</v>
      </c>
      <c r="I8520" s="51"/>
      <c r="J8520" s="51" t="s">
        <v>353</v>
      </c>
      <c r="K8520" s="51" t="s">
        <v>1171</v>
      </c>
      <c r="L8520" s="51" t="s">
        <v>1171</v>
      </c>
      <c r="M8520" s="51" t="s">
        <v>1171</v>
      </c>
      <c r="N8520" s="51" t="s">
        <v>1171</v>
      </c>
      <c r="O8520" s="51">
        <v>1E-3</v>
      </c>
      <c r="P8520" s="51">
        <v>5.0000000000000001E-3</v>
      </c>
      <c r="Q8520" s="51">
        <v>3.4239999999999999</v>
      </c>
      <c r="R8520" s="51">
        <v>672.97199999999998</v>
      </c>
      <c r="S8520" s="51">
        <v>16324.57</v>
      </c>
      <c r="T8520" s="51" t="s">
        <v>95</v>
      </c>
      <c r="U8520" s="51">
        <v>2018</v>
      </c>
    </row>
    <row r="8521" spans="1:21" ht="15.5">
      <c r="A8521" s="51">
        <v>299</v>
      </c>
      <c r="B8521" s="51" t="s">
        <v>1931</v>
      </c>
      <c r="C8521" s="51" t="s">
        <v>389</v>
      </c>
      <c r="D8521" s="51" t="str">
        <f t="shared" si="133"/>
        <v>NID_NGDPVenezuela</v>
      </c>
      <c r="E8521" s="51" t="s">
        <v>283</v>
      </c>
      <c r="F8521" s="51" t="s">
        <v>390</v>
      </c>
      <c r="G8521" s="51" t="s">
        <v>391</v>
      </c>
      <c r="H8521" s="51" t="s">
        <v>392</v>
      </c>
      <c r="I8521" s="51"/>
      <c r="J8521" s="51" t="s">
        <v>1932</v>
      </c>
      <c r="K8521" s="51">
        <v>26.597000000000001</v>
      </c>
      <c r="L8521" s="51">
        <v>27.268999999999998</v>
      </c>
      <c r="M8521" s="51">
        <v>24.81</v>
      </c>
      <c r="N8521" s="51">
        <v>30.867999999999999</v>
      </c>
      <c r="O8521" s="51">
        <v>0.10199999999999999</v>
      </c>
      <c r="P8521" s="51">
        <v>-3.7440000000000002</v>
      </c>
      <c r="Q8521" s="51" t="s">
        <v>95</v>
      </c>
      <c r="R8521" s="51" t="s">
        <v>95</v>
      </c>
      <c r="S8521" s="51" t="s">
        <v>95</v>
      </c>
      <c r="T8521" s="51" t="s">
        <v>95</v>
      </c>
      <c r="U8521" s="51">
        <v>2018</v>
      </c>
    </row>
    <row r="8522" spans="1:21" ht="15.5">
      <c r="A8522" s="51">
        <v>299</v>
      </c>
      <c r="B8522" s="51" t="s">
        <v>1931</v>
      </c>
      <c r="C8522" s="51" t="s">
        <v>393</v>
      </c>
      <c r="D8522" s="51" t="str">
        <f t="shared" si="133"/>
        <v>NGSD_NGDPVenezuela</v>
      </c>
      <c r="E8522" s="51" t="s">
        <v>283</v>
      </c>
      <c r="F8522" s="51" t="s">
        <v>394</v>
      </c>
      <c r="G8522" s="51" t="s">
        <v>395</v>
      </c>
      <c r="H8522" s="51" t="s">
        <v>392</v>
      </c>
      <c r="I8522" s="51"/>
      <c r="J8522" s="51" t="s">
        <v>1932</v>
      </c>
      <c r="K8522" s="51">
        <v>25.635000000000002</v>
      </c>
      <c r="L8522" s="51">
        <v>19.027999999999999</v>
      </c>
      <c r="M8522" s="51">
        <v>9.1359999999999992</v>
      </c>
      <c r="N8522" s="51">
        <v>2.3519999999999999</v>
      </c>
      <c r="O8522" s="51">
        <v>4.0149999999999997</v>
      </c>
      <c r="P8522" s="51">
        <v>-9.8640000000000008</v>
      </c>
      <c r="Q8522" s="51" t="s">
        <v>95</v>
      </c>
      <c r="R8522" s="51" t="s">
        <v>95</v>
      </c>
      <c r="S8522" s="51" t="s">
        <v>95</v>
      </c>
      <c r="T8522" s="51" t="s">
        <v>95</v>
      </c>
      <c r="U8522" s="51">
        <v>2018</v>
      </c>
    </row>
    <row r="8523" spans="1:21" ht="15.5">
      <c r="A8523" s="51">
        <v>299</v>
      </c>
      <c r="B8523" s="51" t="s">
        <v>1931</v>
      </c>
      <c r="C8523" s="51" t="s">
        <v>396</v>
      </c>
      <c r="D8523" s="51" t="str">
        <f t="shared" si="133"/>
        <v>PCPIVenezuela</v>
      </c>
      <c r="E8523" s="51" t="s">
        <v>283</v>
      </c>
      <c r="F8523" s="51" t="s">
        <v>397</v>
      </c>
      <c r="G8523" s="51" t="s">
        <v>398</v>
      </c>
      <c r="H8523" s="51" t="s">
        <v>360</v>
      </c>
      <c r="I8523" s="51"/>
      <c r="J8523" s="51" t="s">
        <v>1933</v>
      </c>
      <c r="K8523" s="51">
        <v>288.8</v>
      </c>
      <c r="L8523" s="51">
        <v>406.16699999999997</v>
      </c>
      <c r="M8523" s="51">
        <v>658.67499999999995</v>
      </c>
      <c r="N8523" s="51">
        <v>1460.53</v>
      </c>
      <c r="O8523" s="51">
        <v>5184.1400000000003</v>
      </c>
      <c r="P8523" s="51">
        <v>27896.76</v>
      </c>
      <c r="Q8523" s="51">
        <v>18265146.449999999</v>
      </c>
      <c r="R8523" s="51">
        <v>3654129639.98</v>
      </c>
      <c r="S8523" s="51">
        <v>89714263101.080002</v>
      </c>
      <c r="T8523" s="51">
        <v>5023998733660.6699</v>
      </c>
      <c r="U8523" s="51">
        <v>2020</v>
      </c>
    </row>
    <row r="8524" spans="1:21" ht="15.5">
      <c r="A8524" s="51">
        <v>299</v>
      </c>
      <c r="B8524" s="51" t="s">
        <v>1931</v>
      </c>
      <c r="C8524" s="51" t="s">
        <v>400</v>
      </c>
      <c r="D8524" s="51" t="str">
        <f t="shared" si="133"/>
        <v>PCPIPCHVenezuela</v>
      </c>
      <c r="E8524" s="51" t="s">
        <v>283</v>
      </c>
      <c r="F8524" s="51" t="s">
        <v>397</v>
      </c>
      <c r="G8524" s="51" t="s">
        <v>401</v>
      </c>
      <c r="H8524" s="51" t="s">
        <v>347</v>
      </c>
      <c r="I8524" s="51"/>
      <c r="J8524" s="51" t="s">
        <v>402</v>
      </c>
      <c r="K8524" s="51">
        <v>21.068999999999999</v>
      </c>
      <c r="L8524" s="51">
        <v>40.639000000000003</v>
      </c>
      <c r="M8524" s="51">
        <v>62.168999999999997</v>
      </c>
      <c r="N8524" s="51">
        <v>121.738</v>
      </c>
      <c r="O8524" s="51">
        <v>254.94900000000001</v>
      </c>
      <c r="P8524" s="51">
        <v>438.11700000000002</v>
      </c>
      <c r="Q8524" s="51">
        <v>65374.080000000002</v>
      </c>
      <c r="R8524" s="51">
        <v>19906.02</v>
      </c>
      <c r="S8524" s="51">
        <v>2355.15</v>
      </c>
      <c r="T8524" s="51">
        <v>5500</v>
      </c>
      <c r="U8524" s="51">
        <v>2020</v>
      </c>
    </row>
    <row r="8525" spans="1:21" ht="15.5">
      <c r="A8525" s="51">
        <v>299</v>
      </c>
      <c r="B8525" s="51" t="s">
        <v>1931</v>
      </c>
      <c r="C8525" s="51" t="s">
        <v>403</v>
      </c>
      <c r="D8525" s="51" t="str">
        <f t="shared" si="133"/>
        <v>PCPIEVenezuela</v>
      </c>
      <c r="E8525" s="51" t="s">
        <v>283</v>
      </c>
      <c r="F8525" s="51" t="s">
        <v>404</v>
      </c>
      <c r="G8525" s="51" t="s">
        <v>405</v>
      </c>
      <c r="H8525" s="51" t="s">
        <v>360</v>
      </c>
      <c r="I8525" s="51"/>
      <c r="J8525" s="51" t="s">
        <v>1933</v>
      </c>
      <c r="K8525" s="51">
        <v>318.89999999999998</v>
      </c>
      <c r="L8525" s="51">
        <v>498.1</v>
      </c>
      <c r="M8525" s="51">
        <v>839.5</v>
      </c>
      <c r="N8525" s="51">
        <v>2357.9</v>
      </c>
      <c r="O8525" s="51">
        <v>8826.9</v>
      </c>
      <c r="P8525" s="51">
        <v>84970.3</v>
      </c>
      <c r="Q8525" s="51">
        <v>110597550.2</v>
      </c>
      <c r="R8525" s="51">
        <v>10711919274.4</v>
      </c>
      <c r="S8525" s="51">
        <v>327767509170</v>
      </c>
      <c r="T8525" s="51">
        <v>18354980513520</v>
      </c>
      <c r="U8525" s="51">
        <v>2020</v>
      </c>
    </row>
    <row r="8526" spans="1:21" ht="15.5">
      <c r="A8526" s="51">
        <v>299</v>
      </c>
      <c r="B8526" s="51" t="s">
        <v>1931</v>
      </c>
      <c r="C8526" s="51" t="s">
        <v>406</v>
      </c>
      <c r="D8526" s="51" t="str">
        <f t="shared" si="133"/>
        <v>PCPIEPCHVenezuela</v>
      </c>
      <c r="E8526" s="51" t="s">
        <v>283</v>
      </c>
      <c r="F8526" s="51" t="s">
        <v>404</v>
      </c>
      <c r="G8526" s="51" t="s">
        <v>407</v>
      </c>
      <c r="H8526" s="51" t="s">
        <v>347</v>
      </c>
      <c r="I8526" s="51"/>
      <c r="J8526" s="51" t="s">
        <v>408</v>
      </c>
      <c r="K8526" s="51">
        <v>20.068000000000001</v>
      </c>
      <c r="L8526" s="51">
        <v>56.192999999999998</v>
      </c>
      <c r="M8526" s="51">
        <v>68.540000000000006</v>
      </c>
      <c r="N8526" s="51">
        <v>180.87</v>
      </c>
      <c r="O8526" s="51">
        <v>274.35399999999998</v>
      </c>
      <c r="P8526" s="51">
        <v>862.62900000000002</v>
      </c>
      <c r="Q8526" s="51">
        <v>130060.24</v>
      </c>
      <c r="R8526" s="51">
        <v>9585.49</v>
      </c>
      <c r="S8526" s="51">
        <v>2959.84</v>
      </c>
      <c r="T8526" s="51">
        <v>5500</v>
      </c>
      <c r="U8526" s="51">
        <v>2020</v>
      </c>
    </row>
    <row r="8527" spans="1:21" ht="15.5">
      <c r="A8527" s="51">
        <v>299</v>
      </c>
      <c r="B8527" s="51" t="s">
        <v>1931</v>
      </c>
      <c r="C8527" s="51" t="s">
        <v>409</v>
      </c>
      <c r="D8527" s="51" t="str">
        <f t="shared" si="133"/>
        <v>FLIBOR6Venezuela</v>
      </c>
      <c r="E8527" s="51" t="s">
        <v>283</v>
      </c>
      <c r="F8527" s="51" t="s">
        <v>410</v>
      </c>
      <c r="G8527" s="51"/>
      <c r="H8527" s="51" t="s">
        <v>384</v>
      </c>
      <c r="I8527" s="51"/>
      <c r="J8527" s="51"/>
      <c r="K8527" s="51"/>
      <c r="L8527" s="51"/>
      <c r="M8527" s="51"/>
      <c r="N8527" s="51"/>
      <c r="O8527" s="51"/>
      <c r="P8527" s="51"/>
      <c r="Q8527" s="51"/>
      <c r="R8527" s="51"/>
      <c r="S8527" s="51"/>
      <c r="T8527" s="51"/>
      <c r="U8527" s="51"/>
    </row>
    <row r="8528" spans="1:21" ht="15.5">
      <c r="A8528" s="51">
        <v>299</v>
      </c>
      <c r="B8528" s="51" t="s">
        <v>1931</v>
      </c>
      <c r="C8528" s="51" t="s">
        <v>411</v>
      </c>
      <c r="D8528" s="51" t="str">
        <f t="shared" si="133"/>
        <v>TM_RPCHVenezuela</v>
      </c>
      <c r="E8528" s="51" t="s">
        <v>283</v>
      </c>
      <c r="F8528" s="51" t="s">
        <v>412</v>
      </c>
      <c r="G8528" s="51" t="s">
        <v>413</v>
      </c>
      <c r="H8528" s="51" t="s">
        <v>347</v>
      </c>
      <c r="I8528" s="51"/>
      <c r="J8528" s="51" t="s">
        <v>1934</v>
      </c>
      <c r="K8528" s="51">
        <v>24.396000000000001</v>
      </c>
      <c r="L8528" s="51">
        <v>-9.6869999999999994</v>
      </c>
      <c r="M8528" s="51">
        <v>-18.532</v>
      </c>
      <c r="N8528" s="51">
        <v>-23.102</v>
      </c>
      <c r="O8528" s="51">
        <v>-50.061</v>
      </c>
      <c r="P8528" s="51">
        <v>-34.651000000000003</v>
      </c>
      <c r="Q8528" s="51">
        <v>-8.7520000000000007</v>
      </c>
      <c r="R8528" s="51">
        <v>-32.643999999999998</v>
      </c>
      <c r="S8528" s="51">
        <v>-20.565999999999999</v>
      </c>
      <c r="T8528" s="51">
        <v>-3.4980000000000002</v>
      </c>
      <c r="U8528" s="51">
        <v>2017</v>
      </c>
    </row>
    <row r="8529" spans="1:21" ht="15.5">
      <c r="A8529" s="51">
        <v>299</v>
      </c>
      <c r="B8529" s="51" t="s">
        <v>1931</v>
      </c>
      <c r="C8529" s="51" t="s">
        <v>415</v>
      </c>
      <c r="D8529" s="51" t="str">
        <f t="shared" si="133"/>
        <v>TMG_RPCHVenezuela</v>
      </c>
      <c r="E8529" s="51" t="s">
        <v>283</v>
      </c>
      <c r="F8529" s="51" t="s">
        <v>416</v>
      </c>
      <c r="G8529" s="51" t="s">
        <v>417</v>
      </c>
      <c r="H8529" s="51" t="s">
        <v>347</v>
      </c>
      <c r="I8529" s="51"/>
      <c r="J8529" s="51" t="s">
        <v>1934</v>
      </c>
      <c r="K8529" s="51">
        <v>24.948</v>
      </c>
      <c r="L8529" s="51">
        <v>-9.6869999999999994</v>
      </c>
      <c r="M8529" s="51">
        <v>-18.532</v>
      </c>
      <c r="N8529" s="51">
        <v>-23.102</v>
      </c>
      <c r="O8529" s="51">
        <v>-50.061</v>
      </c>
      <c r="P8529" s="51">
        <v>-34.651000000000003</v>
      </c>
      <c r="Q8529" s="51">
        <v>-10.074</v>
      </c>
      <c r="R8529" s="51">
        <v>-33.14</v>
      </c>
      <c r="S8529" s="51">
        <v>-15.898</v>
      </c>
      <c r="T8529" s="51">
        <v>-2.04</v>
      </c>
      <c r="U8529" s="51">
        <v>2017</v>
      </c>
    </row>
    <row r="8530" spans="1:21" ht="15.5">
      <c r="A8530" s="51">
        <v>299</v>
      </c>
      <c r="B8530" s="51" t="s">
        <v>1931</v>
      </c>
      <c r="C8530" s="51" t="s">
        <v>418</v>
      </c>
      <c r="D8530" s="51" t="str">
        <f t="shared" si="133"/>
        <v>TX_RPCHVenezuela</v>
      </c>
      <c r="E8530" s="51" t="s">
        <v>283</v>
      </c>
      <c r="F8530" s="51" t="s">
        <v>419</v>
      </c>
      <c r="G8530" s="51" t="s">
        <v>420</v>
      </c>
      <c r="H8530" s="51" t="s">
        <v>347</v>
      </c>
      <c r="I8530" s="51"/>
      <c r="J8530" s="51" t="s">
        <v>1934</v>
      </c>
      <c r="K8530" s="51">
        <v>1.5940000000000001</v>
      </c>
      <c r="L8530" s="51">
        <v>-6.17</v>
      </c>
      <c r="M8530" s="51">
        <v>-4.6580000000000004</v>
      </c>
      <c r="N8530" s="51">
        <v>-0.86299999999999999</v>
      </c>
      <c r="O8530" s="51">
        <v>-11.728999999999999</v>
      </c>
      <c r="P8530" s="51">
        <v>-4.3999999999999997E-2</v>
      </c>
      <c r="Q8530" s="51">
        <v>-22.763999999999999</v>
      </c>
      <c r="R8530" s="51">
        <v>-28.869</v>
      </c>
      <c r="S8530" s="51">
        <v>-48.13</v>
      </c>
      <c r="T8530" s="51">
        <v>-14.249000000000001</v>
      </c>
      <c r="U8530" s="51">
        <v>2017</v>
      </c>
    </row>
    <row r="8531" spans="1:21" ht="15.5">
      <c r="A8531" s="51">
        <v>299</v>
      </c>
      <c r="B8531" s="51" t="s">
        <v>1931</v>
      </c>
      <c r="C8531" s="51" t="s">
        <v>421</v>
      </c>
      <c r="D8531" s="51" t="str">
        <f t="shared" si="133"/>
        <v>TXG_RPCHVenezuela</v>
      </c>
      <c r="E8531" s="51" t="s">
        <v>283</v>
      </c>
      <c r="F8531" s="51" t="s">
        <v>422</v>
      </c>
      <c r="G8531" s="51" t="s">
        <v>423</v>
      </c>
      <c r="H8531" s="51" t="s">
        <v>347</v>
      </c>
      <c r="I8531" s="51"/>
      <c r="J8531" s="51" t="s">
        <v>1934</v>
      </c>
      <c r="K8531" s="51">
        <v>0.65800000000000003</v>
      </c>
      <c r="L8531" s="51">
        <v>-6.17</v>
      </c>
      <c r="M8531" s="51">
        <v>-4.6580000000000004</v>
      </c>
      <c r="N8531" s="51">
        <v>-0.86299999999999999</v>
      </c>
      <c r="O8531" s="51">
        <v>-11.728999999999999</v>
      </c>
      <c r="P8531" s="51">
        <v>-4.3999999999999997E-2</v>
      </c>
      <c r="Q8531" s="51">
        <v>-23.259</v>
      </c>
      <c r="R8531" s="51">
        <v>-31.898</v>
      </c>
      <c r="S8531" s="51">
        <v>-46.44</v>
      </c>
      <c r="T8531" s="51">
        <v>-15.641999999999999</v>
      </c>
      <c r="U8531" s="51">
        <v>2017</v>
      </c>
    </row>
    <row r="8532" spans="1:21" ht="15.5">
      <c r="A8532" s="51">
        <v>299</v>
      </c>
      <c r="B8532" s="51" t="s">
        <v>1931</v>
      </c>
      <c r="C8532" s="51" t="s">
        <v>424</v>
      </c>
      <c r="D8532" s="51" t="str">
        <f t="shared" si="133"/>
        <v>LURVenezuela</v>
      </c>
      <c r="E8532" s="51" t="s">
        <v>283</v>
      </c>
      <c r="F8532" s="51" t="s">
        <v>425</v>
      </c>
      <c r="G8532" s="51" t="s">
        <v>426</v>
      </c>
      <c r="H8532" s="51" t="s">
        <v>427</v>
      </c>
      <c r="I8532" s="51"/>
      <c r="J8532" s="51" t="s">
        <v>1935</v>
      </c>
      <c r="K8532" s="51">
        <v>7.8230000000000004</v>
      </c>
      <c r="L8532" s="51">
        <v>7.47</v>
      </c>
      <c r="M8532" s="51">
        <v>6.7</v>
      </c>
      <c r="N8532" s="51">
        <v>7.4</v>
      </c>
      <c r="O8532" s="51">
        <v>20.863</v>
      </c>
      <c r="P8532" s="51">
        <v>27.885999999999999</v>
      </c>
      <c r="Q8532" s="51">
        <v>35.542999999999999</v>
      </c>
      <c r="R8532" s="51" t="s">
        <v>95</v>
      </c>
      <c r="S8532" s="51" t="s">
        <v>95</v>
      </c>
      <c r="T8532" s="51" t="s">
        <v>95</v>
      </c>
      <c r="U8532" s="51">
        <v>2011</v>
      </c>
    </row>
    <row r="8533" spans="1:21" ht="15.5">
      <c r="A8533" s="51">
        <v>299</v>
      </c>
      <c r="B8533" s="51" t="s">
        <v>1931</v>
      </c>
      <c r="C8533" s="51" t="s">
        <v>428</v>
      </c>
      <c r="D8533" s="51" t="str">
        <f t="shared" si="133"/>
        <v>LEVenezuela</v>
      </c>
      <c r="E8533" s="51" t="s">
        <v>283</v>
      </c>
      <c r="F8533" s="51" t="s">
        <v>429</v>
      </c>
      <c r="G8533" s="51" t="s">
        <v>430</v>
      </c>
      <c r="H8533" s="51" t="s">
        <v>431</v>
      </c>
      <c r="I8533" s="51" t="s">
        <v>432</v>
      </c>
      <c r="J8533" s="51"/>
      <c r="K8533" s="51"/>
      <c r="L8533" s="51"/>
      <c r="M8533" s="51"/>
      <c r="N8533" s="51"/>
      <c r="O8533" s="51"/>
      <c r="P8533" s="51"/>
      <c r="Q8533" s="51"/>
      <c r="R8533" s="51"/>
      <c r="S8533" s="51"/>
      <c r="T8533" s="51"/>
      <c r="U8533" s="51"/>
    </row>
    <row r="8534" spans="1:21" ht="15.5">
      <c r="A8534" s="51">
        <v>299</v>
      </c>
      <c r="B8534" s="51" t="s">
        <v>1931</v>
      </c>
      <c r="C8534" s="51" t="s">
        <v>433</v>
      </c>
      <c r="D8534" s="51" t="str">
        <f t="shared" si="133"/>
        <v>LPVenezuela</v>
      </c>
      <c r="E8534" s="51" t="s">
        <v>283</v>
      </c>
      <c r="F8534" s="51" t="s">
        <v>434</v>
      </c>
      <c r="G8534" s="51" t="s">
        <v>435</v>
      </c>
      <c r="H8534" s="51" t="s">
        <v>431</v>
      </c>
      <c r="I8534" s="51" t="s">
        <v>432</v>
      </c>
      <c r="J8534" s="51" t="s">
        <v>1936</v>
      </c>
      <c r="K8534" s="51">
        <v>29.364999999999998</v>
      </c>
      <c r="L8534" s="51">
        <v>29.786000000000001</v>
      </c>
      <c r="M8534" s="51">
        <v>30.206</v>
      </c>
      <c r="N8534" s="51">
        <v>30.62</v>
      </c>
      <c r="O8534" s="51">
        <v>30.713999999999999</v>
      </c>
      <c r="P8534" s="51">
        <v>30.442</v>
      </c>
      <c r="Q8534" s="51">
        <v>28.902999999999999</v>
      </c>
      <c r="R8534" s="51">
        <v>27.817</v>
      </c>
      <c r="S8534" s="51">
        <v>27.951000000000001</v>
      </c>
      <c r="T8534" s="51">
        <v>27.585999999999999</v>
      </c>
      <c r="U8534" s="51">
        <v>2010</v>
      </c>
    </row>
    <row r="8535" spans="1:21" ht="15.5">
      <c r="A8535" s="51">
        <v>299</v>
      </c>
      <c r="B8535" s="51" t="s">
        <v>1931</v>
      </c>
      <c r="C8535" s="51" t="s">
        <v>437</v>
      </c>
      <c r="D8535" s="51" t="str">
        <f t="shared" si="133"/>
        <v>GGRVenezuela</v>
      </c>
      <c r="E8535" s="51" t="s">
        <v>283</v>
      </c>
      <c r="F8535" s="51" t="s">
        <v>438</v>
      </c>
      <c r="G8535" s="51" t="s">
        <v>439</v>
      </c>
      <c r="H8535" s="51" t="s">
        <v>342</v>
      </c>
      <c r="I8535" s="51" t="s">
        <v>343</v>
      </c>
      <c r="J8535" s="51" t="s">
        <v>1937</v>
      </c>
      <c r="K8535" s="51">
        <v>5.0000000000000001E-3</v>
      </c>
      <c r="L8535" s="51">
        <v>6.0000000000000001E-3</v>
      </c>
      <c r="M8535" s="51">
        <v>0.01</v>
      </c>
      <c r="N8535" s="51">
        <v>1.6E-2</v>
      </c>
      <c r="O8535" s="51">
        <v>0.04</v>
      </c>
      <c r="P8535" s="51">
        <v>0.29599999999999999</v>
      </c>
      <c r="Q8535" s="51">
        <v>184.18199999999999</v>
      </c>
      <c r="R8535" s="51">
        <v>15616.77</v>
      </c>
      <c r="S8535" s="51">
        <v>138979.24</v>
      </c>
      <c r="T8535" s="51" t="s">
        <v>95</v>
      </c>
      <c r="U8535" s="51">
        <v>2017</v>
      </c>
    </row>
    <row r="8536" spans="1:21" ht="15.5">
      <c r="A8536" s="51">
        <v>299</v>
      </c>
      <c r="B8536" s="51" t="s">
        <v>1931</v>
      </c>
      <c r="C8536" s="51" t="s">
        <v>441</v>
      </c>
      <c r="D8536" s="51" t="str">
        <f t="shared" si="133"/>
        <v>GGR_NGDPVenezuela</v>
      </c>
      <c r="E8536" s="51" t="s">
        <v>283</v>
      </c>
      <c r="F8536" s="51" t="s">
        <v>438</v>
      </c>
      <c r="G8536" s="51" t="s">
        <v>439</v>
      </c>
      <c r="H8536" s="51" t="s">
        <v>392</v>
      </c>
      <c r="I8536" s="51"/>
      <c r="J8536" s="51" t="s">
        <v>442</v>
      </c>
      <c r="K8536" s="51">
        <v>29.838000000000001</v>
      </c>
      <c r="L8536" s="51">
        <v>28.402000000000001</v>
      </c>
      <c r="M8536" s="51">
        <v>34.566000000000003</v>
      </c>
      <c r="N8536" s="51">
        <v>19.663</v>
      </c>
      <c r="O8536" s="51">
        <v>14.339</v>
      </c>
      <c r="P8536" s="51">
        <v>14.711</v>
      </c>
      <c r="Q8536" s="51">
        <v>17.420999999999999</v>
      </c>
      <c r="R8536" s="51">
        <v>11.359</v>
      </c>
      <c r="S8536" s="51">
        <v>5.8819999999999997</v>
      </c>
      <c r="T8536" s="51" t="s">
        <v>95</v>
      </c>
      <c r="U8536" s="51">
        <v>2017</v>
      </c>
    </row>
    <row r="8537" spans="1:21" ht="15.5">
      <c r="A8537" s="51">
        <v>299</v>
      </c>
      <c r="B8537" s="51" t="s">
        <v>1931</v>
      </c>
      <c r="C8537" s="51" t="s">
        <v>443</v>
      </c>
      <c r="D8537" s="51" t="str">
        <f t="shared" si="133"/>
        <v>GGXVenezuela</v>
      </c>
      <c r="E8537" s="51" t="s">
        <v>283</v>
      </c>
      <c r="F8537" s="51" t="s">
        <v>444</v>
      </c>
      <c r="G8537" s="51" t="s">
        <v>445</v>
      </c>
      <c r="H8537" s="51" t="s">
        <v>342</v>
      </c>
      <c r="I8537" s="51" t="s">
        <v>343</v>
      </c>
      <c r="J8537" s="51" t="s">
        <v>1937</v>
      </c>
      <c r="K8537" s="51">
        <v>7.0000000000000001E-3</v>
      </c>
      <c r="L8537" s="51">
        <v>8.9999999999999993E-3</v>
      </c>
      <c r="M8537" s="51">
        <v>1.4999999999999999E-2</v>
      </c>
      <c r="N8537" s="51">
        <v>2.4E-2</v>
      </c>
      <c r="O8537" s="51">
        <v>7.0999999999999994E-2</v>
      </c>
      <c r="P8537" s="51">
        <v>0.75700000000000001</v>
      </c>
      <c r="Q8537" s="51">
        <v>511.92500000000001</v>
      </c>
      <c r="R8537" s="51">
        <v>29364.240000000002</v>
      </c>
      <c r="S8537" s="51">
        <v>258218.56</v>
      </c>
      <c r="T8537" s="51" t="s">
        <v>95</v>
      </c>
      <c r="U8537" s="51">
        <v>2017</v>
      </c>
    </row>
    <row r="8538" spans="1:21" ht="15.5">
      <c r="A8538" s="51">
        <v>299</v>
      </c>
      <c r="B8538" s="51" t="s">
        <v>1931</v>
      </c>
      <c r="C8538" s="51" t="s">
        <v>446</v>
      </c>
      <c r="D8538" s="51" t="str">
        <f t="shared" si="133"/>
        <v>GGX_NGDPVenezuela</v>
      </c>
      <c r="E8538" s="51" t="s">
        <v>283</v>
      </c>
      <c r="F8538" s="51" t="s">
        <v>444</v>
      </c>
      <c r="G8538" s="51" t="s">
        <v>445</v>
      </c>
      <c r="H8538" s="51" t="s">
        <v>392</v>
      </c>
      <c r="I8538" s="51"/>
      <c r="J8538" s="51" t="s">
        <v>447</v>
      </c>
      <c r="K8538" s="51">
        <v>40.284999999999997</v>
      </c>
      <c r="L8538" s="51">
        <v>39.665999999999997</v>
      </c>
      <c r="M8538" s="51">
        <v>50.119</v>
      </c>
      <c r="N8538" s="51">
        <v>30.314</v>
      </c>
      <c r="O8538" s="51">
        <v>25.151</v>
      </c>
      <c r="P8538" s="51">
        <v>37.701999999999998</v>
      </c>
      <c r="Q8538" s="51">
        <v>48.420999999999999</v>
      </c>
      <c r="R8538" s="51">
        <v>21.359000000000002</v>
      </c>
      <c r="S8538" s="51">
        <v>10.929</v>
      </c>
      <c r="T8538" s="51" t="s">
        <v>95</v>
      </c>
      <c r="U8538" s="51">
        <v>2017</v>
      </c>
    </row>
    <row r="8539" spans="1:21" ht="15.5">
      <c r="A8539" s="51">
        <v>299</v>
      </c>
      <c r="B8539" s="51" t="s">
        <v>1931</v>
      </c>
      <c r="C8539" s="51" t="s">
        <v>448</v>
      </c>
      <c r="D8539" s="51" t="str">
        <f t="shared" si="133"/>
        <v>GGXCNLVenezuela</v>
      </c>
      <c r="E8539" s="51" t="s">
        <v>283</v>
      </c>
      <c r="F8539" s="51" t="s">
        <v>449</v>
      </c>
      <c r="G8539" s="51" t="s">
        <v>450</v>
      </c>
      <c r="H8539" s="51" t="s">
        <v>342</v>
      </c>
      <c r="I8539" s="51" t="s">
        <v>343</v>
      </c>
      <c r="J8539" s="51" t="s">
        <v>1937</v>
      </c>
      <c r="K8539" s="51">
        <v>-2E-3</v>
      </c>
      <c r="L8539" s="51">
        <v>-3.0000000000000001E-3</v>
      </c>
      <c r="M8539" s="51">
        <v>-5.0000000000000001E-3</v>
      </c>
      <c r="N8539" s="51">
        <v>-8.9999999999999993E-3</v>
      </c>
      <c r="O8539" s="51">
        <v>-0.03</v>
      </c>
      <c r="P8539" s="51">
        <v>-0.46200000000000002</v>
      </c>
      <c r="Q8539" s="51">
        <v>-327.74299999999999</v>
      </c>
      <c r="R8539" s="51">
        <v>-13747.47</v>
      </c>
      <c r="S8539" s="51">
        <v>-119239.32</v>
      </c>
      <c r="T8539" s="51" t="s">
        <v>95</v>
      </c>
      <c r="U8539" s="51">
        <v>2017</v>
      </c>
    </row>
    <row r="8540" spans="1:21" ht="15.5">
      <c r="A8540" s="51">
        <v>299</v>
      </c>
      <c r="B8540" s="51" t="s">
        <v>1931</v>
      </c>
      <c r="C8540" s="51" t="s">
        <v>451</v>
      </c>
      <c r="D8540" s="51" t="str">
        <f t="shared" si="133"/>
        <v>GGXCNL_NGDPVenezuela</v>
      </c>
      <c r="E8540" s="51" t="s">
        <v>283</v>
      </c>
      <c r="F8540" s="51" t="s">
        <v>449</v>
      </c>
      <c r="G8540" s="51" t="s">
        <v>450</v>
      </c>
      <c r="H8540" s="51" t="s">
        <v>392</v>
      </c>
      <c r="I8540" s="51"/>
      <c r="J8540" s="51" t="s">
        <v>452</v>
      </c>
      <c r="K8540" s="51">
        <v>-10.446999999999999</v>
      </c>
      <c r="L8540" s="51">
        <v>-11.265000000000001</v>
      </c>
      <c r="M8540" s="51">
        <v>-15.553000000000001</v>
      </c>
      <c r="N8540" s="51">
        <v>-10.651999999999999</v>
      </c>
      <c r="O8540" s="51">
        <v>-10.811999999999999</v>
      </c>
      <c r="P8540" s="51">
        <v>-22.991</v>
      </c>
      <c r="Q8540" s="51">
        <v>-31</v>
      </c>
      <c r="R8540" s="51">
        <v>-9.9990000000000006</v>
      </c>
      <c r="S8540" s="51">
        <v>-5.0469999999999997</v>
      </c>
      <c r="T8540" s="51" t="s">
        <v>95</v>
      </c>
      <c r="U8540" s="51">
        <v>2017</v>
      </c>
    </row>
    <row r="8541" spans="1:21" ht="15.5">
      <c r="A8541" s="51">
        <v>299</v>
      </c>
      <c r="B8541" s="51" t="s">
        <v>1931</v>
      </c>
      <c r="C8541" s="51" t="s">
        <v>453</v>
      </c>
      <c r="D8541" s="51" t="str">
        <f t="shared" si="133"/>
        <v>GGSBVenezuela</v>
      </c>
      <c r="E8541" s="51" t="s">
        <v>283</v>
      </c>
      <c r="F8541" s="51" t="s">
        <v>454</v>
      </c>
      <c r="G8541" s="51" t="s">
        <v>455</v>
      </c>
      <c r="H8541" s="51" t="s">
        <v>342</v>
      </c>
      <c r="I8541" s="51" t="s">
        <v>343</v>
      </c>
      <c r="J8541" s="51"/>
      <c r="K8541" s="51"/>
      <c r="L8541" s="51"/>
      <c r="M8541" s="51"/>
      <c r="N8541" s="51"/>
      <c r="O8541" s="51"/>
      <c r="P8541" s="51"/>
      <c r="Q8541" s="51"/>
      <c r="R8541" s="51"/>
      <c r="S8541" s="51"/>
      <c r="T8541" s="51"/>
      <c r="U8541" s="51"/>
    </row>
    <row r="8542" spans="1:21" ht="15.5">
      <c r="A8542" s="51">
        <v>299</v>
      </c>
      <c r="B8542" s="51" t="s">
        <v>1931</v>
      </c>
      <c r="C8542" s="51" t="s">
        <v>456</v>
      </c>
      <c r="D8542" s="51" t="str">
        <f t="shared" si="133"/>
        <v>GGSB_NPGDPVenezuela</v>
      </c>
      <c r="E8542" s="51" t="s">
        <v>283</v>
      </c>
      <c r="F8542" s="51" t="s">
        <v>454</v>
      </c>
      <c r="G8542" s="51" t="s">
        <v>455</v>
      </c>
      <c r="H8542" s="51" t="s">
        <v>380</v>
      </c>
      <c r="I8542" s="51"/>
      <c r="J8542" s="51"/>
      <c r="K8542" s="51"/>
      <c r="L8542" s="51"/>
      <c r="M8542" s="51"/>
      <c r="N8542" s="51"/>
      <c r="O8542" s="51"/>
      <c r="P8542" s="51"/>
      <c r="Q8542" s="51"/>
      <c r="R8542" s="51"/>
      <c r="S8542" s="51"/>
      <c r="T8542" s="51"/>
      <c r="U8542" s="51"/>
    </row>
    <row r="8543" spans="1:21" ht="15.5">
      <c r="A8543" s="51">
        <v>299</v>
      </c>
      <c r="B8543" s="51" t="s">
        <v>1931</v>
      </c>
      <c r="C8543" s="51" t="s">
        <v>457</v>
      </c>
      <c r="D8543" s="51" t="str">
        <f t="shared" si="133"/>
        <v>GGXONLBVenezuela</v>
      </c>
      <c r="E8543" s="51" t="s">
        <v>283</v>
      </c>
      <c r="F8543" s="51" t="s">
        <v>458</v>
      </c>
      <c r="G8543" s="51" t="s">
        <v>459</v>
      </c>
      <c r="H8543" s="51" t="s">
        <v>342</v>
      </c>
      <c r="I8543" s="51" t="s">
        <v>343</v>
      </c>
      <c r="J8543" s="51" t="s">
        <v>1937</v>
      </c>
      <c r="K8543" s="51">
        <v>-1E-3</v>
      </c>
      <c r="L8543" s="51">
        <v>-2E-3</v>
      </c>
      <c r="M8543" s="51">
        <v>-4.0000000000000001E-3</v>
      </c>
      <c r="N8543" s="51">
        <v>-7.0000000000000001E-3</v>
      </c>
      <c r="O8543" s="51">
        <v>-0.03</v>
      </c>
      <c r="P8543" s="51">
        <v>-0.46100000000000002</v>
      </c>
      <c r="Q8543" s="51">
        <v>-327.68200000000002</v>
      </c>
      <c r="R8543" s="51">
        <v>-13707.94</v>
      </c>
      <c r="S8543" s="51">
        <v>-117530.87</v>
      </c>
      <c r="T8543" s="51" t="s">
        <v>95</v>
      </c>
      <c r="U8543" s="51">
        <v>2017</v>
      </c>
    </row>
    <row r="8544" spans="1:21" ht="15.5">
      <c r="A8544" s="51">
        <v>299</v>
      </c>
      <c r="B8544" s="51" t="s">
        <v>1931</v>
      </c>
      <c r="C8544" s="51" t="s">
        <v>460</v>
      </c>
      <c r="D8544" s="51" t="str">
        <f t="shared" si="133"/>
        <v>GGXONLB_NGDPVenezuela</v>
      </c>
      <c r="E8544" s="51" t="s">
        <v>283</v>
      </c>
      <c r="F8544" s="51" t="s">
        <v>458</v>
      </c>
      <c r="G8544" s="51" t="s">
        <v>459</v>
      </c>
      <c r="H8544" s="51" t="s">
        <v>392</v>
      </c>
      <c r="I8544" s="51"/>
      <c r="J8544" s="51" t="s">
        <v>461</v>
      </c>
      <c r="K8544" s="51">
        <v>-6.94</v>
      </c>
      <c r="L8544" s="51">
        <v>-8.1470000000000002</v>
      </c>
      <c r="M8544" s="51">
        <v>-11.872999999999999</v>
      </c>
      <c r="N8544" s="51">
        <v>-9.0109999999999992</v>
      </c>
      <c r="O8544" s="51">
        <v>-10.593</v>
      </c>
      <c r="P8544" s="51">
        <v>-22.96</v>
      </c>
      <c r="Q8544" s="51">
        <v>-30.994</v>
      </c>
      <c r="R8544" s="51">
        <v>-9.9710000000000001</v>
      </c>
      <c r="S8544" s="51">
        <v>-4.9740000000000002</v>
      </c>
      <c r="T8544" s="51" t="s">
        <v>95</v>
      </c>
      <c r="U8544" s="51">
        <v>2017</v>
      </c>
    </row>
    <row r="8545" spans="1:21" ht="15.5">
      <c r="A8545" s="51">
        <v>299</v>
      </c>
      <c r="B8545" s="51" t="s">
        <v>1931</v>
      </c>
      <c r="C8545" s="51" t="s">
        <v>462</v>
      </c>
      <c r="D8545" s="51" t="str">
        <f t="shared" si="133"/>
        <v>GGXWDNVenezuela</v>
      </c>
      <c r="E8545" s="51" t="s">
        <v>283</v>
      </c>
      <c r="F8545" s="51" t="s">
        <v>463</v>
      </c>
      <c r="G8545" s="51" t="s">
        <v>464</v>
      </c>
      <c r="H8545" s="51" t="s">
        <v>342</v>
      </c>
      <c r="I8545" s="51" t="s">
        <v>343</v>
      </c>
      <c r="J8545" s="51"/>
      <c r="K8545" s="51"/>
      <c r="L8545" s="51"/>
      <c r="M8545" s="51"/>
      <c r="N8545" s="51"/>
      <c r="O8545" s="51"/>
      <c r="P8545" s="51"/>
      <c r="Q8545" s="51"/>
      <c r="R8545" s="51"/>
      <c r="S8545" s="51"/>
      <c r="T8545" s="51"/>
      <c r="U8545" s="51"/>
    </row>
    <row r="8546" spans="1:21" ht="15.5">
      <c r="A8546" s="51">
        <v>299</v>
      </c>
      <c r="B8546" s="51" t="s">
        <v>1931</v>
      </c>
      <c r="C8546" s="51" t="s">
        <v>465</v>
      </c>
      <c r="D8546" s="51" t="str">
        <f t="shared" si="133"/>
        <v>GGXWDN_NGDPVenezuela</v>
      </c>
      <c r="E8546" s="51" t="s">
        <v>283</v>
      </c>
      <c r="F8546" s="51" t="s">
        <v>463</v>
      </c>
      <c r="G8546" s="51" t="s">
        <v>464</v>
      </c>
      <c r="H8546" s="51" t="s">
        <v>392</v>
      </c>
      <c r="I8546" s="51"/>
      <c r="J8546" s="51"/>
      <c r="K8546" s="51"/>
      <c r="L8546" s="51"/>
      <c r="M8546" s="51"/>
      <c r="N8546" s="51"/>
      <c r="O8546" s="51"/>
      <c r="P8546" s="51"/>
      <c r="Q8546" s="51"/>
      <c r="R8546" s="51"/>
      <c r="S8546" s="51"/>
      <c r="T8546" s="51"/>
      <c r="U8546" s="51"/>
    </row>
    <row r="8547" spans="1:21" ht="15.5">
      <c r="A8547" s="51">
        <v>299</v>
      </c>
      <c r="B8547" s="51" t="s">
        <v>1931</v>
      </c>
      <c r="C8547" s="51" t="s">
        <v>466</v>
      </c>
      <c r="D8547" s="51" t="str">
        <f t="shared" si="133"/>
        <v>GGXWDGVenezuela</v>
      </c>
      <c r="E8547" s="51" t="s">
        <v>283</v>
      </c>
      <c r="F8547" s="51" t="s">
        <v>467</v>
      </c>
      <c r="G8547" s="51" t="s">
        <v>468</v>
      </c>
      <c r="H8547" s="51" t="s">
        <v>342</v>
      </c>
      <c r="I8547" s="51" t="s">
        <v>343</v>
      </c>
      <c r="J8547" s="51" t="s">
        <v>1937</v>
      </c>
      <c r="K8547" s="51">
        <v>5.0000000000000001E-3</v>
      </c>
      <c r="L8547" s="51">
        <v>7.0000000000000001E-3</v>
      </c>
      <c r="M8547" s="51">
        <v>8.0000000000000002E-3</v>
      </c>
      <c r="N8547" s="51">
        <v>8.9999999999999993E-3</v>
      </c>
      <c r="O8547" s="51">
        <v>1.4E-2</v>
      </c>
      <c r="P8547" s="51">
        <v>0.52200000000000002</v>
      </c>
      <c r="Q8547" s="51">
        <v>1911.36</v>
      </c>
      <c r="R8547" s="51">
        <v>320039.19</v>
      </c>
      <c r="S8547" s="51">
        <v>7185787.7000000002</v>
      </c>
      <c r="T8547" s="51" t="s">
        <v>95</v>
      </c>
      <c r="U8547" s="51">
        <v>2017</v>
      </c>
    </row>
    <row r="8548" spans="1:21" ht="15.5">
      <c r="A8548" s="51">
        <v>299</v>
      </c>
      <c r="B8548" s="51" t="s">
        <v>1931</v>
      </c>
      <c r="C8548" s="51" t="s">
        <v>469</v>
      </c>
      <c r="D8548" s="51" t="str">
        <f t="shared" si="133"/>
        <v>GGXWDG_NGDPVenezuela</v>
      </c>
      <c r="E8548" s="51" t="s">
        <v>283</v>
      </c>
      <c r="F8548" s="51" t="s">
        <v>467</v>
      </c>
      <c r="G8548" s="51" t="s">
        <v>468</v>
      </c>
      <c r="H8548" s="51" t="s">
        <v>392</v>
      </c>
      <c r="I8548" s="51"/>
      <c r="J8548" s="51" t="s">
        <v>470</v>
      </c>
      <c r="K8548" s="51">
        <v>30.116</v>
      </c>
      <c r="L8548" s="51">
        <v>33.234999999999999</v>
      </c>
      <c r="M8548" s="51">
        <v>25.141999999999999</v>
      </c>
      <c r="N8548" s="51">
        <v>11.045</v>
      </c>
      <c r="O8548" s="51">
        <v>5.0540000000000003</v>
      </c>
      <c r="P8548" s="51">
        <v>26.004000000000001</v>
      </c>
      <c r="Q8548" s="51">
        <v>180.78899999999999</v>
      </c>
      <c r="R8548" s="51">
        <v>232.786</v>
      </c>
      <c r="S8548" s="51">
        <v>304.125</v>
      </c>
      <c r="T8548" s="51" t="s">
        <v>95</v>
      </c>
      <c r="U8548" s="51">
        <v>2017</v>
      </c>
    </row>
    <row r="8549" spans="1:21" ht="15.5">
      <c r="A8549" s="51">
        <v>299</v>
      </c>
      <c r="B8549" s="51" t="s">
        <v>1931</v>
      </c>
      <c r="C8549" s="51" t="s">
        <v>471</v>
      </c>
      <c r="D8549" s="51" t="str">
        <f t="shared" si="133"/>
        <v>NGDP_FYVenezuela</v>
      </c>
      <c r="E8549" s="51" t="s">
        <v>283</v>
      </c>
      <c r="F8549" s="51" t="s">
        <v>472</v>
      </c>
      <c r="G8549" s="51" t="s">
        <v>473</v>
      </c>
      <c r="H8549" s="51" t="s">
        <v>342</v>
      </c>
      <c r="I8549" s="51" t="s">
        <v>343</v>
      </c>
      <c r="J8549" s="51" t="s">
        <v>1937</v>
      </c>
      <c r="K8549" s="51">
        <v>1.6E-2</v>
      </c>
      <c r="L8549" s="51">
        <v>2.1999999999999999E-2</v>
      </c>
      <c r="M8549" s="51">
        <v>0.03</v>
      </c>
      <c r="N8549" s="51">
        <v>0.08</v>
      </c>
      <c r="O8549" s="51">
        <v>0.28100000000000003</v>
      </c>
      <c r="P8549" s="51">
        <v>2.0089999999999999</v>
      </c>
      <c r="Q8549" s="51">
        <v>1057.24</v>
      </c>
      <c r="R8549" s="51">
        <v>137482.06</v>
      </c>
      <c r="S8549" s="51">
        <v>2362770.94</v>
      </c>
      <c r="T8549" s="51" t="s">
        <v>95</v>
      </c>
      <c r="U8549" s="51">
        <v>2017</v>
      </c>
    </row>
    <row r="8550" spans="1:21" ht="15.5">
      <c r="A8550" s="51">
        <v>299</v>
      </c>
      <c r="B8550" s="51" t="s">
        <v>1931</v>
      </c>
      <c r="C8550" s="51" t="s">
        <v>474</v>
      </c>
      <c r="D8550" s="51" t="str">
        <f t="shared" si="133"/>
        <v>BCAVenezuela</v>
      </c>
      <c r="E8550" s="51" t="s">
        <v>283</v>
      </c>
      <c r="F8550" s="51" t="s">
        <v>475</v>
      </c>
      <c r="G8550" s="51" t="s">
        <v>476</v>
      </c>
      <c r="H8550" s="51" t="s">
        <v>352</v>
      </c>
      <c r="I8550" s="51" t="s">
        <v>343</v>
      </c>
      <c r="J8550" s="51" t="s">
        <v>1938</v>
      </c>
      <c r="K8550" s="51">
        <v>2.5859999999999999</v>
      </c>
      <c r="L8550" s="51">
        <v>4.6040000000000001</v>
      </c>
      <c r="M8550" s="51">
        <v>4.9189999999999996</v>
      </c>
      <c r="N8550" s="51">
        <v>-16.050999999999998</v>
      </c>
      <c r="O8550" s="51">
        <v>-3.87</v>
      </c>
      <c r="P8550" s="51">
        <v>8.7059999999999995</v>
      </c>
      <c r="Q8550" s="51">
        <v>8.6129999999999995</v>
      </c>
      <c r="R8550" s="51">
        <v>5.3520000000000003</v>
      </c>
      <c r="S8550" s="51">
        <v>-1.665</v>
      </c>
      <c r="T8550" s="51">
        <v>-0.35299999999999998</v>
      </c>
      <c r="U8550" s="51">
        <v>2018</v>
      </c>
    </row>
    <row r="8551" spans="1:21" ht="15.5">
      <c r="A8551" s="51">
        <v>299</v>
      </c>
      <c r="B8551" s="51" t="s">
        <v>1931</v>
      </c>
      <c r="C8551" s="51" t="s">
        <v>478</v>
      </c>
      <c r="D8551" s="51" t="str">
        <f t="shared" si="133"/>
        <v>BCA_NGDPDVenezuela</v>
      </c>
      <c r="E8551" s="51" t="s">
        <v>283</v>
      </c>
      <c r="F8551" s="51" t="s">
        <v>475</v>
      </c>
      <c r="G8551" s="51" t="s">
        <v>476</v>
      </c>
      <c r="H8551" s="51" t="s">
        <v>392</v>
      </c>
      <c r="I8551" s="51"/>
      <c r="J8551" s="51" t="s">
        <v>479</v>
      </c>
      <c r="K8551" s="51">
        <v>0.73399999999999999</v>
      </c>
      <c r="L8551" s="51">
        <v>1.778</v>
      </c>
      <c r="M8551" s="51">
        <v>2.4129999999999998</v>
      </c>
      <c r="N8551" s="51">
        <v>-4.96</v>
      </c>
      <c r="O8551" s="51">
        <v>-1.3859999999999999</v>
      </c>
      <c r="P8551" s="51">
        <v>6.0529999999999999</v>
      </c>
      <c r="Q8551" s="51">
        <v>8.7530000000000001</v>
      </c>
      <c r="R8551" s="51">
        <v>8.3680000000000003</v>
      </c>
      <c r="S8551" s="51">
        <v>-3.524</v>
      </c>
      <c r="T8551" s="51">
        <v>-0.83</v>
      </c>
      <c r="U8551" s="51">
        <v>2018</v>
      </c>
    </row>
    <row r="8552" spans="1:21" ht="15.5">
      <c r="A8552" s="51">
        <v>582</v>
      </c>
      <c r="B8552" s="51" t="s">
        <v>1939</v>
      </c>
      <c r="C8552" s="51" t="s">
        <v>338</v>
      </c>
      <c r="D8552" s="51" t="str">
        <f t="shared" si="133"/>
        <v>NGDP_RVietnam</v>
      </c>
      <c r="E8552" s="51" t="s">
        <v>1940</v>
      </c>
      <c r="F8552" s="51" t="s">
        <v>340</v>
      </c>
      <c r="G8552" s="51" t="s">
        <v>341</v>
      </c>
      <c r="H8552" s="51" t="s">
        <v>342</v>
      </c>
      <c r="I8552" s="51" t="s">
        <v>343</v>
      </c>
      <c r="J8552" s="51" t="s">
        <v>1941</v>
      </c>
      <c r="K8552" s="51">
        <v>3076041.91</v>
      </c>
      <c r="L8552" s="51">
        <v>3246870.23</v>
      </c>
      <c r="M8552" s="51">
        <v>3455392.13</v>
      </c>
      <c r="N8552" s="51">
        <v>3696825.71</v>
      </c>
      <c r="O8552" s="51">
        <v>3944143.68</v>
      </c>
      <c r="P8552" s="51">
        <v>4217874.76</v>
      </c>
      <c r="Q8552" s="51">
        <v>4516323</v>
      </c>
      <c r="R8552" s="51">
        <v>4833253.12</v>
      </c>
      <c r="S8552" s="51">
        <v>4973699.78</v>
      </c>
      <c r="T8552" s="51">
        <v>5296990.2699999996</v>
      </c>
      <c r="U8552" s="51">
        <v>2019</v>
      </c>
    </row>
    <row r="8553" spans="1:21" ht="15.5">
      <c r="A8553" s="51">
        <v>582</v>
      </c>
      <c r="B8553" s="51" t="s">
        <v>1939</v>
      </c>
      <c r="C8553" s="51" t="s">
        <v>345</v>
      </c>
      <c r="D8553" s="51" t="str">
        <f t="shared" si="133"/>
        <v>NGDP_RPCHVietnam</v>
      </c>
      <c r="E8553" s="51" t="s">
        <v>1940</v>
      </c>
      <c r="F8553" s="51" t="s">
        <v>340</v>
      </c>
      <c r="G8553" s="51" t="s">
        <v>346</v>
      </c>
      <c r="H8553" s="51" t="s">
        <v>347</v>
      </c>
      <c r="I8553" s="51"/>
      <c r="J8553" s="51" t="s">
        <v>348</v>
      </c>
      <c r="K8553" s="51">
        <v>5.5049999999999999</v>
      </c>
      <c r="L8553" s="51">
        <v>5.5540000000000003</v>
      </c>
      <c r="M8553" s="51">
        <v>6.4219999999999997</v>
      </c>
      <c r="N8553" s="51">
        <v>6.9870000000000001</v>
      </c>
      <c r="O8553" s="51">
        <v>6.69</v>
      </c>
      <c r="P8553" s="51">
        <v>6.94</v>
      </c>
      <c r="Q8553" s="51">
        <v>7.0759999999999996</v>
      </c>
      <c r="R8553" s="51">
        <v>7.0170000000000003</v>
      </c>
      <c r="S8553" s="51">
        <v>2.9060000000000001</v>
      </c>
      <c r="T8553" s="51">
        <v>6.5</v>
      </c>
      <c r="U8553" s="51">
        <v>2019</v>
      </c>
    </row>
    <row r="8554" spans="1:21" ht="15.5">
      <c r="A8554" s="51">
        <v>582</v>
      </c>
      <c r="B8554" s="51" t="s">
        <v>1939</v>
      </c>
      <c r="C8554" s="51" t="s">
        <v>349</v>
      </c>
      <c r="D8554" s="51" t="str">
        <f t="shared" si="133"/>
        <v>NGDPVietnam</v>
      </c>
      <c r="E8554" s="51" t="s">
        <v>1940</v>
      </c>
      <c r="F8554" s="51" t="s">
        <v>155</v>
      </c>
      <c r="G8554" s="51" t="s">
        <v>350</v>
      </c>
      <c r="H8554" s="51" t="s">
        <v>342</v>
      </c>
      <c r="I8554" s="51" t="s">
        <v>343</v>
      </c>
      <c r="J8554" s="51" t="s">
        <v>1941</v>
      </c>
      <c r="K8554" s="51">
        <v>4073762.29</v>
      </c>
      <c r="L8554" s="51">
        <v>4473655.5999999996</v>
      </c>
      <c r="M8554" s="51">
        <v>4937031.6799999997</v>
      </c>
      <c r="N8554" s="51">
        <v>5191323.7300000004</v>
      </c>
      <c r="O8554" s="51">
        <v>5639401</v>
      </c>
      <c r="P8554" s="51">
        <v>6293904.5499999998</v>
      </c>
      <c r="Q8554" s="51">
        <v>6998330.8399999999</v>
      </c>
      <c r="R8554" s="51">
        <v>7654261.4900000002</v>
      </c>
      <c r="S8554" s="51">
        <v>7912117.8600000003</v>
      </c>
      <c r="T8554" s="51">
        <v>8447685.1199999992</v>
      </c>
      <c r="U8554" s="51">
        <v>2019</v>
      </c>
    </row>
    <row r="8555" spans="1:21" ht="15.5">
      <c r="A8555" s="51">
        <v>582</v>
      </c>
      <c r="B8555" s="51" t="s">
        <v>1939</v>
      </c>
      <c r="C8555" s="51" t="s">
        <v>157</v>
      </c>
      <c r="D8555" s="51" t="str">
        <f t="shared" si="133"/>
        <v>NGDPDVietnam</v>
      </c>
      <c r="E8555" s="51" t="s">
        <v>1940</v>
      </c>
      <c r="F8555" s="51" t="s">
        <v>155</v>
      </c>
      <c r="G8555" s="51" t="s">
        <v>351</v>
      </c>
      <c r="H8555" s="51" t="s">
        <v>352</v>
      </c>
      <c r="I8555" s="51" t="s">
        <v>343</v>
      </c>
      <c r="J8555" s="51" t="s">
        <v>353</v>
      </c>
      <c r="K8555" s="51">
        <v>195.16800000000001</v>
      </c>
      <c r="L8555" s="51">
        <v>212.738</v>
      </c>
      <c r="M8555" s="51">
        <v>232.893</v>
      </c>
      <c r="N8555" s="51">
        <v>236.84</v>
      </c>
      <c r="O8555" s="51">
        <v>252.149</v>
      </c>
      <c r="P8555" s="51">
        <v>277.07400000000001</v>
      </c>
      <c r="Q8555" s="51">
        <v>304.01600000000002</v>
      </c>
      <c r="R8555" s="51">
        <v>329.53699999999998</v>
      </c>
      <c r="S8555" s="51">
        <v>340.82100000000003</v>
      </c>
      <c r="T8555" s="51">
        <v>354.86799999999999</v>
      </c>
      <c r="U8555" s="51">
        <v>2019</v>
      </c>
    </row>
    <row r="8556" spans="1:21" ht="15.5">
      <c r="A8556" s="51">
        <v>582</v>
      </c>
      <c r="B8556" s="51" t="s">
        <v>1939</v>
      </c>
      <c r="C8556" s="51" t="s">
        <v>354</v>
      </c>
      <c r="D8556" s="51" t="str">
        <f t="shared" si="133"/>
        <v>PPPGDPVietnam</v>
      </c>
      <c r="E8556" s="51" t="s">
        <v>1940</v>
      </c>
      <c r="F8556" s="51" t="s">
        <v>155</v>
      </c>
      <c r="G8556" s="51" t="s">
        <v>355</v>
      </c>
      <c r="H8556" s="51" t="s">
        <v>356</v>
      </c>
      <c r="I8556" s="51" t="s">
        <v>343</v>
      </c>
      <c r="J8556" s="51" t="s">
        <v>353</v>
      </c>
      <c r="K8556" s="51">
        <v>568.40099999999995</v>
      </c>
      <c r="L8556" s="51">
        <v>607.01800000000003</v>
      </c>
      <c r="M8556" s="51">
        <v>660.61199999999997</v>
      </c>
      <c r="N8556" s="51">
        <v>700.25699999999995</v>
      </c>
      <c r="O8556" s="51">
        <v>770.87199999999996</v>
      </c>
      <c r="P8556" s="51">
        <v>851.06399999999996</v>
      </c>
      <c r="Q8556" s="51">
        <v>933.16300000000001</v>
      </c>
      <c r="R8556" s="51">
        <v>1016.48</v>
      </c>
      <c r="S8556" s="51">
        <v>1058.69</v>
      </c>
      <c r="T8556" s="51">
        <v>1148.05</v>
      </c>
      <c r="U8556" s="51">
        <v>2019</v>
      </c>
    </row>
    <row r="8557" spans="1:21" ht="15.5">
      <c r="A8557" s="51">
        <v>582</v>
      </c>
      <c r="B8557" s="51" t="s">
        <v>1939</v>
      </c>
      <c r="C8557" s="51" t="s">
        <v>357</v>
      </c>
      <c r="D8557" s="51" t="str">
        <f t="shared" si="133"/>
        <v>NGDP_DVietnam</v>
      </c>
      <c r="E8557" s="51" t="s">
        <v>1940</v>
      </c>
      <c r="F8557" s="51" t="s">
        <v>358</v>
      </c>
      <c r="G8557" s="51" t="s">
        <v>359</v>
      </c>
      <c r="H8557" s="51" t="s">
        <v>360</v>
      </c>
      <c r="I8557" s="51"/>
      <c r="J8557" s="51" t="s">
        <v>361</v>
      </c>
      <c r="K8557" s="51">
        <v>132.435</v>
      </c>
      <c r="L8557" s="51">
        <v>137.78399999999999</v>
      </c>
      <c r="M8557" s="51">
        <v>142.87899999999999</v>
      </c>
      <c r="N8557" s="51">
        <v>140.42699999999999</v>
      </c>
      <c r="O8557" s="51">
        <v>142.982</v>
      </c>
      <c r="P8557" s="51">
        <v>149.22</v>
      </c>
      <c r="Q8557" s="51">
        <v>154.95599999999999</v>
      </c>
      <c r="R8557" s="51">
        <v>158.36699999999999</v>
      </c>
      <c r="S8557" s="51">
        <v>159.07900000000001</v>
      </c>
      <c r="T8557" s="51">
        <v>159.48099999999999</v>
      </c>
      <c r="U8557" s="51">
        <v>2019</v>
      </c>
    </row>
    <row r="8558" spans="1:21" ht="15.5">
      <c r="A8558" s="51">
        <v>582</v>
      </c>
      <c r="B8558" s="51" t="s">
        <v>1939</v>
      </c>
      <c r="C8558" s="51" t="s">
        <v>362</v>
      </c>
      <c r="D8558" s="51" t="str">
        <f t="shared" si="133"/>
        <v>NGDPRPCVietnam</v>
      </c>
      <c r="E8558" s="51" t="s">
        <v>1940</v>
      </c>
      <c r="F8558" s="51" t="s">
        <v>363</v>
      </c>
      <c r="G8558" s="51" t="s">
        <v>364</v>
      </c>
      <c r="H8558" s="51" t="s">
        <v>342</v>
      </c>
      <c r="I8558" s="51" t="s">
        <v>333</v>
      </c>
      <c r="J8558" s="51" t="s">
        <v>365</v>
      </c>
      <c r="K8558" s="51">
        <v>34636484.140000001</v>
      </c>
      <c r="L8558" s="51">
        <v>36172998.140000001</v>
      </c>
      <c r="M8558" s="51">
        <v>38084801.340000004</v>
      </c>
      <c r="N8558" s="51">
        <v>40308501.719999999</v>
      </c>
      <c r="O8558" s="51">
        <v>42549645.880000003</v>
      </c>
      <c r="P8558" s="51">
        <v>45028319.799999997</v>
      </c>
      <c r="Q8558" s="51">
        <v>47707973.340000004</v>
      </c>
      <c r="R8558" s="51">
        <v>50093830.259999998</v>
      </c>
      <c r="S8558" s="51">
        <v>51061506.509999998</v>
      </c>
      <c r="T8558" s="51">
        <v>53874405.090000004</v>
      </c>
      <c r="U8558" s="51">
        <v>2019</v>
      </c>
    </row>
    <row r="8559" spans="1:21" ht="15.5">
      <c r="A8559" s="51">
        <v>582</v>
      </c>
      <c r="B8559" s="51" t="s">
        <v>1939</v>
      </c>
      <c r="C8559" s="51" t="s">
        <v>366</v>
      </c>
      <c r="D8559" s="51" t="str">
        <f t="shared" si="133"/>
        <v>NGDPRPPPPCVietnam</v>
      </c>
      <c r="E8559" s="51" t="s">
        <v>1940</v>
      </c>
      <c r="F8559" s="51" t="s">
        <v>363</v>
      </c>
      <c r="G8559" s="51" t="s">
        <v>367</v>
      </c>
      <c r="H8559" s="51" t="s">
        <v>368</v>
      </c>
      <c r="I8559" s="51" t="s">
        <v>333</v>
      </c>
      <c r="J8559" s="51" t="s">
        <v>365</v>
      </c>
      <c r="K8559" s="51">
        <v>6988.79</v>
      </c>
      <c r="L8559" s="51">
        <v>7298.83</v>
      </c>
      <c r="M8559" s="51">
        <v>7684.58</v>
      </c>
      <c r="N8559" s="51">
        <v>8133.27</v>
      </c>
      <c r="O8559" s="51">
        <v>8585.48</v>
      </c>
      <c r="P8559" s="51">
        <v>9085.61</v>
      </c>
      <c r="Q8559" s="51">
        <v>9626.2999999999993</v>
      </c>
      <c r="R8559" s="51">
        <v>10107.709999999999</v>
      </c>
      <c r="S8559" s="51">
        <v>10302.959999999999</v>
      </c>
      <c r="T8559" s="51">
        <v>10870.54</v>
      </c>
      <c r="U8559" s="51">
        <v>2019</v>
      </c>
    </row>
    <row r="8560" spans="1:21" ht="15.5">
      <c r="A8560" s="51">
        <v>582</v>
      </c>
      <c r="B8560" s="51" t="s">
        <v>1939</v>
      </c>
      <c r="C8560" s="51" t="s">
        <v>369</v>
      </c>
      <c r="D8560" s="51" t="str">
        <f t="shared" si="133"/>
        <v>NGDPPCVietnam</v>
      </c>
      <c r="E8560" s="51" t="s">
        <v>1940</v>
      </c>
      <c r="F8560" s="51" t="s">
        <v>370</v>
      </c>
      <c r="G8560" s="51" t="s">
        <v>371</v>
      </c>
      <c r="H8560" s="51" t="s">
        <v>342</v>
      </c>
      <c r="I8560" s="51" t="s">
        <v>333</v>
      </c>
      <c r="J8560" s="51" t="s">
        <v>372</v>
      </c>
      <c r="K8560" s="51">
        <v>45870897.380000003</v>
      </c>
      <c r="L8560" s="51">
        <v>49840469.240000002</v>
      </c>
      <c r="M8560" s="51">
        <v>54415204.829999998</v>
      </c>
      <c r="N8560" s="51">
        <v>56603826.600000001</v>
      </c>
      <c r="O8560" s="51">
        <v>60838178.109999999</v>
      </c>
      <c r="P8560" s="51">
        <v>67191171.650000006</v>
      </c>
      <c r="Q8560" s="51">
        <v>73926550.650000006</v>
      </c>
      <c r="R8560" s="51">
        <v>79331925.400000006</v>
      </c>
      <c r="S8560" s="51">
        <v>81228195.349999994</v>
      </c>
      <c r="T8560" s="51">
        <v>85919359.290000007</v>
      </c>
      <c r="U8560" s="51">
        <v>2019</v>
      </c>
    </row>
    <row r="8561" spans="1:21" ht="15.5">
      <c r="A8561" s="51">
        <v>582</v>
      </c>
      <c r="B8561" s="51" t="s">
        <v>1939</v>
      </c>
      <c r="C8561" s="51" t="s">
        <v>373</v>
      </c>
      <c r="D8561" s="51" t="str">
        <f t="shared" si="133"/>
        <v>NGDPDPCVietnam</v>
      </c>
      <c r="E8561" s="51" t="s">
        <v>1940</v>
      </c>
      <c r="F8561" s="51" t="s">
        <v>370</v>
      </c>
      <c r="G8561" s="51" t="s">
        <v>374</v>
      </c>
      <c r="H8561" s="51" t="s">
        <v>352</v>
      </c>
      <c r="I8561" s="51" t="s">
        <v>333</v>
      </c>
      <c r="J8561" s="51" t="s">
        <v>372</v>
      </c>
      <c r="K8561" s="51">
        <v>2197.61</v>
      </c>
      <c r="L8561" s="51">
        <v>2370.09</v>
      </c>
      <c r="M8561" s="51">
        <v>2566.91</v>
      </c>
      <c r="N8561" s="51">
        <v>2582.39</v>
      </c>
      <c r="O8561" s="51">
        <v>2720.19</v>
      </c>
      <c r="P8561" s="51">
        <v>2957.93</v>
      </c>
      <c r="Q8561" s="51">
        <v>3211.46</v>
      </c>
      <c r="R8561" s="51">
        <v>3415.46</v>
      </c>
      <c r="S8561" s="51">
        <v>3498.98</v>
      </c>
      <c r="T8561" s="51">
        <v>3609.28</v>
      </c>
      <c r="U8561" s="51">
        <v>2019</v>
      </c>
    </row>
    <row r="8562" spans="1:21" ht="15.5">
      <c r="A8562" s="51">
        <v>582</v>
      </c>
      <c r="B8562" s="51" t="s">
        <v>1939</v>
      </c>
      <c r="C8562" s="51" t="s">
        <v>375</v>
      </c>
      <c r="D8562" s="51" t="str">
        <f t="shared" si="133"/>
        <v>PPPPCVietnam</v>
      </c>
      <c r="E8562" s="51" t="s">
        <v>1940</v>
      </c>
      <c r="F8562" s="51" t="s">
        <v>370</v>
      </c>
      <c r="G8562" s="51" t="s">
        <v>376</v>
      </c>
      <c r="H8562" s="51" t="s">
        <v>356</v>
      </c>
      <c r="I8562" s="51" t="s">
        <v>333</v>
      </c>
      <c r="J8562" s="51" t="s">
        <v>372</v>
      </c>
      <c r="K8562" s="51">
        <v>6400.24</v>
      </c>
      <c r="L8562" s="51">
        <v>6762.71</v>
      </c>
      <c r="M8562" s="51">
        <v>7281.17</v>
      </c>
      <c r="N8562" s="51">
        <v>7635.28</v>
      </c>
      <c r="O8562" s="51">
        <v>8316.2099999999991</v>
      </c>
      <c r="P8562" s="51">
        <v>9085.61</v>
      </c>
      <c r="Q8562" s="51">
        <v>9857.43</v>
      </c>
      <c r="R8562" s="51">
        <v>10535.17</v>
      </c>
      <c r="S8562" s="51">
        <v>10868.86</v>
      </c>
      <c r="T8562" s="51">
        <v>11676.58</v>
      </c>
      <c r="U8562" s="51">
        <v>2019</v>
      </c>
    </row>
    <row r="8563" spans="1:21" ht="15.5">
      <c r="A8563" s="51">
        <v>582</v>
      </c>
      <c r="B8563" s="51" t="s">
        <v>1939</v>
      </c>
      <c r="C8563" s="51" t="s">
        <v>377</v>
      </c>
      <c r="D8563" s="51" t="str">
        <f t="shared" si="133"/>
        <v>NGAP_NPGDPVietnam</v>
      </c>
      <c r="E8563" s="51" t="s">
        <v>1940</v>
      </c>
      <c r="F8563" s="51" t="s">
        <v>378</v>
      </c>
      <c r="G8563" s="51" t="s">
        <v>379</v>
      </c>
      <c r="H8563" s="51" t="s">
        <v>380</v>
      </c>
      <c r="I8563" s="51"/>
      <c r="J8563" s="51"/>
      <c r="K8563" s="51"/>
      <c r="L8563" s="51"/>
      <c r="M8563" s="51"/>
      <c r="N8563" s="51"/>
      <c r="O8563" s="51"/>
      <c r="P8563" s="51"/>
      <c r="Q8563" s="51"/>
      <c r="R8563" s="51"/>
      <c r="S8563" s="51"/>
      <c r="T8563" s="51"/>
      <c r="U8563" s="51"/>
    </row>
    <row r="8564" spans="1:21" ht="15.5">
      <c r="A8564" s="51">
        <v>582</v>
      </c>
      <c r="B8564" s="51" t="s">
        <v>1939</v>
      </c>
      <c r="C8564" s="51" t="s">
        <v>381</v>
      </c>
      <c r="D8564" s="51" t="str">
        <f t="shared" si="133"/>
        <v>PPPSHVietnam</v>
      </c>
      <c r="E8564" s="51" t="s">
        <v>1940</v>
      </c>
      <c r="F8564" s="51" t="s">
        <v>382</v>
      </c>
      <c r="G8564" s="51" t="s">
        <v>383</v>
      </c>
      <c r="H8564" s="51" t="s">
        <v>384</v>
      </c>
      <c r="I8564" s="51"/>
      <c r="J8564" s="51" t="s">
        <v>353</v>
      </c>
      <c r="K8564" s="51">
        <v>0.56799999999999995</v>
      </c>
      <c r="L8564" s="51">
        <v>0.57799999999999996</v>
      </c>
      <c r="M8564" s="51">
        <v>0.60599999999999998</v>
      </c>
      <c r="N8564" s="51">
        <v>0.629</v>
      </c>
      <c r="O8564" s="51">
        <v>0.66700000000000004</v>
      </c>
      <c r="P8564" s="51">
        <v>0.69899999999999995</v>
      </c>
      <c r="Q8564" s="51">
        <v>0.72399999999999998</v>
      </c>
      <c r="R8564" s="51">
        <v>0.754</v>
      </c>
      <c r="S8564" s="51">
        <v>0.80400000000000005</v>
      </c>
      <c r="T8564" s="51">
        <v>0.80900000000000005</v>
      </c>
      <c r="U8564" s="51">
        <v>2019</v>
      </c>
    </row>
    <row r="8565" spans="1:21" ht="15.5">
      <c r="A8565" s="51">
        <v>582</v>
      </c>
      <c r="B8565" s="51" t="s">
        <v>1939</v>
      </c>
      <c r="C8565" s="51" t="s">
        <v>385</v>
      </c>
      <c r="D8565" s="51" t="str">
        <f t="shared" si="133"/>
        <v>PPPEXVietnam</v>
      </c>
      <c r="E8565" s="51" t="s">
        <v>1940</v>
      </c>
      <c r="F8565" s="51" t="s">
        <v>386</v>
      </c>
      <c r="G8565" s="51" t="s">
        <v>387</v>
      </c>
      <c r="H8565" s="51" t="s">
        <v>388</v>
      </c>
      <c r="I8565" s="51"/>
      <c r="J8565" s="51" t="s">
        <v>353</v>
      </c>
      <c r="K8565" s="51">
        <v>7167.06</v>
      </c>
      <c r="L8565" s="51">
        <v>7369.9</v>
      </c>
      <c r="M8565" s="51">
        <v>7473.42</v>
      </c>
      <c r="N8565" s="51">
        <v>7413.46</v>
      </c>
      <c r="O8565" s="51">
        <v>7315.61</v>
      </c>
      <c r="P8565" s="51">
        <v>7395.34</v>
      </c>
      <c r="Q8565" s="51">
        <v>7499.58</v>
      </c>
      <c r="R8565" s="51">
        <v>7530.2</v>
      </c>
      <c r="S8565" s="51">
        <v>7473.48</v>
      </c>
      <c r="T8565" s="51">
        <v>7358.27</v>
      </c>
      <c r="U8565" s="51">
        <v>2019</v>
      </c>
    </row>
    <row r="8566" spans="1:21" ht="15.5">
      <c r="A8566" s="51">
        <v>582</v>
      </c>
      <c r="B8566" s="51" t="s">
        <v>1939</v>
      </c>
      <c r="C8566" s="51" t="s">
        <v>389</v>
      </c>
      <c r="D8566" s="51" t="str">
        <f t="shared" si="133"/>
        <v>NID_NGDPVietnam</v>
      </c>
      <c r="E8566" s="51" t="s">
        <v>1940</v>
      </c>
      <c r="F8566" s="51" t="s">
        <v>390</v>
      </c>
      <c r="G8566" s="51" t="s">
        <v>391</v>
      </c>
      <c r="H8566" s="51" t="s">
        <v>392</v>
      </c>
      <c r="I8566" s="51"/>
      <c r="J8566" s="51" t="s">
        <v>1941</v>
      </c>
      <c r="K8566" s="51">
        <v>27.001000000000001</v>
      </c>
      <c r="L8566" s="51">
        <v>26.44</v>
      </c>
      <c r="M8566" s="51">
        <v>26.597000000000001</v>
      </c>
      <c r="N8566" s="51">
        <v>27.338999999999999</v>
      </c>
      <c r="O8566" s="51">
        <v>26.35</v>
      </c>
      <c r="P8566" s="51">
        <v>26.356999999999999</v>
      </c>
      <c r="Q8566" s="51">
        <v>26.347000000000001</v>
      </c>
      <c r="R8566" s="51">
        <v>26.626000000000001</v>
      </c>
      <c r="S8566" s="51">
        <v>26.443999999999999</v>
      </c>
      <c r="T8566" s="51">
        <v>28.120999999999999</v>
      </c>
      <c r="U8566" s="51">
        <v>2019</v>
      </c>
    </row>
    <row r="8567" spans="1:21" ht="15.5">
      <c r="A8567" s="51">
        <v>582</v>
      </c>
      <c r="B8567" s="51" t="s">
        <v>1939</v>
      </c>
      <c r="C8567" s="51" t="s">
        <v>393</v>
      </c>
      <c r="D8567" s="51" t="str">
        <f t="shared" si="133"/>
        <v>NGSD_NGDPVietnam</v>
      </c>
      <c r="E8567" s="51" t="s">
        <v>1940</v>
      </c>
      <c r="F8567" s="51" t="s">
        <v>394</v>
      </c>
      <c r="G8567" s="51" t="s">
        <v>395</v>
      </c>
      <c r="H8567" s="51" t="s">
        <v>392</v>
      </c>
      <c r="I8567" s="51"/>
      <c r="J8567" s="51" t="s">
        <v>1941</v>
      </c>
      <c r="K8567" s="51">
        <v>31.719000000000001</v>
      </c>
      <c r="L8567" s="51">
        <v>30.048999999999999</v>
      </c>
      <c r="M8567" s="51">
        <v>30.263999999999999</v>
      </c>
      <c r="N8567" s="51">
        <v>26.443999999999999</v>
      </c>
      <c r="O8567" s="51">
        <v>26.56</v>
      </c>
      <c r="P8567" s="51">
        <v>25.72</v>
      </c>
      <c r="Q8567" s="51">
        <v>28.199000000000002</v>
      </c>
      <c r="R8567" s="51">
        <v>30.361999999999998</v>
      </c>
      <c r="S8567" s="51">
        <v>28.603000000000002</v>
      </c>
      <c r="T8567" s="51">
        <v>30.486999999999998</v>
      </c>
      <c r="U8567" s="51">
        <v>2019</v>
      </c>
    </row>
    <row r="8568" spans="1:21" ht="15.5">
      <c r="A8568" s="51">
        <v>582</v>
      </c>
      <c r="B8568" s="51" t="s">
        <v>1939</v>
      </c>
      <c r="C8568" s="51" t="s">
        <v>396</v>
      </c>
      <c r="D8568" s="51" t="str">
        <f t="shared" si="133"/>
        <v>PCPIVietnam</v>
      </c>
      <c r="E8568" s="51" t="s">
        <v>1940</v>
      </c>
      <c r="F8568" s="51" t="s">
        <v>397</v>
      </c>
      <c r="G8568" s="51" t="s">
        <v>398</v>
      </c>
      <c r="H8568" s="51" t="s">
        <v>360</v>
      </c>
      <c r="I8568" s="51"/>
      <c r="J8568" s="51" t="s">
        <v>1942</v>
      </c>
      <c r="K8568" s="51">
        <v>216.39599999999999</v>
      </c>
      <c r="L8568" s="51">
        <v>230.66800000000001</v>
      </c>
      <c r="M8568" s="51">
        <v>240.089</v>
      </c>
      <c r="N8568" s="51">
        <v>241.60499999999999</v>
      </c>
      <c r="O8568" s="51">
        <v>248.05099999999999</v>
      </c>
      <c r="P8568" s="51">
        <v>256.78500000000003</v>
      </c>
      <c r="Q8568" s="51">
        <v>265.875</v>
      </c>
      <c r="R8568" s="51">
        <v>273.31099999999998</v>
      </c>
      <c r="S8568" s="51">
        <v>282.11799999999999</v>
      </c>
      <c r="T8568" s="51">
        <v>293.07299999999998</v>
      </c>
      <c r="U8568" s="51">
        <v>2019</v>
      </c>
    </row>
    <row r="8569" spans="1:21" ht="15.5">
      <c r="A8569" s="51">
        <v>582</v>
      </c>
      <c r="B8569" s="51" t="s">
        <v>1939</v>
      </c>
      <c r="C8569" s="51" t="s">
        <v>400</v>
      </c>
      <c r="D8569" s="51" t="str">
        <f t="shared" si="133"/>
        <v>PCPIPCHVietnam</v>
      </c>
      <c r="E8569" s="51" t="s">
        <v>1940</v>
      </c>
      <c r="F8569" s="51" t="s">
        <v>397</v>
      </c>
      <c r="G8569" s="51" t="s">
        <v>401</v>
      </c>
      <c r="H8569" s="51" t="s">
        <v>347</v>
      </c>
      <c r="I8569" s="51"/>
      <c r="J8569" s="51" t="s">
        <v>402</v>
      </c>
      <c r="K8569" s="51">
        <v>9.1029999999999998</v>
      </c>
      <c r="L8569" s="51">
        <v>6.5949999999999998</v>
      </c>
      <c r="M8569" s="51">
        <v>4.085</v>
      </c>
      <c r="N8569" s="51">
        <v>0.63100000000000001</v>
      </c>
      <c r="O8569" s="51">
        <v>2.6680000000000001</v>
      </c>
      <c r="P8569" s="51">
        <v>3.5209999999999999</v>
      </c>
      <c r="Q8569" s="51">
        <v>3.54</v>
      </c>
      <c r="R8569" s="51">
        <v>2.7970000000000002</v>
      </c>
      <c r="S8569" s="51">
        <v>3.222</v>
      </c>
      <c r="T8569" s="51">
        <v>3.883</v>
      </c>
      <c r="U8569" s="51">
        <v>2019</v>
      </c>
    </row>
    <row r="8570" spans="1:21" ht="15.5">
      <c r="A8570" s="51">
        <v>582</v>
      </c>
      <c r="B8570" s="51" t="s">
        <v>1939</v>
      </c>
      <c r="C8570" s="51" t="s">
        <v>403</v>
      </c>
      <c r="D8570" s="51" t="str">
        <f t="shared" si="133"/>
        <v>PCPIEVietnam</v>
      </c>
      <c r="E8570" s="51" t="s">
        <v>1940</v>
      </c>
      <c r="F8570" s="51" t="s">
        <v>404</v>
      </c>
      <c r="G8570" s="51" t="s">
        <v>405</v>
      </c>
      <c r="H8570" s="51" t="s">
        <v>360</v>
      </c>
      <c r="I8570" s="51"/>
      <c r="J8570" s="51" t="s">
        <v>1942</v>
      </c>
      <c r="K8570" s="51">
        <v>223.06399999999999</v>
      </c>
      <c r="L8570" s="51">
        <v>236.529</v>
      </c>
      <c r="M8570" s="51">
        <v>240.87899999999999</v>
      </c>
      <c r="N8570" s="51">
        <v>242.31700000000001</v>
      </c>
      <c r="O8570" s="51">
        <v>253.79599999999999</v>
      </c>
      <c r="P8570" s="51">
        <v>260.38799999999998</v>
      </c>
      <c r="Q8570" s="51">
        <v>268.15499999999997</v>
      </c>
      <c r="R8570" s="51">
        <v>282.19799999999998</v>
      </c>
      <c r="S8570" s="51">
        <v>282.726</v>
      </c>
      <c r="T8570" s="51">
        <v>294.88299999999998</v>
      </c>
      <c r="U8570" s="51">
        <v>2019</v>
      </c>
    </row>
    <row r="8571" spans="1:21" ht="15.5">
      <c r="A8571" s="51">
        <v>582</v>
      </c>
      <c r="B8571" s="51" t="s">
        <v>1939</v>
      </c>
      <c r="C8571" s="51" t="s">
        <v>406</v>
      </c>
      <c r="D8571" s="51" t="str">
        <f t="shared" si="133"/>
        <v>PCPIEPCHVietnam</v>
      </c>
      <c r="E8571" s="51" t="s">
        <v>1940</v>
      </c>
      <c r="F8571" s="51" t="s">
        <v>404</v>
      </c>
      <c r="G8571" s="51" t="s">
        <v>407</v>
      </c>
      <c r="H8571" s="51" t="s">
        <v>347</v>
      </c>
      <c r="I8571" s="51"/>
      <c r="J8571" s="51" t="s">
        <v>408</v>
      </c>
      <c r="K8571" s="51">
        <v>6.8159999999999998</v>
      </c>
      <c r="L8571" s="51">
        <v>6.0359999999999996</v>
      </c>
      <c r="M8571" s="51">
        <v>1.839</v>
      </c>
      <c r="N8571" s="51">
        <v>0.59699999999999998</v>
      </c>
      <c r="O8571" s="51">
        <v>4.7370000000000001</v>
      </c>
      <c r="P8571" s="51">
        <v>2.597</v>
      </c>
      <c r="Q8571" s="51">
        <v>2.9830000000000001</v>
      </c>
      <c r="R8571" s="51">
        <v>5.2370000000000001</v>
      </c>
      <c r="S8571" s="51">
        <v>0.187</v>
      </c>
      <c r="T8571" s="51">
        <v>4.3</v>
      </c>
      <c r="U8571" s="51">
        <v>2019</v>
      </c>
    </row>
    <row r="8572" spans="1:21" ht="15.5">
      <c r="A8572" s="51">
        <v>582</v>
      </c>
      <c r="B8572" s="51" t="s">
        <v>1939</v>
      </c>
      <c r="C8572" s="51" t="s">
        <v>409</v>
      </c>
      <c r="D8572" s="51" t="str">
        <f t="shared" si="133"/>
        <v>FLIBOR6Vietnam</v>
      </c>
      <c r="E8572" s="51" t="s">
        <v>1940</v>
      </c>
      <c r="F8572" s="51" t="s">
        <v>410</v>
      </c>
      <c r="G8572" s="51"/>
      <c r="H8572" s="51" t="s">
        <v>384</v>
      </c>
      <c r="I8572" s="51"/>
      <c r="J8572" s="51"/>
      <c r="K8572" s="51"/>
      <c r="L8572" s="51"/>
      <c r="M8572" s="51"/>
      <c r="N8572" s="51"/>
      <c r="O8572" s="51"/>
      <c r="P8572" s="51"/>
      <c r="Q8572" s="51"/>
      <c r="R8572" s="51"/>
      <c r="S8572" s="51"/>
      <c r="T8572" s="51"/>
      <c r="U8572" s="51"/>
    </row>
    <row r="8573" spans="1:21" ht="15.5">
      <c r="A8573" s="51">
        <v>582</v>
      </c>
      <c r="B8573" s="51" t="s">
        <v>1939</v>
      </c>
      <c r="C8573" s="51" t="s">
        <v>411</v>
      </c>
      <c r="D8573" s="51" t="str">
        <f t="shared" si="133"/>
        <v>TM_RPCHVietnam</v>
      </c>
      <c r="E8573" s="51" t="s">
        <v>1940</v>
      </c>
      <c r="F8573" s="51" t="s">
        <v>412</v>
      </c>
      <c r="G8573" s="51" t="s">
        <v>413</v>
      </c>
      <c r="H8573" s="51" t="s">
        <v>347</v>
      </c>
      <c r="I8573" s="51"/>
      <c r="J8573" s="51" t="s">
        <v>1943</v>
      </c>
      <c r="K8573" s="51">
        <v>9.1340000000000003</v>
      </c>
      <c r="L8573" s="51">
        <v>17.119</v>
      </c>
      <c r="M8573" s="51">
        <v>12.327999999999999</v>
      </c>
      <c r="N8573" s="51">
        <v>15.426</v>
      </c>
      <c r="O8573" s="51">
        <v>12.83</v>
      </c>
      <c r="P8573" s="51">
        <v>18.393000000000001</v>
      </c>
      <c r="Q8573" s="51">
        <v>9.24</v>
      </c>
      <c r="R8573" s="51">
        <v>5.5709999999999997</v>
      </c>
      <c r="S8573" s="51">
        <v>2.948</v>
      </c>
      <c r="T8573" s="51">
        <v>5.6660000000000004</v>
      </c>
      <c r="U8573" s="51">
        <v>2019</v>
      </c>
    </row>
    <row r="8574" spans="1:21" ht="15.5">
      <c r="A8574" s="51">
        <v>582</v>
      </c>
      <c r="B8574" s="51" t="s">
        <v>1939</v>
      </c>
      <c r="C8574" s="51" t="s">
        <v>415</v>
      </c>
      <c r="D8574" s="51" t="str">
        <f t="shared" si="133"/>
        <v>TMG_RPCHVietnam</v>
      </c>
      <c r="E8574" s="51" t="s">
        <v>1940</v>
      </c>
      <c r="F8574" s="51" t="s">
        <v>416</v>
      </c>
      <c r="G8574" s="51" t="s">
        <v>417</v>
      </c>
      <c r="H8574" s="51" t="s">
        <v>347</v>
      </c>
      <c r="I8574" s="51"/>
      <c r="J8574" s="51" t="s">
        <v>1943</v>
      </c>
      <c r="K8574" s="51">
        <v>10.853</v>
      </c>
      <c r="L8574" s="51">
        <v>16.315000000000001</v>
      </c>
      <c r="M8574" s="51">
        <v>12.677</v>
      </c>
      <c r="N8574" s="51">
        <v>15.956</v>
      </c>
      <c r="O8574" s="51">
        <v>13.068</v>
      </c>
      <c r="P8574" s="51">
        <v>20.306999999999999</v>
      </c>
      <c r="Q8574" s="51">
        <v>9.4309999999999992</v>
      </c>
      <c r="R8574" s="51">
        <v>5.0780000000000003</v>
      </c>
      <c r="S8574" s="51">
        <v>4.3170000000000002</v>
      </c>
      <c r="T8574" s="51">
        <v>5.8150000000000004</v>
      </c>
      <c r="U8574" s="51">
        <v>2019</v>
      </c>
    </row>
    <row r="8575" spans="1:21" ht="15.5">
      <c r="A8575" s="51">
        <v>582</v>
      </c>
      <c r="B8575" s="51" t="s">
        <v>1939</v>
      </c>
      <c r="C8575" s="51" t="s">
        <v>418</v>
      </c>
      <c r="D8575" s="51" t="str">
        <f t="shared" si="133"/>
        <v>TX_RPCHVietnam</v>
      </c>
      <c r="E8575" s="51" t="s">
        <v>1940</v>
      </c>
      <c r="F8575" s="51" t="s">
        <v>419</v>
      </c>
      <c r="G8575" s="51" t="s">
        <v>420</v>
      </c>
      <c r="H8575" s="51" t="s">
        <v>347</v>
      </c>
      <c r="I8575" s="51"/>
      <c r="J8575" s="51" t="s">
        <v>1943</v>
      </c>
      <c r="K8575" s="51">
        <v>15.593999999999999</v>
      </c>
      <c r="L8575" s="51">
        <v>16.937999999999999</v>
      </c>
      <c r="M8575" s="51">
        <v>11.032</v>
      </c>
      <c r="N8575" s="51">
        <v>9.7129999999999992</v>
      </c>
      <c r="O8575" s="51">
        <v>10.87</v>
      </c>
      <c r="P8575" s="51">
        <v>16.777000000000001</v>
      </c>
      <c r="Q8575" s="51">
        <v>12.222</v>
      </c>
      <c r="R8575" s="51">
        <v>6.7069999999999999</v>
      </c>
      <c r="S8575" s="51">
        <v>2.8220000000000001</v>
      </c>
      <c r="T8575" s="51">
        <v>10.191000000000001</v>
      </c>
      <c r="U8575" s="51">
        <v>2019</v>
      </c>
    </row>
    <row r="8576" spans="1:21" ht="15.5">
      <c r="A8576" s="51">
        <v>582</v>
      </c>
      <c r="B8576" s="51" t="s">
        <v>1939</v>
      </c>
      <c r="C8576" s="51" t="s">
        <v>421</v>
      </c>
      <c r="D8576" s="51" t="str">
        <f t="shared" si="133"/>
        <v>TXG_RPCHVietnam</v>
      </c>
      <c r="E8576" s="51" t="s">
        <v>1940</v>
      </c>
      <c r="F8576" s="51" t="s">
        <v>422</v>
      </c>
      <c r="G8576" s="51" t="s">
        <v>423</v>
      </c>
      <c r="H8576" s="51" t="s">
        <v>347</v>
      </c>
      <c r="I8576" s="51"/>
      <c r="J8576" s="51" t="s">
        <v>1943</v>
      </c>
      <c r="K8576" s="51">
        <v>16.202000000000002</v>
      </c>
      <c r="L8576" s="51">
        <v>17.248999999999999</v>
      </c>
      <c r="M8576" s="51">
        <v>11.813000000000001</v>
      </c>
      <c r="N8576" s="51">
        <v>10.135999999999999</v>
      </c>
      <c r="O8576" s="51">
        <v>10.73</v>
      </c>
      <c r="P8576" s="51">
        <v>17.881</v>
      </c>
      <c r="Q8576" s="51">
        <v>12.236000000000001</v>
      </c>
      <c r="R8576" s="51">
        <v>5.2409999999999997</v>
      </c>
      <c r="S8576" s="51">
        <v>7.8719999999999999</v>
      </c>
      <c r="T8576" s="51">
        <v>9.2560000000000002</v>
      </c>
      <c r="U8576" s="51">
        <v>2019</v>
      </c>
    </row>
    <row r="8577" spans="1:21" ht="15.5">
      <c r="A8577" s="51">
        <v>582</v>
      </c>
      <c r="B8577" s="51" t="s">
        <v>1939</v>
      </c>
      <c r="C8577" s="51" t="s">
        <v>424</v>
      </c>
      <c r="D8577" s="51" t="str">
        <f t="shared" si="133"/>
        <v>LURVietnam</v>
      </c>
      <c r="E8577" s="51" t="s">
        <v>1940</v>
      </c>
      <c r="F8577" s="51" t="s">
        <v>425</v>
      </c>
      <c r="G8577" s="51" t="s">
        <v>426</v>
      </c>
      <c r="H8577" s="51" t="s">
        <v>427</v>
      </c>
      <c r="I8577" s="51"/>
      <c r="J8577" s="51" t="s">
        <v>1944</v>
      </c>
      <c r="K8577" s="51">
        <v>1.96</v>
      </c>
      <c r="L8577" s="51">
        <v>2.1800000000000002</v>
      </c>
      <c r="M8577" s="51">
        <v>2.1</v>
      </c>
      <c r="N8577" s="51">
        <v>2.33</v>
      </c>
      <c r="O8577" s="51">
        <v>2.2999999999999998</v>
      </c>
      <c r="P8577" s="51">
        <v>2.2400000000000002</v>
      </c>
      <c r="Q8577" s="51">
        <v>2.19</v>
      </c>
      <c r="R8577" s="51">
        <v>2.17</v>
      </c>
      <c r="S8577" s="51">
        <v>3.3</v>
      </c>
      <c r="T8577" s="51">
        <v>2.7</v>
      </c>
      <c r="U8577" s="51">
        <v>2019</v>
      </c>
    </row>
    <row r="8578" spans="1:21" ht="15.5">
      <c r="A8578" s="51">
        <v>582</v>
      </c>
      <c r="B8578" s="51" t="s">
        <v>1939</v>
      </c>
      <c r="C8578" s="51" t="s">
        <v>428</v>
      </c>
      <c r="D8578" s="51" t="str">
        <f t="shared" si="133"/>
        <v>LEVietnam</v>
      </c>
      <c r="E8578" s="51" t="s">
        <v>1940</v>
      </c>
      <c r="F8578" s="51" t="s">
        <v>429</v>
      </c>
      <c r="G8578" s="51" t="s">
        <v>430</v>
      </c>
      <c r="H8578" s="51" t="s">
        <v>431</v>
      </c>
      <c r="I8578" s="51" t="s">
        <v>432</v>
      </c>
      <c r="J8578" s="51"/>
      <c r="K8578" s="51"/>
      <c r="L8578" s="51"/>
      <c r="M8578" s="51"/>
      <c r="N8578" s="51"/>
      <c r="O8578" s="51"/>
      <c r="P8578" s="51"/>
      <c r="Q8578" s="51"/>
      <c r="R8578" s="51"/>
      <c r="S8578" s="51"/>
      <c r="T8578" s="51"/>
      <c r="U8578" s="51"/>
    </row>
    <row r="8579" spans="1:21" ht="15.5">
      <c r="A8579" s="51">
        <v>582</v>
      </c>
      <c r="B8579" s="51" t="s">
        <v>1939</v>
      </c>
      <c r="C8579" s="51" t="s">
        <v>433</v>
      </c>
      <c r="D8579" s="51" t="str">
        <f t="shared" ref="D8579:D8642" si="134">C8579&amp;E8579</f>
        <v>LPVietnam</v>
      </c>
      <c r="E8579" s="51" t="s">
        <v>1940</v>
      </c>
      <c r="F8579" s="51" t="s">
        <v>434</v>
      </c>
      <c r="G8579" s="51" t="s">
        <v>435</v>
      </c>
      <c r="H8579" s="51" t="s">
        <v>431</v>
      </c>
      <c r="I8579" s="51" t="s">
        <v>432</v>
      </c>
      <c r="J8579" s="51" t="s">
        <v>1945</v>
      </c>
      <c r="K8579" s="51">
        <v>88.808999999999997</v>
      </c>
      <c r="L8579" s="51">
        <v>89.76</v>
      </c>
      <c r="M8579" s="51">
        <v>90.728999999999999</v>
      </c>
      <c r="N8579" s="51">
        <v>91.712999999999994</v>
      </c>
      <c r="O8579" s="51">
        <v>92.694999999999993</v>
      </c>
      <c r="P8579" s="51">
        <v>93.671999999999997</v>
      </c>
      <c r="Q8579" s="51">
        <v>94.665999999999997</v>
      </c>
      <c r="R8579" s="51">
        <v>96.483999999999995</v>
      </c>
      <c r="S8579" s="51">
        <v>97.406000000000006</v>
      </c>
      <c r="T8579" s="51">
        <v>98.320999999999998</v>
      </c>
      <c r="U8579" s="51">
        <v>2019</v>
      </c>
    </row>
    <row r="8580" spans="1:21" ht="15.5">
      <c r="A8580" s="51">
        <v>582</v>
      </c>
      <c r="B8580" s="51" t="s">
        <v>1939</v>
      </c>
      <c r="C8580" s="51" t="s">
        <v>437</v>
      </c>
      <c r="D8580" s="51" t="str">
        <f t="shared" si="134"/>
        <v>GGRVietnam</v>
      </c>
      <c r="E8580" s="51" t="s">
        <v>1940</v>
      </c>
      <c r="F8580" s="51" t="s">
        <v>438</v>
      </c>
      <c r="G8580" s="51" t="s">
        <v>439</v>
      </c>
      <c r="H8580" s="51" t="s">
        <v>342</v>
      </c>
      <c r="I8580" s="51" t="s">
        <v>343</v>
      </c>
      <c r="J8580" s="51" t="s">
        <v>1946</v>
      </c>
      <c r="K8580" s="51">
        <v>733448.25</v>
      </c>
      <c r="L8580" s="51">
        <v>827313.03</v>
      </c>
      <c r="M8580" s="51">
        <v>875742.48</v>
      </c>
      <c r="N8580" s="51">
        <v>996234.23</v>
      </c>
      <c r="O8580" s="51">
        <v>1075248</v>
      </c>
      <c r="P8580" s="51">
        <v>1231421.3</v>
      </c>
      <c r="Q8580" s="51">
        <v>1363869.01</v>
      </c>
      <c r="R8580" s="51">
        <v>1495841</v>
      </c>
      <c r="S8580" s="51">
        <v>1279489</v>
      </c>
      <c r="T8580" s="51">
        <v>1343388.32</v>
      </c>
      <c r="U8580" s="51">
        <v>2019</v>
      </c>
    </row>
    <row r="8581" spans="1:21" ht="15.5">
      <c r="A8581" s="51">
        <v>582</v>
      </c>
      <c r="B8581" s="51" t="s">
        <v>1939</v>
      </c>
      <c r="C8581" s="51" t="s">
        <v>441</v>
      </c>
      <c r="D8581" s="51" t="str">
        <f t="shared" si="134"/>
        <v>GGR_NGDPVietnam</v>
      </c>
      <c r="E8581" s="51" t="s">
        <v>1940</v>
      </c>
      <c r="F8581" s="51" t="s">
        <v>438</v>
      </c>
      <c r="G8581" s="51" t="s">
        <v>439</v>
      </c>
      <c r="H8581" s="51" t="s">
        <v>392</v>
      </c>
      <c r="I8581" s="51"/>
      <c r="J8581" s="51" t="s">
        <v>442</v>
      </c>
      <c r="K8581" s="51">
        <v>18.004000000000001</v>
      </c>
      <c r="L8581" s="51">
        <v>18.492999999999999</v>
      </c>
      <c r="M8581" s="51">
        <v>17.738</v>
      </c>
      <c r="N8581" s="51">
        <v>19.190000000000001</v>
      </c>
      <c r="O8581" s="51">
        <v>19.067</v>
      </c>
      <c r="P8581" s="51">
        <v>19.565000000000001</v>
      </c>
      <c r="Q8581" s="51">
        <v>19.488</v>
      </c>
      <c r="R8581" s="51">
        <v>19.542999999999999</v>
      </c>
      <c r="S8581" s="51">
        <v>16.170999999999999</v>
      </c>
      <c r="T8581" s="51">
        <v>15.901999999999999</v>
      </c>
      <c r="U8581" s="51">
        <v>2019</v>
      </c>
    </row>
    <row r="8582" spans="1:21" ht="15.5">
      <c r="A8582" s="51">
        <v>582</v>
      </c>
      <c r="B8582" s="51" t="s">
        <v>1939</v>
      </c>
      <c r="C8582" s="51" t="s">
        <v>443</v>
      </c>
      <c r="D8582" s="51" t="str">
        <f t="shared" si="134"/>
        <v>GGXVietnam</v>
      </c>
      <c r="E8582" s="51" t="s">
        <v>1940</v>
      </c>
      <c r="F8582" s="51" t="s">
        <v>444</v>
      </c>
      <c r="G8582" s="51" t="s">
        <v>445</v>
      </c>
      <c r="H8582" s="51" t="s">
        <v>342</v>
      </c>
      <c r="I8582" s="51" t="s">
        <v>343</v>
      </c>
      <c r="J8582" s="51" t="s">
        <v>1946</v>
      </c>
      <c r="K8582" s="51">
        <v>955967.92</v>
      </c>
      <c r="L8582" s="51">
        <v>1094123</v>
      </c>
      <c r="M8582" s="51">
        <v>1123418</v>
      </c>
      <c r="N8582" s="51">
        <v>1254929.5</v>
      </c>
      <c r="O8582" s="51">
        <v>1253677</v>
      </c>
      <c r="P8582" s="51">
        <v>1355034</v>
      </c>
      <c r="Q8582" s="51">
        <v>1435435</v>
      </c>
      <c r="R8582" s="51">
        <v>1747987</v>
      </c>
      <c r="S8582" s="51">
        <v>1707947.74</v>
      </c>
      <c r="T8582" s="51">
        <v>1743002.53</v>
      </c>
      <c r="U8582" s="51">
        <v>2019</v>
      </c>
    </row>
    <row r="8583" spans="1:21" ht="15.5">
      <c r="A8583" s="51">
        <v>582</v>
      </c>
      <c r="B8583" s="51" t="s">
        <v>1939</v>
      </c>
      <c r="C8583" s="51" t="s">
        <v>446</v>
      </c>
      <c r="D8583" s="51" t="str">
        <f t="shared" si="134"/>
        <v>GGX_NGDPVietnam</v>
      </c>
      <c r="E8583" s="51" t="s">
        <v>1940</v>
      </c>
      <c r="F8583" s="51" t="s">
        <v>444</v>
      </c>
      <c r="G8583" s="51" t="s">
        <v>445</v>
      </c>
      <c r="H8583" s="51" t="s">
        <v>392</v>
      </c>
      <c r="I8583" s="51"/>
      <c r="J8583" s="51" t="s">
        <v>447</v>
      </c>
      <c r="K8583" s="51">
        <v>23.466000000000001</v>
      </c>
      <c r="L8583" s="51">
        <v>24.457000000000001</v>
      </c>
      <c r="M8583" s="51">
        <v>22.754999999999999</v>
      </c>
      <c r="N8583" s="51">
        <v>24.173999999999999</v>
      </c>
      <c r="O8583" s="51">
        <v>22.231000000000002</v>
      </c>
      <c r="P8583" s="51">
        <v>21.529</v>
      </c>
      <c r="Q8583" s="51">
        <v>20.510999999999999</v>
      </c>
      <c r="R8583" s="51">
        <v>22.837</v>
      </c>
      <c r="S8583" s="51">
        <v>21.585999999999999</v>
      </c>
      <c r="T8583" s="51">
        <v>20.632999999999999</v>
      </c>
      <c r="U8583" s="51">
        <v>2019</v>
      </c>
    </row>
    <row r="8584" spans="1:21" ht="15.5">
      <c r="A8584" s="51">
        <v>582</v>
      </c>
      <c r="B8584" s="51" t="s">
        <v>1939</v>
      </c>
      <c r="C8584" s="51" t="s">
        <v>448</v>
      </c>
      <c r="D8584" s="51" t="str">
        <f t="shared" si="134"/>
        <v>GGXCNLVietnam</v>
      </c>
      <c r="E8584" s="51" t="s">
        <v>1940</v>
      </c>
      <c r="F8584" s="51" t="s">
        <v>449</v>
      </c>
      <c r="G8584" s="51" t="s">
        <v>450</v>
      </c>
      <c r="H8584" s="51" t="s">
        <v>342</v>
      </c>
      <c r="I8584" s="51" t="s">
        <v>343</v>
      </c>
      <c r="J8584" s="51" t="s">
        <v>1946</v>
      </c>
      <c r="K8584" s="51">
        <v>-222519.67999999999</v>
      </c>
      <c r="L8584" s="51">
        <v>-266809.96999999997</v>
      </c>
      <c r="M8584" s="51">
        <v>-247675.53</v>
      </c>
      <c r="N8584" s="51">
        <v>-258695.27</v>
      </c>
      <c r="O8584" s="51">
        <v>-178429</v>
      </c>
      <c r="P8584" s="51">
        <v>-123612.7</v>
      </c>
      <c r="Q8584" s="51">
        <v>-71565.990000000005</v>
      </c>
      <c r="R8584" s="51">
        <v>-252146</v>
      </c>
      <c r="S8584" s="51">
        <v>-428458.75</v>
      </c>
      <c r="T8584" s="51">
        <v>-399614.21</v>
      </c>
      <c r="U8584" s="51">
        <v>2019</v>
      </c>
    </row>
    <row r="8585" spans="1:21" ht="15.5">
      <c r="A8585" s="51">
        <v>582</v>
      </c>
      <c r="B8585" s="51" t="s">
        <v>1939</v>
      </c>
      <c r="C8585" s="51" t="s">
        <v>451</v>
      </c>
      <c r="D8585" s="51" t="str">
        <f t="shared" si="134"/>
        <v>GGXCNL_NGDPVietnam</v>
      </c>
      <c r="E8585" s="51" t="s">
        <v>1940</v>
      </c>
      <c r="F8585" s="51" t="s">
        <v>449</v>
      </c>
      <c r="G8585" s="51" t="s">
        <v>450</v>
      </c>
      <c r="H8585" s="51" t="s">
        <v>392</v>
      </c>
      <c r="I8585" s="51"/>
      <c r="J8585" s="51" t="s">
        <v>452</v>
      </c>
      <c r="K8585" s="51">
        <v>-5.4619999999999997</v>
      </c>
      <c r="L8585" s="51">
        <v>-5.9640000000000004</v>
      </c>
      <c r="M8585" s="51">
        <v>-5.0170000000000003</v>
      </c>
      <c r="N8585" s="51">
        <v>-4.9829999999999997</v>
      </c>
      <c r="O8585" s="51">
        <v>-3.1640000000000001</v>
      </c>
      <c r="P8585" s="51">
        <v>-1.964</v>
      </c>
      <c r="Q8585" s="51">
        <v>-1.0229999999999999</v>
      </c>
      <c r="R8585" s="51">
        <v>-3.294</v>
      </c>
      <c r="S8585" s="51">
        <v>-5.415</v>
      </c>
      <c r="T8585" s="51">
        <v>-4.7300000000000004</v>
      </c>
      <c r="U8585" s="51">
        <v>2019</v>
      </c>
    </row>
    <row r="8586" spans="1:21" ht="15.5">
      <c r="A8586" s="51">
        <v>582</v>
      </c>
      <c r="B8586" s="51" t="s">
        <v>1939</v>
      </c>
      <c r="C8586" s="51" t="s">
        <v>453</v>
      </c>
      <c r="D8586" s="51" t="str">
        <f t="shared" si="134"/>
        <v>GGSBVietnam</v>
      </c>
      <c r="E8586" s="51" t="s">
        <v>1940</v>
      </c>
      <c r="F8586" s="51" t="s">
        <v>454</v>
      </c>
      <c r="G8586" s="51" t="s">
        <v>455</v>
      </c>
      <c r="H8586" s="51" t="s">
        <v>342</v>
      </c>
      <c r="I8586" s="51" t="s">
        <v>343</v>
      </c>
      <c r="J8586" s="51" t="s">
        <v>1946</v>
      </c>
      <c r="K8586" s="51">
        <v>-219247.05</v>
      </c>
      <c r="L8586" s="51">
        <v>-260360.75</v>
      </c>
      <c r="M8586" s="51">
        <v>-243822.25</v>
      </c>
      <c r="N8586" s="51">
        <v>-261870.74</v>
      </c>
      <c r="O8586" s="51">
        <v>-185865.21</v>
      </c>
      <c r="P8586" s="51">
        <v>-137410.73000000001</v>
      </c>
      <c r="Q8586" s="51">
        <v>-93490.559999999998</v>
      </c>
      <c r="R8586" s="51">
        <v>-282032.84000000003</v>
      </c>
      <c r="S8586" s="51">
        <v>-415101.53</v>
      </c>
      <c r="T8586" s="51">
        <v>-385589.91</v>
      </c>
      <c r="U8586" s="51">
        <v>2019</v>
      </c>
    </row>
    <row r="8587" spans="1:21" ht="15.5">
      <c r="A8587" s="51">
        <v>582</v>
      </c>
      <c r="B8587" s="51" t="s">
        <v>1939</v>
      </c>
      <c r="C8587" s="51" t="s">
        <v>456</v>
      </c>
      <c r="D8587" s="51" t="str">
        <f t="shared" si="134"/>
        <v>GGSB_NPGDPVietnam</v>
      </c>
      <c r="E8587" s="51" t="s">
        <v>1940</v>
      </c>
      <c r="F8587" s="51" t="s">
        <v>454</v>
      </c>
      <c r="G8587" s="51" t="s">
        <v>455</v>
      </c>
      <c r="H8587" s="51" t="s">
        <v>380</v>
      </c>
      <c r="I8587" s="51"/>
      <c r="J8587" s="51"/>
      <c r="K8587" s="51"/>
      <c r="L8587" s="51"/>
      <c r="M8587" s="51"/>
      <c r="N8587" s="51"/>
      <c r="O8587" s="51"/>
      <c r="P8587" s="51"/>
      <c r="Q8587" s="51"/>
      <c r="R8587" s="51"/>
      <c r="S8587" s="51"/>
      <c r="T8587" s="51"/>
      <c r="U8587" s="51"/>
    </row>
    <row r="8588" spans="1:21" ht="15.5">
      <c r="A8588" s="51">
        <v>582</v>
      </c>
      <c r="B8588" s="51" t="s">
        <v>1939</v>
      </c>
      <c r="C8588" s="51" t="s">
        <v>457</v>
      </c>
      <c r="D8588" s="51" t="str">
        <f t="shared" si="134"/>
        <v>GGXONLBVietnam</v>
      </c>
      <c r="E8588" s="51" t="s">
        <v>1940</v>
      </c>
      <c r="F8588" s="51" t="s">
        <v>458</v>
      </c>
      <c r="G8588" s="51" t="s">
        <v>459</v>
      </c>
      <c r="H8588" s="51" t="s">
        <v>342</v>
      </c>
      <c r="I8588" s="51" t="s">
        <v>343</v>
      </c>
      <c r="J8588" s="51" t="s">
        <v>1946</v>
      </c>
      <c r="K8588" s="51">
        <v>-182635.68</v>
      </c>
      <c r="L8588" s="51">
        <v>-212725.97</v>
      </c>
      <c r="M8588" s="51">
        <v>-180937.53</v>
      </c>
      <c r="N8588" s="51">
        <v>-176673.27</v>
      </c>
      <c r="O8588" s="51">
        <v>-91646</v>
      </c>
      <c r="P8588" s="51">
        <v>-25884.7</v>
      </c>
      <c r="Q8588" s="51">
        <v>35018.01</v>
      </c>
      <c r="R8588" s="51">
        <v>-144162</v>
      </c>
      <c r="S8588" s="51">
        <v>-318561.75</v>
      </c>
      <c r="T8588" s="51">
        <v>-289549.21000000002</v>
      </c>
      <c r="U8588" s="51">
        <v>2019</v>
      </c>
    </row>
    <row r="8589" spans="1:21" ht="15.5">
      <c r="A8589" s="51">
        <v>582</v>
      </c>
      <c r="B8589" s="51" t="s">
        <v>1939</v>
      </c>
      <c r="C8589" s="51" t="s">
        <v>460</v>
      </c>
      <c r="D8589" s="51" t="str">
        <f t="shared" si="134"/>
        <v>GGXONLB_NGDPVietnam</v>
      </c>
      <c r="E8589" s="51" t="s">
        <v>1940</v>
      </c>
      <c r="F8589" s="51" t="s">
        <v>458</v>
      </c>
      <c r="G8589" s="51" t="s">
        <v>459</v>
      </c>
      <c r="H8589" s="51" t="s">
        <v>392</v>
      </c>
      <c r="I8589" s="51"/>
      <c r="J8589" s="51" t="s">
        <v>461</v>
      </c>
      <c r="K8589" s="51">
        <v>-4.4829999999999997</v>
      </c>
      <c r="L8589" s="51">
        <v>-4.7549999999999999</v>
      </c>
      <c r="M8589" s="51">
        <v>-3.665</v>
      </c>
      <c r="N8589" s="51">
        <v>-3.403</v>
      </c>
      <c r="O8589" s="51">
        <v>-1.625</v>
      </c>
      <c r="P8589" s="51">
        <v>-0.41099999999999998</v>
      </c>
      <c r="Q8589" s="51">
        <v>0.5</v>
      </c>
      <c r="R8589" s="51">
        <v>-1.883</v>
      </c>
      <c r="S8589" s="51">
        <v>-4.0259999999999998</v>
      </c>
      <c r="T8589" s="51">
        <v>-3.4279999999999999</v>
      </c>
      <c r="U8589" s="51">
        <v>2019</v>
      </c>
    </row>
    <row r="8590" spans="1:21" ht="15.5">
      <c r="A8590" s="51">
        <v>582</v>
      </c>
      <c r="B8590" s="51" t="s">
        <v>1939</v>
      </c>
      <c r="C8590" s="51" t="s">
        <v>462</v>
      </c>
      <c r="D8590" s="51" t="str">
        <f t="shared" si="134"/>
        <v>GGXWDNVietnam</v>
      </c>
      <c r="E8590" s="51" t="s">
        <v>1940</v>
      </c>
      <c r="F8590" s="51" t="s">
        <v>463</v>
      </c>
      <c r="G8590" s="51" t="s">
        <v>464</v>
      </c>
      <c r="H8590" s="51" t="s">
        <v>342</v>
      </c>
      <c r="I8590" s="51" t="s">
        <v>343</v>
      </c>
      <c r="J8590" s="51"/>
      <c r="K8590" s="51"/>
      <c r="L8590" s="51"/>
      <c r="M8590" s="51"/>
      <c r="N8590" s="51"/>
      <c r="O8590" s="51"/>
      <c r="P8590" s="51"/>
      <c r="Q8590" s="51"/>
      <c r="R8590" s="51"/>
      <c r="S8590" s="51"/>
      <c r="T8590" s="51"/>
      <c r="U8590" s="51"/>
    </row>
    <row r="8591" spans="1:21" ht="15.5">
      <c r="A8591" s="51">
        <v>582</v>
      </c>
      <c r="B8591" s="51" t="s">
        <v>1939</v>
      </c>
      <c r="C8591" s="51" t="s">
        <v>465</v>
      </c>
      <c r="D8591" s="51" t="str">
        <f t="shared" si="134"/>
        <v>GGXWDN_NGDPVietnam</v>
      </c>
      <c r="E8591" s="51" t="s">
        <v>1940</v>
      </c>
      <c r="F8591" s="51" t="s">
        <v>463</v>
      </c>
      <c r="G8591" s="51" t="s">
        <v>464</v>
      </c>
      <c r="H8591" s="51" t="s">
        <v>392</v>
      </c>
      <c r="I8591" s="51"/>
      <c r="J8591" s="51"/>
      <c r="K8591" s="51"/>
      <c r="L8591" s="51"/>
      <c r="M8591" s="51"/>
      <c r="N8591" s="51"/>
      <c r="O8591" s="51"/>
      <c r="P8591" s="51"/>
      <c r="Q8591" s="51"/>
      <c r="R8591" s="51"/>
      <c r="S8591" s="51"/>
      <c r="T8591" s="51"/>
      <c r="U8591" s="51"/>
    </row>
    <row r="8592" spans="1:21" ht="15.5">
      <c r="A8592" s="51">
        <v>582</v>
      </c>
      <c r="B8592" s="51" t="s">
        <v>1939</v>
      </c>
      <c r="C8592" s="51" t="s">
        <v>466</v>
      </c>
      <c r="D8592" s="51" t="str">
        <f t="shared" si="134"/>
        <v>GGXWDGVietnam</v>
      </c>
      <c r="E8592" s="51" t="s">
        <v>1940</v>
      </c>
      <c r="F8592" s="51" t="s">
        <v>467</v>
      </c>
      <c r="G8592" s="51" t="s">
        <v>468</v>
      </c>
      <c r="H8592" s="51" t="s">
        <v>342</v>
      </c>
      <c r="I8592" s="51" t="s">
        <v>343</v>
      </c>
      <c r="J8592" s="51" t="s">
        <v>1946</v>
      </c>
      <c r="K8592" s="51">
        <v>1561471.82</v>
      </c>
      <c r="L8592" s="51">
        <v>1852670.41</v>
      </c>
      <c r="M8592" s="51">
        <v>2154635.91</v>
      </c>
      <c r="N8592" s="51">
        <v>2394030.8199999998</v>
      </c>
      <c r="O8592" s="51">
        <v>2686426.65</v>
      </c>
      <c r="P8592" s="51">
        <v>2914618.42</v>
      </c>
      <c r="Q8592" s="51">
        <v>3049894.15</v>
      </c>
      <c r="R8592" s="51">
        <v>3319306.92</v>
      </c>
      <c r="S8592" s="51">
        <v>3688239.42</v>
      </c>
      <c r="T8592" s="51">
        <v>4052761.51</v>
      </c>
      <c r="U8592" s="51">
        <v>2019</v>
      </c>
    </row>
    <row r="8593" spans="1:21" ht="15.5">
      <c r="A8593" s="51">
        <v>582</v>
      </c>
      <c r="B8593" s="51" t="s">
        <v>1939</v>
      </c>
      <c r="C8593" s="51" t="s">
        <v>469</v>
      </c>
      <c r="D8593" s="51" t="str">
        <f t="shared" si="134"/>
        <v>GGXWDG_NGDPVietnam</v>
      </c>
      <c r="E8593" s="51" t="s">
        <v>1940</v>
      </c>
      <c r="F8593" s="51" t="s">
        <v>467</v>
      </c>
      <c r="G8593" s="51" t="s">
        <v>468</v>
      </c>
      <c r="H8593" s="51" t="s">
        <v>392</v>
      </c>
      <c r="I8593" s="51"/>
      <c r="J8593" s="51" t="s">
        <v>470</v>
      </c>
      <c r="K8593" s="51">
        <v>38.33</v>
      </c>
      <c r="L8593" s="51">
        <v>41.412999999999997</v>
      </c>
      <c r="M8593" s="51">
        <v>43.642000000000003</v>
      </c>
      <c r="N8593" s="51">
        <v>46.116</v>
      </c>
      <c r="O8593" s="51">
        <v>47.637</v>
      </c>
      <c r="P8593" s="51">
        <v>46.308999999999997</v>
      </c>
      <c r="Q8593" s="51">
        <v>43.58</v>
      </c>
      <c r="R8593" s="51">
        <v>43.365000000000002</v>
      </c>
      <c r="S8593" s="51">
        <v>46.615000000000002</v>
      </c>
      <c r="T8593" s="51">
        <v>47.975000000000001</v>
      </c>
      <c r="U8593" s="51">
        <v>2019</v>
      </c>
    </row>
    <row r="8594" spans="1:21" ht="15.5">
      <c r="A8594" s="51">
        <v>582</v>
      </c>
      <c r="B8594" s="51" t="s">
        <v>1939</v>
      </c>
      <c r="C8594" s="51" t="s">
        <v>471</v>
      </c>
      <c r="D8594" s="51" t="str">
        <f t="shared" si="134"/>
        <v>NGDP_FYVietnam</v>
      </c>
      <c r="E8594" s="51" t="s">
        <v>1940</v>
      </c>
      <c r="F8594" s="51" t="s">
        <v>472</v>
      </c>
      <c r="G8594" s="51" t="s">
        <v>473</v>
      </c>
      <c r="H8594" s="51" t="s">
        <v>342</v>
      </c>
      <c r="I8594" s="51" t="s">
        <v>343</v>
      </c>
      <c r="J8594" s="51" t="s">
        <v>1946</v>
      </c>
      <c r="K8594" s="51">
        <v>4073762.29</v>
      </c>
      <c r="L8594" s="51">
        <v>4473655.5999999996</v>
      </c>
      <c r="M8594" s="51">
        <v>4937031.6799999997</v>
      </c>
      <c r="N8594" s="51">
        <v>5191323.7300000004</v>
      </c>
      <c r="O8594" s="51">
        <v>5639401</v>
      </c>
      <c r="P8594" s="51">
        <v>6293904.5499999998</v>
      </c>
      <c r="Q8594" s="51">
        <v>6998330.8399999999</v>
      </c>
      <c r="R8594" s="51">
        <v>7654261.4900000002</v>
      </c>
      <c r="S8594" s="51">
        <v>7912117.8600000003</v>
      </c>
      <c r="T8594" s="51">
        <v>8447685.1199999992</v>
      </c>
      <c r="U8594" s="51">
        <v>2019</v>
      </c>
    </row>
    <row r="8595" spans="1:21" ht="15.5">
      <c r="A8595" s="51">
        <v>582</v>
      </c>
      <c r="B8595" s="51" t="s">
        <v>1939</v>
      </c>
      <c r="C8595" s="51" t="s">
        <v>474</v>
      </c>
      <c r="D8595" s="51" t="str">
        <f t="shared" si="134"/>
        <v>BCAVietnam</v>
      </c>
      <c r="E8595" s="51" t="s">
        <v>1940</v>
      </c>
      <c r="F8595" s="51" t="s">
        <v>475</v>
      </c>
      <c r="G8595" s="51" t="s">
        <v>476</v>
      </c>
      <c r="H8595" s="51" t="s">
        <v>352</v>
      </c>
      <c r="I8595" s="51" t="s">
        <v>343</v>
      </c>
      <c r="J8595" s="51" t="s">
        <v>1947</v>
      </c>
      <c r="K8595" s="51">
        <v>9.2669999999999995</v>
      </c>
      <c r="L8595" s="51">
        <v>7.7439999999999998</v>
      </c>
      <c r="M8595" s="51">
        <v>8.6170000000000009</v>
      </c>
      <c r="N8595" s="51">
        <v>-2.0390000000000001</v>
      </c>
      <c r="O8595" s="51">
        <v>0.625</v>
      </c>
      <c r="P8595" s="51">
        <v>-1.651</v>
      </c>
      <c r="Q8595" s="51">
        <v>5.7690000000000001</v>
      </c>
      <c r="R8595" s="51">
        <v>12.478</v>
      </c>
      <c r="S8595" s="51">
        <v>7.5229999999999997</v>
      </c>
      <c r="T8595" s="51">
        <v>8.3940000000000001</v>
      </c>
      <c r="U8595" s="51">
        <v>2019</v>
      </c>
    </row>
    <row r="8596" spans="1:21" ht="15.5">
      <c r="A8596" s="51">
        <v>582</v>
      </c>
      <c r="B8596" s="51" t="s">
        <v>1939</v>
      </c>
      <c r="C8596" s="51" t="s">
        <v>478</v>
      </c>
      <c r="D8596" s="51" t="str">
        <f t="shared" si="134"/>
        <v>BCA_NGDPDVietnam</v>
      </c>
      <c r="E8596" s="51" t="s">
        <v>1940</v>
      </c>
      <c r="F8596" s="51" t="s">
        <v>475</v>
      </c>
      <c r="G8596" s="51" t="s">
        <v>476</v>
      </c>
      <c r="H8596" s="51" t="s">
        <v>392</v>
      </c>
      <c r="I8596" s="51"/>
      <c r="J8596" s="51" t="s">
        <v>479</v>
      </c>
      <c r="K8596" s="51">
        <v>4.7480000000000002</v>
      </c>
      <c r="L8596" s="51">
        <v>3.64</v>
      </c>
      <c r="M8596" s="51">
        <v>3.7</v>
      </c>
      <c r="N8596" s="51">
        <v>-0.86099999999999999</v>
      </c>
      <c r="O8596" s="51">
        <v>0.248</v>
      </c>
      <c r="P8596" s="51">
        <v>-0.59599999999999997</v>
      </c>
      <c r="Q8596" s="51">
        <v>1.8979999999999999</v>
      </c>
      <c r="R8596" s="51">
        <v>3.786</v>
      </c>
      <c r="S8596" s="51">
        <v>2.2069999999999999</v>
      </c>
      <c r="T8596" s="51">
        <v>2.3650000000000002</v>
      </c>
      <c r="U8596" s="51">
        <v>2019</v>
      </c>
    </row>
    <row r="8597" spans="1:21" ht="15.5">
      <c r="A8597" s="51">
        <v>487</v>
      </c>
      <c r="B8597" s="51" t="s">
        <v>1948</v>
      </c>
      <c r="C8597" s="51" t="s">
        <v>338</v>
      </c>
      <c r="D8597" s="51" t="str">
        <f t="shared" si="134"/>
        <v>NGDP_RWest Bank and Gaza</v>
      </c>
      <c r="E8597" s="51" t="s">
        <v>311</v>
      </c>
      <c r="F8597" s="51" t="s">
        <v>340</v>
      </c>
      <c r="G8597" s="51" t="s">
        <v>341</v>
      </c>
      <c r="H8597" s="51" t="s">
        <v>342</v>
      </c>
      <c r="I8597" s="51" t="s">
        <v>343</v>
      </c>
      <c r="J8597" s="51" t="s">
        <v>1949</v>
      </c>
      <c r="K8597" s="51">
        <v>50.088999999999999</v>
      </c>
      <c r="L8597" s="51">
        <v>52.442999999999998</v>
      </c>
      <c r="M8597" s="51">
        <v>52.36</v>
      </c>
      <c r="N8597" s="51">
        <v>54.308</v>
      </c>
      <c r="O8597" s="51">
        <v>59.122999999999998</v>
      </c>
      <c r="P8597" s="51">
        <v>59.962000000000003</v>
      </c>
      <c r="Q8597" s="51">
        <v>60.698</v>
      </c>
      <c r="R8597" s="51">
        <v>61.524999999999999</v>
      </c>
      <c r="S8597" s="51">
        <v>54.781999999999996</v>
      </c>
      <c r="T8597" s="51">
        <v>57.904000000000003</v>
      </c>
      <c r="U8597" s="51">
        <v>2019</v>
      </c>
    </row>
    <row r="8598" spans="1:21" ht="15.5">
      <c r="A8598" s="51">
        <v>487</v>
      </c>
      <c r="B8598" s="51" t="s">
        <v>1948</v>
      </c>
      <c r="C8598" s="51" t="s">
        <v>345</v>
      </c>
      <c r="D8598" s="51" t="str">
        <f t="shared" si="134"/>
        <v>NGDP_RPCHWest Bank and Gaza</v>
      </c>
      <c r="E8598" s="51" t="s">
        <v>311</v>
      </c>
      <c r="F8598" s="51" t="s">
        <v>340</v>
      </c>
      <c r="G8598" s="51" t="s">
        <v>346</v>
      </c>
      <c r="H8598" s="51" t="s">
        <v>347</v>
      </c>
      <c r="I8598" s="51"/>
      <c r="J8598" s="51" t="s">
        <v>348</v>
      </c>
      <c r="K8598" s="51">
        <v>6.0960000000000001</v>
      </c>
      <c r="L8598" s="51">
        <v>4.6989999999999998</v>
      </c>
      <c r="M8598" s="51">
        <v>-0.158</v>
      </c>
      <c r="N8598" s="51">
        <v>3.7210000000000001</v>
      </c>
      <c r="O8598" s="51">
        <v>8.8650000000000002</v>
      </c>
      <c r="P8598" s="51">
        <v>1.419</v>
      </c>
      <c r="Q8598" s="51">
        <v>1.2270000000000001</v>
      </c>
      <c r="R8598" s="51">
        <v>1.363</v>
      </c>
      <c r="S8598" s="51">
        <v>-10.96</v>
      </c>
      <c r="T8598" s="51">
        <v>5.7</v>
      </c>
      <c r="U8598" s="51">
        <v>2019</v>
      </c>
    </row>
    <row r="8599" spans="1:21" ht="15.5">
      <c r="A8599" s="51">
        <v>487</v>
      </c>
      <c r="B8599" s="51" t="s">
        <v>1948</v>
      </c>
      <c r="C8599" s="51" t="s">
        <v>349</v>
      </c>
      <c r="D8599" s="51" t="str">
        <f t="shared" si="134"/>
        <v>NGDPWest Bank and Gaza</v>
      </c>
      <c r="E8599" s="51" t="s">
        <v>311</v>
      </c>
      <c r="F8599" s="51" t="s">
        <v>155</v>
      </c>
      <c r="G8599" s="51" t="s">
        <v>350</v>
      </c>
      <c r="H8599" s="51" t="s">
        <v>342</v>
      </c>
      <c r="I8599" s="51" t="s">
        <v>343</v>
      </c>
      <c r="J8599" s="51" t="s">
        <v>1949</v>
      </c>
      <c r="K8599" s="51">
        <v>47.075000000000003</v>
      </c>
      <c r="L8599" s="51">
        <v>48.801000000000002</v>
      </c>
      <c r="M8599" s="51">
        <v>50.054000000000002</v>
      </c>
      <c r="N8599" s="51">
        <v>54.308</v>
      </c>
      <c r="O8599" s="51">
        <v>59.164999999999999</v>
      </c>
      <c r="P8599" s="51">
        <v>58.054000000000002</v>
      </c>
      <c r="Q8599" s="51">
        <v>58.442</v>
      </c>
      <c r="R8599" s="51">
        <v>61.073</v>
      </c>
      <c r="S8599" s="51">
        <v>53.42</v>
      </c>
      <c r="T8599" s="51">
        <v>52.832999999999998</v>
      </c>
      <c r="U8599" s="51">
        <v>2019</v>
      </c>
    </row>
    <row r="8600" spans="1:21" ht="15.5">
      <c r="A8600" s="51">
        <v>487</v>
      </c>
      <c r="B8600" s="51" t="s">
        <v>1948</v>
      </c>
      <c r="C8600" s="51" t="s">
        <v>157</v>
      </c>
      <c r="D8600" s="51" t="str">
        <f t="shared" si="134"/>
        <v>NGDPDWest Bank and Gaza</v>
      </c>
      <c r="E8600" s="51" t="s">
        <v>311</v>
      </c>
      <c r="F8600" s="51" t="s">
        <v>155</v>
      </c>
      <c r="G8600" s="51" t="s">
        <v>351</v>
      </c>
      <c r="H8600" s="51" t="s">
        <v>352</v>
      </c>
      <c r="I8600" s="51" t="s">
        <v>343</v>
      </c>
      <c r="J8600" s="51" t="s">
        <v>353</v>
      </c>
      <c r="K8600" s="51">
        <v>12.208</v>
      </c>
      <c r="L8600" s="51">
        <v>13.516</v>
      </c>
      <c r="M8600" s="51">
        <v>13.99</v>
      </c>
      <c r="N8600" s="51">
        <v>13.972</v>
      </c>
      <c r="O8600" s="51">
        <v>15.404999999999999</v>
      </c>
      <c r="P8600" s="51">
        <v>16.128</v>
      </c>
      <c r="Q8600" s="51">
        <v>16.277000000000001</v>
      </c>
      <c r="R8600" s="51">
        <v>17.134</v>
      </c>
      <c r="S8600" s="51">
        <v>15.519</v>
      </c>
      <c r="T8600" s="51">
        <v>16.481000000000002</v>
      </c>
      <c r="U8600" s="51">
        <v>2019</v>
      </c>
    </row>
    <row r="8601" spans="1:21" ht="15.5">
      <c r="A8601" s="51">
        <v>487</v>
      </c>
      <c r="B8601" s="51" t="s">
        <v>1948</v>
      </c>
      <c r="C8601" s="51" t="s">
        <v>354</v>
      </c>
      <c r="D8601" s="51" t="str">
        <f t="shared" si="134"/>
        <v>PPPGDPWest Bank and Gaza</v>
      </c>
      <c r="E8601" s="51" t="s">
        <v>311</v>
      </c>
      <c r="F8601" s="51" t="s">
        <v>155</v>
      </c>
      <c r="G8601" s="51" t="s">
        <v>355</v>
      </c>
      <c r="H8601" s="51" t="s">
        <v>356</v>
      </c>
      <c r="I8601" s="51" t="s">
        <v>343</v>
      </c>
      <c r="J8601" s="51" t="s">
        <v>353</v>
      </c>
      <c r="K8601" s="51">
        <v>19.95</v>
      </c>
      <c r="L8601" s="51">
        <v>20.885999999999999</v>
      </c>
      <c r="M8601" s="51">
        <v>22.995999999999999</v>
      </c>
      <c r="N8601" s="51">
        <v>25.425999999999998</v>
      </c>
      <c r="O8601" s="51">
        <v>27.536000000000001</v>
      </c>
      <c r="P8601" s="51">
        <v>28.518999999999998</v>
      </c>
      <c r="Q8601" s="51">
        <v>29.562000000000001</v>
      </c>
      <c r="R8601" s="51">
        <v>30.498999999999999</v>
      </c>
      <c r="S8601" s="51">
        <v>27.486000000000001</v>
      </c>
      <c r="T8601" s="51">
        <v>29.582000000000001</v>
      </c>
      <c r="U8601" s="51">
        <v>2019</v>
      </c>
    </row>
    <row r="8602" spans="1:21" ht="15.5">
      <c r="A8602" s="51">
        <v>487</v>
      </c>
      <c r="B8602" s="51" t="s">
        <v>1948</v>
      </c>
      <c r="C8602" s="51" t="s">
        <v>357</v>
      </c>
      <c r="D8602" s="51" t="str">
        <f t="shared" si="134"/>
        <v>NGDP_DWest Bank and Gaza</v>
      </c>
      <c r="E8602" s="51" t="s">
        <v>311</v>
      </c>
      <c r="F8602" s="51" t="s">
        <v>358</v>
      </c>
      <c r="G8602" s="51" t="s">
        <v>359</v>
      </c>
      <c r="H8602" s="51" t="s">
        <v>360</v>
      </c>
      <c r="I8602" s="51"/>
      <c r="J8602" s="51" t="s">
        <v>361</v>
      </c>
      <c r="K8602" s="51">
        <v>93.981999999999999</v>
      </c>
      <c r="L8602" s="51">
        <v>93.055999999999997</v>
      </c>
      <c r="M8602" s="51">
        <v>95.596000000000004</v>
      </c>
      <c r="N8602" s="51">
        <v>100</v>
      </c>
      <c r="O8602" s="51">
        <v>100.072</v>
      </c>
      <c r="P8602" s="51">
        <v>96.817999999999998</v>
      </c>
      <c r="Q8602" s="51">
        <v>96.284000000000006</v>
      </c>
      <c r="R8602" s="51">
        <v>99.266000000000005</v>
      </c>
      <c r="S8602" s="51">
        <v>97.513999999999996</v>
      </c>
      <c r="T8602" s="51">
        <v>91.242999999999995</v>
      </c>
      <c r="U8602" s="51">
        <v>2019</v>
      </c>
    </row>
    <row r="8603" spans="1:21" ht="15.5">
      <c r="A8603" s="51">
        <v>487</v>
      </c>
      <c r="B8603" s="51" t="s">
        <v>1948</v>
      </c>
      <c r="C8603" s="51" t="s">
        <v>362</v>
      </c>
      <c r="D8603" s="51" t="str">
        <f t="shared" si="134"/>
        <v>NGDPRPCWest Bank and Gaza</v>
      </c>
      <c r="E8603" s="51" t="s">
        <v>311</v>
      </c>
      <c r="F8603" s="51" t="s">
        <v>363</v>
      </c>
      <c r="G8603" s="51" t="s">
        <v>364</v>
      </c>
      <c r="H8603" s="51" t="s">
        <v>342</v>
      </c>
      <c r="I8603" s="51" t="s">
        <v>333</v>
      </c>
      <c r="J8603" s="51" t="s">
        <v>365</v>
      </c>
      <c r="K8603" s="51">
        <v>11851.48</v>
      </c>
      <c r="L8603" s="51">
        <v>12117.77</v>
      </c>
      <c r="M8603" s="51">
        <v>11821.84</v>
      </c>
      <c r="N8603" s="51">
        <v>11987.51</v>
      </c>
      <c r="O8603" s="51">
        <v>12763.88</v>
      </c>
      <c r="P8603" s="51">
        <v>12667.92</v>
      </c>
      <c r="Q8603" s="51">
        <v>12504.62</v>
      </c>
      <c r="R8603" s="51">
        <v>12362.59</v>
      </c>
      <c r="S8603" s="51">
        <v>10739.06</v>
      </c>
      <c r="T8603" s="51">
        <v>11087.48</v>
      </c>
      <c r="U8603" s="51">
        <v>2019</v>
      </c>
    </row>
    <row r="8604" spans="1:21" ht="15.5">
      <c r="A8604" s="51">
        <v>487</v>
      </c>
      <c r="B8604" s="51" t="s">
        <v>1948</v>
      </c>
      <c r="C8604" s="51" t="s">
        <v>366</v>
      </c>
      <c r="D8604" s="51" t="str">
        <f t="shared" si="134"/>
        <v>NGDPRPPPPCWest Bank and Gaza</v>
      </c>
      <c r="E8604" s="51" t="s">
        <v>311</v>
      </c>
      <c r="F8604" s="51" t="s">
        <v>363</v>
      </c>
      <c r="G8604" s="51" t="s">
        <v>367</v>
      </c>
      <c r="H8604" s="51" t="s">
        <v>368</v>
      </c>
      <c r="I8604" s="51" t="s">
        <v>333</v>
      </c>
      <c r="J8604" s="51" t="s">
        <v>365</v>
      </c>
      <c r="K8604" s="51">
        <v>5636.7</v>
      </c>
      <c r="L8604" s="51">
        <v>5763.35</v>
      </c>
      <c r="M8604" s="51">
        <v>5622.6</v>
      </c>
      <c r="N8604" s="51">
        <v>5701.39</v>
      </c>
      <c r="O8604" s="51">
        <v>6070.65</v>
      </c>
      <c r="P8604" s="51">
        <v>6025.01</v>
      </c>
      <c r="Q8604" s="51">
        <v>5947.34</v>
      </c>
      <c r="R8604" s="51">
        <v>5879.79</v>
      </c>
      <c r="S8604" s="51">
        <v>5107.62</v>
      </c>
      <c r="T8604" s="51">
        <v>5273.33</v>
      </c>
      <c r="U8604" s="51">
        <v>2019</v>
      </c>
    </row>
    <row r="8605" spans="1:21" ht="15.5">
      <c r="A8605" s="51">
        <v>487</v>
      </c>
      <c r="B8605" s="51" t="s">
        <v>1948</v>
      </c>
      <c r="C8605" s="51" t="s">
        <v>369</v>
      </c>
      <c r="D8605" s="51" t="str">
        <f t="shared" si="134"/>
        <v>NGDPPCWest Bank and Gaza</v>
      </c>
      <c r="E8605" s="51" t="s">
        <v>311</v>
      </c>
      <c r="F8605" s="51" t="s">
        <v>370</v>
      </c>
      <c r="G8605" s="51" t="s">
        <v>371</v>
      </c>
      <c r="H8605" s="51" t="s">
        <v>342</v>
      </c>
      <c r="I8605" s="51" t="s">
        <v>333</v>
      </c>
      <c r="J8605" s="51" t="s">
        <v>372</v>
      </c>
      <c r="K8605" s="51">
        <v>11138.21</v>
      </c>
      <c r="L8605" s="51">
        <v>11276.34</v>
      </c>
      <c r="M8605" s="51">
        <v>11301.23</v>
      </c>
      <c r="N8605" s="51">
        <v>11987.51</v>
      </c>
      <c r="O8605" s="51">
        <v>12773.13</v>
      </c>
      <c r="P8605" s="51">
        <v>12264.79</v>
      </c>
      <c r="Q8605" s="51">
        <v>12039.95</v>
      </c>
      <c r="R8605" s="51">
        <v>12271.79</v>
      </c>
      <c r="S8605" s="51">
        <v>10472.06</v>
      </c>
      <c r="T8605" s="51">
        <v>10116.51</v>
      </c>
      <c r="U8605" s="51">
        <v>2019</v>
      </c>
    </row>
    <row r="8606" spans="1:21" ht="15.5">
      <c r="A8606" s="51">
        <v>487</v>
      </c>
      <c r="B8606" s="51" t="s">
        <v>1948</v>
      </c>
      <c r="C8606" s="51" t="s">
        <v>373</v>
      </c>
      <c r="D8606" s="51" t="str">
        <f t="shared" si="134"/>
        <v>NGDPDPCWest Bank and Gaza</v>
      </c>
      <c r="E8606" s="51" t="s">
        <v>311</v>
      </c>
      <c r="F8606" s="51" t="s">
        <v>370</v>
      </c>
      <c r="G8606" s="51" t="s">
        <v>374</v>
      </c>
      <c r="H8606" s="51" t="s">
        <v>352</v>
      </c>
      <c r="I8606" s="51" t="s">
        <v>333</v>
      </c>
      <c r="J8606" s="51" t="s">
        <v>372</v>
      </c>
      <c r="K8606" s="51">
        <v>2888.6</v>
      </c>
      <c r="L8606" s="51">
        <v>3122.99</v>
      </c>
      <c r="M8606" s="51">
        <v>3158.6</v>
      </c>
      <c r="N8606" s="51">
        <v>3084.13</v>
      </c>
      <c r="O8606" s="51">
        <v>3325.85</v>
      </c>
      <c r="P8606" s="51">
        <v>3407.31</v>
      </c>
      <c r="Q8606" s="51">
        <v>3353.23</v>
      </c>
      <c r="R8606" s="51">
        <v>3442.75</v>
      </c>
      <c r="S8606" s="51">
        <v>3042.17</v>
      </c>
      <c r="T8606" s="51">
        <v>3155.85</v>
      </c>
      <c r="U8606" s="51">
        <v>2019</v>
      </c>
    </row>
    <row r="8607" spans="1:21" ht="15.5">
      <c r="A8607" s="51">
        <v>487</v>
      </c>
      <c r="B8607" s="51" t="s">
        <v>1948</v>
      </c>
      <c r="C8607" s="51" t="s">
        <v>375</v>
      </c>
      <c r="D8607" s="51" t="str">
        <f t="shared" si="134"/>
        <v>PPPPCWest Bank and Gaza</v>
      </c>
      <c r="E8607" s="51" t="s">
        <v>311</v>
      </c>
      <c r="F8607" s="51" t="s">
        <v>370</v>
      </c>
      <c r="G8607" s="51" t="s">
        <v>376</v>
      </c>
      <c r="H8607" s="51" t="s">
        <v>356</v>
      </c>
      <c r="I8607" s="51" t="s">
        <v>333</v>
      </c>
      <c r="J8607" s="51" t="s">
        <v>372</v>
      </c>
      <c r="K8607" s="51">
        <v>4720.42</v>
      </c>
      <c r="L8607" s="51">
        <v>4825.99</v>
      </c>
      <c r="M8607" s="51">
        <v>5192.04</v>
      </c>
      <c r="N8607" s="51">
        <v>5612.25</v>
      </c>
      <c r="O8607" s="51">
        <v>5944.74</v>
      </c>
      <c r="P8607" s="51">
        <v>6025.01</v>
      </c>
      <c r="Q8607" s="51">
        <v>6090.13</v>
      </c>
      <c r="R8607" s="51">
        <v>6128.45</v>
      </c>
      <c r="S8607" s="51">
        <v>5388.16</v>
      </c>
      <c r="T8607" s="51">
        <v>5664.34</v>
      </c>
      <c r="U8607" s="51">
        <v>2019</v>
      </c>
    </row>
    <row r="8608" spans="1:21" ht="15.5">
      <c r="A8608" s="51">
        <v>487</v>
      </c>
      <c r="B8608" s="51" t="s">
        <v>1948</v>
      </c>
      <c r="C8608" s="51" t="s">
        <v>377</v>
      </c>
      <c r="D8608" s="51" t="str">
        <f t="shared" si="134"/>
        <v>NGAP_NPGDPWest Bank and Gaza</v>
      </c>
      <c r="E8608" s="51" t="s">
        <v>311</v>
      </c>
      <c r="F8608" s="51" t="s">
        <v>378</v>
      </c>
      <c r="G8608" s="51" t="s">
        <v>379</v>
      </c>
      <c r="H8608" s="51" t="s">
        <v>380</v>
      </c>
      <c r="I8608" s="51"/>
      <c r="J8608" s="51"/>
      <c r="K8608" s="51"/>
      <c r="L8608" s="51"/>
      <c r="M8608" s="51"/>
      <c r="N8608" s="51"/>
      <c r="O8608" s="51"/>
      <c r="P8608" s="51"/>
      <c r="Q8608" s="51"/>
      <c r="R8608" s="51"/>
      <c r="S8608" s="51"/>
      <c r="T8608" s="51"/>
      <c r="U8608" s="51"/>
    </row>
    <row r="8609" spans="1:21" ht="15.5">
      <c r="A8609" s="51">
        <v>487</v>
      </c>
      <c r="B8609" s="51" t="s">
        <v>1948</v>
      </c>
      <c r="C8609" s="51" t="s">
        <v>381</v>
      </c>
      <c r="D8609" s="51" t="str">
        <f t="shared" si="134"/>
        <v>PPPSHWest Bank and Gaza</v>
      </c>
      <c r="E8609" s="51" t="s">
        <v>311</v>
      </c>
      <c r="F8609" s="51" t="s">
        <v>382</v>
      </c>
      <c r="G8609" s="51" t="s">
        <v>383</v>
      </c>
      <c r="H8609" s="51" t="s">
        <v>384</v>
      </c>
      <c r="I8609" s="51"/>
      <c r="J8609" s="51" t="s">
        <v>353</v>
      </c>
      <c r="K8609" s="51">
        <v>0.02</v>
      </c>
      <c r="L8609" s="51">
        <v>0.02</v>
      </c>
      <c r="M8609" s="51">
        <v>2.1000000000000001E-2</v>
      </c>
      <c r="N8609" s="51">
        <v>2.3E-2</v>
      </c>
      <c r="O8609" s="51">
        <v>2.4E-2</v>
      </c>
      <c r="P8609" s="51">
        <v>2.3E-2</v>
      </c>
      <c r="Q8609" s="51">
        <v>2.3E-2</v>
      </c>
      <c r="R8609" s="51">
        <v>2.3E-2</v>
      </c>
      <c r="S8609" s="51">
        <v>2.1000000000000001E-2</v>
      </c>
      <c r="T8609" s="51">
        <v>2.1000000000000001E-2</v>
      </c>
      <c r="U8609" s="51">
        <v>2019</v>
      </c>
    </row>
    <row r="8610" spans="1:21" ht="15.5">
      <c r="A8610" s="51">
        <v>487</v>
      </c>
      <c r="B8610" s="51" t="s">
        <v>1948</v>
      </c>
      <c r="C8610" s="51" t="s">
        <v>385</v>
      </c>
      <c r="D8610" s="51" t="str">
        <f t="shared" si="134"/>
        <v>PPPEXWest Bank and Gaza</v>
      </c>
      <c r="E8610" s="51" t="s">
        <v>311</v>
      </c>
      <c r="F8610" s="51" t="s">
        <v>386</v>
      </c>
      <c r="G8610" s="51" t="s">
        <v>387</v>
      </c>
      <c r="H8610" s="51" t="s">
        <v>388</v>
      </c>
      <c r="I8610" s="51"/>
      <c r="J8610" s="51" t="s">
        <v>353</v>
      </c>
      <c r="K8610" s="51">
        <v>2.36</v>
      </c>
      <c r="L8610" s="51">
        <v>2.3370000000000002</v>
      </c>
      <c r="M8610" s="51">
        <v>2.177</v>
      </c>
      <c r="N8610" s="51">
        <v>2.1360000000000001</v>
      </c>
      <c r="O8610" s="51">
        <v>2.149</v>
      </c>
      <c r="P8610" s="51">
        <v>2.036</v>
      </c>
      <c r="Q8610" s="51">
        <v>1.9770000000000001</v>
      </c>
      <c r="R8610" s="51">
        <v>2.0019999999999998</v>
      </c>
      <c r="S8610" s="51">
        <v>1.944</v>
      </c>
      <c r="T8610" s="51">
        <v>1.786</v>
      </c>
      <c r="U8610" s="51">
        <v>2019</v>
      </c>
    </row>
    <row r="8611" spans="1:21" ht="15.5">
      <c r="A8611" s="51">
        <v>487</v>
      </c>
      <c r="B8611" s="51" t="s">
        <v>1948</v>
      </c>
      <c r="C8611" s="51" t="s">
        <v>389</v>
      </c>
      <c r="D8611" s="51" t="str">
        <f t="shared" si="134"/>
        <v>NID_NGDPWest Bank and Gaza</v>
      </c>
      <c r="E8611" s="51" t="s">
        <v>311</v>
      </c>
      <c r="F8611" s="51" t="s">
        <v>390</v>
      </c>
      <c r="G8611" s="51" t="s">
        <v>391</v>
      </c>
      <c r="H8611" s="51" t="s">
        <v>392</v>
      </c>
      <c r="I8611" s="51"/>
      <c r="J8611" s="51" t="s">
        <v>1949</v>
      </c>
      <c r="K8611" s="51">
        <v>19.481999999999999</v>
      </c>
      <c r="L8611" s="51">
        <v>22.693999999999999</v>
      </c>
      <c r="M8611" s="51">
        <v>22.529</v>
      </c>
      <c r="N8611" s="51">
        <v>25.088000000000001</v>
      </c>
      <c r="O8611" s="51">
        <v>25.253</v>
      </c>
      <c r="P8611" s="51">
        <v>27.573</v>
      </c>
      <c r="Q8611" s="51">
        <v>28.327000000000002</v>
      </c>
      <c r="R8611" s="51">
        <v>26.800999999999998</v>
      </c>
      <c r="S8611" s="51">
        <v>20.867999999999999</v>
      </c>
      <c r="T8611" s="51">
        <v>25.346</v>
      </c>
      <c r="U8611" s="51">
        <v>2019</v>
      </c>
    </row>
    <row r="8612" spans="1:21" ht="15.5">
      <c r="A8612" s="51">
        <v>487</v>
      </c>
      <c r="B8612" s="51" t="s">
        <v>1948</v>
      </c>
      <c r="C8612" s="51" t="s">
        <v>393</v>
      </c>
      <c r="D8612" s="51" t="str">
        <f t="shared" si="134"/>
        <v>NGSD_NGDPWest Bank and Gaza</v>
      </c>
      <c r="E8612" s="51" t="s">
        <v>311</v>
      </c>
      <c r="F8612" s="51" t="s">
        <v>394</v>
      </c>
      <c r="G8612" s="51" t="s">
        <v>395</v>
      </c>
      <c r="H8612" s="51" t="s">
        <v>392</v>
      </c>
      <c r="I8612" s="51"/>
      <c r="J8612" s="51"/>
      <c r="K8612" s="51"/>
      <c r="L8612" s="51"/>
      <c r="M8612" s="51"/>
      <c r="N8612" s="51"/>
      <c r="O8612" s="51"/>
      <c r="P8612" s="51"/>
      <c r="Q8612" s="51"/>
      <c r="R8612" s="51"/>
      <c r="S8612" s="51"/>
      <c r="T8612" s="51"/>
      <c r="U8612" s="51"/>
    </row>
    <row r="8613" spans="1:21" ht="15.5">
      <c r="A8613" s="51">
        <v>487</v>
      </c>
      <c r="B8613" s="51" t="s">
        <v>1948</v>
      </c>
      <c r="C8613" s="51" t="s">
        <v>396</v>
      </c>
      <c r="D8613" s="51" t="str">
        <f t="shared" si="134"/>
        <v>PCPIWest Bank and Gaza</v>
      </c>
      <c r="E8613" s="51" t="s">
        <v>311</v>
      </c>
      <c r="F8613" s="51" t="s">
        <v>397</v>
      </c>
      <c r="G8613" s="51" t="s">
        <v>398</v>
      </c>
      <c r="H8613" s="51" t="s">
        <v>360</v>
      </c>
      <c r="I8613" s="51"/>
      <c r="J8613" s="51" t="s">
        <v>1950</v>
      </c>
      <c r="K8613" s="51">
        <v>95.460999999999999</v>
      </c>
      <c r="L8613" s="51">
        <v>97.105999999999995</v>
      </c>
      <c r="M8613" s="51">
        <v>98.787999999999997</v>
      </c>
      <c r="N8613" s="51">
        <v>100.202</v>
      </c>
      <c r="O8613" s="51">
        <v>99.981999999999999</v>
      </c>
      <c r="P8613" s="51">
        <v>100.19499999999999</v>
      </c>
      <c r="Q8613" s="51">
        <v>99.998999999999995</v>
      </c>
      <c r="R8613" s="51">
        <v>101.556</v>
      </c>
      <c r="S8613" s="51">
        <v>100.833</v>
      </c>
      <c r="T8613" s="51">
        <v>101.176</v>
      </c>
      <c r="U8613" s="51">
        <v>2020</v>
      </c>
    </row>
    <row r="8614" spans="1:21" ht="15.5">
      <c r="A8614" s="51">
        <v>487</v>
      </c>
      <c r="B8614" s="51" t="s">
        <v>1948</v>
      </c>
      <c r="C8614" s="51" t="s">
        <v>400</v>
      </c>
      <c r="D8614" s="51" t="str">
        <f t="shared" si="134"/>
        <v>PCPIPCHWest Bank and Gaza</v>
      </c>
      <c r="E8614" s="51" t="s">
        <v>311</v>
      </c>
      <c r="F8614" s="51" t="s">
        <v>397</v>
      </c>
      <c r="G8614" s="51" t="s">
        <v>401</v>
      </c>
      <c r="H8614" s="51" t="s">
        <v>347</v>
      </c>
      <c r="I8614" s="51"/>
      <c r="J8614" s="51" t="s">
        <v>402</v>
      </c>
      <c r="K8614" s="51">
        <v>2.7810000000000001</v>
      </c>
      <c r="L8614" s="51">
        <v>1.7230000000000001</v>
      </c>
      <c r="M8614" s="51">
        <v>1.7330000000000001</v>
      </c>
      <c r="N8614" s="51">
        <v>1.431</v>
      </c>
      <c r="O8614" s="51">
        <v>-0.22</v>
      </c>
      <c r="P8614" s="51">
        <v>0.21299999999999999</v>
      </c>
      <c r="Q8614" s="51">
        <v>-0.19500000000000001</v>
      </c>
      <c r="R8614" s="51">
        <v>1.5569999999999999</v>
      </c>
      <c r="S8614" s="51">
        <v>-0.71099999999999997</v>
      </c>
      <c r="T8614" s="51">
        <v>0.34</v>
      </c>
      <c r="U8614" s="51">
        <v>2020</v>
      </c>
    </row>
    <row r="8615" spans="1:21" ht="15.5">
      <c r="A8615" s="51">
        <v>487</v>
      </c>
      <c r="B8615" s="51" t="s">
        <v>1948</v>
      </c>
      <c r="C8615" s="51" t="s">
        <v>403</v>
      </c>
      <c r="D8615" s="51" t="str">
        <f t="shared" si="134"/>
        <v>PCPIEWest Bank and Gaza</v>
      </c>
      <c r="E8615" s="51" t="s">
        <v>311</v>
      </c>
      <c r="F8615" s="51" t="s">
        <v>404</v>
      </c>
      <c r="G8615" s="51" t="s">
        <v>405</v>
      </c>
      <c r="H8615" s="51" t="s">
        <v>360</v>
      </c>
      <c r="I8615" s="51"/>
      <c r="J8615" s="51" t="s">
        <v>1950</v>
      </c>
      <c r="K8615" s="51">
        <v>96.09</v>
      </c>
      <c r="L8615" s="51">
        <v>98.69</v>
      </c>
      <c r="M8615" s="51">
        <v>99.87</v>
      </c>
      <c r="N8615" s="51">
        <v>100.83</v>
      </c>
      <c r="O8615" s="51">
        <v>99.78</v>
      </c>
      <c r="P8615" s="51">
        <v>99.76</v>
      </c>
      <c r="Q8615" s="51">
        <v>100.08</v>
      </c>
      <c r="R8615" s="51">
        <v>101.35</v>
      </c>
      <c r="S8615" s="51">
        <v>101.42</v>
      </c>
      <c r="T8615" s="51">
        <v>102.006</v>
      </c>
      <c r="U8615" s="51">
        <v>2020</v>
      </c>
    </row>
    <row r="8616" spans="1:21" ht="15.5">
      <c r="A8616" s="51">
        <v>487</v>
      </c>
      <c r="B8616" s="51" t="s">
        <v>1948</v>
      </c>
      <c r="C8616" s="51" t="s">
        <v>406</v>
      </c>
      <c r="D8616" s="51" t="str">
        <f t="shared" si="134"/>
        <v>PCPIEPCHWest Bank and Gaza</v>
      </c>
      <c r="E8616" s="51" t="s">
        <v>311</v>
      </c>
      <c r="F8616" s="51" t="s">
        <v>404</v>
      </c>
      <c r="G8616" s="51" t="s">
        <v>407</v>
      </c>
      <c r="H8616" s="51" t="s">
        <v>347</v>
      </c>
      <c r="I8616" s="51"/>
      <c r="J8616" s="51" t="s">
        <v>408</v>
      </c>
      <c r="K8616" s="51">
        <v>1.726</v>
      </c>
      <c r="L8616" s="51">
        <v>2.706</v>
      </c>
      <c r="M8616" s="51">
        <v>1.196</v>
      </c>
      <c r="N8616" s="51">
        <v>0.96099999999999997</v>
      </c>
      <c r="O8616" s="51">
        <v>-1.0409999999999999</v>
      </c>
      <c r="P8616" s="51">
        <v>-0.02</v>
      </c>
      <c r="Q8616" s="51">
        <v>0.32100000000000001</v>
      </c>
      <c r="R8616" s="51">
        <v>1.2689999999999999</v>
      </c>
      <c r="S8616" s="51">
        <v>6.9000000000000006E-2</v>
      </c>
      <c r="T8616" s="51">
        <v>0.57699999999999996</v>
      </c>
      <c r="U8616" s="51">
        <v>2020</v>
      </c>
    </row>
    <row r="8617" spans="1:21" ht="15.5">
      <c r="A8617" s="51">
        <v>487</v>
      </c>
      <c r="B8617" s="51" t="s">
        <v>1948</v>
      </c>
      <c r="C8617" s="51" t="s">
        <v>409</v>
      </c>
      <c r="D8617" s="51" t="str">
        <f t="shared" si="134"/>
        <v>FLIBOR6West Bank and Gaza</v>
      </c>
      <c r="E8617" s="51" t="s">
        <v>311</v>
      </c>
      <c r="F8617" s="51" t="s">
        <v>410</v>
      </c>
      <c r="G8617" s="51"/>
      <c r="H8617" s="51" t="s">
        <v>384</v>
      </c>
      <c r="I8617" s="51"/>
      <c r="J8617" s="51"/>
      <c r="K8617" s="51"/>
      <c r="L8617" s="51"/>
      <c r="M8617" s="51"/>
      <c r="N8617" s="51"/>
      <c r="O8617" s="51"/>
      <c r="P8617" s="51"/>
      <c r="Q8617" s="51"/>
      <c r="R8617" s="51"/>
      <c r="S8617" s="51"/>
      <c r="T8617" s="51"/>
      <c r="U8617" s="51"/>
    </row>
    <row r="8618" spans="1:21" ht="15.5">
      <c r="A8618" s="51">
        <v>487</v>
      </c>
      <c r="B8618" s="51" t="s">
        <v>1948</v>
      </c>
      <c r="C8618" s="51" t="s">
        <v>411</v>
      </c>
      <c r="D8618" s="51" t="str">
        <f t="shared" si="134"/>
        <v>TM_RPCHWest Bank and Gaza</v>
      </c>
      <c r="E8618" s="51" t="s">
        <v>311</v>
      </c>
      <c r="F8618" s="51" t="s">
        <v>412</v>
      </c>
      <c r="G8618" s="51" t="s">
        <v>413</v>
      </c>
      <c r="H8618" s="51" t="s">
        <v>347</v>
      </c>
      <c r="I8618" s="51"/>
      <c r="J8618" s="51" t="s">
        <v>1951</v>
      </c>
      <c r="K8618" s="51">
        <v>14.414999999999999</v>
      </c>
      <c r="L8618" s="51">
        <v>-5.6219999999999999</v>
      </c>
      <c r="M8618" s="51">
        <v>4.0330000000000004</v>
      </c>
      <c r="N8618" s="51">
        <v>10.334</v>
      </c>
      <c r="O8618" s="51">
        <v>1.972</v>
      </c>
      <c r="P8618" s="51">
        <v>1.349</v>
      </c>
      <c r="Q8618" s="51">
        <v>4.4969999999999999</v>
      </c>
      <c r="R8618" s="51">
        <v>1.4450000000000001</v>
      </c>
      <c r="S8618" s="51">
        <v>-10.409000000000001</v>
      </c>
      <c r="T8618" s="51">
        <v>4.1829999999999998</v>
      </c>
      <c r="U8618" s="51">
        <v>2019</v>
      </c>
    </row>
    <row r="8619" spans="1:21" ht="15.5">
      <c r="A8619" s="51">
        <v>487</v>
      </c>
      <c r="B8619" s="51" t="s">
        <v>1948</v>
      </c>
      <c r="C8619" s="51" t="s">
        <v>415</v>
      </c>
      <c r="D8619" s="51" t="str">
        <f t="shared" si="134"/>
        <v>TMG_RPCHWest Bank and Gaza</v>
      </c>
      <c r="E8619" s="51" t="s">
        <v>311</v>
      </c>
      <c r="F8619" s="51" t="s">
        <v>416</v>
      </c>
      <c r="G8619" s="51" t="s">
        <v>417</v>
      </c>
      <c r="H8619" s="51" t="s">
        <v>347</v>
      </c>
      <c r="I8619" s="51"/>
      <c r="J8619" s="51" t="s">
        <v>1951</v>
      </c>
      <c r="K8619" s="51">
        <v>15.21</v>
      </c>
      <c r="L8619" s="51">
        <v>-4.4880000000000004</v>
      </c>
      <c r="M8619" s="51">
        <v>5.3019999999999996</v>
      </c>
      <c r="N8619" s="51">
        <v>10.843</v>
      </c>
      <c r="O8619" s="51">
        <v>2.6520000000000001</v>
      </c>
      <c r="P8619" s="51">
        <v>0.44900000000000001</v>
      </c>
      <c r="Q8619" s="51">
        <v>5.1260000000000003</v>
      </c>
      <c r="R8619" s="51">
        <v>1.2010000000000001</v>
      </c>
      <c r="S8619" s="51">
        <v>-10.409000000000001</v>
      </c>
      <c r="T8619" s="51">
        <v>4.1829999999999998</v>
      </c>
      <c r="U8619" s="51">
        <v>2019</v>
      </c>
    </row>
    <row r="8620" spans="1:21" ht="15.5">
      <c r="A8620" s="51">
        <v>487</v>
      </c>
      <c r="B8620" s="51" t="s">
        <v>1948</v>
      </c>
      <c r="C8620" s="51" t="s">
        <v>418</v>
      </c>
      <c r="D8620" s="51" t="str">
        <f t="shared" si="134"/>
        <v>TX_RPCHWest Bank and Gaza</v>
      </c>
      <c r="E8620" s="51" t="s">
        <v>311</v>
      </c>
      <c r="F8620" s="51" t="s">
        <v>419</v>
      </c>
      <c r="G8620" s="51" t="s">
        <v>420</v>
      </c>
      <c r="H8620" s="51" t="s">
        <v>347</v>
      </c>
      <c r="I8620" s="51"/>
      <c r="J8620" s="51" t="s">
        <v>1951</v>
      </c>
      <c r="K8620" s="51">
        <v>0.53</v>
      </c>
      <c r="L8620" s="51">
        <v>4.4139999999999997</v>
      </c>
      <c r="M8620" s="51">
        <v>9.5549999999999997</v>
      </c>
      <c r="N8620" s="51">
        <v>-3.246</v>
      </c>
      <c r="O8620" s="51">
        <v>-1.6040000000000001</v>
      </c>
      <c r="P8620" s="51">
        <v>13.916</v>
      </c>
      <c r="Q8620" s="51">
        <v>2.508</v>
      </c>
      <c r="R8620" s="51">
        <v>2.0089999999999999</v>
      </c>
      <c r="S8620" s="51">
        <v>-10.977</v>
      </c>
      <c r="T8620" s="51">
        <v>2.5760000000000001</v>
      </c>
      <c r="U8620" s="51">
        <v>2019</v>
      </c>
    </row>
    <row r="8621" spans="1:21" ht="15.5">
      <c r="A8621" s="51">
        <v>487</v>
      </c>
      <c r="B8621" s="51" t="s">
        <v>1948</v>
      </c>
      <c r="C8621" s="51" t="s">
        <v>421</v>
      </c>
      <c r="D8621" s="51" t="str">
        <f t="shared" si="134"/>
        <v>TXG_RPCHWest Bank and Gaza</v>
      </c>
      <c r="E8621" s="51" t="s">
        <v>311</v>
      </c>
      <c r="F8621" s="51" t="s">
        <v>422</v>
      </c>
      <c r="G8621" s="51" t="s">
        <v>423</v>
      </c>
      <c r="H8621" s="51" t="s">
        <v>347</v>
      </c>
      <c r="I8621" s="51"/>
      <c r="J8621" s="51" t="s">
        <v>1951</v>
      </c>
      <c r="K8621" s="51">
        <v>-1.2689999999999999</v>
      </c>
      <c r="L8621" s="51">
        <v>7.4169999999999998</v>
      </c>
      <c r="M8621" s="51">
        <v>12.239000000000001</v>
      </c>
      <c r="N8621" s="51">
        <v>-4.6429999999999998</v>
      </c>
      <c r="O8621" s="51">
        <v>-0.78400000000000003</v>
      </c>
      <c r="P8621" s="51">
        <v>13.837</v>
      </c>
      <c r="Q8621" s="51">
        <v>2.6040000000000001</v>
      </c>
      <c r="R8621" s="51">
        <v>-0.51400000000000001</v>
      </c>
      <c r="S8621" s="51">
        <v>-10.977</v>
      </c>
      <c r="T8621" s="51">
        <v>2.5760000000000001</v>
      </c>
      <c r="U8621" s="51">
        <v>2019</v>
      </c>
    </row>
    <row r="8622" spans="1:21" ht="15.5">
      <c r="A8622" s="51">
        <v>487</v>
      </c>
      <c r="B8622" s="51" t="s">
        <v>1948</v>
      </c>
      <c r="C8622" s="51" t="s">
        <v>424</v>
      </c>
      <c r="D8622" s="51" t="str">
        <f t="shared" si="134"/>
        <v>LURWest Bank and Gaza</v>
      </c>
      <c r="E8622" s="51" t="s">
        <v>311</v>
      </c>
      <c r="F8622" s="51" t="s">
        <v>425</v>
      </c>
      <c r="G8622" s="51" t="s">
        <v>426</v>
      </c>
      <c r="H8622" s="51" t="s">
        <v>427</v>
      </c>
      <c r="I8622" s="51"/>
      <c r="J8622" s="51" t="s">
        <v>1952</v>
      </c>
      <c r="K8622" s="51">
        <v>23</v>
      </c>
      <c r="L8622" s="51">
        <v>23.4</v>
      </c>
      <c r="M8622" s="51">
        <v>26.9</v>
      </c>
      <c r="N8622" s="51">
        <v>25.9</v>
      </c>
      <c r="O8622" s="51">
        <v>26.9</v>
      </c>
      <c r="P8622" s="51">
        <v>25.45</v>
      </c>
      <c r="Q8622" s="51">
        <v>26.25</v>
      </c>
      <c r="R8622" s="51">
        <v>25.35</v>
      </c>
      <c r="S8622" s="51">
        <v>25.925000000000001</v>
      </c>
      <c r="T8622" s="51">
        <v>25.123999999999999</v>
      </c>
      <c r="U8622" s="51">
        <v>2020</v>
      </c>
    </row>
    <row r="8623" spans="1:21" ht="15.5">
      <c r="A8623" s="51">
        <v>487</v>
      </c>
      <c r="B8623" s="51" t="s">
        <v>1948</v>
      </c>
      <c r="C8623" s="51" t="s">
        <v>428</v>
      </c>
      <c r="D8623" s="51" t="str">
        <f t="shared" si="134"/>
        <v>LEWest Bank and Gaza</v>
      </c>
      <c r="E8623" s="51" t="s">
        <v>311</v>
      </c>
      <c r="F8623" s="51" t="s">
        <v>429</v>
      </c>
      <c r="G8623" s="51" t="s">
        <v>430</v>
      </c>
      <c r="H8623" s="51" t="s">
        <v>431</v>
      </c>
      <c r="I8623" s="51" t="s">
        <v>432</v>
      </c>
      <c r="J8623" s="51"/>
      <c r="K8623" s="51"/>
      <c r="L8623" s="51"/>
      <c r="M8623" s="51"/>
      <c r="N8623" s="51"/>
      <c r="O8623" s="51"/>
      <c r="P8623" s="51"/>
      <c r="Q8623" s="51"/>
      <c r="R8623" s="51"/>
      <c r="S8623" s="51"/>
      <c r="T8623" s="51"/>
      <c r="U8623" s="51"/>
    </row>
    <row r="8624" spans="1:21" ht="15.5">
      <c r="A8624" s="51">
        <v>487</v>
      </c>
      <c r="B8624" s="51" t="s">
        <v>1948</v>
      </c>
      <c r="C8624" s="51" t="s">
        <v>433</v>
      </c>
      <c r="D8624" s="51" t="str">
        <f t="shared" si="134"/>
        <v>LPWest Bank and Gaza</v>
      </c>
      <c r="E8624" s="51" t="s">
        <v>311</v>
      </c>
      <c r="F8624" s="51" t="s">
        <v>434</v>
      </c>
      <c r="G8624" s="51" t="s">
        <v>435</v>
      </c>
      <c r="H8624" s="51" t="s">
        <v>431</v>
      </c>
      <c r="I8624" s="51" t="s">
        <v>432</v>
      </c>
      <c r="J8624" s="51" t="s">
        <v>1953</v>
      </c>
      <c r="K8624" s="51">
        <v>4.226</v>
      </c>
      <c r="L8624" s="51">
        <v>4.3280000000000003</v>
      </c>
      <c r="M8624" s="51">
        <v>4.4290000000000003</v>
      </c>
      <c r="N8624" s="51">
        <v>4.53</v>
      </c>
      <c r="O8624" s="51">
        <v>4.6319999999999997</v>
      </c>
      <c r="P8624" s="51">
        <v>4.7329999999999997</v>
      </c>
      <c r="Q8624" s="51">
        <v>4.8540000000000001</v>
      </c>
      <c r="R8624" s="51">
        <v>4.9770000000000003</v>
      </c>
      <c r="S8624" s="51">
        <v>5.101</v>
      </c>
      <c r="T8624" s="51">
        <v>5.2220000000000004</v>
      </c>
      <c r="U8624" s="51">
        <v>2020</v>
      </c>
    </row>
    <row r="8625" spans="1:21" ht="15.5">
      <c r="A8625" s="51">
        <v>487</v>
      </c>
      <c r="B8625" s="51" t="s">
        <v>1948</v>
      </c>
      <c r="C8625" s="51" t="s">
        <v>437</v>
      </c>
      <c r="D8625" s="51" t="str">
        <f t="shared" si="134"/>
        <v>GGRWest Bank and Gaza</v>
      </c>
      <c r="E8625" s="51" t="s">
        <v>311</v>
      </c>
      <c r="F8625" s="51" t="s">
        <v>438</v>
      </c>
      <c r="G8625" s="51" t="s">
        <v>439</v>
      </c>
      <c r="H8625" s="51" t="s">
        <v>342</v>
      </c>
      <c r="I8625" s="51" t="s">
        <v>343</v>
      </c>
      <c r="J8625" s="51" t="s">
        <v>1954</v>
      </c>
      <c r="K8625" s="51">
        <v>11.576000000000001</v>
      </c>
      <c r="L8625" s="51">
        <v>13.263</v>
      </c>
      <c r="M8625" s="51">
        <v>14.22</v>
      </c>
      <c r="N8625" s="51">
        <v>13.816000000000001</v>
      </c>
      <c r="O8625" s="51">
        <v>16.195</v>
      </c>
      <c r="P8625" s="51">
        <v>15.438000000000001</v>
      </c>
      <c r="Q8625" s="51">
        <v>14.393000000000001</v>
      </c>
      <c r="R8625" s="51">
        <v>13.802</v>
      </c>
      <c r="S8625" s="51">
        <v>13.092000000000001</v>
      </c>
      <c r="T8625" s="51">
        <v>11.959</v>
      </c>
      <c r="U8625" s="51">
        <v>2020</v>
      </c>
    </row>
    <row r="8626" spans="1:21" ht="15.5">
      <c r="A8626" s="51">
        <v>487</v>
      </c>
      <c r="B8626" s="51" t="s">
        <v>1948</v>
      </c>
      <c r="C8626" s="51" t="s">
        <v>441</v>
      </c>
      <c r="D8626" s="51" t="str">
        <f t="shared" si="134"/>
        <v>GGR_NGDPWest Bank and Gaza</v>
      </c>
      <c r="E8626" s="51" t="s">
        <v>311</v>
      </c>
      <c r="F8626" s="51" t="s">
        <v>438</v>
      </c>
      <c r="G8626" s="51" t="s">
        <v>439</v>
      </c>
      <c r="H8626" s="51" t="s">
        <v>392</v>
      </c>
      <c r="I8626" s="51"/>
      <c r="J8626" s="51" t="s">
        <v>442</v>
      </c>
      <c r="K8626" s="51">
        <v>24.591000000000001</v>
      </c>
      <c r="L8626" s="51">
        <v>27.177</v>
      </c>
      <c r="M8626" s="51">
        <v>28.408999999999999</v>
      </c>
      <c r="N8626" s="51">
        <v>25.440999999999999</v>
      </c>
      <c r="O8626" s="51">
        <v>27.372</v>
      </c>
      <c r="P8626" s="51">
        <v>26.591999999999999</v>
      </c>
      <c r="Q8626" s="51">
        <v>24.629000000000001</v>
      </c>
      <c r="R8626" s="51">
        <v>22.599</v>
      </c>
      <c r="S8626" s="51">
        <v>24.507999999999999</v>
      </c>
      <c r="T8626" s="51">
        <v>22.635000000000002</v>
      </c>
      <c r="U8626" s="51">
        <v>2020</v>
      </c>
    </row>
    <row r="8627" spans="1:21" ht="15.5">
      <c r="A8627" s="51">
        <v>487</v>
      </c>
      <c r="B8627" s="51" t="s">
        <v>1948</v>
      </c>
      <c r="C8627" s="51" t="s">
        <v>443</v>
      </c>
      <c r="D8627" s="51" t="str">
        <f t="shared" si="134"/>
        <v>GGXWest Bank and Gaza</v>
      </c>
      <c r="E8627" s="51" t="s">
        <v>311</v>
      </c>
      <c r="F8627" s="51" t="s">
        <v>444</v>
      </c>
      <c r="G8627" s="51" t="s">
        <v>445</v>
      </c>
      <c r="H8627" s="51" t="s">
        <v>342</v>
      </c>
      <c r="I8627" s="51" t="s">
        <v>343</v>
      </c>
      <c r="J8627" s="51" t="s">
        <v>1954</v>
      </c>
      <c r="K8627" s="51">
        <v>14.526</v>
      </c>
      <c r="L8627" s="51">
        <v>14.009</v>
      </c>
      <c r="M8627" s="51">
        <v>15.494</v>
      </c>
      <c r="N8627" s="51">
        <v>16.346</v>
      </c>
      <c r="O8627" s="51">
        <v>17.422999999999998</v>
      </c>
      <c r="P8627" s="51">
        <v>17.050999999999998</v>
      </c>
      <c r="Q8627" s="51">
        <v>15.83</v>
      </c>
      <c r="R8627" s="51">
        <v>16.536999999999999</v>
      </c>
      <c r="S8627" s="51">
        <v>17.218</v>
      </c>
      <c r="T8627" s="51">
        <v>15.939</v>
      </c>
      <c r="U8627" s="51">
        <v>2020</v>
      </c>
    </row>
    <row r="8628" spans="1:21" ht="15.5">
      <c r="A8628" s="51">
        <v>487</v>
      </c>
      <c r="B8628" s="51" t="s">
        <v>1948</v>
      </c>
      <c r="C8628" s="51" t="s">
        <v>446</v>
      </c>
      <c r="D8628" s="51" t="str">
        <f t="shared" si="134"/>
        <v>GGX_NGDPWest Bank and Gaza</v>
      </c>
      <c r="E8628" s="51" t="s">
        <v>311</v>
      </c>
      <c r="F8628" s="51" t="s">
        <v>444</v>
      </c>
      <c r="G8628" s="51" t="s">
        <v>445</v>
      </c>
      <c r="H8628" s="51" t="s">
        <v>392</v>
      </c>
      <c r="I8628" s="51"/>
      <c r="J8628" s="51" t="s">
        <v>447</v>
      </c>
      <c r="K8628" s="51">
        <v>30.856999999999999</v>
      </c>
      <c r="L8628" s="51">
        <v>28.707000000000001</v>
      </c>
      <c r="M8628" s="51">
        <v>30.954000000000001</v>
      </c>
      <c r="N8628" s="51">
        <v>30.099</v>
      </c>
      <c r="O8628" s="51">
        <v>29.449000000000002</v>
      </c>
      <c r="P8628" s="51">
        <v>29.372</v>
      </c>
      <c r="Q8628" s="51">
        <v>27.085999999999999</v>
      </c>
      <c r="R8628" s="51">
        <v>27.077999999999999</v>
      </c>
      <c r="S8628" s="51">
        <v>32.231999999999999</v>
      </c>
      <c r="T8628" s="51">
        <v>30.169</v>
      </c>
      <c r="U8628" s="51">
        <v>2020</v>
      </c>
    </row>
    <row r="8629" spans="1:21" ht="15.5">
      <c r="A8629" s="51">
        <v>487</v>
      </c>
      <c r="B8629" s="51" t="s">
        <v>1948</v>
      </c>
      <c r="C8629" s="51" t="s">
        <v>448</v>
      </c>
      <c r="D8629" s="51" t="str">
        <f t="shared" si="134"/>
        <v>GGXCNLWest Bank and Gaza</v>
      </c>
      <c r="E8629" s="51" t="s">
        <v>311</v>
      </c>
      <c r="F8629" s="51" t="s">
        <v>449</v>
      </c>
      <c r="G8629" s="51" t="s">
        <v>450</v>
      </c>
      <c r="H8629" s="51" t="s">
        <v>342</v>
      </c>
      <c r="I8629" s="51" t="s">
        <v>343</v>
      </c>
      <c r="J8629" s="51" t="s">
        <v>1954</v>
      </c>
      <c r="K8629" s="51">
        <v>-2.95</v>
      </c>
      <c r="L8629" s="51">
        <v>-0.746</v>
      </c>
      <c r="M8629" s="51">
        <v>-1.274</v>
      </c>
      <c r="N8629" s="51">
        <v>-2.5299999999999998</v>
      </c>
      <c r="O8629" s="51">
        <v>-1.2290000000000001</v>
      </c>
      <c r="P8629" s="51">
        <v>-1.6140000000000001</v>
      </c>
      <c r="Q8629" s="51">
        <v>-1.4359999999999999</v>
      </c>
      <c r="R8629" s="51">
        <v>-2.7349999999999999</v>
      </c>
      <c r="S8629" s="51">
        <v>-4.1260000000000003</v>
      </c>
      <c r="T8629" s="51">
        <v>-3.9809999999999999</v>
      </c>
      <c r="U8629" s="51">
        <v>2020</v>
      </c>
    </row>
    <row r="8630" spans="1:21" ht="15.5">
      <c r="A8630" s="51">
        <v>487</v>
      </c>
      <c r="B8630" s="51" t="s">
        <v>1948</v>
      </c>
      <c r="C8630" s="51" t="s">
        <v>451</v>
      </c>
      <c r="D8630" s="51" t="str">
        <f t="shared" si="134"/>
        <v>GGXCNL_NGDPWest Bank and Gaza</v>
      </c>
      <c r="E8630" s="51" t="s">
        <v>311</v>
      </c>
      <c r="F8630" s="51" t="s">
        <v>449</v>
      </c>
      <c r="G8630" s="51" t="s">
        <v>450</v>
      </c>
      <c r="H8630" s="51" t="s">
        <v>392</v>
      </c>
      <c r="I8630" s="51"/>
      <c r="J8630" s="51" t="s">
        <v>452</v>
      </c>
      <c r="K8630" s="51">
        <v>-6.266</v>
      </c>
      <c r="L8630" s="51">
        <v>-1.5289999999999999</v>
      </c>
      <c r="M8630" s="51">
        <v>-2.5449999999999999</v>
      </c>
      <c r="N8630" s="51">
        <v>-4.6580000000000004</v>
      </c>
      <c r="O8630" s="51">
        <v>-2.077</v>
      </c>
      <c r="P8630" s="51">
        <v>-2.78</v>
      </c>
      <c r="Q8630" s="51">
        <v>-2.4580000000000002</v>
      </c>
      <c r="R8630" s="51">
        <v>-4.4790000000000001</v>
      </c>
      <c r="S8630" s="51">
        <v>-7.7240000000000002</v>
      </c>
      <c r="T8630" s="51">
        <v>-7.5350000000000001</v>
      </c>
      <c r="U8630" s="51">
        <v>2020</v>
      </c>
    </row>
    <row r="8631" spans="1:21" ht="15.5">
      <c r="A8631" s="51">
        <v>487</v>
      </c>
      <c r="B8631" s="51" t="s">
        <v>1948</v>
      </c>
      <c r="C8631" s="51" t="s">
        <v>453</v>
      </c>
      <c r="D8631" s="51" t="str">
        <f t="shared" si="134"/>
        <v>GGSBWest Bank and Gaza</v>
      </c>
      <c r="E8631" s="51" t="s">
        <v>311</v>
      </c>
      <c r="F8631" s="51" t="s">
        <v>454</v>
      </c>
      <c r="G8631" s="51" t="s">
        <v>455</v>
      </c>
      <c r="H8631" s="51" t="s">
        <v>342</v>
      </c>
      <c r="I8631" s="51" t="s">
        <v>343</v>
      </c>
      <c r="J8631" s="51"/>
      <c r="K8631" s="51"/>
      <c r="L8631" s="51"/>
      <c r="M8631" s="51"/>
      <c r="N8631" s="51"/>
      <c r="O8631" s="51"/>
      <c r="P8631" s="51"/>
      <c r="Q8631" s="51"/>
      <c r="R8631" s="51"/>
      <c r="S8631" s="51"/>
      <c r="T8631" s="51"/>
      <c r="U8631" s="51"/>
    </row>
    <row r="8632" spans="1:21" ht="15.5">
      <c r="A8632" s="51">
        <v>487</v>
      </c>
      <c r="B8632" s="51" t="s">
        <v>1948</v>
      </c>
      <c r="C8632" s="51" t="s">
        <v>456</v>
      </c>
      <c r="D8632" s="51" t="str">
        <f t="shared" si="134"/>
        <v>GGSB_NPGDPWest Bank and Gaza</v>
      </c>
      <c r="E8632" s="51" t="s">
        <v>311</v>
      </c>
      <c r="F8632" s="51" t="s">
        <v>454</v>
      </c>
      <c r="G8632" s="51" t="s">
        <v>455</v>
      </c>
      <c r="H8632" s="51" t="s">
        <v>380</v>
      </c>
      <c r="I8632" s="51"/>
      <c r="J8632" s="51"/>
      <c r="K8632" s="51"/>
      <c r="L8632" s="51"/>
      <c r="M8632" s="51"/>
      <c r="N8632" s="51"/>
      <c r="O8632" s="51"/>
      <c r="P8632" s="51"/>
      <c r="Q8632" s="51"/>
      <c r="R8632" s="51"/>
      <c r="S8632" s="51"/>
      <c r="T8632" s="51"/>
      <c r="U8632" s="51"/>
    </row>
    <row r="8633" spans="1:21" ht="15.5">
      <c r="A8633" s="51">
        <v>487</v>
      </c>
      <c r="B8633" s="51" t="s">
        <v>1948</v>
      </c>
      <c r="C8633" s="51" t="s">
        <v>457</v>
      </c>
      <c r="D8633" s="51" t="str">
        <f t="shared" si="134"/>
        <v>GGXONLBWest Bank and Gaza</v>
      </c>
      <c r="E8633" s="51" t="s">
        <v>311</v>
      </c>
      <c r="F8633" s="51" t="s">
        <v>458</v>
      </c>
      <c r="G8633" s="51" t="s">
        <v>459</v>
      </c>
      <c r="H8633" s="51" t="s">
        <v>342</v>
      </c>
      <c r="I8633" s="51" t="s">
        <v>343</v>
      </c>
      <c r="J8633" s="51"/>
      <c r="K8633" s="51"/>
      <c r="L8633" s="51"/>
      <c r="M8633" s="51"/>
      <c r="N8633" s="51"/>
      <c r="O8633" s="51"/>
      <c r="P8633" s="51"/>
      <c r="Q8633" s="51"/>
      <c r="R8633" s="51"/>
      <c r="S8633" s="51"/>
      <c r="T8633" s="51"/>
      <c r="U8633" s="51"/>
    </row>
    <row r="8634" spans="1:21" ht="15.5">
      <c r="A8634" s="51">
        <v>487</v>
      </c>
      <c r="B8634" s="51" t="s">
        <v>1948</v>
      </c>
      <c r="C8634" s="51" t="s">
        <v>460</v>
      </c>
      <c r="D8634" s="51" t="str">
        <f t="shared" si="134"/>
        <v>GGXONLB_NGDPWest Bank and Gaza</v>
      </c>
      <c r="E8634" s="51" t="s">
        <v>311</v>
      </c>
      <c r="F8634" s="51" t="s">
        <v>458</v>
      </c>
      <c r="G8634" s="51" t="s">
        <v>459</v>
      </c>
      <c r="H8634" s="51" t="s">
        <v>392</v>
      </c>
      <c r="I8634" s="51"/>
      <c r="J8634" s="51"/>
      <c r="K8634" s="51"/>
      <c r="L8634" s="51"/>
      <c r="M8634" s="51"/>
      <c r="N8634" s="51"/>
      <c r="O8634" s="51"/>
      <c r="P8634" s="51"/>
      <c r="Q8634" s="51"/>
      <c r="R8634" s="51"/>
      <c r="S8634" s="51"/>
      <c r="T8634" s="51"/>
      <c r="U8634" s="51"/>
    </row>
    <row r="8635" spans="1:21" ht="15.5">
      <c r="A8635" s="51">
        <v>487</v>
      </c>
      <c r="B8635" s="51" t="s">
        <v>1948</v>
      </c>
      <c r="C8635" s="51" t="s">
        <v>462</v>
      </c>
      <c r="D8635" s="51" t="str">
        <f t="shared" si="134"/>
        <v>GGXWDNWest Bank and Gaza</v>
      </c>
      <c r="E8635" s="51" t="s">
        <v>311</v>
      </c>
      <c r="F8635" s="51" t="s">
        <v>463</v>
      </c>
      <c r="G8635" s="51" t="s">
        <v>464</v>
      </c>
      <c r="H8635" s="51" t="s">
        <v>342</v>
      </c>
      <c r="I8635" s="51" t="s">
        <v>343</v>
      </c>
      <c r="J8635" s="51"/>
      <c r="K8635" s="51"/>
      <c r="L8635" s="51"/>
      <c r="M8635" s="51"/>
      <c r="N8635" s="51"/>
      <c r="O8635" s="51"/>
      <c r="P8635" s="51"/>
      <c r="Q8635" s="51"/>
      <c r="R8635" s="51"/>
      <c r="S8635" s="51"/>
      <c r="T8635" s="51"/>
      <c r="U8635" s="51"/>
    </row>
    <row r="8636" spans="1:21" ht="15.5">
      <c r="A8636" s="51">
        <v>487</v>
      </c>
      <c r="B8636" s="51" t="s">
        <v>1948</v>
      </c>
      <c r="C8636" s="51" t="s">
        <v>465</v>
      </c>
      <c r="D8636" s="51" t="str">
        <f t="shared" si="134"/>
        <v>GGXWDN_NGDPWest Bank and Gaza</v>
      </c>
      <c r="E8636" s="51" t="s">
        <v>311</v>
      </c>
      <c r="F8636" s="51" t="s">
        <v>463</v>
      </c>
      <c r="G8636" s="51" t="s">
        <v>464</v>
      </c>
      <c r="H8636" s="51" t="s">
        <v>392</v>
      </c>
      <c r="I8636" s="51"/>
      <c r="J8636" s="51"/>
      <c r="K8636" s="51"/>
      <c r="L8636" s="51"/>
      <c r="M8636" s="51"/>
      <c r="N8636" s="51"/>
      <c r="O8636" s="51"/>
      <c r="P8636" s="51"/>
      <c r="Q8636" s="51"/>
      <c r="R8636" s="51"/>
      <c r="S8636" s="51"/>
      <c r="T8636" s="51"/>
      <c r="U8636" s="51"/>
    </row>
    <row r="8637" spans="1:21" ht="15.5">
      <c r="A8637" s="51">
        <v>487</v>
      </c>
      <c r="B8637" s="51" t="s">
        <v>1948</v>
      </c>
      <c r="C8637" s="51" t="s">
        <v>466</v>
      </c>
      <c r="D8637" s="51" t="str">
        <f t="shared" si="134"/>
        <v>GGXWDGWest Bank and Gaza</v>
      </c>
      <c r="E8637" s="51" t="s">
        <v>311</v>
      </c>
      <c r="F8637" s="51" t="s">
        <v>467</v>
      </c>
      <c r="G8637" s="51" t="s">
        <v>468</v>
      </c>
      <c r="H8637" s="51" t="s">
        <v>342</v>
      </c>
      <c r="I8637" s="51" t="s">
        <v>343</v>
      </c>
      <c r="J8637" s="51" t="s">
        <v>1954</v>
      </c>
      <c r="K8637" s="51">
        <v>14.029</v>
      </c>
      <c r="L8637" s="51">
        <v>14.753</v>
      </c>
      <c r="M8637" s="51">
        <v>16.994</v>
      </c>
      <c r="N8637" s="51">
        <v>20.132999999999999</v>
      </c>
      <c r="O8637" s="51">
        <v>18.356999999999999</v>
      </c>
      <c r="P8637" s="51">
        <v>18.452000000000002</v>
      </c>
      <c r="Q8637" s="51">
        <v>19.370999999999999</v>
      </c>
      <c r="R8637" s="51">
        <v>21.050999999999998</v>
      </c>
      <c r="S8637" s="51">
        <v>25.280999999999999</v>
      </c>
      <c r="T8637" s="51">
        <v>25.306000000000001</v>
      </c>
      <c r="U8637" s="51">
        <v>2020</v>
      </c>
    </row>
    <row r="8638" spans="1:21" ht="15.5">
      <c r="A8638" s="51">
        <v>487</v>
      </c>
      <c r="B8638" s="51" t="s">
        <v>1948</v>
      </c>
      <c r="C8638" s="51" t="s">
        <v>469</v>
      </c>
      <c r="D8638" s="51" t="str">
        <f t="shared" si="134"/>
        <v>GGXWDG_NGDPWest Bank and Gaza</v>
      </c>
      <c r="E8638" s="51" t="s">
        <v>311</v>
      </c>
      <c r="F8638" s="51" t="s">
        <v>467</v>
      </c>
      <c r="G8638" s="51" t="s">
        <v>468</v>
      </c>
      <c r="H8638" s="51" t="s">
        <v>392</v>
      </c>
      <c r="I8638" s="51"/>
      <c r="J8638" s="51" t="s">
        <v>470</v>
      </c>
      <c r="K8638" s="51">
        <v>29.800999999999998</v>
      </c>
      <c r="L8638" s="51">
        <v>30.231000000000002</v>
      </c>
      <c r="M8638" s="51">
        <v>33.951999999999998</v>
      </c>
      <c r="N8638" s="51">
        <v>37.070999999999998</v>
      </c>
      <c r="O8638" s="51">
        <v>31.027000000000001</v>
      </c>
      <c r="P8638" s="51">
        <v>31.785</v>
      </c>
      <c r="Q8638" s="51">
        <v>33.145000000000003</v>
      </c>
      <c r="R8638" s="51">
        <v>34.469000000000001</v>
      </c>
      <c r="S8638" s="51">
        <v>47.326000000000001</v>
      </c>
      <c r="T8638" s="51">
        <v>47.898000000000003</v>
      </c>
      <c r="U8638" s="51">
        <v>2020</v>
      </c>
    </row>
    <row r="8639" spans="1:21" ht="15.5">
      <c r="A8639" s="51">
        <v>487</v>
      </c>
      <c r="B8639" s="51" t="s">
        <v>1948</v>
      </c>
      <c r="C8639" s="51" t="s">
        <v>471</v>
      </c>
      <c r="D8639" s="51" t="str">
        <f t="shared" si="134"/>
        <v>NGDP_FYWest Bank and Gaza</v>
      </c>
      <c r="E8639" s="51" t="s">
        <v>311</v>
      </c>
      <c r="F8639" s="51" t="s">
        <v>472</v>
      </c>
      <c r="G8639" s="51" t="s">
        <v>473</v>
      </c>
      <c r="H8639" s="51" t="s">
        <v>342</v>
      </c>
      <c r="I8639" s="51" t="s">
        <v>343</v>
      </c>
      <c r="J8639" s="51" t="s">
        <v>1954</v>
      </c>
      <c r="K8639" s="51">
        <v>47.075000000000003</v>
      </c>
      <c r="L8639" s="51">
        <v>48.801000000000002</v>
      </c>
      <c r="M8639" s="51">
        <v>50.054000000000002</v>
      </c>
      <c r="N8639" s="51">
        <v>54.308</v>
      </c>
      <c r="O8639" s="51">
        <v>59.164999999999999</v>
      </c>
      <c r="P8639" s="51">
        <v>58.054000000000002</v>
      </c>
      <c r="Q8639" s="51">
        <v>58.442</v>
      </c>
      <c r="R8639" s="51">
        <v>61.073</v>
      </c>
      <c r="S8639" s="51">
        <v>53.42</v>
      </c>
      <c r="T8639" s="51">
        <v>52.832999999999998</v>
      </c>
      <c r="U8639" s="51">
        <v>2020</v>
      </c>
    </row>
    <row r="8640" spans="1:21" ht="15.5">
      <c r="A8640" s="51">
        <v>487</v>
      </c>
      <c r="B8640" s="51" t="s">
        <v>1948</v>
      </c>
      <c r="C8640" s="51" t="s">
        <v>474</v>
      </c>
      <c r="D8640" s="51" t="str">
        <f t="shared" si="134"/>
        <v>BCAWest Bank and Gaza</v>
      </c>
      <c r="E8640" s="51" t="s">
        <v>311</v>
      </c>
      <c r="F8640" s="51" t="s">
        <v>475</v>
      </c>
      <c r="G8640" s="51" t="s">
        <v>476</v>
      </c>
      <c r="H8640" s="51" t="s">
        <v>352</v>
      </c>
      <c r="I8640" s="51" t="s">
        <v>343</v>
      </c>
      <c r="J8640" s="51" t="s">
        <v>1955</v>
      </c>
      <c r="K8640" s="51">
        <v>-1.821</v>
      </c>
      <c r="L8640" s="51">
        <v>-1.9970000000000001</v>
      </c>
      <c r="M8640" s="51">
        <v>-1.901</v>
      </c>
      <c r="N8640" s="51">
        <v>-1.9390000000000001</v>
      </c>
      <c r="O8640" s="51">
        <v>-2.1429999999999998</v>
      </c>
      <c r="P8640" s="51">
        <v>-2.13</v>
      </c>
      <c r="Q8640" s="51">
        <v>-2.14</v>
      </c>
      <c r="R8640" s="51">
        <v>-1.78</v>
      </c>
      <c r="S8640" s="51">
        <v>-1.3979999999999999</v>
      </c>
      <c r="T8640" s="51">
        <v>-1.7310000000000001</v>
      </c>
      <c r="U8640" s="51">
        <v>2019</v>
      </c>
    </row>
    <row r="8641" spans="1:21" ht="15.5">
      <c r="A8641" s="51">
        <v>487</v>
      </c>
      <c r="B8641" s="51" t="s">
        <v>1948</v>
      </c>
      <c r="C8641" s="51" t="s">
        <v>478</v>
      </c>
      <c r="D8641" s="51" t="str">
        <f t="shared" si="134"/>
        <v>BCA_NGDPDWest Bank and Gaza</v>
      </c>
      <c r="E8641" s="51" t="s">
        <v>311</v>
      </c>
      <c r="F8641" s="51" t="s">
        <v>475</v>
      </c>
      <c r="G8641" s="51" t="s">
        <v>476</v>
      </c>
      <c r="H8641" s="51" t="s">
        <v>392</v>
      </c>
      <c r="I8641" s="51"/>
      <c r="J8641" s="51" t="s">
        <v>479</v>
      </c>
      <c r="K8641" s="51">
        <v>-14.917</v>
      </c>
      <c r="L8641" s="51">
        <v>-14.773</v>
      </c>
      <c r="M8641" s="51">
        <v>-13.586</v>
      </c>
      <c r="N8641" s="51">
        <v>-13.879</v>
      </c>
      <c r="O8641" s="51">
        <v>-13.909000000000001</v>
      </c>
      <c r="P8641" s="51">
        <v>-13.207000000000001</v>
      </c>
      <c r="Q8641" s="51">
        <v>-13.15</v>
      </c>
      <c r="R8641" s="51">
        <v>-10.388</v>
      </c>
      <c r="S8641" s="51">
        <v>-9.0060000000000002</v>
      </c>
      <c r="T8641" s="51">
        <v>-10.500999999999999</v>
      </c>
      <c r="U8641" s="51">
        <v>2019</v>
      </c>
    </row>
    <row r="8642" spans="1:21" ht="15.5">
      <c r="A8642" s="51">
        <v>474</v>
      </c>
      <c r="B8642" s="51" t="s">
        <v>1956</v>
      </c>
      <c r="C8642" s="51" t="s">
        <v>338</v>
      </c>
      <c r="D8642" s="51" t="str">
        <f t="shared" si="134"/>
        <v>NGDP_RYemen</v>
      </c>
      <c r="E8642" s="51" t="s">
        <v>1957</v>
      </c>
      <c r="F8642" s="51" t="s">
        <v>340</v>
      </c>
      <c r="G8642" s="51" t="s">
        <v>341</v>
      </c>
      <c r="H8642" s="51" t="s">
        <v>342</v>
      </c>
      <c r="I8642" s="51" t="s">
        <v>343</v>
      </c>
      <c r="J8642" s="51" t="s">
        <v>1958</v>
      </c>
      <c r="K8642" s="51">
        <v>348.529</v>
      </c>
      <c r="L8642" s="51">
        <v>365.34</v>
      </c>
      <c r="M8642" s="51">
        <v>364.65100000000001</v>
      </c>
      <c r="N8642" s="51">
        <v>262.56900000000002</v>
      </c>
      <c r="O8642" s="51">
        <v>237.953</v>
      </c>
      <c r="P8642" s="51">
        <v>225.88399999999999</v>
      </c>
      <c r="Q8642" s="51">
        <v>227.584</v>
      </c>
      <c r="R8642" s="51">
        <v>232.363</v>
      </c>
      <c r="S8642" s="51">
        <v>220.745</v>
      </c>
      <c r="T8642" s="51">
        <v>221.84899999999999</v>
      </c>
      <c r="U8642" s="51">
        <v>2019</v>
      </c>
    </row>
    <row r="8643" spans="1:21" ht="15.5">
      <c r="A8643" s="51">
        <v>474</v>
      </c>
      <c r="B8643" s="51" t="s">
        <v>1956</v>
      </c>
      <c r="C8643" s="51" t="s">
        <v>345</v>
      </c>
      <c r="D8643" s="51" t="str">
        <f t="shared" ref="D8643:D8706" si="135">C8643&amp;E8643</f>
        <v>NGDP_RPCHYemen</v>
      </c>
      <c r="E8643" s="51" t="s">
        <v>1957</v>
      </c>
      <c r="F8643" s="51" t="s">
        <v>340</v>
      </c>
      <c r="G8643" s="51" t="s">
        <v>346</v>
      </c>
      <c r="H8643" s="51" t="s">
        <v>347</v>
      </c>
      <c r="I8643" s="51"/>
      <c r="J8643" s="51" t="s">
        <v>348</v>
      </c>
      <c r="K8643" s="51">
        <v>2.3929999999999998</v>
      </c>
      <c r="L8643" s="51">
        <v>4.8239999999999998</v>
      </c>
      <c r="M8643" s="51">
        <v>-0.189</v>
      </c>
      <c r="N8643" s="51">
        <v>-27.995000000000001</v>
      </c>
      <c r="O8643" s="51">
        <v>-9.375</v>
      </c>
      <c r="P8643" s="51">
        <v>-5.0720000000000001</v>
      </c>
      <c r="Q8643" s="51">
        <v>0.752</v>
      </c>
      <c r="R8643" s="51">
        <v>2.1</v>
      </c>
      <c r="S8643" s="51">
        <v>-5</v>
      </c>
      <c r="T8643" s="51">
        <v>0.5</v>
      </c>
      <c r="U8643" s="51">
        <v>2019</v>
      </c>
    </row>
    <row r="8644" spans="1:21" ht="15.5">
      <c r="A8644" s="51">
        <v>474</v>
      </c>
      <c r="B8644" s="51" t="s">
        <v>1956</v>
      </c>
      <c r="C8644" s="51" t="s">
        <v>349</v>
      </c>
      <c r="D8644" s="51" t="str">
        <f t="shared" si="135"/>
        <v>NGDPYemen</v>
      </c>
      <c r="E8644" s="51" t="s">
        <v>1957</v>
      </c>
      <c r="F8644" s="51" t="s">
        <v>155</v>
      </c>
      <c r="G8644" s="51" t="s">
        <v>350</v>
      </c>
      <c r="H8644" s="51" t="s">
        <v>342</v>
      </c>
      <c r="I8644" s="51" t="s">
        <v>343</v>
      </c>
      <c r="J8644" s="51" t="s">
        <v>1958</v>
      </c>
      <c r="K8644" s="51">
        <v>7586.55</v>
      </c>
      <c r="L8644" s="51">
        <v>8684.83</v>
      </c>
      <c r="M8644" s="51">
        <v>9289.39</v>
      </c>
      <c r="N8644" s="51">
        <v>9797.6</v>
      </c>
      <c r="O8644" s="51">
        <v>8891</v>
      </c>
      <c r="P8644" s="51">
        <v>10006</v>
      </c>
      <c r="Q8644" s="51">
        <v>11578.73</v>
      </c>
      <c r="R8644" s="51">
        <v>12606.26</v>
      </c>
      <c r="S8644" s="51">
        <v>14923.72</v>
      </c>
      <c r="T8644" s="51">
        <v>19687.03</v>
      </c>
      <c r="U8644" s="51">
        <v>2019</v>
      </c>
    </row>
    <row r="8645" spans="1:21" ht="15.5">
      <c r="A8645" s="51">
        <v>474</v>
      </c>
      <c r="B8645" s="51" t="s">
        <v>1956</v>
      </c>
      <c r="C8645" s="51" t="s">
        <v>157</v>
      </c>
      <c r="D8645" s="51" t="str">
        <f t="shared" si="135"/>
        <v>NGDPDYemen</v>
      </c>
      <c r="E8645" s="51" t="s">
        <v>1957</v>
      </c>
      <c r="F8645" s="51" t="s">
        <v>155</v>
      </c>
      <c r="G8645" s="51" t="s">
        <v>351</v>
      </c>
      <c r="H8645" s="51" t="s">
        <v>352</v>
      </c>
      <c r="I8645" s="51" t="s">
        <v>343</v>
      </c>
      <c r="J8645" s="51" t="s">
        <v>353</v>
      </c>
      <c r="K8645" s="51">
        <v>35.401000000000003</v>
      </c>
      <c r="L8645" s="51">
        <v>40.414999999999999</v>
      </c>
      <c r="M8645" s="51">
        <v>43.228999999999999</v>
      </c>
      <c r="N8645" s="51">
        <v>42.445</v>
      </c>
      <c r="O8645" s="51">
        <v>30.934000000000001</v>
      </c>
      <c r="P8645" s="51">
        <v>26.736000000000001</v>
      </c>
      <c r="Q8645" s="51">
        <v>23.486000000000001</v>
      </c>
      <c r="R8645" s="51">
        <v>22.568000000000001</v>
      </c>
      <c r="S8645" s="51">
        <v>20.14</v>
      </c>
      <c r="T8645" s="51">
        <v>25.094999999999999</v>
      </c>
      <c r="U8645" s="51">
        <v>2019</v>
      </c>
    </row>
    <row r="8646" spans="1:21" ht="15.5">
      <c r="A8646" s="51">
        <v>474</v>
      </c>
      <c r="B8646" s="51" t="s">
        <v>1956</v>
      </c>
      <c r="C8646" s="51" t="s">
        <v>354</v>
      </c>
      <c r="D8646" s="51" t="str">
        <f t="shared" si="135"/>
        <v>PPPGDPYemen</v>
      </c>
      <c r="E8646" s="51" t="s">
        <v>1957</v>
      </c>
      <c r="F8646" s="51" t="s">
        <v>155</v>
      </c>
      <c r="G8646" s="51" t="s">
        <v>355</v>
      </c>
      <c r="H8646" s="51" t="s">
        <v>356</v>
      </c>
      <c r="I8646" s="51" t="s">
        <v>343</v>
      </c>
      <c r="J8646" s="51" t="s">
        <v>353</v>
      </c>
      <c r="K8646" s="51">
        <v>85.441000000000003</v>
      </c>
      <c r="L8646" s="51">
        <v>92.756</v>
      </c>
      <c r="M8646" s="51">
        <v>94.293999999999997</v>
      </c>
      <c r="N8646" s="51">
        <v>68.543000000000006</v>
      </c>
      <c r="O8646" s="51">
        <v>62.768999999999998</v>
      </c>
      <c r="P8646" s="51">
        <v>60.706000000000003</v>
      </c>
      <c r="Q8646" s="51">
        <v>62.631</v>
      </c>
      <c r="R8646" s="51">
        <v>65.087999999999994</v>
      </c>
      <c r="S8646" s="51">
        <v>62.582999999999998</v>
      </c>
      <c r="T8646" s="51">
        <v>64.042000000000002</v>
      </c>
      <c r="U8646" s="51">
        <v>2019</v>
      </c>
    </row>
    <row r="8647" spans="1:21" ht="15.5">
      <c r="A8647" s="51">
        <v>474</v>
      </c>
      <c r="B8647" s="51" t="s">
        <v>1956</v>
      </c>
      <c r="C8647" s="51" t="s">
        <v>357</v>
      </c>
      <c r="D8647" s="51" t="str">
        <f t="shared" si="135"/>
        <v>NGDP_DYemen</v>
      </c>
      <c r="E8647" s="51" t="s">
        <v>1957</v>
      </c>
      <c r="F8647" s="51" t="s">
        <v>358</v>
      </c>
      <c r="G8647" s="51" t="s">
        <v>359</v>
      </c>
      <c r="H8647" s="51" t="s">
        <v>360</v>
      </c>
      <c r="I8647" s="51"/>
      <c r="J8647" s="51" t="s">
        <v>361</v>
      </c>
      <c r="K8647" s="51">
        <v>2176.73</v>
      </c>
      <c r="L8647" s="51">
        <v>2377.19</v>
      </c>
      <c r="M8647" s="51">
        <v>2547.4699999999998</v>
      </c>
      <c r="N8647" s="51">
        <v>3731.44</v>
      </c>
      <c r="O8647" s="51">
        <v>3736.46</v>
      </c>
      <c r="P8647" s="51">
        <v>4429.71</v>
      </c>
      <c r="Q8647" s="51">
        <v>5087.68</v>
      </c>
      <c r="R8647" s="51">
        <v>5425.25</v>
      </c>
      <c r="S8647" s="51">
        <v>6760.62</v>
      </c>
      <c r="T8647" s="51">
        <v>8874.09</v>
      </c>
      <c r="U8647" s="51">
        <v>2019</v>
      </c>
    </row>
    <row r="8648" spans="1:21" ht="15.5">
      <c r="A8648" s="51">
        <v>474</v>
      </c>
      <c r="B8648" s="51" t="s">
        <v>1956</v>
      </c>
      <c r="C8648" s="51" t="s">
        <v>362</v>
      </c>
      <c r="D8648" s="51" t="str">
        <f t="shared" si="135"/>
        <v>NGDPRPCYemen</v>
      </c>
      <c r="E8648" s="51" t="s">
        <v>1957</v>
      </c>
      <c r="F8648" s="51" t="s">
        <v>363</v>
      </c>
      <c r="G8648" s="51" t="s">
        <v>364</v>
      </c>
      <c r="H8648" s="51" t="s">
        <v>342</v>
      </c>
      <c r="I8648" s="51" t="s">
        <v>333</v>
      </c>
      <c r="J8648" s="51" t="s">
        <v>365</v>
      </c>
      <c r="K8648" s="51">
        <v>13465.27</v>
      </c>
      <c r="L8648" s="51">
        <v>13703.66</v>
      </c>
      <c r="M8648" s="51">
        <v>13279.42</v>
      </c>
      <c r="N8648" s="51">
        <v>9283.4</v>
      </c>
      <c r="O8648" s="51">
        <v>8168.03</v>
      </c>
      <c r="P8648" s="51">
        <v>7535.24</v>
      </c>
      <c r="Q8648" s="51">
        <v>7385.16</v>
      </c>
      <c r="R8648" s="51">
        <v>7342.01</v>
      </c>
      <c r="S8648" s="51">
        <v>6798.16</v>
      </c>
      <c r="T8648" s="51">
        <v>6665.51</v>
      </c>
      <c r="U8648" s="51">
        <v>2019</v>
      </c>
    </row>
    <row r="8649" spans="1:21" ht="15.5">
      <c r="A8649" s="51">
        <v>474</v>
      </c>
      <c r="B8649" s="51" t="s">
        <v>1956</v>
      </c>
      <c r="C8649" s="51" t="s">
        <v>366</v>
      </c>
      <c r="D8649" s="51" t="str">
        <f t="shared" si="135"/>
        <v>NGDPRPPPPCYemen</v>
      </c>
      <c r="E8649" s="51" t="s">
        <v>1957</v>
      </c>
      <c r="F8649" s="51" t="s">
        <v>363</v>
      </c>
      <c r="G8649" s="51" t="s">
        <v>367</v>
      </c>
      <c r="H8649" s="51" t="s">
        <v>368</v>
      </c>
      <c r="I8649" s="51" t="s">
        <v>333</v>
      </c>
      <c r="J8649" s="51" t="s">
        <v>365</v>
      </c>
      <c r="K8649" s="51">
        <v>3618.75</v>
      </c>
      <c r="L8649" s="51">
        <v>3682.81</v>
      </c>
      <c r="M8649" s="51">
        <v>3568.8</v>
      </c>
      <c r="N8649" s="51">
        <v>2494.88</v>
      </c>
      <c r="O8649" s="51">
        <v>2195.13</v>
      </c>
      <c r="P8649" s="51">
        <v>2025.07</v>
      </c>
      <c r="Q8649" s="51">
        <v>1984.74</v>
      </c>
      <c r="R8649" s="51">
        <v>1973.14</v>
      </c>
      <c r="S8649" s="51">
        <v>1826.98</v>
      </c>
      <c r="T8649" s="51">
        <v>1791.33</v>
      </c>
      <c r="U8649" s="51">
        <v>2019</v>
      </c>
    </row>
    <row r="8650" spans="1:21" ht="15.5">
      <c r="A8650" s="51">
        <v>474</v>
      </c>
      <c r="B8650" s="51" t="s">
        <v>1956</v>
      </c>
      <c r="C8650" s="51" t="s">
        <v>369</v>
      </c>
      <c r="D8650" s="51" t="str">
        <f t="shared" si="135"/>
        <v>NGDPPCYemen</v>
      </c>
      <c r="E8650" s="51" t="s">
        <v>1957</v>
      </c>
      <c r="F8650" s="51" t="s">
        <v>370</v>
      </c>
      <c r="G8650" s="51" t="s">
        <v>371</v>
      </c>
      <c r="H8650" s="51" t="s">
        <v>342</v>
      </c>
      <c r="I8650" s="51" t="s">
        <v>333</v>
      </c>
      <c r="J8650" s="51" t="s">
        <v>372</v>
      </c>
      <c r="K8650" s="51">
        <v>293102.98</v>
      </c>
      <c r="L8650" s="51">
        <v>325761.69</v>
      </c>
      <c r="M8650" s="51">
        <v>338289.65</v>
      </c>
      <c r="N8650" s="51">
        <v>346404.96</v>
      </c>
      <c r="O8650" s="51">
        <v>305195.15999999997</v>
      </c>
      <c r="P8650" s="51">
        <v>333789.11</v>
      </c>
      <c r="Q8650" s="51">
        <v>375733.15</v>
      </c>
      <c r="R8650" s="51">
        <v>398322.1</v>
      </c>
      <c r="S8650" s="51">
        <v>459597.79</v>
      </c>
      <c r="T8650" s="51">
        <v>591503.12</v>
      </c>
      <c r="U8650" s="51">
        <v>2019</v>
      </c>
    </row>
    <row r="8651" spans="1:21" ht="15.5">
      <c r="A8651" s="51">
        <v>474</v>
      </c>
      <c r="B8651" s="51" t="s">
        <v>1956</v>
      </c>
      <c r="C8651" s="51" t="s">
        <v>373</v>
      </c>
      <c r="D8651" s="51" t="str">
        <f t="shared" si="135"/>
        <v>NGDPDPCYemen</v>
      </c>
      <c r="E8651" s="51" t="s">
        <v>1957</v>
      </c>
      <c r="F8651" s="51" t="s">
        <v>370</v>
      </c>
      <c r="G8651" s="51" t="s">
        <v>374</v>
      </c>
      <c r="H8651" s="51" t="s">
        <v>352</v>
      </c>
      <c r="I8651" s="51" t="s">
        <v>333</v>
      </c>
      <c r="J8651" s="51" t="s">
        <v>372</v>
      </c>
      <c r="K8651" s="51">
        <v>1367.72</v>
      </c>
      <c r="L8651" s="51">
        <v>1515.95</v>
      </c>
      <c r="M8651" s="51">
        <v>1574.25</v>
      </c>
      <c r="N8651" s="51">
        <v>1500.69</v>
      </c>
      <c r="O8651" s="51">
        <v>1061.8399999999999</v>
      </c>
      <c r="P8651" s="51">
        <v>891.88800000000003</v>
      </c>
      <c r="Q8651" s="51">
        <v>762.13599999999997</v>
      </c>
      <c r="R8651" s="51">
        <v>713.072</v>
      </c>
      <c r="S8651" s="51">
        <v>620.24</v>
      </c>
      <c r="T8651" s="51">
        <v>753.98699999999997</v>
      </c>
      <c r="U8651" s="51">
        <v>2019</v>
      </c>
    </row>
    <row r="8652" spans="1:21" ht="15.5">
      <c r="A8652" s="51">
        <v>474</v>
      </c>
      <c r="B8652" s="51" t="s">
        <v>1956</v>
      </c>
      <c r="C8652" s="51" t="s">
        <v>375</v>
      </c>
      <c r="D8652" s="51" t="str">
        <f t="shared" si="135"/>
        <v>PPPPCYemen</v>
      </c>
      <c r="E8652" s="51" t="s">
        <v>1957</v>
      </c>
      <c r="F8652" s="51" t="s">
        <v>370</v>
      </c>
      <c r="G8652" s="51" t="s">
        <v>376</v>
      </c>
      <c r="H8652" s="51" t="s">
        <v>356</v>
      </c>
      <c r="I8652" s="51" t="s">
        <v>333</v>
      </c>
      <c r="J8652" s="51" t="s">
        <v>372</v>
      </c>
      <c r="K8652" s="51">
        <v>3300.97</v>
      </c>
      <c r="L8652" s="51">
        <v>3479.2</v>
      </c>
      <c r="M8652" s="51">
        <v>3433.88</v>
      </c>
      <c r="N8652" s="51">
        <v>2423.42</v>
      </c>
      <c r="O8652" s="51">
        <v>2154.62</v>
      </c>
      <c r="P8652" s="51">
        <v>2025.07</v>
      </c>
      <c r="Q8652" s="51">
        <v>2032.39</v>
      </c>
      <c r="R8652" s="51">
        <v>2056.59</v>
      </c>
      <c r="S8652" s="51">
        <v>1927.33</v>
      </c>
      <c r="T8652" s="51">
        <v>1924.16</v>
      </c>
      <c r="U8652" s="51">
        <v>2019</v>
      </c>
    </row>
    <row r="8653" spans="1:21" ht="15.5">
      <c r="A8653" s="51">
        <v>474</v>
      </c>
      <c r="B8653" s="51" t="s">
        <v>1956</v>
      </c>
      <c r="C8653" s="51" t="s">
        <v>377</v>
      </c>
      <c r="D8653" s="51" t="str">
        <f t="shared" si="135"/>
        <v>NGAP_NPGDPYemen</v>
      </c>
      <c r="E8653" s="51" t="s">
        <v>1957</v>
      </c>
      <c r="F8653" s="51" t="s">
        <v>378</v>
      </c>
      <c r="G8653" s="51" t="s">
        <v>379</v>
      </c>
      <c r="H8653" s="51" t="s">
        <v>380</v>
      </c>
      <c r="I8653" s="51"/>
      <c r="J8653" s="51"/>
      <c r="K8653" s="51"/>
      <c r="L8653" s="51"/>
      <c r="M8653" s="51"/>
      <c r="N8653" s="51"/>
      <c r="O8653" s="51"/>
      <c r="P8653" s="51"/>
      <c r="Q8653" s="51"/>
      <c r="R8653" s="51"/>
      <c r="S8653" s="51"/>
      <c r="T8653" s="51"/>
      <c r="U8653" s="51"/>
    </row>
    <row r="8654" spans="1:21" ht="15.5">
      <c r="A8654" s="51">
        <v>474</v>
      </c>
      <c r="B8654" s="51" t="s">
        <v>1956</v>
      </c>
      <c r="C8654" s="51" t="s">
        <v>381</v>
      </c>
      <c r="D8654" s="51" t="str">
        <f t="shared" si="135"/>
        <v>PPPSHYemen</v>
      </c>
      <c r="E8654" s="51" t="s">
        <v>1957</v>
      </c>
      <c r="F8654" s="51" t="s">
        <v>382</v>
      </c>
      <c r="G8654" s="51" t="s">
        <v>383</v>
      </c>
      <c r="H8654" s="51" t="s">
        <v>384</v>
      </c>
      <c r="I8654" s="51"/>
      <c r="J8654" s="51" t="s">
        <v>353</v>
      </c>
      <c r="K8654" s="51">
        <v>8.5000000000000006E-2</v>
      </c>
      <c r="L8654" s="51">
        <v>8.7999999999999995E-2</v>
      </c>
      <c r="M8654" s="51">
        <v>8.6999999999999994E-2</v>
      </c>
      <c r="N8654" s="51">
        <v>6.2E-2</v>
      </c>
      <c r="O8654" s="51">
        <v>5.3999999999999999E-2</v>
      </c>
      <c r="P8654" s="51">
        <v>0.05</v>
      </c>
      <c r="Q8654" s="51">
        <v>4.9000000000000002E-2</v>
      </c>
      <c r="R8654" s="51">
        <v>4.8000000000000001E-2</v>
      </c>
      <c r="S8654" s="51">
        <v>4.8000000000000001E-2</v>
      </c>
      <c r="T8654" s="51">
        <v>4.4999999999999998E-2</v>
      </c>
      <c r="U8654" s="51">
        <v>2019</v>
      </c>
    </row>
    <row r="8655" spans="1:21" ht="15.5">
      <c r="A8655" s="51">
        <v>474</v>
      </c>
      <c r="B8655" s="51" t="s">
        <v>1956</v>
      </c>
      <c r="C8655" s="51" t="s">
        <v>385</v>
      </c>
      <c r="D8655" s="51" t="str">
        <f t="shared" si="135"/>
        <v>PPPEXYemen</v>
      </c>
      <c r="E8655" s="51" t="s">
        <v>1957</v>
      </c>
      <c r="F8655" s="51" t="s">
        <v>386</v>
      </c>
      <c r="G8655" s="51" t="s">
        <v>387</v>
      </c>
      <c r="H8655" s="51" t="s">
        <v>388</v>
      </c>
      <c r="I8655" s="51"/>
      <c r="J8655" s="51" t="s">
        <v>353</v>
      </c>
      <c r="K8655" s="51">
        <v>88.793000000000006</v>
      </c>
      <c r="L8655" s="51">
        <v>93.631</v>
      </c>
      <c r="M8655" s="51">
        <v>98.515000000000001</v>
      </c>
      <c r="N8655" s="51">
        <v>142.941</v>
      </c>
      <c r="O8655" s="51">
        <v>141.64699999999999</v>
      </c>
      <c r="P8655" s="51">
        <v>164.828</v>
      </c>
      <c r="Q8655" s="51">
        <v>184.87299999999999</v>
      </c>
      <c r="R8655" s="51">
        <v>193.68100000000001</v>
      </c>
      <c r="S8655" s="51">
        <v>238.46299999999999</v>
      </c>
      <c r="T8655" s="51">
        <v>307.40800000000002</v>
      </c>
      <c r="U8655" s="51">
        <v>2019</v>
      </c>
    </row>
    <row r="8656" spans="1:21" ht="15.5">
      <c r="A8656" s="51">
        <v>474</v>
      </c>
      <c r="B8656" s="51" t="s">
        <v>1956</v>
      </c>
      <c r="C8656" s="51" t="s">
        <v>389</v>
      </c>
      <c r="D8656" s="51" t="str">
        <f t="shared" si="135"/>
        <v>NID_NGDPYemen</v>
      </c>
      <c r="E8656" s="51" t="s">
        <v>1957</v>
      </c>
      <c r="F8656" s="51" t="s">
        <v>390</v>
      </c>
      <c r="G8656" s="51" t="s">
        <v>391</v>
      </c>
      <c r="H8656" s="51" t="s">
        <v>392</v>
      </c>
      <c r="I8656" s="51"/>
      <c r="J8656" s="51" t="s">
        <v>1958</v>
      </c>
      <c r="K8656" s="51">
        <v>8.7040000000000006</v>
      </c>
      <c r="L8656" s="51">
        <v>8.1059999999999999</v>
      </c>
      <c r="M8656" s="51">
        <v>7.8319999999999999</v>
      </c>
      <c r="N8656" s="51">
        <v>1.645</v>
      </c>
      <c r="O8656" s="51">
        <v>1.4019999999999999</v>
      </c>
      <c r="P8656" s="51">
        <v>2.0840000000000001</v>
      </c>
      <c r="Q8656" s="51">
        <v>5.8289999999999997</v>
      </c>
      <c r="R8656" s="51">
        <v>6.468</v>
      </c>
      <c r="S8656" s="51">
        <v>4.8010000000000002</v>
      </c>
      <c r="T8656" s="51">
        <v>5.5110000000000001</v>
      </c>
      <c r="U8656" s="51">
        <v>2019</v>
      </c>
    </row>
    <row r="8657" spans="1:21" ht="15.5">
      <c r="A8657" s="51">
        <v>474</v>
      </c>
      <c r="B8657" s="51" t="s">
        <v>1956</v>
      </c>
      <c r="C8657" s="51" t="s">
        <v>393</v>
      </c>
      <c r="D8657" s="51" t="str">
        <f t="shared" si="135"/>
        <v>NGSD_NGDPYemen</v>
      </c>
      <c r="E8657" s="51" t="s">
        <v>1957</v>
      </c>
      <c r="F8657" s="51" t="s">
        <v>394</v>
      </c>
      <c r="G8657" s="51" t="s">
        <v>395</v>
      </c>
      <c r="H8657" s="51" t="s">
        <v>392</v>
      </c>
      <c r="I8657" s="51"/>
      <c r="J8657" s="51" t="s">
        <v>1958</v>
      </c>
      <c r="K8657" s="51">
        <v>6.9930000000000003</v>
      </c>
      <c r="L8657" s="51">
        <v>5.0330000000000004</v>
      </c>
      <c r="M8657" s="51">
        <v>7.1050000000000004</v>
      </c>
      <c r="N8657" s="51">
        <v>-4.4390000000000001</v>
      </c>
      <c r="O8657" s="51">
        <v>-1.371</v>
      </c>
      <c r="P8657" s="51">
        <v>1.9319999999999999</v>
      </c>
      <c r="Q8657" s="51">
        <v>3.802</v>
      </c>
      <c r="R8657" s="51">
        <v>2.5350000000000001</v>
      </c>
      <c r="S8657" s="51">
        <v>2.3620000000000001</v>
      </c>
      <c r="T8657" s="51">
        <v>-2.956</v>
      </c>
      <c r="U8657" s="51">
        <v>2019</v>
      </c>
    </row>
    <row r="8658" spans="1:21" ht="15.5">
      <c r="A8658" s="51">
        <v>474</v>
      </c>
      <c r="B8658" s="51" t="s">
        <v>1956</v>
      </c>
      <c r="C8658" s="51" t="s">
        <v>396</v>
      </c>
      <c r="D8658" s="51" t="str">
        <f t="shared" si="135"/>
        <v>PCPIYemen</v>
      </c>
      <c r="E8658" s="51" t="s">
        <v>1957</v>
      </c>
      <c r="F8658" s="51" t="s">
        <v>397</v>
      </c>
      <c r="G8658" s="51" t="s">
        <v>398</v>
      </c>
      <c r="H8658" s="51" t="s">
        <v>360</v>
      </c>
      <c r="I8658" s="51"/>
      <c r="J8658" s="51" t="s">
        <v>1959</v>
      </c>
      <c r="K8658" s="51">
        <v>370.71600000000001</v>
      </c>
      <c r="L8658" s="51">
        <v>411.37799999999999</v>
      </c>
      <c r="M8658" s="51">
        <v>444.94400000000002</v>
      </c>
      <c r="N8658" s="51">
        <v>542.83199999999999</v>
      </c>
      <c r="O8658" s="51">
        <v>658.45500000000004</v>
      </c>
      <c r="P8658" s="51">
        <v>858.625</v>
      </c>
      <c r="Q8658" s="51">
        <v>1095.6099999999999</v>
      </c>
      <c r="R8658" s="51">
        <v>1205.17</v>
      </c>
      <c r="S8658" s="51">
        <v>1520.72</v>
      </c>
      <c r="T8658" s="51">
        <v>1986.17</v>
      </c>
      <c r="U8658" s="51">
        <v>2019</v>
      </c>
    </row>
    <row r="8659" spans="1:21" ht="15.5">
      <c r="A8659" s="51">
        <v>474</v>
      </c>
      <c r="B8659" s="51" t="s">
        <v>1956</v>
      </c>
      <c r="C8659" s="51" t="s">
        <v>400</v>
      </c>
      <c r="D8659" s="51" t="str">
        <f t="shared" si="135"/>
        <v>PCPIPCHYemen</v>
      </c>
      <c r="E8659" s="51" t="s">
        <v>1957</v>
      </c>
      <c r="F8659" s="51" t="s">
        <v>397</v>
      </c>
      <c r="G8659" s="51" t="s">
        <v>401</v>
      </c>
      <c r="H8659" s="51" t="s">
        <v>347</v>
      </c>
      <c r="I8659" s="51"/>
      <c r="J8659" s="51" t="s">
        <v>402</v>
      </c>
      <c r="K8659" s="51">
        <v>9.8849999999999998</v>
      </c>
      <c r="L8659" s="51">
        <v>10.968</v>
      </c>
      <c r="M8659" s="51">
        <v>8.1590000000000007</v>
      </c>
      <c r="N8659" s="51">
        <v>22</v>
      </c>
      <c r="O8659" s="51">
        <v>21.3</v>
      </c>
      <c r="P8659" s="51">
        <v>30.4</v>
      </c>
      <c r="Q8659" s="51">
        <v>27.6</v>
      </c>
      <c r="R8659" s="51">
        <v>10</v>
      </c>
      <c r="S8659" s="51">
        <v>26.183</v>
      </c>
      <c r="T8659" s="51">
        <v>30.606999999999999</v>
      </c>
      <c r="U8659" s="51">
        <v>2019</v>
      </c>
    </row>
    <row r="8660" spans="1:21" ht="15.5">
      <c r="A8660" s="51">
        <v>474</v>
      </c>
      <c r="B8660" s="51" t="s">
        <v>1956</v>
      </c>
      <c r="C8660" s="51" t="s">
        <v>403</v>
      </c>
      <c r="D8660" s="51" t="str">
        <f t="shared" si="135"/>
        <v>PCPIEYemen</v>
      </c>
      <c r="E8660" s="51" t="s">
        <v>1957</v>
      </c>
      <c r="F8660" s="51" t="s">
        <v>404</v>
      </c>
      <c r="G8660" s="51" t="s">
        <v>405</v>
      </c>
      <c r="H8660" s="51" t="s">
        <v>360</v>
      </c>
      <c r="I8660" s="51"/>
      <c r="J8660" s="51" t="s">
        <v>1959</v>
      </c>
      <c r="K8660" s="51">
        <v>380.18400000000003</v>
      </c>
      <c r="L8660" s="51">
        <v>411.13200000000001</v>
      </c>
      <c r="M8660" s="51">
        <v>452.26799999999997</v>
      </c>
      <c r="N8660" s="51">
        <v>606.03899999999999</v>
      </c>
      <c r="O8660" s="51">
        <v>678.15800000000002</v>
      </c>
      <c r="P8660" s="51">
        <v>996.89200000000005</v>
      </c>
      <c r="Q8660" s="51">
        <v>1139.45</v>
      </c>
      <c r="R8660" s="51">
        <v>1210.0899999999999</v>
      </c>
      <c r="S8660" s="51">
        <v>1754.64</v>
      </c>
      <c r="T8660" s="51">
        <v>2117.52</v>
      </c>
      <c r="U8660" s="51">
        <v>2019</v>
      </c>
    </row>
    <row r="8661" spans="1:21" ht="15.5">
      <c r="A8661" s="51">
        <v>474</v>
      </c>
      <c r="B8661" s="51" t="s">
        <v>1956</v>
      </c>
      <c r="C8661" s="51" t="s">
        <v>406</v>
      </c>
      <c r="D8661" s="51" t="str">
        <f t="shared" si="135"/>
        <v>PCPIEPCHYemen</v>
      </c>
      <c r="E8661" s="51" t="s">
        <v>1957</v>
      </c>
      <c r="F8661" s="51" t="s">
        <v>404</v>
      </c>
      <c r="G8661" s="51" t="s">
        <v>407</v>
      </c>
      <c r="H8661" s="51" t="s">
        <v>347</v>
      </c>
      <c r="I8661" s="51"/>
      <c r="J8661" s="51" t="s">
        <v>408</v>
      </c>
      <c r="K8661" s="51">
        <v>5.806</v>
      </c>
      <c r="L8661" s="51">
        <v>8.14</v>
      </c>
      <c r="M8661" s="51">
        <v>10.005000000000001</v>
      </c>
      <c r="N8661" s="51">
        <v>34</v>
      </c>
      <c r="O8661" s="51">
        <v>11.9</v>
      </c>
      <c r="P8661" s="51">
        <v>47</v>
      </c>
      <c r="Q8661" s="51">
        <v>14.3</v>
      </c>
      <c r="R8661" s="51">
        <v>6.2</v>
      </c>
      <c r="S8661" s="51">
        <v>45</v>
      </c>
      <c r="T8661" s="51">
        <v>20.681000000000001</v>
      </c>
      <c r="U8661" s="51">
        <v>2019</v>
      </c>
    </row>
    <row r="8662" spans="1:21" ht="15.5">
      <c r="A8662" s="51">
        <v>474</v>
      </c>
      <c r="B8662" s="51" t="s">
        <v>1956</v>
      </c>
      <c r="C8662" s="51" t="s">
        <v>409</v>
      </c>
      <c r="D8662" s="51" t="str">
        <f t="shared" si="135"/>
        <v>FLIBOR6Yemen</v>
      </c>
      <c r="E8662" s="51" t="s">
        <v>1957</v>
      </c>
      <c r="F8662" s="51" t="s">
        <v>410</v>
      </c>
      <c r="G8662" s="51"/>
      <c r="H8662" s="51" t="s">
        <v>384</v>
      </c>
      <c r="I8662" s="51"/>
      <c r="J8662" s="51"/>
      <c r="K8662" s="51"/>
      <c r="L8662" s="51"/>
      <c r="M8662" s="51"/>
      <c r="N8662" s="51"/>
      <c r="O8662" s="51"/>
      <c r="P8662" s="51"/>
      <c r="Q8662" s="51"/>
      <c r="R8662" s="51"/>
      <c r="S8662" s="51"/>
      <c r="T8662" s="51"/>
      <c r="U8662" s="51"/>
    </row>
    <row r="8663" spans="1:21" ht="15.5">
      <c r="A8663" s="51">
        <v>474</v>
      </c>
      <c r="B8663" s="51" t="s">
        <v>1956</v>
      </c>
      <c r="C8663" s="51" t="s">
        <v>411</v>
      </c>
      <c r="D8663" s="51" t="str">
        <f t="shared" si="135"/>
        <v>TM_RPCHYemen</v>
      </c>
      <c r="E8663" s="51" t="s">
        <v>1957</v>
      </c>
      <c r="F8663" s="51" t="s">
        <v>412</v>
      </c>
      <c r="G8663" s="51" t="s">
        <v>413</v>
      </c>
      <c r="H8663" s="51" t="s">
        <v>347</v>
      </c>
      <c r="I8663" s="51"/>
      <c r="J8663" s="51" t="s">
        <v>1960</v>
      </c>
      <c r="K8663" s="51">
        <v>22.26</v>
      </c>
      <c r="L8663" s="51">
        <v>-2.6589999999999998</v>
      </c>
      <c r="M8663" s="51">
        <v>4.1500000000000004</v>
      </c>
      <c r="N8663" s="51">
        <v>-7.0890000000000004</v>
      </c>
      <c r="O8663" s="51">
        <v>-14.752000000000001</v>
      </c>
      <c r="P8663" s="51">
        <v>-1.7949999999999999</v>
      </c>
      <c r="Q8663" s="51">
        <v>6.74</v>
      </c>
      <c r="R8663" s="51">
        <v>29.193999999999999</v>
      </c>
      <c r="S8663" s="51">
        <v>-30.204000000000001</v>
      </c>
      <c r="T8663" s="51">
        <v>23.274999999999999</v>
      </c>
      <c r="U8663" s="51">
        <v>2019</v>
      </c>
    </row>
    <row r="8664" spans="1:21" ht="15.5">
      <c r="A8664" s="51">
        <v>474</v>
      </c>
      <c r="B8664" s="51" t="s">
        <v>1956</v>
      </c>
      <c r="C8664" s="51" t="s">
        <v>415</v>
      </c>
      <c r="D8664" s="51" t="str">
        <f t="shared" si="135"/>
        <v>TMG_RPCHYemen</v>
      </c>
      <c r="E8664" s="51" t="s">
        <v>1957</v>
      </c>
      <c r="F8664" s="51" t="s">
        <v>416</v>
      </c>
      <c r="G8664" s="51" t="s">
        <v>417</v>
      </c>
      <c r="H8664" s="51" t="s">
        <v>347</v>
      </c>
      <c r="I8664" s="51"/>
      <c r="J8664" s="51" t="s">
        <v>1960</v>
      </c>
      <c r="K8664" s="51">
        <v>21.815999999999999</v>
      </c>
      <c r="L8664" s="51">
        <v>-0.38800000000000001</v>
      </c>
      <c r="M8664" s="51">
        <v>2.0289999999999999</v>
      </c>
      <c r="N8664" s="51">
        <v>-10.343999999999999</v>
      </c>
      <c r="O8664" s="51">
        <v>-13.17</v>
      </c>
      <c r="P8664" s="51">
        <v>3.7570000000000001</v>
      </c>
      <c r="Q8664" s="51">
        <v>7.8609999999999998</v>
      </c>
      <c r="R8664" s="51">
        <v>34.28</v>
      </c>
      <c r="S8664" s="51">
        <v>-33.969000000000001</v>
      </c>
      <c r="T8664" s="51">
        <v>28.178000000000001</v>
      </c>
      <c r="U8664" s="51">
        <v>2019</v>
      </c>
    </row>
    <row r="8665" spans="1:21" ht="15.5">
      <c r="A8665" s="51">
        <v>474</v>
      </c>
      <c r="B8665" s="51" t="s">
        <v>1956</v>
      </c>
      <c r="C8665" s="51" t="s">
        <v>418</v>
      </c>
      <c r="D8665" s="51" t="str">
        <f t="shared" si="135"/>
        <v>TX_RPCHYemen</v>
      </c>
      <c r="E8665" s="51" t="s">
        <v>1957</v>
      </c>
      <c r="F8665" s="51" t="s">
        <v>419</v>
      </c>
      <c r="G8665" s="51" t="s">
        <v>420</v>
      </c>
      <c r="H8665" s="51" t="s">
        <v>347</v>
      </c>
      <c r="I8665" s="51"/>
      <c r="J8665" s="51" t="s">
        <v>1960</v>
      </c>
      <c r="K8665" s="51">
        <v>-11.694000000000001</v>
      </c>
      <c r="L8665" s="51">
        <v>2.8530000000000002</v>
      </c>
      <c r="M8665" s="51">
        <v>5.8120000000000003</v>
      </c>
      <c r="N8665" s="51">
        <v>-34.106999999999999</v>
      </c>
      <c r="O8665" s="51">
        <v>-69.149000000000001</v>
      </c>
      <c r="P8665" s="51">
        <v>-18.765000000000001</v>
      </c>
      <c r="Q8665" s="51">
        <v>3.2509999999999999</v>
      </c>
      <c r="R8665" s="51">
        <v>30.289000000000001</v>
      </c>
      <c r="S8665" s="51">
        <v>-6.8659999999999997</v>
      </c>
      <c r="T8665" s="51">
        <v>24.443000000000001</v>
      </c>
      <c r="U8665" s="51">
        <v>2019</v>
      </c>
    </row>
    <row r="8666" spans="1:21" ht="15.5">
      <c r="A8666" s="51">
        <v>474</v>
      </c>
      <c r="B8666" s="51" t="s">
        <v>1956</v>
      </c>
      <c r="C8666" s="51" t="s">
        <v>421</v>
      </c>
      <c r="D8666" s="51" t="str">
        <f t="shared" si="135"/>
        <v>TXG_RPCHYemen</v>
      </c>
      <c r="E8666" s="51" t="s">
        <v>1957</v>
      </c>
      <c r="F8666" s="51" t="s">
        <v>422</v>
      </c>
      <c r="G8666" s="51" t="s">
        <v>423</v>
      </c>
      <c r="H8666" s="51" t="s">
        <v>347</v>
      </c>
      <c r="I8666" s="51"/>
      <c r="J8666" s="51" t="s">
        <v>1960</v>
      </c>
      <c r="K8666" s="51">
        <v>-14.734</v>
      </c>
      <c r="L8666" s="51">
        <v>0.20499999999999999</v>
      </c>
      <c r="M8666" s="51">
        <v>0.63100000000000001</v>
      </c>
      <c r="N8666" s="51">
        <v>-44.447000000000003</v>
      </c>
      <c r="O8666" s="51">
        <v>-74.983999999999995</v>
      </c>
      <c r="P8666" s="51">
        <v>38.423000000000002</v>
      </c>
      <c r="Q8666" s="51">
        <v>18.861999999999998</v>
      </c>
      <c r="R8666" s="51">
        <v>30.832000000000001</v>
      </c>
      <c r="S8666" s="51">
        <v>-23.303999999999998</v>
      </c>
      <c r="T8666" s="51">
        <v>18.387</v>
      </c>
      <c r="U8666" s="51">
        <v>2019</v>
      </c>
    </row>
    <row r="8667" spans="1:21" ht="15.5">
      <c r="A8667" s="51">
        <v>474</v>
      </c>
      <c r="B8667" s="51" t="s">
        <v>1956</v>
      </c>
      <c r="C8667" s="51" t="s">
        <v>424</v>
      </c>
      <c r="D8667" s="51" t="str">
        <f t="shared" si="135"/>
        <v>LURYemen</v>
      </c>
      <c r="E8667" s="51" t="s">
        <v>1957</v>
      </c>
      <c r="F8667" s="51" t="s">
        <v>425</v>
      </c>
      <c r="G8667" s="51" t="s">
        <v>426</v>
      </c>
      <c r="H8667" s="51" t="s">
        <v>427</v>
      </c>
      <c r="I8667" s="51"/>
      <c r="J8667" s="51"/>
      <c r="K8667" s="51"/>
      <c r="L8667" s="51"/>
      <c r="M8667" s="51"/>
      <c r="N8667" s="51"/>
      <c r="O8667" s="51"/>
      <c r="P8667" s="51"/>
      <c r="Q8667" s="51"/>
      <c r="R8667" s="51"/>
      <c r="S8667" s="51"/>
      <c r="T8667" s="51"/>
      <c r="U8667" s="51"/>
    </row>
    <row r="8668" spans="1:21" ht="15.5">
      <c r="A8668" s="51">
        <v>474</v>
      </c>
      <c r="B8668" s="51" t="s">
        <v>1956</v>
      </c>
      <c r="C8668" s="51" t="s">
        <v>428</v>
      </c>
      <c r="D8668" s="51" t="str">
        <f t="shared" si="135"/>
        <v>LEYemen</v>
      </c>
      <c r="E8668" s="51" t="s">
        <v>1957</v>
      </c>
      <c r="F8668" s="51" t="s">
        <v>429</v>
      </c>
      <c r="G8668" s="51" t="s">
        <v>430</v>
      </c>
      <c r="H8668" s="51" t="s">
        <v>431</v>
      </c>
      <c r="I8668" s="51" t="s">
        <v>432</v>
      </c>
      <c r="J8668" s="51"/>
      <c r="K8668" s="51"/>
      <c r="L8668" s="51"/>
      <c r="M8668" s="51"/>
      <c r="N8668" s="51"/>
      <c r="O8668" s="51"/>
      <c r="P8668" s="51"/>
      <c r="Q8668" s="51"/>
      <c r="R8668" s="51"/>
      <c r="S8668" s="51"/>
      <c r="T8668" s="51"/>
      <c r="U8668" s="51"/>
    </row>
    <row r="8669" spans="1:21" ht="15.5">
      <c r="A8669" s="51">
        <v>474</v>
      </c>
      <c r="B8669" s="51" t="s">
        <v>1956</v>
      </c>
      <c r="C8669" s="51" t="s">
        <v>433</v>
      </c>
      <c r="D8669" s="51" t="str">
        <f t="shared" si="135"/>
        <v>LPYemen</v>
      </c>
      <c r="E8669" s="51" t="s">
        <v>1957</v>
      </c>
      <c r="F8669" s="51" t="s">
        <v>434</v>
      </c>
      <c r="G8669" s="51" t="s">
        <v>435</v>
      </c>
      <c r="H8669" s="51" t="s">
        <v>431</v>
      </c>
      <c r="I8669" s="51" t="s">
        <v>432</v>
      </c>
      <c r="J8669" s="51" t="s">
        <v>1961</v>
      </c>
      <c r="K8669" s="51">
        <v>25.884</v>
      </c>
      <c r="L8669" s="51">
        <v>26.66</v>
      </c>
      <c r="M8669" s="51">
        <v>27.46</v>
      </c>
      <c r="N8669" s="51">
        <v>28.283999999999999</v>
      </c>
      <c r="O8669" s="51">
        <v>29.132000000000001</v>
      </c>
      <c r="P8669" s="51">
        <v>29.977</v>
      </c>
      <c r="Q8669" s="51">
        <v>30.815999999999999</v>
      </c>
      <c r="R8669" s="51">
        <v>31.648</v>
      </c>
      <c r="S8669" s="51">
        <v>32.470999999999997</v>
      </c>
      <c r="T8669" s="51">
        <v>33.283000000000001</v>
      </c>
      <c r="U8669" s="51">
        <v>2019</v>
      </c>
    </row>
    <row r="8670" spans="1:21" ht="15.5">
      <c r="A8670" s="51">
        <v>474</v>
      </c>
      <c r="B8670" s="51" t="s">
        <v>1956</v>
      </c>
      <c r="C8670" s="51" t="s">
        <v>437</v>
      </c>
      <c r="D8670" s="51" t="str">
        <f t="shared" si="135"/>
        <v>GGRYemen</v>
      </c>
      <c r="E8670" s="51" t="s">
        <v>1957</v>
      </c>
      <c r="F8670" s="51" t="s">
        <v>438</v>
      </c>
      <c r="G8670" s="51" t="s">
        <v>439</v>
      </c>
      <c r="H8670" s="51" t="s">
        <v>342</v>
      </c>
      <c r="I8670" s="51" t="s">
        <v>343</v>
      </c>
      <c r="J8670" s="51" t="s">
        <v>1962</v>
      </c>
      <c r="K8670" s="51">
        <v>2268.59</v>
      </c>
      <c r="L8670" s="51">
        <v>2075.69</v>
      </c>
      <c r="M8670" s="51">
        <v>2196.38</v>
      </c>
      <c r="N8670" s="51">
        <v>1046.42</v>
      </c>
      <c r="O8670" s="51">
        <v>670.62300000000005</v>
      </c>
      <c r="P8670" s="51">
        <v>349</v>
      </c>
      <c r="Q8670" s="51">
        <v>742.83600000000001</v>
      </c>
      <c r="R8670" s="51">
        <v>1074.3699999999999</v>
      </c>
      <c r="S8670" s="51">
        <v>854.27700000000004</v>
      </c>
      <c r="T8670" s="51">
        <v>961.58799999999997</v>
      </c>
      <c r="U8670" s="51">
        <v>2019</v>
      </c>
    </row>
    <row r="8671" spans="1:21" ht="15.5">
      <c r="A8671" s="51">
        <v>474</v>
      </c>
      <c r="B8671" s="51" t="s">
        <v>1956</v>
      </c>
      <c r="C8671" s="51" t="s">
        <v>441</v>
      </c>
      <c r="D8671" s="51" t="str">
        <f t="shared" si="135"/>
        <v>GGR_NGDPYemen</v>
      </c>
      <c r="E8671" s="51" t="s">
        <v>1957</v>
      </c>
      <c r="F8671" s="51" t="s">
        <v>438</v>
      </c>
      <c r="G8671" s="51" t="s">
        <v>439</v>
      </c>
      <c r="H8671" s="51" t="s">
        <v>392</v>
      </c>
      <c r="I8671" s="51"/>
      <c r="J8671" s="51" t="s">
        <v>442</v>
      </c>
      <c r="K8671" s="51">
        <v>29.902999999999999</v>
      </c>
      <c r="L8671" s="51">
        <v>23.9</v>
      </c>
      <c r="M8671" s="51">
        <v>23.643999999999998</v>
      </c>
      <c r="N8671" s="51">
        <v>10.68</v>
      </c>
      <c r="O8671" s="51">
        <v>7.5430000000000001</v>
      </c>
      <c r="P8671" s="51">
        <v>3.488</v>
      </c>
      <c r="Q8671" s="51">
        <v>6.4160000000000004</v>
      </c>
      <c r="R8671" s="51">
        <v>8.5229999999999997</v>
      </c>
      <c r="S8671" s="51">
        <v>5.7240000000000002</v>
      </c>
      <c r="T8671" s="51">
        <v>4.8840000000000003</v>
      </c>
      <c r="U8671" s="51">
        <v>2019</v>
      </c>
    </row>
    <row r="8672" spans="1:21" ht="15.5">
      <c r="A8672" s="51">
        <v>474</v>
      </c>
      <c r="B8672" s="51" t="s">
        <v>1956</v>
      </c>
      <c r="C8672" s="51" t="s">
        <v>443</v>
      </c>
      <c r="D8672" s="51" t="str">
        <f t="shared" si="135"/>
        <v>GGXYemen</v>
      </c>
      <c r="E8672" s="51" t="s">
        <v>1957</v>
      </c>
      <c r="F8672" s="51" t="s">
        <v>444</v>
      </c>
      <c r="G8672" s="51" t="s">
        <v>445</v>
      </c>
      <c r="H8672" s="51" t="s">
        <v>342</v>
      </c>
      <c r="I8672" s="51" t="s">
        <v>343</v>
      </c>
      <c r="J8672" s="51" t="s">
        <v>1962</v>
      </c>
      <c r="K8672" s="51">
        <v>2747.7</v>
      </c>
      <c r="L8672" s="51">
        <v>2674.69</v>
      </c>
      <c r="M8672" s="51">
        <v>2580.6</v>
      </c>
      <c r="N8672" s="51">
        <v>1903.69</v>
      </c>
      <c r="O8672" s="51">
        <v>1428.64</v>
      </c>
      <c r="P8672" s="51">
        <v>839.75099999999998</v>
      </c>
      <c r="Q8672" s="51">
        <v>1651.6</v>
      </c>
      <c r="R8672" s="51">
        <v>1745</v>
      </c>
      <c r="S8672" s="51">
        <v>2281.1999999999998</v>
      </c>
      <c r="T8672" s="51">
        <v>2157.66</v>
      </c>
      <c r="U8672" s="51">
        <v>2019</v>
      </c>
    </row>
    <row r="8673" spans="1:21" ht="15.5">
      <c r="A8673" s="51">
        <v>474</v>
      </c>
      <c r="B8673" s="51" t="s">
        <v>1956</v>
      </c>
      <c r="C8673" s="51" t="s">
        <v>446</v>
      </c>
      <c r="D8673" s="51" t="str">
        <f t="shared" si="135"/>
        <v>GGX_NGDPYemen</v>
      </c>
      <c r="E8673" s="51" t="s">
        <v>1957</v>
      </c>
      <c r="F8673" s="51" t="s">
        <v>444</v>
      </c>
      <c r="G8673" s="51" t="s">
        <v>445</v>
      </c>
      <c r="H8673" s="51" t="s">
        <v>392</v>
      </c>
      <c r="I8673" s="51"/>
      <c r="J8673" s="51" t="s">
        <v>447</v>
      </c>
      <c r="K8673" s="51">
        <v>36.218000000000004</v>
      </c>
      <c r="L8673" s="51">
        <v>30.797000000000001</v>
      </c>
      <c r="M8673" s="51">
        <v>27.78</v>
      </c>
      <c r="N8673" s="51">
        <v>19.43</v>
      </c>
      <c r="O8673" s="51">
        <v>16.068000000000001</v>
      </c>
      <c r="P8673" s="51">
        <v>8.3919999999999995</v>
      </c>
      <c r="Q8673" s="51">
        <v>14.263999999999999</v>
      </c>
      <c r="R8673" s="51">
        <v>13.842000000000001</v>
      </c>
      <c r="S8673" s="51">
        <v>15.286</v>
      </c>
      <c r="T8673" s="51">
        <v>10.96</v>
      </c>
      <c r="U8673" s="51">
        <v>2019</v>
      </c>
    </row>
    <row r="8674" spans="1:21" ht="15.5">
      <c r="A8674" s="51">
        <v>474</v>
      </c>
      <c r="B8674" s="51" t="s">
        <v>1956</v>
      </c>
      <c r="C8674" s="51" t="s">
        <v>448</v>
      </c>
      <c r="D8674" s="51" t="str">
        <f t="shared" si="135"/>
        <v>GGXCNLYemen</v>
      </c>
      <c r="E8674" s="51" t="s">
        <v>1957</v>
      </c>
      <c r="F8674" s="51" t="s">
        <v>449</v>
      </c>
      <c r="G8674" s="51" t="s">
        <v>450</v>
      </c>
      <c r="H8674" s="51" t="s">
        <v>342</v>
      </c>
      <c r="I8674" s="51" t="s">
        <v>343</v>
      </c>
      <c r="J8674" s="51" t="s">
        <v>1962</v>
      </c>
      <c r="K8674" s="51">
        <v>-479.10399999999998</v>
      </c>
      <c r="L8674" s="51">
        <v>-599.00300000000004</v>
      </c>
      <c r="M8674" s="51">
        <v>-384.21699999999998</v>
      </c>
      <c r="N8674" s="51">
        <v>-857.27</v>
      </c>
      <c r="O8674" s="51">
        <v>-758.01199999999994</v>
      </c>
      <c r="P8674" s="51">
        <v>-490.75099999999998</v>
      </c>
      <c r="Q8674" s="51">
        <v>-908.76400000000001</v>
      </c>
      <c r="R8674" s="51">
        <v>-670.63099999999997</v>
      </c>
      <c r="S8674" s="51">
        <v>-1426.92</v>
      </c>
      <c r="T8674" s="51">
        <v>-1196.07</v>
      </c>
      <c r="U8674" s="51">
        <v>2019</v>
      </c>
    </row>
    <row r="8675" spans="1:21" ht="15.5">
      <c r="A8675" s="51">
        <v>474</v>
      </c>
      <c r="B8675" s="51" t="s">
        <v>1956</v>
      </c>
      <c r="C8675" s="51" t="s">
        <v>451</v>
      </c>
      <c r="D8675" s="51" t="str">
        <f t="shared" si="135"/>
        <v>GGXCNL_NGDPYemen</v>
      </c>
      <c r="E8675" s="51" t="s">
        <v>1957</v>
      </c>
      <c r="F8675" s="51" t="s">
        <v>449</v>
      </c>
      <c r="G8675" s="51" t="s">
        <v>450</v>
      </c>
      <c r="H8675" s="51" t="s">
        <v>392</v>
      </c>
      <c r="I8675" s="51"/>
      <c r="J8675" s="51" t="s">
        <v>452</v>
      </c>
      <c r="K8675" s="51">
        <v>-6.3150000000000004</v>
      </c>
      <c r="L8675" s="51">
        <v>-6.8970000000000002</v>
      </c>
      <c r="M8675" s="51">
        <v>-4.1360000000000001</v>
      </c>
      <c r="N8675" s="51">
        <v>-8.75</v>
      </c>
      <c r="O8675" s="51">
        <v>-8.5259999999999998</v>
      </c>
      <c r="P8675" s="51">
        <v>-4.9050000000000002</v>
      </c>
      <c r="Q8675" s="51">
        <v>-7.8490000000000002</v>
      </c>
      <c r="R8675" s="51">
        <v>-5.32</v>
      </c>
      <c r="S8675" s="51">
        <v>-9.5609999999999999</v>
      </c>
      <c r="T8675" s="51">
        <v>-6.0750000000000002</v>
      </c>
      <c r="U8675" s="51">
        <v>2019</v>
      </c>
    </row>
    <row r="8676" spans="1:21" ht="15.5">
      <c r="A8676" s="51">
        <v>474</v>
      </c>
      <c r="B8676" s="51" t="s">
        <v>1956</v>
      </c>
      <c r="C8676" s="51" t="s">
        <v>453</v>
      </c>
      <c r="D8676" s="51" t="str">
        <f t="shared" si="135"/>
        <v>GGSBYemen</v>
      </c>
      <c r="E8676" s="51" t="s">
        <v>1957</v>
      </c>
      <c r="F8676" s="51" t="s">
        <v>454</v>
      </c>
      <c r="G8676" s="51" t="s">
        <v>455</v>
      </c>
      <c r="H8676" s="51" t="s">
        <v>342</v>
      </c>
      <c r="I8676" s="51" t="s">
        <v>343</v>
      </c>
      <c r="J8676" s="51"/>
      <c r="K8676" s="51"/>
      <c r="L8676" s="51"/>
      <c r="M8676" s="51"/>
      <c r="N8676" s="51"/>
      <c r="O8676" s="51"/>
      <c r="P8676" s="51"/>
      <c r="Q8676" s="51"/>
      <c r="R8676" s="51"/>
      <c r="S8676" s="51"/>
      <c r="T8676" s="51"/>
      <c r="U8676" s="51"/>
    </row>
    <row r="8677" spans="1:21" ht="15.5">
      <c r="A8677" s="51">
        <v>474</v>
      </c>
      <c r="B8677" s="51" t="s">
        <v>1956</v>
      </c>
      <c r="C8677" s="51" t="s">
        <v>456</v>
      </c>
      <c r="D8677" s="51" t="str">
        <f t="shared" si="135"/>
        <v>GGSB_NPGDPYemen</v>
      </c>
      <c r="E8677" s="51" t="s">
        <v>1957</v>
      </c>
      <c r="F8677" s="51" t="s">
        <v>454</v>
      </c>
      <c r="G8677" s="51" t="s">
        <v>455</v>
      </c>
      <c r="H8677" s="51" t="s">
        <v>380</v>
      </c>
      <c r="I8677" s="51"/>
      <c r="J8677" s="51"/>
      <c r="K8677" s="51"/>
      <c r="L8677" s="51"/>
      <c r="M8677" s="51"/>
      <c r="N8677" s="51"/>
      <c r="O8677" s="51"/>
      <c r="P8677" s="51"/>
      <c r="Q8677" s="51"/>
      <c r="R8677" s="51"/>
      <c r="S8677" s="51"/>
      <c r="T8677" s="51"/>
      <c r="U8677" s="51"/>
    </row>
    <row r="8678" spans="1:21" ht="15.5">
      <c r="A8678" s="51">
        <v>474</v>
      </c>
      <c r="B8678" s="51" t="s">
        <v>1956</v>
      </c>
      <c r="C8678" s="51" t="s">
        <v>457</v>
      </c>
      <c r="D8678" s="51" t="str">
        <f t="shared" si="135"/>
        <v>GGXONLBYemen</v>
      </c>
      <c r="E8678" s="51" t="s">
        <v>1957</v>
      </c>
      <c r="F8678" s="51" t="s">
        <v>458</v>
      </c>
      <c r="G8678" s="51" t="s">
        <v>459</v>
      </c>
      <c r="H8678" s="51" t="s">
        <v>342</v>
      </c>
      <c r="I8678" s="51" t="s">
        <v>343</v>
      </c>
      <c r="J8678" s="51" t="s">
        <v>1962</v>
      </c>
      <c r="K8678" s="51">
        <v>-66.221000000000004</v>
      </c>
      <c r="L8678" s="51">
        <v>-126.33199999999999</v>
      </c>
      <c r="M8678" s="51">
        <v>139.87299999999999</v>
      </c>
      <c r="N8678" s="51">
        <v>-251.81</v>
      </c>
      <c r="O8678" s="51">
        <v>-282.42399999999998</v>
      </c>
      <c r="P8678" s="51">
        <v>-467.40699999999998</v>
      </c>
      <c r="Q8678" s="51">
        <v>-900.36400000000003</v>
      </c>
      <c r="R8678" s="51">
        <v>-623.25800000000004</v>
      </c>
      <c r="S8678" s="51">
        <v>-1343.97</v>
      </c>
      <c r="T8678" s="51">
        <v>-1090.33</v>
      </c>
      <c r="U8678" s="51">
        <v>2019</v>
      </c>
    </row>
    <row r="8679" spans="1:21" ht="15.5">
      <c r="A8679" s="51">
        <v>474</v>
      </c>
      <c r="B8679" s="51" t="s">
        <v>1956</v>
      </c>
      <c r="C8679" s="51" t="s">
        <v>460</v>
      </c>
      <c r="D8679" s="51" t="str">
        <f t="shared" si="135"/>
        <v>GGXONLB_NGDPYemen</v>
      </c>
      <c r="E8679" s="51" t="s">
        <v>1957</v>
      </c>
      <c r="F8679" s="51" t="s">
        <v>458</v>
      </c>
      <c r="G8679" s="51" t="s">
        <v>459</v>
      </c>
      <c r="H8679" s="51" t="s">
        <v>392</v>
      </c>
      <c r="I8679" s="51"/>
      <c r="J8679" s="51" t="s">
        <v>461</v>
      </c>
      <c r="K8679" s="51">
        <v>-0.873</v>
      </c>
      <c r="L8679" s="51">
        <v>-1.4550000000000001</v>
      </c>
      <c r="M8679" s="51">
        <v>1.506</v>
      </c>
      <c r="N8679" s="51">
        <v>-2.57</v>
      </c>
      <c r="O8679" s="51">
        <v>-3.177</v>
      </c>
      <c r="P8679" s="51">
        <v>-4.6710000000000003</v>
      </c>
      <c r="Q8679" s="51">
        <v>-7.7759999999999998</v>
      </c>
      <c r="R8679" s="51">
        <v>-4.944</v>
      </c>
      <c r="S8679" s="51">
        <v>-9.0060000000000002</v>
      </c>
      <c r="T8679" s="51">
        <v>-5.5380000000000003</v>
      </c>
      <c r="U8679" s="51">
        <v>2019</v>
      </c>
    </row>
    <row r="8680" spans="1:21" ht="15.5">
      <c r="A8680" s="51">
        <v>474</v>
      </c>
      <c r="B8680" s="51" t="s">
        <v>1956</v>
      </c>
      <c r="C8680" s="51" t="s">
        <v>462</v>
      </c>
      <c r="D8680" s="51" t="str">
        <f t="shared" si="135"/>
        <v>GGXWDNYemen</v>
      </c>
      <c r="E8680" s="51" t="s">
        <v>1957</v>
      </c>
      <c r="F8680" s="51" t="s">
        <v>463</v>
      </c>
      <c r="G8680" s="51" t="s">
        <v>464</v>
      </c>
      <c r="H8680" s="51" t="s">
        <v>342</v>
      </c>
      <c r="I8680" s="51" t="s">
        <v>343</v>
      </c>
      <c r="J8680" s="51" t="s">
        <v>1962</v>
      </c>
      <c r="K8680" s="51">
        <v>3434.85</v>
      </c>
      <c r="L8680" s="51">
        <v>4056.89</v>
      </c>
      <c r="M8680" s="51">
        <v>4439.24</v>
      </c>
      <c r="N8680" s="51">
        <v>5500.95</v>
      </c>
      <c r="O8680" s="51">
        <v>6337.48</v>
      </c>
      <c r="P8680" s="51">
        <v>7660.53</v>
      </c>
      <c r="Q8680" s="51">
        <v>8544.5</v>
      </c>
      <c r="R8680" s="51">
        <v>9560.4500000000007</v>
      </c>
      <c r="S8680" s="51">
        <v>12323.22</v>
      </c>
      <c r="T8680" s="51">
        <v>14280.15</v>
      </c>
      <c r="U8680" s="51">
        <v>2019</v>
      </c>
    </row>
    <row r="8681" spans="1:21" ht="15.5">
      <c r="A8681" s="51">
        <v>474</v>
      </c>
      <c r="B8681" s="51" t="s">
        <v>1956</v>
      </c>
      <c r="C8681" s="51" t="s">
        <v>465</v>
      </c>
      <c r="D8681" s="51" t="str">
        <f t="shared" si="135"/>
        <v>GGXWDN_NGDPYemen</v>
      </c>
      <c r="E8681" s="51" t="s">
        <v>1957</v>
      </c>
      <c r="F8681" s="51" t="s">
        <v>463</v>
      </c>
      <c r="G8681" s="51" t="s">
        <v>464</v>
      </c>
      <c r="H8681" s="51" t="s">
        <v>392</v>
      </c>
      <c r="I8681" s="51"/>
      <c r="J8681" s="51" t="s">
        <v>487</v>
      </c>
      <c r="K8681" s="51">
        <v>45.276000000000003</v>
      </c>
      <c r="L8681" s="51">
        <v>46.712000000000003</v>
      </c>
      <c r="M8681" s="51">
        <v>47.787999999999997</v>
      </c>
      <c r="N8681" s="51">
        <v>56.146000000000001</v>
      </c>
      <c r="O8681" s="51">
        <v>71.28</v>
      </c>
      <c r="P8681" s="51">
        <v>76.558999999999997</v>
      </c>
      <c r="Q8681" s="51">
        <v>73.795000000000002</v>
      </c>
      <c r="R8681" s="51">
        <v>75.838999999999999</v>
      </c>
      <c r="S8681" s="51">
        <v>82.575000000000003</v>
      </c>
      <c r="T8681" s="51">
        <v>72.536000000000001</v>
      </c>
      <c r="U8681" s="51">
        <v>2019</v>
      </c>
    </row>
    <row r="8682" spans="1:21" ht="15.5">
      <c r="A8682" s="51">
        <v>474</v>
      </c>
      <c r="B8682" s="51" t="s">
        <v>1956</v>
      </c>
      <c r="C8682" s="51" t="s">
        <v>466</v>
      </c>
      <c r="D8682" s="51" t="str">
        <f t="shared" si="135"/>
        <v>GGXWDGYemen</v>
      </c>
      <c r="E8682" s="51" t="s">
        <v>1957</v>
      </c>
      <c r="F8682" s="51" t="s">
        <v>467</v>
      </c>
      <c r="G8682" s="51" t="s">
        <v>468</v>
      </c>
      <c r="H8682" s="51" t="s">
        <v>342</v>
      </c>
      <c r="I8682" s="51" t="s">
        <v>343</v>
      </c>
      <c r="J8682" s="51" t="s">
        <v>1962</v>
      </c>
      <c r="K8682" s="51">
        <v>3589.38</v>
      </c>
      <c r="L8682" s="51">
        <v>4186.07</v>
      </c>
      <c r="M8682" s="51">
        <v>4525.99</v>
      </c>
      <c r="N8682" s="51">
        <v>5587.7</v>
      </c>
      <c r="O8682" s="51">
        <v>6424.22</v>
      </c>
      <c r="P8682" s="51">
        <v>7747.28</v>
      </c>
      <c r="Q8682" s="51">
        <v>8631.25</v>
      </c>
      <c r="R8682" s="51">
        <v>9647.2000000000007</v>
      </c>
      <c r="S8682" s="51">
        <v>12409.97</v>
      </c>
      <c r="T8682" s="51">
        <v>14366.9</v>
      </c>
      <c r="U8682" s="51">
        <v>2019</v>
      </c>
    </row>
    <row r="8683" spans="1:21" ht="15.5">
      <c r="A8683" s="51">
        <v>474</v>
      </c>
      <c r="B8683" s="51" t="s">
        <v>1956</v>
      </c>
      <c r="C8683" s="51" t="s">
        <v>469</v>
      </c>
      <c r="D8683" s="51" t="str">
        <f t="shared" si="135"/>
        <v>GGXWDG_NGDPYemen</v>
      </c>
      <c r="E8683" s="51" t="s">
        <v>1957</v>
      </c>
      <c r="F8683" s="51" t="s">
        <v>467</v>
      </c>
      <c r="G8683" s="51" t="s">
        <v>468</v>
      </c>
      <c r="H8683" s="51" t="s">
        <v>392</v>
      </c>
      <c r="I8683" s="51"/>
      <c r="J8683" s="51" t="s">
        <v>470</v>
      </c>
      <c r="K8683" s="51">
        <v>47.311999999999998</v>
      </c>
      <c r="L8683" s="51">
        <v>48.2</v>
      </c>
      <c r="M8683" s="51">
        <v>48.722000000000001</v>
      </c>
      <c r="N8683" s="51">
        <v>57.030999999999999</v>
      </c>
      <c r="O8683" s="51">
        <v>72.254999999999995</v>
      </c>
      <c r="P8683" s="51">
        <v>77.426000000000002</v>
      </c>
      <c r="Q8683" s="51">
        <v>74.543999999999997</v>
      </c>
      <c r="R8683" s="51">
        <v>76.527000000000001</v>
      </c>
      <c r="S8683" s="51">
        <v>83.156000000000006</v>
      </c>
      <c r="T8683" s="51">
        <v>72.975999999999999</v>
      </c>
      <c r="U8683" s="51">
        <v>2019</v>
      </c>
    </row>
    <row r="8684" spans="1:21" ht="15.5">
      <c r="A8684" s="51">
        <v>474</v>
      </c>
      <c r="B8684" s="51" t="s">
        <v>1956</v>
      </c>
      <c r="C8684" s="51" t="s">
        <v>471</v>
      </c>
      <c r="D8684" s="51" t="str">
        <f t="shared" si="135"/>
        <v>NGDP_FYYemen</v>
      </c>
      <c r="E8684" s="51" t="s">
        <v>1957</v>
      </c>
      <c r="F8684" s="51" t="s">
        <v>472</v>
      </c>
      <c r="G8684" s="51" t="s">
        <v>473</v>
      </c>
      <c r="H8684" s="51" t="s">
        <v>342</v>
      </c>
      <c r="I8684" s="51" t="s">
        <v>343</v>
      </c>
      <c r="J8684" s="51" t="s">
        <v>1962</v>
      </c>
      <c r="K8684" s="51">
        <v>7586.55</v>
      </c>
      <c r="L8684" s="51">
        <v>8684.83</v>
      </c>
      <c r="M8684" s="51">
        <v>9289.39</v>
      </c>
      <c r="N8684" s="51">
        <v>9797.6</v>
      </c>
      <c r="O8684" s="51">
        <v>8891</v>
      </c>
      <c r="P8684" s="51">
        <v>10006</v>
      </c>
      <c r="Q8684" s="51">
        <v>11578.73</v>
      </c>
      <c r="R8684" s="51">
        <v>12606.26</v>
      </c>
      <c r="S8684" s="51">
        <v>14923.72</v>
      </c>
      <c r="T8684" s="51">
        <v>19687.03</v>
      </c>
      <c r="U8684" s="51">
        <v>2019</v>
      </c>
    </row>
    <row r="8685" spans="1:21" ht="15.5">
      <c r="A8685" s="51">
        <v>474</v>
      </c>
      <c r="B8685" s="51" t="s">
        <v>1956</v>
      </c>
      <c r="C8685" s="51" t="s">
        <v>474</v>
      </c>
      <c r="D8685" s="51" t="str">
        <f t="shared" si="135"/>
        <v>BCAYemen</v>
      </c>
      <c r="E8685" s="51" t="s">
        <v>1957</v>
      </c>
      <c r="F8685" s="51" t="s">
        <v>475</v>
      </c>
      <c r="G8685" s="51" t="s">
        <v>476</v>
      </c>
      <c r="H8685" s="51" t="s">
        <v>352</v>
      </c>
      <c r="I8685" s="51" t="s">
        <v>343</v>
      </c>
      <c r="J8685" s="51" t="s">
        <v>1963</v>
      </c>
      <c r="K8685" s="51">
        <v>-0.60599999999999998</v>
      </c>
      <c r="L8685" s="51">
        <v>-1.242</v>
      </c>
      <c r="M8685" s="51">
        <v>-0.315</v>
      </c>
      <c r="N8685" s="51">
        <v>-2.6230000000000002</v>
      </c>
      <c r="O8685" s="51">
        <v>-0.88800000000000001</v>
      </c>
      <c r="P8685" s="51">
        <v>-4.1000000000000002E-2</v>
      </c>
      <c r="Q8685" s="51">
        <v>-0.47599999999999998</v>
      </c>
      <c r="R8685" s="51">
        <v>-0.88800000000000001</v>
      </c>
      <c r="S8685" s="51">
        <v>-0.49099999999999999</v>
      </c>
      <c r="T8685" s="51">
        <v>-2.125</v>
      </c>
      <c r="U8685" s="51">
        <v>2019</v>
      </c>
    </row>
    <row r="8686" spans="1:21" ht="15.5">
      <c r="A8686" s="51">
        <v>474</v>
      </c>
      <c r="B8686" s="51" t="s">
        <v>1956</v>
      </c>
      <c r="C8686" s="51" t="s">
        <v>478</v>
      </c>
      <c r="D8686" s="51" t="str">
        <f t="shared" si="135"/>
        <v>BCA_NGDPDYemen</v>
      </c>
      <c r="E8686" s="51" t="s">
        <v>1957</v>
      </c>
      <c r="F8686" s="51" t="s">
        <v>475</v>
      </c>
      <c r="G8686" s="51" t="s">
        <v>476</v>
      </c>
      <c r="H8686" s="51" t="s">
        <v>392</v>
      </c>
      <c r="I8686" s="51"/>
      <c r="J8686" s="51" t="s">
        <v>479</v>
      </c>
      <c r="K8686" s="51">
        <v>-1.7110000000000001</v>
      </c>
      <c r="L8686" s="51">
        <v>-3.0720000000000001</v>
      </c>
      <c r="M8686" s="51">
        <v>-0.72799999999999998</v>
      </c>
      <c r="N8686" s="51">
        <v>-6.181</v>
      </c>
      <c r="O8686" s="51">
        <v>-2.8690000000000002</v>
      </c>
      <c r="P8686" s="51">
        <v>-0.152</v>
      </c>
      <c r="Q8686" s="51">
        <v>-2.0270000000000001</v>
      </c>
      <c r="R8686" s="51">
        <v>-3.9329999999999998</v>
      </c>
      <c r="S8686" s="51">
        <v>-2.4390000000000001</v>
      </c>
      <c r="T8686" s="51">
        <v>-8.4670000000000005</v>
      </c>
      <c r="U8686" s="51">
        <v>2019</v>
      </c>
    </row>
    <row r="8687" spans="1:21" ht="15.5">
      <c r="A8687" s="51">
        <v>754</v>
      </c>
      <c r="B8687" s="51" t="s">
        <v>1964</v>
      </c>
      <c r="C8687" s="51" t="s">
        <v>338</v>
      </c>
      <c r="D8687" s="51" t="str">
        <f t="shared" si="135"/>
        <v>NGDP_RZambia</v>
      </c>
      <c r="E8687" s="51" t="s">
        <v>265</v>
      </c>
      <c r="F8687" s="51" t="s">
        <v>340</v>
      </c>
      <c r="G8687" s="51" t="s">
        <v>341</v>
      </c>
      <c r="H8687" s="51" t="s">
        <v>342</v>
      </c>
      <c r="I8687" s="51" t="s">
        <v>343</v>
      </c>
      <c r="J8687" s="51" t="s">
        <v>1965</v>
      </c>
      <c r="K8687" s="51">
        <v>110.423</v>
      </c>
      <c r="L8687" s="51">
        <v>116.00700000000001</v>
      </c>
      <c r="M8687" s="51">
        <v>121.45699999999999</v>
      </c>
      <c r="N8687" s="51">
        <v>125.004</v>
      </c>
      <c r="O8687" s="51">
        <v>129.72499999999999</v>
      </c>
      <c r="P8687" s="51">
        <v>134.27099999999999</v>
      </c>
      <c r="Q8687" s="51">
        <v>139.68799999999999</v>
      </c>
      <c r="R8687" s="51">
        <v>141.70099999999999</v>
      </c>
      <c r="S8687" s="51">
        <v>136.74600000000001</v>
      </c>
      <c r="T8687" s="51">
        <v>137.56399999999999</v>
      </c>
      <c r="U8687" s="51">
        <v>2019</v>
      </c>
    </row>
    <row r="8688" spans="1:21" ht="15.5">
      <c r="A8688" s="51">
        <v>754</v>
      </c>
      <c r="B8688" s="51" t="s">
        <v>1964</v>
      </c>
      <c r="C8688" s="51" t="s">
        <v>345</v>
      </c>
      <c r="D8688" s="51" t="str">
        <f t="shared" si="135"/>
        <v>NGDP_RPCHZambia</v>
      </c>
      <c r="E8688" s="51" t="s">
        <v>265</v>
      </c>
      <c r="F8688" s="51" t="s">
        <v>340</v>
      </c>
      <c r="G8688" s="51" t="s">
        <v>346</v>
      </c>
      <c r="H8688" s="51" t="s">
        <v>347</v>
      </c>
      <c r="I8688" s="51"/>
      <c r="J8688" s="51" t="s">
        <v>348</v>
      </c>
      <c r="K8688" s="51">
        <v>7.5979999999999999</v>
      </c>
      <c r="L8688" s="51">
        <v>5.0570000000000004</v>
      </c>
      <c r="M8688" s="51">
        <v>4.6980000000000004</v>
      </c>
      <c r="N8688" s="51">
        <v>2.92</v>
      </c>
      <c r="O8688" s="51">
        <v>3.7770000000000001</v>
      </c>
      <c r="P8688" s="51">
        <v>3.504</v>
      </c>
      <c r="Q8688" s="51">
        <v>4.0350000000000001</v>
      </c>
      <c r="R8688" s="51">
        <v>1.4410000000000001</v>
      </c>
      <c r="S8688" s="51">
        <v>-3.4969999999999999</v>
      </c>
      <c r="T8688" s="51">
        <v>0.59799999999999998</v>
      </c>
      <c r="U8688" s="51">
        <v>2019</v>
      </c>
    </row>
    <row r="8689" spans="1:21" ht="15.5">
      <c r="A8689" s="51">
        <v>754</v>
      </c>
      <c r="B8689" s="51" t="s">
        <v>1964</v>
      </c>
      <c r="C8689" s="51" t="s">
        <v>349</v>
      </c>
      <c r="D8689" s="51" t="str">
        <f t="shared" si="135"/>
        <v>NGDPZambia</v>
      </c>
      <c r="E8689" s="51" t="s">
        <v>265</v>
      </c>
      <c r="F8689" s="51" t="s">
        <v>155</v>
      </c>
      <c r="G8689" s="51" t="s">
        <v>350</v>
      </c>
      <c r="H8689" s="51" t="s">
        <v>342</v>
      </c>
      <c r="I8689" s="51" t="s">
        <v>343</v>
      </c>
      <c r="J8689" s="51" t="s">
        <v>1965</v>
      </c>
      <c r="K8689" s="51">
        <v>131.27199999999999</v>
      </c>
      <c r="L8689" s="51">
        <v>151.33099999999999</v>
      </c>
      <c r="M8689" s="51">
        <v>167.053</v>
      </c>
      <c r="N8689" s="51">
        <v>183.381</v>
      </c>
      <c r="O8689" s="51">
        <v>216.09800000000001</v>
      </c>
      <c r="P8689" s="51">
        <v>246.25200000000001</v>
      </c>
      <c r="Q8689" s="51">
        <v>275.17500000000001</v>
      </c>
      <c r="R8689" s="51">
        <v>300.44900000000001</v>
      </c>
      <c r="S8689" s="51">
        <v>339.661</v>
      </c>
      <c r="T8689" s="51">
        <v>434.10899999999998</v>
      </c>
      <c r="U8689" s="51">
        <v>2019</v>
      </c>
    </row>
    <row r="8690" spans="1:21" ht="15.5">
      <c r="A8690" s="51">
        <v>754</v>
      </c>
      <c r="B8690" s="51" t="s">
        <v>1964</v>
      </c>
      <c r="C8690" s="51" t="s">
        <v>157</v>
      </c>
      <c r="D8690" s="51" t="str">
        <f t="shared" si="135"/>
        <v>NGDPDZambia</v>
      </c>
      <c r="E8690" s="51" t="s">
        <v>265</v>
      </c>
      <c r="F8690" s="51" t="s">
        <v>155</v>
      </c>
      <c r="G8690" s="51" t="s">
        <v>351</v>
      </c>
      <c r="H8690" s="51" t="s">
        <v>352</v>
      </c>
      <c r="I8690" s="51" t="s">
        <v>343</v>
      </c>
      <c r="J8690" s="51" t="s">
        <v>353</v>
      </c>
      <c r="K8690" s="51">
        <v>25.501999999999999</v>
      </c>
      <c r="L8690" s="51">
        <v>28.042000000000002</v>
      </c>
      <c r="M8690" s="51">
        <v>27.145</v>
      </c>
      <c r="N8690" s="51">
        <v>21.245000000000001</v>
      </c>
      <c r="O8690" s="51">
        <v>20.965</v>
      </c>
      <c r="P8690" s="51">
        <v>25.873999999999999</v>
      </c>
      <c r="Q8690" s="51">
        <v>26.312000000000001</v>
      </c>
      <c r="R8690" s="51">
        <v>23.309000000000001</v>
      </c>
      <c r="S8690" s="51">
        <v>18.529</v>
      </c>
      <c r="T8690" s="51">
        <v>18.954999999999998</v>
      </c>
      <c r="U8690" s="51">
        <v>2019</v>
      </c>
    </row>
    <row r="8691" spans="1:21" ht="15.5">
      <c r="A8691" s="51">
        <v>754</v>
      </c>
      <c r="B8691" s="51" t="s">
        <v>1964</v>
      </c>
      <c r="C8691" s="51" t="s">
        <v>354</v>
      </c>
      <c r="D8691" s="51" t="str">
        <f t="shared" si="135"/>
        <v>PPPGDPZambia</v>
      </c>
      <c r="E8691" s="51" t="s">
        <v>265</v>
      </c>
      <c r="F8691" s="51" t="s">
        <v>155</v>
      </c>
      <c r="G8691" s="51" t="s">
        <v>355</v>
      </c>
      <c r="H8691" s="51" t="s">
        <v>356</v>
      </c>
      <c r="I8691" s="51" t="s">
        <v>343</v>
      </c>
      <c r="J8691" s="51" t="s">
        <v>353</v>
      </c>
      <c r="K8691" s="51">
        <v>49.509</v>
      </c>
      <c r="L8691" s="51">
        <v>53.42</v>
      </c>
      <c r="M8691" s="51">
        <v>54.506</v>
      </c>
      <c r="N8691" s="51">
        <v>54.472999999999999</v>
      </c>
      <c r="O8691" s="51">
        <v>55.712000000000003</v>
      </c>
      <c r="P8691" s="51">
        <v>58.734999999999999</v>
      </c>
      <c r="Q8691" s="51">
        <v>62.572000000000003</v>
      </c>
      <c r="R8691" s="51">
        <v>64.606999999999999</v>
      </c>
      <c r="S8691" s="51">
        <v>63.103000000000002</v>
      </c>
      <c r="T8691" s="51">
        <v>64.638000000000005</v>
      </c>
      <c r="U8691" s="51">
        <v>2019</v>
      </c>
    </row>
    <row r="8692" spans="1:21" ht="15.5">
      <c r="A8692" s="51">
        <v>754</v>
      </c>
      <c r="B8692" s="51" t="s">
        <v>1964</v>
      </c>
      <c r="C8692" s="51" t="s">
        <v>357</v>
      </c>
      <c r="D8692" s="51" t="str">
        <f t="shared" si="135"/>
        <v>NGDP_DZambia</v>
      </c>
      <c r="E8692" s="51" t="s">
        <v>265</v>
      </c>
      <c r="F8692" s="51" t="s">
        <v>358</v>
      </c>
      <c r="G8692" s="51" t="s">
        <v>359</v>
      </c>
      <c r="H8692" s="51" t="s">
        <v>360</v>
      </c>
      <c r="I8692" s="51"/>
      <c r="J8692" s="51" t="s">
        <v>361</v>
      </c>
      <c r="K8692" s="51">
        <v>118.881</v>
      </c>
      <c r="L8692" s="51">
        <v>130.44900000000001</v>
      </c>
      <c r="M8692" s="51">
        <v>137.54</v>
      </c>
      <c r="N8692" s="51">
        <v>146.70099999999999</v>
      </c>
      <c r="O8692" s="51">
        <v>166.58199999999999</v>
      </c>
      <c r="P8692" s="51">
        <v>183.4</v>
      </c>
      <c r="Q8692" s="51">
        <v>196.99199999999999</v>
      </c>
      <c r="R8692" s="51">
        <v>212.029</v>
      </c>
      <c r="S8692" s="51">
        <v>248.38900000000001</v>
      </c>
      <c r="T8692" s="51">
        <v>315.57</v>
      </c>
      <c r="U8692" s="51">
        <v>2019</v>
      </c>
    </row>
    <row r="8693" spans="1:21" ht="15.5">
      <c r="A8693" s="51">
        <v>754</v>
      </c>
      <c r="B8693" s="51" t="s">
        <v>1964</v>
      </c>
      <c r="C8693" s="51" t="s">
        <v>362</v>
      </c>
      <c r="D8693" s="51" t="str">
        <f t="shared" si="135"/>
        <v>NGDPRPCZambia</v>
      </c>
      <c r="E8693" s="51" t="s">
        <v>265</v>
      </c>
      <c r="F8693" s="51" t="s">
        <v>363</v>
      </c>
      <c r="G8693" s="51" t="s">
        <v>364</v>
      </c>
      <c r="H8693" s="51" t="s">
        <v>342</v>
      </c>
      <c r="I8693" s="51" t="s">
        <v>333</v>
      </c>
      <c r="J8693" s="51" t="s">
        <v>365</v>
      </c>
      <c r="K8693" s="51">
        <v>7467.55</v>
      </c>
      <c r="L8693" s="51">
        <v>7609.03</v>
      </c>
      <c r="M8693" s="51">
        <v>7725.78</v>
      </c>
      <c r="N8693" s="51">
        <v>7710.56</v>
      </c>
      <c r="O8693" s="51">
        <v>7760.04</v>
      </c>
      <c r="P8693" s="51">
        <v>7789.22</v>
      </c>
      <c r="Q8693" s="51">
        <v>7859.57</v>
      </c>
      <c r="R8693" s="51">
        <v>7734.38</v>
      </c>
      <c r="S8693" s="51">
        <v>7242.12</v>
      </c>
      <c r="T8693" s="51">
        <v>7070.5</v>
      </c>
      <c r="U8693" s="51">
        <v>2019</v>
      </c>
    </row>
    <row r="8694" spans="1:21" ht="15.5">
      <c r="A8694" s="51">
        <v>754</v>
      </c>
      <c r="B8694" s="51" t="s">
        <v>1964</v>
      </c>
      <c r="C8694" s="51" t="s">
        <v>366</v>
      </c>
      <c r="D8694" s="51" t="str">
        <f t="shared" si="135"/>
        <v>NGDPRPPPPCZambia</v>
      </c>
      <c r="E8694" s="51" t="s">
        <v>265</v>
      </c>
      <c r="F8694" s="51" t="s">
        <v>363</v>
      </c>
      <c r="G8694" s="51" t="s">
        <v>367</v>
      </c>
      <c r="H8694" s="51" t="s">
        <v>368</v>
      </c>
      <c r="I8694" s="51" t="s">
        <v>333</v>
      </c>
      <c r="J8694" s="51" t="s">
        <v>365</v>
      </c>
      <c r="K8694" s="51">
        <v>3266.6</v>
      </c>
      <c r="L8694" s="51">
        <v>3328.48</v>
      </c>
      <c r="M8694" s="51">
        <v>3379.56</v>
      </c>
      <c r="N8694" s="51">
        <v>3372.89</v>
      </c>
      <c r="O8694" s="51">
        <v>3394.54</v>
      </c>
      <c r="P8694" s="51">
        <v>3407.31</v>
      </c>
      <c r="Q8694" s="51">
        <v>3438.08</v>
      </c>
      <c r="R8694" s="51">
        <v>3383.31</v>
      </c>
      <c r="S8694" s="51">
        <v>3167.98</v>
      </c>
      <c r="T8694" s="51">
        <v>3092.91</v>
      </c>
      <c r="U8694" s="51">
        <v>2019</v>
      </c>
    </row>
    <row r="8695" spans="1:21" ht="15.5">
      <c r="A8695" s="51">
        <v>754</v>
      </c>
      <c r="B8695" s="51" t="s">
        <v>1964</v>
      </c>
      <c r="C8695" s="51" t="s">
        <v>369</v>
      </c>
      <c r="D8695" s="51" t="str">
        <f t="shared" si="135"/>
        <v>NGDPPCZambia</v>
      </c>
      <c r="E8695" s="51" t="s">
        <v>265</v>
      </c>
      <c r="F8695" s="51" t="s">
        <v>370</v>
      </c>
      <c r="G8695" s="51" t="s">
        <v>371</v>
      </c>
      <c r="H8695" s="51" t="s">
        <v>342</v>
      </c>
      <c r="I8695" s="51" t="s">
        <v>333</v>
      </c>
      <c r="J8695" s="51" t="s">
        <v>372</v>
      </c>
      <c r="K8695" s="51">
        <v>8877.52</v>
      </c>
      <c r="L8695" s="51">
        <v>9925.93</v>
      </c>
      <c r="M8695" s="51">
        <v>10626.07</v>
      </c>
      <c r="N8695" s="51">
        <v>11311.44</v>
      </c>
      <c r="O8695" s="51">
        <v>12926.85</v>
      </c>
      <c r="P8695" s="51">
        <v>14285.4</v>
      </c>
      <c r="Q8695" s="51">
        <v>15482.73</v>
      </c>
      <c r="R8695" s="51">
        <v>16399.150000000001</v>
      </c>
      <c r="S8695" s="51">
        <v>17988.63</v>
      </c>
      <c r="T8695" s="51">
        <v>22312.37</v>
      </c>
      <c r="U8695" s="51">
        <v>2019</v>
      </c>
    </row>
    <row r="8696" spans="1:21" ht="15.5">
      <c r="A8696" s="51">
        <v>754</v>
      </c>
      <c r="B8696" s="51" t="s">
        <v>1964</v>
      </c>
      <c r="C8696" s="51" t="s">
        <v>373</v>
      </c>
      <c r="D8696" s="51" t="str">
        <f t="shared" si="135"/>
        <v>NGDPDPCZambia</v>
      </c>
      <c r="E8696" s="51" t="s">
        <v>265</v>
      </c>
      <c r="F8696" s="51" t="s">
        <v>370</v>
      </c>
      <c r="G8696" s="51" t="s">
        <v>374</v>
      </c>
      <c r="H8696" s="51" t="s">
        <v>352</v>
      </c>
      <c r="I8696" s="51" t="s">
        <v>333</v>
      </c>
      <c r="J8696" s="51" t="s">
        <v>372</v>
      </c>
      <c r="K8696" s="51">
        <v>1724.63</v>
      </c>
      <c r="L8696" s="51">
        <v>1839.33</v>
      </c>
      <c r="M8696" s="51">
        <v>1726.65</v>
      </c>
      <c r="N8696" s="51">
        <v>1310.46</v>
      </c>
      <c r="O8696" s="51">
        <v>1254.1199999999999</v>
      </c>
      <c r="P8696" s="51">
        <v>1500.96</v>
      </c>
      <c r="Q8696" s="51">
        <v>1480.42</v>
      </c>
      <c r="R8696" s="51">
        <v>1272.24</v>
      </c>
      <c r="S8696" s="51">
        <v>981.31100000000004</v>
      </c>
      <c r="T8696" s="51">
        <v>974.27099999999996</v>
      </c>
      <c r="U8696" s="51">
        <v>2019</v>
      </c>
    </row>
    <row r="8697" spans="1:21" ht="15.5">
      <c r="A8697" s="51">
        <v>754</v>
      </c>
      <c r="B8697" s="51" t="s">
        <v>1964</v>
      </c>
      <c r="C8697" s="51" t="s">
        <v>375</v>
      </c>
      <c r="D8697" s="51" t="str">
        <f t="shared" si="135"/>
        <v>PPPPCZambia</v>
      </c>
      <c r="E8697" s="51" t="s">
        <v>265</v>
      </c>
      <c r="F8697" s="51" t="s">
        <v>370</v>
      </c>
      <c r="G8697" s="51" t="s">
        <v>376</v>
      </c>
      <c r="H8697" s="51" t="s">
        <v>356</v>
      </c>
      <c r="I8697" s="51" t="s">
        <v>333</v>
      </c>
      <c r="J8697" s="51" t="s">
        <v>372</v>
      </c>
      <c r="K8697" s="51">
        <v>3348.12</v>
      </c>
      <c r="L8697" s="51">
        <v>3503.86</v>
      </c>
      <c r="M8697" s="51">
        <v>3467.11</v>
      </c>
      <c r="N8697" s="51">
        <v>3360.02</v>
      </c>
      <c r="O8697" s="51">
        <v>3332.67</v>
      </c>
      <c r="P8697" s="51">
        <v>3407.31</v>
      </c>
      <c r="Q8697" s="51">
        <v>3520.63</v>
      </c>
      <c r="R8697" s="51">
        <v>3526.4</v>
      </c>
      <c r="S8697" s="51">
        <v>3341.99</v>
      </c>
      <c r="T8697" s="51">
        <v>3322.25</v>
      </c>
      <c r="U8697" s="51">
        <v>2019</v>
      </c>
    </row>
    <row r="8698" spans="1:21" ht="15.5">
      <c r="A8698" s="51">
        <v>754</v>
      </c>
      <c r="B8698" s="51" t="s">
        <v>1964</v>
      </c>
      <c r="C8698" s="51" t="s">
        <v>377</v>
      </c>
      <c r="D8698" s="51" t="str">
        <f t="shared" si="135"/>
        <v>NGAP_NPGDPZambia</v>
      </c>
      <c r="E8698" s="51" t="s">
        <v>265</v>
      </c>
      <c r="F8698" s="51" t="s">
        <v>378</v>
      </c>
      <c r="G8698" s="51" t="s">
        <v>379</v>
      </c>
      <c r="H8698" s="51" t="s">
        <v>380</v>
      </c>
      <c r="I8698" s="51"/>
      <c r="J8698" s="51"/>
      <c r="K8698" s="51"/>
      <c r="L8698" s="51"/>
      <c r="M8698" s="51"/>
      <c r="N8698" s="51"/>
      <c r="O8698" s="51"/>
      <c r="P8698" s="51"/>
      <c r="Q8698" s="51"/>
      <c r="R8698" s="51"/>
      <c r="S8698" s="51"/>
      <c r="T8698" s="51"/>
      <c r="U8698" s="51"/>
    </row>
    <row r="8699" spans="1:21" ht="15.5">
      <c r="A8699" s="51">
        <v>754</v>
      </c>
      <c r="B8699" s="51" t="s">
        <v>1964</v>
      </c>
      <c r="C8699" s="51" t="s">
        <v>381</v>
      </c>
      <c r="D8699" s="51" t="str">
        <f t="shared" si="135"/>
        <v>PPPSHZambia</v>
      </c>
      <c r="E8699" s="51" t="s">
        <v>265</v>
      </c>
      <c r="F8699" s="51" t="s">
        <v>382</v>
      </c>
      <c r="G8699" s="51" t="s">
        <v>383</v>
      </c>
      <c r="H8699" s="51" t="s">
        <v>384</v>
      </c>
      <c r="I8699" s="51"/>
      <c r="J8699" s="51" t="s">
        <v>353</v>
      </c>
      <c r="K8699" s="51">
        <v>4.9000000000000002E-2</v>
      </c>
      <c r="L8699" s="51">
        <v>5.0999999999999997E-2</v>
      </c>
      <c r="M8699" s="51">
        <v>0.05</v>
      </c>
      <c r="N8699" s="51">
        <v>4.9000000000000002E-2</v>
      </c>
      <c r="O8699" s="51">
        <v>4.8000000000000001E-2</v>
      </c>
      <c r="P8699" s="51">
        <v>4.8000000000000001E-2</v>
      </c>
      <c r="Q8699" s="51">
        <v>4.9000000000000002E-2</v>
      </c>
      <c r="R8699" s="51">
        <v>4.8000000000000001E-2</v>
      </c>
      <c r="S8699" s="51">
        <v>4.8000000000000001E-2</v>
      </c>
      <c r="T8699" s="51">
        <v>4.5999999999999999E-2</v>
      </c>
      <c r="U8699" s="51">
        <v>2019</v>
      </c>
    </row>
    <row r="8700" spans="1:21" ht="15.5">
      <c r="A8700" s="51">
        <v>754</v>
      </c>
      <c r="B8700" s="51" t="s">
        <v>1964</v>
      </c>
      <c r="C8700" s="51" t="s">
        <v>385</v>
      </c>
      <c r="D8700" s="51" t="str">
        <f t="shared" si="135"/>
        <v>PPPEXZambia</v>
      </c>
      <c r="E8700" s="51" t="s">
        <v>265</v>
      </c>
      <c r="F8700" s="51" t="s">
        <v>386</v>
      </c>
      <c r="G8700" s="51" t="s">
        <v>387</v>
      </c>
      <c r="H8700" s="51" t="s">
        <v>388</v>
      </c>
      <c r="I8700" s="51"/>
      <c r="J8700" s="51" t="s">
        <v>353</v>
      </c>
      <c r="K8700" s="51">
        <v>2.6509999999999998</v>
      </c>
      <c r="L8700" s="51">
        <v>2.8330000000000002</v>
      </c>
      <c r="M8700" s="51">
        <v>3.0649999999999999</v>
      </c>
      <c r="N8700" s="51">
        <v>3.3660000000000001</v>
      </c>
      <c r="O8700" s="51">
        <v>3.879</v>
      </c>
      <c r="P8700" s="51">
        <v>4.1929999999999996</v>
      </c>
      <c r="Q8700" s="51">
        <v>4.3979999999999997</v>
      </c>
      <c r="R8700" s="51">
        <v>4.6500000000000004</v>
      </c>
      <c r="S8700" s="51">
        <v>5.383</v>
      </c>
      <c r="T8700" s="51">
        <v>6.7160000000000002</v>
      </c>
      <c r="U8700" s="51">
        <v>2019</v>
      </c>
    </row>
    <row r="8701" spans="1:21" ht="15.5">
      <c r="A8701" s="51">
        <v>754</v>
      </c>
      <c r="B8701" s="51" t="s">
        <v>1964</v>
      </c>
      <c r="C8701" s="51" t="s">
        <v>389</v>
      </c>
      <c r="D8701" s="51" t="str">
        <f t="shared" si="135"/>
        <v>NID_NGDPZambia</v>
      </c>
      <c r="E8701" s="51" t="s">
        <v>265</v>
      </c>
      <c r="F8701" s="51" t="s">
        <v>390</v>
      </c>
      <c r="G8701" s="51" t="s">
        <v>391</v>
      </c>
      <c r="H8701" s="51" t="s">
        <v>392</v>
      </c>
      <c r="I8701" s="51"/>
      <c r="J8701" s="51" t="s">
        <v>1965</v>
      </c>
      <c r="K8701" s="51">
        <v>31.754999999999999</v>
      </c>
      <c r="L8701" s="51">
        <v>34.039000000000001</v>
      </c>
      <c r="M8701" s="51">
        <v>34.042999999999999</v>
      </c>
      <c r="N8701" s="51">
        <v>42.790999999999997</v>
      </c>
      <c r="O8701" s="51">
        <v>38.206000000000003</v>
      </c>
      <c r="P8701" s="51">
        <v>41.003</v>
      </c>
      <c r="Q8701" s="51">
        <v>39.402000000000001</v>
      </c>
      <c r="R8701" s="51">
        <v>40.243000000000002</v>
      </c>
      <c r="S8701" s="51">
        <v>34.514000000000003</v>
      </c>
      <c r="T8701" s="51">
        <v>28.876999999999999</v>
      </c>
      <c r="U8701" s="51">
        <v>2019</v>
      </c>
    </row>
    <row r="8702" spans="1:21" ht="15.5">
      <c r="A8702" s="51">
        <v>754</v>
      </c>
      <c r="B8702" s="51" t="s">
        <v>1964</v>
      </c>
      <c r="C8702" s="51" t="s">
        <v>393</v>
      </c>
      <c r="D8702" s="51" t="str">
        <f t="shared" si="135"/>
        <v>NGSD_NGDPZambia</v>
      </c>
      <c r="E8702" s="51" t="s">
        <v>265</v>
      </c>
      <c r="F8702" s="51" t="s">
        <v>394</v>
      </c>
      <c r="G8702" s="51" t="s">
        <v>395</v>
      </c>
      <c r="H8702" s="51" t="s">
        <v>392</v>
      </c>
      <c r="I8702" s="51"/>
      <c r="J8702" s="51" t="s">
        <v>1965</v>
      </c>
      <c r="K8702" s="51">
        <v>37.134999999999998</v>
      </c>
      <c r="L8702" s="51">
        <v>33.463000000000001</v>
      </c>
      <c r="M8702" s="51">
        <v>36.185000000000002</v>
      </c>
      <c r="N8702" s="51">
        <v>40.103000000000002</v>
      </c>
      <c r="O8702" s="51">
        <v>34.941000000000003</v>
      </c>
      <c r="P8702" s="51">
        <v>39.322000000000003</v>
      </c>
      <c r="Q8702" s="51">
        <v>38.103999999999999</v>
      </c>
      <c r="R8702" s="51">
        <v>40.795000000000002</v>
      </c>
      <c r="S8702" s="51">
        <v>36.03</v>
      </c>
      <c r="T8702" s="51">
        <v>35.393000000000001</v>
      </c>
      <c r="U8702" s="51">
        <v>2019</v>
      </c>
    </row>
    <row r="8703" spans="1:21" ht="15.5">
      <c r="A8703" s="51">
        <v>754</v>
      </c>
      <c r="B8703" s="51" t="s">
        <v>1964</v>
      </c>
      <c r="C8703" s="51" t="s">
        <v>396</v>
      </c>
      <c r="D8703" s="51" t="str">
        <f t="shared" si="135"/>
        <v>PCPIZambia</v>
      </c>
      <c r="E8703" s="51" t="s">
        <v>265</v>
      </c>
      <c r="F8703" s="51" t="s">
        <v>397</v>
      </c>
      <c r="G8703" s="51" t="s">
        <v>398</v>
      </c>
      <c r="H8703" s="51" t="s">
        <v>360</v>
      </c>
      <c r="I8703" s="51"/>
      <c r="J8703" s="51" t="s">
        <v>1966</v>
      </c>
      <c r="K8703" s="51">
        <v>122.7</v>
      </c>
      <c r="L8703" s="51">
        <v>131.26300000000001</v>
      </c>
      <c r="M8703" s="51">
        <v>141.51499999999999</v>
      </c>
      <c r="N8703" s="51">
        <v>155.81800000000001</v>
      </c>
      <c r="O8703" s="51">
        <v>183.66</v>
      </c>
      <c r="P8703" s="51">
        <v>195.74</v>
      </c>
      <c r="Q8703" s="51">
        <v>209.42699999999999</v>
      </c>
      <c r="R8703" s="51">
        <v>229.95099999999999</v>
      </c>
      <c r="S8703" s="51">
        <v>267.548</v>
      </c>
      <c r="T8703" s="51">
        <v>315.03800000000001</v>
      </c>
      <c r="U8703" s="51">
        <v>2020</v>
      </c>
    </row>
    <row r="8704" spans="1:21" ht="15.5">
      <c r="A8704" s="51">
        <v>754</v>
      </c>
      <c r="B8704" s="51" t="s">
        <v>1964</v>
      </c>
      <c r="C8704" s="51" t="s">
        <v>400</v>
      </c>
      <c r="D8704" s="51" t="str">
        <f t="shared" si="135"/>
        <v>PCPIPCHZambia</v>
      </c>
      <c r="E8704" s="51" t="s">
        <v>265</v>
      </c>
      <c r="F8704" s="51" t="s">
        <v>397</v>
      </c>
      <c r="G8704" s="51" t="s">
        <v>401</v>
      </c>
      <c r="H8704" s="51" t="s">
        <v>347</v>
      </c>
      <c r="I8704" s="51"/>
      <c r="J8704" s="51" t="s">
        <v>402</v>
      </c>
      <c r="K8704" s="51">
        <v>6.5750000000000002</v>
      </c>
      <c r="L8704" s="51">
        <v>6.9779999999999998</v>
      </c>
      <c r="M8704" s="51">
        <v>7.8109999999999999</v>
      </c>
      <c r="N8704" s="51">
        <v>10.106999999999999</v>
      </c>
      <c r="O8704" s="51">
        <v>17.869</v>
      </c>
      <c r="P8704" s="51">
        <v>6.577</v>
      </c>
      <c r="Q8704" s="51">
        <v>6.9930000000000003</v>
      </c>
      <c r="R8704" s="51">
        <v>9.8000000000000007</v>
      </c>
      <c r="S8704" s="51">
        <v>16.350000000000001</v>
      </c>
      <c r="T8704" s="51">
        <v>17.75</v>
      </c>
      <c r="U8704" s="51">
        <v>2020</v>
      </c>
    </row>
    <row r="8705" spans="1:21" ht="15.5">
      <c r="A8705" s="51">
        <v>754</v>
      </c>
      <c r="B8705" s="51" t="s">
        <v>1964</v>
      </c>
      <c r="C8705" s="51" t="s">
        <v>403</v>
      </c>
      <c r="D8705" s="51" t="str">
        <f t="shared" si="135"/>
        <v>PCPIEZambia</v>
      </c>
      <c r="E8705" s="51" t="s">
        <v>265</v>
      </c>
      <c r="F8705" s="51" t="s">
        <v>404</v>
      </c>
      <c r="G8705" s="51" t="s">
        <v>405</v>
      </c>
      <c r="H8705" s="51" t="s">
        <v>360</v>
      </c>
      <c r="I8705" s="51"/>
      <c r="J8705" s="51" t="s">
        <v>1966</v>
      </c>
      <c r="K8705" s="51">
        <v>126.078</v>
      </c>
      <c r="L8705" s="51">
        <v>135.08000000000001</v>
      </c>
      <c r="M8705" s="51">
        <v>145.69999999999999</v>
      </c>
      <c r="N8705" s="51">
        <v>176.46</v>
      </c>
      <c r="O8705" s="51">
        <v>189.64</v>
      </c>
      <c r="P8705" s="51">
        <v>201.18</v>
      </c>
      <c r="Q8705" s="51">
        <v>217.07300000000001</v>
      </c>
      <c r="R8705" s="51">
        <v>242.471</v>
      </c>
      <c r="S8705" s="51">
        <v>289.02499999999998</v>
      </c>
      <c r="T8705" s="51">
        <v>336.13600000000002</v>
      </c>
      <c r="U8705" s="51">
        <v>2020</v>
      </c>
    </row>
    <row r="8706" spans="1:21" ht="15.5">
      <c r="A8706" s="51">
        <v>754</v>
      </c>
      <c r="B8706" s="51" t="s">
        <v>1964</v>
      </c>
      <c r="C8706" s="51" t="s">
        <v>406</v>
      </c>
      <c r="D8706" s="51" t="str">
        <f t="shared" si="135"/>
        <v>PCPIEPCHZambia</v>
      </c>
      <c r="E8706" s="51" t="s">
        <v>265</v>
      </c>
      <c r="F8706" s="51" t="s">
        <v>404</v>
      </c>
      <c r="G8706" s="51" t="s">
        <v>407</v>
      </c>
      <c r="H8706" s="51" t="s">
        <v>347</v>
      </c>
      <c r="I8706" s="51"/>
      <c r="J8706" s="51" t="s">
        <v>408</v>
      </c>
      <c r="K8706" s="51">
        <v>7.3280000000000003</v>
      </c>
      <c r="L8706" s="51">
        <v>7.14</v>
      </c>
      <c r="M8706" s="51">
        <v>7.8620000000000001</v>
      </c>
      <c r="N8706" s="51">
        <v>21.111999999999998</v>
      </c>
      <c r="O8706" s="51">
        <v>7.4690000000000003</v>
      </c>
      <c r="P8706" s="51">
        <v>6.085</v>
      </c>
      <c r="Q8706" s="51">
        <v>7.9</v>
      </c>
      <c r="R8706" s="51">
        <v>11.7</v>
      </c>
      <c r="S8706" s="51">
        <v>19.2</v>
      </c>
      <c r="T8706" s="51">
        <v>16.3</v>
      </c>
      <c r="U8706" s="51">
        <v>2020</v>
      </c>
    </row>
    <row r="8707" spans="1:21" ht="15.5">
      <c r="A8707" s="51">
        <v>754</v>
      </c>
      <c r="B8707" s="51" t="s">
        <v>1964</v>
      </c>
      <c r="C8707" s="51" t="s">
        <v>409</v>
      </c>
      <c r="D8707" s="51" t="str">
        <f t="shared" ref="D8707:D8770" si="136">C8707&amp;E8707</f>
        <v>FLIBOR6Zambia</v>
      </c>
      <c r="E8707" s="51" t="s">
        <v>265</v>
      </c>
      <c r="F8707" s="51" t="s">
        <v>410</v>
      </c>
      <c r="G8707" s="51"/>
      <c r="H8707" s="51" t="s">
        <v>384</v>
      </c>
      <c r="I8707" s="51"/>
      <c r="J8707" s="51"/>
      <c r="K8707" s="51"/>
      <c r="L8707" s="51"/>
      <c r="M8707" s="51"/>
      <c r="N8707" s="51"/>
      <c r="O8707" s="51"/>
      <c r="P8707" s="51"/>
      <c r="Q8707" s="51"/>
      <c r="R8707" s="51"/>
      <c r="S8707" s="51"/>
      <c r="T8707" s="51"/>
      <c r="U8707" s="51"/>
    </row>
    <row r="8708" spans="1:21" ht="15.5">
      <c r="A8708" s="51">
        <v>754</v>
      </c>
      <c r="B8708" s="51" t="s">
        <v>1964</v>
      </c>
      <c r="C8708" s="51" t="s">
        <v>411</v>
      </c>
      <c r="D8708" s="51" t="str">
        <f t="shared" si="136"/>
        <v>TM_RPCHZambia</v>
      </c>
      <c r="E8708" s="51" t="s">
        <v>265</v>
      </c>
      <c r="F8708" s="51" t="s">
        <v>412</v>
      </c>
      <c r="G8708" s="51" t="s">
        <v>413</v>
      </c>
      <c r="H8708" s="51" t="s">
        <v>347</v>
      </c>
      <c r="I8708" s="51"/>
      <c r="J8708" s="51" t="s">
        <v>1967</v>
      </c>
      <c r="K8708" s="51">
        <v>24.84</v>
      </c>
      <c r="L8708" s="51">
        <v>16.446999999999999</v>
      </c>
      <c r="M8708" s="51">
        <v>-6.9720000000000004</v>
      </c>
      <c r="N8708" s="51">
        <v>0.69599999999999995</v>
      </c>
      <c r="O8708" s="51">
        <v>-8.1950000000000003</v>
      </c>
      <c r="P8708" s="51">
        <v>12.260999999999999</v>
      </c>
      <c r="Q8708" s="51">
        <v>6.34</v>
      </c>
      <c r="R8708" s="51">
        <v>-12.175000000000001</v>
      </c>
      <c r="S8708" s="51">
        <v>2.6349999999999998</v>
      </c>
      <c r="T8708" s="51">
        <v>-10.773</v>
      </c>
      <c r="U8708" s="51">
        <v>2019</v>
      </c>
    </row>
    <row r="8709" spans="1:21" ht="15.5">
      <c r="A8709" s="51">
        <v>754</v>
      </c>
      <c r="B8709" s="51" t="s">
        <v>1964</v>
      </c>
      <c r="C8709" s="51" t="s">
        <v>415</v>
      </c>
      <c r="D8709" s="51" t="str">
        <f t="shared" si="136"/>
        <v>TMG_RPCHZambia</v>
      </c>
      <c r="E8709" s="51" t="s">
        <v>265</v>
      </c>
      <c r="F8709" s="51" t="s">
        <v>416</v>
      </c>
      <c r="G8709" s="51" t="s">
        <v>417</v>
      </c>
      <c r="H8709" s="51" t="s">
        <v>347</v>
      </c>
      <c r="I8709" s="51"/>
      <c r="J8709" s="51" t="s">
        <v>1967</v>
      </c>
      <c r="K8709" s="51">
        <v>24.84</v>
      </c>
      <c r="L8709" s="51">
        <v>16.446999999999999</v>
      </c>
      <c r="M8709" s="51">
        <v>-6.9720000000000004</v>
      </c>
      <c r="N8709" s="51">
        <v>0.69599999999999995</v>
      </c>
      <c r="O8709" s="51">
        <v>-8.1950000000000003</v>
      </c>
      <c r="P8709" s="51">
        <v>12.260999999999999</v>
      </c>
      <c r="Q8709" s="51">
        <v>6.34</v>
      </c>
      <c r="R8709" s="51">
        <v>-12.175000000000001</v>
      </c>
      <c r="S8709" s="51">
        <v>2.6349999999999998</v>
      </c>
      <c r="T8709" s="51">
        <v>-10.773</v>
      </c>
      <c r="U8709" s="51">
        <v>2019</v>
      </c>
    </row>
    <row r="8710" spans="1:21" ht="15.5">
      <c r="A8710" s="51">
        <v>754</v>
      </c>
      <c r="B8710" s="51" t="s">
        <v>1964</v>
      </c>
      <c r="C8710" s="51" t="s">
        <v>418</v>
      </c>
      <c r="D8710" s="51" t="str">
        <f t="shared" si="136"/>
        <v>TX_RPCHZambia</v>
      </c>
      <c r="E8710" s="51" t="s">
        <v>265</v>
      </c>
      <c r="F8710" s="51" t="s">
        <v>419</v>
      </c>
      <c r="G8710" s="51" t="s">
        <v>420</v>
      </c>
      <c r="H8710" s="51" t="s">
        <v>347</v>
      </c>
      <c r="I8710" s="51"/>
      <c r="J8710" s="51" t="s">
        <v>1967</v>
      </c>
      <c r="K8710" s="51">
        <v>27.998000000000001</v>
      </c>
      <c r="L8710" s="51">
        <v>23.17</v>
      </c>
      <c r="M8710" s="51">
        <v>-4</v>
      </c>
      <c r="N8710" s="51">
        <v>-11.407</v>
      </c>
      <c r="O8710" s="51">
        <v>-5.1429999999999998</v>
      </c>
      <c r="P8710" s="51">
        <v>3.9950000000000001</v>
      </c>
      <c r="Q8710" s="51">
        <v>5.3689999999999998</v>
      </c>
      <c r="R8710" s="51">
        <v>-10.869</v>
      </c>
      <c r="S8710" s="51">
        <v>1.143</v>
      </c>
      <c r="T8710" s="51">
        <v>5.2629999999999999</v>
      </c>
      <c r="U8710" s="51">
        <v>2019</v>
      </c>
    </row>
    <row r="8711" spans="1:21" ht="15.5">
      <c r="A8711" s="51">
        <v>754</v>
      </c>
      <c r="B8711" s="51" t="s">
        <v>1964</v>
      </c>
      <c r="C8711" s="51" t="s">
        <v>421</v>
      </c>
      <c r="D8711" s="51" t="str">
        <f t="shared" si="136"/>
        <v>TXG_RPCHZambia</v>
      </c>
      <c r="E8711" s="51" t="s">
        <v>265</v>
      </c>
      <c r="F8711" s="51" t="s">
        <v>422</v>
      </c>
      <c r="G8711" s="51" t="s">
        <v>423</v>
      </c>
      <c r="H8711" s="51" t="s">
        <v>347</v>
      </c>
      <c r="I8711" s="51"/>
      <c r="J8711" s="51" t="s">
        <v>1967</v>
      </c>
      <c r="K8711" s="51">
        <v>27.998000000000001</v>
      </c>
      <c r="L8711" s="51">
        <v>23.17</v>
      </c>
      <c r="M8711" s="51">
        <v>-4</v>
      </c>
      <c r="N8711" s="51">
        <v>-11.407</v>
      </c>
      <c r="O8711" s="51">
        <v>-5.1429999999999998</v>
      </c>
      <c r="P8711" s="51">
        <v>3.9950000000000001</v>
      </c>
      <c r="Q8711" s="51">
        <v>5.3689999999999998</v>
      </c>
      <c r="R8711" s="51">
        <v>-10.869</v>
      </c>
      <c r="S8711" s="51">
        <v>1.143</v>
      </c>
      <c r="T8711" s="51">
        <v>5.2629999999999999</v>
      </c>
      <c r="U8711" s="51">
        <v>2019</v>
      </c>
    </row>
    <row r="8712" spans="1:21" ht="15.5">
      <c r="A8712" s="51">
        <v>754</v>
      </c>
      <c r="B8712" s="51" t="s">
        <v>1964</v>
      </c>
      <c r="C8712" s="51" t="s">
        <v>424</v>
      </c>
      <c r="D8712" s="51" t="str">
        <f t="shared" si="136"/>
        <v>LURZambia</v>
      </c>
      <c r="E8712" s="51" t="s">
        <v>265</v>
      </c>
      <c r="F8712" s="51" t="s">
        <v>425</v>
      </c>
      <c r="G8712" s="51" t="s">
        <v>426</v>
      </c>
      <c r="H8712" s="51" t="s">
        <v>427</v>
      </c>
      <c r="I8712" s="51"/>
      <c r="J8712" s="51"/>
      <c r="K8712" s="51"/>
      <c r="L8712" s="51"/>
      <c r="M8712" s="51"/>
      <c r="N8712" s="51"/>
      <c r="O8712" s="51"/>
      <c r="P8712" s="51"/>
      <c r="Q8712" s="51"/>
      <c r="R8712" s="51"/>
      <c r="S8712" s="51"/>
      <c r="T8712" s="51"/>
      <c r="U8712" s="51"/>
    </row>
    <row r="8713" spans="1:21" ht="15.5">
      <c r="A8713" s="51">
        <v>754</v>
      </c>
      <c r="B8713" s="51" t="s">
        <v>1964</v>
      </c>
      <c r="C8713" s="51" t="s">
        <v>428</v>
      </c>
      <c r="D8713" s="51" t="str">
        <f t="shared" si="136"/>
        <v>LEZambia</v>
      </c>
      <c r="E8713" s="51" t="s">
        <v>265</v>
      </c>
      <c r="F8713" s="51" t="s">
        <v>429</v>
      </c>
      <c r="G8713" s="51" t="s">
        <v>430</v>
      </c>
      <c r="H8713" s="51" t="s">
        <v>431</v>
      </c>
      <c r="I8713" s="51" t="s">
        <v>432</v>
      </c>
      <c r="J8713" s="51"/>
      <c r="K8713" s="51"/>
      <c r="L8713" s="51"/>
      <c r="M8713" s="51"/>
      <c r="N8713" s="51"/>
      <c r="O8713" s="51"/>
      <c r="P8713" s="51"/>
      <c r="Q8713" s="51"/>
      <c r="R8713" s="51"/>
      <c r="S8713" s="51"/>
      <c r="T8713" s="51"/>
      <c r="U8713" s="51"/>
    </row>
    <row r="8714" spans="1:21" ht="15.5">
      <c r="A8714" s="51">
        <v>754</v>
      </c>
      <c r="B8714" s="51" t="s">
        <v>1964</v>
      </c>
      <c r="C8714" s="51" t="s">
        <v>433</v>
      </c>
      <c r="D8714" s="51" t="str">
        <f t="shared" si="136"/>
        <v>LPZambia</v>
      </c>
      <c r="E8714" s="51" t="s">
        <v>265</v>
      </c>
      <c r="F8714" s="51" t="s">
        <v>434</v>
      </c>
      <c r="G8714" s="51" t="s">
        <v>435</v>
      </c>
      <c r="H8714" s="51" t="s">
        <v>431</v>
      </c>
      <c r="I8714" s="51" t="s">
        <v>432</v>
      </c>
      <c r="J8714" s="51" t="s">
        <v>1968</v>
      </c>
      <c r="K8714" s="51">
        <v>14.787000000000001</v>
      </c>
      <c r="L8714" s="51">
        <v>15.246</v>
      </c>
      <c r="M8714" s="51">
        <v>15.721</v>
      </c>
      <c r="N8714" s="51">
        <v>16.212</v>
      </c>
      <c r="O8714" s="51">
        <v>16.716999999999999</v>
      </c>
      <c r="P8714" s="51">
        <v>17.238</v>
      </c>
      <c r="Q8714" s="51">
        <v>17.773</v>
      </c>
      <c r="R8714" s="51">
        <v>18.321000000000002</v>
      </c>
      <c r="S8714" s="51">
        <v>18.882000000000001</v>
      </c>
      <c r="T8714" s="51">
        <v>19.456</v>
      </c>
      <c r="U8714" s="51">
        <v>2019</v>
      </c>
    </row>
    <row r="8715" spans="1:21" ht="15.5">
      <c r="A8715" s="51">
        <v>754</v>
      </c>
      <c r="B8715" s="51" t="s">
        <v>1964</v>
      </c>
      <c r="C8715" s="51" t="s">
        <v>437</v>
      </c>
      <c r="D8715" s="51" t="str">
        <f t="shared" si="136"/>
        <v>GGRZambia</v>
      </c>
      <c r="E8715" s="51" t="s">
        <v>265</v>
      </c>
      <c r="F8715" s="51" t="s">
        <v>438</v>
      </c>
      <c r="G8715" s="51" t="s">
        <v>439</v>
      </c>
      <c r="H8715" s="51" t="s">
        <v>342</v>
      </c>
      <c r="I8715" s="51" t="s">
        <v>343</v>
      </c>
      <c r="J8715" s="51" t="s">
        <v>1969</v>
      </c>
      <c r="K8715" s="51">
        <v>24.541</v>
      </c>
      <c r="L8715" s="51">
        <v>26.678000000000001</v>
      </c>
      <c r="M8715" s="51">
        <v>31.564</v>
      </c>
      <c r="N8715" s="51">
        <v>34.420999999999999</v>
      </c>
      <c r="O8715" s="51">
        <v>39.408999999999999</v>
      </c>
      <c r="P8715" s="51">
        <v>43.031999999999996</v>
      </c>
      <c r="Q8715" s="51">
        <v>53.45</v>
      </c>
      <c r="R8715" s="51">
        <v>61.332000000000001</v>
      </c>
      <c r="S8715" s="51">
        <v>68.096999999999994</v>
      </c>
      <c r="T8715" s="51">
        <v>82.831000000000003</v>
      </c>
      <c r="U8715" s="51">
        <v>2019</v>
      </c>
    </row>
    <row r="8716" spans="1:21" ht="15.5">
      <c r="A8716" s="51">
        <v>754</v>
      </c>
      <c r="B8716" s="51" t="s">
        <v>1964</v>
      </c>
      <c r="C8716" s="51" t="s">
        <v>441</v>
      </c>
      <c r="D8716" s="51" t="str">
        <f t="shared" si="136"/>
        <v>GGR_NGDPZambia</v>
      </c>
      <c r="E8716" s="51" t="s">
        <v>265</v>
      </c>
      <c r="F8716" s="51" t="s">
        <v>438</v>
      </c>
      <c r="G8716" s="51" t="s">
        <v>439</v>
      </c>
      <c r="H8716" s="51" t="s">
        <v>392</v>
      </c>
      <c r="I8716" s="51"/>
      <c r="J8716" s="51" t="s">
        <v>442</v>
      </c>
      <c r="K8716" s="51">
        <v>18.695</v>
      </c>
      <c r="L8716" s="51">
        <v>17.629000000000001</v>
      </c>
      <c r="M8716" s="51">
        <v>18.895</v>
      </c>
      <c r="N8716" s="51">
        <v>18.77</v>
      </c>
      <c r="O8716" s="51">
        <v>18.236999999999998</v>
      </c>
      <c r="P8716" s="51">
        <v>17.475000000000001</v>
      </c>
      <c r="Q8716" s="51">
        <v>19.423999999999999</v>
      </c>
      <c r="R8716" s="51">
        <v>20.413</v>
      </c>
      <c r="S8716" s="51">
        <v>20.047999999999998</v>
      </c>
      <c r="T8716" s="51">
        <v>19.081</v>
      </c>
      <c r="U8716" s="51">
        <v>2019</v>
      </c>
    </row>
    <row r="8717" spans="1:21" ht="15.5">
      <c r="A8717" s="51">
        <v>754</v>
      </c>
      <c r="B8717" s="51" t="s">
        <v>1964</v>
      </c>
      <c r="C8717" s="51" t="s">
        <v>443</v>
      </c>
      <c r="D8717" s="51" t="str">
        <f t="shared" si="136"/>
        <v>GGXZambia</v>
      </c>
      <c r="E8717" s="51" t="s">
        <v>265</v>
      </c>
      <c r="F8717" s="51" t="s">
        <v>444</v>
      </c>
      <c r="G8717" s="51" t="s">
        <v>445</v>
      </c>
      <c r="H8717" s="51" t="s">
        <v>342</v>
      </c>
      <c r="I8717" s="51" t="s">
        <v>343</v>
      </c>
      <c r="J8717" s="51" t="s">
        <v>1969</v>
      </c>
      <c r="K8717" s="51">
        <v>28.257999999999999</v>
      </c>
      <c r="L8717" s="51">
        <v>36.073</v>
      </c>
      <c r="M8717" s="51">
        <v>41.252000000000002</v>
      </c>
      <c r="N8717" s="51">
        <v>51.911999999999999</v>
      </c>
      <c r="O8717" s="51">
        <v>52.582000000000001</v>
      </c>
      <c r="P8717" s="51">
        <v>61.715000000000003</v>
      </c>
      <c r="Q8717" s="51">
        <v>76.665000000000006</v>
      </c>
      <c r="R8717" s="51">
        <v>90.8</v>
      </c>
      <c r="S8717" s="51">
        <v>115.438</v>
      </c>
      <c r="T8717" s="51">
        <v>123.343</v>
      </c>
      <c r="U8717" s="51">
        <v>2019</v>
      </c>
    </row>
    <row r="8718" spans="1:21" ht="15.5">
      <c r="A8718" s="51">
        <v>754</v>
      </c>
      <c r="B8718" s="51" t="s">
        <v>1964</v>
      </c>
      <c r="C8718" s="51" t="s">
        <v>446</v>
      </c>
      <c r="D8718" s="51" t="str">
        <f t="shared" si="136"/>
        <v>GGX_NGDPZambia</v>
      </c>
      <c r="E8718" s="51" t="s">
        <v>265</v>
      </c>
      <c r="F8718" s="51" t="s">
        <v>444</v>
      </c>
      <c r="G8718" s="51" t="s">
        <v>445</v>
      </c>
      <c r="H8718" s="51" t="s">
        <v>392</v>
      </c>
      <c r="I8718" s="51"/>
      <c r="J8718" s="51" t="s">
        <v>447</v>
      </c>
      <c r="K8718" s="51">
        <v>21.526</v>
      </c>
      <c r="L8718" s="51">
        <v>23.837</v>
      </c>
      <c r="M8718" s="51">
        <v>24.693999999999999</v>
      </c>
      <c r="N8718" s="51">
        <v>28.308</v>
      </c>
      <c r="O8718" s="51">
        <v>24.332000000000001</v>
      </c>
      <c r="P8718" s="51">
        <v>25.062000000000001</v>
      </c>
      <c r="Q8718" s="51">
        <v>27.861000000000001</v>
      </c>
      <c r="R8718" s="51">
        <v>30.222000000000001</v>
      </c>
      <c r="S8718" s="51">
        <v>33.985999999999997</v>
      </c>
      <c r="T8718" s="51">
        <v>28.413</v>
      </c>
      <c r="U8718" s="51">
        <v>2019</v>
      </c>
    </row>
    <row r="8719" spans="1:21" ht="15.5">
      <c r="A8719" s="51">
        <v>754</v>
      </c>
      <c r="B8719" s="51" t="s">
        <v>1964</v>
      </c>
      <c r="C8719" s="51" t="s">
        <v>448</v>
      </c>
      <c r="D8719" s="51" t="str">
        <f t="shared" si="136"/>
        <v>GGXCNLZambia</v>
      </c>
      <c r="E8719" s="51" t="s">
        <v>265</v>
      </c>
      <c r="F8719" s="51" t="s">
        <v>449</v>
      </c>
      <c r="G8719" s="51" t="s">
        <v>450</v>
      </c>
      <c r="H8719" s="51" t="s">
        <v>342</v>
      </c>
      <c r="I8719" s="51" t="s">
        <v>343</v>
      </c>
      <c r="J8719" s="51" t="s">
        <v>1969</v>
      </c>
      <c r="K8719" s="51">
        <v>-3.7170000000000001</v>
      </c>
      <c r="L8719" s="51">
        <v>-9.3940000000000001</v>
      </c>
      <c r="M8719" s="51">
        <v>-9.6869999999999994</v>
      </c>
      <c r="N8719" s="51">
        <v>-17.492000000000001</v>
      </c>
      <c r="O8719" s="51">
        <v>-13.172000000000001</v>
      </c>
      <c r="P8719" s="51">
        <v>-18.683</v>
      </c>
      <c r="Q8719" s="51">
        <v>-23.216000000000001</v>
      </c>
      <c r="R8719" s="51">
        <v>-29.469000000000001</v>
      </c>
      <c r="S8719" s="51">
        <v>-47.341000000000001</v>
      </c>
      <c r="T8719" s="51">
        <v>-40.512</v>
      </c>
      <c r="U8719" s="51">
        <v>2019</v>
      </c>
    </row>
    <row r="8720" spans="1:21" ht="15.5">
      <c r="A8720" s="51">
        <v>754</v>
      </c>
      <c r="B8720" s="51" t="s">
        <v>1964</v>
      </c>
      <c r="C8720" s="51" t="s">
        <v>451</v>
      </c>
      <c r="D8720" s="51" t="str">
        <f t="shared" si="136"/>
        <v>GGXCNL_NGDPZambia</v>
      </c>
      <c r="E8720" s="51" t="s">
        <v>265</v>
      </c>
      <c r="F8720" s="51" t="s">
        <v>449</v>
      </c>
      <c r="G8720" s="51" t="s">
        <v>450</v>
      </c>
      <c r="H8720" s="51" t="s">
        <v>392</v>
      </c>
      <c r="I8720" s="51"/>
      <c r="J8720" s="51" t="s">
        <v>452</v>
      </c>
      <c r="K8720" s="51">
        <v>-2.8319999999999999</v>
      </c>
      <c r="L8720" s="51">
        <v>-6.2080000000000002</v>
      </c>
      <c r="M8720" s="51">
        <v>-5.7990000000000004</v>
      </c>
      <c r="N8720" s="51">
        <v>-9.5380000000000003</v>
      </c>
      <c r="O8720" s="51">
        <v>-6.0960000000000001</v>
      </c>
      <c r="P8720" s="51">
        <v>-7.5869999999999997</v>
      </c>
      <c r="Q8720" s="51">
        <v>-8.4369999999999994</v>
      </c>
      <c r="R8720" s="51">
        <v>-9.8079999999999998</v>
      </c>
      <c r="S8720" s="51">
        <v>-13.938000000000001</v>
      </c>
      <c r="T8720" s="51">
        <v>-9.3320000000000007</v>
      </c>
      <c r="U8720" s="51">
        <v>2019</v>
      </c>
    </row>
    <row r="8721" spans="1:21" ht="15.5">
      <c r="A8721" s="51">
        <v>754</v>
      </c>
      <c r="B8721" s="51" t="s">
        <v>1964</v>
      </c>
      <c r="C8721" s="51" t="s">
        <v>453</v>
      </c>
      <c r="D8721" s="51" t="str">
        <f t="shared" si="136"/>
        <v>GGSBZambia</v>
      </c>
      <c r="E8721" s="51" t="s">
        <v>265</v>
      </c>
      <c r="F8721" s="51" t="s">
        <v>454</v>
      </c>
      <c r="G8721" s="51" t="s">
        <v>455</v>
      </c>
      <c r="H8721" s="51" t="s">
        <v>342</v>
      </c>
      <c r="I8721" s="51" t="s">
        <v>343</v>
      </c>
      <c r="J8721" s="51"/>
      <c r="K8721" s="51"/>
      <c r="L8721" s="51"/>
      <c r="M8721" s="51"/>
      <c r="N8721" s="51"/>
      <c r="O8721" s="51"/>
      <c r="P8721" s="51"/>
      <c r="Q8721" s="51"/>
      <c r="R8721" s="51"/>
      <c r="S8721" s="51"/>
      <c r="T8721" s="51"/>
      <c r="U8721" s="51"/>
    </row>
    <row r="8722" spans="1:21" ht="15.5">
      <c r="A8722" s="51">
        <v>754</v>
      </c>
      <c r="B8722" s="51" t="s">
        <v>1964</v>
      </c>
      <c r="C8722" s="51" t="s">
        <v>456</v>
      </c>
      <c r="D8722" s="51" t="str">
        <f t="shared" si="136"/>
        <v>GGSB_NPGDPZambia</v>
      </c>
      <c r="E8722" s="51" t="s">
        <v>265</v>
      </c>
      <c r="F8722" s="51" t="s">
        <v>454</v>
      </c>
      <c r="G8722" s="51" t="s">
        <v>455</v>
      </c>
      <c r="H8722" s="51" t="s">
        <v>380</v>
      </c>
      <c r="I8722" s="51"/>
      <c r="J8722" s="51"/>
      <c r="K8722" s="51"/>
      <c r="L8722" s="51"/>
      <c r="M8722" s="51"/>
      <c r="N8722" s="51"/>
      <c r="O8722" s="51"/>
      <c r="P8722" s="51"/>
      <c r="Q8722" s="51"/>
      <c r="R8722" s="51"/>
      <c r="S8722" s="51"/>
      <c r="T8722" s="51"/>
      <c r="U8722" s="51"/>
    </row>
    <row r="8723" spans="1:21" ht="15.5">
      <c r="A8723" s="51">
        <v>754</v>
      </c>
      <c r="B8723" s="51" t="s">
        <v>1964</v>
      </c>
      <c r="C8723" s="51" t="s">
        <v>457</v>
      </c>
      <c r="D8723" s="51" t="str">
        <f t="shared" si="136"/>
        <v>GGXONLBZambia</v>
      </c>
      <c r="E8723" s="51" t="s">
        <v>265</v>
      </c>
      <c r="F8723" s="51" t="s">
        <v>458</v>
      </c>
      <c r="G8723" s="51" t="s">
        <v>459</v>
      </c>
      <c r="H8723" s="51" t="s">
        <v>342</v>
      </c>
      <c r="I8723" s="51" t="s">
        <v>343</v>
      </c>
      <c r="J8723" s="51" t="s">
        <v>1969</v>
      </c>
      <c r="K8723" s="51">
        <v>-1.9810000000000001</v>
      </c>
      <c r="L8723" s="51">
        <v>-7.1630000000000003</v>
      </c>
      <c r="M8723" s="51">
        <v>-5.976</v>
      </c>
      <c r="N8723" s="51">
        <v>-12.268000000000001</v>
      </c>
      <c r="O8723" s="51">
        <v>-5.7240000000000002</v>
      </c>
      <c r="P8723" s="51">
        <v>-8.8569999999999993</v>
      </c>
      <c r="Q8723" s="51">
        <v>-10.237</v>
      </c>
      <c r="R8723" s="51">
        <v>-8.7070000000000007</v>
      </c>
      <c r="S8723" s="51">
        <v>-28.145</v>
      </c>
      <c r="T8723" s="51">
        <v>-26.835000000000001</v>
      </c>
      <c r="U8723" s="51">
        <v>2019</v>
      </c>
    </row>
    <row r="8724" spans="1:21" ht="15.5">
      <c r="A8724" s="51">
        <v>754</v>
      </c>
      <c r="B8724" s="51" t="s">
        <v>1964</v>
      </c>
      <c r="C8724" s="51" t="s">
        <v>460</v>
      </c>
      <c r="D8724" s="51" t="str">
        <f t="shared" si="136"/>
        <v>GGXONLB_NGDPZambia</v>
      </c>
      <c r="E8724" s="51" t="s">
        <v>265</v>
      </c>
      <c r="F8724" s="51" t="s">
        <v>458</v>
      </c>
      <c r="G8724" s="51" t="s">
        <v>459</v>
      </c>
      <c r="H8724" s="51" t="s">
        <v>392</v>
      </c>
      <c r="I8724" s="51"/>
      <c r="J8724" s="51" t="s">
        <v>461</v>
      </c>
      <c r="K8724" s="51">
        <v>-1.5089999999999999</v>
      </c>
      <c r="L8724" s="51">
        <v>-4.7329999999999997</v>
      </c>
      <c r="M8724" s="51">
        <v>-3.577</v>
      </c>
      <c r="N8724" s="51">
        <v>-6.69</v>
      </c>
      <c r="O8724" s="51">
        <v>-2.649</v>
      </c>
      <c r="P8724" s="51">
        <v>-3.597</v>
      </c>
      <c r="Q8724" s="51">
        <v>-3.72</v>
      </c>
      <c r="R8724" s="51">
        <v>-2.8980000000000001</v>
      </c>
      <c r="S8724" s="51">
        <v>-8.2859999999999996</v>
      </c>
      <c r="T8724" s="51">
        <v>-6.1820000000000004</v>
      </c>
      <c r="U8724" s="51">
        <v>2019</v>
      </c>
    </row>
    <row r="8725" spans="1:21" ht="15.5">
      <c r="A8725" s="51">
        <v>754</v>
      </c>
      <c r="B8725" s="51" t="s">
        <v>1964</v>
      </c>
      <c r="C8725" s="51" t="s">
        <v>462</v>
      </c>
      <c r="D8725" s="51" t="str">
        <f t="shared" si="136"/>
        <v>GGXWDNZambia</v>
      </c>
      <c r="E8725" s="51" t="s">
        <v>265</v>
      </c>
      <c r="F8725" s="51" t="s">
        <v>463</v>
      </c>
      <c r="G8725" s="51" t="s">
        <v>464</v>
      </c>
      <c r="H8725" s="51" t="s">
        <v>342</v>
      </c>
      <c r="I8725" s="51" t="s">
        <v>343</v>
      </c>
      <c r="J8725" s="51" t="s">
        <v>1969</v>
      </c>
      <c r="K8725" s="51">
        <v>26.346</v>
      </c>
      <c r="L8725" s="51">
        <v>33.94</v>
      </c>
      <c r="M8725" s="51">
        <v>53.311999999999998</v>
      </c>
      <c r="N8725" s="51">
        <v>113.166</v>
      </c>
      <c r="O8725" s="51">
        <v>124.014</v>
      </c>
      <c r="P8725" s="51">
        <v>148.11799999999999</v>
      </c>
      <c r="Q8725" s="51">
        <v>205.74700000000001</v>
      </c>
      <c r="R8725" s="51">
        <v>276.87200000000001</v>
      </c>
      <c r="S8725" s="51">
        <v>392.94799999999998</v>
      </c>
      <c r="T8725" s="51">
        <v>508.38299999999998</v>
      </c>
      <c r="U8725" s="51">
        <v>2019</v>
      </c>
    </row>
    <row r="8726" spans="1:21" ht="15.5">
      <c r="A8726" s="51">
        <v>754</v>
      </c>
      <c r="B8726" s="51" t="s">
        <v>1964</v>
      </c>
      <c r="C8726" s="51" t="s">
        <v>465</v>
      </c>
      <c r="D8726" s="51" t="str">
        <f t="shared" si="136"/>
        <v>GGXWDN_NGDPZambia</v>
      </c>
      <c r="E8726" s="51" t="s">
        <v>265</v>
      </c>
      <c r="F8726" s="51" t="s">
        <v>463</v>
      </c>
      <c r="G8726" s="51" t="s">
        <v>464</v>
      </c>
      <c r="H8726" s="51" t="s">
        <v>392</v>
      </c>
      <c r="I8726" s="51"/>
      <c r="J8726" s="51" t="s">
        <v>487</v>
      </c>
      <c r="K8726" s="51">
        <v>20.07</v>
      </c>
      <c r="L8726" s="51">
        <v>22.428000000000001</v>
      </c>
      <c r="M8726" s="51">
        <v>31.913</v>
      </c>
      <c r="N8726" s="51">
        <v>61.710999999999999</v>
      </c>
      <c r="O8726" s="51">
        <v>57.387999999999998</v>
      </c>
      <c r="P8726" s="51">
        <v>60.149000000000001</v>
      </c>
      <c r="Q8726" s="51">
        <v>74.77</v>
      </c>
      <c r="R8726" s="51">
        <v>92.153000000000006</v>
      </c>
      <c r="S8726" s="51">
        <v>115.688</v>
      </c>
      <c r="T8726" s="51">
        <v>117.10899999999999</v>
      </c>
      <c r="U8726" s="51">
        <v>2019</v>
      </c>
    </row>
    <row r="8727" spans="1:21" ht="15.5">
      <c r="A8727" s="51">
        <v>754</v>
      </c>
      <c r="B8727" s="51" t="s">
        <v>1964</v>
      </c>
      <c r="C8727" s="51" t="s">
        <v>466</v>
      </c>
      <c r="D8727" s="51" t="str">
        <f t="shared" si="136"/>
        <v>GGXWDGZambia</v>
      </c>
      <c r="E8727" s="51" t="s">
        <v>265</v>
      </c>
      <c r="F8727" s="51" t="s">
        <v>467</v>
      </c>
      <c r="G8727" s="51" t="s">
        <v>468</v>
      </c>
      <c r="H8727" s="51" t="s">
        <v>342</v>
      </c>
      <c r="I8727" s="51" t="s">
        <v>343</v>
      </c>
      <c r="J8727" s="51" t="s">
        <v>1969</v>
      </c>
      <c r="K8727" s="51">
        <v>33.387</v>
      </c>
      <c r="L8727" s="51">
        <v>40.981999999999999</v>
      </c>
      <c r="M8727" s="51">
        <v>60.353999999999999</v>
      </c>
      <c r="N8727" s="51">
        <v>120.20699999999999</v>
      </c>
      <c r="O8727" s="51">
        <v>131.05500000000001</v>
      </c>
      <c r="P8727" s="51">
        <v>155.15899999999999</v>
      </c>
      <c r="Q8727" s="51">
        <v>212.78800000000001</v>
      </c>
      <c r="R8727" s="51">
        <v>283.91399999999999</v>
      </c>
      <c r="S8727" s="51">
        <v>399.99</v>
      </c>
      <c r="T8727" s="51">
        <v>515.42399999999998</v>
      </c>
      <c r="U8727" s="51">
        <v>2019</v>
      </c>
    </row>
    <row r="8728" spans="1:21" ht="15.5">
      <c r="A8728" s="51">
        <v>754</v>
      </c>
      <c r="B8728" s="51" t="s">
        <v>1964</v>
      </c>
      <c r="C8728" s="51" t="s">
        <v>469</v>
      </c>
      <c r="D8728" s="51" t="str">
        <f t="shared" si="136"/>
        <v>GGXWDG_NGDPZambia</v>
      </c>
      <c r="E8728" s="51" t="s">
        <v>265</v>
      </c>
      <c r="F8728" s="51" t="s">
        <v>467</v>
      </c>
      <c r="G8728" s="51" t="s">
        <v>468</v>
      </c>
      <c r="H8728" s="51" t="s">
        <v>392</v>
      </c>
      <c r="I8728" s="51"/>
      <c r="J8728" s="51" t="s">
        <v>470</v>
      </c>
      <c r="K8728" s="51">
        <v>25.434000000000001</v>
      </c>
      <c r="L8728" s="51">
        <v>27.081</v>
      </c>
      <c r="M8728" s="51">
        <v>36.128999999999998</v>
      </c>
      <c r="N8728" s="51">
        <v>65.551000000000002</v>
      </c>
      <c r="O8728" s="51">
        <v>60.646000000000001</v>
      </c>
      <c r="P8728" s="51">
        <v>63.008000000000003</v>
      </c>
      <c r="Q8728" s="51">
        <v>77.328999999999994</v>
      </c>
      <c r="R8728" s="51">
        <v>94.497</v>
      </c>
      <c r="S8728" s="51">
        <v>117.761</v>
      </c>
      <c r="T8728" s="51">
        <v>118.73099999999999</v>
      </c>
      <c r="U8728" s="51">
        <v>2019</v>
      </c>
    </row>
    <row r="8729" spans="1:21" ht="15.5">
      <c r="A8729" s="51">
        <v>754</v>
      </c>
      <c r="B8729" s="51" t="s">
        <v>1964</v>
      </c>
      <c r="C8729" s="51" t="s">
        <v>471</v>
      </c>
      <c r="D8729" s="51" t="str">
        <f t="shared" si="136"/>
        <v>NGDP_FYZambia</v>
      </c>
      <c r="E8729" s="51" t="s">
        <v>265</v>
      </c>
      <c r="F8729" s="51" t="s">
        <v>472</v>
      </c>
      <c r="G8729" s="51" t="s">
        <v>473</v>
      </c>
      <c r="H8729" s="51" t="s">
        <v>342</v>
      </c>
      <c r="I8729" s="51" t="s">
        <v>343</v>
      </c>
      <c r="J8729" s="51" t="s">
        <v>1969</v>
      </c>
      <c r="K8729" s="51">
        <v>131.27199999999999</v>
      </c>
      <c r="L8729" s="51">
        <v>151.33099999999999</v>
      </c>
      <c r="M8729" s="51">
        <v>167.053</v>
      </c>
      <c r="N8729" s="51">
        <v>183.381</v>
      </c>
      <c r="O8729" s="51">
        <v>216.09800000000001</v>
      </c>
      <c r="P8729" s="51">
        <v>246.25200000000001</v>
      </c>
      <c r="Q8729" s="51">
        <v>275.17500000000001</v>
      </c>
      <c r="R8729" s="51">
        <v>300.44900000000001</v>
      </c>
      <c r="S8729" s="51">
        <v>339.661</v>
      </c>
      <c r="T8729" s="51">
        <v>434.10899999999998</v>
      </c>
      <c r="U8729" s="51">
        <v>2019</v>
      </c>
    </row>
    <row r="8730" spans="1:21" ht="15.5">
      <c r="A8730" s="51">
        <v>754</v>
      </c>
      <c r="B8730" s="51" t="s">
        <v>1964</v>
      </c>
      <c r="C8730" s="51" t="s">
        <v>474</v>
      </c>
      <c r="D8730" s="51" t="str">
        <f t="shared" si="136"/>
        <v>BCAZambia</v>
      </c>
      <c r="E8730" s="51" t="s">
        <v>265</v>
      </c>
      <c r="F8730" s="51" t="s">
        <v>475</v>
      </c>
      <c r="G8730" s="51" t="s">
        <v>476</v>
      </c>
      <c r="H8730" s="51" t="s">
        <v>352</v>
      </c>
      <c r="I8730" s="51" t="s">
        <v>343</v>
      </c>
      <c r="J8730" s="51" t="s">
        <v>1970</v>
      </c>
      <c r="K8730" s="51">
        <v>1.248</v>
      </c>
      <c r="L8730" s="51">
        <v>-0.218</v>
      </c>
      <c r="M8730" s="51">
        <v>0.58099999999999996</v>
      </c>
      <c r="N8730" s="51">
        <v>-0.57099999999999995</v>
      </c>
      <c r="O8730" s="51">
        <v>-0.68500000000000005</v>
      </c>
      <c r="P8730" s="51">
        <v>-0.435</v>
      </c>
      <c r="Q8730" s="51">
        <v>-0.34100000000000003</v>
      </c>
      <c r="R8730" s="51">
        <v>0.128</v>
      </c>
      <c r="S8730" s="51">
        <v>0.28100000000000003</v>
      </c>
      <c r="T8730" s="51">
        <v>1.2350000000000001</v>
      </c>
      <c r="U8730" s="51">
        <v>2019</v>
      </c>
    </row>
    <row r="8731" spans="1:21" ht="15.5">
      <c r="A8731" s="51">
        <v>754</v>
      </c>
      <c r="B8731" s="51" t="s">
        <v>1964</v>
      </c>
      <c r="C8731" s="51" t="s">
        <v>478</v>
      </c>
      <c r="D8731" s="51" t="str">
        <f t="shared" si="136"/>
        <v>BCA_NGDPDZambia</v>
      </c>
      <c r="E8731" s="51" t="s">
        <v>265</v>
      </c>
      <c r="F8731" s="51" t="s">
        <v>475</v>
      </c>
      <c r="G8731" s="51" t="s">
        <v>476</v>
      </c>
      <c r="H8731" s="51" t="s">
        <v>392</v>
      </c>
      <c r="I8731" s="51"/>
      <c r="J8731" s="51" t="s">
        <v>479</v>
      </c>
      <c r="K8731" s="51">
        <v>4.8940000000000001</v>
      </c>
      <c r="L8731" s="51">
        <v>-0.77900000000000003</v>
      </c>
      <c r="M8731" s="51">
        <v>2.141</v>
      </c>
      <c r="N8731" s="51">
        <v>-2.6869999999999998</v>
      </c>
      <c r="O8731" s="51">
        <v>-3.2650000000000001</v>
      </c>
      <c r="P8731" s="51">
        <v>-1.681</v>
      </c>
      <c r="Q8731" s="51">
        <v>-1.298</v>
      </c>
      <c r="R8731" s="51">
        <v>0.55100000000000005</v>
      </c>
      <c r="S8731" s="51">
        <v>1.516</v>
      </c>
      <c r="T8731" s="51">
        <v>6.516</v>
      </c>
      <c r="U8731" s="51">
        <v>2019</v>
      </c>
    </row>
    <row r="8732" spans="1:21" ht="15.5">
      <c r="A8732" s="51">
        <v>698</v>
      </c>
      <c r="B8732" s="51" t="s">
        <v>1971</v>
      </c>
      <c r="C8732" s="51" t="s">
        <v>338</v>
      </c>
      <c r="D8732" s="51" t="str">
        <f t="shared" si="136"/>
        <v>NGDP_RZimbabwe</v>
      </c>
      <c r="E8732" s="51" t="s">
        <v>1972</v>
      </c>
      <c r="F8732" s="51" t="s">
        <v>340</v>
      </c>
      <c r="G8732" s="51" t="s">
        <v>341</v>
      </c>
      <c r="H8732" s="51" t="s">
        <v>342</v>
      </c>
      <c r="I8732" s="51" t="s">
        <v>343</v>
      </c>
      <c r="J8732" s="51" t="s">
        <v>1973</v>
      </c>
      <c r="K8732" s="51">
        <v>17.116</v>
      </c>
      <c r="L8732" s="51">
        <v>17.454000000000001</v>
      </c>
      <c r="M8732" s="51">
        <v>17.87</v>
      </c>
      <c r="N8732" s="51">
        <v>18.190000000000001</v>
      </c>
      <c r="O8732" s="51">
        <v>18.324999999999999</v>
      </c>
      <c r="P8732" s="51">
        <v>19.187000000000001</v>
      </c>
      <c r="Q8732" s="51">
        <v>19.858000000000001</v>
      </c>
      <c r="R8732" s="51">
        <v>18.387</v>
      </c>
      <c r="S8732" s="51">
        <v>16.916</v>
      </c>
      <c r="T8732" s="51">
        <v>17.434999999999999</v>
      </c>
      <c r="U8732" s="51">
        <v>2019</v>
      </c>
    </row>
    <row r="8733" spans="1:21" ht="15.5">
      <c r="A8733" s="51">
        <v>698</v>
      </c>
      <c r="B8733" s="51" t="s">
        <v>1971</v>
      </c>
      <c r="C8733" s="51" t="s">
        <v>345</v>
      </c>
      <c r="D8733" s="51" t="str">
        <f t="shared" si="136"/>
        <v>NGDP_RPCHZimbabwe</v>
      </c>
      <c r="E8733" s="51" t="s">
        <v>1972</v>
      </c>
      <c r="F8733" s="51" t="s">
        <v>340</v>
      </c>
      <c r="G8733" s="51" t="s">
        <v>346</v>
      </c>
      <c r="H8733" s="51" t="s">
        <v>347</v>
      </c>
      <c r="I8733" s="51"/>
      <c r="J8733" s="51" t="s">
        <v>348</v>
      </c>
      <c r="K8733" s="51">
        <v>16.658000000000001</v>
      </c>
      <c r="L8733" s="51">
        <v>1.9750000000000001</v>
      </c>
      <c r="M8733" s="51">
        <v>2.383</v>
      </c>
      <c r="N8733" s="51">
        <v>1.7909999999999999</v>
      </c>
      <c r="O8733" s="51">
        <v>0.74199999999999999</v>
      </c>
      <c r="P8733" s="51">
        <v>4.7039999999999997</v>
      </c>
      <c r="Q8733" s="51">
        <v>3.4969999999999999</v>
      </c>
      <c r="R8733" s="51">
        <v>-7.4059999999999997</v>
      </c>
      <c r="S8733" s="51">
        <v>-8.0020000000000007</v>
      </c>
      <c r="T8733" s="51">
        <v>3.069</v>
      </c>
      <c r="U8733" s="51">
        <v>2019</v>
      </c>
    </row>
    <row r="8734" spans="1:21" ht="15.5">
      <c r="A8734" s="51">
        <v>698</v>
      </c>
      <c r="B8734" s="51" t="s">
        <v>1971</v>
      </c>
      <c r="C8734" s="51" t="s">
        <v>349</v>
      </c>
      <c r="D8734" s="51" t="str">
        <f t="shared" si="136"/>
        <v>NGDPZimbabwe</v>
      </c>
      <c r="E8734" s="51" t="s">
        <v>1972</v>
      </c>
      <c r="F8734" s="51" t="s">
        <v>155</v>
      </c>
      <c r="G8734" s="51" t="s">
        <v>350</v>
      </c>
      <c r="H8734" s="51" t="s">
        <v>342</v>
      </c>
      <c r="I8734" s="51" t="s">
        <v>343</v>
      </c>
      <c r="J8734" s="51" t="s">
        <v>1973</v>
      </c>
      <c r="K8734" s="51">
        <v>17.114999999999998</v>
      </c>
      <c r="L8734" s="51">
        <v>19.091000000000001</v>
      </c>
      <c r="M8734" s="51">
        <v>19.495999999999999</v>
      </c>
      <c r="N8734" s="51">
        <v>19.963000000000001</v>
      </c>
      <c r="O8734" s="51">
        <v>20.806000000000001</v>
      </c>
      <c r="P8734" s="51">
        <v>27.437999999999999</v>
      </c>
      <c r="Q8734" s="51">
        <v>42.99</v>
      </c>
      <c r="R8734" s="51">
        <v>162.21</v>
      </c>
      <c r="S8734" s="51">
        <v>1090.1600000000001</v>
      </c>
      <c r="T8734" s="51">
        <v>2311.58</v>
      </c>
      <c r="U8734" s="51">
        <v>2019</v>
      </c>
    </row>
    <row r="8735" spans="1:21" ht="15.5">
      <c r="A8735" s="51">
        <v>698</v>
      </c>
      <c r="B8735" s="51" t="s">
        <v>1971</v>
      </c>
      <c r="C8735" s="51" t="s">
        <v>157</v>
      </c>
      <c r="D8735" s="51" t="str">
        <f t="shared" si="136"/>
        <v>NGDPDZimbabwe</v>
      </c>
      <c r="E8735" s="51" t="s">
        <v>1972</v>
      </c>
      <c r="F8735" s="51" t="s">
        <v>155</v>
      </c>
      <c r="G8735" s="51" t="s">
        <v>351</v>
      </c>
      <c r="H8735" s="51" t="s">
        <v>352</v>
      </c>
      <c r="I8735" s="51" t="s">
        <v>343</v>
      </c>
      <c r="J8735" s="51" t="s">
        <v>353</v>
      </c>
      <c r="K8735" s="51">
        <v>17.114999999999998</v>
      </c>
      <c r="L8735" s="51">
        <v>19.091000000000001</v>
      </c>
      <c r="M8735" s="51">
        <v>19.495999999999999</v>
      </c>
      <c r="N8735" s="51">
        <v>19.963000000000001</v>
      </c>
      <c r="O8735" s="51">
        <v>20.053999999999998</v>
      </c>
      <c r="P8735" s="51">
        <v>21.89</v>
      </c>
      <c r="Q8735" s="51">
        <v>21.093</v>
      </c>
      <c r="R8735" s="51">
        <v>19.273</v>
      </c>
      <c r="S8735" s="51">
        <v>21.038</v>
      </c>
      <c r="T8735" s="51">
        <v>26.085000000000001</v>
      </c>
      <c r="U8735" s="51">
        <v>2019</v>
      </c>
    </row>
    <row r="8736" spans="1:21" ht="15.5">
      <c r="A8736" s="51">
        <v>698</v>
      </c>
      <c r="B8736" s="51" t="s">
        <v>1971</v>
      </c>
      <c r="C8736" s="51" t="s">
        <v>354</v>
      </c>
      <c r="D8736" s="51" t="str">
        <f t="shared" si="136"/>
        <v>PPPGDPZimbabwe</v>
      </c>
      <c r="E8736" s="51" t="s">
        <v>1972</v>
      </c>
      <c r="F8736" s="51" t="s">
        <v>155</v>
      </c>
      <c r="G8736" s="51" t="s">
        <v>355</v>
      </c>
      <c r="H8736" s="51" t="s">
        <v>356</v>
      </c>
      <c r="I8736" s="51" t="s">
        <v>343</v>
      </c>
      <c r="J8736" s="51" t="s">
        <v>353</v>
      </c>
      <c r="K8736" s="51">
        <v>31.161000000000001</v>
      </c>
      <c r="L8736" s="51">
        <v>34.186999999999998</v>
      </c>
      <c r="M8736" s="51">
        <v>35.496000000000002</v>
      </c>
      <c r="N8736" s="51">
        <v>37.015999999999998</v>
      </c>
      <c r="O8736" s="51">
        <v>38.427</v>
      </c>
      <c r="P8736" s="51">
        <v>42.817999999999998</v>
      </c>
      <c r="Q8736" s="51">
        <v>45.378999999999998</v>
      </c>
      <c r="R8736" s="51">
        <v>42.768999999999998</v>
      </c>
      <c r="S8736" s="51">
        <v>39.823999999999998</v>
      </c>
      <c r="T8736" s="51">
        <v>41.793999999999997</v>
      </c>
      <c r="U8736" s="51">
        <v>2019</v>
      </c>
    </row>
    <row r="8737" spans="1:21" ht="15.5">
      <c r="A8737" s="51">
        <v>698</v>
      </c>
      <c r="B8737" s="51" t="s">
        <v>1971</v>
      </c>
      <c r="C8737" s="51" t="s">
        <v>357</v>
      </c>
      <c r="D8737" s="51" t="str">
        <f t="shared" si="136"/>
        <v>NGDP_DZimbabwe</v>
      </c>
      <c r="E8737" s="51" t="s">
        <v>1972</v>
      </c>
      <c r="F8737" s="51" t="s">
        <v>358</v>
      </c>
      <c r="G8737" s="51" t="s">
        <v>359</v>
      </c>
      <c r="H8737" s="51" t="s">
        <v>360</v>
      </c>
      <c r="I8737" s="51"/>
      <c r="J8737" s="51" t="s">
        <v>361</v>
      </c>
      <c r="K8737" s="51">
        <v>99.994</v>
      </c>
      <c r="L8737" s="51">
        <v>109.379</v>
      </c>
      <c r="M8737" s="51">
        <v>109.099</v>
      </c>
      <c r="N8737" s="51">
        <v>109.747</v>
      </c>
      <c r="O8737" s="51">
        <v>113.53700000000001</v>
      </c>
      <c r="P8737" s="51">
        <v>143.00299999999999</v>
      </c>
      <c r="Q8737" s="51">
        <v>216.488</v>
      </c>
      <c r="R8737" s="51">
        <v>882.18200000000002</v>
      </c>
      <c r="S8737" s="51">
        <v>6444.54</v>
      </c>
      <c r="T8737" s="51">
        <v>13258.14</v>
      </c>
      <c r="U8737" s="51">
        <v>2019</v>
      </c>
    </row>
    <row r="8738" spans="1:21" ht="15.5">
      <c r="A8738" s="51">
        <v>698</v>
      </c>
      <c r="B8738" s="51" t="s">
        <v>1971</v>
      </c>
      <c r="C8738" s="51" t="s">
        <v>362</v>
      </c>
      <c r="D8738" s="51" t="str">
        <f t="shared" si="136"/>
        <v>NGDPRPCZimbabwe</v>
      </c>
      <c r="E8738" s="51" t="s">
        <v>1972</v>
      </c>
      <c r="F8738" s="51" t="s">
        <v>363</v>
      </c>
      <c r="G8738" s="51" t="s">
        <v>364</v>
      </c>
      <c r="H8738" s="51" t="s">
        <v>342</v>
      </c>
      <c r="I8738" s="51" t="s">
        <v>333</v>
      </c>
      <c r="J8738" s="51" t="s">
        <v>365</v>
      </c>
      <c r="K8738" s="51">
        <v>1310.44</v>
      </c>
      <c r="L8738" s="51">
        <v>1299.6500000000001</v>
      </c>
      <c r="M8738" s="51">
        <v>1297.01</v>
      </c>
      <c r="N8738" s="51">
        <v>1298.45</v>
      </c>
      <c r="O8738" s="51">
        <v>1287.95</v>
      </c>
      <c r="P8738" s="51">
        <v>1329.02</v>
      </c>
      <c r="Q8738" s="51">
        <v>1356.26</v>
      </c>
      <c r="R8738" s="51">
        <v>1233.5999999999999</v>
      </c>
      <c r="S8738" s="51">
        <v>1113.68</v>
      </c>
      <c r="T8738" s="51">
        <v>1125.4100000000001</v>
      </c>
      <c r="U8738" s="51">
        <v>2017</v>
      </c>
    </row>
    <row r="8739" spans="1:21" ht="15.5">
      <c r="A8739" s="51">
        <v>698</v>
      </c>
      <c r="B8739" s="51" t="s">
        <v>1971</v>
      </c>
      <c r="C8739" s="51" t="s">
        <v>366</v>
      </c>
      <c r="D8739" s="51" t="str">
        <f t="shared" si="136"/>
        <v>NGDPRPPPPCZimbabwe</v>
      </c>
      <c r="E8739" s="51" t="s">
        <v>1972</v>
      </c>
      <c r="F8739" s="51" t="s">
        <v>363</v>
      </c>
      <c r="G8739" s="51" t="s">
        <v>367</v>
      </c>
      <c r="H8739" s="51" t="s">
        <v>368</v>
      </c>
      <c r="I8739" s="51" t="s">
        <v>333</v>
      </c>
      <c r="J8739" s="51" t="s">
        <v>365</v>
      </c>
      <c r="K8739" s="51">
        <v>2924.4</v>
      </c>
      <c r="L8739" s="51">
        <v>2900.32</v>
      </c>
      <c r="M8739" s="51">
        <v>2894.43</v>
      </c>
      <c r="N8739" s="51">
        <v>2897.64</v>
      </c>
      <c r="O8739" s="51">
        <v>2874.21</v>
      </c>
      <c r="P8739" s="51">
        <v>2965.87</v>
      </c>
      <c r="Q8739" s="51">
        <v>3026.64</v>
      </c>
      <c r="R8739" s="51">
        <v>2752.93</v>
      </c>
      <c r="S8739" s="51">
        <v>2485.31</v>
      </c>
      <c r="T8739" s="51">
        <v>2511.48</v>
      </c>
      <c r="U8739" s="51">
        <v>2017</v>
      </c>
    </row>
    <row r="8740" spans="1:21" ht="15.5">
      <c r="A8740" s="51">
        <v>698</v>
      </c>
      <c r="B8740" s="51" t="s">
        <v>1971</v>
      </c>
      <c r="C8740" s="51" t="s">
        <v>369</v>
      </c>
      <c r="D8740" s="51" t="str">
        <f t="shared" si="136"/>
        <v>NGDPPCZimbabwe</v>
      </c>
      <c r="E8740" s="51" t="s">
        <v>1972</v>
      </c>
      <c r="F8740" s="51" t="s">
        <v>370</v>
      </c>
      <c r="G8740" s="51" t="s">
        <v>371</v>
      </c>
      <c r="H8740" s="51" t="s">
        <v>342</v>
      </c>
      <c r="I8740" s="51" t="s">
        <v>333</v>
      </c>
      <c r="J8740" s="51" t="s">
        <v>372</v>
      </c>
      <c r="K8740" s="51">
        <v>1310.3699999999999</v>
      </c>
      <c r="L8740" s="51">
        <v>1421.55</v>
      </c>
      <c r="M8740" s="51">
        <v>1415.03</v>
      </c>
      <c r="N8740" s="51">
        <v>1425.01</v>
      </c>
      <c r="O8740" s="51">
        <v>1462.31</v>
      </c>
      <c r="P8740" s="51">
        <v>1900.55</v>
      </c>
      <c r="Q8740" s="51">
        <v>2936.14</v>
      </c>
      <c r="R8740" s="51">
        <v>10882.63</v>
      </c>
      <c r="S8740" s="51">
        <v>71771.83</v>
      </c>
      <c r="T8740" s="51">
        <v>149208.25</v>
      </c>
      <c r="U8740" s="51">
        <v>2017</v>
      </c>
    </row>
    <row r="8741" spans="1:21" ht="15.5">
      <c r="A8741" s="51">
        <v>698</v>
      </c>
      <c r="B8741" s="51" t="s">
        <v>1971</v>
      </c>
      <c r="C8741" s="51" t="s">
        <v>373</v>
      </c>
      <c r="D8741" s="51" t="str">
        <f t="shared" si="136"/>
        <v>NGDPDPCZimbabwe</v>
      </c>
      <c r="E8741" s="51" t="s">
        <v>1972</v>
      </c>
      <c r="F8741" s="51" t="s">
        <v>370</v>
      </c>
      <c r="G8741" s="51" t="s">
        <v>374</v>
      </c>
      <c r="H8741" s="51" t="s">
        <v>352</v>
      </c>
      <c r="I8741" s="51" t="s">
        <v>333</v>
      </c>
      <c r="J8741" s="51" t="s">
        <v>372</v>
      </c>
      <c r="K8741" s="51">
        <v>1310.3699999999999</v>
      </c>
      <c r="L8741" s="51">
        <v>1421.55</v>
      </c>
      <c r="M8741" s="51">
        <v>1415.03</v>
      </c>
      <c r="N8741" s="51">
        <v>1425.01</v>
      </c>
      <c r="O8741" s="51">
        <v>1409.45</v>
      </c>
      <c r="P8741" s="51">
        <v>1516.28</v>
      </c>
      <c r="Q8741" s="51">
        <v>1440.59</v>
      </c>
      <c r="R8741" s="51">
        <v>1293.01</v>
      </c>
      <c r="S8741" s="51">
        <v>1385.04</v>
      </c>
      <c r="T8741" s="51">
        <v>1683.72</v>
      </c>
      <c r="U8741" s="51">
        <v>2017</v>
      </c>
    </row>
    <row r="8742" spans="1:21" ht="15.5">
      <c r="A8742" s="51">
        <v>698</v>
      </c>
      <c r="B8742" s="51" t="s">
        <v>1971</v>
      </c>
      <c r="C8742" s="51" t="s">
        <v>375</v>
      </c>
      <c r="D8742" s="51" t="str">
        <f t="shared" si="136"/>
        <v>PPPPCZimbabwe</v>
      </c>
      <c r="E8742" s="51" t="s">
        <v>1972</v>
      </c>
      <c r="F8742" s="51" t="s">
        <v>370</v>
      </c>
      <c r="G8742" s="51" t="s">
        <v>376</v>
      </c>
      <c r="H8742" s="51" t="s">
        <v>356</v>
      </c>
      <c r="I8742" s="51" t="s">
        <v>333</v>
      </c>
      <c r="J8742" s="51" t="s">
        <v>372</v>
      </c>
      <c r="K8742" s="51">
        <v>2385.7600000000002</v>
      </c>
      <c r="L8742" s="51">
        <v>2545.64</v>
      </c>
      <c r="M8742" s="51">
        <v>2576.2800000000002</v>
      </c>
      <c r="N8742" s="51">
        <v>2642.32</v>
      </c>
      <c r="O8742" s="51">
        <v>2700.82</v>
      </c>
      <c r="P8742" s="51">
        <v>2965.87</v>
      </c>
      <c r="Q8742" s="51">
        <v>3099.31</v>
      </c>
      <c r="R8742" s="51">
        <v>2869.35</v>
      </c>
      <c r="S8742" s="51">
        <v>2621.82</v>
      </c>
      <c r="T8742" s="51">
        <v>2697.7</v>
      </c>
      <c r="U8742" s="51">
        <v>2017</v>
      </c>
    </row>
    <row r="8743" spans="1:21" ht="15.5">
      <c r="A8743" s="51">
        <v>698</v>
      </c>
      <c r="B8743" s="51" t="s">
        <v>1971</v>
      </c>
      <c r="C8743" s="51" t="s">
        <v>377</v>
      </c>
      <c r="D8743" s="51" t="str">
        <f t="shared" si="136"/>
        <v>NGAP_NPGDPZimbabwe</v>
      </c>
      <c r="E8743" s="51" t="s">
        <v>1972</v>
      </c>
      <c r="F8743" s="51" t="s">
        <v>378</v>
      </c>
      <c r="G8743" s="51" t="s">
        <v>379</v>
      </c>
      <c r="H8743" s="51" t="s">
        <v>380</v>
      </c>
      <c r="I8743" s="51"/>
      <c r="J8743" s="51"/>
      <c r="K8743" s="51"/>
      <c r="L8743" s="51"/>
      <c r="M8743" s="51"/>
      <c r="N8743" s="51"/>
      <c r="O8743" s="51"/>
      <c r="P8743" s="51"/>
      <c r="Q8743" s="51"/>
      <c r="R8743" s="51"/>
      <c r="S8743" s="51"/>
      <c r="T8743" s="51"/>
      <c r="U8743" s="51"/>
    </row>
    <row r="8744" spans="1:21" ht="15.5">
      <c r="A8744" s="51">
        <v>698</v>
      </c>
      <c r="B8744" s="51" t="s">
        <v>1971</v>
      </c>
      <c r="C8744" s="51" t="s">
        <v>381</v>
      </c>
      <c r="D8744" s="51" t="str">
        <f t="shared" si="136"/>
        <v>PPPSHZimbabwe</v>
      </c>
      <c r="E8744" s="51" t="s">
        <v>1972</v>
      </c>
      <c r="F8744" s="51" t="s">
        <v>382</v>
      </c>
      <c r="G8744" s="51" t="s">
        <v>383</v>
      </c>
      <c r="H8744" s="51" t="s">
        <v>384</v>
      </c>
      <c r="I8744" s="51"/>
      <c r="J8744" s="51" t="s">
        <v>353</v>
      </c>
      <c r="K8744" s="51">
        <v>3.1E-2</v>
      </c>
      <c r="L8744" s="51">
        <v>3.3000000000000002E-2</v>
      </c>
      <c r="M8744" s="51">
        <v>3.3000000000000002E-2</v>
      </c>
      <c r="N8744" s="51">
        <v>3.3000000000000002E-2</v>
      </c>
      <c r="O8744" s="51">
        <v>3.3000000000000002E-2</v>
      </c>
      <c r="P8744" s="51">
        <v>3.5000000000000003E-2</v>
      </c>
      <c r="Q8744" s="51">
        <v>3.5000000000000003E-2</v>
      </c>
      <c r="R8744" s="51">
        <v>3.2000000000000001E-2</v>
      </c>
      <c r="S8744" s="51">
        <v>0.03</v>
      </c>
      <c r="T8744" s="51">
        <v>2.9000000000000001E-2</v>
      </c>
      <c r="U8744" s="51">
        <v>2019</v>
      </c>
    </row>
    <row r="8745" spans="1:21" ht="15.5">
      <c r="A8745" s="51">
        <v>698</v>
      </c>
      <c r="B8745" s="51" t="s">
        <v>1971</v>
      </c>
      <c r="C8745" s="51" t="s">
        <v>385</v>
      </c>
      <c r="D8745" s="51" t="str">
        <f t="shared" si="136"/>
        <v>PPPEXZimbabwe</v>
      </c>
      <c r="E8745" s="51" t="s">
        <v>1972</v>
      </c>
      <c r="F8745" s="51" t="s">
        <v>386</v>
      </c>
      <c r="G8745" s="51" t="s">
        <v>387</v>
      </c>
      <c r="H8745" s="51" t="s">
        <v>388</v>
      </c>
      <c r="I8745" s="51"/>
      <c r="J8745" s="51" t="s">
        <v>353</v>
      </c>
      <c r="K8745" s="51">
        <v>0.54900000000000004</v>
      </c>
      <c r="L8745" s="51">
        <v>0.55800000000000005</v>
      </c>
      <c r="M8745" s="51">
        <v>0.54900000000000004</v>
      </c>
      <c r="N8745" s="51">
        <v>0.53900000000000003</v>
      </c>
      <c r="O8745" s="51">
        <v>0.54100000000000004</v>
      </c>
      <c r="P8745" s="51">
        <v>0.64100000000000001</v>
      </c>
      <c r="Q8745" s="51">
        <v>0.94699999999999995</v>
      </c>
      <c r="R8745" s="51">
        <v>3.7930000000000001</v>
      </c>
      <c r="S8745" s="51">
        <v>27.375</v>
      </c>
      <c r="T8745" s="51">
        <v>55.308999999999997</v>
      </c>
      <c r="U8745" s="51">
        <v>2019</v>
      </c>
    </row>
    <row r="8746" spans="1:21" ht="15.5">
      <c r="A8746" s="51">
        <v>698</v>
      </c>
      <c r="B8746" s="51" t="s">
        <v>1971</v>
      </c>
      <c r="C8746" s="51" t="s">
        <v>389</v>
      </c>
      <c r="D8746" s="51" t="str">
        <f t="shared" si="136"/>
        <v>NID_NGDPZimbabwe</v>
      </c>
      <c r="E8746" s="51" t="s">
        <v>1972</v>
      </c>
      <c r="F8746" s="51" t="s">
        <v>390</v>
      </c>
      <c r="G8746" s="51" t="s">
        <v>391</v>
      </c>
      <c r="H8746" s="51" t="s">
        <v>392</v>
      </c>
      <c r="I8746" s="51"/>
      <c r="J8746" s="51"/>
      <c r="K8746" s="51"/>
      <c r="L8746" s="51"/>
      <c r="M8746" s="51"/>
      <c r="N8746" s="51"/>
      <c r="O8746" s="51"/>
      <c r="P8746" s="51"/>
      <c r="Q8746" s="51"/>
      <c r="R8746" s="51"/>
      <c r="S8746" s="51"/>
      <c r="T8746" s="51"/>
      <c r="U8746" s="51"/>
    </row>
    <row r="8747" spans="1:21" ht="15.5">
      <c r="A8747" s="51">
        <v>698</v>
      </c>
      <c r="B8747" s="51" t="s">
        <v>1971</v>
      </c>
      <c r="C8747" s="51" t="s">
        <v>393</v>
      </c>
      <c r="D8747" s="51" t="str">
        <f t="shared" si="136"/>
        <v>NGSD_NGDPZimbabwe</v>
      </c>
      <c r="E8747" s="51" t="s">
        <v>1972</v>
      </c>
      <c r="F8747" s="51" t="s">
        <v>394</v>
      </c>
      <c r="G8747" s="51" t="s">
        <v>395</v>
      </c>
      <c r="H8747" s="51" t="s">
        <v>392</v>
      </c>
      <c r="I8747" s="51"/>
      <c r="J8747" s="51"/>
      <c r="K8747" s="51"/>
      <c r="L8747" s="51"/>
      <c r="M8747" s="51"/>
      <c r="N8747" s="51"/>
      <c r="O8747" s="51"/>
      <c r="P8747" s="51"/>
      <c r="Q8747" s="51"/>
      <c r="R8747" s="51"/>
      <c r="S8747" s="51"/>
      <c r="T8747" s="51"/>
      <c r="U8747" s="51"/>
    </row>
    <row r="8748" spans="1:21" ht="15.5">
      <c r="A8748" s="51">
        <v>698</v>
      </c>
      <c r="B8748" s="51" t="s">
        <v>1971</v>
      </c>
      <c r="C8748" s="51" t="s">
        <v>396</v>
      </c>
      <c r="D8748" s="51" t="str">
        <f t="shared" si="136"/>
        <v>PCPIZimbabwe</v>
      </c>
      <c r="E8748" s="51" t="s">
        <v>1972</v>
      </c>
      <c r="F8748" s="51" t="s">
        <v>397</v>
      </c>
      <c r="G8748" s="51" t="s">
        <v>398</v>
      </c>
      <c r="H8748" s="51" t="s">
        <v>360</v>
      </c>
      <c r="I8748" s="51"/>
      <c r="J8748" s="51" t="s">
        <v>1974</v>
      </c>
      <c r="K8748" s="51">
        <v>60.258000000000003</v>
      </c>
      <c r="L8748" s="51">
        <v>61.241</v>
      </c>
      <c r="M8748" s="51">
        <v>61.110999999999997</v>
      </c>
      <c r="N8748" s="51">
        <v>59.637999999999998</v>
      </c>
      <c r="O8748" s="51">
        <v>58.709000000000003</v>
      </c>
      <c r="P8748" s="51">
        <v>59.241999999999997</v>
      </c>
      <c r="Q8748" s="51">
        <v>65.525999999999996</v>
      </c>
      <c r="R8748" s="51">
        <v>232.80699999999999</v>
      </c>
      <c r="S8748" s="51">
        <v>1530.03</v>
      </c>
      <c r="T8748" s="51">
        <v>3048.65</v>
      </c>
      <c r="U8748" s="51">
        <v>2019</v>
      </c>
    </row>
    <row r="8749" spans="1:21" ht="15.5">
      <c r="A8749" s="51">
        <v>698</v>
      </c>
      <c r="B8749" s="51" t="s">
        <v>1971</v>
      </c>
      <c r="C8749" s="51" t="s">
        <v>400</v>
      </c>
      <c r="D8749" s="51" t="str">
        <f t="shared" si="136"/>
        <v>PCPIPCHZimbabwe</v>
      </c>
      <c r="E8749" s="51" t="s">
        <v>1972</v>
      </c>
      <c r="F8749" s="51" t="s">
        <v>397</v>
      </c>
      <c r="G8749" s="51" t="s">
        <v>401</v>
      </c>
      <c r="H8749" s="51" t="s">
        <v>347</v>
      </c>
      <c r="I8749" s="51"/>
      <c r="J8749" s="51" t="s">
        <v>402</v>
      </c>
      <c r="K8749" s="51">
        <v>3.72</v>
      </c>
      <c r="L8749" s="51">
        <v>1.6319999999999999</v>
      </c>
      <c r="M8749" s="51">
        <v>-0.21299999999999999</v>
      </c>
      <c r="N8749" s="51">
        <v>-2.41</v>
      </c>
      <c r="O8749" s="51">
        <v>-1.5580000000000001</v>
      </c>
      <c r="P8749" s="51">
        <v>0.90700000000000003</v>
      </c>
      <c r="Q8749" s="51">
        <v>10.606999999999999</v>
      </c>
      <c r="R8749" s="51">
        <v>255.292</v>
      </c>
      <c r="S8749" s="51">
        <v>557.21</v>
      </c>
      <c r="T8749" s="51">
        <v>99.254000000000005</v>
      </c>
      <c r="U8749" s="51">
        <v>2019</v>
      </c>
    </row>
    <row r="8750" spans="1:21" ht="15.5">
      <c r="A8750" s="51">
        <v>698</v>
      </c>
      <c r="B8750" s="51" t="s">
        <v>1971</v>
      </c>
      <c r="C8750" s="51" t="s">
        <v>403</v>
      </c>
      <c r="D8750" s="51" t="str">
        <f t="shared" si="136"/>
        <v>PCPIEZimbabwe</v>
      </c>
      <c r="E8750" s="51" t="s">
        <v>1972</v>
      </c>
      <c r="F8750" s="51" t="s">
        <v>404</v>
      </c>
      <c r="G8750" s="51" t="s">
        <v>405</v>
      </c>
      <c r="H8750" s="51" t="s">
        <v>360</v>
      </c>
      <c r="I8750" s="51"/>
      <c r="J8750" s="51" t="s">
        <v>1974</v>
      </c>
      <c r="K8750" s="51">
        <v>60.87</v>
      </c>
      <c r="L8750" s="51">
        <v>61.072000000000003</v>
      </c>
      <c r="M8750" s="51">
        <v>60.585999999999999</v>
      </c>
      <c r="N8750" s="51">
        <v>59.087000000000003</v>
      </c>
      <c r="O8750" s="51">
        <v>58.557000000000002</v>
      </c>
      <c r="P8750" s="51">
        <v>60.566000000000003</v>
      </c>
      <c r="Q8750" s="51">
        <v>86.048000000000002</v>
      </c>
      <c r="R8750" s="51">
        <v>534.48900000000003</v>
      </c>
      <c r="S8750" s="51">
        <v>2397.64</v>
      </c>
      <c r="T8750" s="51">
        <v>3583.06</v>
      </c>
      <c r="U8750" s="51">
        <v>2019</v>
      </c>
    </row>
    <row r="8751" spans="1:21" ht="15.5">
      <c r="A8751" s="51">
        <v>698</v>
      </c>
      <c r="B8751" s="51" t="s">
        <v>1971</v>
      </c>
      <c r="C8751" s="51" t="s">
        <v>406</v>
      </c>
      <c r="D8751" s="51" t="str">
        <f t="shared" si="136"/>
        <v>PCPIEPCHZimbabwe</v>
      </c>
      <c r="E8751" s="51" t="s">
        <v>1972</v>
      </c>
      <c r="F8751" s="51" t="s">
        <v>404</v>
      </c>
      <c r="G8751" s="51" t="s">
        <v>407</v>
      </c>
      <c r="H8751" s="51" t="s">
        <v>347</v>
      </c>
      <c r="I8751" s="51"/>
      <c r="J8751" s="51" t="s">
        <v>408</v>
      </c>
      <c r="K8751" s="51">
        <v>2.9140000000000001</v>
      </c>
      <c r="L8751" s="51">
        <v>0.33100000000000002</v>
      </c>
      <c r="M8751" s="51">
        <v>-0.79600000000000004</v>
      </c>
      <c r="N8751" s="51">
        <v>-2.4729999999999999</v>
      </c>
      <c r="O8751" s="51">
        <v>-0.89800000000000002</v>
      </c>
      <c r="P8751" s="51">
        <v>3.43</v>
      </c>
      <c r="Q8751" s="51">
        <v>42.073999999999998</v>
      </c>
      <c r="R8751" s="51">
        <v>521.15</v>
      </c>
      <c r="S8751" s="51">
        <v>348.58600000000001</v>
      </c>
      <c r="T8751" s="51">
        <v>49.441000000000003</v>
      </c>
      <c r="U8751" s="51">
        <v>2019</v>
      </c>
    </row>
    <row r="8752" spans="1:21" ht="15.5">
      <c r="A8752" s="51">
        <v>698</v>
      </c>
      <c r="B8752" s="51" t="s">
        <v>1971</v>
      </c>
      <c r="C8752" s="51" t="s">
        <v>409</v>
      </c>
      <c r="D8752" s="51" t="str">
        <f t="shared" si="136"/>
        <v>FLIBOR6Zimbabwe</v>
      </c>
      <c r="E8752" s="51" t="s">
        <v>1972</v>
      </c>
      <c r="F8752" s="51" t="s">
        <v>410</v>
      </c>
      <c r="G8752" s="51"/>
      <c r="H8752" s="51" t="s">
        <v>384</v>
      </c>
      <c r="I8752" s="51"/>
      <c r="J8752" s="51"/>
      <c r="K8752" s="51"/>
      <c r="L8752" s="51"/>
      <c r="M8752" s="51"/>
      <c r="N8752" s="51"/>
      <c r="O8752" s="51"/>
      <c r="P8752" s="51"/>
      <c r="Q8752" s="51"/>
      <c r="R8752" s="51"/>
      <c r="S8752" s="51"/>
      <c r="T8752" s="51"/>
      <c r="U8752" s="51"/>
    </row>
    <row r="8753" spans="1:21" ht="15.5">
      <c r="A8753" s="51">
        <v>698</v>
      </c>
      <c r="B8753" s="51" t="s">
        <v>1971</v>
      </c>
      <c r="C8753" s="51" t="s">
        <v>411</v>
      </c>
      <c r="D8753" s="51" t="str">
        <f t="shared" si="136"/>
        <v>TM_RPCHZimbabwe</v>
      </c>
      <c r="E8753" s="51" t="s">
        <v>1972</v>
      </c>
      <c r="F8753" s="51" t="s">
        <v>412</v>
      </c>
      <c r="G8753" s="51" t="s">
        <v>413</v>
      </c>
      <c r="H8753" s="51" t="s">
        <v>347</v>
      </c>
      <c r="I8753" s="51"/>
      <c r="J8753" s="51"/>
      <c r="K8753" s="51"/>
      <c r="L8753" s="51"/>
      <c r="M8753" s="51"/>
      <c r="N8753" s="51"/>
      <c r="O8753" s="51"/>
      <c r="P8753" s="51"/>
      <c r="Q8753" s="51"/>
      <c r="R8753" s="51"/>
      <c r="S8753" s="51"/>
      <c r="T8753" s="51"/>
      <c r="U8753" s="51"/>
    </row>
    <row r="8754" spans="1:21" ht="15.5">
      <c r="A8754" s="51">
        <v>698</v>
      </c>
      <c r="B8754" s="51" t="s">
        <v>1971</v>
      </c>
      <c r="C8754" s="51" t="s">
        <v>415</v>
      </c>
      <c r="D8754" s="51" t="str">
        <f t="shared" si="136"/>
        <v>TMG_RPCHZimbabwe</v>
      </c>
      <c r="E8754" s="51" t="s">
        <v>1972</v>
      </c>
      <c r="F8754" s="51" t="s">
        <v>416</v>
      </c>
      <c r="G8754" s="51" t="s">
        <v>417</v>
      </c>
      <c r="H8754" s="51" t="s">
        <v>347</v>
      </c>
      <c r="I8754" s="51"/>
      <c r="J8754" s="51" t="s">
        <v>1975</v>
      </c>
      <c r="K8754" s="51">
        <v>-12.962</v>
      </c>
      <c r="L8754" s="51">
        <v>-5.4080000000000004</v>
      </c>
      <c r="M8754" s="51">
        <v>-4.194</v>
      </c>
      <c r="N8754" s="51">
        <v>14.202</v>
      </c>
      <c r="O8754" s="51">
        <v>-6.782</v>
      </c>
      <c r="P8754" s="51">
        <v>4.6980000000000004</v>
      </c>
      <c r="Q8754" s="51">
        <v>22.646999999999998</v>
      </c>
      <c r="R8754" s="51">
        <v>-35.317</v>
      </c>
      <c r="S8754" s="51">
        <v>4.7409999999999997</v>
      </c>
      <c r="T8754" s="51">
        <v>19.751999999999999</v>
      </c>
      <c r="U8754" s="51">
        <v>2018</v>
      </c>
    </row>
    <row r="8755" spans="1:21" ht="15.5">
      <c r="A8755" s="51">
        <v>698</v>
      </c>
      <c r="B8755" s="51" t="s">
        <v>1971</v>
      </c>
      <c r="C8755" s="51" t="s">
        <v>418</v>
      </c>
      <c r="D8755" s="51" t="str">
        <f t="shared" si="136"/>
        <v>TX_RPCHZimbabwe</v>
      </c>
      <c r="E8755" s="51" t="s">
        <v>1972</v>
      </c>
      <c r="F8755" s="51" t="s">
        <v>419</v>
      </c>
      <c r="G8755" s="51" t="s">
        <v>420</v>
      </c>
      <c r="H8755" s="51" t="s">
        <v>347</v>
      </c>
      <c r="I8755" s="51"/>
      <c r="J8755" s="51"/>
      <c r="K8755" s="51"/>
      <c r="L8755" s="51"/>
      <c r="M8755" s="51"/>
      <c r="N8755" s="51"/>
      <c r="O8755" s="51"/>
      <c r="P8755" s="51"/>
      <c r="Q8755" s="51"/>
      <c r="R8755" s="51"/>
      <c r="S8755" s="51"/>
      <c r="T8755" s="51"/>
      <c r="U8755" s="51"/>
    </row>
    <row r="8756" spans="1:21" ht="15.5">
      <c r="A8756" s="51">
        <v>698</v>
      </c>
      <c r="B8756" s="51" t="s">
        <v>1971</v>
      </c>
      <c r="C8756" s="51" t="s">
        <v>421</v>
      </c>
      <c r="D8756" s="51" t="str">
        <f t="shared" si="136"/>
        <v>TXG_RPCHZimbabwe</v>
      </c>
      <c r="E8756" s="51" t="s">
        <v>1972</v>
      </c>
      <c r="F8756" s="51" t="s">
        <v>422</v>
      </c>
      <c r="G8756" s="51" t="s">
        <v>423</v>
      </c>
      <c r="H8756" s="51" t="s">
        <v>347</v>
      </c>
      <c r="I8756" s="51"/>
      <c r="J8756" s="51" t="s">
        <v>1975</v>
      </c>
      <c r="K8756" s="51">
        <v>-12.468999999999999</v>
      </c>
      <c r="L8756" s="51">
        <v>-0.66700000000000004</v>
      </c>
      <c r="M8756" s="51">
        <v>1.2110000000000001</v>
      </c>
      <c r="N8756" s="51">
        <v>2.7410000000000001</v>
      </c>
      <c r="O8756" s="51">
        <v>5.7169999999999996</v>
      </c>
      <c r="P8756" s="51">
        <v>-26.648</v>
      </c>
      <c r="Q8756" s="51">
        <v>3.6960000000000002</v>
      </c>
      <c r="R8756" s="51">
        <v>-5.3419999999999996</v>
      </c>
      <c r="S8756" s="51">
        <v>-27.774000000000001</v>
      </c>
      <c r="T8756" s="51">
        <v>25.628</v>
      </c>
      <c r="U8756" s="51">
        <v>2018</v>
      </c>
    </row>
    <row r="8757" spans="1:21" ht="15.5">
      <c r="A8757" s="51">
        <v>698</v>
      </c>
      <c r="B8757" s="51" t="s">
        <v>1971</v>
      </c>
      <c r="C8757" s="51" t="s">
        <v>424</v>
      </c>
      <c r="D8757" s="51" t="str">
        <f t="shared" si="136"/>
        <v>LURZimbabwe</v>
      </c>
      <c r="E8757" s="51" t="s">
        <v>1972</v>
      </c>
      <c r="F8757" s="51" t="s">
        <v>425</v>
      </c>
      <c r="G8757" s="51" t="s">
        <v>426</v>
      </c>
      <c r="H8757" s="51" t="s">
        <v>427</v>
      </c>
      <c r="I8757" s="51"/>
      <c r="J8757" s="51"/>
      <c r="K8757" s="51"/>
      <c r="L8757" s="51"/>
      <c r="M8757" s="51"/>
      <c r="N8757" s="51"/>
      <c r="O8757" s="51"/>
      <c r="P8757" s="51"/>
      <c r="Q8757" s="51"/>
      <c r="R8757" s="51"/>
      <c r="S8757" s="51"/>
      <c r="T8757" s="51"/>
      <c r="U8757" s="51"/>
    </row>
    <row r="8758" spans="1:21" ht="15.5">
      <c r="A8758" s="51">
        <v>698</v>
      </c>
      <c r="B8758" s="51" t="s">
        <v>1971</v>
      </c>
      <c r="C8758" s="51" t="s">
        <v>428</v>
      </c>
      <c r="D8758" s="51" t="str">
        <f t="shared" si="136"/>
        <v>LEZimbabwe</v>
      </c>
      <c r="E8758" s="51" t="s">
        <v>1972</v>
      </c>
      <c r="F8758" s="51" t="s">
        <v>429</v>
      </c>
      <c r="G8758" s="51" t="s">
        <v>430</v>
      </c>
      <c r="H8758" s="51" t="s">
        <v>431</v>
      </c>
      <c r="I8758" s="51" t="s">
        <v>432</v>
      </c>
      <c r="J8758" s="51"/>
      <c r="K8758" s="51"/>
      <c r="L8758" s="51"/>
      <c r="M8758" s="51"/>
      <c r="N8758" s="51"/>
      <c r="O8758" s="51"/>
      <c r="P8758" s="51"/>
      <c r="Q8758" s="51"/>
      <c r="R8758" s="51"/>
      <c r="S8758" s="51"/>
      <c r="T8758" s="51"/>
      <c r="U8758" s="51"/>
    </row>
    <row r="8759" spans="1:21" ht="15.5">
      <c r="A8759" s="51">
        <v>698</v>
      </c>
      <c r="B8759" s="51" t="s">
        <v>1971</v>
      </c>
      <c r="C8759" s="51" t="s">
        <v>433</v>
      </c>
      <c r="D8759" s="51" t="str">
        <f t="shared" si="136"/>
        <v>LPZimbabwe</v>
      </c>
      <c r="E8759" s="51" t="s">
        <v>1972</v>
      </c>
      <c r="F8759" s="51" t="s">
        <v>434</v>
      </c>
      <c r="G8759" s="51" t="s">
        <v>435</v>
      </c>
      <c r="H8759" s="51" t="s">
        <v>431</v>
      </c>
      <c r="I8759" s="51" t="s">
        <v>432</v>
      </c>
      <c r="J8759" s="51" t="s">
        <v>1976</v>
      </c>
      <c r="K8759" s="51">
        <v>13.061</v>
      </c>
      <c r="L8759" s="51">
        <v>13.43</v>
      </c>
      <c r="M8759" s="51">
        <v>13.778</v>
      </c>
      <c r="N8759" s="51">
        <v>14.009</v>
      </c>
      <c r="O8759" s="51">
        <v>14.228</v>
      </c>
      <c r="P8759" s="51">
        <v>14.436999999999999</v>
      </c>
      <c r="Q8759" s="51">
        <v>14.641999999999999</v>
      </c>
      <c r="R8759" s="51">
        <v>14.904999999999999</v>
      </c>
      <c r="S8759" s="51">
        <v>15.189</v>
      </c>
      <c r="T8759" s="51">
        <v>15.492000000000001</v>
      </c>
      <c r="U8759" s="51">
        <v>2017</v>
      </c>
    </row>
    <row r="8760" spans="1:21" ht="15.5">
      <c r="A8760" s="51">
        <v>698</v>
      </c>
      <c r="B8760" s="51" t="s">
        <v>1971</v>
      </c>
      <c r="C8760" s="51" t="s">
        <v>437</v>
      </c>
      <c r="D8760" s="51" t="str">
        <f t="shared" si="136"/>
        <v>GGRZimbabwe</v>
      </c>
      <c r="E8760" s="51" t="s">
        <v>1972</v>
      </c>
      <c r="F8760" s="51" t="s">
        <v>438</v>
      </c>
      <c r="G8760" s="51" t="s">
        <v>439</v>
      </c>
      <c r="H8760" s="51" t="s">
        <v>342</v>
      </c>
      <c r="I8760" s="51" t="s">
        <v>343</v>
      </c>
      <c r="J8760" s="51" t="s">
        <v>1977</v>
      </c>
      <c r="K8760" s="51">
        <v>3.496</v>
      </c>
      <c r="L8760" s="51">
        <v>3.7410000000000001</v>
      </c>
      <c r="M8760" s="51">
        <v>3.77</v>
      </c>
      <c r="N8760" s="51">
        <v>3.7370000000000001</v>
      </c>
      <c r="O8760" s="51">
        <v>3.5019999999999998</v>
      </c>
      <c r="P8760" s="51">
        <v>3.87</v>
      </c>
      <c r="Q8760" s="51">
        <v>5.4909999999999997</v>
      </c>
      <c r="R8760" s="51">
        <v>22.971</v>
      </c>
      <c r="S8760" s="51">
        <v>182.58600000000001</v>
      </c>
      <c r="T8760" s="51">
        <v>387.56200000000001</v>
      </c>
      <c r="U8760" s="51">
        <v>2018</v>
      </c>
    </row>
    <row r="8761" spans="1:21" ht="15.5">
      <c r="A8761" s="51">
        <v>698</v>
      </c>
      <c r="B8761" s="51" t="s">
        <v>1971</v>
      </c>
      <c r="C8761" s="51" t="s">
        <v>441</v>
      </c>
      <c r="D8761" s="51" t="str">
        <f t="shared" si="136"/>
        <v>GGR_NGDPZimbabwe</v>
      </c>
      <c r="E8761" s="51" t="s">
        <v>1972</v>
      </c>
      <c r="F8761" s="51" t="s">
        <v>438</v>
      </c>
      <c r="G8761" s="51" t="s">
        <v>439</v>
      </c>
      <c r="H8761" s="51" t="s">
        <v>392</v>
      </c>
      <c r="I8761" s="51"/>
      <c r="J8761" s="51" t="s">
        <v>442</v>
      </c>
      <c r="K8761" s="51">
        <v>20.425000000000001</v>
      </c>
      <c r="L8761" s="51">
        <v>19.596</v>
      </c>
      <c r="M8761" s="51">
        <v>19.337</v>
      </c>
      <c r="N8761" s="51">
        <v>18.72</v>
      </c>
      <c r="O8761" s="51">
        <v>16.832999999999998</v>
      </c>
      <c r="P8761" s="51">
        <v>14.103999999999999</v>
      </c>
      <c r="Q8761" s="51">
        <v>12.773999999999999</v>
      </c>
      <c r="R8761" s="51">
        <v>14.161</v>
      </c>
      <c r="S8761" s="51">
        <v>16.748000000000001</v>
      </c>
      <c r="T8761" s="51">
        <v>16.765999999999998</v>
      </c>
      <c r="U8761" s="51">
        <v>2018</v>
      </c>
    </row>
    <row r="8762" spans="1:21" ht="15.5">
      <c r="A8762" s="51">
        <v>698</v>
      </c>
      <c r="B8762" s="51" t="s">
        <v>1971</v>
      </c>
      <c r="C8762" s="51" t="s">
        <v>443</v>
      </c>
      <c r="D8762" s="51" t="str">
        <f t="shared" si="136"/>
        <v>GGXZimbabwe</v>
      </c>
      <c r="E8762" s="51" t="s">
        <v>1972</v>
      </c>
      <c r="F8762" s="51" t="s">
        <v>444</v>
      </c>
      <c r="G8762" s="51" t="s">
        <v>445</v>
      </c>
      <c r="H8762" s="51" t="s">
        <v>342</v>
      </c>
      <c r="I8762" s="51" t="s">
        <v>343</v>
      </c>
      <c r="J8762" s="51" t="s">
        <v>1977</v>
      </c>
      <c r="K8762" s="51">
        <v>3.492</v>
      </c>
      <c r="L8762" s="51">
        <v>3.9940000000000002</v>
      </c>
      <c r="M8762" s="51">
        <v>3.9870000000000001</v>
      </c>
      <c r="N8762" s="51">
        <v>4.0970000000000004</v>
      </c>
      <c r="O8762" s="51">
        <v>4.8630000000000004</v>
      </c>
      <c r="P8762" s="51">
        <v>6.1440000000000001</v>
      </c>
      <c r="Q8762" s="51">
        <v>7.4969999999999999</v>
      </c>
      <c r="R8762" s="51">
        <v>25.314</v>
      </c>
      <c r="S8762" s="51">
        <v>170.27099999999999</v>
      </c>
      <c r="T8762" s="51">
        <v>406.38799999999998</v>
      </c>
      <c r="U8762" s="51">
        <v>2018</v>
      </c>
    </row>
    <row r="8763" spans="1:21" ht="15.5">
      <c r="A8763" s="51">
        <v>698</v>
      </c>
      <c r="B8763" s="51" t="s">
        <v>1971</v>
      </c>
      <c r="C8763" s="51" t="s">
        <v>446</v>
      </c>
      <c r="D8763" s="51" t="str">
        <f t="shared" si="136"/>
        <v>GGX_NGDPZimbabwe</v>
      </c>
      <c r="E8763" s="51" t="s">
        <v>1972</v>
      </c>
      <c r="F8763" s="51" t="s">
        <v>444</v>
      </c>
      <c r="G8763" s="51" t="s">
        <v>445</v>
      </c>
      <c r="H8763" s="51" t="s">
        <v>392</v>
      </c>
      <c r="I8763" s="51"/>
      <c r="J8763" s="51" t="s">
        <v>447</v>
      </c>
      <c r="K8763" s="51">
        <v>20.404</v>
      </c>
      <c r="L8763" s="51">
        <v>20.92</v>
      </c>
      <c r="M8763" s="51">
        <v>20.448</v>
      </c>
      <c r="N8763" s="51">
        <v>20.524999999999999</v>
      </c>
      <c r="O8763" s="51">
        <v>23.372</v>
      </c>
      <c r="P8763" s="51">
        <v>22.393000000000001</v>
      </c>
      <c r="Q8763" s="51">
        <v>17.439</v>
      </c>
      <c r="R8763" s="51">
        <v>15.606</v>
      </c>
      <c r="S8763" s="51">
        <v>15.619</v>
      </c>
      <c r="T8763" s="51">
        <v>17.581</v>
      </c>
      <c r="U8763" s="51">
        <v>2018</v>
      </c>
    </row>
    <row r="8764" spans="1:21" ht="15.5">
      <c r="A8764" s="51">
        <v>698</v>
      </c>
      <c r="B8764" s="51" t="s">
        <v>1971</v>
      </c>
      <c r="C8764" s="51" t="s">
        <v>448</v>
      </c>
      <c r="D8764" s="51" t="str">
        <f t="shared" si="136"/>
        <v>GGXCNLZimbabwe</v>
      </c>
      <c r="E8764" s="51" t="s">
        <v>1972</v>
      </c>
      <c r="F8764" s="51" t="s">
        <v>449</v>
      </c>
      <c r="G8764" s="51" t="s">
        <v>450</v>
      </c>
      <c r="H8764" s="51" t="s">
        <v>342</v>
      </c>
      <c r="I8764" s="51" t="s">
        <v>343</v>
      </c>
      <c r="J8764" s="51" t="s">
        <v>1977</v>
      </c>
      <c r="K8764" s="51">
        <v>4.0000000000000001E-3</v>
      </c>
      <c r="L8764" s="51">
        <v>-0.253</v>
      </c>
      <c r="M8764" s="51">
        <v>-0.217</v>
      </c>
      <c r="N8764" s="51">
        <v>-0.36</v>
      </c>
      <c r="O8764" s="51">
        <v>-1.361</v>
      </c>
      <c r="P8764" s="51">
        <v>-2.274</v>
      </c>
      <c r="Q8764" s="51">
        <v>-2.0059999999999998</v>
      </c>
      <c r="R8764" s="51">
        <v>-2.3439999999999999</v>
      </c>
      <c r="S8764" s="51">
        <v>12.315</v>
      </c>
      <c r="T8764" s="51">
        <v>-18.824999999999999</v>
      </c>
      <c r="U8764" s="51">
        <v>2018</v>
      </c>
    </row>
    <row r="8765" spans="1:21" ht="15.5">
      <c r="A8765" s="51">
        <v>698</v>
      </c>
      <c r="B8765" s="51" t="s">
        <v>1971</v>
      </c>
      <c r="C8765" s="51" t="s">
        <v>451</v>
      </c>
      <c r="D8765" s="51" t="str">
        <f t="shared" si="136"/>
        <v>GGXCNL_NGDPZimbabwe</v>
      </c>
      <c r="E8765" s="51" t="s">
        <v>1972</v>
      </c>
      <c r="F8765" s="51" t="s">
        <v>449</v>
      </c>
      <c r="G8765" s="51" t="s">
        <v>450</v>
      </c>
      <c r="H8765" s="51" t="s">
        <v>392</v>
      </c>
      <c r="I8765" s="51"/>
      <c r="J8765" s="51" t="s">
        <v>452</v>
      </c>
      <c r="K8765" s="51">
        <v>2.1999999999999999E-2</v>
      </c>
      <c r="L8765" s="51">
        <v>-1.3240000000000001</v>
      </c>
      <c r="M8765" s="51">
        <v>-1.111</v>
      </c>
      <c r="N8765" s="51">
        <v>-1.8049999999999999</v>
      </c>
      <c r="O8765" s="51">
        <v>-6.5389999999999997</v>
      </c>
      <c r="P8765" s="51">
        <v>-8.2880000000000003</v>
      </c>
      <c r="Q8765" s="51">
        <v>-4.665</v>
      </c>
      <c r="R8765" s="51">
        <v>-1.4450000000000001</v>
      </c>
      <c r="S8765" s="51">
        <v>1.1299999999999999</v>
      </c>
      <c r="T8765" s="51">
        <v>-0.81399999999999995</v>
      </c>
      <c r="U8765" s="51">
        <v>2018</v>
      </c>
    </row>
    <row r="8766" spans="1:21" ht="15.5">
      <c r="A8766" s="51">
        <v>698</v>
      </c>
      <c r="B8766" s="51" t="s">
        <v>1971</v>
      </c>
      <c r="C8766" s="51" t="s">
        <v>453</v>
      </c>
      <c r="D8766" s="51" t="str">
        <f t="shared" si="136"/>
        <v>GGSBZimbabwe</v>
      </c>
      <c r="E8766" s="51" t="s">
        <v>1972</v>
      </c>
      <c r="F8766" s="51" t="s">
        <v>454</v>
      </c>
      <c r="G8766" s="51" t="s">
        <v>455</v>
      </c>
      <c r="H8766" s="51" t="s">
        <v>342</v>
      </c>
      <c r="I8766" s="51" t="s">
        <v>343</v>
      </c>
      <c r="J8766" s="51"/>
      <c r="K8766" s="51"/>
      <c r="L8766" s="51"/>
      <c r="M8766" s="51"/>
      <c r="N8766" s="51"/>
      <c r="O8766" s="51"/>
      <c r="P8766" s="51"/>
      <c r="Q8766" s="51"/>
      <c r="R8766" s="51"/>
      <c r="S8766" s="51"/>
      <c r="T8766" s="51"/>
      <c r="U8766" s="51"/>
    </row>
    <row r="8767" spans="1:21" ht="15.5">
      <c r="A8767" s="51">
        <v>698</v>
      </c>
      <c r="B8767" s="51" t="s">
        <v>1971</v>
      </c>
      <c r="C8767" s="51" t="s">
        <v>456</v>
      </c>
      <c r="D8767" s="51" t="str">
        <f t="shared" si="136"/>
        <v>GGSB_NPGDPZimbabwe</v>
      </c>
      <c r="E8767" s="51" t="s">
        <v>1972</v>
      </c>
      <c r="F8767" s="51" t="s">
        <v>454</v>
      </c>
      <c r="G8767" s="51" t="s">
        <v>455</v>
      </c>
      <c r="H8767" s="51" t="s">
        <v>380</v>
      </c>
      <c r="I8767" s="51"/>
      <c r="J8767" s="51"/>
      <c r="K8767" s="51"/>
      <c r="L8767" s="51"/>
      <c r="M8767" s="51"/>
      <c r="N8767" s="51"/>
      <c r="O8767" s="51"/>
      <c r="P8767" s="51"/>
      <c r="Q8767" s="51"/>
      <c r="R8767" s="51"/>
      <c r="S8767" s="51"/>
      <c r="T8767" s="51"/>
      <c r="U8767" s="51"/>
    </row>
    <row r="8768" spans="1:21" ht="15.5">
      <c r="A8768" s="51">
        <v>698</v>
      </c>
      <c r="B8768" s="51" t="s">
        <v>1971</v>
      </c>
      <c r="C8768" s="51" t="s">
        <v>457</v>
      </c>
      <c r="D8768" s="51" t="str">
        <f t="shared" si="136"/>
        <v>GGXONLBZimbabwe</v>
      </c>
      <c r="E8768" s="51" t="s">
        <v>1972</v>
      </c>
      <c r="F8768" s="51" t="s">
        <v>458</v>
      </c>
      <c r="G8768" s="51" t="s">
        <v>459</v>
      </c>
      <c r="H8768" s="51" t="s">
        <v>342</v>
      </c>
      <c r="I8768" s="51" t="s">
        <v>343</v>
      </c>
      <c r="J8768" s="51" t="s">
        <v>1977</v>
      </c>
      <c r="K8768" s="51">
        <v>4.3999999999999997E-2</v>
      </c>
      <c r="L8768" s="51">
        <v>-0.13600000000000001</v>
      </c>
      <c r="M8768" s="51">
        <v>-0.08</v>
      </c>
      <c r="N8768" s="51">
        <v>-0.183</v>
      </c>
      <c r="O8768" s="51">
        <v>-1.234</v>
      </c>
      <c r="P8768" s="51">
        <v>-2.0659999999999998</v>
      </c>
      <c r="Q8768" s="51">
        <v>-1.6379999999999999</v>
      </c>
      <c r="R8768" s="51">
        <v>-1.63</v>
      </c>
      <c r="S8768" s="51">
        <v>15.842000000000001</v>
      </c>
      <c r="T8768" s="51">
        <v>-13.231999999999999</v>
      </c>
      <c r="U8768" s="51">
        <v>2018</v>
      </c>
    </row>
    <row r="8769" spans="1:21" ht="15.5">
      <c r="A8769" s="51">
        <v>698</v>
      </c>
      <c r="B8769" s="51" t="s">
        <v>1971</v>
      </c>
      <c r="C8769" s="51" t="s">
        <v>460</v>
      </c>
      <c r="D8769" s="51" t="str">
        <f t="shared" si="136"/>
        <v>GGXONLB_NGDPZimbabwe</v>
      </c>
      <c r="E8769" s="51" t="s">
        <v>1972</v>
      </c>
      <c r="F8769" s="51" t="s">
        <v>458</v>
      </c>
      <c r="G8769" s="51" t="s">
        <v>459</v>
      </c>
      <c r="H8769" s="51" t="s">
        <v>392</v>
      </c>
      <c r="I8769" s="51"/>
      <c r="J8769" s="51" t="s">
        <v>461</v>
      </c>
      <c r="K8769" s="51">
        <v>0.25700000000000001</v>
      </c>
      <c r="L8769" s="51">
        <v>-0.71499999999999997</v>
      </c>
      <c r="M8769" s="51">
        <v>-0.41199999999999998</v>
      </c>
      <c r="N8769" s="51">
        <v>-0.91700000000000004</v>
      </c>
      <c r="O8769" s="51">
        <v>-5.9290000000000003</v>
      </c>
      <c r="P8769" s="51">
        <v>-7.5309999999999997</v>
      </c>
      <c r="Q8769" s="51">
        <v>-3.8090000000000002</v>
      </c>
      <c r="R8769" s="51">
        <v>-1.0049999999999999</v>
      </c>
      <c r="S8769" s="51">
        <v>1.4530000000000001</v>
      </c>
      <c r="T8769" s="51">
        <v>-0.57199999999999995</v>
      </c>
      <c r="U8769" s="51">
        <v>2018</v>
      </c>
    </row>
    <row r="8770" spans="1:21" ht="15.5">
      <c r="A8770" s="51">
        <v>698</v>
      </c>
      <c r="B8770" s="51" t="s">
        <v>1971</v>
      </c>
      <c r="C8770" s="51" t="s">
        <v>462</v>
      </c>
      <c r="D8770" s="51" t="str">
        <f t="shared" si="136"/>
        <v>GGXWDNZimbabwe</v>
      </c>
      <c r="E8770" s="51" t="s">
        <v>1972</v>
      </c>
      <c r="F8770" s="51" t="s">
        <v>463</v>
      </c>
      <c r="G8770" s="51" t="s">
        <v>464</v>
      </c>
      <c r="H8770" s="51" t="s">
        <v>342</v>
      </c>
      <c r="I8770" s="51" t="s">
        <v>343</v>
      </c>
      <c r="J8770" s="51"/>
      <c r="K8770" s="51"/>
      <c r="L8770" s="51"/>
      <c r="M8770" s="51"/>
      <c r="N8770" s="51"/>
      <c r="O8770" s="51"/>
      <c r="P8770" s="51"/>
      <c r="Q8770" s="51"/>
      <c r="R8770" s="51"/>
      <c r="S8770" s="51"/>
      <c r="T8770" s="51"/>
      <c r="U8770" s="51"/>
    </row>
    <row r="8771" spans="1:21" ht="15.5">
      <c r="A8771" s="51">
        <v>698</v>
      </c>
      <c r="B8771" s="51" t="s">
        <v>1971</v>
      </c>
      <c r="C8771" s="51" t="s">
        <v>465</v>
      </c>
      <c r="D8771" s="51" t="str">
        <f t="shared" ref="D8771:D8776" si="137">C8771&amp;E8771</f>
        <v>GGXWDN_NGDPZimbabwe</v>
      </c>
      <c r="E8771" s="51" t="s">
        <v>1972</v>
      </c>
      <c r="F8771" s="51" t="s">
        <v>463</v>
      </c>
      <c r="G8771" s="51" t="s">
        <v>464</v>
      </c>
      <c r="H8771" s="51" t="s">
        <v>392</v>
      </c>
      <c r="I8771" s="51"/>
      <c r="J8771" s="51"/>
      <c r="K8771" s="51"/>
      <c r="L8771" s="51"/>
      <c r="M8771" s="51"/>
      <c r="N8771" s="51"/>
      <c r="O8771" s="51"/>
      <c r="P8771" s="51"/>
      <c r="Q8771" s="51"/>
      <c r="R8771" s="51"/>
      <c r="S8771" s="51"/>
      <c r="T8771" s="51"/>
      <c r="U8771" s="51"/>
    </row>
    <row r="8772" spans="1:21" ht="15.5">
      <c r="A8772" s="51">
        <v>698</v>
      </c>
      <c r="B8772" s="51" t="s">
        <v>1971</v>
      </c>
      <c r="C8772" s="51" t="s">
        <v>466</v>
      </c>
      <c r="D8772" s="51" t="str">
        <f t="shared" si="137"/>
        <v>GGXWDGZimbabwe</v>
      </c>
      <c r="E8772" s="51" t="s">
        <v>1972</v>
      </c>
      <c r="F8772" s="51" t="s">
        <v>467</v>
      </c>
      <c r="G8772" s="51" t="s">
        <v>468</v>
      </c>
      <c r="H8772" s="51" t="s">
        <v>342</v>
      </c>
      <c r="I8772" s="51" t="s">
        <v>343</v>
      </c>
      <c r="J8772" s="51" t="s">
        <v>1977</v>
      </c>
      <c r="K8772" s="51">
        <v>6.5490000000000004</v>
      </c>
      <c r="L8772" s="51">
        <v>7.0529999999999999</v>
      </c>
      <c r="M8772" s="51">
        <v>8.23</v>
      </c>
      <c r="N8772" s="51">
        <v>9.4770000000000003</v>
      </c>
      <c r="O8772" s="51">
        <v>10.089</v>
      </c>
      <c r="P8772" s="51">
        <v>11.997999999999999</v>
      </c>
      <c r="Q8772" s="51">
        <v>14.459</v>
      </c>
      <c r="R8772" s="51">
        <v>181.86699999999999</v>
      </c>
      <c r="S8772" s="51">
        <v>968.86300000000006</v>
      </c>
      <c r="T8772" s="51">
        <v>1187.21</v>
      </c>
      <c r="U8772" s="51">
        <v>2018</v>
      </c>
    </row>
    <row r="8773" spans="1:21" ht="15.5">
      <c r="A8773" s="51">
        <v>698</v>
      </c>
      <c r="B8773" s="51" t="s">
        <v>1971</v>
      </c>
      <c r="C8773" s="51" t="s">
        <v>469</v>
      </c>
      <c r="D8773" s="51" t="str">
        <f t="shared" si="137"/>
        <v>GGXWDG_NGDPZimbabwe</v>
      </c>
      <c r="E8773" s="51" t="s">
        <v>1972</v>
      </c>
      <c r="F8773" s="51" t="s">
        <v>467</v>
      </c>
      <c r="G8773" s="51" t="s">
        <v>468</v>
      </c>
      <c r="H8773" s="51" t="s">
        <v>392</v>
      </c>
      <c r="I8773" s="51"/>
      <c r="J8773" s="51" t="s">
        <v>470</v>
      </c>
      <c r="K8773" s="51">
        <v>38.265000000000001</v>
      </c>
      <c r="L8773" s="51">
        <v>36.944000000000003</v>
      </c>
      <c r="M8773" s="51">
        <v>42.210999999999999</v>
      </c>
      <c r="N8773" s="51">
        <v>47.472999999999999</v>
      </c>
      <c r="O8773" s="51">
        <v>48.49</v>
      </c>
      <c r="P8773" s="51">
        <v>43.725999999999999</v>
      </c>
      <c r="Q8773" s="51">
        <v>33.634</v>
      </c>
      <c r="R8773" s="51">
        <v>112.11799999999999</v>
      </c>
      <c r="S8773" s="51">
        <v>88.873000000000005</v>
      </c>
      <c r="T8773" s="51">
        <v>51.359000000000002</v>
      </c>
      <c r="U8773" s="51">
        <v>2018</v>
      </c>
    </row>
    <row r="8774" spans="1:21" ht="15.5">
      <c r="A8774" s="51">
        <v>698</v>
      </c>
      <c r="B8774" s="51" t="s">
        <v>1971</v>
      </c>
      <c r="C8774" s="51" t="s">
        <v>471</v>
      </c>
      <c r="D8774" s="51" t="str">
        <f t="shared" si="137"/>
        <v>NGDP_FYZimbabwe</v>
      </c>
      <c r="E8774" s="51" t="s">
        <v>1972</v>
      </c>
      <c r="F8774" s="51" t="s">
        <v>472</v>
      </c>
      <c r="G8774" s="51" t="s">
        <v>473</v>
      </c>
      <c r="H8774" s="51" t="s">
        <v>342</v>
      </c>
      <c r="I8774" s="51" t="s">
        <v>343</v>
      </c>
      <c r="J8774" s="51" t="s">
        <v>1977</v>
      </c>
      <c r="K8774" s="51">
        <v>17.114999999999998</v>
      </c>
      <c r="L8774" s="51">
        <v>19.091000000000001</v>
      </c>
      <c r="M8774" s="51">
        <v>19.495999999999999</v>
      </c>
      <c r="N8774" s="51">
        <v>19.963000000000001</v>
      </c>
      <c r="O8774" s="51">
        <v>20.806000000000001</v>
      </c>
      <c r="P8774" s="51">
        <v>27.437999999999999</v>
      </c>
      <c r="Q8774" s="51">
        <v>42.99</v>
      </c>
      <c r="R8774" s="51">
        <v>162.21</v>
      </c>
      <c r="S8774" s="51">
        <v>1090.1600000000001</v>
      </c>
      <c r="T8774" s="51">
        <v>2311.58</v>
      </c>
      <c r="U8774" s="51">
        <v>2018</v>
      </c>
    </row>
    <row r="8775" spans="1:21" ht="15.5">
      <c r="A8775" s="51">
        <v>698</v>
      </c>
      <c r="B8775" s="51" t="s">
        <v>1971</v>
      </c>
      <c r="C8775" s="51" t="s">
        <v>474</v>
      </c>
      <c r="D8775" s="51" t="str">
        <f t="shared" si="137"/>
        <v>BCAZimbabwe</v>
      </c>
      <c r="E8775" s="51" t="s">
        <v>1972</v>
      </c>
      <c r="F8775" s="51" t="s">
        <v>475</v>
      </c>
      <c r="G8775" s="51" t="s">
        <v>476</v>
      </c>
      <c r="H8775" s="51" t="s">
        <v>352</v>
      </c>
      <c r="I8775" s="51" t="s">
        <v>343</v>
      </c>
      <c r="J8775" s="51" t="s">
        <v>1978</v>
      </c>
      <c r="K8775" s="51">
        <v>-1.8360000000000001</v>
      </c>
      <c r="L8775" s="51">
        <v>-2.5259999999999998</v>
      </c>
      <c r="M8775" s="51">
        <v>-2.254</v>
      </c>
      <c r="N8775" s="51">
        <v>-1.5209999999999999</v>
      </c>
      <c r="O8775" s="51">
        <v>-0.71799999999999997</v>
      </c>
      <c r="P8775" s="51">
        <v>-0.36299999999999999</v>
      </c>
      <c r="Q8775" s="51">
        <v>-1.748</v>
      </c>
      <c r="R8775" s="51">
        <v>0.84599999999999997</v>
      </c>
      <c r="S8775" s="51">
        <v>0.995</v>
      </c>
      <c r="T8775" s="51">
        <v>1.1379999999999999</v>
      </c>
      <c r="U8775" s="51">
        <v>2018</v>
      </c>
    </row>
    <row r="8776" spans="1:21" ht="15.5">
      <c r="A8776" s="51">
        <v>698</v>
      </c>
      <c r="B8776" s="51" t="s">
        <v>1971</v>
      </c>
      <c r="C8776" s="51" t="s">
        <v>478</v>
      </c>
      <c r="D8776" s="51" t="str">
        <f t="shared" si="137"/>
        <v>BCA_NGDPDZimbabwe</v>
      </c>
      <c r="E8776" s="51" t="s">
        <v>1972</v>
      </c>
      <c r="F8776" s="51" t="s">
        <v>475</v>
      </c>
      <c r="G8776" s="51" t="s">
        <v>476</v>
      </c>
      <c r="H8776" s="51" t="s">
        <v>392</v>
      </c>
      <c r="I8776" s="51"/>
      <c r="J8776" s="51" t="s">
        <v>479</v>
      </c>
      <c r="K8776" s="51">
        <v>-10.727</v>
      </c>
      <c r="L8776" s="51">
        <v>-13.23</v>
      </c>
      <c r="M8776" s="51">
        <v>-11.563000000000001</v>
      </c>
      <c r="N8776" s="51">
        <v>-7.617</v>
      </c>
      <c r="O8776" s="51">
        <v>-3.58</v>
      </c>
      <c r="P8776" s="51">
        <v>-1.66</v>
      </c>
      <c r="Q8776" s="51">
        <v>-8.2880000000000003</v>
      </c>
      <c r="R8776" s="51">
        <v>4.3879999999999999</v>
      </c>
      <c r="S8776" s="51">
        <v>4.7300000000000004</v>
      </c>
      <c r="T8776" s="51">
        <v>4.3639999999999999</v>
      </c>
      <c r="U8776" s="51">
        <v>2018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6CE3-C375-4A80-A6B4-20B1AE237755}">
  <dimension ref="A1:L38"/>
  <sheetViews>
    <sheetView showGridLines="0" topLeftCell="A22" workbookViewId="0">
      <selection activeCell="E44" sqref="E44"/>
    </sheetView>
  </sheetViews>
  <sheetFormatPr baseColWidth="10" defaultColWidth="10.81640625" defaultRowHeight="12.5"/>
  <cols>
    <col min="1" max="2" width="26.1796875" style="89" customWidth="1"/>
    <col min="3" max="3" width="2.453125" style="89" customWidth="1"/>
    <col min="4" max="16384" width="10.81640625" style="89"/>
  </cols>
  <sheetData>
    <row r="1" spans="1:12" ht="24">
      <c r="A1" s="116" t="s">
        <v>2524</v>
      </c>
      <c r="B1" s="117"/>
      <c r="C1"/>
      <c r="D1"/>
      <c r="E1"/>
      <c r="F1"/>
      <c r="G1"/>
      <c r="H1"/>
      <c r="I1"/>
      <c r="J1"/>
      <c r="K1"/>
      <c r="L1"/>
    </row>
    <row r="2" spans="1:12" ht="12.65" customHeight="1">
      <c r="A2" s="90"/>
      <c r="B2"/>
      <c r="C2"/>
      <c r="D2"/>
      <c r="E2"/>
      <c r="F2"/>
      <c r="G2"/>
      <c r="H2"/>
      <c r="I2"/>
      <c r="J2"/>
      <c r="K2"/>
      <c r="L2"/>
    </row>
    <row r="3" spans="1:12" ht="12.65" customHeight="1">
      <c r="A3" s="180" t="s">
        <v>2525</v>
      </c>
      <c r="B3" s="181"/>
      <c r="C3" s="182"/>
      <c r="D3" s="183" t="s">
        <v>2526</v>
      </c>
      <c r="E3" s="184"/>
      <c r="F3" s="184"/>
      <c r="G3" s="184"/>
      <c r="H3" s="184"/>
      <c r="I3" s="184"/>
      <c r="J3" s="184"/>
      <c r="K3" s="184"/>
      <c r="L3" s="185"/>
    </row>
    <row r="4" spans="1:12">
      <c r="A4" s="180" t="s">
        <v>2527</v>
      </c>
      <c r="B4" s="181"/>
      <c r="C4" s="182"/>
      <c r="D4" s="183" t="s">
        <v>2528</v>
      </c>
      <c r="E4" s="184"/>
      <c r="F4" s="184"/>
      <c r="G4" s="184"/>
      <c r="H4" s="184"/>
      <c r="I4" s="184"/>
      <c r="J4" s="184"/>
      <c r="K4" s="184"/>
      <c r="L4" s="185"/>
    </row>
    <row r="5" spans="1:12">
      <c r="A5" s="186" t="s">
        <v>158</v>
      </c>
      <c r="B5" s="187"/>
      <c r="C5" s="188"/>
      <c r="D5" s="91" t="s">
        <v>139</v>
      </c>
      <c r="E5" s="91" t="s">
        <v>140</v>
      </c>
      <c r="F5" s="91" t="s">
        <v>141</v>
      </c>
      <c r="G5" s="91" t="s">
        <v>142</v>
      </c>
      <c r="H5" s="91" t="s">
        <v>143</v>
      </c>
      <c r="I5" s="91" t="s">
        <v>144</v>
      </c>
      <c r="J5" s="91" t="s">
        <v>145</v>
      </c>
      <c r="K5" s="91" t="s">
        <v>146</v>
      </c>
      <c r="L5" s="91" t="s">
        <v>147</v>
      </c>
    </row>
    <row r="6" spans="1:12" ht="13">
      <c r="A6" s="92" t="s">
        <v>81</v>
      </c>
      <c r="B6" s="92" t="s">
        <v>2529</v>
      </c>
      <c r="C6" s="93" t="s">
        <v>2530</v>
      </c>
      <c r="D6" s="93" t="s">
        <v>2530</v>
      </c>
      <c r="E6" s="93" t="s">
        <v>2530</v>
      </c>
      <c r="F6" s="93" t="s">
        <v>2530</v>
      </c>
      <c r="G6" s="93" t="s">
        <v>2530</v>
      </c>
      <c r="H6" s="93" t="s">
        <v>2530</v>
      </c>
      <c r="I6" s="93" t="s">
        <v>2530</v>
      </c>
      <c r="J6" s="93" t="s">
        <v>2530</v>
      </c>
      <c r="K6" s="93" t="s">
        <v>2530</v>
      </c>
      <c r="L6" s="93" t="s">
        <v>2530</v>
      </c>
    </row>
    <row r="7" spans="1:12" ht="13">
      <c r="A7" s="94" t="s">
        <v>35</v>
      </c>
      <c r="B7" s="95" t="s">
        <v>2531</v>
      </c>
      <c r="C7" s="93" t="s">
        <v>2532</v>
      </c>
      <c r="D7" s="96">
        <v>0.77833799999999997</v>
      </c>
      <c r="E7" s="96">
        <v>0.75294499999999998</v>
      </c>
      <c r="F7" s="96">
        <v>0.75272799999999995</v>
      </c>
      <c r="G7" s="96">
        <v>0.90129599999999999</v>
      </c>
      <c r="H7" s="96">
        <v>0.90342100000000003</v>
      </c>
      <c r="I7" s="96">
        <v>0.88520600000000005</v>
      </c>
      <c r="J7" s="96">
        <v>0.846773</v>
      </c>
      <c r="K7" s="96">
        <v>0.89327599999999996</v>
      </c>
      <c r="L7" s="96">
        <v>0.87550600000000001</v>
      </c>
    </row>
    <row r="8" spans="1:12" ht="13">
      <c r="A8" s="94" t="s">
        <v>36</v>
      </c>
      <c r="B8" s="95" t="s">
        <v>2531</v>
      </c>
      <c r="C8" s="93" t="s">
        <v>2532</v>
      </c>
      <c r="D8" s="97">
        <v>0.77833799999999997</v>
      </c>
      <c r="E8" s="97">
        <v>0.75294499999999998</v>
      </c>
      <c r="F8" s="97">
        <v>0.75272799999999995</v>
      </c>
      <c r="G8" s="97">
        <v>0.90129599999999999</v>
      </c>
      <c r="H8" s="97">
        <v>0.90342100000000003</v>
      </c>
      <c r="I8" s="97">
        <v>0.88520600000000005</v>
      </c>
      <c r="J8" s="97">
        <v>0.846773</v>
      </c>
      <c r="K8" s="97">
        <v>0.89327599999999996</v>
      </c>
      <c r="L8" s="97">
        <v>0.87550600000000001</v>
      </c>
    </row>
    <row r="9" spans="1:12" ht="13">
      <c r="A9" s="94" t="s">
        <v>40</v>
      </c>
      <c r="B9" s="95" t="s">
        <v>2533</v>
      </c>
      <c r="C9" s="93" t="s">
        <v>2532</v>
      </c>
      <c r="D9" s="96">
        <v>19.577500000000001</v>
      </c>
      <c r="E9" s="96">
        <v>19.570582999999999</v>
      </c>
      <c r="F9" s="96">
        <v>20.7575</v>
      </c>
      <c r="G9" s="96">
        <v>24.598749999999999</v>
      </c>
      <c r="H9" s="96">
        <v>24.439917000000001</v>
      </c>
      <c r="I9" s="96">
        <v>23.376332999999999</v>
      </c>
      <c r="J9" s="96">
        <v>21.729917</v>
      </c>
      <c r="K9" s="96">
        <v>22.93225</v>
      </c>
      <c r="L9" s="96">
        <v>23.210249999999998</v>
      </c>
    </row>
    <row r="10" spans="1:12" ht="13">
      <c r="A10" s="94" t="s">
        <v>41</v>
      </c>
      <c r="B10" s="95" t="s">
        <v>2534</v>
      </c>
      <c r="C10" s="93" t="s">
        <v>2532</v>
      </c>
      <c r="D10" s="97">
        <v>5.7924759999999997</v>
      </c>
      <c r="E10" s="97">
        <v>5.6163119999999997</v>
      </c>
      <c r="F10" s="97">
        <v>5.6124669999999997</v>
      </c>
      <c r="G10" s="97">
        <v>6.7279070000000001</v>
      </c>
      <c r="H10" s="97">
        <v>6.7317179999999999</v>
      </c>
      <c r="I10" s="97">
        <v>6.6028929999999999</v>
      </c>
      <c r="J10" s="97">
        <v>6.3146190000000004</v>
      </c>
      <c r="K10" s="97">
        <v>6.6694469999999999</v>
      </c>
      <c r="L10" s="97">
        <v>6.5421519999999997</v>
      </c>
    </row>
    <row r="11" spans="1:12" ht="13">
      <c r="A11" s="94" t="s">
        <v>42</v>
      </c>
      <c r="B11" s="95" t="s">
        <v>2531</v>
      </c>
      <c r="C11" s="93" t="s">
        <v>2532</v>
      </c>
      <c r="D11" s="96">
        <v>0.77833799999999997</v>
      </c>
      <c r="E11" s="96">
        <v>0.75294499999999998</v>
      </c>
      <c r="F11" s="96">
        <v>0.75272799999999995</v>
      </c>
      <c r="G11" s="96">
        <v>0.90129599999999999</v>
      </c>
      <c r="H11" s="96">
        <v>0.90342100000000003</v>
      </c>
      <c r="I11" s="96">
        <v>0.88520600000000005</v>
      </c>
      <c r="J11" s="96">
        <v>0.846773</v>
      </c>
      <c r="K11" s="96">
        <v>0.89327599999999996</v>
      </c>
      <c r="L11" s="96">
        <v>0.87550600000000001</v>
      </c>
    </row>
    <row r="12" spans="1:12" ht="13">
      <c r="A12" s="94" t="s">
        <v>43</v>
      </c>
      <c r="B12" s="95" t="s">
        <v>2531</v>
      </c>
      <c r="C12" s="93" t="s">
        <v>2532</v>
      </c>
      <c r="D12" s="97">
        <v>0.77833799999999997</v>
      </c>
      <c r="E12" s="97">
        <v>0.75294499999999998</v>
      </c>
      <c r="F12" s="97">
        <v>0.75272799999999995</v>
      </c>
      <c r="G12" s="97">
        <v>0.90129599999999999</v>
      </c>
      <c r="H12" s="97">
        <v>0.90342100000000003</v>
      </c>
      <c r="I12" s="97">
        <v>0.88520600000000005</v>
      </c>
      <c r="J12" s="97">
        <v>0.846773</v>
      </c>
      <c r="K12" s="97">
        <v>0.89327599999999996</v>
      </c>
      <c r="L12" s="97">
        <v>0.87550600000000001</v>
      </c>
    </row>
    <row r="13" spans="1:12" ht="13">
      <c r="A13" s="94" t="s">
        <v>44</v>
      </c>
      <c r="B13" s="95" t="s">
        <v>2531</v>
      </c>
      <c r="C13" s="93" t="s">
        <v>2532</v>
      </c>
      <c r="D13" s="96">
        <v>0.77833799999999997</v>
      </c>
      <c r="E13" s="96">
        <v>0.75294499999999998</v>
      </c>
      <c r="F13" s="96">
        <v>0.75272799999999995</v>
      </c>
      <c r="G13" s="96">
        <v>0.90129599999999999</v>
      </c>
      <c r="H13" s="96">
        <v>0.90342100000000003</v>
      </c>
      <c r="I13" s="96">
        <v>0.88520600000000005</v>
      </c>
      <c r="J13" s="96">
        <v>0.846773</v>
      </c>
      <c r="K13" s="96">
        <v>0.89327599999999996</v>
      </c>
      <c r="L13" s="96">
        <v>0.87550600000000001</v>
      </c>
    </row>
    <row r="14" spans="1:12" ht="13">
      <c r="A14" s="94" t="s">
        <v>45</v>
      </c>
      <c r="B14" s="95" t="s">
        <v>2531</v>
      </c>
      <c r="C14" s="93" t="s">
        <v>2532</v>
      </c>
      <c r="D14" s="97">
        <v>0.77833799999999997</v>
      </c>
      <c r="E14" s="97">
        <v>0.75294499999999998</v>
      </c>
      <c r="F14" s="97">
        <v>0.75272799999999995</v>
      </c>
      <c r="G14" s="97">
        <v>0.90129599999999999</v>
      </c>
      <c r="H14" s="97">
        <v>0.90342100000000003</v>
      </c>
      <c r="I14" s="97">
        <v>0.88520600000000005</v>
      </c>
      <c r="J14" s="97">
        <v>0.846773</v>
      </c>
      <c r="K14" s="97">
        <v>0.89327599999999996</v>
      </c>
      <c r="L14" s="97">
        <v>0.87550600000000001</v>
      </c>
    </row>
    <row r="15" spans="1:12" ht="13">
      <c r="A15" s="94" t="s">
        <v>46</v>
      </c>
      <c r="B15" s="95" t="s">
        <v>2531</v>
      </c>
      <c r="C15" s="93" t="s">
        <v>2532</v>
      </c>
      <c r="D15" s="96">
        <v>0.77833799999999997</v>
      </c>
      <c r="E15" s="96">
        <v>0.75294499999999998</v>
      </c>
      <c r="F15" s="96">
        <v>0.75272799999999995</v>
      </c>
      <c r="G15" s="96">
        <v>0.90129599999999999</v>
      </c>
      <c r="H15" s="96">
        <v>0.90342100000000003</v>
      </c>
      <c r="I15" s="96">
        <v>0.88520600000000005</v>
      </c>
      <c r="J15" s="96">
        <v>0.846773</v>
      </c>
      <c r="K15" s="96">
        <v>0.89327599999999996</v>
      </c>
      <c r="L15" s="96">
        <v>0.87550600000000001</v>
      </c>
    </row>
    <row r="16" spans="1:12" ht="13">
      <c r="A16" s="94" t="s">
        <v>47</v>
      </c>
      <c r="B16" s="95" t="s">
        <v>2535</v>
      </c>
      <c r="C16" s="93" t="s">
        <v>2532</v>
      </c>
      <c r="D16" s="97">
        <v>225.10416699999999</v>
      </c>
      <c r="E16" s="97">
        <v>223.69499999999999</v>
      </c>
      <c r="F16" s="97">
        <v>232.60166699999999</v>
      </c>
      <c r="G16" s="97">
        <v>279.33249999999998</v>
      </c>
      <c r="H16" s="97">
        <v>281.52333299999998</v>
      </c>
      <c r="I16" s="97">
        <v>274.433333</v>
      </c>
      <c r="J16" s="97">
        <v>270.21166699999998</v>
      </c>
      <c r="K16" s="97">
        <v>290.66000000000003</v>
      </c>
      <c r="L16" s="97">
        <v>307.996667</v>
      </c>
    </row>
    <row r="17" spans="1:12" ht="13">
      <c r="A17" s="94" t="s">
        <v>48</v>
      </c>
      <c r="B17" s="95" t="s">
        <v>2536</v>
      </c>
      <c r="C17" s="93" t="s">
        <v>2532</v>
      </c>
      <c r="D17" s="96">
        <v>125.082787</v>
      </c>
      <c r="E17" s="96">
        <v>122.17912099999999</v>
      </c>
      <c r="F17" s="96">
        <v>116.767353</v>
      </c>
      <c r="G17" s="96">
        <v>131.91870800000001</v>
      </c>
      <c r="H17" s="96">
        <v>120.811548</v>
      </c>
      <c r="I17" s="96">
        <v>106.839572</v>
      </c>
      <c r="J17" s="96">
        <v>108.30017599999999</v>
      </c>
      <c r="K17" s="96">
        <v>122.606774</v>
      </c>
      <c r="L17" s="96">
        <v>135.42171200000001</v>
      </c>
    </row>
    <row r="18" spans="1:12" ht="13">
      <c r="A18" s="94" t="s">
        <v>49</v>
      </c>
      <c r="B18" s="95" t="s">
        <v>2531</v>
      </c>
      <c r="C18" s="93" t="s">
        <v>2532</v>
      </c>
      <c r="D18" s="97">
        <v>0.77833799999999997</v>
      </c>
      <c r="E18" s="97">
        <v>0.75294499999999998</v>
      </c>
      <c r="F18" s="97">
        <v>0.75272799999999995</v>
      </c>
      <c r="G18" s="97">
        <v>0.90129599999999999</v>
      </c>
      <c r="H18" s="97">
        <v>0.90342100000000003</v>
      </c>
      <c r="I18" s="97">
        <v>0.88520600000000005</v>
      </c>
      <c r="J18" s="97">
        <v>0.846773</v>
      </c>
      <c r="K18" s="97">
        <v>0.89327599999999996</v>
      </c>
      <c r="L18" s="97">
        <v>0.87550600000000001</v>
      </c>
    </row>
    <row r="19" spans="1:12" ht="13">
      <c r="A19" s="94" t="s">
        <v>50</v>
      </c>
      <c r="B19" s="95" t="s">
        <v>2531</v>
      </c>
      <c r="C19" s="93" t="s">
        <v>2532</v>
      </c>
      <c r="D19" s="96">
        <v>0.77833799999999997</v>
      </c>
      <c r="E19" s="96">
        <v>0.75294499999999998</v>
      </c>
      <c r="F19" s="96">
        <v>0.75272799999999995</v>
      </c>
      <c r="G19" s="96">
        <v>0.90129599999999999</v>
      </c>
      <c r="H19" s="96">
        <v>0.90342100000000003</v>
      </c>
      <c r="I19" s="96">
        <v>0.88520600000000005</v>
      </c>
      <c r="J19" s="96">
        <v>0.846773</v>
      </c>
      <c r="K19" s="96">
        <v>0.89327599999999996</v>
      </c>
      <c r="L19" s="96">
        <v>0.87550600000000001</v>
      </c>
    </row>
    <row r="20" spans="1:12" ht="13">
      <c r="A20" s="94" t="s">
        <v>51</v>
      </c>
      <c r="B20" s="95" t="s">
        <v>2531</v>
      </c>
      <c r="C20" s="93" t="s">
        <v>2532</v>
      </c>
      <c r="D20" s="97">
        <v>0.77813299999999996</v>
      </c>
      <c r="E20" s="97">
        <v>0.75325600000000004</v>
      </c>
      <c r="F20" s="97">
        <v>0.75272799999999995</v>
      </c>
      <c r="G20" s="97">
        <v>0.90129599999999999</v>
      </c>
      <c r="H20" s="97">
        <v>0.90342100000000003</v>
      </c>
      <c r="I20" s="97">
        <v>0.88520600000000005</v>
      </c>
      <c r="J20" s="97">
        <v>0.846773</v>
      </c>
      <c r="K20" s="97">
        <v>0.89327599999999996</v>
      </c>
      <c r="L20" s="97">
        <v>0.87550600000000001</v>
      </c>
    </row>
    <row r="21" spans="1:12" ht="13">
      <c r="A21" s="94" t="s">
        <v>52</v>
      </c>
      <c r="B21" s="95" t="s">
        <v>2531</v>
      </c>
      <c r="C21" s="93" t="s">
        <v>2532</v>
      </c>
      <c r="D21" s="96">
        <v>0.77800400000000003</v>
      </c>
      <c r="E21" s="96">
        <v>0.75330399999999997</v>
      </c>
      <c r="F21" s="96">
        <v>0.75309700000000002</v>
      </c>
      <c r="G21" s="96">
        <v>0.90129599999999999</v>
      </c>
      <c r="H21" s="96">
        <v>0.90342100000000003</v>
      </c>
      <c r="I21" s="96">
        <v>0.88520600000000005</v>
      </c>
      <c r="J21" s="96">
        <v>0.846773</v>
      </c>
      <c r="K21" s="96">
        <v>0.89327599999999996</v>
      </c>
      <c r="L21" s="96">
        <v>0.87550600000000001</v>
      </c>
    </row>
    <row r="22" spans="1:12" ht="13">
      <c r="A22" s="94" t="s">
        <v>53</v>
      </c>
      <c r="B22" s="95" t="s">
        <v>2531</v>
      </c>
      <c r="C22" s="93" t="s">
        <v>2532</v>
      </c>
      <c r="D22" s="97">
        <v>0.77833799999999997</v>
      </c>
      <c r="E22" s="97">
        <v>0.75294499999999998</v>
      </c>
      <c r="F22" s="97">
        <v>0.75272799999999995</v>
      </c>
      <c r="G22" s="97">
        <v>0.90129599999999999</v>
      </c>
      <c r="H22" s="97">
        <v>0.90342100000000003</v>
      </c>
      <c r="I22" s="97">
        <v>0.88520600000000005</v>
      </c>
      <c r="J22" s="97">
        <v>0.846773</v>
      </c>
      <c r="K22" s="97">
        <v>0.89327599999999996</v>
      </c>
      <c r="L22" s="97">
        <v>0.87550600000000001</v>
      </c>
    </row>
    <row r="23" spans="1:12" ht="13">
      <c r="A23" s="94" t="s">
        <v>55</v>
      </c>
      <c r="B23" s="95" t="s">
        <v>2531</v>
      </c>
      <c r="C23" s="93" t="s">
        <v>2532</v>
      </c>
      <c r="D23" s="96">
        <v>0.77833799999999997</v>
      </c>
      <c r="E23" s="96">
        <v>0.75294499999999998</v>
      </c>
      <c r="F23" s="96">
        <v>0.75272799999999995</v>
      </c>
      <c r="G23" s="96">
        <v>0.90129599999999999</v>
      </c>
      <c r="H23" s="96">
        <v>0.90342100000000003</v>
      </c>
      <c r="I23" s="96">
        <v>0.88520600000000005</v>
      </c>
      <c r="J23" s="96">
        <v>0.846773</v>
      </c>
      <c r="K23" s="96">
        <v>0.89327599999999996</v>
      </c>
      <c r="L23" s="96">
        <v>0.87550600000000001</v>
      </c>
    </row>
    <row r="24" spans="1:12" ht="13">
      <c r="A24" s="94" t="s">
        <v>56</v>
      </c>
      <c r="B24" s="95" t="s">
        <v>2537</v>
      </c>
      <c r="C24" s="93" t="s">
        <v>2532</v>
      </c>
      <c r="D24" s="97">
        <v>5.8174999999999999</v>
      </c>
      <c r="E24" s="97">
        <v>5.875</v>
      </c>
      <c r="F24" s="97">
        <v>6.3016670000000001</v>
      </c>
      <c r="G24" s="97">
        <v>8.0641669999999994</v>
      </c>
      <c r="H24" s="97">
        <v>8.4</v>
      </c>
      <c r="I24" s="97">
        <v>8.2716670000000008</v>
      </c>
      <c r="J24" s="97">
        <v>8.1325000000000003</v>
      </c>
      <c r="K24" s="97">
        <v>8.8000000000000007</v>
      </c>
      <c r="L24" s="97">
        <v>9.4158329999999992</v>
      </c>
    </row>
    <row r="25" spans="1:12" ht="13">
      <c r="A25" s="94" t="s">
        <v>57</v>
      </c>
      <c r="B25" s="95" t="s">
        <v>2538</v>
      </c>
      <c r="C25" s="93" t="s">
        <v>2532</v>
      </c>
      <c r="D25" s="96">
        <v>3.256542</v>
      </c>
      <c r="E25" s="96">
        <v>3.1606169999999998</v>
      </c>
      <c r="F25" s="96">
        <v>3.1545420000000002</v>
      </c>
      <c r="G25" s="96">
        <v>3.7694999999999999</v>
      </c>
      <c r="H25" s="96">
        <v>3.9427829999999999</v>
      </c>
      <c r="I25" s="96">
        <v>3.7793329999999998</v>
      </c>
      <c r="J25" s="96">
        <v>3.6117170000000001</v>
      </c>
      <c r="K25" s="96">
        <v>3.839375</v>
      </c>
      <c r="L25" s="96">
        <v>3.8997419999999998</v>
      </c>
    </row>
    <row r="26" spans="1:12" ht="13">
      <c r="A26" s="94" t="s">
        <v>58</v>
      </c>
      <c r="B26" s="95" t="s">
        <v>2531</v>
      </c>
      <c r="C26" s="93" t="s">
        <v>2532</v>
      </c>
      <c r="D26" s="97">
        <v>0.77833799999999997</v>
      </c>
      <c r="E26" s="97">
        <v>0.75294499999999998</v>
      </c>
      <c r="F26" s="97">
        <v>0.75272799999999995</v>
      </c>
      <c r="G26" s="97">
        <v>0.90129599999999999</v>
      </c>
      <c r="H26" s="97">
        <v>0.90342100000000003</v>
      </c>
      <c r="I26" s="97">
        <v>0.88520600000000005</v>
      </c>
      <c r="J26" s="97">
        <v>0.846773</v>
      </c>
      <c r="K26" s="97">
        <v>0.89327599999999996</v>
      </c>
      <c r="L26" s="97">
        <v>0.87550600000000001</v>
      </c>
    </row>
    <row r="27" spans="1:12" ht="13">
      <c r="A27" s="94" t="s">
        <v>60</v>
      </c>
      <c r="B27" s="95" t="s">
        <v>2531</v>
      </c>
      <c r="C27" s="93" t="s">
        <v>2532</v>
      </c>
      <c r="D27" s="96">
        <v>0.77833799999999997</v>
      </c>
      <c r="E27" s="96">
        <v>0.75294499999999998</v>
      </c>
      <c r="F27" s="96">
        <v>0.75272799999999995</v>
      </c>
      <c r="G27" s="96">
        <v>0.90129599999999999</v>
      </c>
      <c r="H27" s="96">
        <v>0.90342100000000003</v>
      </c>
      <c r="I27" s="96">
        <v>0.88520600000000005</v>
      </c>
      <c r="J27" s="96">
        <v>0.846773</v>
      </c>
      <c r="K27" s="96">
        <v>0.89327599999999996</v>
      </c>
      <c r="L27" s="96">
        <v>0.87550600000000001</v>
      </c>
    </row>
    <row r="28" spans="1:12" ht="13">
      <c r="A28" s="94" t="s">
        <v>61</v>
      </c>
      <c r="B28" s="95" t="s">
        <v>2531</v>
      </c>
      <c r="C28" s="93" t="s">
        <v>2532</v>
      </c>
      <c r="D28" s="97">
        <v>0.77833799999999997</v>
      </c>
      <c r="E28" s="97">
        <v>0.75294499999999998</v>
      </c>
      <c r="F28" s="97">
        <v>0.75272799999999995</v>
      </c>
      <c r="G28" s="97">
        <v>0.90129599999999999</v>
      </c>
      <c r="H28" s="97">
        <v>0.90342100000000003</v>
      </c>
      <c r="I28" s="97">
        <v>0.88520600000000005</v>
      </c>
      <c r="J28" s="97">
        <v>0.846773</v>
      </c>
      <c r="K28" s="97">
        <v>0.89327599999999996</v>
      </c>
      <c r="L28" s="97">
        <v>0.87550600000000001</v>
      </c>
    </row>
    <row r="29" spans="1:12" ht="13">
      <c r="A29" s="94" t="s">
        <v>62</v>
      </c>
      <c r="B29" s="95" t="s">
        <v>2531</v>
      </c>
      <c r="C29" s="93" t="s">
        <v>2532</v>
      </c>
      <c r="D29" s="96">
        <v>0.77833799999999997</v>
      </c>
      <c r="E29" s="96">
        <v>0.75294499999999998</v>
      </c>
      <c r="F29" s="96">
        <v>0.75272799999999995</v>
      </c>
      <c r="G29" s="96">
        <v>0.90129599999999999</v>
      </c>
      <c r="H29" s="96">
        <v>0.90342100000000003</v>
      </c>
      <c r="I29" s="96">
        <v>0.88520600000000005</v>
      </c>
      <c r="J29" s="96">
        <v>0.846773</v>
      </c>
      <c r="K29" s="96">
        <v>0.89327599999999996</v>
      </c>
      <c r="L29" s="96">
        <v>0.87550600000000001</v>
      </c>
    </row>
    <row r="30" spans="1:12" ht="13">
      <c r="A30" s="94" t="s">
        <v>63</v>
      </c>
      <c r="B30" s="95" t="s">
        <v>2539</v>
      </c>
      <c r="C30" s="93" t="s">
        <v>2532</v>
      </c>
      <c r="D30" s="97">
        <v>6.7750159999999999</v>
      </c>
      <c r="E30" s="97">
        <v>6.5139719999999999</v>
      </c>
      <c r="F30" s="97">
        <v>6.8607849999999999</v>
      </c>
      <c r="G30" s="97">
        <v>8.4348410000000005</v>
      </c>
      <c r="H30" s="97">
        <v>8.561992</v>
      </c>
      <c r="I30" s="97">
        <v>8.5488610000000005</v>
      </c>
      <c r="J30" s="97">
        <v>8.6925179999999997</v>
      </c>
      <c r="K30" s="97">
        <v>9.4583490000000001</v>
      </c>
      <c r="L30" s="97">
        <v>9.2103090000000005</v>
      </c>
    </row>
    <row r="31" spans="1:12" ht="13">
      <c r="A31" s="94" t="s">
        <v>64</v>
      </c>
      <c r="B31" s="95" t="s">
        <v>2540</v>
      </c>
      <c r="C31" s="93" t="s">
        <v>2532</v>
      </c>
      <c r="D31" s="96">
        <v>0.93768399999999996</v>
      </c>
      <c r="E31" s="96">
        <v>0.92690399999999995</v>
      </c>
      <c r="F31" s="96">
        <v>0.91615100000000005</v>
      </c>
      <c r="G31" s="96">
        <v>0.96238100000000004</v>
      </c>
      <c r="H31" s="96">
        <v>0.98539399999999999</v>
      </c>
      <c r="I31" s="96">
        <v>0.98469200000000001</v>
      </c>
      <c r="J31" s="96">
        <v>0.97789199999999998</v>
      </c>
      <c r="K31" s="96">
        <v>0.99370899999999995</v>
      </c>
      <c r="L31" s="96">
        <v>0.93896500000000005</v>
      </c>
    </row>
    <row r="32" spans="1:12" ht="13">
      <c r="A32" s="94" t="s">
        <v>65</v>
      </c>
      <c r="B32" s="95" t="s">
        <v>2541</v>
      </c>
      <c r="C32" s="93" t="s">
        <v>2532</v>
      </c>
      <c r="D32" s="97">
        <v>0.63304700000000003</v>
      </c>
      <c r="E32" s="97">
        <v>0.63966100000000004</v>
      </c>
      <c r="F32" s="97">
        <v>0.60772999999999999</v>
      </c>
      <c r="G32" s="97">
        <v>0.65454500000000004</v>
      </c>
      <c r="H32" s="97">
        <v>0.74063400000000001</v>
      </c>
      <c r="I32" s="97">
        <v>0.77697700000000003</v>
      </c>
      <c r="J32" s="97">
        <v>0.74953199999999998</v>
      </c>
      <c r="K32" s="97">
        <v>0.78344499999999995</v>
      </c>
      <c r="L32" s="97">
        <v>0.78</v>
      </c>
    </row>
    <row r="33" spans="1:12" ht="13">
      <c r="A33" s="94" t="s">
        <v>37</v>
      </c>
      <c r="B33" s="95" t="s">
        <v>2542</v>
      </c>
      <c r="C33" s="93" t="s">
        <v>2532</v>
      </c>
      <c r="D33" s="96">
        <v>1.5220499999999999</v>
      </c>
      <c r="E33" s="96">
        <v>1.4735670000000001</v>
      </c>
      <c r="F33" s="96">
        <v>1.474183</v>
      </c>
      <c r="G33" s="96">
        <v>1.7644</v>
      </c>
      <c r="H33" s="96">
        <v>1.7680419999999999</v>
      </c>
      <c r="I33" s="96">
        <v>1.7354579999999999</v>
      </c>
      <c r="J33" s="96">
        <v>1.6570419999999999</v>
      </c>
      <c r="K33" s="96">
        <v>1.747042</v>
      </c>
      <c r="L33" s="96">
        <v>1.7163330000000001</v>
      </c>
    </row>
    <row r="34" spans="1:12" ht="13">
      <c r="A34" s="94" t="s">
        <v>38</v>
      </c>
      <c r="B34" s="95" t="s">
        <v>2543</v>
      </c>
      <c r="C34" s="93" t="s">
        <v>2532</v>
      </c>
      <c r="D34" s="97">
        <v>5.8502919999999996</v>
      </c>
      <c r="E34" s="97">
        <v>5.7048800000000002</v>
      </c>
      <c r="F34" s="97">
        <v>5.7481650000000002</v>
      </c>
      <c r="G34" s="97">
        <v>6.8583040000000004</v>
      </c>
      <c r="H34" s="97">
        <v>6.8059900000000004</v>
      </c>
      <c r="I34" s="97">
        <v>6.623831</v>
      </c>
      <c r="J34" s="97">
        <v>6.2790249999999999</v>
      </c>
      <c r="K34" s="97">
        <v>6.6225449999999997</v>
      </c>
      <c r="L34" s="97">
        <v>6.6140559999999997</v>
      </c>
    </row>
    <row r="35" spans="1:12" ht="13">
      <c r="A35" s="94" t="s">
        <v>39</v>
      </c>
      <c r="B35" s="95" t="s">
        <v>2531</v>
      </c>
      <c r="C35" s="93" t="s">
        <v>2532</v>
      </c>
      <c r="D35" s="96">
        <v>0.77833799999999997</v>
      </c>
      <c r="E35" s="96">
        <v>0.75294499999999998</v>
      </c>
      <c r="F35" s="96">
        <v>0.75272799999999995</v>
      </c>
      <c r="G35" s="96">
        <v>0.90129599999999999</v>
      </c>
      <c r="H35" s="96">
        <v>0.90342100000000003</v>
      </c>
      <c r="I35" s="96">
        <v>0.88520600000000005</v>
      </c>
      <c r="J35" s="96">
        <v>0.846773</v>
      </c>
      <c r="K35" s="96">
        <v>0.89327599999999996</v>
      </c>
      <c r="L35" s="96">
        <v>0.87550600000000001</v>
      </c>
    </row>
    <row r="36" spans="1:12" ht="13">
      <c r="A36" s="94" t="s">
        <v>54</v>
      </c>
      <c r="B36" s="95" t="s">
        <v>2531</v>
      </c>
      <c r="C36" s="93" t="s">
        <v>2532</v>
      </c>
      <c r="D36" s="97">
        <v>0.77833799999999997</v>
      </c>
      <c r="E36" s="97">
        <v>0.75294499999999998</v>
      </c>
      <c r="F36" s="97">
        <v>0.75272799999999995</v>
      </c>
      <c r="G36" s="97">
        <v>0.90129599999999999</v>
      </c>
      <c r="H36" s="97">
        <v>0.90342100000000003</v>
      </c>
      <c r="I36" s="97">
        <v>0.88520600000000005</v>
      </c>
      <c r="J36" s="97">
        <v>0.846773</v>
      </c>
      <c r="K36" s="97">
        <v>0.89327599999999996</v>
      </c>
      <c r="L36" s="97">
        <v>0.87550600000000001</v>
      </c>
    </row>
    <row r="37" spans="1:12" ht="13">
      <c r="A37" s="94" t="s">
        <v>59</v>
      </c>
      <c r="B37" s="95" t="s">
        <v>2544</v>
      </c>
      <c r="C37" s="93" t="s">
        <v>2532</v>
      </c>
      <c r="D37" s="96">
        <v>3.4681999999999999</v>
      </c>
      <c r="E37" s="96">
        <v>3.3279169999999998</v>
      </c>
      <c r="F37" s="96">
        <v>3.3491749999999998</v>
      </c>
      <c r="G37" s="96">
        <v>4.0056669999999999</v>
      </c>
      <c r="H37" s="96">
        <v>4.059183</v>
      </c>
      <c r="I37" s="96">
        <v>4.052492</v>
      </c>
      <c r="J37" s="96">
        <v>3.9416169999999999</v>
      </c>
      <c r="K37" s="96">
        <v>4.2379249999999997</v>
      </c>
      <c r="L37" s="96">
        <v>4.2439920000000004</v>
      </c>
    </row>
    <row r="38" spans="1:12" ht="14.5">
      <c r="A38" s="98" t="s">
        <v>2545</v>
      </c>
      <c r="B38"/>
      <c r="C38"/>
      <c r="D38"/>
      <c r="E38"/>
      <c r="F38"/>
      <c r="G38"/>
      <c r="H38"/>
      <c r="I38"/>
      <c r="J38"/>
      <c r="K38"/>
      <c r="L38"/>
    </row>
  </sheetData>
  <mergeCells count="5">
    <mergeCell ref="A3:C3"/>
    <mergeCell ref="D3:L3"/>
    <mergeCell ref="A4:C4"/>
    <mergeCell ref="D4:L4"/>
    <mergeCell ref="A5:C5"/>
  </mergeCells>
  <hyperlinks>
    <hyperlink ref="A7" r:id="rId1" display="http://stats.oecd.org/OECDStat_Metadata/ShowMetadata.ashx?Dataset=SNA_TABLE4&amp;Coords=[LOCATION].[AUT]&amp;ShowOnWeb=true&amp;Lang=en" xr:uid="{2FBCCD67-3951-4435-8B46-9BA7AB652758}"/>
    <hyperlink ref="C7" r:id="rId2" display="http://stats.oecd.org/OECDStat_Metadata/ShowMetadata.ashx?Dataset=SNA_TABLE4&amp;Coords=[TRANSACT].[EXC],[MEASURE].[CD],[LOCATION].[AUT]&amp;ShowOnWeb=true&amp;Lang=en" xr:uid="{6F7FE569-19FF-439F-85C4-258EBFE810C2}"/>
    <hyperlink ref="A8" r:id="rId3" display="http://stats.oecd.org/OECDStat_Metadata/ShowMetadata.ashx?Dataset=SNA_TABLE4&amp;Coords=[LOCATION].[BEL]&amp;ShowOnWeb=true&amp;Lang=en" xr:uid="{B99C2239-C89B-491D-8B3E-F42167FEC8CB}"/>
    <hyperlink ref="C8" r:id="rId4" display="http://stats.oecd.org/OECDStat_Metadata/ShowMetadata.ashx?Dataset=SNA_TABLE4&amp;Coords=[TRANSACT].[EXC],[MEASURE].[CD],[LOCATION].[BEL]&amp;ShowOnWeb=true&amp;Lang=en" xr:uid="{184FBD98-9936-422E-8C36-A0DACB0E2A9B}"/>
    <hyperlink ref="A9" r:id="rId5" display="http://stats.oecd.org/OECDStat_Metadata/ShowMetadata.ashx?Dataset=SNA_TABLE4&amp;Coords=[LOCATION].[CZE]&amp;ShowOnWeb=true&amp;Lang=en" xr:uid="{3F3C8645-2793-4B13-9815-E0E057940BF1}"/>
    <hyperlink ref="C9" r:id="rId6" display="http://stats.oecd.org/OECDStat_Metadata/ShowMetadata.ashx?Dataset=SNA_TABLE4&amp;Coords=[TRANSACT].[EXC],[MEASURE].[CD],[LOCATION].[CZE]&amp;ShowOnWeb=true&amp;Lang=en" xr:uid="{39F63DEF-3240-449E-B240-E4E29AF6E801}"/>
    <hyperlink ref="A10" r:id="rId7" display="http://stats.oecd.org/OECDStat_Metadata/ShowMetadata.ashx?Dataset=SNA_TABLE4&amp;Coords=[LOCATION].[DNK]&amp;ShowOnWeb=true&amp;Lang=en" xr:uid="{BBE01F4A-F93B-465F-B934-EA8899FE082B}"/>
    <hyperlink ref="C10" r:id="rId8" display="http://stats.oecd.org/OECDStat_Metadata/ShowMetadata.ashx?Dataset=SNA_TABLE4&amp;Coords=[TRANSACT].[EXC],[MEASURE].[CD],[LOCATION].[DNK]&amp;ShowOnWeb=true&amp;Lang=en" xr:uid="{92CEEFDC-5A81-45F3-86E1-D972F833E4C7}"/>
    <hyperlink ref="A11" r:id="rId9" display="http://stats.oecd.org/OECDStat_Metadata/ShowMetadata.ashx?Dataset=SNA_TABLE4&amp;Coords=[LOCATION].[EST]&amp;ShowOnWeb=true&amp;Lang=en" xr:uid="{8E0DF41E-F6F8-40B3-AA23-4FFF94E87F9C}"/>
    <hyperlink ref="C11" r:id="rId10" display="http://stats.oecd.org/OECDStat_Metadata/ShowMetadata.ashx?Dataset=SNA_TABLE4&amp;Coords=[TRANSACT].[EXC],[MEASURE].[CD],[LOCATION].[EST]&amp;ShowOnWeb=true&amp;Lang=en" xr:uid="{FFDFA540-2A99-47DF-A3E9-CBFFF8287FCC}"/>
    <hyperlink ref="A12" r:id="rId11" display="http://stats.oecd.org/OECDStat_Metadata/ShowMetadata.ashx?Dataset=SNA_TABLE4&amp;Coords=[LOCATION].[FIN]&amp;ShowOnWeb=true&amp;Lang=en" xr:uid="{CD447AB2-75B1-493E-84DC-450E562AADD5}"/>
    <hyperlink ref="C12" r:id="rId12" display="http://stats.oecd.org/OECDStat_Metadata/ShowMetadata.ashx?Dataset=SNA_TABLE4&amp;Coords=[TRANSACT].[EXC],[MEASURE].[CD],[LOCATION].[FIN]&amp;ShowOnWeb=true&amp;Lang=en" xr:uid="{6994AD08-1B6B-403E-B3EC-E546E2AB9BE9}"/>
    <hyperlink ref="A13" r:id="rId13" display="http://stats.oecd.org/OECDStat_Metadata/ShowMetadata.ashx?Dataset=SNA_TABLE4&amp;Coords=[LOCATION].[FRA]&amp;ShowOnWeb=true&amp;Lang=en" xr:uid="{00C65BF6-F6DB-4F33-BE8F-D8E7E27A50FB}"/>
    <hyperlink ref="C13" r:id="rId14" display="http://stats.oecd.org/OECDStat_Metadata/ShowMetadata.ashx?Dataset=SNA_TABLE4&amp;Coords=[TRANSACT].[EXC],[MEASURE].[CD],[LOCATION].[FRA]&amp;ShowOnWeb=true&amp;Lang=en" xr:uid="{4DAEAB19-329B-4392-A445-266287A1BB6D}"/>
    <hyperlink ref="A14" r:id="rId15" display="http://stats.oecd.org/OECDStat_Metadata/ShowMetadata.ashx?Dataset=SNA_TABLE4&amp;Coords=[LOCATION].[DEU]&amp;ShowOnWeb=true&amp;Lang=en" xr:uid="{6DD1285F-FCB3-4671-8E32-F7DE184A21D4}"/>
    <hyperlink ref="C14" r:id="rId16" display="http://stats.oecd.org/OECDStat_Metadata/ShowMetadata.ashx?Dataset=SNA_TABLE4&amp;Coords=[TRANSACT].[EXC],[MEASURE].[CD],[LOCATION].[DEU]&amp;ShowOnWeb=true&amp;Lang=en" xr:uid="{1C1CF060-4A16-451D-B7DB-9A223A725F98}"/>
    <hyperlink ref="A15" r:id="rId17" display="http://stats.oecd.org/OECDStat_Metadata/ShowMetadata.ashx?Dataset=SNA_TABLE4&amp;Coords=[LOCATION].[GRC]&amp;ShowOnWeb=true&amp;Lang=en" xr:uid="{DD68E848-8523-47BC-80D2-A7439C9853B2}"/>
    <hyperlink ref="C15" r:id="rId18" display="http://stats.oecd.org/OECDStat_Metadata/ShowMetadata.ashx?Dataset=SNA_TABLE4&amp;Coords=[TRANSACT].[EXC],[MEASURE].[CD],[LOCATION].[GRC]&amp;ShowOnWeb=true&amp;Lang=en" xr:uid="{62C427D8-CFE1-4B83-9224-E3A9DCB431BB}"/>
    <hyperlink ref="A16" r:id="rId19" display="http://stats.oecd.org/OECDStat_Metadata/ShowMetadata.ashx?Dataset=SNA_TABLE4&amp;Coords=[LOCATION].[HUN]&amp;ShowOnWeb=true&amp;Lang=en" xr:uid="{AC89720E-3D00-4173-9A1D-5A0BD9CEC498}"/>
    <hyperlink ref="C16" r:id="rId20" display="http://stats.oecd.org/OECDStat_Metadata/ShowMetadata.ashx?Dataset=SNA_TABLE4&amp;Coords=[TRANSACT].[EXC],[MEASURE].[CD],[LOCATION].[HUN]&amp;ShowOnWeb=true&amp;Lang=en" xr:uid="{09B7454C-42F3-44CB-AD56-B1DC1F89C415}"/>
    <hyperlink ref="A17" r:id="rId21" display="http://stats.oecd.org/OECDStat_Metadata/ShowMetadata.ashx?Dataset=SNA_TABLE4&amp;Coords=[LOCATION].[ISL]&amp;ShowOnWeb=true&amp;Lang=en" xr:uid="{E5DAF690-F2DA-4B86-A2A6-0026B3A257AA}"/>
    <hyperlink ref="C17" r:id="rId22" display="http://stats.oecd.org/OECDStat_Metadata/ShowMetadata.ashx?Dataset=SNA_TABLE4&amp;Coords=[TRANSACT].[EXC],[MEASURE].[CD],[LOCATION].[ISL]&amp;ShowOnWeb=true&amp;Lang=en" xr:uid="{AEE94355-FD6E-4455-9D78-6EE4AB2CBC2B}"/>
    <hyperlink ref="A18" r:id="rId23" display="http://stats.oecd.org/OECDStat_Metadata/ShowMetadata.ashx?Dataset=SNA_TABLE4&amp;Coords=[LOCATION].[IRL]&amp;ShowOnWeb=true&amp;Lang=en" xr:uid="{76FC84DB-0402-408F-A6BC-2004FAF74932}"/>
    <hyperlink ref="C18" r:id="rId24" display="http://stats.oecd.org/OECDStat_Metadata/ShowMetadata.ashx?Dataset=SNA_TABLE4&amp;Coords=[TRANSACT].[EXC],[MEASURE].[CD],[LOCATION].[IRL]&amp;ShowOnWeb=true&amp;Lang=en" xr:uid="{43FD9AFE-BD1B-4F0A-99BB-620F7B936BE9}"/>
    <hyperlink ref="A19" r:id="rId25" display="http://stats.oecd.org/OECDStat_Metadata/ShowMetadata.ashx?Dataset=SNA_TABLE4&amp;Coords=[LOCATION].[ITA]&amp;ShowOnWeb=true&amp;Lang=en" xr:uid="{26142FB3-0ED3-4DC5-9609-3B3EBBCDB350}"/>
    <hyperlink ref="C19" r:id="rId26" display="http://stats.oecd.org/OECDStat_Metadata/ShowMetadata.ashx?Dataset=SNA_TABLE4&amp;Coords=[TRANSACT].[EXC],[MEASURE].[CD],[LOCATION].[ITA]&amp;ShowOnWeb=true&amp;Lang=en" xr:uid="{9488088E-27F6-4C9B-AC81-90DC2DC3F000}"/>
    <hyperlink ref="A20" r:id="rId27" display="http://stats.oecd.org/OECDStat_Metadata/ShowMetadata.ashx?Dataset=SNA_TABLE4&amp;Coords=[LOCATION].[LVA]&amp;ShowOnWeb=true&amp;Lang=en" xr:uid="{4E5D6125-41A1-4DB8-A69F-0CD2C84FA725}"/>
    <hyperlink ref="C20" r:id="rId28" display="http://stats.oecd.org/OECDStat_Metadata/ShowMetadata.ashx?Dataset=SNA_TABLE4&amp;Coords=[TRANSACT].[EXC],[MEASURE].[CD],[LOCATION].[LVA]&amp;ShowOnWeb=true&amp;Lang=en" xr:uid="{C289D9B0-62FB-4346-8B1C-D13261D77AF0}"/>
    <hyperlink ref="A21" r:id="rId29" display="http://stats.oecd.org/OECDStat_Metadata/ShowMetadata.ashx?Dataset=SNA_TABLE4&amp;Coords=[LOCATION].[LTU]&amp;ShowOnWeb=true&amp;Lang=en" xr:uid="{01889628-CBFB-42EE-8CE8-8956C13761B3}"/>
    <hyperlink ref="C21" r:id="rId30" display="http://stats.oecd.org/OECDStat_Metadata/ShowMetadata.ashx?Dataset=SNA_TABLE4&amp;Coords=[TRANSACT].[EXC],[MEASURE].[CD],[LOCATION].[LTU]&amp;ShowOnWeb=true&amp;Lang=en" xr:uid="{4BA99A06-1B1B-4E63-94FD-F64712BFE2DC}"/>
    <hyperlink ref="A22" r:id="rId31" display="http://stats.oecd.org/OECDStat_Metadata/ShowMetadata.ashx?Dataset=SNA_TABLE4&amp;Coords=[LOCATION].[LUX]&amp;ShowOnWeb=true&amp;Lang=en" xr:uid="{6FF2975E-FF3C-490B-BE7F-C99EC4CB1E27}"/>
    <hyperlink ref="C22" r:id="rId32" display="http://stats.oecd.org/OECDStat_Metadata/ShowMetadata.ashx?Dataset=SNA_TABLE4&amp;Coords=[TRANSACT].[EXC],[MEASURE].[CD],[LOCATION].[LUX]&amp;ShowOnWeb=true&amp;Lang=en" xr:uid="{8AB98755-66F7-486B-AEB4-E7425CE26133}"/>
    <hyperlink ref="A23" r:id="rId33" display="http://stats.oecd.org/OECDStat_Metadata/ShowMetadata.ashx?Dataset=SNA_TABLE4&amp;Coords=[LOCATION].[NLD]&amp;ShowOnWeb=true&amp;Lang=en" xr:uid="{08F83CD6-FE5D-4548-AA7B-EC1B89CDC12E}"/>
    <hyperlink ref="C23" r:id="rId34" display="http://stats.oecd.org/OECDStat_Metadata/ShowMetadata.ashx?Dataset=SNA_TABLE4&amp;Coords=[TRANSACT].[EXC],[MEASURE].[CD],[LOCATION].[NLD]&amp;ShowOnWeb=true&amp;Lang=en" xr:uid="{C0F75581-8041-46FA-8005-CBBE6BAB2980}"/>
    <hyperlink ref="A24" r:id="rId35" display="http://stats.oecd.org/OECDStat_Metadata/ShowMetadata.ashx?Dataset=SNA_TABLE4&amp;Coords=[LOCATION].[NOR]&amp;ShowOnWeb=true&amp;Lang=en" xr:uid="{70428683-A8F1-47E1-938E-467756BC839C}"/>
    <hyperlink ref="C24" r:id="rId36" display="http://stats.oecd.org/OECDStat_Metadata/ShowMetadata.ashx?Dataset=SNA_TABLE4&amp;Coords=[TRANSACT].[EXC],[MEASURE].[CD],[LOCATION].[NOR]&amp;ShowOnWeb=true&amp;Lang=en" xr:uid="{FE7FFBD3-6732-4ABB-9B1A-5AB95DCE7CFD}"/>
    <hyperlink ref="A25" r:id="rId37" display="http://stats.oecd.org/OECDStat_Metadata/ShowMetadata.ashx?Dataset=SNA_TABLE4&amp;Coords=[LOCATION].[POL]&amp;ShowOnWeb=true&amp;Lang=en" xr:uid="{E8DC67F2-2F8F-4AA6-BAD6-77FF5891F746}"/>
    <hyperlink ref="C25" r:id="rId38" display="http://stats.oecd.org/OECDStat_Metadata/ShowMetadata.ashx?Dataset=SNA_TABLE4&amp;Coords=[TRANSACT].[EXC],[MEASURE].[CD],[LOCATION].[POL]&amp;ShowOnWeb=true&amp;Lang=en" xr:uid="{606E9CAC-7B6C-4A3D-9180-5FD79574D396}"/>
    <hyperlink ref="A26" r:id="rId39" display="http://stats.oecd.org/OECDStat_Metadata/ShowMetadata.ashx?Dataset=SNA_TABLE4&amp;Coords=[LOCATION].[PRT]&amp;ShowOnWeb=true&amp;Lang=en" xr:uid="{1C92059E-B447-4DC4-BDF2-EFC0FDB8953F}"/>
    <hyperlink ref="C26" r:id="rId40" display="http://stats.oecd.org/OECDStat_Metadata/ShowMetadata.ashx?Dataset=SNA_TABLE4&amp;Coords=[TRANSACT].[EXC],[MEASURE].[CD],[LOCATION].[PRT]&amp;ShowOnWeb=true&amp;Lang=en" xr:uid="{08D964D5-A682-48BC-ABBF-6F371432BFF3}"/>
    <hyperlink ref="A27" r:id="rId41" display="http://stats.oecd.org/OECDStat_Metadata/ShowMetadata.ashx?Dataset=SNA_TABLE4&amp;Coords=[LOCATION].[SVK]&amp;ShowOnWeb=true&amp;Lang=en" xr:uid="{CEA20802-E87C-4011-AC74-3EFA63252A01}"/>
    <hyperlink ref="C27" r:id="rId42" display="http://stats.oecd.org/OECDStat_Metadata/ShowMetadata.ashx?Dataset=SNA_TABLE4&amp;Coords=[TRANSACT].[EXC],[MEASURE].[CD],[LOCATION].[SVK]&amp;ShowOnWeb=true&amp;Lang=en" xr:uid="{16489EC7-322F-4067-B881-861DB4FD6479}"/>
    <hyperlink ref="A28" r:id="rId43" display="http://stats.oecd.org/OECDStat_Metadata/ShowMetadata.ashx?Dataset=SNA_TABLE4&amp;Coords=[LOCATION].[SVN]&amp;ShowOnWeb=true&amp;Lang=en" xr:uid="{3BB2B472-6378-4792-B745-70A8D6A057FD}"/>
    <hyperlink ref="C28" r:id="rId44" display="http://stats.oecd.org/OECDStat_Metadata/ShowMetadata.ashx?Dataset=SNA_TABLE4&amp;Coords=[TRANSACT].[EXC],[MEASURE].[CD],[LOCATION].[SVN]&amp;ShowOnWeb=true&amp;Lang=en" xr:uid="{1741858E-C734-413A-AA3F-43D0BEDFF69B}"/>
    <hyperlink ref="A29" r:id="rId45" display="http://stats.oecd.org/OECDStat_Metadata/ShowMetadata.ashx?Dataset=SNA_TABLE4&amp;Coords=[LOCATION].[ESP]&amp;ShowOnWeb=true&amp;Lang=en" xr:uid="{65B1FB82-F1BD-42A7-8A71-78B432680F02}"/>
    <hyperlink ref="C29" r:id="rId46" display="http://stats.oecd.org/OECDStat_Metadata/ShowMetadata.ashx?Dataset=SNA_TABLE4&amp;Coords=[TRANSACT].[EXC],[MEASURE].[CD],[LOCATION].[ESP]&amp;ShowOnWeb=true&amp;Lang=en" xr:uid="{DBD1EB94-F2BD-4720-831D-3FB99F77DC06}"/>
    <hyperlink ref="A30" r:id="rId47" display="http://stats.oecd.org/OECDStat_Metadata/ShowMetadata.ashx?Dataset=SNA_TABLE4&amp;Coords=[LOCATION].[SWE]&amp;ShowOnWeb=true&amp;Lang=en" xr:uid="{D1A43C13-280D-41C5-BAFE-F6CEBFDE8AE9}"/>
    <hyperlink ref="C30" r:id="rId48" display="http://stats.oecd.org/OECDStat_Metadata/ShowMetadata.ashx?Dataset=SNA_TABLE4&amp;Coords=[TRANSACT].[EXC],[MEASURE].[CD],[LOCATION].[SWE]&amp;ShowOnWeb=true&amp;Lang=en" xr:uid="{98D01268-5E2E-41CB-8193-EC448C7A8230}"/>
    <hyperlink ref="A31" r:id="rId49" display="http://stats.oecd.org/OECDStat_Metadata/ShowMetadata.ashx?Dataset=SNA_TABLE4&amp;Coords=[LOCATION].[CHE]&amp;ShowOnWeb=true&amp;Lang=en" xr:uid="{8A383FBA-D86D-4F69-A424-585A677701DB}"/>
    <hyperlink ref="C31" r:id="rId50" display="http://stats.oecd.org/OECDStat_Metadata/ShowMetadata.ashx?Dataset=SNA_TABLE4&amp;Coords=[TRANSACT].[EXC],[MEASURE].[CD],[LOCATION].[CHE]&amp;ShowOnWeb=true&amp;Lang=en" xr:uid="{A260C7CA-3E50-4C51-8316-4BADD3C60B3A}"/>
    <hyperlink ref="A32" r:id="rId51" display="http://stats.oecd.org/OECDStat_Metadata/ShowMetadata.ashx?Dataset=SNA_TABLE4&amp;Coords=[LOCATION].[GBR]&amp;ShowOnWeb=true&amp;Lang=en" xr:uid="{229C1E40-FC68-45E9-A4AF-BDA781A1822E}"/>
    <hyperlink ref="C32" r:id="rId52" display="http://stats.oecd.org/OECDStat_Metadata/ShowMetadata.ashx?Dataset=SNA_TABLE4&amp;Coords=[TRANSACT].[EXC],[MEASURE].[CD],[LOCATION].[GBR]&amp;ShowOnWeb=true&amp;Lang=en" xr:uid="{2DC231A9-45D4-44E4-9391-8858A71DC6B3}"/>
    <hyperlink ref="A33" r:id="rId53" display="http://stats.oecd.org/OECDStat_Metadata/ShowMetadata.ashx?Dataset=SNA_TABLE4&amp;Coords=[LOCATION].[BGR]&amp;ShowOnWeb=true&amp;Lang=en" xr:uid="{564EA199-9C77-4D8B-B2B2-37F644C5D983}"/>
    <hyperlink ref="C33" r:id="rId54" display="http://stats.oecd.org/OECDStat_Metadata/ShowMetadata.ashx?Dataset=SNA_TABLE4&amp;Coords=[TRANSACT].[EXC],[MEASURE].[CD],[LOCATION].[BGR]&amp;ShowOnWeb=true&amp;Lang=en" xr:uid="{0C6295DF-FD05-447D-B4CC-05398B4C49CE}"/>
    <hyperlink ref="A34" r:id="rId55" display="http://stats.oecd.org/OECDStat_Metadata/ShowMetadata.ashx?Dataset=SNA_TABLE4&amp;Coords=[LOCATION].[HRV]&amp;ShowOnWeb=true&amp;Lang=en" xr:uid="{E133ABFE-02AE-4EE7-9D6D-C8A7555B8CB5}"/>
    <hyperlink ref="C34" r:id="rId56" display="http://stats.oecd.org/OECDStat_Metadata/ShowMetadata.ashx?Dataset=SNA_TABLE4&amp;Coords=[TRANSACT].[EXC],[MEASURE].[CD],[LOCATION].[HRV]&amp;ShowOnWeb=true&amp;Lang=en" xr:uid="{96C6E619-05E5-49EE-81CC-1DCB97C31570}"/>
    <hyperlink ref="A35" r:id="rId57" display="http://stats.oecd.org/OECDStat_Metadata/ShowMetadata.ashx?Dataset=SNA_TABLE4&amp;Coords=[LOCATION].[CYP]&amp;ShowOnWeb=true&amp;Lang=en" xr:uid="{BC54027A-9CD3-4355-A098-A8C0379188B9}"/>
    <hyperlink ref="C35" r:id="rId58" display="http://stats.oecd.org/OECDStat_Metadata/ShowMetadata.ashx?Dataset=SNA_TABLE4&amp;Coords=[TRANSACT].[EXC],[MEASURE].[CD],[LOCATION].[CYP]&amp;ShowOnWeb=true&amp;Lang=en" xr:uid="{94CA74C9-9CF6-4B92-8A16-0C7046A35945}"/>
    <hyperlink ref="A36" r:id="rId59" display="http://stats.oecd.org/OECDStat_Metadata/ShowMetadata.ashx?Dataset=SNA_TABLE4&amp;Coords=[LOCATION].[MLT]&amp;ShowOnWeb=true&amp;Lang=en" xr:uid="{1D1CA1AC-50EF-4FFA-BABC-55CAD5F42653}"/>
    <hyperlink ref="C36" r:id="rId60" display="http://stats.oecd.org/OECDStat_Metadata/ShowMetadata.ashx?Dataset=SNA_TABLE4&amp;Coords=[TRANSACT].[EXC],[MEASURE].[CD],[LOCATION].[MLT]&amp;ShowOnWeb=true&amp;Lang=en" xr:uid="{91710D94-AE14-4252-87E4-A83084EC4CCE}"/>
    <hyperlink ref="A37" r:id="rId61" display="http://stats.oecd.org/OECDStat_Metadata/ShowMetadata.ashx?Dataset=SNA_TABLE4&amp;Coords=[LOCATION].[ROU]&amp;ShowOnWeb=true&amp;Lang=en" xr:uid="{B9C0C017-78B7-468F-8F86-3FF9D6AD4F38}"/>
    <hyperlink ref="C37" r:id="rId62" display="http://stats.oecd.org/OECDStat_Metadata/ShowMetadata.ashx?Dataset=SNA_TABLE4&amp;Coords=[TRANSACT].[EXC],[MEASURE].[CD],[LOCATION].[ROU]&amp;ShowOnWeb=true&amp;Lang=en" xr:uid="{BFCFD4CA-40C7-4411-902C-D91B7FE59D6D}"/>
    <hyperlink ref="A38" r:id="rId63" display="https://stats-1.oecd.org/index.aspx?DatasetCode=SNA_TABLE4" xr:uid="{34D739DE-D695-4FEB-8598-67DDEC280AFD}"/>
    <hyperlink ref="A1" r:id="rId64" display="http://stats.oecd.org/OECDStat_Metadata/ShowMetadata.ashx?Dataset=SNA_TABLE4&amp;ShowOnWeb=true&amp;Lang=en" xr:uid="{079D82CA-AC83-455E-9AC7-FDA2D34F33F6}"/>
  </hyperlinks>
  <pageMargins left="0.78740157499999996" right="0.78740157499999996" top="0.984251969" bottom="0.984251969" header="0.4921259845" footer="0.4921259845"/>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5A30-09CA-E742-98EE-C1E6EF2CE56C}">
  <sheetPr>
    <tabColor theme="5" tint="0.79998168889431442"/>
  </sheetPr>
  <dimension ref="D2:P43"/>
  <sheetViews>
    <sheetView showGridLines="0" tabSelected="1" topLeftCell="G1" zoomScaleNormal="100" zoomScaleSheetLayoutView="100" workbookViewId="0">
      <selection activeCell="P14" sqref="P14"/>
    </sheetView>
  </sheetViews>
  <sheetFormatPr baseColWidth="10" defaultColWidth="11.453125" defaultRowHeight="14.5"/>
  <cols>
    <col min="1" max="3" width="3.81640625" customWidth="1"/>
    <col min="4" max="4" width="17.81640625" customWidth="1"/>
    <col min="5" max="6" width="25.81640625" customWidth="1"/>
    <col min="7" max="7" width="30.7265625" customWidth="1"/>
    <col min="8" max="9" width="25.81640625" customWidth="1"/>
    <col min="10" max="10" width="5.81640625" customWidth="1"/>
    <col min="11" max="11" width="17.81640625" customWidth="1"/>
    <col min="12" max="13" width="25.81640625" customWidth="1"/>
    <col min="14" max="14" width="30.453125" customWidth="1"/>
    <col min="15" max="15" width="25.81640625" customWidth="1"/>
    <col min="16" max="16" width="27.26953125" customWidth="1"/>
  </cols>
  <sheetData>
    <row r="2" spans="4:16" ht="21">
      <c r="D2" s="168" t="s">
        <v>66</v>
      </c>
      <c r="E2" s="169"/>
      <c r="F2" s="169"/>
      <c r="G2" s="169"/>
      <c r="H2" s="169"/>
      <c r="I2" s="169"/>
      <c r="J2" s="169"/>
      <c r="K2" s="169"/>
      <c r="L2" s="169"/>
      <c r="M2" s="169"/>
      <c r="N2" s="169"/>
      <c r="O2" s="169"/>
      <c r="P2" s="170"/>
    </row>
    <row r="5" spans="4:16">
      <c r="D5" s="50" t="s">
        <v>67</v>
      </c>
      <c r="K5" s="74" t="s">
        <v>68</v>
      </c>
    </row>
    <row r="6" spans="4:16">
      <c r="D6" s="50"/>
      <c r="K6" s="74"/>
    </row>
    <row r="7" spans="4:16">
      <c r="D7" s="50"/>
      <c r="K7" s="74"/>
    </row>
    <row r="9" spans="4:16">
      <c r="D9" s="30"/>
      <c r="E9" s="72" t="s">
        <v>27</v>
      </c>
      <c r="F9" s="72" t="s">
        <v>28</v>
      </c>
      <c r="G9" s="72" t="s">
        <v>29</v>
      </c>
      <c r="H9" s="72" t="s">
        <v>30</v>
      </c>
      <c r="I9" s="73" t="s">
        <v>31</v>
      </c>
      <c r="K9" s="30"/>
      <c r="L9" s="112" t="s">
        <v>27</v>
      </c>
      <c r="M9" s="112" t="s">
        <v>28</v>
      </c>
      <c r="N9" s="112" t="s">
        <v>29</v>
      </c>
      <c r="O9" s="112" t="s">
        <v>32</v>
      </c>
      <c r="P9" s="140" t="s">
        <v>69</v>
      </c>
    </row>
    <row r="10" spans="4:16">
      <c r="D10" s="108" t="s">
        <v>34</v>
      </c>
      <c r="E10" s="109">
        <f>'Tørsløv et al. (2020)'!F8</f>
        <v>2015</v>
      </c>
      <c r="F10" s="110">
        <f>'Janský &amp; Palanský (2019)'!F8</f>
        <v>2016</v>
      </c>
      <c r="G10" s="110">
        <f>'Garcia-Bernardo &amp; Janský (2021)'!F8</f>
        <v>2016</v>
      </c>
      <c r="H10" s="110">
        <f>'Clausing (2016)'!F8</f>
        <v>2012</v>
      </c>
      <c r="I10" s="111">
        <f>'TJN (2021)'!F8</f>
        <v>2017</v>
      </c>
      <c r="K10" s="108" t="s">
        <v>34</v>
      </c>
      <c r="L10" s="110">
        <f>'Tørsløv et al. (2020)'!F8</f>
        <v>2015</v>
      </c>
      <c r="M10" s="110">
        <f>'Janský &amp; Palanský (2019)'!F8</f>
        <v>2016</v>
      </c>
      <c r="N10" s="110">
        <f>'Garcia-Bernardo &amp; Janský (2021)'!F8</f>
        <v>2016</v>
      </c>
      <c r="O10" s="110">
        <f>'Cobham &amp; Janský (2017)'!F10</f>
        <v>2013</v>
      </c>
      <c r="P10" s="111">
        <v>2012</v>
      </c>
    </row>
    <row r="11" spans="4:16">
      <c r="D11" s="2" t="s">
        <v>35</v>
      </c>
      <c r="E11" s="67">
        <f>IFERROR('Comparison - Absolute amounts'!E11/(VLOOKUP($D11,'Total profits'!$D$10:$M$40,E$10-2010,FALSE)*1000),"n/a")</f>
        <v>7.5346715006958109E-2</v>
      </c>
      <c r="F11" s="155" t="str">
        <f>IFERROR('Comparison - Absolute amounts'!F11/(VLOOKUP($D11,'Total profits'!$D$10:$M$40,F$10-2010,FALSE)*1000),"n/a")</f>
        <v>n/a</v>
      </c>
      <c r="G11" s="155">
        <f>IFERROR('Comparison - Absolute amounts'!G11/(VLOOKUP($D11,'Total profits'!$D$10:$M$40,G$10-2010,FALSE)*1000),"n/a")</f>
        <v>4.4691889240519957E-2</v>
      </c>
      <c r="H11" s="155" t="str">
        <f>IFERROR('Comparison - Absolute amounts'!H11/(VLOOKUP($D11,'Total profits'!$D$10:$M$40,H$10-2010,FALSE)*1000),"n/a")</f>
        <v>n/a</v>
      </c>
      <c r="I11" s="156">
        <f>IFERROR('Comparison - Absolute amounts'!I11/(VLOOKUP($D11,'Total profits'!$D$10:$M$40,I$10-2010,FALSE)*1000),"n/a")</f>
        <v>-6.2458945481790519E-2</v>
      </c>
      <c r="K11" s="2" t="s">
        <v>35</v>
      </c>
      <c r="L11" s="67">
        <f>IFERROR('Comparison - Absolute amounts'!L11/(VLOOKUP($K11,GDP!$D$12:$M$42,L$10-2010,FALSE)*1000),"n/a")</f>
        <v>2.3490476690732603E-3</v>
      </c>
      <c r="M11" s="67" t="str">
        <f>IFERROR('Comparison - Absolute amounts'!M11/(VLOOKUP($K11,GDP!$D$12:$M$42,M$10-2010,FALSE)*1000),"n/a")</f>
        <v>n/a</v>
      </c>
      <c r="N11" s="67">
        <f>IFERROR('Comparison - Absolute amounts'!N11/(VLOOKUP($K11,GDP!$D$12:$M$42,N$10-2010,FALSE)*1000),"n/a")</f>
        <v>4.4222294100998666E-4</v>
      </c>
      <c r="O11" s="67">
        <f>IFERROR('Comparison - Absolute amounts'!O11/(VLOOKUP($K11,GDP!$D$12:$M$42,O$10-2010,FALSE)*1000),"n/a")</f>
        <v>1.2552388789322101E-3</v>
      </c>
      <c r="P11" s="124">
        <f>IFERROR('Comparison - Absolute amounts'!P11/(VLOOKUP($K11,GDP!$D$12:$M$42,P$10-2010,FALSE)*1000),"n/a")</f>
        <v>1.6066878185411243E-3</v>
      </c>
    </row>
    <row r="12" spans="4:16">
      <c r="D12" s="3" t="s">
        <v>36</v>
      </c>
      <c r="E12" s="69">
        <f>IFERROR('Comparison - Absolute amounts'!E12/(VLOOKUP($D12,'Total profits'!$D$10:$M$40,E$10-2010,FALSE)*1000),"n/a")</f>
        <v>-0.17336997507846622</v>
      </c>
      <c r="F12" s="159">
        <f>IFERROR('Comparison - Absolute amounts'!F12/(VLOOKUP($D12,'Total profits'!$D$10:$M$40,F$10-2010,FALSE)*1000),"n/a")</f>
        <v>0.13108988685055301</v>
      </c>
      <c r="G12" s="159">
        <f>IFERROR('Comparison - Absolute amounts'!G12/(VLOOKUP($D12,'Total profits'!$D$10:$M$40,G$10-2010,FALSE)*1000),"n/a")</f>
        <v>9.4364864907502011E-2</v>
      </c>
      <c r="H12" s="161" t="str">
        <f>IFERROR('Comparison - Absolute amounts'!H12/(VLOOKUP($D12,'Total profits'!$D$10:$M$40,H$10-2010,FALSE)*1000),"n/a")</f>
        <v>n/a</v>
      </c>
      <c r="I12" s="162">
        <f>IFERROR('Comparison - Absolute amounts'!I12/(VLOOKUP($D12,'Total profits'!$D$10:$M$40,I$10-2010,FALSE)*1000),"n/a")</f>
        <v>4.2802662524187678E-2</v>
      </c>
      <c r="K12" s="3" t="s">
        <v>36</v>
      </c>
      <c r="L12" s="69" t="str">
        <f>IFERROR('Comparison - Absolute amounts'!L12/(VLOOKUP($K12,GDP!$D$12:$M$42,L$10-2010,FALSE)*1000),"n/a")</f>
        <v>n/a</v>
      </c>
      <c r="M12" s="69">
        <f>IFERROR('Comparison - Absolute amounts'!M12/(VLOOKUP($K12,GDP!$D$12:$M$42,M$10-2010,FALSE)*1000),"n/a")</f>
        <v>7.1601576699143361E-3</v>
      </c>
      <c r="N12" s="69">
        <f>IFERROR('Comparison - Absolute amounts'!N12/(VLOOKUP($K12,GDP!$D$12:$M$42,N$10-2010,FALSE)*1000),"n/a")</f>
        <v>1.4098682372024516E-3</v>
      </c>
      <c r="O12" s="69">
        <f>IFERROR('Comparison - Absolute amounts'!O12/(VLOOKUP($K12,GDP!$D$12:$M$42,O$10-2010,FALSE)*1000),"n/a")</f>
        <v>6.6883991728615812E-3</v>
      </c>
      <c r="P12" s="133">
        <f>IFERROR('Comparison - Absolute amounts'!P12/(VLOOKUP($K12,GDP!$D$12:$M$42,P$10-2010,FALSE)*1000),"n/a")</f>
        <v>2.5366238863934929E-3</v>
      </c>
    </row>
    <row r="13" spans="4:16">
      <c r="D13" s="3" t="s">
        <v>37</v>
      </c>
      <c r="E13" s="69" t="str">
        <f>IFERROR('Comparison - Absolute amounts'!E13/(VLOOKUP($D13,'Total profits'!$D$10:$M$40,E$10-2010,FALSE)*1000),"n/a")</f>
        <v>n/a</v>
      </c>
      <c r="F13" s="159" t="str">
        <f>IFERROR('Comparison - Absolute amounts'!F13/(VLOOKUP($D13,'Total profits'!$D$10:$M$40,F$10-2010,FALSE)*1000),"n/a")</f>
        <v>n/a</v>
      </c>
      <c r="G13" s="159" t="str">
        <f>IFERROR('Comparison - Absolute amounts'!G13/(VLOOKUP($D13,'Total profits'!$D$10:$M$40,G$10-2010,FALSE)*1000),"n/a")</f>
        <v>n/a</v>
      </c>
      <c r="H13" s="155" t="str">
        <f>IFERROR('Comparison - Absolute amounts'!H13/(VLOOKUP($D13,'Total profits'!$D$10:$M$40,H$10-2010,FALSE)*1000),"n/a")</f>
        <v>n/a</v>
      </c>
      <c r="I13" s="156" t="str">
        <f>IFERROR('Comparison - Absolute amounts'!I13/(VLOOKUP($D13,'Total profits'!$D$10:$M$40,I$10-2010,FALSE)*1000),"n/a")</f>
        <v>n/a</v>
      </c>
      <c r="K13" s="3" t="s">
        <v>37</v>
      </c>
      <c r="L13" s="69" t="str">
        <f>IFERROR('Comparison - Absolute amounts'!L13/(VLOOKUP($K13,GDP!$D$12:$M$42,L$10-2010,FALSE)*1000),"n/a")</f>
        <v>n/a</v>
      </c>
      <c r="M13" s="69">
        <f>IFERROR('Comparison - Absolute amounts'!M13/(VLOOKUP($K13,GDP!$D$12:$M$42,M$10-2010,FALSE)*1000),"n/a")</f>
        <v>1.8482000669120106E-3</v>
      </c>
      <c r="N13" s="69">
        <f>IFERROR('Comparison - Absolute amounts'!N13/(VLOOKUP($K13,GDP!$D$12:$M$42,N$10-2010,FALSE)*1000),"n/a")</f>
        <v>0</v>
      </c>
      <c r="O13" s="69">
        <f>IFERROR('Comparison - Absolute amounts'!O13/(VLOOKUP($K13,GDP!$D$12:$M$42,O$10-2010,FALSE)*1000),"n/a")</f>
        <v>-1.1147670676232088E-2</v>
      </c>
      <c r="P13" s="193">
        <f>IFERROR('Comparison - Absolute amounts'!P13/(VLOOKUP($K13,GDP!$D$12:$M$42,P$10-2010,FALSE)*1000),"n/a")</f>
        <v>-3.2831584221868024E-5</v>
      </c>
    </row>
    <row r="14" spans="4:16">
      <c r="D14" s="3" t="s">
        <v>38</v>
      </c>
      <c r="E14" s="69" t="str">
        <f>IFERROR('Comparison - Absolute amounts'!E14/(VLOOKUP($D14,'Total profits'!$D$10:$M$40,E$10-2010,FALSE)*1000),"n/a")</f>
        <v>n/a</v>
      </c>
      <c r="F14" s="159" t="str">
        <f>IFERROR('Comparison - Absolute amounts'!F14/(VLOOKUP($D14,'Total profits'!$D$10:$M$40,F$10-2010,FALSE)*1000),"n/a")</f>
        <v>n/a</v>
      </c>
      <c r="G14" s="159" t="str">
        <f>IFERROR('Comparison - Absolute amounts'!G14/(VLOOKUP($D14,'Total profits'!$D$10:$M$40,G$10-2010,FALSE)*1000),"n/a")</f>
        <v>n/a</v>
      </c>
      <c r="H14" s="159" t="str">
        <f>IFERROR('Comparison - Absolute amounts'!H14/(VLOOKUP($D14,'Total profits'!$D$10:$M$40,H$10-2010,FALSE)*1000),"n/a")</f>
        <v>n/a</v>
      </c>
      <c r="I14" s="160" t="str">
        <f>IFERROR('Comparison - Absolute amounts'!I14/(VLOOKUP($D14,'Total profits'!$D$10:$M$40,I$10-2010,FALSE)*1000),"n/a")</f>
        <v>n/a</v>
      </c>
      <c r="K14" s="3" t="s">
        <v>38</v>
      </c>
      <c r="L14" s="69" t="str">
        <f>IFERROR('Comparison - Absolute amounts'!L14/(VLOOKUP($K14,GDP!$D$12:$M$42,L$10-2010,FALSE)*1000),"n/a")</f>
        <v>n/a</v>
      </c>
      <c r="M14" s="69">
        <f>IFERROR('Comparison - Absolute amounts'!M14/(VLOOKUP($K14,GDP!$D$12:$M$42,M$10-2010,FALSE)*1000),"n/a")</f>
        <v>1.3602889478886068E-2</v>
      </c>
      <c r="N14" s="69">
        <f>IFERROR('Comparison - Absolute amounts'!N14/(VLOOKUP($K14,GDP!$D$12:$M$42,N$10-2010,FALSE)*1000),"n/a")</f>
        <v>-5.4262514292358673E-4</v>
      </c>
      <c r="O14" s="69">
        <f>IFERROR('Comparison - Absolute amounts'!O14/(VLOOKUP($K14,GDP!$D$12:$M$42,O$10-2010,FALSE)*1000),"n/a")</f>
        <v>-3.6086194453036394E-3</v>
      </c>
      <c r="P14" s="193">
        <f>IFERROR('Comparison - Absolute amounts'!P14/(VLOOKUP($K14,GDP!$D$12:$M$42,P$10-2010,FALSE)*1000),"n/a")</f>
        <v>-5.7399147070350875E-6</v>
      </c>
    </row>
    <row r="15" spans="4:16">
      <c r="D15" s="3" t="s">
        <v>39</v>
      </c>
      <c r="E15" s="69" t="str">
        <f>IFERROR('Comparison - Absolute amounts'!E15/(VLOOKUP($D15,'Total profits'!$D$10:$M$40,E$10-2010,FALSE)*1000),"n/a")</f>
        <v>n/a</v>
      </c>
      <c r="F15" s="159" t="str">
        <f>IFERROR('Comparison - Absolute amounts'!F15/(VLOOKUP($D15,'Total profits'!$D$10:$M$40,F$10-2010,FALSE)*1000),"n/a")</f>
        <v>n/a</v>
      </c>
      <c r="G15" s="159" t="str">
        <f>IFERROR('Comparison - Absolute amounts'!G15/(VLOOKUP($D15,'Total profits'!$D$10:$M$40,G$10-2010,FALSE)*1000),"n/a")</f>
        <v>n/a</v>
      </c>
      <c r="H15" s="159" t="str">
        <f>IFERROR('Comparison - Absolute amounts'!H15/(VLOOKUP($D15,'Total profits'!$D$10:$M$40,H$10-2010,FALSE)*1000),"n/a")</f>
        <v>n/a</v>
      </c>
      <c r="I15" s="160" t="str">
        <f>IFERROR('Comparison - Absolute amounts'!I15/(VLOOKUP($D15,'Total profits'!$D$10:$M$40,I$10-2010,FALSE)*1000),"n/a")</f>
        <v>n/a</v>
      </c>
      <c r="K15" s="3" t="s">
        <v>39</v>
      </c>
      <c r="L15" s="69" t="str">
        <f>IFERROR('Comparison - Absolute amounts'!L15/(VLOOKUP($K15,GDP!$D$12:$M$42,L$10-2010,FALSE)*1000),"n/a")</f>
        <v>n/a</v>
      </c>
      <c r="M15" s="69" t="str">
        <f>IFERROR('Comparison - Absolute amounts'!M15/(VLOOKUP($K15,GDP!$D$12:$M$42,M$10-2010,FALSE)*1000),"n/a")</f>
        <v>n/a</v>
      </c>
      <c r="N15" s="69">
        <f>IFERROR('Comparison - Absolute amounts'!N15/(VLOOKUP($K15,GDP!$D$12:$M$42,N$10-2010,FALSE)*1000),"n/a")</f>
        <v>-4.4397765789850573E-3</v>
      </c>
      <c r="O15" s="69">
        <f>IFERROR('Comparison - Absolute amounts'!O15/(VLOOKUP($K15,GDP!$D$12:$M$42,O$10-2010,FALSE)*1000),"n/a")</f>
        <v>-1.0878661087866108E-2</v>
      </c>
      <c r="P15" s="133">
        <f>IFERROR('Comparison - Absolute amounts'!P15/(VLOOKUP($K15,GDP!$D$12:$M$42,P$10-2010,FALSE)*1000),"n/a")</f>
        <v>-4.112475879309845E-4</v>
      </c>
    </row>
    <row r="16" spans="4:16">
      <c r="D16" s="3" t="s">
        <v>40</v>
      </c>
      <c r="E16" s="69">
        <f>IFERROR('Comparison - Absolute amounts'!E16/(VLOOKUP($D16,'Total profits'!$D$10:$M$40,E$10-2010,FALSE)*1000),"n/a")</f>
        <v>5.4369753446148555E-2</v>
      </c>
      <c r="F16" s="159">
        <f>IFERROR('Comparison - Absolute amounts'!F16/(VLOOKUP($D16,'Total profits'!$D$10:$M$40,F$10-2010,FALSE)*1000),"n/a")</f>
        <v>4.2533110100124408E-2</v>
      </c>
      <c r="G16" s="159">
        <f>IFERROR('Comparison - Absolute amounts'!G16/(VLOOKUP($D16,'Total profits'!$D$10:$M$40,G$10-2010,FALSE)*1000),"n/a")</f>
        <v>3.7229344374519781E-2</v>
      </c>
      <c r="H16" s="159">
        <f>IFERROR('Comparison - Absolute amounts'!H16/(VLOOKUP($D16,'Total profits'!$D$10:$M$40,H$10-2010,FALSE)*1000),"n/a")</f>
        <v>1.3530090672858959E-2</v>
      </c>
      <c r="I16" s="160">
        <f>IFERROR('Comparison - Absolute amounts'!I16/(VLOOKUP($D16,'Total profits'!$D$10:$M$40,I$10-2010,FALSE)*1000),"n/a")</f>
        <v>8.5050680711914933E-2</v>
      </c>
      <c r="K16" s="3" t="s">
        <v>40</v>
      </c>
      <c r="L16" s="69">
        <f>IFERROR('Comparison - Absolute amounts'!L16/(VLOOKUP($K16,GDP!$D$12:$M$42,L$10-2010,FALSE)*1000),"n/a")</f>
        <v>1.7790463035630376E-3</v>
      </c>
      <c r="M16" s="69">
        <f>IFERROR('Comparison - Absolute amounts'!M16/(VLOOKUP($K16,GDP!$D$12:$M$42,M$10-2010,FALSE)*1000),"n/a")</f>
        <v>1.3813366144941714E-3</v>
      </c>
      <c r="N16" s="69">
        <f>IFERROR('Comparison - Absolute amounts'!N16/(VLOOKUP($K16,GDP!$D$12:$M$42,N$10-2010,FALSE)*1000),"n/a")</f>
        <v>3.872177386484063E-4</v>
      </c>
      <c r="O16" s="69">
        <f>IFERROR('Comparison - Absolute amounts'!O16/(VLOOKUP($K16,GDP!$D$12:$M$42,O$10-2010,FALSE)*1000),"n/a")</f>
        <v>-8.5031603412601684E-4</v>
      </c>
      <c r="P16" s="133">
        <f>IFERROR('Comparison - Absolute amounts'!P16/(VLOOKUP($K16,GDP!$D$12:$M$42,P$10-2010,FALSE)*1000),"n/a")</f>
        <v>4.0573085713484175E-5</v>
      </c>
    </row>
    <row r="17" spans="4:16">
      <c r="D17" s="3" t="s">
        <v>41</v>
      </c>
      <c r="E17" s="69">
        <f>IFERROR('Comparison - Absolute amounts'!E17/(VLOOKUP($D17,'Total profits'!$D$10:$M$40,E$10-2010,FALSE)*1000),"n/a")</f>
        <v>5.6455209960408814E-2</v>
      </c>
      <c r="F17" s="159">
        <f>IFERROR('Comparison - Absolute amounts'!F17/(VLOOKUP($D17,'Total profits'!$D$10:$M$40,F$10-2010,FALSE)*1000),"n/a")</f>
        <v>1.9551872701833162E-2</v>
      </c>
      <c r="G17" s="159">
        <f>IFERROR('Comparison - Absolute amounts'!G17/(VLOOKUP($D17,'Total profits'!$D$10:$M$40,G$10-2010,FALSE)*1000),"n/a")</f>
        <v>-0.12011772547488433</v>
      </c>
      <c r="H17" s="159">
        <f>IFERROR('Comparison - Absolute amounts'!H17/(VLOOKUP($D17,'Total profits'!$D$10:$M$40,H$10-2010,FALSE)*1000),"n/a")</f>
        <v>5.2297712872468372E-2</v>
      </c>
      <c r="I17" s="160">
        <f>IFERROR('Comparison - Absolute amounts'!I17/(VLOOKUP($D17,'Total profits'!$D$10:$M$40,I$10-2010,FALSE)*1000),"n/a")</f>
        <v>-0.12908438440641962</v>
      </c>
      <c r="K17" s="3" t="s">
        <v>41</v>
      </c>
      <c r="L17" s="69">
        <f>IFERROR('Comparison - Absolute amounts'!L17/(VLOOKUP($K17,GDP!$D$12:$M$42,L$10-2010,FALSE)*1000),"n/a")</f>
        <v>2.1527805846615795E-3</v>
      </c>
      <c r="M17" s="69">
        <f>IFERROR('Comparison - Absolute amounts'!M17/(VLOOKUP($K17,GDP!$D$12:$M$42,M$10-2010,FALSE)*1000),"n/a")</f>
        <v>7.317163607097689E-4</v>
      </c>
      <c r="N17" s="69">
        <f>IFERROR('Comparison - Absolute amounts'!N17/(VLOOKUP($K17,GDP!$D$12:$M$42,N$10-2010,FALSE)*1000),"n/a")</f>
        <v>-3.0499878639226358E-3</v>
      </c>
      <c r="O17" s="69">
        <f>IFERROR('Comparison - Absolute amounts'!O17/(VLOOKUP($K17,GDP!$D$12:$M$42,O$10-2010,FALSE)*1000),"n/a")</f>
        <v>1.2224084939927353E-3</v>
      </c>
      <c r="P17" s="133">
        <f>IFERROR('Comparison - Absolute amounts'!P17/(VLOOKUP($K17,GDP!$D$12:$M$42,P$10-2010,FALSE)*1000),"n/a")</f>
        <v>1.1794178253823509E-4</v>
      </c>
    </row>
    <row r="18" spans="4:16">
      <c r="D18" s="3" t="s">
        <v>42</v>
      </c>
      <c r="E18" s="69">
        <f>IFERROR('Comparison - Absolute amounts'!E18/(VLOOKUP($D18,'Total profits'!$D$10:$M$40,E$10-2010,FALSE)*1000),"n/a")</f>
        <v>5.6127970440910391E-2</v>
      </c>
      <c r="F18" s="159">
        <f>IFERROR('Comparison - Absolute amounts'!F18/(VLOOKUP($D18,'Total profits'!$D$10:$M$40,F$10-2010,FALSE)*1000),"n/a")</f>
        <v>2.3580860878996482E-2</v>
      </c>
      <c r="G18" s="159">
        <f>IFERROR('Comparison - Absolute amounts'!G18/(VLOOKUP($D18,'Total profits'!$D$10:$M$40,G$10-2010,FALSE)*1000),"n/a")</f>
        <v>0.12478576068489217</v>
      </c>
      <c r="H18" s="159" t="str">
        <f>IFERROR('Comparison - Absolute amounts'!H18/(VLOOKUP($D18,'Total profits'!$D$10:$M$40,H$10-2010,FALSE)*1000),"n/a")</f>
        <v>n/a</v>
      </c>
      <c r="I18" s="160">
        <f>IFERROR('Comparison - Absolute amounts'!I18/(VLOOKUP($D18,'Total profits'!$D$10:$M$40,I$10-2010,FALSE)*1000),"n/a")</f>
        <v>7.7031338472911645E-2</v>
      </c>
      <c r="K18" s="3" t="s">
        <v>42</v>
      </c>
      <c r="L18" s="69">
        <f>IFERROR('Comparison - Absolute amounts'!L18/(VLOOKUP($K18,GDP!$D$12:$M$42,L$10-2010,FALSE)*1000),"n/a")</f>
        <v>2.1135602501442001E-3</v>
      </c>
      <c r="M18" s="69">
        <f>IFERROR('Comparison - Absolute amounts'!M18/(VLOOKUP($K18,GDP!$D$12:$M$42,M$10-2010,FALSE)*1000),"n/a")</f>
        <v>9.7487082286043926E-4</v>
      </c>
      <c r="N18" s="69">
        <f>IFERROR('Comparison - Absolute amounts'!N18/(VLOOKUP($K18,GDP!$D$12:$M$42,N$10-2010,FALSE)*1000),"n/a")</f>
        <v>4.1204829205982944E-5</v>
      </c>
      <c r="O18" s="69">
        <f>IFERROR('Comparison - Absolute amounts'!O18/(VLOOKUP($K18,GDP!$D$12:$M$42,O$10-2010,FALSE)*1000),"n/a")</f>
        <v>-3.9558526840460459E-4</v>
      </c>
      <c r="P18" s="133">
        <f>IFERROR('Comparison - Absolute amounts'!P18/(VLOOKUP($K18,GDP!$D$12:$M$42,P$10-2010,FALSE)*1000),"n/a")</f>
        <v>6.2561898811890125E-4</v>
      </c>
    </row>
    <row r="19" spans="4:16">
      <c r="D19" s="3" t="s">
        <v>43</v>
      </c>
      <c r="E19" s="69">
        <f>IFERROR('Comparison - Absolute amounts'!E19/(VLOOKUP($D19,'Total profits'!$D$10:$M$40,E$10-2010,FALSE)*1000),"n/a")</f>
        <v>9.9605181949449909E-2</v>
      </c>
      <c r="F19" s="159">
        <f>IFERROR('Comparison - Absolute amounts'!F19/(VLOOKUP($D19,'Total profits'!$D$10:$M$40,F$10-2010,FALSE)*1000),"n/a")</f>
        <v>1.9397272739313215E-2</v>
      </c>
      <c r="G19" s="159">
        <f>IFERROR('Comparison - Absolute amounts'!G19/(VLOOKUP($D19,'Total profits'!$D$10:$M$40,G$10-2010,FALSE)*1000),"n/a")</f>
        <v>3.6594435280808673E-3</v>
      </c>
      <c r="H19" s="159">
        <f>IFERROR('Comparison - Absolute amounts'!H19/(VLOOKUP($D19,'Total profits'!$D$10:$M$40,H$10-2010,FALSE)*1000),"n/a")</f>
        <v>7.748897406540893E-2</v>
      </c>
      <c r="I19" s="160">
        <f>IFERROR('Comparison - Absolute amounts'!I19/(VLOOKUP($D19,'Total profits'!$D$10:$M$40,I$10-2010,FALSE)*1000),"n/a")</f>
        <v>-0.15132394247976139</v>
      </c>
      <c r="K19" s="3" t="s">
        <v>43</v>
      </c>
      <c r="L19" s="69">
        <f>IFERROR('Comparison - Absolute amounts'!L19/(VLOOKUP($K19,GDP!$D$12:$M$42,L$10-2010,FALSE)*1000),"n/a")</f>
        <v>2.3148810662061525E-3</v>
      </c>
      <c r="M19" s="69">
        <f>IFERROR('Comparison - Absolute amounts'!M19/(VLOOKUP($K19,GDP!$D$12:$M$42,M$10-2010,FALSE)*1000),"n/a")</f>
        <v>4.8887019380569575E-4</v>
      </c>
      <c r="N19" s="69">
        <f>IFERROR('Comparison - Absolute amounts'!N19/(VLOOKUP($K19,GDP!$D$12:$M$42,N$10-2010,FALSE)*1000),"n/a")</f>
        <v>3.7390166386240417E-5</v>
      </c>
      <c r="O19" s="69">
        <f>IFERROR('Comparison - Absolute amounts'!O19/(VLOOKUP($K19,GDP!$D$12:$M$42,O$10-2010,FALSE)*1000),"n/a")</f>
        <v>1.0318168082958071E-3</v>
      </c>
      <c r="P19" s="133">
        <f>IFERROR('Comparison - Absolute amounts'!P19/(VLOOKUP($K19,GDP!$D$12:$M$42,P$10-2010,FALSE)*1000),"n/a")</f>
        <v>9.6537874700812151E-4</v>
      </c>
    </row>
    <row r="20" spans="4:16">
      <c r="D20" s="3" t="s">
        <v>44</v>
      </c>
      <c r="E20" s="69">
        <f>IFERROR('Comparison - Absolute amounts'!E20/(VLOOKUP($D20,'Total profits'!$D$10:$M$40,E$10-2010,FALSE)*1000),"n/a")</f>
        <v>0.15371647998379806</v>
      </c>
      <c r="F20" s="159">
        <f>IFERROR('Comparison - Absolute amounts'!F20/(VLOOKUP($D20,'Total profits'!$D$10:$M$40,F$10-2010,FALSE)*1000),"n/a")</f>
        <v>5.1380594313213256E-2</v>
      </c>
      <c r="G20" s="159">
        <f>IFERROR('Comparison - Absolute amounts'!G20/(VLOOKUP($D20,'Total profits'!$D$10:$M$40,G$10-2010,FALSE)*1000),"n/a")</f>
        <v>0.45238374925340302</v>
      </c>
      <c r="H20" s="159">
        <f>IFERROR('Comparison - Absolute amounts'!H20/(VLOOKUP($D20,'Total profits'!$D$10:$M$40,H$10-2010,FALSE)*1000),"n/a")</f>
        <v>0.27977708806037882</v>
      </c>
      <c r="I20" s="160">
        <f>IFERROR('Comparison - Absolute amounts'!I20/(VLOOKUP($D20,'Total profits'!$D$10:$M$40,I$10-2010,FALSE)*1000),"n/a")</f>
        <v>0.51636932285148884</v>
      </c>
      <c r="K20" s="3" t="s">
        <v>44</v>
      </c>
      <c r="L20" s="69">
        <f>IFERROR('Comparison - Absolute amounts'!L20/(VLOOKUP($K20,GDP!$D$12:$M$42,L$10-2010,FALSE)*1000),"n/a")</f>
        <v>4.3836456282935737E-3</v>
      </c>
      <c r="M20" s="69">
        <f>IFERROR('Comparison - Absolute amounts'!M20/(VLOOKUP($K20,GDP!$D$12:$M$42,M$10-2010,FALSE)*1000),"n/a")</f>
        <v>1.392865290339282E-3</v>
      </c>
      <c r="N20" s="69">
        <f>IFERROR('Comparison - Absolute amounts'!N20/(VLOOKUP($K20,GDP!$D$12:$M$42,N$10-2010,FALSE)*1000),"n/a")</f>
        <v>7.1076091704823079E-3</v>
      </c>
      <c r="O20" s="69">
        <f>IFERROR('Comparison - Absolute amounts'!O20/(VLOOKUP($K20,GDP!$D$12:$M$42,O$10-2010,FALSE)*1000),"n/a")</f>
        <v>7.0343395260178097E-3</v>
      </c>
      <c r="P20" s="133">
        <f>IFERROR('Comparison - Absolute amounts'!P20/(VLOOKUP($K20,GDP!$D$12:$M$42,P$10-2010,FALSE)*1000),"n/a")</f>
        <v>4.9306608267035874E-3</v>
      </c>
    </row>
    <row r="21" spans="4:16">
      <c r="D21" s="3" t="s">
        <v>45</v>
      </c>
      <c r="E21" s="69">
        <f>IFERROR('Comparison - Absolute amounts'!E21/(VLOOKUP($D21,'Total profits'!$D$10:$M$40,E$10-2010,FALSE)*1000),"n/a")</f>
        <v>0.11072712795303274</v>
      </c>
      <c r="F21" s="159">
        <f>IFERROR('Comparison - Absolute amounts'!F21/(VLOOKUP($D21,'Total profits'!$D$10:$M$40,F$10-2010,FALSE)*1000),"n/a")</f>
        <v>2.2796806287111913E-2</v>
      </c>
      <c r="G21" s="159">
        <f>IFERROR('Comparison - Absolute amounts'!G21/(VLOOKUP($D21,'Total profits'!$D$10:$M$40,G$10-2010,FALSE)*1000),"n/a")</f>
        <v>0.19403453454435093</v>
      </c>
      <c r="H21" s="159">
        <f>IFERROR('Comparison - Absolute amounts'!H21/(VLOOKUP($D21,'Total profits'!$D$10:$M$40,H$10-2010,FALSE)*1000),"n/a")</f>
        <v>8.0271088593429935E-2</v>
      </c>
      <c r="I21" s="160">
        <f>IFERROR('Comparison - Absolute amounts'!I21/(VLOOKUP($D21,'Total profits'!$D$10:$M$40,I$10-2010,FALSE)*1000),"n/a")</f>
        <v>0.20463189742577451</v>
      </c>
      <c r="K21" s="3" t="s">
        <v>45</v>
      </c>
      <c r="L21" s="69">
        <f>IFERROR('Comparison - Absolute amounts'!L21/(VLOOKUP($K21,GDP!$D$12:$M$42,L$10-2010,FALSE)*1000),"n/a")</f>
        <v>4.8594132185130609E-3</v>
      </c>
      <c r="M21" s="69">
        <f>IFERROR('Comparison - Absolute amounts'!M21/(VLOOKUP($K21,GDP!$D$12:$M$42,M$10-2010,FALSE)*1000),"n/a")</f>
        <v>1.025784542650408E-3</v>
      </c>
      <c r="N21" s="69">
        <f>IFERROR('Comparison - Absolute amounts'!N21/(VLOOKUP($K21,GDP!$D$12:$M$42,N$10-2010,FALSE)*1000),"n/a")</f>
        <v>5.9341578021851306E-3</v>
      </c>
      <c r="O21" s="69">
        <f>IFERROR('Comparison - Absolute amounts'!O21/(VLOOKUP($K21,GDP!$D$12:$M$42,O$10-2010,FALSE)*1000),"n/a")</f>
        <v>4.0226468051828401E-3</v>
      </c>
      <c r="P21" s="133">
        <f>IFERROR('Comparison - Absolute amounts'!P21/(VLOOKUP($K21,GDP!$D$12:$M$42,P$10-2010,FALSE)*1000),"n/a")</f>
        <v>3.1545469505543178E-3</v>
      </c>
    </row>
    <row r="22" spans="4:16">
      <c r="D22" s="3" t="s">
        <v>46</v>
      </c>
      <c r="E22" s="69">
        <f>IFERROR('Comparison - Absolute amounts'!E22/(VLOOKUP($D22,'Total profits'!$D$10:$M$40,E$10-2010,FALSE)*1000),"n/a")</f>
        <v>5.4291992155917498E-2</v>
      </c>
      <c r="F22" s="159">
        <f>IFERROR('Comparison - Absolute amounts'!F22/(VLOOKUP($D22,'Total profits'!$D$10:$M$40,F$10-2010,FALSE)*1000),"n/a")</f>
        <v>1.952599893044606E-2</v>
      </c>
      <c r="G22" s="159">
        <f>IFERROR('Comparison - Absolute amounts'!G22/(VLOOKUP($D22,'Total profits'!$D$10:$M$40,G$10-2010,FALSE)*1000),"n/a")</f>
        <v>9.0719471600146401E-2</v>
      </c>
      <c r="H22" s="159">
        <f>IFERROR('Comparison - Absolute amounts'!H22/(VLOOKUP($D22,'Total profits'!$D$10:$M$40,H$10-2010,FALSE)*1000),"n/a")</f>
        <v>2.263117561341943E-2</v>
      </c>
      <c r="I22" s="160">
        <f>IFERROR('Comparison - Absolute amounts'!I22/(VLOOKUP($D22,'Total profits'!$D$10:$M$40,I$10-2010,FALSE)*1000),"n/a")</f>
        <v>0.13457316672225286</v>
      </c>
      <c r="K22" s="3" t="s">
        <v>46</v>
      </c>
      <c r="L22" s="69">
        <f>IFERROR('Comparison - Absolute amounts'!L22/(VLOOKUP($K22,GDP!$D$12:$M$42,L$10-2010,FALSE)*1000),"n/a")</f>
        <v>1.5530387146226242E-3</v>
      </c>
      <c r="M22" s="69">
        <f>IFERROR('Comparison - Absolute amounts'!M22/(VLOOKUP($K22,GDP!$D$12:$M$42,M$10-2010,FALSE)*1000),"n/a")</f>
        <v>4.9400995798973084E-4</v>
      </c>
      <c r="N22" s="69">
        <f>IFERROR('Comparison - Absolute amounts'!N22/(VLOOKUP($K22,GDP!$D$12:$M$42,N$10-2010,FALSE)*1000),"n/a")</f>
        <v>1.3588506820185675E-3</v>
      </c>
      <c r="O22" s="69">
        <f>IFERROR('Comparison - Absolute amounts'!O22/(VLOOKUP($K22,GDP!$D$12:$M$42,O$10-2010,FALSE)*1000),"n/a")</f>
        <v>1.8025193351637987E-3</v>
      </c>
      <c r="P22" s="133">
        <f>IFERROR('Comparison - Absolute amounts'!P22/(VLOOKUP($K22,GDP!$D$12:$M$42,P$10-2010,FALSE)*1000),"n/a")</f>
        <v>8.5937990381419651E-4</v>
      </c>
    </row>
    <row r="23" spans="4:16">
      <c r="D23" s="3" t="s">
        <v>47</v>
      </c>
      <c r="E23" s="69">
        <f>IFERROR('Comparison - Absolute amounts'!E23/(VLOOKUP($D23,'Total profits'!$D$10:$M$40,E$10-2010,FALSE)*1000),"n/a")</f>
        <v>0.11456140843717676</v>
      </c>
      <c r="F23" s="159" t="str">
        <f>IFERROR('Comparison - Absolute amounts'!F23/(VLOOKUP($D23,'Total profits'!$D$10:$M$40,F$10-2010,FALSE)*1000),"n/a")</f>
        <v>n/a</v>
      </c>
      <c r="G23" s="159">
        <f>IFERROR('Comparison - Absolute amounts'!G23/(VLOOKUP($D23,'Total profits'!$D$10:$M$40,G$10-2010,FALSE)*1000),"n/a")</f>
        <v>-0.18157467262738067</v>
      </c>
      <c r="H23" s="159" t="str">
        <f>IFERROR('Comparison - Absolute amounts'!H23/(VLOOKUP($D23,'Total profits'!$D$10:$M$40,H$10-2010,FALSE)*1000),"n/a")</f>
        <v>n/a</v>
      </c>
      <c r="I23" s="160">
        <f>IFERROR('Comparison - Absolute amounts'!I23/(VLOOKUP($D23,'Total profits'!$D$10:$M$40,I$10-2010,FALSE)*1000),"n/a")</f>
        <v>0.74347877709129784</v>
      </c>
      <c r="K23" s="3" t="s">
        <v>47</v>
      </c>
      <c r="L23" s="69">
        <f>IFERROR('Comparison - Absolute amounts'!L23/(VLOOKUP($K23,GDP!$D$12:$M$42,L$10-2010,FALSE)*1000),"n/a")</f>
        <v>3.6380776201138127E-3</v>
      </c>
      <c r="M23" s="69" t="str">
        <f>IFERROR('Comparison - Absolute amounts'!M23/(VLOOKUP($K23,GDP!$D$12:$M$42,M$10-2010,FALSE)*1000),"n/a")</f>
        <v>n/a</v>
      </c>
      <c r="N23" s="69">
        <f>IFERROR('Comparison - Absolute amounts'!N23/(VLOOKUP($K23,GDP!$D$12:$M$42,N$10-2010,FALSE)*1000),"n/a")</f>
        <v>-9.496306559456998E-4</v>
      </c>
      <c r="O23" s="69">
        <f>IFERROR('Comparison - Absolute amounts'!O23/(VLOOKUP($K23,GDP!$D$12:$M$42,O$10-2010,FALSE)*1000),"n/a")</f>
        <v>-8.8618438543112868E-4</v>
      </c>
      <c r="P23" s="133">
        <f>IFERROR('Comparison - Absolute amounts'!P23/(VLOOKUP($K23,GDP!$D$12:$M$42,P$10-2010,FALSE)*1000),"n/a")</f>
        <v>5.6258142930092357E-6</v>
      </c>
    </row>
    <row r="24" spans="4:16">
      <c r="D24" s="3" t="s">
        <v>70</v>
      </c>
      <c r="E24" s="69">
        <f>IFERROR('Comparison - Absolute amounts'!E24/(VLOOKUP($D24,'Total profits'!$D$10:$M$40,5,FALSE)*1000),"n/a")</f>
        <v>0.21887338108028606</v>
      </c>
      <c r="F24" s="159" t="str">
        <f>IFERROR('Comparison - Absolute amounts'!F24/(VLOOKUP($D24,'Total profits'!$D$10:$M$40,5,FALSE)*1000),"n/a")</f>
        <v>n/a</v>
      </c>
      <c r="G24" s="159">
        <f>IFERROR('Comparison - Absolute amounts'!G24/(VLOOKUP($D24,'Total profits'!$D$10:$M$40,5,FALSE)*1000),"n/a")</f>
        <v>0.39900000000000002</v>
      </c>
      <c r="H24" s="159" t="str">
        <f>IFERROR('Comparison - Absolute amounts'!H24/(VLOOKUP($D24,'Total profits'!$D$10:$M$40,5,FALSE)*1000),"n/a")</f>
        <v>n/a</v>
      </c>
      <c r="I24" s="160">
        <f>IFERROR('Comparison - Absolute amounts'!I24/(VLOOKUP($D24,'Total profits'!$D$10:$M$40,5,FALSE)*1000),"n/a")</f>
        <v>0.1065</v>
      </c>
      <c r="K24" s="3" t="s">
        <v>48</v>
      </c>
      <c r="L24" s="69">
        <f>IFERROR('Comparison - Absolute amounts'!L24/(VLOOKUP($K24,GDP!$D$12:$M$42,L$10-2010,FALSE)*1000),"n/a")</f>
        <v>4.9979649730041917E-3</v>
      </c>
      <c r="M24" s="69" t="str">
        <f>IFERROR('Comparison - Absolute amounts'!M24/(VLOOKUP($K24,GDP!$D$12:$M$42,M$10-2010,FALSE)*1000),"n/a")</f>
        <v>n/a</v>
      </c>
      <c r="N24" s="69">
        <f>IFERROR('Comparison - Absolute amounts'!N24/(VLOOKUP($K24,GDP!$D$12:$M$42,N$10-2010,FALSE)*1000),"n/a")</f>
        <v>1.5870725725003606E-3</v>
      </c>
      <c r="O24" s="69">
        <f>IFERROR('Comparison - Absolute amounts'!O24/(VLOOKUP($K24,GDP!$D$12:$M$42,O$10-2010,FALSE)*1000),"n/a")</f>
        <v>-6.2015503875968996E-4</v>
      </c>
      <c r="P24" s="133" t="str">
        <f>IFERROR('Comparison - Absolute amounts'!P24/(VLOOKUP($K24,GDP!$D$12:$M$42,P$10-2010,FALSE)*1000),"n/a")</f>
        <v>n/a</v>
      </c>
    </row>
    <row r="25" spans="4:16">
      <c r="D25" s="3" t="s">
        <v>49</v>
      </c>
      <c r="E25" s="69">
        <f>IFERROR('Comparison - Absolute amounts'!E25/(VLOOKUP($D25,'Total profits'!$D$10:$M$40,E$10-2010,FALSE)*1000),"n/a")</f>
        <v>-0.84967956788194665</v>
      </c>
      <c r="F25" s="159" t="str">
        <f>IFERROR('Comparison - Absolute amounts'!F25/(VLOOKUP($D25,'Total profits'!$D$10:$M$40,F$10-2010,FALSE)*1000),"n/a")</f>
        <v>n/a</v>
      </c>
      <c r="G25" s="159">
        <f>IFERROR('Comparison - Absolute amounts'!G25/(VLOOKUP($D25,'Total profits'!$D$10:$M$40,G$10-2010,FALSE)*1000),"n/a")</f>
        <v>-0.23470169830680726</v>
      </c>
      <c r="H25" s="159" t="str">
        <f>IFERROR('Comparison - Absolute amounts'!H25/(VLOOKUP($D25,'Total profits'!$D$10:$M$40,H$10-2010,FALSE)*1000),"n/a")</f>
        <v>n/a</v>
      </c>
      <c r="I25" s="160">
        <f>IFERROR('Comparison - Absolute amounts'!I25/(VLOOKUP($D25,'Total profits'!$D$10:$M$40,I$10-2010,FALSE)*1000),"n/a")</f>
        <v>-0.26753440816885732</v>
      </c>
      <c r="K25" s="3" t="s">
        <v>49</v>
      </c>
      <c r="L25" s="69" t="str">
        <f>IFERROR('Comparison - Absolute amounts'!L25/(VLOOKUP($K25,GDP!$D$12:$M$42,L$10-2010,FALSE)*1000),"n/a")</f>
        <v>n/a</v>
      </c>
      <c r="M25" s="69" t="str">
        <f>IFERROR('Comparison - Absolute amounts'!M25/(VLOOKUP($K25,GDP!$D$12:$M$42,M$10-2010,FALSE)*1000),"n/a")</f>
        <v>n/a</v>
      </c>
      <c r="N25" s="69">
        <f>IFERROR('Comparison - Absolute amounts'!N25/(VLOOKUP($K25,GDP!$D$12:$M$42,N$10-2010,FALSE)*1000),"n/a")</f>
        <v>-7.5983218840361697E-3</v>
      </c>
      <c r="O25" s="69">
        <f>IFERROR('Comparison - Absolute amounts'!O25/(VLOOKUP($K25,GDP!$D$12:$M$42,O$10-2010,FALSE)*1000),"n/a")</f>
        <v>-1.8886613168586106E-3</v>
      </c>
      <c r="P25" s="133">
        <f>IFERROR('Comparison - Absolute amounts'!P25/(VLOOKUP($K25,GDP!$D$12:$M$42,P$10-2010,FALSE)*1000),"n/a")</f>
        <v>-1.1662004359074313E-3</v>
      </c>
    </row>
    <row r="26" spans="4:16">
      <c r="D26" s="3" t="s">
        <v>50</v>
      </c>
      <c r="E26" s="69">
        <f>IFERROR('Comparison - Absolute amounts'!E26/(VLOOKUP($D26,'Total profits'!$D$10:$M$40,E$10-2010,FALSE)*1000),"n/a")</f>
        <v>0.10372338353800195</v>
      </c>
      <c r="F26" s="159">
        <f>IFERROR('Comparison - Absolute amounts'!F26/(VLOOKUP($D26,'Total profits'!$D$10:$M$40,F$10-2010,FALSE)*1000),"n/a")</f>
        <v>1.865131670518759E-2</v>
      </c>
      <c r="G26" s="159">
        <f>IFERROR('Comparison - Absolute amounts'!G26/(VLOOKUP($D26,'Total profits'!$D$10:$M$40,G$10-2010,FALSE)*1000),"n/a")</f>
        <v>0.19330848408551798</v>
      </c>
      <c r="H26" s="159">
        <f>IFERROR('Comparison - Absolute amounts'!H26/(VLOOKUP($D26,'Total profits'!$D$10:$M$40,H$10-2010,FALSE)*1000),"n/a")</f>
        <v>5.8773664880963396E-2</v>
      </c>
      <c r="I26" s="160">
        <f>IFERROR('Comparison - Absolute amounts'!I26/(VLOOKUP($D26,'Total profits'!$D$10:$M$40,I$10-2010,FALSE)*1000),"n/a")</f>
        <v>2.5830090931960981E-2</v>
      </c>
      <c r="K26" s="3" t="s">
        <v>50</v>
      </c>
      <c r="L26" s="69">
        <f>IFERROR('Comparison - Absolute amounts'!L26/(VLOOKUP($K26,GDP!$D$12:$M$42,L$10-2010,FALSE)*1000),"n/a")</f>
        <v>3.8809353392899974E-3</v>
      </c>
      <c r="M26" s="69">
        <f>IFERROR('Comparison - Absolute amounts'!M26/(VLOOKUP($K26,GDP!$D$12:$M$42,M$10-2010,FALSE)*1000),"n/a")</f>
        <v>8.1088007247342195E-4</v>
      </c>
      <c r="N26" s="69">
        <f>IFERROR('Comparison - Absolute amounts'!N26/(VLOOKUP($K26,GDP!$D$12:$M$42,N$10-2010,FALSE)*1000),"n/a")</f>
        <v>4.3361487836721642E-3</v>
      </c>
      <c r="O26" s="69">
        <f>IFERROR('Comparison - Absolute amounts'!O26/(VLOOKUP($K26,GDP!$D$12:$M$42,O$10-2010,FALSE)*1000),"n/a")</f>
        <v>2.4883867503909989E-3</v>
      </c>
      <c r="P26" s="133">
        <f>IFERROR('Comparison - Absolute amounts'!P26/(VLOOKUP($K26,GDP!$D$12:$M$42,P$10-2010,FALSE)*1000),"n/a")</f>
        <v>1.8510660807503163E-3</v>
      </c>
    </row>
    <row r="27" spans="4:16">
      <c r="D27" s="3" t="s">
        <v>51</v>
      </c>
      <c r="E27" s="69">
        <f>IFERROR('Comparison - Absolute amounts'!E27/(VLOOKUP($D27,'Total profits'!$D$10:$M$40,E$10-2010,FALSE)*1000),"n/a")</f>
        <v>4.9449840202024226E-2</v>
      </c>
      <c r="F27" s="159">
        <f>IFERROR('Comparison - Absolute amounts'!F27/(VLOOKUP($D27,'Total profits'!$D$10:$M$40,F$10-2010,FALSE)*1000),"n/a")</f>
        <v>0.27517410533230874</v>
      </c>
      <c r="G27" s="159">
        <f>IFERROR('Comparison - Absolute amounts'!G27/(VLOOKUP($D27,'Total profits'!$D$10:$M$40,G$10-2010,FALSE)*1000),"n/a")</f>
        <v>0.2067714707208084</v>
      </c>
      <c r="H27" s="159" t="str">
        <f>IFERROR('Comparison - Absolute amounts'!H27/(VLOOKUP($D27,'Total profits'!$D$10:$M$40,H$10-2010,FALSE)*1000),"n/a")</f>
        <v>n/a</v>
      </c>
      <c r="I27" s="160">
        <f>IFERROR('Comparison - Absolute amounts'!I27/(VLOOKUP($D27,'Total profits'!$D$10:$M$40,I$10-2010,FALSE)*1000),"n/a")</f>
        <v>4.7146914757874468E-3</v>
      </c>
      <c r="K27" s="3" t="s">
        <v>51</v>
      </c>
      <c r="L27" s="69">
        <f>IFERROR('Comparison - Absolute amounts'!L27/(VLOOKUP($K27,GDP!$D$12:$M$42,L$10-2010,FALSE)*1000),"n/a")</f>
        <v>1.1061844600994103E-3</v>
      </c>
      <c r="M27" s="69">
        <f>IFERROR('Comparison - Absolute amounts'!M27/(VLOOKUP($K27,GDP!$D$12:$M$42,M$10-2010,FALSE)*1000),"n/a")</f>
        <v>5.8113989452679591E-3</v>
      </c>
      <c r="N27" s="69">
        <f>IFERROR('Comparison - Absolute amounts'!N27/(VLOOKUP($K27,GDP!$D$12:$M$42,N$10-2010,FALSE)*1000),"n/a")</f>
        <v>1.2115165336374003E-3</v>
      </c>
      <c r="O27" s="69">
        <f>IFERROR('Comparison - Absolute amounts'!O27/(VLOOKUP($K27,GDP!$D$12:$M$42,O$10-2010,FALSE)*1000),"n/a")</f>
        <v>-9.8548058603245524E-3</v>
      </c>
      <c r="P27" s="133">
        <f>IFERROR('Comparison - Absolute amounts'!P27/(VLOOKUP($K27,GDP!$D$12:$M$42,P$10-2010,FALSE)*1000),"n/a")</f>
        <v>1.6321380296694367E-4</v>
      </c>
    </row>
    <row r="28" spans="4:16">
      <c r="D28" s="3" t="s">
        <v>52</v>
      </c>
      <c r="E28" s="69" t="str">
        <f>IFERROR('Comparison - Absolute amounts'!E28/(VLOOKUP($D28,'Total profits'!$D$10:$M$40,E$10-2010,FALSE)*1000),"n/a")</f>
        <v>n/a</v>
      </c>
      <c r="F28" s="159">
        <f>IFERROR('Comparison - Absolute amounts'!F28/(VLOOKUP($D28,'Total profits'!$D$10:$M$40,F$10-2010,FALSE)*1000),"n/a")</f>
        <v>0.10143543796350801</v>
      </c>
      <c r="G28" s="159">
        <f>IFERROR('Comparison - Absolute amounts'!G28/(VLOOKUP($D28,'Total profits'!$D$10:$M$40,G$10-2010,FALSE)*1000),"n/a")</f>
        <v>8.6364822105300054E-2</v>
      </c>
      <c r="H28" s="159" t="str">
        <f>IFERROR('Comparison - Absolute amounts'!H28/(VLOOKUP($D28,'Total profits'!$D$10:$M$40,H$10-2010,FALSE)*1000),"n/a")</f>
        <v>n/a</v>
      </c>
      <c r="I28" s="160">
        <f>IFERROR('Comparison - Absolute amounts'!I28/(VLOOKUP($D28,'Total profits'!$D$10:$M$40,I$10-2010,FALSE)*1000),"n/a")</f>
        <v>3.3101748714703609E-2</v>
      </c>
      <c r="K28" s="3" t="s">
        <v>52</v>
      </c>
      <c r="L28" s="69" t="str">
        <f>IFERROR('Comparison - Absolute amounts'!L28/(VLOOKUP($K28,GDP!$D$12:$M$42,L$10-2010,FALSE)*1000),"n/a")</f>
        <v>n/a</v>
      </c>
      <c r="M28" s="69">
        <f>IFERROR('Comparison - Absolute amounts'!M28/(VLOOKUP($K28,GDP!$D$12:$M$42,M$10-2010,FALSE)*1000),"n/a")</f>
        <v>3.876788660392704E-3</v>
      </c>
      <c r="N28" s="69">
        <f>IFERROR('Comparison - Absolute amounts'!N28/(VLOOKUP($K28,GDP!$D$12:$M$42,N$10-2010,FALSE)*1000),"n/a")</f>
        <v>3.7643778319972118E-3</v>
      </c>
      <c r="O28" s="69">
        <f>IFERROR('Comparison - Absolute amounts'!O28/(VLOOKUP($K28,GDP!$D$12:$M$42,O$10-2010,FALSE)*1000),"n/a")</f>
        <v>-1.0099490727807981E-2</v>
      </c>
      <c r="P28" s="133">
        <f>IFERROR('Comparison - Absolute amounts'!P28/(VLOOKUP($K28,GDP!$D$12:$M$42,P$10-2010,FALSE)*1000),"n/a")</f>
        <v>2.9925042728340585E-4</v>
      </c>
    </row>
    <row r="29" spans="4:16">
      <c r="D29" s="3" t="s">
        <v>53</v>
      </c>
      <c r="E29" s="69">
        <f>IFERROR('Comparison - Absolute amounts'!E29/(VLOOKUP($D29,'Total profits'!$D$10:$M$40,E$10-2010,FALSE)*1000),"n/a")</f>
        <v>-0.88520465165640083</v>
      </c>
      <c r="F29" s="159" t="str">
        <f>IFERROR('Comparison - Absolute amounts'!F29/(VLOOKUP($D29,'Total profits'!$D$10:$M$40,F$10-2010,FALSE)*1000),"n/a")</f>
        <v>n/a</v>
      </c>
      <c r="G29" s="159">
        <f>IFERROR('Comparison - Absolute amounts'!G29/(VLOOKUP($D29,'Total profits'!$D$10:$M$40,G$10-2010,FALSE)*1000),"n/a")</f>
        <v>-0.37128398601333062</v>
      </c>
      <c r="H29" s="159" t="str">
        <f>IFERROR('Comparison - Absolute amounts'!H29/(VLOOKUP($D29,'Total profits'!$D$10:$M$40,H$10-2010,FALSE)*1000),"n/a")</f>
        <v>n/a</v>
      </c>
      <c r="I29" s="160">
        <f>IFERROR('Comparison - Absolute amounts'!I29/(VLOOKUP($D29,'Total profits'!$D$10:$M$40,I$10-2010,FALSE)*1000),"n/a")</f>
        <v>-0.83046608648531528</v>
      </c>
      <c r="K29" s="3" t="s">
        <v>53</v>
      </c>
      <c r="L29" s="69" t="str">
        <f>IFERROR('Comparison - Absolute amounts'!L29/(VLOOKUP($K29,GDP!$D$12:$M$42,L$10-2010,FALSE)*1000),"n/a")</f>
        <v>n/a</v>
      </c>
      <c r="M29" s="69" t="str">
        <f>IFERROR('Comparison - Absolute amounts'!M29/(VLOOKUP($K29,GDP!$D$12:$M$42,M$10-2010,FALSE)*1000),"n/a")</f>
        <v>n/a</v>
      </c>
      <c r="N29" s="69">
        <f>IFERROR('Comparison - Absolute amounts'!N29/(VLOOKUP($K29,GDP!$D$12:$M$42,N$10-2010,FALSE)*1000),"n/a")</f>
        <v>-5.2045589301007973E-3</v>
      </c>
      <c r="O29" s="69">
        <f>IFERROR('Comparison - Absolute amounts'!O29/(VLOOKUP($K29,GDP!$D$12:$M$42,O$10-2010,FALSE)*1000),"n/a")</f>
        <v>3.7242138670293729E-3</v>
      </c>
      <c r="P29" s="133">
        <f>IFERROR('Comparison - Absolute amounts'!P29/(VLOOKUP($K29,GDP!$D$12:$M$42,P$10-2010,FALSE)*1000),"n/a")</f>
        <v>1.452186817519304E-3</v>
      </c>
    </row>
    <row r="30" spans="4:16">
      <c r="D30" s="3" t="s">
        <v>54</v>
      </c>
      <c r="E30" s="69" t="str">
        <f>IFERROR('Comparison - Absolute amounts'!E30/(VLOOKUP($D30,'Total profits'!$D$10:$M$40,E$10-2010,FALSE)*1000),"n/a")</f>
        <v>n/a</v>
      </c>
      <c r="F30" s="159" t="str">
        <f>IFERROR('Comparison - Absolute amounts'!F30/(VLOOKUP($D30,'Total profits'!$D$10:$M$40,F$10-2010,FALSE)*1000),"n/a")</f>
        <v>n/a</v>
      </c>
      <c r="G30" s="159" t="str">
        <f>IFERROR('Comparison - Absolute amounts'!G30/(VLOOKUP($D30,'Total profits'!$D$10:$M$40,G$10-2010,FALSE)*1000),"n/a")</f>
        <v>n/a</v>
      </c>
      <c r="H30" s="159" t="str">
        <f>IFERROR('Comparison - Absolute amounts'!H30/(VLOOKUP($D30,'Total profits'!$D$10:$M$40,H$10-2010,FALSE)*1000),"n/a")</f>
        <v>n/a</v>
      </c>
      <c r="I30" s="160" t="str">
        <f>IFERROR('Comparison - Absolute amounts'!I30/(VLOOKUP($D30,'Total profits'!$D$10:$M$40,I$10-2010,FALSE)*1000),"n/a")</f>
        <v>n/a</v>
      </c>
      <c r="K30" s="3" t="s">
        <v>54</v>
      </c>
      <c r="L30" s="69" t="str">
        <f>IFERROR('Comparison - Absolute amounts'!L30/(VLOOKUP($K30,GDP!$D$12:$M$42,L$10-2010,FALSE)*1000),"n/a")</f>
        <v>n/a</v>
      </c>
      <c r="M30" s="69" t="str">
        <f>IFERROR('Comparison - Absolute amounts'!M30/(VLOOKUP($K30,GDP!$D$12:$M$42,M$10-2010,FALSE)*1000),"n/a")</f>
        <v>n/a</v>
      </c>
      <c r="N30" s="69">
        <f>IFERROR('Comparison - Absolute amounts'!N30/(VLOOKUP($K30,GDP!$D$12:$M$42,N$10-2010,FALSE)*1000),"n/a")</f>
        <v>1.5387245683022739E-3</v>
      </c>
      <c r="O30" s="69">
        <f>IFERROR('Comparison - Absolute amounts'!O30/(VLOOKUP($K30,GDP!$D$12:$M$42,O$10-2010,FALSE)*1000),"n/a")</f>
        <v>4.0754430859634157E-2</v>
      </c>
      <c r="P30" s="133">
        <f>IFERROR('Comparison - Absolute amounts'!P30/(VLOOKUP($K30,GDP!$D$12:$M$42,P$10-2010,FALSE)*1000),"n/a")</f>
        <v>9.6074199452532722E-3</v>
      </c>
    </row>
    <row r="31" spans="4:16">
      <c r="D31" s="3" t="s">
        <v>55</v>
      </c>
      <c r="E31" s="69">
        <f>IFERROR('Comparison - Absolute amounts'!E31/(VLOOKUP($D31,'Total profits'!$D$10:$M$40,E$10-2010,FALSE)*1000),"n/a")</f>
        <v>-0.36458784070646472</v>
      </c>
      <c r="F31" s="159" t="str">
        <f>IFERROR('Comparison - Absolute amounts'!F31/(VLOOKUP($D31,'Total profits'!$D$10:$M$40,F$10-2010,FALSE)*1000),"n/a")</f>
        <v>n/a</v>
      </c>
      <c r="G31" s="159">
        <f>IFERROR('Comparison - Absolute amounts'!G31/(VLOOKUP($D31,'Total profits'!$D$10:$M$40,G$10-2010,FALSE)*1000),"n/a")</f>
        <v>-0.92424833697112274</v>
      </c>
      <c r="H31" s="159" t="str">
        <f>IFERROR('Comparison - Absolute amounts'!H31/(VLOOKUP($D31,'Total profits'!$D$10:$M$40,H$10-2010,FALSE)*1000),"n/a")</f>
        <v>n/a</v>
      </c>
      <c r="I31" s="160">
        <f>IFERROR('Comparison - Absolute amounts'!I31/(VLOOKUP($D31,'Total profits'!$D$10:$M$40,I$10-2010,FALSE)*1000),"n/a")</f>
        <v>-0.4005607859161649</v>
      </c>
      <c r="K31" s="3" t="s">
        <v>55</v>
      </c>
      <c r="L31" s="69" t="str">
        <f>IFERROR('Comparison - Absolute amounts'!L31/(VLOOKUP($K31,GDP!$D$12:$M$42,L$10-2010,FALSE)*1000),"n/a")</f>
        <v>n/a</v>
      </c>
      <c r="M31" s="69" t="str">
        <f>IFERROR('Comparison - Absolute amounts'!M31/(VLOOKUP($K31,GDP!$D$12:$M$42,M$10-2010,FALSE)*1000),"n/a")</f>
        <v>n/a</v>
      </c>
      <c r="N31" s="69">
        <f>IFERROR('Comparison - Absolute amounts'!N31/(VLOOKUP($K31,GDP!$D$12:$M$42,N$10-2010,FALSE)*1000),"n/a")</f>
        <v>-8.8078750363592764E-3</v>
      </c>
      <c r="O31" s="69">
        <f>IFERROR('Comparison - Absolute amounts'!O31/(VLOOKUP($K31,GDP!$D$12:$M$42,O$10-2010,FALSE)*1000),"n/a")</f>
        <v>1.1856094374511222E-3</v>
      </c>
      <c r="P31" s="133">
        <f>IFERROR('Comparison - Absolute amounts'!P31/(VLOOKUP($K31,GDP!$D$12:$M$42,P$10-2010,FALSE)*1000),"n/a")</f>
        <v>1.810585718082448E-4</v>
      </c>
    </row>
    <row r="32" spans="4:16">
      <c r="D32" s="3" t="s">
        <v>56</v>
      </c>
      <c r="E32" s="69">
        <f>IFERROR('Comparison - Absolute amounts'!E32/(VLOOKUP($D32,'Total profits'!$D$10:$M$40,E$10-2010,FALSE)*1000),"n/a")</f>
        <v>6.9746139931688128E-2</v>
      </c>
      <c r="F32" s="159">
        <f>IFERROR('Comparison - Absolute amounts'!F32/(VLOOKUP($D32,'Total profits'!$D$10:$M$40,F$10-2010,FALSE)*1000),"n/a")</f>
        <v>2.4371389341134336E-2</v>
      </c>
      <c r="G32" s="159">
        <f>IFERROR('Comparison - Absolute amounts'!G32/(VLOOKUP($D32,'Total profits'!$D$10:$M$40,G$10-2010,FALSE)*1000),"n/a")</f>
        <v>-3.810935325718362E-2</v>
      </c>
      <c r="H32" s="159">
        <f>IFERROR('Comparison - Absolute amounts'!H32/(VLOOKUP($D32,'Total profits'!$D$10:$M$40,H$10-2010,FALSE)*1000),"n/a")</f>
        <v>6.8153571883356676E-2</v>
      </c>
      <c r="I32" s="160">
        <f>IFERROR('Comparison - Absolute amounts'!I32/(VLOOKUP($D32,'Total profits'!$D$10:$M$40,I$10-2010,FALSE)*1000),"n/a")</f>
        <v>-0.21150094012223403</v>
      </c>
      <c r="K32" s="3" t="s">
        <v>56</v>
      </c>
      <c r="L32" s="69">
        <f>IFERROR('Comparison - Absolute amounts'!L32/(VLOOKUP($K32,GDP!$D$12:$M$42,L$10-2010,FALSE)*1000),"n/a")</f>
        <v>3.6501352267390881E-3</v>
      </c>
      <c r="M32" s="69">
        <f>IFERROR('Comparison - Absolute amounts'!M32/(VLOOKUP($K32,GDP!$D$12:$M$42,M$10-2010,FALSE)*1000),"n/a")</f>
        <v>1.0641859191436636E-3</v>
      </c>
      <c r="N32" s="69">
        <f>IFERROR('Comparison - Absolute amounts'!N32/(VLOOKUP($K32,GDP!$D$12:$M$42,N$10-2010,FALSE)*1000),"n/a")</f>
        <v>-1.6294902488158405E-3</v>
      </c>
      <c r="O32" s="69" t="str">
        <f>IFERROR('Comparison - Absolute amounts'!O32/(VLOOKUP($K32,GDP!$D$12:$M$42,O$10-2010,FALSE)*1000),"n/a")</f>
        <v>n/a</v>
      </c>
      <c r="P32" s="133" t="str">
        <f>IFERROR('Comparison - Absolute amounts'!P32/(VLOOKUP($K32,GDP!$D$12:$M$42,P$10-2010,FALSE)*1000),"n/a")</f>
        <v>n/a</v>
      </c>
    </row>
    <row r="33" spans="4:16">
      <c r="D33" s="3" t="s">
        <v>57</v>
      </c>
      <c r="E33" s="69">
        <f>IFERROR('Comparison - Absolute amounts'!E33/(VLOOKUP($D33,'Total profits'!$D$10:$M$40,E$10-2010,FALSE)*1000),"n/a")</f>
        <v>4.2922493639222681E-2</v>
      </c>
      <c r="F33" s="159">
        <f>IFERROR('Comparison - Absolute amounts'!F33/(VLOOKUP($D33,'Total profits'!$D$10:$M$40,F$10-2010,FALSE)*1000),"n/a")</f>
        <v>2.5075164657812326E-2</v>
      </c>
      <c r="G33" s="159">
        <f>IFERROR('Comparison - Absolute amounts'!G33/(VLOOKUP($D33,'Total profits'!$D$10:$M$40,G$10-2010,FALSE)*1000),"n/a")</f>
        <v>0.2483899577914897</v>
      </c>
      <c r="H33" s="159">
        <f>IFERROR('Comparison - Absolute amounts'!H33/(VLOOKUP($D33,'Total profits'!$D$10:$M$40,H$10-2010,FALSE)*1000),"n/a")</f>
        <v>2.0890222702147906E-2</v>
      </c>
      <c r="I33" s="160">
        <f>IFERROR('Comparison - Absolute amounts'!I33/(VLOOKUP($D33,'Total profits'!$D$10:$M$40,I$10-2010,FALSE)*1000),"n/a")</f>
        <v>0.16771447591958658</v>
      </c>
      <c r="K33" s="3" t="s">
        <v>57</v>
      </c>
      <c r="L33" s="69">
        <f>IFERROR('Comparison - Absolute amounts'!L33/(VLOOKUP($K33,GDP!$D$12:$M$42,L$10-2010,FALSE)*1000),"n/a")</f>
        <v>1.4706434819277043E-3</v>
      </c>
      <c r="M33" s="69">
        <f>IFERROR('Comparison - Absolute amounts'!M33/(VLOOKUP($K33,GDP!$D$12:$M$42,M$10-2010,FALSE)*1000),"n/a")</f>
        <v>7.9824607839815696E-4</v>
      </c>
      <c r="N33" s="69">
        <f>IFERROR('Comparison - Absolute amounts'!N33/(VLOOKUP($K33,GDP!$D$12:$M$42,N$10-2010,FALSE)*1000),"n/a")</f>
        <v>4.2858110855129418E-3</v>
      </c>
      <c r="O33" s="69">
        <f>IFERROR('Comparison - Absolute amounts'!O33/(VLOOKUP($K33,GDP!$D$12:$M$42,O$10-2010,FALSE)*1000),"n/a")</f>
        <v>-9.0208881544222492E-4</v>
      </c>
      <c r="P33" s="133">
        <f>IFERROR('Comparison - Absolute amounts'!P33/(VLOOKUP($K33,GDP!$D$12:$M$42,P$10-2010,FALSE)*1000),"n/a")</f>
        <v>4.8643574563480549E-4</v>
      </c>
    </row>
    <row r="34" spans="4:16">
      <c r="D34" s="3" t="s">
        <v>58</v>
      </c>
      <c r="E34" s="69">
        <f>IFERROR('Comparison - Absolute amounts'!E34/(VLOOKUP($D34,'Total profits'!$D$10:$M$40,E$10-2010,FALSE)*1000),"n/a")</f>
        <v>9.6170322696291638E-2</v>
      </c>
      <c r="F34" s="159">
        <f>IFERROR('Comparison - Absolute amounts'!F34/(VLOOKUP($D34,'Total profits'!$D$10:$M$40,F$10-2010,FALSE)*1000),"n/a")</f>
        <v>5.0525988007484007E-2</v>
      </c>
      <c r="G34" s="159">
        <f>IFERROR('Comparison - Absolute amounts'!G34/(VLOOKUP($D34,'Total profits'!$D$10:$M$40,G$10-2010,FALSE)*1000),"n/a")</f>
        <v>0.11983827761558549</v>
      </c>
      <c r="H34" s="159">
        <f>IFERROR('Comparison - Absolute amounts'!H34/(VLOOKUP($D34,'Total profits'!$D$10:$M$40,H$10-2010,FALSE)*1000),"n/a")</f>
        <v>0.16933868690034662</v>
      </c>
      <c r="I34" s="160">
        <f>IFERROR('Comparison - Absolute amounts'!I34/(VLOOKUP($D34,'Total profits'!$D$10:$M$40,I$10-2010,FALSE)*1000),"n/a")</f>
        <v>3.847874718269452E-2</v>
      </c>
      <c r="K34" s="3" t="s">
        <v>58</v>
      </c>
      <c r="L34" s="69">
        <f>IFERROR('Comparison - Absolute amounts'!L34/(VLOOKUP($K34,GDP!$D$12:$M$42,L$10-2010,FALSE)*1000),"n/a")</f>
        <v>2.778231625123152E-3</v>
      </c>
      <c r="M34" s="69">
        <f>IFERROR('Comparison - Absolute amounts'!M34/(VLOOKUP($K34,GDP!$D$12:$M$42,M$10-2010,FALSE)*1000),"n/a")</f>
        <v>1.5020560258565967E-3</v>
      </c>
      <c r="N34" s="69">
        <f>IFERROR('Comparison - Absolute amounts'!N34/(VLOOKUP($K34,GDP!$D$12:$M$42,N$10-2010,FALSE)*1000),"n/a")</f>
        <v>3.4792047255159447E-3</v>
      </c>
      <c r="O34" s="69">
        <f>IFERROR('Comparison - Absolute amounts'!O34/(VLOOKUP($K34,GDP!$D$12:$M$42,O$10-2010,FALSE)*1000),"n/a")</f>
        <v>4.9020257290107181E-3</v>
      </c>
      <c r="P34" s="133">
        <f>IFERROR('Comparison - Absolute amounts'!P34/(VLOOKUP($K34,GDP!$D$12:$M$42,P$10-2010,FALSE)*1000),"n/a")</f>
        <v>2.5065024764130634E-3</v>
      </c>
    </row>
    <row r="35" spans="4:16">
      <c r="D35" s="3" t="s">
        <v>59</v>
      </c>
      <c r="E35" s="69" t="str">
        <f>IFERROR('Comparison - Absolute amounts'!E35/(VLOOKUP($D35,'Total profits'!$D$10:$M$40,E$10-2010,FALSE)*1000),"n/a")</f>
        <v>n/a</v>
      </c>
      <c r="F35" s="159" t="str">
        <f>IFERROR('Comparison - Absolute amounts'!F35/(VLOOKUP($D35,'Total profits'!$D$10:$M$40,F$10-2010,FALSE)*1000),"n/a")</f>
        <v>n/a</v>
      </c>
      <c r="G35" s="159" t="str">
        <f>IFERROR('Comparison - Absolute amounts'!G35/(VLOOKUP($D35,'Total profits'!$D$10:$M$40,G$10-2010,FALSE)*1000),"n/a")</f>
        <v>n/a</v>
      </c>
      <c r="H35" s="159" t="str">
        <f>IFERROR('Comparison - Absolute amounts'!H35/(VLOOKUP($D35,'Total profits'!$D$10:$M$40,H$10-2010,FALSE)*1000),"n/a")</f>
        <v>n/a</v>
      </c>
      <c r="I35" s="160" t="str">
        <f>IFERROR('Comparison - Absolute amounts'!I35/(VLOOKUP($D35,'Total profits'!$D$10:$M$40,I$10-2010,FALSE)*1000),"n/a")</f>
        <v>n/a</v>
      </c>
      <c r="K35" s="3" t="s">
        <v>59</v>
      </c>
      <c r="L35" s="69" t="str">
        <f>IFERROR('Comparison - Absolute amounts'!L35/(VLOOKUP($K35,GDP!$D$12:$M$42,L$10-2010,FALSE)*1000),"n/a")</f>
        <v>n/a</v>
      </c>
      <c r="M35" s="69">
        <f>IFERROR('Comparison - Absolute amounts'!M35/(VLOOKUP($K35,GDP!$D$12:$M$42,M$10-2010,FALSE)*1000),"n/a")</f>
        <v>1.5373720299792697E-3</v>
      </c>
      <c r="N35" s="69">
        <f>IFERROR('Comparison - Absolute amounts'!N35/(VLOOKUP($K35,GDP!$D$12:$M$42,N$10-2010,FALSE)*1000),"n/a")</f>
        <v>4.730771275182055E-3</v>
      </c>
      <c r="O35" s="69">
        <f>IFERROR('Comparison - Absolute amounts'!O35/(VLOOKUP($K35,GDP!$D$12:$M$42,O$10-2010,FALSE)*1000),"n/a")</f>
        <v>-8.7526205450733745E-3</v>
      </c>
      <c r="P35" s="133">
        <f>IFERROR('Comparison - Absolute amounts'!P35/(VLOOKUP($K35,GDP!$D$12:$M$42,P$10-2010,FALSE)*1000),"n/a")</f>
        <v>1.9330862361571237E-4</v>
      </c>
    </row>
    <row r="36" spans="4:16">
      <c r="D36" s="3" t="s">
        <v>60</v>
      </c>
      <c r="E36" s="69">
        <f>IFERROR('Comparison - Absolute amounts'!E36/(VLOOKUP($D36,'Total profits'!$D$10:$M$40,E$10-2010,FALSE)*1000),"n/a")</f>
        <v>3.2603473546324799E-2</v>
      </c>
      <c r="F36" s="159">
        <f>IFERROR('Comparison - Absolute amounts'!F36/(VLOOKUP($D36,'Total profits'!$D$10:$M$40,F$10-2010,FALSE)*1000),"n/a")</f>
        <v>3.1957705317817109E-2</v>
      </c>
      <c r="G36" s="159">
        <f>IFERROR('Comparison - Absolute amounts'!G36/(VLOOKUP($D36,'Total profits'!$D$10:$M$40,G$10-2010,FALSE)*1000),"n/a")</f>
        <v>8.5212942853143459E-2</v>
      </c>
      <c r="H36" s="159" t="str">
        <f>IFERROR('Comparison - Absolute amounts'!H36/(VLOOKUP($D36,'Total profits'!$D$10:$M$40,H$10-2010,FALSE)*1000),"n/a")</f>
        <v>n/a</v>
      </c>
      <c r="I36" s="160">
        <f>IFERROR('Comparison - Absolute amounts'!I36/(VLOOKUP($D36,'Total profits'!$D$10:$M$40,I$10-2010,FALSE)*1000),"n/a")</f>
        <v>0.14206973144662549</v>
      </c>
      <c r="K36" s="3" t="s">
        <v>60</v>
      </c>
      <c r="L36" s="69">
        <f>IFERROR('Comparison - Absolute amounts'!L36/(VLOOKUP($K36,GDP!$D$12:$M$42,L$10-2010,FALSE)*1000),"n/a")</f>
        <v>1.5828247389128745E-3</v>
      </c>
      <c r="M36" s="69">
        <f>IFERROR('Comparison - Absolute amounts'!M36/(VLOOKUP($K36,GDP!$D$12:$M$42,M$10-2010,FALSE)*1000),"n/a")</f>
        <v>1.3853798039937118E-3</v>
      </c>
      <c r="N36" s="69">
        <f>IFERROR('Comparison - Absolute amounts'!N36/(VLOOKUP($K36,GDP!$D$12:$M$42,N$10-2010,FALSE)*1000),"n/a")</f>
        <v>2.9434391410509417E-3</v>
      </c>
      <c r="O36" s="69">
        <f>IFERROR('Comparison - Absolute amounts'!O36/(VLOOKUP($K36,GDP!$D$12:$M$42,O$10-2010,FALSE)*1000),"n/a")</f>
        <v>4.0453892675822731E-4</v>
      </c>
      <c r="P36" s="133">
        <f>IFERROR('Comparison - Absolute amounts'!P36/(VLOOKUP($K36,GDP!$D$12:$M$42,P$10-2010,FALSE)*1000),"n/a")</f>
        <v>5.1750685567634915E-4</v>
      </c>
    </row>
    <row r="37" spans="4:16">
      <c r="D37" s="3" t="s">
        <v>61</v>
      </c>
      <c r="E37" s="69">
        <f>IFERROR('Comparison - Absolute amounts'!E37/(VLOOKUP($D37,'Total profits'!$D$10:$M$40,E$10-2010,FALSE)*1000),"n/a")</f>
        <v>6.8332087104049394E-2</v>
      </c>
      <c r="F37" s="159">
        <f>IFERROR('Comparison - Absolute amounts'!F37/(VLOOKUP($D37,'Total profits'!$D$10:$M$40,F$10-2010,FALSE)*1000),"n/a")</f>
        <v>4.0278319206387435E-2</v>
      </c>
      <c r="G37" s="159">
        <f>IFERROR('Comparison - Absolute amounts'!G37/(VLOOKUP($D37,'Total profits'!$D$10:$M$40,G$10-2010,FALSE)*1000),"n/a")</f>
        <v>0.21967867742387112</v>
      </c>
      <c r="H37" s="159" t="str">
        <f>IFERROR('Comparison - Absolute amounts'!H37/(VLOOKUP($D37,'Total profits'!$D$10:$M$40,H$10-2010,FALSE)*1000),"n/a")</f>
        <v>n/a</v>
      </c>
      <c r="I37" s="160">
        <f>IFERROR('Comparison - Absolute amounts'!I37/(VLOOKUP($D37,'Total profits'!$D$10:$M$40,I$10-2010,FALSE)*1000),"n/a")</f>
        <v>0.18779564533458981</v>
      </c>
      <c r="K37" s="3" t="s">
        <v>61</v>
      </c>
      <c r="L37" s="69">
        <f>IFERROR('Comparison - Absolute amounts'!L37/(VLOOKUP($K37,GDP!$D$12:$M$42,L$10-2010,FALSE)*1000),"n/a")</f>
        <v>8.8840303666436432E-4</v>
      </c>
      <c r="M37" s="69">
        <f>IFERROR('Comparison - Absolute amounts'!M37/(VLOOKUP($K37,GDP!$D$12:$M$42,M$10-2010,FALSE)*1000),"n/a")</f>
        <v>5.5647718639674666E-4</v>
      </c>
      <c r="N37" s="69">
        <f>IFERROR('Comparison - Absolute amounts'!N37/(VLOOKUP($K37,GDP!$D$12:$M$42,N$10-2010,FALSE)*1000),"n/a")</f>
        <v>1.7875497162264825E-3</v>
      </c>
      <c r="O37" s="69">
        <f>IFERROR('Comparison - Absolute amounts'!O37/(VLOOKUP($K37,GDP!$D$12:$M$42,O$10-2010,FALSE)*1000),"n/a")</f>
        <v>-1.4458030403172505E-3</v>
      </c>
      <c r="P37" s="133">
        <f>IFERROR('Comparison - Absolute amounts'!P37/(VLOOKUP($K37,GDP!$D$12:$M$42,P$10-2010,FALSE)*1000),"n/a")</f>
        <v>3.7766016967054198E-4</v>
      </c>
    </row>
    <row r="38" spans="4:16">
      <c r="D38" s="3" t="s">
        <v>62</v>
      </c>
      <c r="E38" s="69">
        <f>IFERROR('Comparison - Absolute amounts'!E38/(VLOOKUP($D38,'Total profits'!$D$10:$M$40,E$10-2010,FALSE)*1000),"n/a")</f>
        <v>8.7117747386923211E-2</v>
      </c>
      <c r="F38" s="159">
        <f>IFERROR('Comparison - Absolute amounts'!F38/(VLOOKUP($D38,'Total profits'!$D$10:$M$40,F$10-2010,FALSE)*1000),"n/a")</f>
        <v>3.4034971026675527E-2</v>
      </c>
      <c r="G38" s="159">
        <f>IFERROR('Comparison - Absolute amounts'!G38/(VLOOKUP($D38,'Total profits'!$D$10:$M$40,G$10-2010,FALSE)*1000),"n/a")</f>
        <v>5.8191625878366439E-2</v>
      </c>
      <c r="H38" s="159">
        <f>IFERROR('Comparison - Absolute amounts'!H38/(VLOOKUP($D38,'Total profits'!$D$10:$M$40,H$10-2010,FALSE)*1000),"n/a")</f>
        <v>0.10058249080077097</v>
      </c>
      <c r="I38" s="160">
        <f>IFERROR('Comparison - Absolute amounts'!I38/(VLOOKUP($D38,'Total profits'!$D$10:$M$40,I$10-2010,FALSE)*1000),"n/a")</f>
        <v>6.2186710214142661E-2</v>
      </c>
      <c r="K38" s="3" t="s">
        <v>62</v>
      </c>
      <c r="L38" s="69">
        <f>IFERROR('Comparison - Absolute amounts'!L38/(VLOOKUP($K38,GDP!$D$12:$M$42,L$10-2010,FALSE)*1000),"n/a")</f>
        <v>3.363145239494891E-3</v>
      </c>
      <c r="M38" s="69">
        <f>IFERROR('Comparison - Absolute amounts'!M38/(VLOOKUP($K38,GDP!$D$12:$M$42,M$10-2010,FALSE)*1000),"n/a")</f>
        <v>1.253796538938965E-3</v>
      </c>
      <c r="N38" s="69">
        <f>IFERROR('Comparison - Absolute amounts'!N38/(VLOOKUP($K38,GDP!$D$12:$M$42,N$10-2010,FALSE)*1000),"n/a")</f>
        <v>9.1759494389770965E-4</v>
      </c>
      <c r="O38" s="69">
        <f>IFERROR('Comparison - Absolute amounts'!O38/(VLOOKUP($K38,GDP!$D$12:$M$42,O$10-2010,FALSE)*1000),"n/a")</f>
        <v>4.0733197556008143E-3</v>
      </c>
      <c r="P38" s="133">
        <f>IFERROR('Comparison - Absolute amounts'!P38/(VLOOKUP($K38,GDP!$D$12:$M$42,P$10-2010,FALSE)*1000),"n/a")</f>
        <v>6.9425781019850372E-3</v>
      </c>
    </row>
    <row r="39" spans="4:16">
      <c r="D39" s="3" t="s">
        <v>63</v>
      </c>
      <c r="E39" s="69">
        <f>IFERROR('Comparison - Absolute amounts'!E39/(VLOOKUP($D39,'Total profits'!$D$10:$M$40,E$10-2010,FALSE)*1000),"n/a")</f>
        <v>0.12622667130266252</v>
      </c>
      <c r="F39" s="159">
        <f>IFERROR('Comparison - Absolute amounts'!F39/(VLOOKUP($D39,'Total profits'!$D$10:$M$40,F$10-2010,FALSE)*1000),"n/a")</f>
        <v>4.6862835149427344E-2</v>
      </c>
      <c r="G39" s="159">
        <f>IFERROR('Comparison - Absolute amounts'!G39/(VLOOKUP($D39,'Total profits'!$D$10:$M$40,G$10-2010,FALSE)*1000),"n/a")</f>
        <v>-0.20462912049966006</v>
      </c>
      <c r="H39" s="159" t="str">
        <f>IFERROR('Comparison - Absolute amounts'!H39/(VLOOKUP($D39,'Total profits'!$D$10:$M$40,H$10-2010,FALSE)*1000),"n/a")</f>
        <v>n/a</v>
      </c>
      <c r="I39" s="160">
        <f>IFERROR('Comparison - Absolute amounts'!I39/(VLOOKUP($D39,'Total profits'!$D$10:$M$40,I$10-2010,FALSE)*1000),"n/a")</f>
        <v>-0.25491449066256366</v>
      </c>
      <c r="K39" s="3" t="s">
        <v>63</v>
      </c>
      <c r="L39" s="69">
        <f>IFERROR('Comparison - Absolute amounts'!L39/(VLOOKUP($K39,GDP!$D$12:$M$42,L$10-2010,FALSE)*1000),"n/a")</f>
        <v>3.720104795767008E-3</v>
      </c>
      <c r="M39" s="69">
        <f>IFERROR('Comparison - Absolute amounts'!M39/(VLOOKUP($K39,GDP!$D$12:$M$42,M$10-2010,FALSE)*1000),"n/a")</f>
        <v>1.2502556942141547E-3</v>
      </c>
      <c r="N39" s="69">
        <f>IFERROR('Comparison - Absolute amounts'!N39/(VLOOKUP($K39,GDP!$D$12:$M$42,N$10-2010,FALSE)*1000),"n/a")</f>
        <v>-1.8869205185637684E-3</v>
      </c>
      <c r="O39" s="69">
        <f>IFERROR('Comparison - Absolute amounts'!O39/(VLOOKUP($K39,GDP!$D$12:$M$42,O$10-2010,FALSE)*1000),"n/a")</f>
        <v>3.4080723601923517E-5</v>
      </c>
      <c r="P39" s="133">
        <f>IFERROR('Comparison - Absolute amounts'!P39/(VLOOKUP($K39,GDP!$D$12:$M$42,P$10-2010,FALSE)*1000),"n/a")</f>
        <v>1.2283975354088181E-4</v>
      </c>
    </row>
    <row r="40" spans="4:16">
      <c r="D40" s="3" t="s">
        <v>64</v>
      </c>
      <c r="E40" s="69">
        <f>IFERROR('Comparison - Absolute amounts'!E40/(VLOOKUP($D40,'Total profits'!$D$10:$M$40,E$10-2010,FALSE)*1000),"n/a")</f>
        <v>-0.59030173013677845</v>
      </c>
      <c r="F40" s="159" t="str">
        <f>IFERROR('Comparison - Absolute amounts'!F40/(VLOOKUP($D40,'Total profits'!$D$10:$M$40,F$10-2010,FALSE)*1000),"n/a")</f>
        <v>n/a</v>
      </c>
      <c r="G40" s="159">
        <f>IFERROR('Comparison - Absolute amounts'!G40/(VLOOKUP($D40,'Total profits'!$D$10:$M$40,G$10-2010,FALSE)*1000),"n/a")</f>
        <v>-0.5167188709517494</v>
      </c>
      <c r="H40" s="159" t="str">
        <f>IFERROR('Comparison - Absolute amounts'!H40/(VLOOKUP($D40,'Total profits'!$D$10:$M$40,H$10-2010,FALSE)*1000),"n/a")</f>
        <v>n/a</v>
      </c>
      <c r="I40" s="160">
        <f>IFERROR('Comparison - Absolute amounts'!I40/(VLOOKUP($D40,'Total profits'!$D$10:$M$40,I$10-2010,FALSE)*1000),"n/a")</f>
        <v>-0.64060809706522948</v>
      </c>
      <c r="K40" s="3" t="s">
        <v>64</v>
      </c>
      <c r="L40" s="69" t="str">
        <f>IFERROR('Comparison - Absolute amounts'!L40/(VLOOKUP($K40,GDP!$D$12:$M$42,L$10-2010,FALSE)*1000),"n/a")</f>
        <v>n/a</v>
      </c>
      <c r="M40" s="69" t="str">
        <f>IFERROR('Comparison - Absolute amounts'!M40/(VLOOKUP($K40,GDP!$D$12:$M$42,M$10-2010,FALSE)*1000),"n/a")</f>
        <v>n/a</v>
      </c>
      <c r="N40" s="69">
        <f>IFERROR('Comparison - Absolute amounts'!N40/(VLOOKUP($K40,GDP!$D$12:$M$42,N$10-2010,FALSE)*1000),"n/a")</f>
        <v>-5.418020093262416E-3</v>
      </c>
      <c r="O40" s="69">
        <f>IFERROR('Comparison - Absolute amounts'!O40/(VLOOKUP($K40,GDP!$D$12:$M$42,O$10-2010,FALSE)*1000),"n/a")</f>
        <v>-2.5236451530590785E-4</v>
      </c>
      <c r="P40" s="133" t="str">
        <f>IFERROR('Comparison - Absolute amounts'!P40/(VLOOKUP($K40,GDP!$D$12:$M$42,P$10-2010,FALSE)*1000),"n/a")</f>
        <v>n/a</v>
      </c>
    </row>
    <row r="41" spans="4:16">
      <c r="D41" s="4" t="s">
        <v>65</v>
      </c>
      <c r="E41" s="71">
        <f>IFERROR('Comparison - Absolute amounts'!E41/(VLOOKUP($D41,'Total profits'!$D$10:$M$40,E$10-2010,FALSE)*1000),"n/a")</f>
        <v>0.14688535652155596</v>
      </c>
      <c r="F41" s="157">
        <f>IFERROR('Comparison - Absolute amounts'!F41/(VLOOKUP($D41,'Total profits'!$D$10:$M$40,F$10-2010,FALSE)*1000),"n/a")</f>
        <v>3.4935754555770186E-2</v>
      </c>
      <c r="G41" s="157">
        <f>IFERROR('Comparison - Absolute amounts'!G41/(VLOOKUP($D41,'Total profits'!$D$10:$M$40,G$10-2010,FALSE)*1000),"n/a")</f>
        <v>9.7027566850353561E-2</v>
      </c>
      <c r="H41" s="157" t="str">
        <f>IFERROR('Comparison - Absolute amounts'!H41/(VLOOKUP($D41,'Total profits'!$D$10:$M$40,H$10-2010,FALSE)*1000),"n/a")</f>
        <v>n/a</v>
      </c>
      <c r="I41" s="158">
        <f>IFERROR('Comparison - Absolute amounts'!I41/(VLOOKUP($D41,'Total profits'!$D$10:$M$40,I$10-2010,FALSE)*1000),"n/a")</f>
        <v>-8.9688943481042779E-3</v>
      </c>
      <c r="K41" s="4" t="s">
        <v>65</v>
      </c>
      <c r="L41" s="71">
        <f>IFERROR('Comparison - Absolute amounts'!L41/(VLOOKUP($K41,GDP!$D$12:$M$42,L$10-2010,FALSE)*1000),"n/a")</f>
        <v>4.1931050465186743E-3</v>
      </c>
      <c r="M41" s="71">
        <f>IFERROR('Comparison - Absolute amounts'!M41/(VLOOKUP($K41,GDP!$D$12:$M$42,M$10-2010,FALSE)*1000),"n/a")</f>
        <v>1.0063205634719817E-3</v>
      </c>
      <c r="N41" s="71">
        <f>IFERROR('Comparison - Absolute amounts'!N41/(VLOOKUP($K41,GDP!$D$12:$M$42,N$10-2010,FALSE)*1000),"n/a")</f>
        <v>1.4112694396354005E-3</v>
      </c>
      <c r="O41" s="71">
        <f>IFERROR('Comparison - Absolute amounts'!O41/(VLOOKUP($K41,GDP!$D$12:$M$42,O$10-2010,FALSE)*1000),"n/a")</f>
        <v>3.8060221323777587E-4</v>
      </c>
      <c r="P41" s="141">
        <f>IFERROR('Comparison - Absolute amounts'!P41/(VLOOKUP($K41,GDP!$D$12:$M$42,P$10-2010,FALSE)*1000),"n/a")</f>
        <v>1.5115570729569965E-3</v>
      </c>
    </row>
    <row r="43" spans="4:16">
      <c r="D43" s="154" t="s">
        <v>71</v>
      </c>
    </row>
  </sheetData>
  <mergeCells count="1">
    <mergeCell ref="D2:P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6587-572D-5C4B-846C-7228AC9A58EF}">
  <sheetPr>
    <tabColor theme="4" tint="0.79998168889431442"/>
  </sheetPr>
  <dimension ref="A1"/>
  <sheetViews>
    <sheetView showGridLines="0" workbookViewId="0">
      <selection activeCell="B2" sqref="B2"/>
    </sheetView>
  </sheetViews>
  <sheetFormatPr baseColWidth="10" defaultColWidth="11.453125"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6328-3F58-48B1-8651-1F61C8A67F3D}">
  <dimension ref="B2:L48"/>
  <sheetViews>
    <sheetView showGridLines="0" zoomScaleNormal="100" workbookViewId="0">
      <selection activeCell="N12" sqref="N12"/>
    </sheetView>
  </sheetViews>
  <sheetFormatPr baseColWidth="10" defaultColWidth="11.453125" defaultRowHeight="14.5"/>
  <cols>
    <col min="1" max="3" width="3.81640625" customWidth="1"/>
    <col min="4" max="4" width="13.26953125" customWidth="1"/>
    <col min="5" max="5" width="22.1796875" customWidth="1"/>
    <col min="6" max="6" width="17.81640625" customWidth="1"/>
    <col min="7" max="7" width="16.54296875" customWidth="1"/>
    <col min="8" max="8" width="18.54296875" customWidth="1"/>
    <col min="9" max="9" width="19.54296875" customWidth="1"/>
    <col min="10" max="10" width="17.453125" customWidth="1"/>
    <col min="11" max="11" width="14.453125" customWidth="1"/>
  </cols>
  <sheetData>
    <row r="2" spans="2:12" ht="21">
      <c r="B2" s="5" t="s">
        <v>72</v>
      </c>
      <c r="D2" s="190" t="s">
        <v>73</v>
      </c>
      <c r="E2" s="191"/>
      <c r="F2" s="191"/>
      <c r="G2" s="191"/>
      <c r="H2" s="191"/>
      <c r="I2" s="191"/>
      <c r="J2" s="191"/>
      <c r="K2" s="191"/>
      <c r="L2" s="192"/>
    </row>
    <row r="4" spans="2:12">
      <c r="D4" s="171" t="s">
        <v>74</v>
      </c>
      <c r="E4" s="171"/>
      <c r="F4" s="15" t="s">
        <v>75</v>
      </c>
    </row>
    <row r="6" spans="2:12">
      <c r="D6" s="171" t="s">
        <v>76</v>
      </c>
      <c r="E6" s="171"/>
      <c r="F6" s="178" t="s">
        <v>2550</v>
      </c>
      <c r="G6" s="178"/>
      <c r="H6" s="178"/>
      <c r="I6" s="178"/>
      <c r="J6" s="178"/>
      <c r="K6" s="178"/>
    </row>
    <row r="7" spans="2:12">
      <c r="F7" s="178"/>
      <c r="G7" s="178"/>
      <c r="H7" s="178"/>
      <c r="I7" s="178"/>
      <c r="J7" s="178"/>
      <c r="K7" s="178"/>
    </row>
    <row r="8" spans="2:12">
      <c r="F8" s="189"/>
      <c r="G8" s="189"/>
      <c r="H8" s="189"/>
      <c r="I8" s="189"/>
      <c r="J8" s="189"/>
      <c r="K8" s="189"/>
    </row>
    <row r="9" spans="2:12">
      <c r="D9" s="171" t="s">
        <v>77</v>
      </c>
      <c r="E9" s="171"/>
      <c r="F9" s="152">
        <v>2012</v>
      </c>
    </row>
    <row r="11" spans="2:12">
      <c r="D11" s="171" t="s">
        <v>78</v>
      </c>
      <c r="E11" s="171"/>
      <c r="F11" t="s">
        <v>79</v>
      </c>
    </row>
    <row r="13" spans="2:12">
      <c r="D13" s="1" t="s">
        <v>80</v>
      </c>
    </row>
    <row r="15" spans="2:12" ht="39" customHeight="1">
      <c r="D15" s="130" t="s">
        <v>81</v>
      </c>
      <c r="E15" s="131" t="s">
        <v>82</v>
      </c>
      <c r="F15" s="131" t="s">
        <v>83</v>
      </c>
      <c r="G15" s="131" t="s">
        <v>84</v>
      </c>
      <c r="H15" s="131" t="s">
        <v>85</v>
      </c>
      <c r="I15" s="131" t="s">
        <v>86</v>
      </c>
      <c r="J15" s="131" t="s">
        <v>87</v>
      </c>
      <c r="K15" s="132" t="s">
        <v>88</v>
      </c>
    </row>
    <row r="16" spans="2:12">
      <c r="D16" s="83" t="s">
        <v>35</v>
      </c>
      <c r="E16" s="78">
        <f>IFERROR(VLOOKUP($D16,'Alvarez-Martinez et al. results'!$A$4:$H$35,2,FALSE),"n/a")</f>
        <v>180.4</v>
      </c>
      <c r="F16" s="78">
        <f>IFERROR(VLOOKUP($D16,'Alvarez-Martinez et al. results'!$A$4:$H$35,3,FALSE),"n/a")</f>
        <v>-72.8</v>
      </c>
      <c r="G16" s="78">
        <f>IFERROR(VLOOKUP($D16,'Alvarez-Martinez et al. results'!$A$4:$H$35,4,FALSE),"n/a")</f>
        <v>107.5</v>
      </c>
      <c r="H16" s="78">
        <f>IFERROR(VLOOKUP($D16,'Alvarez-Martinez et al. results'!$A$4:$H$35,5,FALSE),"n/a")</f>
        <v>-619.9</v>
      </c>
      <c r="I16" s="78">
        <f>IFERROR(VLOOKUP($D16,'Alvarez-Martinez et al. results'!$A$4:$H$35,6,FALSE),"n/a")</f>
        <v>-512.29999999999995</v>
      </c>
      <c r="J16" s="134">
        <f>IFERROR(VLOOKUP($D16,'Alvarez-Martinez et al. results'!$A$4:$H$35,7,FALSE),"n/a")</f>
        <v>-5.33E-2</v>
      </c>
      <c r="K16" s="135">
        <f>IFERROR(VLOOKUP($D16,'Alvarez-Martinez et al. results'!$A$4:$H$35,8,FALSE),"n/a")</f>
        <v>-1.8E-3</v>
      </c>
    </row>
    <row r="17" spans="4:11">
      <c r="D17" s="83" t="s">
        <v>36</v>
      </c>
      <c r="E17" s="78">
        <f>IFERROR(VLOOKUP(D17,'Alvarez-Martinez et al. results'!$A$4:$H$35,6,FALSE),"n/a")</f>
        <v>-980.2</v>
      </c>
      <c r="F17" s="78">
        <f>IFERROR(VLOOKUP($D17,'Alvarez-Martinez et al. results'!$A$4:$H$35,3,FALSE),"n/a")</f>
        <v>-574.5</v>
      </c>
      <c r="G17" s="78">
        <f>IFERROR(VLOOKUP($D17,'Alvarez-Martinez et al. results'!$A$4:$H$35,4,FALSE),"n/a")</f>
        <v>-264.7</v>
      </c>
      <c r="H17" s="78">
        <f>IFERROR(VLOOKUP($D17,'Alvarez-Martinez et al. results'!$A$4:$H$35,5,FALSE),"n/a")</f>
        <v>-715.6</v>
      </c>
      <c r="I17" s="78">
        <f>IFERROR(VLOOKUP($D17,'Alvarez-Martinez et al. results'!$A$4:$H$35,6,FALSE),"n/a")</f>
        <v>-980.2</v>
      </c>
      <c r="J17" s="134">
        <f>IFERROR(VLOOKUP($D17,'Alvarez-Martinez et al. results'!$A$4:$H$35,7,FALSE),"n/a")</f>
        <v>-0.1489</v>
      </c>
      <c r="K17" s="135">
        <f>IFERROR(VLOOKUP($D17,'Alvarez-Martinez et al. results'!$A$4:$H$35,8,FALSE),"n/a")</f>
        <v>-2.7000000000000001E-3</v>
      </c>
    </row>
    <row r="18" spans="4:11">
      <c r="D18" s="83" t="s">
        <v>37</v>
      </c>
      <c r="E18" s="78">
        <f>IFERROR(VLOOKUP(D18,'Alvarez-Martinez et al. results'!$A$4:$H$35,6,FALSE),"n/a")</f>
        <v>2.7</v>
      </c>
      <c r="F18" s="78">
        <f>IFERROR(VLOOKUP($D18,'Alvarez-Martinez et al. results'!$A$4:$H$35,3,FALSE),"n/a")</f>
        <v>0</v>
      </c>
      <c r="G18" s="78">
        <f>IFERROR(VLOOKUP($D18,'Alvarez-Martinez et al. results'!$A$4:$H$35,4,FALSE),"n/a")</f>
        <v>18.399999999999999</v>
      </c>
      <c r="H18" s="78">
        <f>IFERROR(VLOOKUP($D18,'Alvarez-Martinez et al. results'!$A$4:$H$35,5,FALSE),"n/a")</f>
        <v>-15.7</v>
      </c>
      <c r="I18" s="78">
        <f>IFERROR(VLOOKUP($D18,'Alvarez-Martinez et al. results'!$A$4:$H$35,6,FALSE),"n/a")</f>
        <v>2.7</v>
      </c>
      <c r="J18" s="134">
        <f>IFERROR(VLOOKUP($D18,'Alvarez-Martinez et al. results'!$A$4:$H$35,7,FALSE),"n/a")</f>
        <v>2.5999999999999999E-3</v>
      </c>
      <c r="K18" s="135">
        <f>IFERROR(VLOOKUP($D18,'Alvarez-Martinez et al. results'!$A$4:$H$35,8,FALSE),"n/a")</f>
        <v>0</v>
      </c>
    </row>
    <row r="19" spans="4:11">
      <c r="D19" s="83" t="s">
        <v>38</v>
      </c>
      <c r="E19" s="78">
        <f>IFERROR(VLOOKUP(D19,'Alvarez-Martinez et al. results'!$A$4:$H$35,6,FALSE),"n/a")</f>
        <v>1.9</v>
      </c>
      <c r="F19" s="78">
        <f>IFERROR(VLOOKUP($D19,'Alvarez-Martinez et al. results'!$A$4:$H$35,3,FALSE),"n/a")</f>
        <v>-0.5</v>
      </c>
      <c r="G19" s="78">
        <f>IFERROR(VLOOKUP($D19,'Alvarez-Martinez et al. results'!$A$4:$H$35,4,FALSE),"n/a")</f>
        <v>16.600000000000001</v>
      </c>
      <c r="H19" s="78">
        <f>IFERROR(VLOOKUP($D19,'Alvarez-Martinez et al. results'!$A$4:$H$35,5,FALSE),"n/a")</f>
        <v>-14.7</v>
      </c>
      <c r="I19" s="78">
        <f>IFERROR(VLOOKUP($D19,'Alvarez-Martinez et al. results'!$A$4:$H$35,6,FALSE),"n/a")</f>
        <v>1.9</v>
      </c>
      <c r="J19" s="134">
        <f>IFERROR(VLOOKUP($D19,'Alvarez-Martinez et al. results'!$A$4:$H$35,7,FALSE),"n/a")</f>
        <v>6.4999999999999997E-3</v>
      </c>
      <c r="K19" s="135">
        <f>IFERROR(VLOOKUP($D19,'Alvarez-Martinez et al. results'!$A$4:$H$35,8,FALSE),"n/a")</f>
        <v>0</v>
      </c>
    </row>
    <row r="20" spans="4:11">
      <c r="D20" s="83" t="s">
        <v>39</v>
      </c>
      <c r="E20" s="78">
        <f>IFERROR(VLOOKUP(D20,'Alvarez-Martinez et al. results'!$A$4:$H$35,6,FALSE),"n/a")</f>
        <v>8</v>
      </c>
      <c r="F20" s="78">
        <f>IFERROR(VLOOKUP($D20,'Alvarez-Martinez et al. results'!$A$4:$H$35,3,FALSE),"n/a")</f>
        <v>0</v>
      </c>
      <c r="G20" s="78">
        <f>IFERROR(VLOOKUP($D20,'Alvarez-Martinez et al. results'!$A$4:$H$35,4,FALSE),"n/a")</f>
        <v>11.8</v>
      </c>
      <c r="H20" s="78">
        <f>IFERROR(VLOOKUP($D20,'Alvarez-Martinez et al. results'!$A$4:$H$35,5,FALSE),"n/a")</f>
        <v>-3.8</v>
      </c>
      <c r="I20" s="78">
        <f>IFERROR(VLOOKUP($D20,'Alvarez-Martinez et al. results'!$A$4:$H$35,6,FALSE),"n/a")</f>
        <v>8</v>
      </c>
      <c r="J20" s="134">
        <f>IFERROR(VLOOKUP($D20,'Alvarez-Martinez et al. results'!$A$4:$H$35,7,FALSE),"n/a")</f>
        <v>3.4099999999999998E-2</v>
      </c>
      <c r="K20" s="135">
        <f>IFERROR(VLOOKUP($D20,'Alvarez-Martinez et al. results'!$A$4:$H$35,8,FALSE),"n/a")</f>
        <v>4.0000000000000002E-4</v>
      </c>
    </row>
    <row r="21" spans="4:11">
      <c r="D21" s="83" t="s">
        <v>40</v>
      </c>
      <c r="E21" s="78">
        <f>IFERROR(VLOOKUP(D21,'Alvarez-Martinez et al. results'!$A$4:$H$35,6,FALSE),"n/a")</f>
        <v>-165.9</v>
      </c>
      <c r="F21" s="78">
        <f>IFERROR(VLOOKUP($D21,'Alvarez-Martinez et al. results'!$A$4:$H$35,3,FALSE),"n/a")</f>
        <v>-1.8</v>
      </c>
      <c r="G21" s="78">
        <f>IFERROR(VLOOKUP($D21,'Alvarez-Martinez et al. results'!$A$4:$H$35,4,FALSE),"n/a")</f>
        <v>86.2</v>
      </c>
      <c r="H21" s="78">
        <f>IFERROR(VLOOKUP($D21,'Alvarez-Martinez et al. results'!$A$4:$H$35,5,FALSE),"n/a")</f>
        <v>-252.1</v>
      </c>
      <c r="I21" s="78">
        <f>IFERROR(VLOOKUP($D21,'Alvarez-Martinez et al. results'!$A$4:$H$35,6,FALSE),"n/a")</f>
        <v>-165.9</v>
      </c>
      <c r="J21" s="134">
        <f>IFERROR(VLOOKUP($D21,'Alvarez-Martinez et al. results'!$A$4:$H$35,7,FALSE),"n/a")</f>
        <v>-2.86E-2</v>
      </c>
      <c r="K21" s="135">
        <f>IFERROR(VLOOKUP($D21,'Alvarez-Martinez et al. results'!$A$4:$H$35,8,FALSE),"n/a")</f>
        <v>-6.9999999999999999E-4</v>
      </c>
    </row>
    <row r="22" spans="4:11">
      <c r="D22" s="83" t="s">
        <v>41</v>
      </c>
      <c r="E22" s="78">
        <f>IFERROR(VLOOKUP(D22,'Alvarez-Martinez et al. results'!$A$4:$H$35,6,FALSE),"n/a")</f>
        <v>-223.5</v>
      </c>
      <c r="F22" s="78">
        <f>IFERROR(VLOOKUP($D22,'Alvarez-Martinez et al. results'!$A$4:$H$35,3,FALSE),"n/a")</f>
        <v>-19.3</v>
      </c>
      <c r="G22" s="78">
        <f>IFERROR(VLOOKUP($D22,'Alvarez-Martinez et al. results'!$A$4:$H$35,4,FALSE),"n/a")</f>
        <v>113.8</v>
      </c>
      <c r="H22" s="78">
        <f>IFERROR(VLOOKUP($D22,'Alvarez-Martinez et al. results'!$A$4:$H$35,5,FALSE),"n/a")</f>
        <v>-337.2</v>
      </c>
      <c r="I22" s="78">
        <f>IFERROR(VLOOKUP($D22,'Alvarez-Martinez et al. results'!$A$4:$H$35,6,FALSE),"n/a")</f>
        <v>-223.5</v>
      </c>
      <c r="J22" s="134">
        <f>IFERROR(VLOOKUP($D22,'Alvarez-Martinez et al. results'!$A$4:$H$35,7,FALSE),"n/a")</f>
        <v>-4.53E-2</v>
      </c>
      <c r="K22" s="135">
        <f>IFERROR(VLOOKUP($D22,'Alvarez-Martinez et al. results'!$A$4:$H$35,8,FALSE),"n/a")</f>
        <v>-1.1999999999999999E-3</v>
      </c>
    </row>
    <row r="23" spans="4:11">
      <c r="D23" s="83" t="s">
        <v>42</v>
      </c>
      <c r="E23" s="78">
        <f>IFERROR(VLOOKUP(D23,'Alvarez-Martinez et al. results'!$A$4:$H$35,6,FALSE),"n/a")</f>
        <v>-11.3</v>
      </c>
      <c r="F23" s="78">
        <f>IFERROR(VLOOKUP($D23,'Alvarez-Martinez et al. results'!$A$4:$H$35,3,FALSE),"n/a")</f>
        <v>-2.1</v>
      </c>
      <c r="G23" s="78">
        <f>IFERROR(VLOOKUP($D23,'Alvarez-Martinez et al. results'!$A$4:$H$35,4,FALSE),"n/a")</f>
        <v>5</v>
      </c>
      <c r="H23" s="78">
        <f>IFERROR(VLOOKUP($D23,'Alvarez-Martinez et al. results'!$A$4:$H$35,5,FALSE),"n/a")</f>
        <v>-16.3</v>
      </c>
      <c r="I23" s="78">
        <f>IFERROR(VLOOKUP($D23,'Alvarez-Martinez et al. results'!$A$4:$H$35,6,FALSE),"n/a")</f>
        <v>-11.3</v>
      </c>
      <c r="J23" s="134">
        <f>IFERROR(VLOOKUP($D23,'Alvarez-Martinez et al. results'!$A$4:$H$35,7,FALSE),"n/a")</f>
        <v>-3.4099999999999998E-2</v>
      </c>
      <c r="K23" s="135">
        <f>IFERROR(VLOOKUP($D23,'Alvarez-Martinez et al. results'!$A$4:$H$35,8,FALSE),"n/a")</f>
        <v>-4.0000000000000002E-4</v>
      </c>
    </row>
    <row r="24" spans="4:11">
      <c r="D24" s="83" t="s">
        <v>43</v>
      </c>
      <c r="E24" s="78">
        <f>IFERROR(VLOOKUP(D24,'Alvarez-Martinez et al. results'!$A$4:$H$35,6,FALSE),"n/a")</f>
        <v>-194.2</v>
      </c>
      <c r="F24" s="78">
        <f>IFERROR(VLOOKUP($D24,'Alvarez-Martinez et al. results'!$A$4:$H$35,3,FALSE),"n/a")</f>
        <v>-22</v>
      </c>
      <c r="G24" s="78">
        <f>IFERROR(VLOOKUP($D24,'Alvarez-Martinez et al. results'!$A$4:$H$35,4,FALSE),"n/a")</f>
        <v>59.5</v>
      </c>
      <c r="H24" s="78">
        <f>IFERROR(VLOOKUP($D24,'Alvarez-Martinez et al. results'!$A$4:$H$35,5,FALSE),"n/a")</f>
        <v>-253.7</v>
      </c>
      <c r="I24" s="78">
        <f>IFERROR(VLOOKUP($D24,'Alvarez-Martinez et al. results'!$A$4:$H$35,6,FALSE),"n/a")</f>
        <v>-194.2</v>
      </c>
      <c r="J24" s="134">
        <f>IFERROR(VLOOKUP($D24,'Alvarez-Martinez et al. results'!$A$4:$H$35,7,FALSE),"n/a")</f>
        <v>-4.9299999999999997E-2</v>
      </c>
      <c r="K24" s="135">
        <f>IFERROR(VLOOKUP($D24,'Alvarez-Martinez et al. results'!$A$4:$H$35,8,FALSE),"n/a")</f>
        <v>-1.1999999999999999E-3</v>
      </c>
    </row>
    <row r="25" spans="4:11">
      <c r="D25" s="83" t="s">
        <v>44</v>
      </c>
      <c r="E25" s="78">
        <f>IFERROR(VLOOKUP(D25,'Alvarez-Martinez et al. results'!$A$4:$H$35,6,FALSE),"n/a")</f>
        <v>-10305.700000000001</v>
      </c>
      <c r="F25" s="78">
        <f>IFERROR(VLOOKUP($D25,'Alvarez-Martinez et al. results'!$A$4:$H$35,3,FALSE),"n/a")</f>
        <v>-2867.3</v>
      </c>
      <c r="G25" s="78">
        <f>IFERROR(VLOOKUP($D25,'Alvarez-Martinez et al. results'!$A$4:$H$35,4,FALSE),"n/a")</f>
        <v>-2800.4</v>
      </c>
      <c r="H25" s="78">
        <f>IFERROR(VLOOKUP($D25,'Alvarez-Martinez et al. results'!$A$4:$H$35,5,FALSE),"n/a")</f>
        <v>-7505.3</v>
      </c>
      <c r="I25" s="78">
        <f>IFERROR(VLOOKUP($D25,'Alvarez-Martinez et al. results'!$A$4:$H$35,6,FALSE),"n/a")</f>
        <v>-10305.700000000001</v>
      </c>
      <c r="J25" s="134">
        <f>IFERROR(VLOOKUP($D25,'Alvarez-Martinez et al. results'!$A$4:$H$35,7,FALSE),"n/a")</f>
        <v>-0.14940000000000001</v>
      </c>
      <c r="K25" s="135">
        <f>IFERROR(VLOOKUP($D25,'Alvarez-Martinez et al. results'!$A$4:$H$35,8,FALSE),"n/a")</f>
        <v>-5.4000000000000003E-3</v>
      </c>
    </row>
    <row r="26" spans="4:11">
      <c r="D26" s="83" t="s">
        <v>45</v>
      </c>
      <c r="E26" s="78">
        <f>IFERROR(VLOOKUP(D26,'Alvarez-Martinez et al. results'!$A$4:$H$35,6,FALSE),"n/a")</f>
        <v>-8665.7000000000007</v>
      </c>
      <c r="F26" s="78">
        <f>IFERROR(VLOOKUP($D26,'Alvarez-Martinez et al. results'!$A$4:$H$35,3,FALSE),"n/a")</f>
        <v>-868.8</v>
      </c>
      <c r="G26" s="78">
        <f>IFERROR(VLOOKUP($D26,'Alvarez-Martinez et al. results'!$A$4:$H$35,4,FALSE),"n/a")</f>
        <v>-156.69999999999999</v>
      </c>
      <c r="H26" s="78">
        <f>IFERROR(VLOOKUP($D26,'Alvarez-Martinez et al. results'!$A$4:$H$35,5,FALSE),"n/a")</f>
        <v>-8509</v>
      </c>
      <c r="I26" s="78">
        <f>IFERROR(VLOOKUP($D26,'Alvarez-Martinez et al. results'!$A$4:$H$35,6,FALSE),"n/a")</f>
        <v>-8665.7000000000007</v>
      </c>
      <c r="J26" s="134">
        <f>IFERROR(VLOOKUP($D26,'Alvarez-Martinez et al. results'!$A$4:$H$35,7,FALSE),"n/a")</f>
        <v>-8.2699999999999996E-2</v>
      </c>
      <c r="K26" s="135">
        <f>IFERROR(VLOOKUP($D26,'Alvarez-Martinez et al. results'!$A$4:$H$35,8,FALSE),"n/a")</f>
        <v>-3.2000000000000002E-3</v>
      </c>
    </row>
    <row r="27" spans="4:11">
      <c r="D27" s="83" t="s">
        <v>46</v>
      </c>
      <c r="E27" s="78">
        <f>IFERROR(VLOOKUP(D27,'Alvarez-Martinez et al. results'!$A$4:$H$35,6,FALSE),"n/a")</f>
        <v>-162</v>
      </c>
      <c r="F27" s="78">
        <f>IFERROR(VLOOKUP($D27,'Alvarez-Martinez et al. results'!$A$4:$H$35,3,FALSE),"n/a")</f>
        <v>-5.8</v>
      </c>
      <c r="G27" s="78">
        <f>IFERROR(VLOOKUP($D27,'Alvarez-Martinez et al. results'!$A$4:$H$35,4,FALSE),"n/a")</f>
        <v>16.7</v>
      </c>
      <c r="H27" s="78">
        <f>IFERROR(VLOOKUP($D27,'Alvarez-Martinez et al. results'!$A$4:$H$35,5,FALSE),"n/a")</f>
        <v>-178.7</v>
      </c>
      <c r="I27" s="78">
        <f>IFERROR(VLOOKUP($D27,'Alvarez-Martinez et al. results'!$A$4:$H$35,6,FALSE),"n/a")</f>
        <v>-162</v>
      </c>
      <c r="J27" s="134">
        <f>IFERROR(VLOOKUP($D27,'Alvarez-Martinez et al. results'!$A$4:$H$35,7,FALSE),"n/a")</f>
        <v>-3.9600000000000003E-2</v>
      </c>
      <c r="K27" s="135">
        <f>IFERROR(VLOOKUP($D27,'Alvarez-Martinez et al. results'!$A$4:$H$35,8,FALSE),"n/a")</f>
        <v>-6.9999999999999999E-4</v>
      </c>
    </row>
    <row r="28" spans="4:11">
      <c r="D28" s="83" t="s">
        <v>47</v>
      </c>
      <c r="E28" s="78">
        <f>IFERROR(VLOOKUP(D28,'Alvarez-Martinez et al. results'!$A$4:$H$35,6,FALSE),"n/a")</f>
        <v>-162.69999999999999</v>
      </c>
      <c r="F28" s="78">
        <f>IFERROR(VLOOKUP($D28,'Alvarez-Martinez et al. results'!$A$4:$H$35,3,FALSE),"n/a")</f>
        <v>-3.6</v>
      </c>
      <c r="G28" s="78">
        <f>IFERROR(VLOOKUP($D28,'Alvarez-Martinez et al. results'!$A$4:$H$35,4,FALSE),"n/a")</f>
        <v>92.9</v>
      </c>
      <c r="H28" s="78">
        <f>IFERROR(VLOOKUP($D28,'Alvarez-Martinez et al. results'!$A$4:$H$35,5,FALSE),"n/a")</f>
        <v>-255.6</v>
      </c>
      <c r="I28" s="78">
        <f>IFERROR(VLOOKUP($D28,'Alvarez-Martinez et al. results'!$A$4:$H$35,6,FALSE),"n/a")</f>
        <v>-162.69999999999999</v>
      </c>
      <c r="J28" s="134">
        <f>IFERROR(VLOOKUP($D28,'Alvarez-Martinez et al. results'!$A$4:$H$35,7,FALSE),"n/a")</f>
        <v>-3.1300000000000001E-2</v>
      </c>
      <c r="K28" s="135">
        <f>IFERROR(VLOOKUP($D28,'Alvarez-Martinez et al. results'!$A$4:$H$35,8,FALSE),"n/a")</f>
        <v>-8.9999999999999998E-4</v>
      </c>
    </row>
    <row r="29" spans="4:11">
      <c r="D29" s="83" t="s">
        <v>48</v>
      </c>
      <c r="E29" s="78" t="str">
        <f>IFERROR(VLOOKUP(D29,'Alvarez-Martinez et al. results'!$A$4:$H$35,6,FALSE),"n/a")</f>
        <v>n/a</v>
      </c>
      <c r="F29" s="78" t="str">
        <f>IFERROR(VLOOKUP($D29,'Alvarez-Martinez et al. results'!$A$4:$H$35,3,FALSE),"n/a")</f>
        <v>n/a</v>
      </c>
      <c r="G29" s="78" t="str">
        <f>IFERROR(VLOOKUP($D29,'Alvarez-Martinez et al. results'!$A$4:$H$35,4,FALSE),"n/a")</f>
        <v>n/a</v>
      </c>
      <c r="H29" s="78" t="str">
        <f>IFERROR(VLOOKUP($D29,'Alvarez-Martinez et al. results'!$A$4:$H$35,5,FALSE),"n/a")</f>
        <v>n/a</v>
      </c>
      <c r="I29" s="78" t="str">
        <f>IFERROR(VLOOKUP($D29,'Alvarez-Martinez et al. results'!$A$4:$H$35,6,FALSE),"n/a")</f>
        <v>n/a</v>
      </c>
      <c r="J29" s="134" t="str">
        <f>IFERROR(VLOOKUP($D29,'Alvarez-Martinez et al. results'!$A$4:$H$35,7,FALSE),"n/a")</f>
        <v>n/a</v>
      </c>
      <c r="K29" s="135" t="str">
        <f>IFERROR(VLOOKUP($D29,'Alvarez-Martinez et al. results'!$A$4:$H$35,8,FALSE),"n/a")</f>
        <v>n/a</v>
      </c>
    </row>
    <row r="30" spans="4:11">
      <c r="D30" s="83" t="s">
        <v>49</v>
      </c>
      <c r="E30" s="78">
        <f>IFERROR(VLOOKUP(D30,'Alvarez-Martinez et al. results'!$A$4:$H$35,6,FALSE),"n/a")</f>
        <v>204.4</v>
      </c>
      <c r="F30" s="78">
        <f>IFERROR(VLOOKUP($D30,'Alvarez-Martinez et al. results'!$A$4:$H$35,3,FALSE),"n/a")</f>
        <v>-0.1</v>
      </c>
      <c r="G30" s="78">
        <f>IFERROR(VLOOKUP($D30,'Alvarez-Martinez et al. results'!$A$4:$H$35,4,FALSE),"n/a")</f>
        <v>283.10000000000002</v>
      </c>
      <c r="H30" s="78">
        <f>IFERROR(VLOOKUP($D30,'Alvarez-Martinez et al. results'!$A$4:$H$35,5,FALSE),"n/a")</f>
        <v>-78.7</v>
      </c>
      <c r="I30" s="78">
        <f>IFERROR(VLOOKUP($D30,'Alvarez-Martinez et al. results'!$A$4:$H$35,6,FALSE),"n/a")</f>
        <v>204.4</v>
      </c>
      <c r="J30" s="134">
        <f>IFERROR(VLOOKUP($D30,'Alvarez-Martinez et al. results'!$A$4:$H$35,7,FALSE),"n/a")</f>
        <v>6.7000000000000004E-2</v>
      </c>
      <c r="K30" s="135">
        <f>IFERROR(VLOOKUP($D30,'Alvarez-Martinez et al. results'!$A$4:$H$35,8,FALSE),"n/a")</f>
        <v>1.2999999999999999E-3</v>
      </c>
    </row>
    <row r="31" spans="4:11">
      <c r="D31" s="83" t="s">
        <v>50</v>
      </c>
      <c r="E31" s="78">
        <f>IFERROR(VLOOKUP(D31,'Alvarez-Martinez et al. results'!$A$4:$H$35,6,FALSE),"n/a")</f>
        <v>-3008.7</v>
      </c>
      <c r="F31" s="78">
        <f>IFERROR(VLOOKUP($D31,'Alvarez-Martinez et al. results'!$A$4:$H$35,3,FALSE),"n/a")</f>
        <v>-318.39999999999998</v>
      </c>
      <c r="G31" s="78">
        <f>IFERROR(VLOOKUP($D31,'Alvarez-Martinez et al. results'!$A$4:$H$35,4,FALSE),"n/a")</f>
        <v>-63.2</v>
      </c>
      <c r="H31" s="78">
        <f>IFERROR(VLOOKUP($D31,'Alvarez-Martinez et al. results'!$A$4:$H$35,5,FALSE),"n/a")</f>
        <v>-2945.5</v>
      </c>
      <c r="I31" s="78">
        <f>IFERROR(VLOOKUP($D31,'Alvarez-Martinez et al. results'!$A$4:$H$35,6,FALSE),"n/a")</f>
        <v>-3008.7</v>
      </c>
      <c r="J31" s="134">
        <f>IFERROR(VLOOKUP($D31,'Alvarez-Martinez et al. results'!$A$4:$H$35,7,FALSE),"n/a")</f>
        <v>-8.4000000000000005E-2</v>
      </c>
      <c r="K31" s="135">
        <f>IFERROR(VLOOKUP($D31,'Alvarez-Martinez et al. results'!$A$4:$H$35,8,FALSE),"n/a")</f>
        <v>-1.8E-3</v>
      </c>
    </row>
    <row r="32" spans="4:11">
      <c r="D32" s="83" t="s">
        <v>51</v>
      </c>
      <c r="E32" s="78">
        <f>IFERROR(VLOOKUP(D32,'Alvarez-Martinez et al. results'!$A$4:$H$35,6,FALSE),"n/a")</f>
        <v>-3.6</v>
      </c>
      <c r="F32" s="78">
        <f>IFERROR(VLOOKUP($D32,'Alvarez-Martinez et al. results'!$A$4:$H$35,3,FALSE),"n/a")</f>
        <v>-0.1</v>
      </c>
      <c r="G32" s="78">
        <f>IFERROR(VLOOKUP($D32,'Alvarez-Martinez et al. results'!$A$4:$H$35,4,FALSE),"n/a")</f>
        <v>5.9</v>
      </c>
      <c r="H32" s="78">
        <f>IFERROR(VLOOKUP($D32,'Alvarez-Martinez et al. results'!$A$4:$H$35,5,FALSE),"n/a")</f>
        <v>-9.5</v>
      </c>
      <c r="I32" s="78">
        <f>IFERROR(VLOOKUP($D32,'Alvarez-Martinez et al. results'!$A$4:$H$35,6,FALSE),"n/a")</f>
        <v>-3.6</v>
      </c>
      <c r="J32" s="134">
        <f>IFERROR(VLOOKUP($D32,'Alvarez-Martinez et al. results'!$A$4:$H$35,7,FALSE),"n/a")</f>
        <v>-1.1299999999999999E-2</v>
      </c>
      <c r="K32" s="135">
        <f>IFERROR(VLOOKUP($D32,'Alvarez-Martinez et al. results'!$A$4:$H$35,8,FALSE),"n/a")</f>
        <v>-1E-4</v>
      </c>
    </row>
    <row r="33" spans="4:11">
      <c r="D33" s="83" t="s">
        <v>52</v>
      </c>
      <c r="E33" s="78">
        <f>IFERROR(VLOOKUP(D33,'Alvarez-Martinez et al. results'!$A$4:$H$35,6,FALSE),"n/a")</f>
        <v>-10</v>
      </c>
      <c r="F33" s="78">
        <f>IFERROR(VLOOKUP($D33,'Alvarez-Martinez et al. results'!$A$4:$H$35,3,FALSE),"n/a")</f>
        <v>-0.1</v>
      </c>
      <c r="G33" s="78">
        <f>IFERROR(VLOOKUP($D33,'Alvarez-Martinez et al. results'!$A$4:$H$35,4,FALSE),"n/a")</f>
        <v>7.3</v>
      </c>
      <c r="H33" s="78">
        <f>IFERROR(VLOOKUP($D33,'Alvarez-Martinez et al. results'!$A$4:$H$35,5,FALSE),"n/a")</f>
        <v>-17.3</v>
      </c>
      <c r="I33" s="78">
        <f>IFERROR(VLOOKUP($D33,'Alvarez-Martinez et al. results'!$A$4:$H$35,6,FALSE),"n/a")</f>
        <v>-10</v>
      </c>
      <c r="J33" s="134">
        <f>IFERROR(VLOOKUP($D33,'Alvarez-Martinez et al. results'!$A$4:$H$35,7,FALSE),"n/a")</f>
        <v>-1.6799999999999999E-2</v>
      </c>
      <c r="K33" s="135">
        <f>IFERROR(VLOOKUP($D33,'Alvarez-Martinez et al. results'!$A$4:$H$35,8,FALSE),"n/a")</f>
        <v>-2.0000000000000001E-4</v>
      </c>
    </row>
    <row r="34" spans="4:11">
      <c r="D34" s="83" t="s">
        <v>53</v>
      </c>
      <c r="E34" s="78">
        <f>IFERROR(VLOOKUP(D34,'Alvarez-Martinez et al. results'!$A$4:$H$35,6,FALSE),"n/a")</f>
        <v>-64.099999999999994</v>
      </c>
      <c r="F34" s="78">
        <f>IFERROR(VLOOKUP($D34,'Alvarez-Martinez et al. results'!$A$4:$H$35,3,FALSE),"n/a")</f>
        <v>-111.6</v>
      </c>
      <c r="G34" s="78">
        <f>IFERROR(VLOOKUP($D34,'Alvarez-Martinez et al. results'!$A$4:$H$35,4,FALSE),"n/a")</f>
        <v>99.8</v>
      </c>
      <c r="H34" s="78">
        <f>IFERROR(VLOOKUP($D34,'Alvarez-Martinez et al. results'!$A$4:$H$35,5,FALSE),"n/a")</f>
        <v>-164</v>
      </c>
      <c r="I34" s="78">
        <f>IFERROR(VLOOKUP($D34,'Alvarez-Martinez et al. results'!$A$4:$H$35,6,FALSE),"n/a")</f>
        <v>-64.099999999999994</v>
      </c>
      <c r="J34" s="134">
        <f>IFERROR(VLOOKUP($D34,'Alvarez-Martinez et al. results'!$A$4:$H$35,7,FALSE),"n/a")</f>
        <v>-3.6700000000000003E-2</v>
      </c>
      <c r="K34" s="135">
        <f>IFERROR(VLOOKUP($D34,'Alvarez-Martinez et al. results'!$A$4:$H$35,8,FALSE),"n/a")</f>
        <v>-1.8E-3</v>
      </c>
    </row>
    <row r="35" spans="4:11">
      <c r="D35" s="83" t="s">
        <v>54</v>
      </c>
      <c r="E35" s="78">
        <f>IFERROR(VLOOKUP(D35,'Alvarez-Martinez et al. results'!$A$4:$H$35,6,FALSE),"n/a")</f>
        <v>-70.8</v>
      </c>
      <c r="F35" s="78">
        <f>IFERROR(VLOOKUP($D35,'Alvarez-Martinez et al. results'!$A$4:$H$35,3,FALSE),"n/a")</f>
        <v>-18</v>
      </c>
      <c r="G35" s="78">
        <f>IFERROR(VLOOKUP($D35,'Alvarez-Martinez et al. results'!$A$4:$H$35,4,FALSE),"n/a")</f>
        <v>-17.899999999999999</v>
      </c>
      <c r="H35" s="78">
        <f>IFERROR(VLOOKUP($D35,'Alvarez-Martinez et al. results'!$A$4:$H$35,5,FALSE),"n/a")</f>
        <v>-52.9</v>
      </c>
      <c r="I35" s="78">
        <f>IFERROR(VLOOKUP($D35,'Alvarez-Martinez et al. results'!$A$4:$H$35,6,FALSE),"n/a")</f>
        <v>-70.8</v>
      </c>
      <c r="J35" s="134">
        <f>IFERROR(VLOOKUP($D35,'Alvarez-Martinez et al. results'!$A$4:$H$35,7,FALSE),"n/a")</f>
        <v>-0.1595</v>
      </c>
      <c r="K35" s="135">
        <f>IFERROR(VLOOKUP($D35,'Alvarez-Martinez et al. results'!$A$4:$H$35,8,FALSE),"n/a")</f>
        <v>-7.3000000000000001E-3</v>
      </c>
    </row>
    <row r="36" spans="4:11">
      <c r="D36" s="83" t="s">
        <v>55</v>
      </c>
      <c r="E36" s="78">
        <f>IFERROR(VLOOKUP(D36,'Alvarez-Martinez et al. results'!$A$4:$H$35,6,FALSE),"n/a")</f>
        <v>-118.3</v>
      </c>
      <c r="F36" s="78">
        <f>IFERROR(VLOOKUP($D36,'Alvarez-Martinez et al. results'!$A$4:$H$35,3,FALSE),"n/a")</f>
        <v>-131</v>
      </c>
      <c r="G36" s="78">
        <f>IFERROR(VLOOKUP($D36,'Alvarez-Martinez et al. results'!$A$4:$H$35,4,FALSE),"n/a")</f>
        <v>918.4</v>
      </c>
      <c r="H36" s="78">
        <f>IFERROR(VLOOKUP($D36,'Alvarez-Martinez et al. results'!$A$4:$H$35,5,FALSE),"n/a")</f>
        <v>-1036.7</v>
      </c>
      <c r="I36" s="78">
        <f>IFERROR(VLOOKUP($D36,'Alvarez-Martinez et al. results'!$A$4:$H$35,6,FALSE),"n/a")</f>
        <v>-118.3</v>
      </c>
      <c r="J36" s="134">
        <f>IFERROR(VLOOKUP($D36,'Alvarez-Martinez et al. results'!$A$4:$H$35,7,FALSE),"n/a")</f>
        <v>-8.2000000000000007E-3</v>
      </c>
      <c r="K36" s="135">
        <f>IFERROR(VLOOKUP($D36,'Alvarez-Martinez et al. results'!$A$4:$H$35,8,FALSE),"n/a")</f>
        <v>-2.0000000000000001E-4</v>
      </c>
    </row>
    <row r="37" spans="4:11">
      <c r="D37" s="83" t="s">
        <v>56</v>
      </c>
      <c r="E37" s="78" t="str">
        <f>IFERROR(VLOOKUP(D37,'Alvarez-Martinez et al. results'!$A$4:$H$35,6,FALSE),"n/a")</f>
        <v>n/a</v>
      </c>
      <c r="F37" s="78" t="str">
        <f>IFERROR(VLOOKUP($D37,'Alvarez-Martinez et al. results'!$A$4:$H$35,3,FALSE),"n/a")</f>
        <v>n/a</v>
      </c>
      <c r="G37" s="78" t="str">
        <f>IFERROR(VLOOKUP($D37,'Alvarez-Martinez et al. results'!$A$4:$H$35,4,FALSE),"n/a")</f>
        <v>n/a</v>
      </c>
      <c r="H37" s="78" t="str">
        <f>IFERROR(VLOOKUP($D37,'Alvarez-Martinez et al. results'!$A$4:$H$35,5,FALSE),"n/a")</f>
        <v>n/a</v>
      </c>
      <c r="I37" s="78" t="str">
        <f>IFERROR(VLOOKUP($D37,'Alvarez-Martinez et al. results'!$A$4:$H$35,6,FALSE),"n/a")</f>
        <v>n/a</v>
      </c>
      <c r="J37" s="134" t="str">
        <f>IFERROR(VLOOKUP($D37,'Alvarez-Martinez et al. results'!$A$4:$H$35,7,FALSE),"n/a")</f>
        <v>n/a</v>
      </c>
      <c r="K37" s="135" t="str">
        <f>IFERROR(VLOOKUP($D37,'Alvarez-Martinez et al. results'!$A$4:$H$35,8,FALSE),"n/a")</f>
        <v>n/a</v>
      </c>
    </row>
    <row r="38" spans="4:11">
      <c r="D38" s="83" t="s">
        <v>57</v>
      </c>
      <c r="E38" s="78">
        <f>IFERROR(VLOOKUP(D38,'Alvarez-Martinez et al. results'!$A$4:$H$35,6,FALSE),"n/a")</f>
        <v>-789.7</v>
      </c>
      <c r="F38" s="78">
        <f>IFERROR(VLOOKUP($D38,'Alvarez-Martinez et al. results'!$A$4:$H$35,3,FALSE),"n/a")</f>
        <v>-1.7</v>
      </c>
      <c r="G38" s="78">
        <f>IFERROR(VLOOKUP($D38,'Alvarez-Martinez et al. results'!$A$4:$H$35,4,FALSE),"n/a")</f>
        <v>197</v>
      </c>
      <c r="H38" s="78">
        <f>IFERROR(VLOOKUP($D38,'Alvarez-Martinez et al. results'!$A$4:$H$35,5,FALSE),"n/a")</f>
        <v>-986.7</v>
      </c>
      <c r="I38" s="78">
        <f>IFERROR(VLOOKUP($D38,'Alvarez-Martinez et al. results'!$A$4:$H$35,6,FALSE),"n/a")</f>
        <v>-789.7</v>
      </c>
      <c r="J38" s="134">
        <f>IFERROR(VLOOKUP($D38,'Alvarez-Martinez et al. results'!$A$4:$H$35,7,FALSE),"n/a")</f>
        <v>-3.3700000000000001E-2</v>
      </c>
      <c r="K38" s="135">
        <f>IFERROR(VLOOKUP($D38,'Alvarez-Martinez et al. results'!$A$4:$H$35,8,FALSE),"n/a")</f>
        <v>-1.1999999999999999E-3</v>
      </c>
    </row>
    <row r="39" spans="4:11">
      <c r="D39" s="83" t="s">
        <v>58</v>
      </c>
      <c r="E39" s="78">
        <f>IFERROR(VLOOKUP(D39,'Alvarez-Martinez et al. results'!$A$4:$H$35,6,FALSE),"n/a")</f>
        <v>-422.1</v>
      </c>
      <c r="F39" s="78">
        <f>IFERROR(VLOOKUP($D39,'Alvarez-Martinez et al. results'!$A$4:$H$35,3,FALSE),"n/a")</f>
        <v>-35</v>
      </c>
      <c r="G39" s="78">
        <f>IFERROR(VLOOKUP($D39,'Alvarez-Martinez et al. results'!$A$4:$H$35,4,FALSE),"n/a")</f>
        <v>20.6</v>
      </c>
      <c r="H39" s="78">
        <f>IFERROR(VLOOKUP($D39,'Alvarez-Martinez et al. results'!$A$4:$H$35,5,FALSE),"n/a")</f>
        <v>-442.7</v>
      </c>
      <c r="I39" s="78">
        <f>IFERROR(VLOOKUP($D39,'Alvarez-Martinez et al. results'!$A$4:$H$35,6,FALSE),"n/a")</f>
        <v>-422.1</v>
      </c>
      <c r="J39" s="134">
        <f>IFERROR(VLOOKUP($D39,'Alvarez-Martinez et al. results'!$A$4:$H$35,7,FALSE),"n/a")</f>
        <v>-7.8E-2</v>
      </c>
      <c r="K39" s="135">
        <f>IFERROR(VLOOKUP($D39,'Alvarez-Martinez et al. results'!$A$4:$H$35,8,FALSE),"n/a")</f>
        <v>-2E-3</v>
      </c>
    </row>
    <row r="40" spans="4:11">
      <c r="D40" s="83" t="s">
        <v>59</v>
      </c>
      <c r="E40" s="78">
        <f>IFERROR(VLOOKUP(D40,'Alvarez-Martinez et al. results'!$A$4:$H$35,6,FALSE),"n/a")</f>
        <v>-114.4</v>
      </c>
      <c r="F40" s="78">
        <f>IFERROR(VLOOKUP($D40,'Alvarez-Martinez et al. results'!$A$4:$H$35,3,FALSE),"n/a")</f>
        <v>-0.4</v>
      </c>
      <c r="G40" s="78">
        <f>IFERROR(VLOOKUP($D40,'Alvarez-Martinez et al. results'!$A$4:$H$35,4,FALSE),"n/a")</f>
        <v>50.7</v>
      </c>
      <c r="H40" s="78">
        <f>IFERROR(VLOOKUP($D40,'Alvarez-Martinez et al. results'!$A$4:$H$35,5,FALSE),"n/a")</f>
        <v>-165.1</v>
      </c>
      <c r="I40" s="78">
        <f>IFERROR(VLOOKUP($D40,'Alvarez-Martinez et al. results'!$A$4:$H$35,6,FALSE),"n/a")</f>
        <v>-114.4</v>
      </c>
      <c r="J40" s="134">
        <f>IFERROR(VLOOKUP($D40,'Alvarez-Martinez et al. results'!$A$4:$H$35,7,FALSE),"n/a")</f>
        <v>-2.2599999999999999E-2</v>
      </c>
      <c r="K40" s="135">
        <f>IFERROR(VLOOKUP($D40,'Alvarez-Martinez et al. results'!$A$4:$H$35,8,FALSE),"n/a")</f>
        <v>-4.0000000000000002E-4</v>
      </c>
    </row>
    <row r="41" spans="4:11">
      <c r="D41" s="83" t="s">
        <v>60</v>
      </c>
      <c r="E41" s="78">
        <f>IFERROR(VLOOKUP(D41,'Alvarez-Martinez et al. results'!$A$4:$H$35,6,FALSE),"n/a")</f>
        <v>-38.1</v>
      </c>
      <c r="F41" s="78">
        <f>IFERROR(VLOOKUP($D41,'Alvarez-Martinez et al. results'!$A$4:$H$35,3,FALSE),"n/a")</f>
        <v>-0.6</v>
      </c>
      <c r="G41" s="78">
        <f>IFERROR(VLOOKUP($D41,'Alvarez-Martinez et al. results'!$A$4:$H$35,4,FALSE),"n/a")</f>
        <v>29</v>
      </c>
      <c r="H41" s="78">
        <f>IFERROR(VLOOKUP($D41,'Alvarez-Martinez et al. results'!$A$4:$H$35,5,FALSE),"n/a")</f>
        <v>-67.099999999999994</v>
      </c>
      <c r="I41" s="78">
        <f>IFERROR(VLOOKUP($D41,'Alvarez-Martinez et al. results'!$A$4:$H$35,6,FALSE),"n/a")</f>
        <v>-38.1</v>
      </c>
      <c r="J41" s="134">
        <f>IFERROR(VLOOKUP($D41,'Alvarez-Martinez et al. results'!$A$4:$H$35,7,FALSE),"n/a")</f>
        <v>-2.46E-2</v>
      </c>
      <c r="K41" s="135">
        <f>IFERROR(VLOOKUP($D41,'Alvarez-Martinez et al. results'!$A$4:$H$35,8,FALSE),"n/a")</f>
        <v>-2.9999999999999997E-4</v>
      </c>
    </row>
    <row r="42" spans="4:11">
      <c r="D42" s="83" t="s">
        <v>61</v>
      </c>
      <c r="E42" s="78">
        <f>IFERROR(VLOOKUP(D42,'Alvarez-Martinez et al. results'!$A$4:$H$35,6,FALSE),"n/a")</f>
        <v>-13.7</v>
      </c>
      <c r="F42" s="78">
        <f>IFERROR(VLOOKUP($D42,'Alvarez-Martinez et al. results'!$A$4:$H$35,3,FALSE),"n/a")</f>
        <v>-0.1</v>
      </c>
      <c r="G42" s="78">
        <f>IFERROR(VLOOKUP($D42,'Alvarez-Martinez et al. results'!$A$4:$H$35,4,FALSE),"n/a")</f>
        <v>15</v>
      </c>
      <c r="H42" s="78">
        <f>IFERROR(VLOOKUP($D42,'Alvarez-Martinez et al. results'!$A$4:$H$35,5,FALSE),"n/a")</f>
        <v>-28.7</v>
      </c>
      <c r="I42" s="78">
        <f>IFERROR(VLOOKUP($D42,'Alvarez-Martinez et al. results'!$A$4:$H$35,6,FALSE),"n/a")</f>
        <v>-13.7</v>
      </c>
      <c r="J42" s="134">
        <f>IFERROR(VLOOKUP($D42,'Alvarez-Martinez et al. results'!$A$4:$H$35,7,FALSE),"n/a")</f>
        <v>-1.95E-2</v>
      </c>
      <c r="K42" s="135">
        <f>IFERROR(VLOOKUP($D42,'Alvarez-Martinez et al. results'!$A$4:$H$35,8,FALSE),"n/a")</f>
        <v>-2.9999999999999997E-4</v>
      </c>
    </row>
    <row r="43" spans="4:11">
      <c r="D43" s="83" t="s">
        <v>62</v>
      </c>
      <c r="E43" s="78">
        <f>IFERROR(VLOOKUP(D43,'Alvarez-Martinez et al. results'!$A$4:$H$35,6,FALSE),"n/a")</f>
        <v>-7163</v>
      </c>
      <c r="F43" s="78">
        <f>IFERROR(VLOOKUP($D43,'Alvarez-Martinez et al. results'!$A$4:$H$35,3,FALSE),"n/a")</f>
        <v>-761.9</v>
      </c>
      <c r="G43" s="78">
        <f>IFERROR(VLOOKUP($D43,'Alvarez-Martinez et al. results'!$A$4:$H$35,4,FALSE),"n/a")</f>
        <v>-684.7</v>
      </c>
      <c r="H43" s="78">
        <f>IFERROR(VLOOKUP($D43,'Alvarez-Martinez et al. results'!$A$4:$H$35,5,FALSE),"n/a")</f>
        <v>-6478.4</v>
      </c>
      <c r="I43" s="78">
        <f>IFERROR(VLOOKUP($D43,'Alvarez-Martinez et al. results'!$A$4:$H$35,6,FALSE),"n/a")</f>
        <v>-7163</v>
      </c>
      <c r="J43" s="134">
        <f>IFERROR(VLOOKUP($D43,'Alvarez-Martinez et al. results'!$A$4:$H$35,7,FALSE),"n/a")</f>
        <v>-0.1081</v>
      </c>
      <c r="K43" s="135">
        <f>IFERROR(VLOOKUP($D43,'Alvarez-Martinez et al. results'!$A$4:$H$35,8,FALSE),"n/a")</f>
        <v>-6.1000000000000004E-3</v>
      </c>
    </row>
    <row r="44" spans="4:11">
      <c r="D44" s="83" t="s">
        <v>63</v>
      </c>
      <c r="E44" s="78">
        <f>IFERROR(VLOOKUP(D44,'Alvarez-Martinez et al. results'!$A$4:$H$35,6,FALSE),"n/a")</f>
        <v>-459.8</v>
      </c>
      <c r="F44" s="78">
        <f>IFERROR(VLOOKUP($D44,'Alvarez-Martinez et al. results'!$A$4:$H$35,3,FALSE),"n/a")</f>
        <v>-116.2</v>
      </c>
      <c r="G44" s="78">
        <f>IFERROR(VLOOKUP($D44,'Alvarez-Martinez et al. results'!$A$4:$H$35,4,FALSE),"n/a")</f>
        <v>110.4</v>
      </c>
      <c r="H44" s="78">
        <f>IFERROR(VLOOKUP($D44,'Alvarez-Martinez et al. results'!$A$4:$H$35,5,FALSE),"n/a")</f>
        <v>-570.29999999999995</v>
      </c>
      <c r="I44" s="78">
        <f>IFERROR(VLOOKUP($D44,'Alvarez-Martinez et al. results'!$A$4:$H$35,6,FALSE),"n/a")</f>
        <v>-459.8</v>
      </c>
      <c r="J44" s="134">
        <f>IFERROR(VLOOKUP($D44,'Alvarez-Martinez et al. results'!$A$4:$H$35,7,FALSE),"n/a")</f>
        <v>-6.2199999999999998E-2</v>
      </c>
      <c r="K44" s="135">
        <f>IFERROR(VLOOKUP($D44,'Alvarez-Martinez et al. results'!$A$4:$H$35,8,FALSE),"n/a")</f>
        <v>-1.5E-3</v>
      </c>
    </row>
    <row r="45" spans="4:11">
      <c r="D45" s="83" t="s">
        <v>64</v>
      </c>
      <c r="E45" s="78" t="str">
        <f>IFERROR(VLOOKUP(D45,'Alvarez-Martinez et al. results'!$A$4:$H$35,6,FALSE),"n/a")</f>
        <v>n/a</v>
      </c>
      <c r="F45" s="78" t="str">
        <f>IFERROR(VLOOKUP($D45,'Alvarez-Martinez et al. results'!$A$4:$H$35,3,FALSE),"n/a")</f>
        <v>n/a</v>
      </c>
      <c r="G45" s="78" t="str">
        <f>IFERROR(VLOOKUP($D45,'Alvarez-Martinez et al. results'!$A$4:$H$35,4,FALSE),"n/a")</f>
        <v>n/a</v>
      </c>
      <c r="H45" s="78" t="str">
        <f>IFERROR(VLOOKUP($D45,'Alvarez-Martinez et al. results'!$A$4:$H$35,5,FALSE),"n/a")</f>
        <v>n/a</v>
      </c>
      <c r="I45" s="78" t="str">
        <f>IFERROR(VLOOKUP($D45,'Alvarez-Martinez et al. results'!$A$4:$H$35,6,FALSE),"n/a")</f>
        <v>n/a</v>
      </c>
      <c r="J45" s="134" t="str">
        <f>IFERROR(VLOOKUP($D45,'Alvarez-Martinez et al. results'!$A$4:$H$35,7,FALSE),"n/a")</f>
        <v>n/a</v>
      </c>
      <c r="K45" s="135" t="str">
        <f>IFERROR(VLOOKUP($D45,'Alvarez-Martinez et al. results'!$A$4:$H$35,8,FALSE),"n/a")</f>
        <v>n/a</v>
      </c>
    </row>
    <row r="46" spans="4:11">
      <c r="D46" s="84" t="s">
        <v>65</v>
      </c>
      <c r="E46" s="80">
        <f>IFERROR(VLOOKUP(D46,'Alvarez-Martinez et al. results'!$A$4:$H$35,6,FALSE),"n/a")</f>
        <v>-2587.9</v>
      </c>
      <c r="F46" s="80">
        <f>IFERROR(VLOOKUP($D46,'Alvarez-Martinez et al. results'!$A$4:$H$35,3,FALSE),"n/a")</f>
        <v>-102.5</v>
      </c>
      <c r="G46" s="80">
        <f>IFERROR(VLOOKUP($D46,'Alvarez-Martinez et al. results'!$A$4:$H$35,4,FALSE),"n/a")</f>
        <v>3005.8</v>
      </c>
      <c r="H46" s="80">
        <f>IFERROR(VLOOKUP($D46,'Alvarez-Martinez et al. results'!$A$4:$H$35,5,FALSE),"n/a")</f>
        <v>-5593.7</v>
      </c>
      <c r="I46" s="80">
        <f>IFERROR(VLOOKUP($D46,'Alvarez-Martinez et al. results'!$A$4:$H$35,6,FALSE),"n/a")</f>
        <v>-2587.9</v>
      </c>
      <c r="J46" s="136">
        <f>IFERROR(VLOOKUP($D46,'Alvarez-Martinez et al. results'!$A$4:$H$35,7,FALSE),"n/a")</f>
        <v>-3.0800000000000001E-2</v>
      </c>
      <c r="K46" s="137">
        <f>IFERROR(VLOOKUP($D46,'Alvarez-Martinez et al. results'!$A$4:$H$35,8,FALSE),"n/a")</f>
        <v>-1.5E-3</v>
      </c>
    </row>
    <row r="48" spans="4:11">
      <c r="D48" t="s">
        <v>89</v>
      </c>
    </row>
  </sheetData>
  <mergeCells count="6">
    <mergeCell ref="D11:E11"/>
    <mergeCell ref="D2:L2"/>
    <mergeCell ref="D4:E4"/>
    <mergeCell ref="D6:E6"/>
    <mergeCell ref="D9:E9"/>
    <mergeCell ref="F6:K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B7B7-A31D-4E43-B3F6-73ECF83C76EA}">
  <dimension ref="B2:H47"/>
  <sheetViews>
    <sheetView showGridLines="0" zoomScaleNormal="100" workbookViewId="0">
      <selection activeCell="L21" sqref="L21"/>
    </sheetView>
  </sheetViews>
  <sheetFormatPr baseColWidth="10" defaultColWidth="11.453125" defaultRowHeight="14.5"/>
  <cols>
    <col min="1" max="3" width="3.81640625" customWidth="1"/>
    <col min="4" max="4" width="13.26953125" customWidth="1"/>
    <col min="5" max="6" width="31.26953125" customWidth="1"/>
  </cols>
  <sheetData>
    <row r="2" spans="2:8" ht="21">
      <c r="B2" s="5" t="s">
        <v>72</v>
      </c>
      <c r="D2" s="165" t="s">
        <v>90</v>
      </c>
      <c r="E2" s="166"/>
      <c r="F2" s="166"/>
      <c r="G2" s="166"/>
      <c r="H2" s="167"/>
    </row>
    <row r="4" spans="2:8">
      <c r="D4" s="171" t="s">
        <v>74</v>
      </c>
      <c r="E4" s="171"/>
      <c r="F4" s="15" t="s">
        <v>91</v>
      </c>
    </row>
    <row r="6" spans="2:8">
      <c r="D6" s="171" t="s">
        <v>76</v>
      </c>
      <c r="E6" s="171"/>
      <c r="F6" s="172" t="s">
        <v>92</v>
      </c>
      <c r="G6" s="172"/>
      <c r="H6" s="172"/>
    </row>
    <row r="8" spans="2:8">
      <c r="D8" s="171" t="s">
        <v>77</v>
      </c>
      <c r="E8" s="171"/>
      <c r="F8" s="152">
        <v>2015</v>
      </c>
    </row>
    <row r="10" spans="2:8">
      <c r="D10" s="171" t="s">
        <v>78</v>
      </c>
      <c r="E10" s="171"/>
      <c r="F10" t="s">
        <v>93</v>
      </c>
    </row>
    <row r="12" spans="2:8">
      <c r="D12" s="1" t="s">
        <v>80</v>
      </c>
    </row>
    <row r="14" spans="2:8">
      <c r="D14" s="17" t="s">
        <v>81</v>
      </c>
      <c r="E14" s="42" t="s">
        <v>25</v>
      </c>
      <c r="F14" s="18" t="s">
        <v>94</v>
      </c>
    </row>
    <row r="15" spans="2:8">
      <c r="D15" s="2" t="s">
        <v>35</v>
      </c>
      <c r="E15" s="27">
        <v>3.5894388002507043</v>
      </c>
      <c r="F15" s="6">
        <f>IF(IFERROR(VLOOKUP(D15, 'Tørsløv et al. - Revenue losses'!$B$10:$P$93,4, FALSE), 0) &lt;&gt; 0, VLOOKUP(D15, 'Tørsløv et al. - Revenue losses'!$B$10:$P$93,4, FALSE), "n/a")</f>
        <v>0.89735970006267607</v>
      </c>
    </row>
    <row r="16" spans="2:8">
      <c r="D16" s="3" t="s">
        <v>36</v>
      </c>
      <c r="E16" s="28">
        <v>-13.106870602869716</v>
      </c>
      <c r="F16" s="7" t="str">
        <f>IF(IFERROR(VLOOKUP(D16, 'Tørsløv et al. - Revenue losses'!$B$10:$P$93,4, FALSE), 0) &lt;&gt; 0, VLOOKUP(D16, 'Tørsløv et al. - Revenue losses'!$B$10:$P$93,4, FALSE), "n/a")</f>
        <v>n/a</v>
      </c>
    </row>
    <row r="17" spans="4:6">
      <c r="D17" s="3" t="s">
        <v>37</v>
      </c>
      <c r="E17" s="28" t="s">
        <v>95</v>
      </c>
      <c r="F17" s="7" t="str">
        <f>IF(IFERROR(VLOOKUP(D17, 'Tørsløv et al. - Revenue losses'!$B$10:$P$93,4, FALSE), 0) &lt;&gt; 0, VLOOKUP(D17, 'Tørsløv et al. - Revenue losses'!$B$10:$P$93,4, FALSE), "n/a")</f>
        <v>n/a</v>
      </c>
    </row>
    <row r="18" spans="4:6">
      <c r="D18" s="3" t="s">
        <v>38</v>
      </c>
      <c r="E18" s="28" t="s">
        <v>95</v>
      </c>
      <c r="F18" s="7" t="str">
        <f>IF(IFERROR(VLOOKUP(D18, 'Tørsløv et al. - Revenue losses'!$B$10:$P$93,4, FALSE), 0) &lt;&gt; 0, VLOOKUP(D18, 'Tørsløv et al. - Revenue losses'!$B$10:$P$93,4, FALSE), "n/a")</f>
        <v>n/a</v>
      </c>
    </row>
    <row r="19" spans="4:6">
      <c r="D19" s="3" t="s">
        <v>39</v>
      </c>
      <c r="E19" s="28" t="s">
        <v>95</v>
      </c>
      <c r="F19" s="7" t="str">
        <f>IF(IFERROR(VLOOKUP(D19, 'Tørsløv et al. - Revenue losses'!$B$10:$P$93,4, FALSE), 0) &lt;&gt; 0, VLOOKUP(D19, 'Tørsløv et al. - Revenue losses'!$B$10:$P$93,4, FALSE), "n/a")</f>
        <v>n/a</v>
      </c>
    </row>
    <row r="20" spans="4:6">
      <c r="D20" s="3" t="s">
        <v>40</v>
      </c>
      <c r="E20" s="28">
        <v>1.7606284926203615</v>
      </c>
      <c r="F20" s="7">
        <f>IF(IFERROR(VLOOKUP(D20, 'Tørsløv et al. - Revenue losses'!$B$10:$P$93,4, FALSE), 0) &lt;&gt; 0, VLOOKUP(D20, 'Tørsløv et al. - Revenue losses'!$B$10:$P$93,4, FALSE), "n/a")</f>
        <v>0.33451941359786869</v>
      </c>
    </row>
    <row r="21" spans="4:6">
      <c r="D21" s="3" t="s">
        <v>41</v>
      </c>
      <c r="E21" s="28">
        <v>2.9617661722785193</v>
      </c>
      <c r="F21" s="7">
        <f>IF(IFERROR(VLOOKUP(D21, 'Tørsløv et al. - Revenue losses'!$B$10:$P$93,4, FALSE), 0) &lt;&gt; 0, VLOOKUP(D21, 'Tørsløv et al. - Revenue losses'!$B$10:$P$93,4, FALSE), "n/a")</f>
        <v>0.65158855790127423</v>
      </c>
    </row>
    <row r="22" spans="4:6">
      <c r="D22" s="3" t="s">
        <v>42</v>
      </c>
      <c r="E22" s="28">
        <v>0.24369349684162625</v>
      </c>
      <c r="F22" s="7">
        <f>IF(IFERROR(VLOOKUP(D22, 'Tørsløv et al. - Revenue losses'!$B$10:$P$93,4, FALSE), 0) &lt;&gt; 0, VLOOKUP(D22, 'Tørsløv et al. - Revenue losses'!$B$10:$P$93,4, FALSE), "n/a")</f>
        <v>4.8738699368325256E-2</v>
      </c>
    </row>
    <row r="23" spans="4:6">
      <c r="D23" s="3" t="s">
        <v>43</v>
      </c>
      <c r="E23" s="28">
        <v>2.7148693656359137</v>
      </c>
      <c r="F23" s="7">
        <f>IF(IFERROR(VLOOKUP(D23, 'Tørsløv et al. - Revenue losses'!$B$10:$P$93,4, FALSE), 0) &lt;&gt; 0, VLOOKUP(D23, 'Tørsløv et al. - Revenue losses'!$B$10:$P$93,4, FALSE), "n/a")</f>
        <v>0.5429738731271827</v>
      </c>
    </row>
    <row r="24" spans="4:6">
      <c r="D24" s="3" t="s">
        <v>44</v>
      </c>
      <c r="E24" s="28">
        <v>32.084129887442167</v>
      </c>
      <c r="F24" s="7">
        <f>IF(IFERROR(VLOOKUP(D24, 'Tørsløv et al. - Revenue losses'!$B$10:$P$93,4, FALSE), 0) &lt;&gt; 0, VLOOKUP(D24, 'Tørsløv et al. - Revenue losses'!$B$10:$P$93,4, FALSE), "n/a")</f>
        <v>10.693640491484475</v>
      </c>
    </row>
    <row r="25" spans="4:6">
      <c r="D25" s="3" t="s">
        <v>45</v>
      </c>
      <c r="E25" s="28">
        <v>54.904338589641874</v>
      </c>
      <c r="F25" s="7">
        <f>IF(IFERROR(VLOOKUP(D25, 'Tørsløv et al. - Revenue losses'!$B$10:$P$93,4, FALSE), 0) &lt;&gt; 0, VLOOKUP(D25, 'Tørsløv et al. - Revenue losses'!$B$10:$P$93,4, FALSE), "n/a")</f>
        <v>16.317569428841562</v>
      </c>
    </row>
    <row r="26" spans="4:6">
      <c r="D26" s="3" t="s">
        <v>46</v>
      </c>
      <c r="E26" s="28">
        <v>1.0465124601954992</v>
      </c>
      <c r="F26" s="7">
        <f>IF(IFERROR(VLOOKUP(D26, 'Tørsløv et al. - Revenue losses'!$B$10:$P$93,4, FALSE), 0) &lt;&gt; 0, VLOOKUP(D26, 'Tørsløv et al. - Revenue losses'!$B$10:$P$93,4, FALSE), "n/a")</f>
        <v>0.30348861345669476</v>
      </c>
    </row>
    <row r="27" spans="4:6">
      <c r="D27" s="3" t="s">
        <v>47</v>
      </c>
      <c r="E27" s="28">
        <v>2.3948890539900791</v>
      </c>
      <c r="F27" s="7">
        <f>IF(IFERROR(VLOOKUP(D27, 'Tørsløv et al. - Revenue losses'!$B$10:$P$93,4, FALSE), 0) &lt;&gt; 0, VLOOKUP(D27, 'Tørsløv et al. - Revenue losses'!$B$10:$P$93,4, FALSE), "n/a")</f>
        <v>0.45502892025811503</v>
      </c>
    </row>
    <row r="28" spans="4:6">
      <c r="D28" s="3" t="s">
        <v>48</v>
      </c>
      <c r="E28" s="28">
        <v>0.43774676216057212</v>
      </c>
      <c r="F28" s="7">
        <f>IF(IFERROR(VLOOKUP(D28, 'Tørsløv et al. - Revenue losses'!$B$10:$P$93,4, FALSE), 0) &lt;&gt; 0, VLOOKUP(D28, 'Tørsløv et al. - Revenue losses'!$B$10:$P$93,4, FALSE), "n/a")</f>
        <v>8.7549352432114438E-2</v>
      </c>
    </row>
    <row r="29" spans="4:6">
      <c r="D29" s="3" t="s">
        <v>49</v>
      </c>
      <c r="E29" s="28">
        <v>-106.3289638729139</v>
      </c>
      <c r="F29" s="7" t="str">
        <f>IF(IFERROR(VLOOKUP(D29, 'Tørsløv et al. - Revenue losses'!$B$10:$P$93,4, FALSE), 0) &lt;&gt; 0, VLOOKUP(D29, 'Tørsløv et al. - Revenue losses'!$B$10:$P$93,4, FALSE), "n/a")</f>
        <v>n/a</v>
      </c>
    </row>
    <row r="30" spans="4:6">
      <c r="D30" s="3" t="s">
        <v>50</v>
      </c>
      <c r="E30" s="28">
        <v>22.702482961511631</v>
      </c>
      <c r="F30" s="7">
        <f>IF(IFERROR(VLOOKUP(D30, 'Tørsløv et al. - Revenue losses'!$B$10:$P$93,4, FALSE), 0) &lt;&gt; 0, VLOOKUP(D30, 'Tørsløv et al. - Revenue losses'!$B$10:$P$93,4, FALSE), "n/a")</f>
        <v>7.128579649914653</v>
      </c>
    </row>
    <row r="31" spans="4:6">
      <c r="D31" s="3" t="s">
        <v>51</v>
      </c>
      <c r="E31" s="28">
        <v>0.20097896727392819</v>
      </c>
      <c r="F31" s="7">
        <f>IF(IFERROR(VLOOKUP(D31, 'Tørsløv et al. - Revenue losses'!$B$10:$P$93,4, FALSE), 0) &lt;&gt; 0, VLOOKUP(D31, 'Tørsløv et al. - Revenue losses'!$B$10:$P$93,4, FALSE), "n/a")</f>
        <v>3.0146845091089225E-2</v>
      </c>
    </row>
    <row r="32" spans="4:6">
      <c r="D32" s="3" t="s">
        <v>52</v>
      </c>
      <c r="E32" s="28" t="s">
        <v>95</v>
      </c>
      <c r="F32" s="7" t="str">
        <f>IF(IFERROR(VLOOKUP(D32, 'Tørsløv et al. - Revenue losses'!$B$10:$P$93,4, FALSE), 0) &lt;&gt; 0, VLOOKUP(D32, 'Tørsløv et al. - Revenue losses'!$B$10:$P$93,4, FALSE), "n/a")</f>
        <v>n/a</v>
      </c>
    </row>
    <row r="33" spans="4:6">
      <c r="D33" s="3" t="s">
        <v>53</v>
      </c>
      <c r="E33" s="28">
        <v>-46.799572185855702</v>
      </c>
      <c r="F33" s="7" t="str">
        <f>IF(IFERROR(VLOOKUP(D33, 'Tørsløv et al. - Revenue losses'!$B$10:$P$93,4, FALSE), 0) &lt;&gt; 0, VLOOKUP(D33, 'Tørsløv et al. - Revenue losses'!$B$10:$P$93,4, FALSE), "n/a")</f>
        <v>n/a</v>
      </c>
    </row>
    <row r="34" spans="4:6">
      <c r="D34" s="3" t="s">
        <v>54</v>
      </c>
      <c r="E34" s="28">
        <v>-12.327426958163089</v>
      </c>
      <c r="F34" s="7" t="str">
        <f>IF(IFERROR(VLOOKUP(D34, 'Tørsløv et al. - Revenue losses'!$B$10:$P$93,4, FALSE), 0) &lt;&gt; 0, VLOOKUP(D34, 'Tørsløv et al. - Revenue losses'!$B$10:$P$93,4, FALSE), "n/a")</f>
        <v>n/a</v>
      </c>
    </row>
    <row r="35" spans="4:6">
      <c r="D35" s="3" t="s">
        <v>55</v>
      </c>
      <c r="E35" s="28">
        <v>-57.353364287520073</v>
      </c>
      <c r="F35" s="7" t="str">
        <f>IF(IFERROR(VLOOKUP(D35, 'Tørsløv et al. - Revenue losses'!$B$10:$P$93,4, FALSE), 0) &lt;&gt; 0, VLOOKUP(D35, 'Tørsløv et al. - Revenue losses'!$B$10:$P$93,4, FALSE), "n/a")</f>
        <v>n/a</v>
      </c>
    </row>
    <row r="36" spans="4:6">
      <c r="D36" s="3" t="s">
        <v>56</v>
      </c>
      <c r="E36" s="28">
        <v>5.2156647064681243</v>
      </c>
      <c r="F36" s="7">
        <f>IF(IFERROR(VLOOKUP(D36, 'Tørsløv et al. - Revenue losses'!$B$10:$P$93,4, FALSE), 0) &lt;&gt; 0, VLOOKUP(D36, 'Tørsløv et al. - Revenue losses'!$B$10:$P$93,4, FALSE), "n/a")</f>
        <v>1.4082294707463936</v>
      </c>
    </row>
    <row r="37" spans="4:6">
      <c r="D37" s="3" t="s">
        <v>57</v>
      </c>
      <c r="E37" s="28">
        <v>3.6958663942036614</v>
      </c>
      <c r="F37" s="7">
        <f>IF(IFERROR(VLOOKUP(D37, 'Tørsløv et al. - Revenue losses'!$B$10:$P$93,4, FALSE), 0) &lt;&gt; 0, VLOOKUP(D37, 'Tørsløv et al. - Revenue losses'!$B$10:$P$93,4, FALSE), "n/a")</f>
        <v>0.70221461489869563</v>
      </c>
    </row>
    <row r="38" spans="4:6">
      <c r="D38" s="3" t="s">
        <v>58</v>
      </c>
      <c r="E38" s="28">
        <v>2.6381822918681346</v>
      </c>
      <c r="F38" s="7">
        <f>IF(IFERROR(VLOOKUP(D38, 'Tørsløv et al. - Revenue losses'!$B$10:$P$93,4, FALSE), 0) &lt;&gt; 0, VLOOKUP(D38, 'Tørsløv et al. - Revenue losses'!$B$10:$P$93,4, FALSE), "n/a")</f>
        <v>0.55401828129230823</v>
      </c>
    </row>
    <row r="39" spans="4:6">
      <c r="D39" s="3" t="s">
        <v>59</v>
      </c>
      <c r="E39" s="28" t="s">
        <v>95</v>
      </c>
      <c r="F39" s="7" t="str">
        <f>IF(IFERROR(VLOOKUP(D39, 'Tørsløv et al. - Revenue losses'!$B$10:$P$93,4, FALSE), 0) &lt;&gt; 0, VLOOKUP(D39, 'Tørsløv et al. - Revenue losses'!$B$10:$P$93,4, FALSE), "n/a")</f>
        <v>n/a</v>
      </c>
    </row>
    <row r="40" spans="4:6">
      <c r="D40" s="3" t="s">
        <v>60</v>
      </c>
      <c r="E40" s="28">
        <v>0.63681356041207426</v>
      </c>
      <c r="F40" s="7">
        <f>IF(IFERROR(VLOOKUP(D40, 'Tørsløv et al. - Revenue losses'!$B$10:$P$93,4, FALSE), 0) &lt;&gt; 0, VLOOKUP(D40, 'Tørsløv et al. - Revenue losses'!$B$10:$P$93,4, FALSE), "n/a")</f>
        <v>0.14009898329065634</v>
      </c>
    </row>
    <row r="41" spans="4:6">
      <c r="D41" s="3" t="s">
        <v>61</v>
      </c>
      <c r="E41" s="28">
        <v>0.22529901009808276</v>
      </c>
      <c r="F41" s="7">
        <f>IF(IFERROR(VLOOKUP(D41, 'Tørsløv et al. - Revenue losses'!$B$10:$P$93,4, FALSE), 0) &lt;&gt; 0, VLOOKUP(D41, 'Tørsløv et al. - Revenue losses'!$B$10:$P$93,4, FALSE), "n/a")</f>
        <v>3.8300831716674075E-2</v>
      </c>
    </row>
    <row r="42" spans="4:6">
      <c r="D42" s="3" t="s">
        <v>62</v>
      </c>
      <c r="E42" s="28">
        <v>14.362071520602967</v>
      </c>
      <c r="F42" s="7">
        <f>IF(IFERROR(VLOOKUP(D42, 'Tørsløv et al. - Revenue losses'!$B$10:$P$93,4, FALSE), 0) &lt;&gt; 0, VLOOKUP(D42, 'Tørsløv et al. - Revenue losses'!$B$10:$P$93,4, FALSE), "n/a")</f>
        <v>4.0213800257688312</v>
      </c>
    </row>
    <row r="43" spans="4:6">
      <c r="D43" s="3" t="s">
        <v>63</v>
      </c>
      <c r="E43" s="28">
        <v>8.5410900580049951</v>
      </c>
      <c r="F43" s="7">
        <f>IF(IFERROR(VLOOKUP(D43, 'Tørsløv et al. - Revenue losses'!$B$10:$P$93,4, FALSE), 0) &lt;&gt; 0, VLOOKUP(D43, 'Tørsløv et al. - Revenue losses'!$B$10:$P$93,4, FALSE), "n/a")</f>
        <v>1.8790398127610988</v>
      </c>
    </row>
    <row r="44" spans="4:6">
      <c r="D44" s="3" t="s">
        <v>64</v>
      </c>
      <c r="E44" s="28">
        <v>-58.152724672949248</v>
      </c>
      <c r="F44" s="7" t="str">
        <f>IF(IFERROR(VLOOKUP(D44, 'Tørsløv et al. - Revenue losses'!$B$10:$P$93,4, FALSE), 0) &lt;&gt; 0, VLOOKUP(D44, 'Tørsløv et al. - Revenue losses'!$B$10:$P$93,4, FALSE), "n/a")</f>
        <v>n/a</v>
      </c>
    </row>
    <row r="45" spans="4:6">
      <c r="D45" s="4" t="s">
        <v>65</v>
      </c>
      <c r="E45" s="29">
        <v>61.500900683046368</v>
      </c>
      <c r="F45" s="8">
        <f>IF(IFERROR(VLOOKUP(D45, 'Tørsløv et al. - Revenue losses'!$B$10:$P$93,4, FALSE), 0) &lt;&gt; 0, VLOOKUP(D45, 'Tørsløv et al. - Revenue losses'!$B$10:$P$93,4, FALSE), "n/a")</f>
        <v>12.300180136609274</v>
      </c>
    </row>
    <row r="47" spans="4:6">
      <c r="D47" t="s">
        <v>89</v>
      </c>
    </row>
  </sheetData>
  <mergeCells count="6">
    <mergeCell ref="D10:E10"/>
    <mergeCell ref="F6:H6"/>
    <mergeCell ref="D2:H2"/>
    <mergeCell ref="D4:E4"/>
    <mergeCell ref="D8:E8"/>
    <mergeCell ref="D6:E6"/>
  </mergeCells>
  <hyperlinks>
    <hyperlink ref="F4" r:id="rId1" xr:uid="{BF7ACC9A-15A7-1544-B22B-C8737796746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71DDF-AAE7-1C4E-95D3-80CCA767A3F5}">
  <dimension ref="B2:J47"/>
  <sheetViews>
    <sheetView showGridLines="0" zoomScaleNormal="100" workbookViewId="0">
      <selection activeCell="I39" sqref="I39"/>
    </sheetView>
  </sheetViews>
  <sheetFormatPr baseColWidth="10" defaultColWidth="11.453125" defaultRowHeight="14.5"/>
  <cols>
    <col min="1" max="3" width="3.81640625" customWidth="1"/>
    <col min="4" max="4" width="13.453125" customWidth="1"/>
    <col min="5" max="5" width="31.26953125" customWidth="1"/>
    <col min="6" max="6" width="33.81640625" customWidth="1"/>
    <col min="9" max="9" width="80.453125" customWidth="1"/>
  </cols>
  <sheetData>
    <row r="2" spans="2:10" ht="21">
      <c r="B2" s="5" t="s">
        <v>96</v>
      </c>
      <c r="D2" s="165" t="s">
        <v>97</v>
      </c>
      <c r="E2" s="166"/>
      <c r="F2" s="166"/>
      <c r="G2" s="166"/>
      <c r="H2" s="166"/>
      <c r="I2" s="167"/>
    </row>
    <row r="4" spans="2:10">
      <c r="D4" s="171" t="s">
        <v>74</v>
      </c>
      <c r="E4" s="171"/>
      <c r="F4" s="15" t="s">
        <v>98</v>
      </c>
      <c r="J4" s="16" t="s">
        <v>99</v>
      </c>
    </row>
    <row r="6" spans="2:10">
      <c r="D6" s="171" t="s">
        <v>76</v>
      </c>
      <c r="E6" s="171"/>
      <c r="F6" s="172" t="s">
        <v>100</v>
      </c>
      <c r="G6" s="172"/>
      <c r="H6" s="172"/>
      <c r="I6" s="172"/>
    </row>
    <row r="8" spans="2:10">
      <c r="D8" s="171" t="s">
        <v>77</v>
      </c>
      <c r="E8" s="171"/>
      <c r="F8" s="152">
        <v>2016</v>
      </c>
    </row>
    <row r="10" spans="2:10">
      <c r="D10" s="171" t="s">
        <v>78</v>
      </c>
      <c r="E10" s="171"/>
      <c r="F10" t="s">
        <v>101</v>
      </c>
    </row>
    <row r="12" spans="2:10">
      <c r="D12" s="1" t="s">
        <v>80</v>
      </c>
    </row>
    <row r="14" spans="2:10">
      <c r="D14" s="17" t="s">
        <v>81</v>
      </c>
      <c r="E14" s="42" t="s">
        <v>25</v>
      </c>
      <c r="F14" s="18" t="s">
        <v>102</v>
      </c>
    </row>
    <row r="15" spans="2:10">
      <c r="D15" s="2" t="s">
        <v>35</v>
      </c>
      <c r="E15" s="27" t="str">
        <f>IFERROR(VLOOKUP(D15,'Janský &amp; Palanský - Estimates'!$A$2:$L$95,4,FALSE),"n/a")</f>
        <v>n/a</v>
      </c>
      <c r="F15" s="6" t="str">
        <f>IFERROR(VLOOKUP(D15,'Janský &amp; Palanský - Estimates'!$A$2:$L$95,7,FALSE),"n/a")</f>
        <v>n/a</v>
      </c>
    </row>
    <row r="16" spans="2:10">
      <c r="D16" s="3" t="s">
        <v>36</v>
      </c>
      <c r="E16" s="43">
        <f>IFERROR(VLOOKUP(D16,'Janský &amp; Palanský - Estimates'!$A$2:$L$95,4,FALSE),"n/a")</f>
        <v>10025.719999999999</v>
      </c>
      <c r="F16" s="44">
        <f>IFERROR(VLOOKUP(D16,'Janský &amp; Palanský - Estimates'!$A$2:$L$95,7,FALSE),"n/a")</f>
        <v>3407.741</v>
      </c>
    </row>
    <row r="17" spans="4:6">
      <c r="D17" s="3" t="s">
        <v>37</v>
      </c>
      <c r="E17" s="43">
        <f>IFERROR(VLOOKUP(D17,'Janský &amp; Palanský - Estimates'!$A$2:$L$95,4,FALSE),"n/a")</f>
        <v>994.36850000000004</v>
      </c>
      <c r="F17" s="44">
        <f>IFERROR(VLOOKUP(D17,'Janský &amp; Palanský - Estimates'!$A$2:$L$95,7,FALSE),"n/a")</f>
        <v>99.436859999999996</v>
      </c>
    </row>
    <row r="18" spans="4:6">
      <c r="D18" s="3" t="s">
        <v>38</v>
      </c>
      <c r="E18" s="43">
        <f>IFERROR(VLOOKUP(D18,'Janský &amp; Palanský - Estimates'!$A$2:$L$95,4,FALSE),"n/a")</f>
        <v>3509.614</v>
      </c>
      <c r="F18" s="44">
        <f>IFERROR(VLOOKUP(D18,'Janský &amp; Palanský - Estimates'!$A$2:$L$95,7,FALSE),"n/a")</f>
        <v>701.92269999999996</v>
      </c>
    </row>
    <row r="19" spans="4:6">
      <c r="D19" s="3" t="s">
        <v>39</v>
      </c>
      <c r="E19" s="43" t="str">
        <f>IFERROR(VLOOKUP(D19,'Janský &amp; Palanský - Estimates'!$A$2:$L$95,4,FALSE),"n/a")</f>
        <v>n/a</v>
      </c>
      <c r="F19" s="44" t="str">
        <f>IFERROR(VLOOKUP(D19,'Janský &amp; Palanský - Estimates'!$A$2:$L$95,7,FALSE),"n/a")</f>
        <v>n/a</v>
      </c>
    </row>
    <row r="20" spans="4:6">
      <c r="D20" s="3" t="s">
        <v>40</v>
      </c>
      <c r="E20" s="43">
        <f>IFERROR(VLOOKUP(D20,'Janský &amp; Palanský - Estimates'!$A$2:$L$95,4,FALSE),"n/a")</f>
        <v>1426.9349999999999</v>
      </c>
      <c r="F20" s="44">
        <f>IFERROR(VLOOKUP(D20,'Janský &amp; Palanský - Estimates'!$A$2:$L$95,7,FALSE),"n/a")</f>
        <v>271.11770000000001</v>
      </c>
    </row>
    <row r="21" spans="4:6">
      <c r="D21" s="3" t="s">
        <v>41</v>
      </c>
      <c r="E21" s="43">
        <f>IFERROR(VLOOKUP(D21,'Janský &amp; Palanský - Estimates'!$A$2:$L$95,4,FALSE),"n/a")</f>
        <v>1041.4190000000001</v>
      </c>
      <c r="F21" s="44">
        <f>IFERROR(VLOOKUP(D21,'Janský &amp; Palanský - Estimates'!$A$2:$L$95,7,FALSE),"n/a")</f>
        <v>229.1121</v>
      </c>
    </row>
    <row r="22" spans="4:6">
      <c r="D22" s="3" t="s">
        <v>42</v>
      </c>
      <c r="E22" s="43">
        <f>IFERROR(VLOOKUP(D22,'Janský &amp; Palanský - Estimates'!$A$2:$L$95,4,FALSE),"n/a")</f>
        <v>118.2957</v>
      </c>
      <c r="F22" s="44">
        <f>IFERROR(VLOOKUP(D22,'Janský &amp; Palanský - Estimates'!$A$2:$L$95,7,FALSE),"n/a")</f>
        <v>23.659140000000001</v>
      </c>
    </row>
    <row r="23" spans="4:6">
      <c r="D23" s="3" t="s">
        <v>43</v>
      </c>
      <c r="E23" s="43">
        <f>IFERROR(VLOOKUP(D23,'Janský &amp; Palanský - Estimates'!$A$2:$L$95,4,FALSE),"n/a")</f>
        <v>588.36739999999998</v>
      </c>
      <c r="F23" s="44">
        <f>IFERROR(VLOOKUP(D23,'Janský &amp; Palanský - Estimates'!$A$2:$L$95,7,FALSE),"n/a")</f>
        <v>117.6735</v>
      </c>
    </row>
    <row r="24" spans="4:6">
      <c r="D24" s="3" t="s">
        <v>44</v>
      </c>
      <c r="E24" s="43">
        <f>IFERROR(VLOOKUP(D24,'Janský &amp; Palanský - Estimates'!$A$2:$L$95,4,FALSE),"n/a")</f>
        <v>10341</v>
      </c>
      <c r="F24" s="44">
        <f>IFERROR(VLOOKUP(D24,'Janský &amp; Palanský - Estimates'!$A$2:$L$95,7,FALSE),"n/a")</f>
        <v>3443.5529999999999</v>
      </c>
    </row>
    <row r="25" spans="4:6">
      <c r="D25" s="3" t="s">
        <v>45</v>
      </c>
      <c r="E25" s="43">
        <f>IFERROR(VLOOKUP(D25,'Janský &amp; Palanský - Estimates'!$A$2:$L$95,4,FALSE),"n/a")</f>
        <v>11972.89</v>
      </c>
      <c r="F25" s="44">
        <f>IFERROR(VLOOKUP(D25,'Janský &amp; Palanský - Estimates'!$A$2:$L$95,7,FALSE),"n/a")</f>
        <v>3558.3440000000001</v>
      </c>
    </row>
    <row r="26" spans="4:6">
      <c r="D26" s="3" t="s">
        <v>46</v>
      </c>
      <c r="E26" s="43">
        <f>IFERROR(VLOOKUP(D26,'Janský &amp; Palanský - Estimates'!$A$2:$L$95,4,FALSE),"n/a")</f>
        <v>328.44850000000002</v>
      </c>
      <c r="F26" s="44">
        <f>IFERROR(VLOOKUP(D26,'Janský &amp; Palanský - Estimates'!$A$2:$L$95,7,FALSE),"n/a")</f>
        <v>95.250060000000005</v>
      </c>
    </row>
    <row r="27" spans="4:6">
      <c r="D27" s="3" t="s">
        <v>47</v>
      </c>
      <c r="E27" s="28" t="str">
        <f>IFERROR(VLOOKUP(D27,'Janský &amp; Palanský - Estimates'!$A$2:$L$95,4,FALSE),"n/a")</f>
        <v>n/a</v>
      </c>
      <c r="F27" s="7" t="str">
        <f>IFERROR(VLOOKUP(D27,'Janský &amp; Palanský - Estimates'!$A$2:$L$95,7,FALSE),"n/a")</f>
        <v>n/a</v>
      </c>
    </row>
    <row r="28" spans="4:6">
      <c r="D28" s="3" t="s">
        <v>48</v>
      </c>
      <c r="E28" s="28" t="str">
        <f>IFERROR(VLOOKUP(D28,'Janský &amp; Palanský - Estimates'!$A$2:$L$95,4,FALSE),"n/a")</f>
        <v>n/a</v>
      </c>
      <c r="F28" s="7" t="str">
        <f>IFERROR(VLOOKUP(D28,'Janský &amp; Palanský - Estimates'!$A$2:$L$95,7,FALSE),"n/a")</f>
        <v>n/a</v>
      </c>
    </row>
    <row r="29" spans="4:6">
      <c r="D29" s="3" t="s">
        <v>49</v>
      </c>
      <c r="E29" s="28" t="str">
        <f>IFERROR(VLOOKUP(D29,'Janský &amp; Palanský - Estimates'!$A$2:$L$95,4,FALSE),"n/a")</f>
        <v>n/a</v>
      </c>
      <c r="F29" s="7" t="str">
        <f>IFERROR(VLOOKUP(D29,'Janský &amp; Palanský - Estimates'!$A$2:$L$95,7,FALSE),"n/a")</f>
        <v>n/a</v>
      </c>
    </row>
    <row r="30" spans="4:6">
      <c r="D30" s="3" t="s">
        <v>50</v>
      </c>
      <c r="E30" s="43">
        <f>IFERROR(VLOOKUP(D30,'Janský &amp; Palanský - Estimates'!$A$2:$L$95,4,FALSE),"n/a")</f>
        <v>4846.0420000000004</v>
      </c>
      <c r="F30" s="44">
        <f>IFERROR(VLOOKUP(D30,'Janský &amp; Palanský - Estimates'!$A$2:$L$95,7,FALSE),"n/a")</f>
        <v>1521.6569999999999</v>
      </c>
    </row>
    <row r="31" spans="4:6">
      <c r="D31" s="3" t="s">
        <v>51</v>
      </c>
      <c r="E31" s="43">
        <f>IFERROR(VLOOKUP(D31,'Janský &amp; Palanský - Estimates'!$A$2:$L$95,4,FALSE),"n/a")</f>
        <v>1087.2739999999999</v>
      </c>
      <c r="F31" s="44">
        <f>IFERROR(VLOOKUP(D31,'Janský &amp; Palanský - Estimates'!$A$2:$L$95,7,FALSE),"n/a")</f>
        <v>163.09110000000001</v>
      </c>
    </row>
    <row r="32" spans="4:6">
      <c r="D32" s="3" t="s">
        <v>52</v>
      </c>
      <c r="E32" s="43">
        <f>IFERROR(VLOOKUP(D32,'Janský &amp; Palanský - Estimates'!$A$2:$L$95,4,FALSE),"n/a")</f>
        <v>1112.251</v>
      </c>
      <c r="F32" s="44">
        <f>IFERROR(VLOOKUP(D32,'Janský &amp; Palanský - Estimates'!$A$2:$L$95,7,FALSE),"n/a")</f>
        <v>166.83760000000001</v>
      </c>
    </row>
    <row r="33" spans="4:6">
      <c r="D33" s="3" t="s">
        <v>53</v>
      </c>
      <c r="E33" s="28" t="str">
        <f>IFERROR(VLOOKUP(D33,'Janský &amp; Palanský - Estimates'!$A$2:$L$95,4,FALSE),"n/a")</f>
        <v>n/a</v>
      </c>
      <c r="F33" s="7" t="str">
        <f>IFERROR(VLOOKUP(D33,'Janský &amp; Palanský - Estimates'!$A$2:$L$95,7,FALSE),"n/a")</f>
        <v>n/a</v>
      </c>
    </row>
    <row r="34" spans="4:6">
      <c r="D34" s="3" t="s">
        <v>54</v>
      </c>
      <c r="E34" s="28" t="str">
        <f>IFERROR(VLOOKUP(D34,'Janský &amp; Palanský - Estimates'!$A$2:$L$95,4,FALSE),"n/a")</f>
        <v>n/a</v>
      </c>
      <c r="F34" s="7" t="str">
        <f>IFERROR(VLOOKUP(D34,'Janský &amp; Palanský - Estimates'!$A$2:$L$95,7,FALSE),"n/a")</f>
        <v>n/a</v>
      </c>
    </row>
    <row r="35" spans="4:6">
      <c r="D35" s="3" t="s">
        <v>55</v>
      </c>
      <c r="E35" s="28" t="str">
        <f>IFERROR(VLOOKUP(D35,'Janský &amp; Palanský - Estimates'!$A$2:$L$95,4,FALSE),"n/a")</f>
        <v>n/a</v>
      </c>
      <c r="F35" s="7" t="str">
        <f>IFERROR(VLOOKUP(D35,'Janský &amp; Palanský - Estimates'!$A$2:$L$95,7,FALSE),"n/a")</f>
        <v>n/a</v>
      </c>
    </row>
    <row r="36" spans="4:6">
      <c r="D36" s="3" t="s">
        <v>56</v>
      </c>
      <c r="E36" s="43">
        <f>IFERROR(VLOOKUP(D36,'Janský &amp; Palanský - Estimates'!$A$2:$L$95,4,FALSE),"n/a")</f>
        <v>1570.002</v>
      </c>
      <c r="F36" s="44">
        <f>IFERROR(VLOOKUP(D36,'Janský &amp; Palanský - Estimates'!$A$2:$L$95,7,FALSE),"n/a")</f>
        <v>392.50049999999999</v>
      </c>
    </row>
    <row r="37" spans="4:6">
      <c r="D37" s="3" t="s">
        <v>57</v>
      </c>
      <c r="E37" s="43">
        <f>IFERROR(VLOOKUP(D37,'Janský &amp; Palanský - Estimates'!$A$2:$L$95,4,FALSE),"n/a")</f>
        <v>1984.087</v>
      </c>
      <c r="F37" s="44">
        <f>IFERROR(VLOOKUP(D37,'Janský &amp; Palanský - Estimates'!$A$2:$L$95,7,FALSE),"n/a")</f>
        <v>376.97649999999999</v>
      </c>
    </row>
    <row r="38" spans="4:6">
      <c r="D38" s="3" t="s">
        <v>58</v>
      </c>
      <c r="E38" s="43">
        <f>IFERROR(VLOOKUP(D38,'Janský &amp; Palanský - Estimates'!$A$2:$L$95,4,FALSE),"n/a")</f>
        <v>1476.085</v>
      </c>
      <c r="F38" s="44">
        <f>IFERROR(VLOOKUP(D38,'Janský &amp; Palanský - Estimates'!$A$2:$L$95,7,FALSE),"n/a")</f>
        <v>309.9778</v>
      </c>
    </row>
    <row r="39" spans="4:6">
      <c r="D39" s="3" t="s">
        <v>59</v>
      </c>
      <c r="E39" s="43">
        <f>IFERROR(VLOOKUP(D39,'Janský &amp; Palanský - Estimates'!$A$2:$L$95,4,FALSE),"n/a")</f>
        <v>1807.6610000000001</v>
      </c>
      <c r="F39" s="44">
        <f>IFERROR(VLOOKUP(D39,'Janský &amp; Palanský - Estimates'!$A$2:$L$95,7,FALSE),"n/a")</f>
        <v>289.22579999999999</v>
      </c>
    </row>
    <row r="40" spans="4:6">
      <c r="D40" s="3" t="s">
        <v>60</v>
      </c>
      <c r="E40" s="28">
        <f>IFERROR(VLOOKUP(D40,'Janský &amp; Palanský - Estimates'!$A$2:$L$95,4,FALSE),"n/a")</f>
        <v>564.80039999999997</v>
      </c>
      <c r="F40" s="7">
        <f>IFERROR(VLOOKUP(D40,'Janský &amp; Palanský - Estimates'!$A$2:$L$95,7,FALSE),"n/a")</f>
        <v>124.2561</v>
      </c>
    </row>
    <row r="41" spans="4:6">
      <c r="D41" s="3" t="s">
        <v>61</v>
      </c>
      <c r="E41" s="43">
        <f>IFERROR(VLOOKUP(D41,'Janský &amp; Palanský - Estimates'!$A$2:$L$95,4,FALSE),"n/a")</f>
        <v>146.4975</v>
      </c>
      <c r="F41" s="44">
        <f>IFERROR(VLOOKUP(D41,'Janský &amp; Palanský - Estimates'!$A$2:$L$95,7,FALSE),"n/a")</f>
        <v>24.904579999999999</v>
      </c>
    </row>
    <row r="42" spans="4:6">
      <c r="D42" s="3" t="s">
        <v>62</v>
      </c>
      <c r="E42" s="43">
        <f>IFERROR(VLOOKUP(D42,'Janský &amp; Palanský - Estimates'!$A$2:$L$95,4,FALSE),"n/a")</f>
        <v>6181.57</v>
      </c>
      <c r="F42" s="44">
        <f>IFERROR(VLOOKUP(D42,'Janský &amp; Palanský - Estimates'!$A$2:$L$95,7,FALSE),"n/a")</f>
        <v>1545.3920000000001</v>
      </c>
    </row>
    <row r="43" spans="4:6">
      <c r="D43" s="3" t="s">
        <v>63</v>
      </c>
      <c r="E43" s="43">
        <f>IFERROR(VLOOKUP(D43,'Janský &amp; Palanský - Estimates'!$A$2:$L$95,4,FALSE),"n/a")</f>
        <v>2930.4569999999999</v>
      </c>
      <c r="F43" s="44">
        <f>IFERROR(VLOOKUP(D43,'Janský &amp; Palanský - Estimates'!$A$2:$L$95,7,FALSE),"n/a")</f>
        <v>644.70060000000001</v>
      </c>
    </row>
    <row r="44" spans="4:6">
      <c r="D44" s="3" t="s">
        <v>64</v>
      </c>
      <c r="E44" s="28" t="str">
        <f>IFERROR(VLOOKUP(D44,'Janský &amp; Palanský - Estimates'!$A$2:$L$95,4,FALSE),"n/a")</f>
        <v>n/a</v>
      </c>
      <c r="F44" s="7" t="str">
        <f>IFERROR(VLOOKUP(D44,'Janský &amp; Palanský - Estimates'!$A$2:$L$95,7,FALSE),"n/a")</f>
        <v>n/a</v>
      </c>
    </row>
    <row r="45" spans="4:6">
      <c r="D45" s="4" t="s">
        <v>65</v>
      </c>
      <c r="E45" s="45">
        <f>VLOOKUP(D45,'Janský &amp; Palanský - Estimates'!$A$2:$L$95,4,FALSE)</f>
        <v>13601.63</v>
      </c>
      <c r="F45" s="46">
        <f>IFERROR(VLOOKUP(D45,'Janský &amp; Palanský - Estimates'!$A$2:$L$95,7,FALSE),"n/a")</f>
        <v>2720.326</v>
      </c>
    </row>
    <row r="47" spans="4:6">
      <c r="D47" t="s">
        <v>89</v>
      </c>
    </row>
  </sheetData>
  <mergeCells count="6">
    <mergeCell ref="D10:E10"/>
    <mergeCell ref="D4:E4"/>
    <mergeCell ref="D2:I2"/>
    <mergeCell ref="D6:E6"/>
    <mergeCell ref="F6:I6"/>
    <mergeCell ref="D8:E8"/>
  </mergeCells>
  <hyperlinks>
    <hyperlink ref="F4" r:id="rId1" display="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 xr:uid="{BD358E46-3D44-8242-8C01-AAA11CEB662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EB7FF-0098-7646-8533-4120EF33BE0F}">
  <dimension ref="B2:L46"/>
  <sheetViews>
    <sheetView showGridLines="0" zoomScaleNormal="100" workbookViewId="0">
      <selection activeCell="K7" sqref="K7"/>
    </sheetView>
  </sheetViews>
  <sheetFormatPr baseColWidth="10" defaultColWidth="11.453125" defaultRowHeight="14.5"/>
  <cols>
    <col min="1" max="3" width="3.81640625" customWidth="1"/>
    <col min="4" max="4" width="25" bestFit="1" customWidth="1"/>
    <col min="5" max="10" width="16.81640625" customWidth="1"/>
  </cols>
  <sheetData>
    <row r="2" spans="2:12" ht="21">
      <c r="B2" s="5" t="s">
        <v>103</v>
      </c>
      <c r="D2" s="165" t="s">
        <v>104</v>
      </c>
      <c r="E2" s="166"/>
      <c r="F2" s="166"/>
      <c r="G2" s="166"/>
      <c r="H2" s="166"/>
      <c r="I2" s="166"/>
      <c r="J2" s="166"/>
      <c r="K2" s="166"/>
      <c r="L2" s="167"/>
    </row>
    <row r="4" spans="2:12">
      <c r="D4" s="171" t="s">
        <v>74</v>
      </c>
      <c r="E4" s="171"/>
      <c r="F4" s="15" t="s">
        <v>105</v>
      </c>
    </row>
    <row r="6" spans="2:12">
      <c r="D6" s="171" t="s">
        <v>76</v>
      </c>
      <c r="E6" s="171"/>
      <c r="F6" s="172" t="s">
        <v>106</v>
      </c>
      <c r="G6" s="172"/>
      <c r="H6" s="172"/>
      <c r="I6" s="172"/>
    </row>
    <row r="8" spans="2:12">
      <c r="D8" s="171" t="s">
        <v>77</v>
      </c>
      <c r="E8" s="171"/>
      <c r="F8" s="152">
        <v>2016</v>
      </c>
      <c r="G8" t="s">
        <v>107</v>
      </c>
    </row>
    <row r="10" spans="2:12">
      <c r="D10" s="171" t="s">
        <v>78</v>
      </c>
      <c r="E10" s="171"/>
      <c r="F10" t="s">
        <v>101</v>
      </c>
    </row>
    <row r="12" spans="2:12">
      <c r="D12" s="1" t="s">
        <v>80</v>
      </c>
    </row>
    <row r="14" spans="2:12">
      <c r="D14" s="173" t="s">
        <v>81</v>
      </c>
      <c r="E14" s="175" t="s">
        <v>25</v>
      </c>
      <c r="F14" s="175"/>
      <c r="G14" s="175"/>
      <c r="H14" s="175" t="s">
        <v>108</v>
      </c>
      <c r="I14" s="175"/>
      <c r="J14" s="176"/>
    </row>
    <row r="15" spans="2:12">
      <c r="D15" s="174"/>
      <c r="E15" s="19" t="s">
        <v>109</v>
      </c>
      <c r="F15" s="19" t="s">
        <v>110</v>
      </c>
      <c r="G15" s="47" t="s">
        <v>111</v>
      </c>
      <c r="H15" s="47" t="s">
        <v>112</v>
      </c>
      <c r="I15" s="47" t="s">
        <v>113</v>
      </c>
      <c r="J15" s="20" t="s">
        <v>111</v>
      </c>
    </row>
    <row r="16" spans="2:12">
      <c r="D16" s="2" t="s">
        <v>35</v>
      </c>
      <c r="E16" s="9">
        <v>2301</v>
      </c>
      <c r="F16" s="9">
        <v>0</v>
      </c>
      <c r="G16" s="9">
        <f>E16-F16</f>
        <v>2301</v>
      </c>
      <c r="H16" s="9">
        <v>175</v>
      </c>
      <c r="I16" s="9">
        <v>0</v>
      </c>
      <c r="J16" s="10">
        <f>H16-I16</f>
        <v>175</v>
      </c>
    </row>
    <row r="17" spans="4:10">
      <c r="D17" s="3" t="s">
        <v>36</v>
      </c>
      <c r="E17" s="11">
        <v>7217</v>
      </c>
      <c r="F17" s="11">
        <v>0</v>
      </c>
      <c r="G17" s="11">
        <f t="shared" ref="G17:G46" si="0">E17-F17</f>
        <v>7217</v>
      </c>
      <c r="H17" s="11">
        <v>671</v>
      </c>
      <c r="I17" s="11">
        <v>0</v>
      </c>
      <c r="J17" s="12">
        <f t="shared" ref="J17:J46" si="1">H17-I17</f>
        <v>671</v>
      </c>
    </row>
    <row r="18" spans="4:10">
      <c r="D18" s="3" t="s">
        <v>37</v>
      </c>
      <c r="E18" s="11">
        <v>0</v>
      </c>
      <c r="F18" s="11">
        <v>24</v>
      </c>
      <c r="G18" s="11">
        <f t="shared" si="0"/>
        <v>-24</v>
      </c>
      <c r="H18" s="11">
        <v>0</v>
      </c>
      <c r="I18" s="11">
        <v>0</v>
      </c>
      <c r="J18" s="12">
        <f t="shared" si="1"/>
        <v>0</v>
      </c>
    </row>
    <row r="19" spans="4:10">
      <c r="D19" s="3" t="s">
        <v>38</v>
      </c>
      <c r="E19" s="11">
        <v>0</v>
      </c>
      <c r="F19" s="11">
        <v>744</v>
      </c>
      <c r="G19" s="11">
        <f t="shared" si="0"/>
        <v>-744</v>
      </c>
      <c r="H19" s="11">
        <v>0</v>
      </c>
      <c r="I19" s="11">
        <v>28</v>
      </c>
      <c r="J19" s="12">
        <f t="shared" si="1"/>
        <v>-28</v>
      </c>
    </row>
    <row r="20" spans="4:10">
      <c r="D20" s="3" t="s">
        <v>39</v>
      </c>
      <c r="E20" s="11">
        <v>0</v>
      </c>
      <c r="F20" s="11">
        <v>4243</v>
      </c>
      <c r="G20" s="11">
        <f t="shared" si="0"/>
        <v>-4243</v>
      </c>
      <c r="H20" s="11">
        <v>0</v>
      </c>
      <c r="I20" s="11">
        <v>93</v>
      </c>
      <c r="J20" s="12">
        <f t="shared" si="1"/>
        <v>-93</v>
      </c>
    </row>
    <row r="21" spans="4:10">
      <c r="D21" s="3" t="s">
        <v>40</v>
      </c>
      <c r="E21" s="11">
        <v>1249</v>
      </c>
      <c r="F21" s="11">
        <v>0</v>
      </c>
      <c r="G21" s="11">
        <f t="shared" si="0"/>
        <v>1249</v>
      </c>
      <c r="H21" s="11">
        <v>76</v>
      </c>
      <c r="I21" s="11">
        <v>0</v>
      </c>
      <c r="J21" s="12">
        <f t="shared" si="1"/>
        <v>76</v>
      </c>
    </row>
    <row r="22" spans="4:10">
      <c r="D22" s="3" t="s">
        <v>114</v>
      </c>
      <c r="E22" s="11">
        <v>85</v>
      </c>
      <c r="F22" s="11">
        <v>6483</v>
      </c>
      <c r="G22" s="11">
        <f t="shared" si="0"/>
        <v>-6398</v>
      </c>
      <c r="H22" s="11">
        <v>5</v>
      </c>
      <c r="I22" s="11">
        <v>960</v>
      </c>
      <c r="J22" s="12">
        <f t="shared" si="1"/>
        <v>-955</v>
      </c>
    </row>
    <row r="23" spans="4:10">
      <c r="D23" s="3" t="s">
        <v>42</v>
      </c>
      <c r="E23" s="11">
        <v>626</v>
      </c>
      <c r="F23" s="11">
        <v>0</v>
      </c>
      <c r="G23" s="11">
        <f t="shared" si="0"/>
        <v>626</v>
      </c>
      <c r="H23" s="11">
        <v>1</v>
      </c>
      <c r="I23" s="11">
        <v>0</v>
      </c>
      <c r="J23" s="12">
        <f t="shared" si="1"/>
        <v>1</v>
      </c>
    </row>
    <row r="24" spans="4:10">
      <c r="D24" s="3" t="s">
        <v>43</v>
      </c>
      <c r="E24" s="11">
        <v>111</v>
      </c>
      <c r="F24" s="11">
        <v>0</v>
      </c>
      <c r="G24" s="11">
        <f t="shared" si="0"/>
        <v>111</v>
      </c>
      <c r="H24" s="11">
        <v>9</v>
      </c>
      <c r="I24" s="11">
        <v>0</v>
      </c>
      <c r="J24" s="12">
        <f t="shared" si="1"/>
        <v>9</v>
      </c>
    </row>
    <row r="25" spans="4:10">
      <c r="D25" s="3" t="s">
        <v>44</v>
      </c>
      <c r="E25" s="11">
        <v>91048</v>
      </c>
      <c r="F25" s="11">
        <v>0</v>
      </c>
      <c r="G25" s="11">
        <f t="shared" si="0"/>
        <v>91048</v>
      </c>
      <c r="H25" s="11">
        <v>17572</v>
      </c>
      <c r="I25" s="11">
        <v>0</v>
      </c>
      <c r="J25" s="12">
        <f t="shared" si="1"/>
        <v>17572</v>
      </c>
    </row>
    <row r="26" spans="4:10">
      <c r="D26" s="3" t="s">
        <v>45</v>
      </c>
      <c r="E26" s="11">
        <v>101907</v>
      </c>
      <c r="F26" s="11">
        <v>0</v>
      </c>
      <c r="G26" s="11">
        <f t="shared" si="0"/>
        <v>101907</v>
      </c>
      <c r="H26" s="11">
        <v>20585</v>
      </c>
      <c r="I26" s="11">
        <v>0</v>
      </c>
      <c r="J26" s="12">
        <f t="shared" si="1"/>
        <v>20585</v>
      </c>
    </row>
    <row r="27" spans="4:10">
      <c r="D27" s="3" t="s">
        <v>46</v>
      </c>
      <c r="E27" s="11">
        <v>1526</v>
      </c>
      <c r="F27" s="11">
        <v>0</v>
      </c>
      <c r="G27" s="11">
        <f t="shared" si="0"/>
        <v>1526</v>
      </c>
      <c r="H27" s="11">
        <v>262</v>
      </c>
      <c r="I27" s="11">
        <v>0</v>
      </c>
      <c r="J27" s="12">
        <f t="shared" si="1"/>
        <v>262</v>
      </c>
    </row>
    <row r="28" spans="4:10">
      <c r="D28" s="3" t="s">
        <v>47</v>
      </c>
      <c r="E28" s="11">
        <v>0</v>
      </c>
      <c r="F28" s="11">
        <v>3799</v>
      </c>
      <c r="G28" s="11">
        <f t="shared" si="0"/>
        <v>-3799</v>
      </c>
      <c r="H28" s="11">
        <v>0</v>
      </c>
      <c r="I28" s="11">
        <v>122</v>
      </c>
      <c r="J28" s="12">
        <f t="shared" si="1"/>
        <v>-122</v>
      </c>
    </row>
    <row r="29" spans="4:10">
      <c r="D29" s="3" t="s">
        <v>48</v>
      </c>
      <c r="E29" s="11">
        <v>798</v>
      </c>
      <c r="F29" s="11">
        <v>0</v>
      </c>
      <c r="G29" s="11">
        <f t="shared" si="0"/>
        <v>798</v>
      </c>
      <c r="H29" s="11">
        <v>33</v>
      </c>
      <c r="I29" s="11">
        <v>0</v>
      </c>
      <c r="J29" s="12">
        <f t="shared" si="1"/>
        <v>33</v>
      </c>
    </row>
    <row r="30" spans="4:10">
      <c r="D30" s="3" t="s">
        <v>49</v>
      </c>
      <c r="E30" s="11">
        <v>0</v>
      </c>
      <c r="F30" s="11">
        <v>28062</v>
      </c>
      <c r="G30" s="11">
        <f t="shared" si="0"/>
        <v>-28062</v>
      </c>
      <c r="H30" s="11">
        <v>0</v>
      </c>
      <c r="I30" s="11">
        <v>2273</v>
      </c>
      <c r="J30" s="12">
        <f t="shared" si="1"/>
        <v>-2273</v>
      </c>
    </row>
    <row r="31" spans="4:10">
      <c r="D31" s="3" t="s">
        <v>50</v>
      </c>
      <c r="E31" s="11">
        <v>50226</v>
      </c>
      <c r="F31" s="11">
        <v>0</v>
      </c>
      <c r="G31" s="11">
        <f t="shared" si="0"/>
        <v>50226</v>
      </c>
      <c r="H31" s="11">
        <v>8137</v>
      </c>
      <c r="I31" s="11">
        <v>0</v>
      </c>
      <c r="J31" s="12">
        <f t="shared" si="1"/>
        <v>8137</v>
      </c>
    </row>
    <row r="32" spans="4:10">
      <c r="D32" s="3" t="s">
        <v>51</v>
      </c>
      <c r="E32" s="11">
        <v>817</v>
      </c>
      <c r="F32" s="11">
        <v>0</v>
      </c>
      <c r="G32" s="11">
        <f t="shared" si="0"/>
        <v>817</v>
      </c>
      <c r="H32" s="11">
        <v>34</v>
      </c>
      <c r="I32" s="11">
        <v>0</v>
      </c>
      <c r="J32" s="12">
        <f t="shared" si="1"/>
        <v>34</v>
      </c>
    </row>
    <row r="33" spans="4:10">
      <c r="D33" s="3" t="s">
        <v>52</v>
      </c>
      <c r="E33" s="11">
        <v>947</v>
      </c>
      <c r="F33" s="11">
        <v>0</v>
      </c>
      <c r="G33" s="11">
        <f t="shared" si="0"/>
        <v>947</v>
      </c>
      <c r="H33" s="11">
        <v>162</v>
      </c>
      <c r="I33" s="11">
        <v>0</v>
      </c>
      <c r="J33" s="12">
        <f t="shared" si="1"/>
        <v>162</v>
      </c>
    </row>
    <row r="34" spans="4:10">
      <c r="D34" s="3" t="s">
        <v>53</v>
      </c>
      <c r="E34" s="11">
        <v>0</v>
      </c>
      <c r="F34" s="11">
        <v>17536</v>
      </c>
      <c r="G34" s="11">
        <f t="shared" si="0"/>
        <v>-17536</v>
      </c>
      <c r="H34" s="11">
        <v>0</v>
      </c>
      <c r="I34" s="11">
        <v>316</v>
      </c>
      <c r="J34" s="12">
        <f t="shared" si="1"/>
        <v>-316</v>
      </c>
    </row>
    <row r="35" spans="4:10">
      <c r="D35" s="3" t="s">
        <v>54</v>
      </c>
      <c r="E35" s="11">
        <v>331</v>
      </c>
      <c r="F35" s="11">
        <v>0</v>
      </c>
      <c r="G35" s="11">
        <f t="shared" si="0"/>
        <v>331</v>
      </c>
      <c r="H35" s="11">
        <v>18</v>
      </c>
      <c r="I35" s="11">
        <v>0</v>
      </c>
      <c r="J35" s="12">
        <f t="shared" si="1"/>
        <v>18</v>
      </c>
    </row>
    <row r="36" spans="4:10">
      <c r="D36" s="3" t="s">
        <v>55</v>
      </c>
      <c r="E36" s="11">
        <v>0</v>
      </c>
      <c r="F36" s="11">
        <v>140896</v>
      </c>
      <c r="G36" s="11">
        <f t="shared" si="0"/>
        <v>-140896</v>
      </c>
      <c r="H36" s="11">
        <v>0</v>
      </c>
      <c r="I36" s="11">
        <v>6904</v>
      </c>
      <c r="J36" s="12">
        <f t="shared" si="1"/>
        <v>-6904</v>
      </c>
    </row>
    <row r="37" spans="4:10">
      <c r="D37" s="3" t="s">
        <v>56</v>
      </c>
      <c r="E37" s="11">
        <v>0</v>
      </c>
      <c r="F37" s="11">
        <v>2455</v>
      </c>
      <c r="G37" s="11">
        <f t="shared" si="0"/>
        <v>-2455</v>
      </c>
      <c r="H37" s="11">
        <v>0</v>
      </c>
      <c r="I37" s="11">
        <v>601</v>
      </c>
      <c r="J37" s="12">
        <f t="shared" si="1"/>
        <v>-601</v>
      </c>
    </row>
    <row r="38" spans="4:10">
      <c r="D38" s="3" t="s">
        <v>57</v>
      </c>
      <c r="E38" s="11">
        <v>19654</v>
      </c>
      <c r="F38" s="11">
        <v>0</v>
      </c>
      <c r="G38" s="11">
        <f t="shared" si="0"/>
        <v>19654</v>
      </c>
      <c r="H38" s="11">
        <v>2024</v>
      </c>
      <c r="I38" s="11">
        <v>0</v>
      </c>
      <c r="J38" s="12">
        <f t="shared" si="1"/>
        <v>2024</v>
      </c>
    </row>
    <row r="39" spans="4:10">
      <c r="D39" s="3" t="s">
        <v>58</v>
      </c>
      <c r="E39" s="11">
        <v>3501</v>
      </c>
      <c r="F39" s="11">
        <v>0</v>
      </c>
      <c r="G39" s="11">
        <f t="shared" si="0"/>
        <v>3501</v>
      </c>
      <c r="H39" s="11">
        <v>718</v>
      </c>
      <c r="I39" s="11">
        <v>0</v>
      </c>
      <c r="J39" s="12">
        <f t="shared" si="1"/>
        <v>718</v>
      </c>
    </row>
    <row r="40" spans="4:10">
      <c r="D40" s="3" t="s">
        <v>59</v>
      </c>
      <c r="E40" s="11">
        <v>7947</v>
      </c>
      <c r="F40" s="11">
        <v>0</v>
      </c>
      <c r="G40" s="11">
        <f t="shared" si="0"/>
        <v>7947</v>
      </c>
      <c r="H40" s="11">
        <v>890</v>
      </c>
      <c r="I40" s="11">
        <v>0</v>
      </c>
      <c r="J40" s="12">
        <f t="shared" si="1"/>
        <v>890</v>
      </c>
    </row>
    <row r="41" spans="4:10">
      <c r="D41" s="3" t="s">
        <v>60</v>
      </c>
      <c r="E41" s="11">
        <v>1506</v>
      </c>
      <c r="F41" s="11">
        <v>0</v>
      </c>
      <c r="G41" s="11">
        <f t="shared" si="0"/>
        <v>1506</v>
      </c>
      <c r="H41" s="11">
        <v>264</v>
      </c>
      <c r="I41" s="11">
        <v>0</v>
      </c>
      <c r="J41" s="12">
        <f t="shared" si="1"/>
        <v>264</v>
      </c>
    </row>
    <row r="42" spans="4:10">
      <c r="D42" s="3" t="s">
        <v>61</v>
      </c>
      <c r="E42" s="11">
        <v>799</v>
      </c>
      <c r="F42" s="11">
        <v>0</v>
      </c>
      <c r="G42" s="11">
        <f t="shared" si="0"/>
        <v>799</v>
      </c>
      <c r="H42" s="11">
        <v>80</v>
      </c>
      <c r="I42" s="11">
        <v>0</v>
      </c>
      <c r="J42" s="12">
        <f t="shared" si="1"/>
        <v>80</v>
      </c>
    </row>
    <row r="43" spans="4:10">
      <c r="D43" s="3" t="s">
        <v>62</v>
      </c>
      <c r="E43" s="11">
        <v>10569</v>
      </c>
      <c r="F43" s="11">
        <v>0</v>
      </c>
      <c r="G43" s="11">
        <f t="shared" si="0"/>
        <v>10569</v>
      </c>
      <c r="H43" s="11">
        <v>1131</v>
      </c>
      <c r="I43" s="11">
        <v>0</v>
      </c>
      <c r="J43" s="12">
        <f t="shared" si="1"/>
        <v>1131</v>
      </c>
    </row>
    <row r="44" spans="4:10">
      <c r="D44" s="3" t="s">
        <v>63</v>
      </c>
      <c r="E44" s="11">
        <v>0</v>
      </c>
      <c r="F44" s="11">
        <v>12796</v>
      </c>
      <c r="G44" s="11">
        <f t="shared" si="0"/>
        <v>-12796</v>
      </c>
      <c r="H44" s="11">
        <v>0</v>
      </c>
      <c r="I44" s="11">
        <v>973</v>
      </c>
      <c r="J44" s="12">
        <f t="shared" si="1"/>
        <v>-973</v>
      </c>
    </row>
    <row r="45" spans="4:10">
      <c r="D45" s="3" t="s">
        <v>64</v>
      </c>
      <c r="E45" s="11">
        <v>0</v>
      </c>
      <c r="F45" s="11">
        <v>51611</v>
      </c>
      <c r="G45" s="11">
        <f t="shared" si="0"/>
        <v>-51611</v>
      </c>
      <c r="H45" s="11">
        <v>0</v>
      </c>
      <c r="I45" s="11">
        <v>3768</v>
      </c>
      <c r="J45" s="12">
        <f t="shared" si="1"/>
        <v>-3768</v>
      </c>
    </row>
    <row r="46" spans="4:10">
      <c r="D46" s="4" t="s">
        <v>65</v>
      </c>
      <c r="E46" s="13">
        <v>37776</v>
      </c>
      <c r="F46" s="13">
        <v>0</v>
      </c>
      <c r="G46" s="13">
        <f t="shared" si="0"/>
        <v>37776</v>
      </c>
      <c r="H46" s="13">
        <v>3815</v>
      </c>
      <c r="I46" s="13">
        <v>0</v>
      </c>
      <c r="J46" s="14">
        <f t="shared" si="1"/>
        <v>3815</v>
      </c>
    </row>
  </sheetData>
  <mergeCells count="9">
    <mergeCell ref="D2:L2"/>
    <mergeCell ref="D10:E10"/>
    <mergeCell ref="D14:D15"/>
    <mergeCell ref="E14:G14"/>
    <mergeCell ref="D4:E4"/>
    <mergeCell ref="D6:E6"/>
    <mergeCell ref="F6:I6"/>
    <mergeCell ref="D8:E8"/>
    <mergeCell ref="H14:J14"/>
  </mergeCells>
  <hyperlinks>
    <hyperlink ref="F4" r:id="rId1" xr:uid="{B100026F-024A-C141-A773-2CFC747E8C3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AC45-8DD3-BF47-9B9D-9B7B82B0C20A}">
  <dimension ref="B2:H50"/>
  <sheetViews>
    <sheetView showGridLines="0" zoomScaleNormal="100" workbookViewId="0">
      <selection activeCell="F17" sqref="F17"/>
    </sheetView>
  </sheetViews>
  <sheetFormatPr baseColWidth="10" defaultColWidth="11.453125" defaultRowHeight="14.5"/>
  <cols>
    <col min="1" max="3" width="3.81640625" customWidth="1"/>
    <col min="4" max="4" width="25" bestFit="1" customWidth="1"/>
    <col min="5" max="6" width="15.81640625" customWidth="1"/>
    <col min="8" max="8" width="80.453125" customWidth="1"/>
  </cols>
  <sheetData>
    <row r="2" spans="2:8" ht="21">
      <c r="B2" s="5" t="s">
        <v>115</v>
      </c>
      <c r="D2" s="165" t="s">
        <v>116</v>
      </c>
      <c r="E2" s="166"/>
      <c r="F2" s="166"/>
      <c r="G2" s="166"/>
      <c r="H2" s="167"/>
    </row>
    <row r="4" spans="2:8">
      <c r="D4" s="171" t="s">
        <v>74</v>
      </c>
      <c r="E4" s="171"/>
      <c r="F4" s="15" t="s">
        <v>117</v>
      </c>
    </row>
    <row r="5" spans="2:8">
      <c r="D5" s="151"/>
      <c r="E5" s="151"/>
      <c r="F5" s="15"/>
    </row>
    <row r="6" spans="2:8" ht="30" customHeight="1">
      <c r="D6" s="177" t="s">
        <v>118</v>
      </c>
      <c r="E6" s="177"/>
      <c r="F6" s="178" t="s">
        <v>119</v>
      </c>
      <c r="G6" s="178"/>
      <c r="H6" s="178"/>
    </row>
    <row r="8" spans="2:8">
      <c r="D8" s="171" t="s">
        <v>76</v>
      </c>
      <c r="E8" s="171"/>
      <c r="F8" s="25" t="s">
        <v>120</v>
      </c>
      <c r="G8" s="25"/>
      <c r="H8" s="25"/>
    </row>
    <row r="10" spans="2:8">
      <c r="D10" s="171" t="s">
        <v>77</v>
      </c>
      <c r="E10" s="171"/>
      <c r="F10" s="152">
        <v>2013</v>
      </c>
    </row>
    <row r="12" spans="2:8">
      <c r="D12" s="171" t="s">
        <v>78</v>
      </c>
      <c r="E12" s="171"/>
      <c r="F12" t="s">
        <v>93</v>
      </c>
    </row>
    <row r="14" spans="2:8">
      <c r="D14" s="1" t="s">
        <v>80</v>
      </c>
    </row>
    <row r="16" spans="2:8">
      <c r="D16" s="173" t="s">
        <v>81</v>
      </c>
      <c r="E16" s="175" t="s">
        <v>121</v>
      </c>
      <c r="F16" s="176"/>
    </row>
    <row r="17" spans="4:6">
      <c r="D17" s="174"/>
      <c r="E17" s="21" t="s">
        <v>122</v>
      </c>
      <c r="F17" s="22" t="s">
        <v>123</v>
      </c>
    </row>
    <row r="18" spans="4:6">
      <c r="D18" s="2" t="s">
        <v>35</v>
      </c>
      <c r="E18" s="9">
        <v>0.8</v>
      </c>
      <c r="F18" s="10">
        <v>0.54</v>
      </c>
    </row>
    <row r="19" spans="4:6">
      <c r="D19" s="3" t="s">
        <v>36</v>
      </c>
      <c r="E19" s="11">
        <v>5.13</v>
      </c>
      <c r="F19" s="12">
        <v>3.49</v>
      </c>
    </row>
    <row r="20" spans="4:6">
      <c r="D20" s="3" t="s">
        <v>37</v>
      </c>
      <c r="E20" s="11">
        <v>-0.71</v>
      </c>
      <c r="F20" s="12">
        <v>-0.62</v>
      </c>
    </row>
    <row r="21" spans="4:6">
      <c r="D21" s="3" t="s">
        <v>38</v>
      </c>
      <c r="E21" s="11">
        <v>-0.25</v>
      </c>
      <c r="F21" s="12">
        <v>-0.21</v>
      </c>
    </row>
    <row r="22" spans="4:6">
      <c r="D22" s="3" t="s">
        <v>39</v>
      </c>
      <c r="E22" s="11">
        <v>-0.3</v>
      </c>
      <c r="F22" s="12">
        <v>-0.26</v>
      </c>
    </row>
    <row r="23" spans="4:6">
      <c r="D23" s="3" t="s">
        <v>40</v>
      </c>
      <c r="E23" s="11">
        <v>-0.27</v>
      </c>
      <c r="F23" s="12">
        <v>-0.18</v>
      </c>
    </row>
    <row r="24" spans="4:6">
      <c r="D24" s="3" t="s">
        <v>41</v>
      </c>
      <c r="E24" s="11">
        <v>0.62</v>
      </c>
      <c r="F24" s="12">
        <v>0.42</v>
      </c>
    </row>
    <row r="25" spans="4:6">
      <c r="D25" s="3" t="s">
        <v>42</v>
      </c>
      <c r="E25" s="11">
        <v>-0.01</v>
      </c>
      <c r="F25" s="12">
        <v>-0.01</v>
      </c>
    </row>
    <row r="26" spans="4:6">
      <c r="D26" s="3" t="s">
        <v>43</v>
      </c>
      <c r="E26" s="11">
        <v>0.41</v>
      </c>
      <c r="F26" s="12">
        <v>0.28000000000000003</v>
      </c>
    </row>
    <row r="27" spans="4:6">
      <c r="D27" s="3" t="s">
        <v>44</v>
      </c>
      <c r="E27" s="11">
        <v>29.08</v>
      </c>
      <c r="F27" s="12">
        <v>19.78</v>
      </c>
    </row>
    <row r="28" spans="4:6">
      <c r="D28" s="3" t="s">
        <v>45</v>
      </c>
      <c r="E28" s="11">
        <v>22.09</v>
      </c>
      <c r="F28" s="12">
        <v>15.02</v>
      </c>
    </row>
    <row r="29" spans="4:6">
      <c r="D29" s="3" t="s">
        <v>46</v>
      </c>
      <c r="E29" s="11">
        <v>0.64</v>
      </c>
      <c r="F29" s="12">
        <v>0.43</v>
      </c>
    </row>
    <row r="30" spans="4:6">
      <c r="D30" s="3" t="s">
        <v>47</v>
      </c>
      <c r="E30" s="11">
        <v>-0.18</v>
      </c>
      <c r="F30" s="12">
        <v>-0.12</v>
      </c>
    </row>
    <row r="31" spans="4:6">
      <c r="D31" s="3" t="s">
        <v>48</v>
      </c>
      <c r="E31" s="11">
        <v>-0.01</v>
      </c>
      <c r="F31" s="12">
        <v>-0.01</v>
      </c>
    </row>
    <row r="32" spans="4:6">
      <c r="D32" s="3" t="s">
        <v>49</v>
      </c>
      <c r="E32" s="11">
        <v>-0.66</v>
      </c>
      <c r="F32" s="12">
        <v>-0.45</v>
      </c>
    </row>
    <row r="33" spans="4:6">
      <c r="D33" s="3" t="s">
        <v>50</v>
      </c>
      <c r="E33" s="11">
        <v>7.84</v>
      </c>
      <c r="F33" s="12">
        <v>5.33</v>
      </c>
    </row>
    <row r="34" spans="4:6">
      <c r="D34" s="3" t="s">
        <v>51</v>
      </c>
      <c r="E34" s="11">
        <v>-0.35</v>
      </c>
      <c r="F34" s="12">
        <v>-0.3</v>
      </c>
    </row>
    <row r="35" spans="4:6">
      <c r="D35" s="3" t="s">
        <v>52</v>
      </c>
      <c r="E35" s="11">
        <v>-0.54</v>
      </c>
      <c r="F35" s="12">
        <v>-0.47</v>
      </c>
    </row>
    <row r="36" spans="4:6">
      <c r="D36" s="3" t="s">
        <v>53</v>
      </c>
      <c r="E36" s="11">
        <v>0.33</v>
      </c>
      <c r="F36" s="12">
        <v>0.23</v>
      </c>
    </row>
    <row r="37" spans="4:6">
      <c r="D37" s="3" t="s">
        <v>54</v>
      </c>
      <c r="E37" s="11">
        <v>0.49</v>
      </c>
      <c r="F37" s="12">
        <v>0.43</v>
      </c>
    </row>
    <row r="38" spans="4:6">
      <c r="D38" s="3" t="s">
        <v>55</v>
      </c>
      <c r="E38" s="11">
        <v>1.53</v>
      </c>
      <c r="F38" s="12">
        <v>1.04</v>
      </c>
    </row>
    <row r="39" spans="4:6">
      <c r="D39" s="3" t="s">
        <v>56</v>
      </c>
      <c r="E39" s="23" t="s">
        <v>95</v>
      </c>
      <c r="F39" s="24" t="s">
        <v>95</v>
      </c>
    </row>
    <row r="40" spans="4:6">
      <c r="D40" s="3" t="s">
        <v>57</v>
      </c>
      <c r="E40" s="11">
        <v>-0.7</v>
      </c>
      <c r="F40" s="12">
        <v>-0.47</v>
      </c>
    </row>
    <row r="41" spans="4:6">
      <c r="D41" s="3" t="s">
        <v>58</v>
      </c>
      <c r="E41" s="11">
        <v>1.63</v>
      </c>
      <c r="F41" s="12">
        <v>1.1100000000000001</v>
      </c>
    </row>
    <row r="42" spans="4:6">
      <c r="D42" s="3" t="s">
        <v>59</v>
      </c>
      <c r="E42" s="11">
        <v>-1.93</v>
      </c>
      <c r="F42" s="12">
        <v>-1.67</v>
      </c>
    </row>
    <row r="43" spans="4:6">
      <c r="D43" s="3" t="s">
        <v>60</v>
      </c>
      <c r="E43" s="11">
        <v>0.06</v>
      </c>
      <c r="F43" s="12">
        <v>0.04</v>
      </c>
    </row>
    <row r="44" spans="4:6">
      <c r="D44" s="3" t="s">
        <v>61</v>
      </c>
      <c r="E44" s="11">
        <v>-0.1</v>
      </c>
      <c r="F44" s="12">
        <v>-7.0000000000000007E-2</v>
      </c>
    </row>
    <row r="45" spans="4:6">
      <c r="D45" s="3" t="s">
        <v>62</v>
      </c>
      <c r="E45" s="11">
        <v>8.11</v>
      </c>
      <c r="F45" s="12">
        <v>5.52</v>
      </c>
    </row>
    <row r="46" spans="4:6">
      <c r="D46" s="3" t="s">
        <v>63</v>
      </c>
      <c r="E46" s="11">
        <v>0.03</v>
      </c>
      <c r="F46" s="12">
        <v>0.02</v>
      </c>
    </row>
    <row r="47" spans="4:6">
      <c r="D47" s="3" t="s">
        <v>64</v>
      </c>
      <c r="E47" s="11">
        <v>-0.26</v>
      </c>
      <c r="F47" s="12">
        <v>-0.18</v>
      </c>
    </row>
    <row r="48" spans="4:6">
      <c r="D48" s="4" t="s">
        <v>65</v>
      </c>
      <c r="E48" s="13">
        <v>1.56</v>
      </c>
      <c r="F48" s="14">
        <v>1.06</v>
      </c>
    </row>
    <row r="50" spans="4:4">
      <c r="D50" t="s">
        <v>89</v>
      </c>
    </row>
  </sheetData>
  <mergeCells count="9">
    <mergeCell ref="D16:D17"/>
    <mergeCell ref="E16:F16"/>
    <mergeCell ref="D6:E6"/>
    <mergeCell ref="F6:H6"/>
    <mergeCell ref="D2:H2"/>
    <mergeCell ref="D4:E4"/>
    <mergeCell ref="D8:E8"/>
    <mergeCell ref="D10:E10"/>
    <mergeCell ref="D12:E12"/>
  </mergeCells>
  <hyperlinks>
    <hyperlink ref="F4" r:id="rId1" xr:uid="{77488A47-CE4B-1B4F-91BD-00B36D8EE87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E E A A B Q S w M E F A A C A A g A S 1 S C U 4 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B L V I J 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1 S C U 7 D 1 w c 3 Z A Q A A + w Y A A B M A H A B G b 3 J t d W x h c y 9 T Z W N 0 a W 9 u M S 5 t I K I Y A C i g F A A A A A A A A A A A A A A A A A A A A A A A A A A A A O 1 T w W r b Q B C 9 G / w P g 0 J B B s X Y h r a Q o k O Q 0 5 Q e g l s p p y i I t T S y F 1 Y 7 Z n c 2 t T H 5 o P Q 3 8 m N d R U m d F L c N p d A e o s t q h 5 m 3 7 7 3 h W S x Z k o a 0 O 8 f v + r 1 + z y 6 F w Q o O g u z j G U x G k z E c w s p Q L R n s U t Y s 9 S K A G B R y v w f + S 8 m Z E n 0 l s V f D K Z W u Q c 3 h e 6 l w m J B m f 7 F h k B z l 5 x a N z R d D I 0 v / Q p U / t N r 8 V N h V W / m M K 7 K S y W z y b I l g S 6 E Q q I a S z I q M Y A Q W a x B X J C u h S 8 x / T n D I a w 4 G 0 c U U l W w k o 4 k D C C J I S L l G 2 / h t B C e 6 p M p 3 x m 9 e j 0 b j C D 4 5 Y k x 5 o z D e / Q 7 P S O P l I O q E H g Q n + p B v v z L a 9 r 3 G 2 d a H T M x 9 4 8 z f / d Q H F J V X G X a e R H B x X z 9 W K v V q h L E x G / c Y M t u s E B p P p Z a 3 N z u 8 z A h t a z J N R 7 n t s u E e A t F 2 G y T k N J u N 1 8 c t G O O a r y P Y B m l r B l Z F 5 4 0 t p P 7 i X S 7 C 8 3 R a N F I p v / H B b 4 f I 8 T O m j r V 2 Q h V + P Y U i a 4 + K 5 G F l d z U x d x b / C s S r g u r i d D r 7 P q 9 d M 0 d z h 5 D d j 3 q h t Z J l q 4 J 0 Q b z 0 G / k T R m k b h P a 9 h a L 5 I 2 o 7 / L 2 o T 3 C u B / 2 e 1 P u X / d y 0 Q T g Z v C T u J X H / P n E z 9 B 5 r F g t v l 4 f 6 z 1 L 3 I 7 t f Z u 8 b U E s B A i 0 A F A A C A A g A S 1 S C U 4 U q Y V m m A A A A + Q A A A B I A A A A A A A A A A A A A A A A A A A A A A E N v b m Z p Z y 9 Q Y W N r Y W d l L n h t b F B L A Q I t A B Q A A g A I A E t U g l M P y u m r p A A A A O k A A A A T A A A A A A A A A A A A A A A A A P I A A A B b Q 2 9 u d G V u d F 9 U e X B l c 1 0 u e G 1 s U E s B A i 0 A F A A C A A g A S 1 S C U 7 D 1 w c 3 Z A Q A A + w Y A A B M A A A A A A A A A A A A A A A A A 4 w E A A E Z v c m 1 1 b G F z L 1 N l Y 3 R p b 2 4 x L m 1 Q S w U G A A A A A A M A A w D C A A A A C 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h 4 A A A A A A A A k H 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K T i U y M D I w M j E l M j A t J T I w c H J v Z m l 0 J T I w c 2 h p Z n R p b m 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O T k i I C 8 + P E V u d H J 5 I F R 5 c G U 9 I k Z p b G x F c n J v c k N v Z G U i I F Z h b H V l P S J z V W 5 r b m 9 3 b i I g L z 4 8 R W 5 0 c n k g V H l w Z T 0 i R m l s b E V y c m 9 y Q 2 9 1 b n Q i I F Z h b H V l P S J s M C I g L z 4 8 R W 5 0 c n k g V H l w Z T 0 i R m l s b E x h c 3 R V c G R h d G V k I i B W Y W x 1 Z T 0 i Z D I w M j E t M T I t M D F U M T Y 6 M D M 6 N D E u N D g x N j I 1 N 1 o i I C 8 + P E V u d H J 5 I F R 5 c G U 9 I k Z p b G x D b 2 x 1 b W 5 U e X B l c y I g V m F s d W U 9 I n N C Z 1 l H Q m d V R 0 J n P T 0 i I C 8 + P E V u d H J 5 I F R 5 c G U 9 I k Z p b G x D b 2 x 1 b W 5 O Y W 1 l c y I g V m F s d W U 9 I n N b J n F 1 b 3 Q 7 Q 2 9 1 b n R y e S Z x d W 9 0 O y w m c X V v d D t T a G l m d G V k X 3 B y b 2 Z p d H N f a W 5 3 Y X J k X y h V U 0 R f b W l s b G l v b i k m c X V v d D s s J n F 1 b 3 Q 7 U 2 h p Z n R l Z F 9 w c m 9 m a X R z X 2 9 1 d H d h c m R f K F V T R F 9 t a W x s a W 9 u K S Z x d W 9 0 O y w m c X V v d D t B b m 5 1 Y W x f d G F 4 X 2 x v c 3 M 6 X 0 N v c n B v c m F 0 Z V 9 0 Y X h f Y W J 1 c 2 V f K F V T R F 9 t a W x s a W 9 u K S Z x d W 9 0 O y w m c X V v d D t B b m 5 1 Y W x f d G F 4 X 2 x v c 3 M 6 X 0 N v c n B v c m F 0 Z V 9 0 Y X h f Y W J 1 c 2 V f K C V f b 2 Z f R 0 R Q K S Z x d W 9 0 O y w m c X V v d D t U Y X h f b G 9 z c 1 9 p b m Z s a W N 0 Z W R f b 2 5 f b 3 R o Z X J z O l 9 D b 3 J w b 3 J h d G V f d G F 4 X 2 F i d X N l X y h V U 0 R f b W l s b G l v b i k m c X V v d D s s J n F 1 b 3 Q 7 U 2 h h c m V f b 2 Z f Z 2 x v Y m F s X 3 R h e F 9 s b 3 N z X 2 l u Z m x p Y 3 R l Z D p f Q 2 9 y c G 9 y Y X R l X 3 R h e F 9 h Y n V z Z S 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1 R K T i A y M D I x I C 0 g c H J v Z m l 0 I H N o a W Z 0 a W 5 n L 1 R 5 c G U g b W 9 k a W Z p w 6 k u e 0 N v d W 5 0 c n k s M H 0 m c X V v d D s s J n F 1 b 3 Q 7 U 2 V j d G l v b j E v V E p O I D I w M j E g L S B w c m 9 m a X Q g c 2 h p Z n R p b m c v V H l w Z S B t b 2 R p Z m n D q S 5 7 U 2 h p Z n R l Z F 9 w c m 9 m a X R z X 2 l u d 2 F y Z F 8 o V V N E X 2 1 p b G x p b 2 4 p L D F 9 J n F 1 b 3 Q 7 L C Z x d W 9 0 O 1 N l Y 3 R p b 2 4 x L 1 R K T i A y M D I x I C 0 g c H J v Z m l 0 I H N o a W Z 0 a W 5 n L 1 R 5 c G U g b W 9 k a W Z p w 6 k u e 1 N o a W Z 0 Z W R f c H J v Z m l 0 c 1 9 v d X R 3 Y X J k X y h V U 0 R f b W l s b G l v b i k s M n 0 m c X V v d D s s J n F 1 b 3 Q 7 U 2 V j d G l v b j E v V E p O I D I w M j E g L S B w c m 9 m a X Q g c 2 h p Z n R p b m c v V H l w Z S B t b 2 R p Z m n D q S 5 7 Q W 5 u d W F s X 3 R h e F 9 s b 3 N z O l 9 D b 3 J w b 3 J h d G V f d G F 4 X 2 F i d X N l X y h V U 0 R f b W l s b G l v b i k s M 3 0 m c X V v d D s s J n F 1 b 3 Q 7 U 2 V j d G l v b j E v V E p O I D I w M j E g L S B w c m 9 m a X Q g c 2 h p Z n R p b m c v V H l w Z S B t b 2 R p Z m n D q S 5 7 Q W 5 u d W F s X 3 R h e F 9 s b 3 N z O l 9 D b 3 J w b 3 J h d G V f d G F 4 X 2 F i d X N l X y g l X 2 9 m X 0 d E U C k s N H 0 m c X V v d D s s J n F 1 b 3 Q 7 U 2 V j d G l v b j E v V E p O I D I w M j E g L S B w c m 9 m a X Q g c 2 h p Z n R p b m c v V H l w Z S B t b 2 R p Z m n D q S 5 7 V G F 4 X 2 x v c 3 N f a W 5 m b G l j d G V k X 2 9 u X 2 9 0 a G V y c z p f Q 2 9 y c G 9 y Y X R l X 3 R h e F 9 h Y n V z Z V 8 o V V N E X 2 1 p b G x p b 2 4 p L D V 9 J n F 1 b 3 Q 7 L C Z x d W 9 0 O 1 N l Y 3 R p b 2 4 x L 1 R K T i A y M D I x I C 0 g c H J v Z m l 0 I H N o a W Z 0 a W 5 n L 1 R 5 c G U g b W 9 k a W Z p w 6 k u e 1 N o Y X J l X 2 9 m X 2 d s b 2 J h b F 9 0 Y X h f b G 9 z c 1 9 p b m Z s a W N 0 Z W Q 6 X 0 N v c n B v c m F 0 Z V 9 0 Y X h f Y W J 1 c 2 U s N n 0 m c X V v d D t d L C Z x d W 9 0 O 0 N v b H V t b k N v d W 5 0 J n F 1 b 3 Q 7 O j c s J n F 1 b 3 Q 7 S 2 V 5 Q 2 9 s d W 1 u T m F t Z X M m c X V v d D s 6 W 1 0 s J n F 1 b 3 Q 7 Q 2 9 s d W 1 u S W R l b n R p d G l l c y Z x d W 9 0 O z p b J n F 1 b 3 Q 7 U 2 V j d G l v b j E v V E p O I D I w M j E g L S B w c m 9 m a X Q g c 2 h p Z n R p b m c v V H l w Z S B t b 2 R p Z m n D q S 5 7 Q 2 9 1 b n R y e S w w f S Z x d W 9 0 O y w m c X V v d D t T Z W N 0 a W 9 u M S 9 U S k 4 g M j A y M S A t I H B y b 2 Z p d C B z a G l m d G l u Z y 9 U e X B l I G 1 v Z G l m a c O p L n t T a G l m d G V k X 3 B y b 2 Z p d H N f a W 5 3 Y X J k X y h V U 0 R f b W l s b G l v b i k s M X 0 m c X V v d D s s J n F 1 b 3 Q 7 U 2 V j d G l v b j E v V E p O I D I w M j E g L S B w c m 9 m a X Q g c 2 h p Z n R p b m c v V H l w Z S B t b 2 R p Z m n D q S 5 7 U 2 h p Z n R l Z F 9 w c m 9 m a X R z X 2 9 1 d H d h c m R f K F V T R F 9 t a W x s a W 9 u K S w y f S Z x d W 9 0 O y w m c X V v d D t T Z W N 0 a W 9 u M S 9 U S k 4 g M j A y M S A t I H B y b 2 Z p d C B z a G l m d G l u Z y 9 U e X B l I G 1 v Z G l m a c O p L n t B b m 5 1 Y W x f d G F 4 X 2 x v c 3 M 6 X 0 N v c n B v c m F 0 Z V 9 0 Y X h f Y W J 1 c 2 V f K F V T R F 9 t a W x s a W 9 u K S w z f S Z x d W 9 0 O y w m c X V v d D t T Z W N 0 a W 9 u M S 9 U S k 4 g M j A y M S A t I H B y b 2 Z p d C B z a G l m d G l u Z y 9 U e X B l I G 1 v Z G l m a c O p L n t B b m 5 1 Y W x f d G F 4 X 2 x v c 3 M 6 X 0 N v c n B v c m F 0 Z V 9 0 Y X h f Y W J 1 c 2 V f K C V f b 2 Z f R 0 R Q K S w 0 f S Z x d W 9 0 O y w m c X V v d D t T Z W N 0 a W 9 u M S 9 U S k 4 g M j A y M S A t I H B y b 2 Z p d C B z a G l m d G l u Z y 9 U e X B l I G 1 v Z G l m a c O p L n t U Y X h f b G 9 z c 1 9 p b m Z s a W N 0 Z W R f b 2 5 f b 3 R o Z X J z O l 9 D b 3 J w b 3 J h d G V f d G F 4 X 2 F i d X N l X y h V U 0 R f b W l s b G l v b i k s N X 0 m c X V v d D s s J n F 1 b 3 Q 7 U 2 V j d G l v b j E v V E p O I D I w M j E g L S B w c m 9 m a X Q g c 2 h p Z n R p b m c v V H l w Z S B t b 2 R p Z m n D q S 5 7 U 2 h h c m V f b 2 Z f Z 2 x v Y m F s X 3 R h e F 9 s b 3 N z X 2 l u Z m x p Y 3 R l Z D p f Q 2 9 y c G 9 y Y X R l X 3 R h e F 9 h Y n V z Z S w 2 f S Z x d W 9 0 O 1 0 s J n F 1 b 3 Q 7 U m V s Y X R p b 2 5 z a G l w S W 5 m b y Z x d W 9 0 O z p b X X 0 i I C 8 + P C 9 T d G F i b G V F b n R y a W V z P j w v S X R l b T 4 8 S X R l b T 4 8 S X R l b U x v Y 2 F 0 a W 9 u P j x J d G V t V H l w Z T 5 G b 3 J t d W x h P C 9 J d G V t V H l w Z T 4 8 S X R l b V B h d G g + U 2 V j d G l v b j E v V E p O J T I w M j A y M S U y M C 0 l M j B w c m 9 m a X Q l M j B z a G l m d G l u Z y 9 T b 3 V y Y 2 U 8 L 0 l 0 Z W 1 Q Y X R o P j w v S X R l b U x v Y 2 F 0 a W 9 u P j x T d G F i b G V F b n R y a W V z I C 8 + P C 9 J d G V t P j x J d G V t P j x J d G V t T G 9 j Y X R p b 2 4 + P E l 0 Z W 1 U e X B l P k Z v c m 1 1 b G E 8 L 0 l 0 Z W 1 U e X B l P j x J d G V t U G F 0 a D 5 T Z W N 0 a W 9 u M S 9 U S k 4 l M j A y M D I x J T I w L S U y M H B y b 2 Z p d C U y M H N o a W Z 0 a W 5 n L 0 V u L X Q l Q z M l Q U F 0 Z X M l M j B w c m 9 t d X M 8 L 0 l 0 Z W 1 Q Y X R o P j w v S X R l b U x v Y 2 F 0 a W 9 u P j x T d G F i b G V F b n R y a W V z I C 8 + P C 9 J d G V t P j x J d G V t P j x J d G V t T G 9 j Y X R p b 2 4 + P E l 0 Z W 1 U e X B l P k Z v c m 1 1 b G E 8 L 0 l 0 Z W 1 U e X B l P j x J d G V t U G F 0 a D 5 T Z W N 0 a W 9 u M S 9 U S k 4 l M j A y M D I x J T I w L S U y M H B y b 2 Z p d C U y M H N o a W Z 0 a W 5 n L 1 R 5 c G U l M j B t b 2 R p Z m k l Q z M l Q T k 8 L 0 l 0 Z W 1 Q Y X R o P j w v S X R l b U x v Y 2 F 0 a W 9 u P j x T d G F i b G V F b n R y a W V z I C 8 + P C 9 J d G V t P j x J d G V t P j x J d G V t T G 9 j Y X R p b 2 4 + P E l 0 Z W 1 U e X B l P k Z v c m 1 1 b G E 8 L 0 l 0 Z W 1 U e X B l P j x J d G V t U G F 0 a D 5 T Z W N 0 a W 9 u M S 9 U S k 4 l M j A y M D I x J T I w L S U y M H B y b 2 Z p d C U y M H N o a W Z 0 a W 5 n 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V E p O X z I w M j F f X 1 9 w c m 9 m a X R f c 2 h p Z n R p b m d f X z I i I C 8 + P E V u d H J 5 I F R 5 c G U 9 I k Z p b G x l Z E N v b X B s Z X R l U m V z d W x 0 V G 9 X b 3 J r c 2 h l Z X Q i I F Z h b H V l P S J s M S I g L z 4 8 R W 5 0 c n k g V H l w Z T 0 i Q W R k Z W R U b 0 R h d G F N b 2 R l b C I g V m F s d W U 9 I m w w I i A v P j x F b n R y e S B U e X B l P S J G a W x s Q 2 9 1 b n Q i I F Z h b H V l P S J s M T k 5 I i A v P j x F b n R y e S B U e X B l P S J G a W x s R X J y b 3 J D b 2 R l I i B W Y W x 1 Z T 0 i c 1 V u a 2 5 v d 2 4 i I C 8 + P E V u d H J 5 I F R 5 c G U 9 I k Z p b G x F c n J v c k N v d W 5 0 I i B W Y W x 1 Z T 0 i b D A i I C 8 + P E V u d H J 5 I F R 5 c G U 9 I k Z p b G x M Y X N 0 V X B k Y X R l Z C I g V m F s d W U 9 I m Q y M D I x L T E y L T A y V D A 5 O j M z O j M 5 L j g 4 M j M 3 N j d a I i A v P j x F b n R y e S B U e X B l P S J G a W x s Q 2 9 s d W 1 u V H l w Z X M i I F Z h b H V l P S J z Q m d Z R 0 J n U U d C Q T 0 9 I i A v P j x F b n R y e S B U e X B l P S J G a W x s Q 2 9 s d W 1 u T m F t Z X M i I F Z h b H V l P S J z W y Z x d W 9 0 O 0 N v d W 5 0 c n k m c X V v d D s s J n F 1 b 3 Q 7 U 2 h p Z n R l Z F 9 w c m 9 m a X R z X 2 l u d 2 F y Z F 8 o V V N E X 2 1 p b G x p b 2 4 p J n F 1 b 3 Q 7 L C Z x d W 9 0 O 1 N o a W Z 0 Z W R f c H J v Z m l 0 c 1 9 v d X R 3 Y X J k X y h V U 0 R f b W l s b G l v b i k m c X V v d D s s J n F 1 b 3 Q 7 Q W 5 u d W F s X 3 R h e F 9 s b 3 N z O l 9 D b 3 J w b 3 J h d G V f d G F 4 X 2 F i d X N l X y h V U 0 R f b W l s b G l v b i k m c X V v d D s s J n F 1 b 3 Q 7 Q W 5 u d W F s X 3 R h e F 9 s b 3 N z O l 9 D b 3 J w b 3 J h d G V f d G F 4 X 2 F i d X N l X y g l X 2 9 m X 0 d E U C k m c X V v d D s s J n F 1 b 3 Q 7 V G F 4 X 2 x v c 3 N f a W 5 m b G l j d G V k X 2 9 u X 2 9 0 a G V y c z p f Q 2 9 y c G 9 y Y X R l X 3 R h e F 9 h Y n V z Z V 8 o V V N E X 2 1 p b G x p b 2 4 p J n F 1 b 3 Q 7 L C Z x d W 9 0 O 1 N o Y X J l X 2 9 m X 2 d s b 2 J h b F 9 0 Y X h f b G 9 z c 1 9 p b m Z s a W N 0 Z W Q 6 X 0 N v c n B v c m F 0 Z V 9 0 Y X h f Y W J 1 c 2 U 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U S k 4 g M j A y M S A t I H B y b 2 Z p d C B z a G l m d G l u Z y A o M i k v V H l w Z S B t b 2 R p Z m n D q S 5 7 Q 2 9 1 b n R y e S w w f S Z x d W 9 0 O y w m c X V v d D t T Z W N 0 a W 9 u M S 9 U S k 4 g M j A y M S A t I H B y b 2 Z p d C B z a G l m d G l u Z y A o M i k v V H l w Z S B t b 2 R p Z m n D q S 5 7 U 2 h p Z n R l Z F 9 w c m 9 m a X R z X 2 l u d 2 F y Z F 8 o V V N E X 2 1 p b G x p b 2 4 p L D F 9 J n F 1 b 3 Q 7 L C Z x d W 9 0 O 1 N l Y 3 R p b 2 4 x L 1 R K T i A y M D I x I C 0 g c H J v Z m l 0 I H N o a W Z 0 a W 5 n I C g y K S 9 U e X B l I G 1 v Z G l m a c O p L n t T a G l m d G V k X 3 B y b 2 Z p d H N f b 3 V 0 d 2 F y Z F 8 o V V N E X 2 1 p b G x p b 2 4 p L D J 9 J n F 1 b 3 Q 7 L C Z x d W 9 0 O 1 N l Y 3 R p b 2 4 x L 1 R K T i A y M D I x I C 0 g c H J v Z m l 0 I H N o a W Z 0 a W 5 n I C g y K S 9 U e X B l I G 1 v Z G l m a c O p L n t B b m 5 1 Y W x f d G F 4 X 2 x v c 3 M 6 X 0 N v c n B v c m F 0 Z V 9 0 Y X h f Y W J 1 c 2 V f K F V T R F 9 t a W x s a W 9 u K S w z f S Z x d W 9 0 O y w m c X V v d D t T Z W N 0 a W 9 u M S 9 U S k 4 g M j A y M S A t I H B y b 2 Z p d C B z a G l m d G l u Z y A o M i k v V H l w Z S B t b 2 R p Z m n D q S 5 7 Q W 5 u d W F s X 3 R h e F 9 s b 3 N z O l 9 D b 3 J w b 3 J h d G V f d G F 4 X 2 F i d X N l X y g l X 2 9 m X 0 d E U C k s N H 0 m c X V v d D s s J n F 1 b 3 Q 7 U 2 V j d G l v b j E v V E p O I D I w M j E g L S B w c m 9 m a X Q g c 2 h p Z n R p b m c g K D I p L 1 R 5 c G U g b W 9 k a W Z p w 6 k u e 1 R h e F 9 s b 3 N z X 2 l u Z m x p Y 3 R l Z F 9 v b l 9 v d G h l c n M 6 X 0 N v c n B v c m F 0 Z V 9 0 Y X h f Y W J 1 c 2 V f K F V T R F 9 t a W x s a W 9 u K S w 1 f S Z x d W 9 0 O y w m c X V v d D t T Z W N 0 a W 9 u M S 9 U S k 4 g M j A y M S A t I H B y b 2 Z p d C B z a G l m d G l u Z y A o M i k v V H l w Z S B t b 2 R p Z m n D q S 5 7 U 2 h h c m V f b 2 Z f Z 2 x v Y m F s X 3 R h e F 9 s b 3 N z X 2 l u Z m x p Y 3 R l Z D p f Q 2 9 y c G 9 y Y X R l X 3 R h e F 9 h Y n V z Z S w 2 f S Z x d W 9 0 O 1 0 s J n F 1 b 3 Q 7 Q 2 9 s d W 1 u Q 2 9 1 b n Q m c X V v d D s 6 N y w m c X V v d D t L Z X l D b 2 x 1 b W 5 O Y W 1 l c y Z x d W 9 0 O z p b X S w m c X V v d D t D b 2 x 1 b W 5 J Z G V u d G l 0 a W V z J n F 1 b 3 Q 7 O l s m c X V v d D t T Z W N 0 a W 9 u M S 9 U S k 4 g M j A y M S A t I H B y b 2 Z p d C B z a G l m d G l u Z y A o M i k v V H l w Z S B t b 2 R p Z m n D q S 5 7 Q 2 9 1 b n R y e S w w f S Z x d W 9 0 O y w m c X V v d D t T Z W N 0 a W 9 u M S 9 U S k 4 g M j A y M S A t I H B y b 2 Z p d C B z a G l m d G l u Z y A o M i k v V H l w Z S B t b 2 R p Z m n D q S 5 7 U 2 h p Z n R l Z F 9 w c m 9 m a X R z X 2 l u d 2 F y Z F 8 o V V N E X 2 1 p b G x p b 2 4 p L D F 9 J n F 1 b 3 Q 7 L C Z x d W 9 0 O 1 N l Y 3 R p b 2 4 x L 1 R K T i A y M D I x I C 0 g c H J v Z m l 0 I H N o a W Z 0 a W 5 n I C g y K S 9 U e X B l I G 1 v Z G l m a c O p L n t T a G l m d G V k X 3 B y b 2 Z p d H N f b 3 V 0 d 2 F y Z F 8 o V V N E X 2 1 p b G x p b 2 4 p L D J 9 J n F 1 b 3 Q 7 L C Z x d W 9 0 O 1 N l Y 3 R p b 2 4 x L 1 R K T i A y M D I x I C 0 g c H J v Z m l 0 I H N o a W Z 0 a W 5 n I C g y K S 9 U e X B l I G 1 v Z G l m a c O p L n t B b m 5 1 Y W x f d G F 4 X 2 x v c 3 M 6 X 0 N v c n B v c m F 0 Z V 9 0 Y X h f Y W J 1 c 2 V f K F V T R F 9 t a W x s a W 9 u K S w z f S Z x d W 9 0 O y w m c X V v d D t T Z W N 0 a W 9 u M S 9 U S k 4 g M j A y M S A t I H B y b 2 Z p d C B z a G l m d G l u Z y A o M i k v V H l w Z S B t b 2 R p Z m n D q S 5 7 Q W 5 u d W F s X 3 R h e F 9 s b 3 N z O l 9 D b 3 J w b 3 J h d G V f d G F 4 X 2 F i d X N l X y g l X 2 9 m X 0 d E U C k s N H 0 m c X V v d D s s J n F 1 b 3 Q 7 U 2 V j d G l v b j E v V E p O I D I w M j E g L S B w c m 9 m a X Q g c 2 h p Z n R p b m c g K D I p L 1 R 5 c G U g b W 9 k a W Z p w 6 k u e 1 R h e F 9 s b 3 N z X 2 l u Z m x p Y 3 R l Z F 9 v b l 9 v d G h l c n M 6 X 0 N v c n B v c m F 0 Z V 9 0 Y X h f Y W J 1 c 2 V f K F V T R F 9 t a W x s a W 9 u K S w 1 f S Z x d W 9 0 O y w m c X V v d D t T Z W N 0 a W 9 u M S 9 U S k 4 g M j A y M S A t I H B y b 2 Z p d C B z a G l m d G l u Z y A o M i k v V H l w Z S B t b 2 R p Z m n D q S 5 7 U 2 h h c m V f b 2 Z f Z 2 x v Y m F s X 3 R h e F 9 s b 3 N z X 2 l u Z m x p Y 3 R l Z D p f Q 2 9 y c G 9 y Y X R l X 3 R h e F 9 h Y n V z Z S w 2 f S Z x d W 9 0 O 1 0 s J n F 1 b 3 Q 7 U m V s Y X R p b 2 5 z a G l w S W 5 m b y Z x d W 9 0 O z p b X X 0 i I C 8 + P C 9 T d G F i b G V F b n R y a W V z P j w v S X R l b T 4 8 S X R l b T 4 8 S X R l b U x v Y 2 F 0 a W 9 u P j x J d G V t V H l w Z T 5 G b 3 J t d W x h P C 9 J d G V t V H l w Z T 4 8 S X R l b V B h d G g + U 2 V j d G l v b j E v V E p O J T I w M j A y M S U y M C 0 l M j B w c m 9 m a X Q l M j B z a G l m d G l u Z y U y M C g y K S 9 T b 3 V y Y 2 U 8 L 0 l 0 Z W 1 Q Y X R o P j w v S X R l b U x v Y 2 F 0 a W 9 u P j x T d G F i b G V F b n R y a W V z I C 8 + P C 9 J d G V t P j x J d G V t P j x J d G V t T G 9 j Y X R p b 2 4 + P E l 0 Z W 1 U e X B l P k Z v c m 1 1 b G E 8 L 0 l 0 Z W 1 U e X B l P j x J d G V t U G F 0 a D 5 T Z W N 0 a W 9 u M S 9 U S k 4 l M j A y M D I x J T I w L S U y M H B y b 2 Z p d C U y M H N o a W Z 0 a W 5 n J T I w K D I p L 0 V u L X Q l Q z M l Q U F 0 Z X M l M j B w c m 9 t d X M 8 L 0 l 0 Z W 1 Q Y X R o P j w v S X R l b U x v Y 2 F 0 a W 9 u P j x T d G F i b G V F b n R y a W V z I C 8 + P C 9 J d G V t P j x J d G V t P j x J d G V t T G 9 j Y X R p b 2 4 + P E l 0 Z W 1 U e X B l P k Z v c m 1 1 b G E 8 L 0 l 0 Z W 1 U e X B l P j x J d G V t U G F 0 a D 5 T Z W N 0 a W 9 u M S 9 U S k 4 l M j A y M D I x J T I w L S U y M H B y b 2 Z p d C U y M H N o a W Z 0 a W 5 n J T I w K D I p L 1 R 5 c G U l M j B t b 2 R p Z m k l Q z M l Q T k 8 L 0 l 0 Z W 1 Q Y X R o P j w v S X R l b U x v Y 2 F 0 a W 9 u P j x T d G F i b G V F b n R y a W V z I C 8 + P C 9 J d G V t P j w v S X R l b X M + P C 9 M b 2 N h b F B h Y 2 t h Z 2 V N Z X R h Z G F 0 Y U Z p b G U + F g A A A F B L B Q Y A A A A A A A A A A A A A A A A A A A A A A A D a A A A A A Q A A A N C M n d 8 B F d E R j H o A w E / C l + s B A A A A C b x x r 4 Q I I U q i y 0 J 6 r V K T f Q A A A A A C A A A A A A A D Z g A A w A A A A B A A A A B 3 R 5 0 4 x p L N U T 7 n I N 2 q Z f J L A A A A A A S A A A C g A A A A E A A A A E + V R 9 l 3 h B F n t v 2 N l l t R O 1 t Q A A A A f o u k 0 E S n i 9 R 7 a X 5 S N h 7 O 3 V p b m F v v T s 4 E t 4 E / 8 Q w G l P e T I f 1 8 3 B W 4 K i q J S j x H a F m s 0 b D d g x f g S T g d P r q t P b 3 o y a X N 9 9 F 5 v 1 k Z q W Q T 9 W q F 1 r c U A A A A 4 I 0 D 6 C i d d i n G P b j M p 4 p C t F 2 g q / Y = < / D a t a M a s h u p > 
</file>

<file path=customXml/itemProps1.xml><?xml version="1.0" encoding="utf-8"?>
<ds:datastoreItem xmlns:ds="http://schemas.openxmlformats.org/officeDocument/2006/customXml" ds:itemID="{E15AFCE9-76BE-4806-A631-03C4B0D7EE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21</vt:i4>
      </vt:variant>
    </vt:vector>
  </HeadingPairs>
  <TitlesOfParts>
    <vt:vector size="21" baseType="lpstr">
      <vt:lpstr>Summary</vt:lpstr>
      <vt:lpstr>Comparison - Absolute amounts</vt:lpstr>
      <vt:lpstr>Comparison - Relative amounts</vt:lpstr>
      <vt:lpstr>Reference by reference &gt;&gt;&gt;</vt:lpstr>
      <vt:lpstr>Alvarez-Martinez et al. 2021</vt:lpstr>
      <vt:lpstr>Tørsløv et al. (2020)</vt:lpstr>
      <vt:lpstr>Janský &amp; Palanský (2019)</vt:lpstr>
      <vt:lpstr>Garcia-Bernardo &amp; Janský (2021)</vt:lpstr>
      <vt:lpstr>Cobham &amp; Janský (2017)</vt:lpstr>
      <vt:lpstr>Clausing (2016)</vt:lpstr>
      <vt:lpstr>TJN (2021)</vt:lpstr>
      <vt:lpstr>Other data &gt;&gt;&gt;</vt:lpstr>
      <vt:lpstr>Total profits</vt:lpstr>
      <vt:lpstr>GDP</vt:lpstr>
      <vt:lpstr>Raw Data &gt;&gt;&gt;</vt:lpstr>
      <vt:lpstr>Tørsløv et al. - Revenue losses</vt:lpstr>
      <vt:lpstr>Janský &amp; Palanský - Estimates</vt:lpstr>
      <vt:lpstr>Alvarez-Martinez et al. results</vt:lpstr>
      <vt:lpstr>TJN 2021 - Table 3</vt:lpstr>
      <vt:lpstr>IMF - World Economic Outlook</vt:lpstr>
      <vt:lpstr>OECD x-rates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home</dc:creator>
  <cp:keywords/>
  <dc:description/>
  <cp:lastModifiedBy>home</cp:lastModifiedBy>
  <cp:revision/>
  <dcterms:created xsi:type="dcterms:W3CDTF">2021-04-07T07:25:06Z</dcterms:created>
  <dcterms:modified xsi:type="dcterms:W3CDTF">2022-02-03T19:20:28Z</dcterms:modified>
  <cp:category/>
  <cp:contentStatus/>
</cp:coreProperties>
</file>